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25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33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24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26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3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23.xml"/>
  <Override ContentType="application/vnd.openxmlformats-officedocument.spreadsheetml.pivotTable+xml" PartName="/xl/pivotTables/pivotTable2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3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31.xml"/>
  <Override ContentType="application/vnd.openxmlformats-officedocument.spreadsheetml.pivotTable+xml" PartName="/xl/pivotTables/pivotTable22.xml"/>
  <Override ContentType="application/vnd.openxmlformats-officedocument.spreadsheetml.pivotTable+xml" PartName="/xl/pivotTables/pivotTable28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35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30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4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21.xml"/>
  <Override ContentType="application/vnd.openxmlformats-officedocument.spreadsheetml.pivotTable+xml" PartName="/xl/pivotTables/pivotTable29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OP_DA_Capstone_Dataset1_Modif" sheetId="1" r:id="rId4"/>
    <sheet state="visible" name="Location Median Pivot" sheetId="2" r:id="rId5"/>
    <sheet state="visible" name="Location Mean Pivot" sheetId="3" r:id="rId6"/>
    <sheet state="visible" name="Sheet9" sheetId="4" r:id="rId7"/>
    <sheet state="visible" name="New Data" sheetId="5" r:id="rId8"/>
    <sheet state="visible" name="Location Strategy " sheetId="6" r:id="rId9"/>
    <sheet state="visible" name="Audience Goals Part 1" sheetId="7" r:id="rId10"/>
    <sheet state="visible" name="AG P2 Analysis" sheetId="8" r:id="rId11"/>
    <sheet state="visible" name="Creative Strategy" sheetId="9" r:id="rId12"/>
    <sheet state="visible" name="Creative Strategy Pivot Tables" sheetId="10" r:id="rId13"/>
    <sheet state="visible" name="Sheet7" sheetId="11" r:id="rId14"/>
    <sheet state="visible" name="Inventory and Viewabilty" sheetId="12" r:id="rId15"/>
    <sheet state="visible" name="best performing exchanges by br" sheetId="13" r:id="rId16"/>
    <sheet state="visible" name="best performing exchanges by KP" sheetId="14" r:id="rId17"/>
    <sheet state="visible" name="best performing urls by all KPI" sheetId="15" r:id="rId18"/>
    <sheet state="visible" name="best performing exchanges by al" sheetId="16" r:id="rId19"/>
    <sheet state="visible" name="best performing exchanges by co" sheetId="17" r:id="rId20"/>
    <sheet state="visible" name="best performing urls by composi" sheetId="18" r:id="rId21"/>
    <sheet state="visible" name="best performing exchanges by av" sheetId="19" r:id="rId22"/>
    <sheet state="visible" name="best performing exchanges by cv" sheetId="20" r:id="rId23"/>
  </sheets>
  <definedNames>
    <definedName hidden="1" localSheetId="0" name="_xlnm._FilterDatabase">COOP_DA_Capstone_Dataset1_Modif!$B$1:$Z$1000</definedName>
    <definedName hidden="1" localSheetId="5" name="_xlnm._FilterDatabase">'Location Strategy '!$B$1:$Z$1000</definedName>
    <definedName hidden="1" localSheetId="8" name="_xlnm._FilterDatabase">'Creative Strategy'!$B$1:$AA$1000</definedName>
    <definedName hidden="1" localSheetId="11" name="_xlnm._FilterDatabase">'Inventory and Viewabilty'!$B$1:$Z$966</definedName>
  </definedNames>
  <calcPr/>
  <pivotCaches>
    <pivotCache cacheId="0" r:id="rId24"/>
    <pivotCache cacheId="1" r:id="rId25"/>
    <pivotCache cacheId="2" r:id="rId26"/>
    <pivotCache cacheId="3" r:id="rId27"/>
    <pivotCache cacheId="4" r:id="rId28"/>
    <pivotCache cacheId="5" r:id="rId29"/>
    <pivotCache cacheId="6" r:id="rId30"/>
    <pivotCache cacheId="7" r:id="rId31"/>
    <pivotCache cacheId="8" r:id="rId32"/>
    <pivotCache cacheId="9" r:id="rId33"/>
    <pivotCache cacheId="10" r:id="rId34"/>
    <pivotCache cacheId="11" r:id="rId35"/>
  </pivotCaches>
</workbook>
</file>

<file path=xl/sharedStrings.xml><?xml version="1.0" encoding="utf-8"?>
<sst xmlns="http://schemas.openxmlformats.org/spreadsheetml/2006/main" count="29715" uniqueCount="3855">
  <si>
    <t>user id</t>
  </si>
  <si>
    <t>campaign_id</t>
  </si>
  <si>
    <t>audience_segment</t>
  </si>
  <si>
    <t>Creative Size</t>
  </si>
  <si>
    <t>creative_size.userid</t>
  </si>
  <si>
    <t>creative_messaging</t>
  </si>
  <si>
    <t>app_url</t>
  </si>
  <si>
    <t>exchange</t>
  </si>
  <si>
    <t>device_make</t>
  </si>
  <si>
    <t>impressions</t>
  </si>
  <si>
    <t>clicks</t>
  </si>
  <si>
    <t>viewable_impressions</t>
  </si>
  <si>
    <t>measurable_impressions</t>
  </si>
  <si>
    <t>total_conversions</t>
  </si>
  <si>
    <t>gross_cost</t>
  </si>
  <si>
    <t>sex</t>
  </si>
  <si>
    <t>age</t>
  </si>
  <si>
    <t>state</t>
  </si>
  <si>
    <t>ad_view_date</t>
  </si>
  <si>
    <t>CPA</t>
  </si>
  <si>
    <t>CTR</t>
  </si>
  <si>
    <t>CPC</t>
  </si>
  <si>
    <t>CPM</t>
  </si>
  <si>
    <t>CVR</t>
  </si>
  <si>
    <t>viewability</t>
  </si>
  <si>
    <t>HB2A</t>
  </si>
  <si>
    <t>Online Behavior&gt;United States&gt;Sports&gt;Water Sports » Surfing</t>
  </si>
  <si>
    <t>300x250 | HPNFI2551J</t>
  </si>
  <si>
    <t>Sign up Today - 10% Off</t>
  </si>
  <si>
    <t>ebay.com</t>
  </si>
  <si>
    <t>Google Ad Manager</t>
  </si>
  <si>
    <t>Smartphone</t>
  </si>
  <si>
    <t>N/A</t>
  </si>
  <si>
    <t>ZQ60M</t>
  </si>
  <si>
    <t>Online Behavior&gt;United States&gt;Intent » Shopping&gt;CPG� Grocery</t>
  </si>
  <si>
    <t>300x250 | KAOJS0986I</t>
  </si>
  <si>
    <t>Subscribe Today - 10% Discount</t>
  </si>
  <si>
    <t>dailybee.com</t>
  </si>
  <si>
    <t>LW13R</t>
  </si>
  <si>
    <t>Online Behavior&gt;United States&gt;B2B » Occupation&gt;SupplyChainManager</t>
  </si>
  <si>
    <t>300x250 | RRFVN6966N</t>
  </si>
  <si>
    <t>Sign up Now - 10% Off</t>
  </si>
  <si>
    <t>my.earthlink.net</t>
  </si>
  <si>
    <t>Apple PC</t>
  </si>
  <si>
    <t>OK81J</t>
  </si>
  <si>
    <t>Online Behavior&gt;United States&gt;Autos and Vehicles » Brands&gt;Nissan</t>
  </si>
  <si>
    <t>300x250 | YIFKL6363U</t>
  </si>
  <si>
    <t>thefinancechatter.com</t>
  </si>
  <si>
    <t>BidSwitch</t>
  </si>
  <si>
    <t>CX74A</t>
  </si>
  <si>
    <t>Online Behavior&gt;United States&gt;B2B » Occupation&gt;OfficeManager</t>
  </si>
  <si>
    <t>300x250 | EXWIY3624H</t>
  </si>
  <si>
    <t>dafont.com</t>
  </si>
  <si>
    <t>Windows PC</t>
  </si>
  <si>
    <t>UG46B</t>
  </si>
  <si>
    <t>Mobile - US » Device Ownership » Smartphones » Huawei</t>
  </si>
  <si>
    <t>300x250 | ELPSH7345M</t>
  </si>
  <si>
    <t>dailymail.co.uk/tvshowbiz</t>
  </si>
  <si>
    <t>NW53C</t>
  </si>
  <si>
    <t>Online Behavior&gt;United States&gt;Sports&gt;Team Sports » Basketball</t>
  </si>
  <si>
    <t>300x250 | TADZU2116Y</t>
  </si>
  <si>
    <t>aol.com</t>
  </si>
  <si>
    <t>PubMatic</t>
  </si>
  <si>
    <t>RN43O</t>
  </si>
  <si>
    <t>Online Behavior&gt;United States&gt;B2B » Occupation&gt;PropertyManager</t>
  </si>
  <si>
    <t>300x250 | PHTXE1764B</t>
  </si>
  <si>
    <t>10% Discount - Ends 6/1</t>
  </si>
  <si>
    <t>whatismyipaddress.com</t>
  </si>
  <si>
    <t>LE15C</t>
  </si>
  <si>
    <t>US Financial » Method of Payment » Other</t>
  </si>
  <si>
    <t>320x50 | TOJIT8735S</t>
  </si>
  <si>
    <t>Magnite DV+</t>
  </si>
  <si>
    <t>GK16D</t>
  </si>
  <si>
    <t>Online Behavior&gt;United States&gt;Beauty and Fitness&gt;Face and Body Care » Make-Up and Cosmetics</t>
  </si>
  <si>
    <t>300x250 | XSQXY8178A</t>
  </si>
  <si>
    <t>zdnet.com</t>
  </si>
  <si>
    <t>SZ61E</t>
  </si>
  <si>
    <t>OnAudience » Interest » Shopping » Shopping Mall Buyers</t>
  </si>
  <si>
    <t>300x250 | ZPFYE9731B</t>
  </si>
  <si>
    <t>cargurus.com</t>
  </si>
  <si>
    <t>Sharethrough</t>
  </si>
  <si>
    <t>TF90F</t>
  </si>
  <si>
    <t>Online Behavior&gt;United States&gt;Arts and Entertainment&gt;Events and Listings » Live Sporting Events</t>
  </si>
  <si>
    <t>320x50 | NNIQN4994L</t>
  </si>
  <si>
    <t>my.yahoo.com</t>
  </si>
  <si>
    <t>HR71Z</t>
  </si>
  <si>
    <t>Online Behavior&gt;United States&gt;Travel&gt;Tourist Destinations » Lakes and Rivers</t>
  </si>
  <si>
    <t>300x250 | NXNCM3609R</t>
  </si>
  <si>
    <t>flightaware.com</t>
  </si>
  <si>
    <t>Index Exchange</t>
  </si>
  <si>
    <t>YO94V</t>
  </si>
  <si>
    <t>Online Behavior&gt;United States&gt;Travel&gt;Air Travel</t>
  </si>
  <si>
    <t>300x250 | UDILX1928H</t>
  </si>
  <si>
    <t>finance.yahoo.com</t>
  </si>
  <si>
    <t>MR14E</t>
  </si>
  <si>
    <t>US » Brand Propensities » Travel » American Airlines Buyer Propensity</t>
  </si>
  <si>
    <t>300x250 | MYYFY2600T</t>
  </si>
  <si>
    <t>classmates.com</t>
  </si>
  <si>
    <t>PulsePoint</t>
  </si>
  <si>
    <t>DN89A</t>
  </si>
  <si>
    <t>US » Sociodemographic » ConneXions Lifestage » F1 Early Adopting Elite</t>
  </si>
  <si>
    <t>320x50 | ZRRCV7570B</t>
  </si>
  <si>
    <t>forbes.com</t>
  </si>
  <si>
    <t>CA29H</t>
  </si>
  <si>
    <t>Online Behavior&gt;United States&gt;Finance » Investing&gt;Brokerages and Day Trading</t>
  </si>
  <si>
    <t>300x250 | DEIGT6412A</t>
  </si>
  <si>
    <t>newsmemory.com</t>
  </si>
  <si>
    <t>FO61S</t>
  </si>
  <si>
    <t>Online Behavior&gt;United States&gt;Arts and Entertainment&gt;Arts and Entertainment</t>
  </si>
  <si>
    <t>320x50 | WOAJS6397Q</t>
  </si>
  <si>
    <t>nbcchicago.com</t>
  </si>
  <si>
    <t>SS93R</t>
  </si>
  <si>
    <t>US Home » Property Type » Single</t>
  </si>
  <si>
    <t>320x50 | VPBJO3661M</t>
  </si>
  <si>
    <t>realtor.com</t>
  </si>
  <si>
    <t>MC97N</t>
  </si>
  <si>
    <t>Online Behavior&gt;United States&gt;Intent » Auto Buyers » Category&gt;Van</t>
  </si>
  <si>
    <t>320x50 | HYWBU2767P</t>
  </si>
  <si>
    <t>tasteofhome.com</t>
  </si>
  <si>
    <t>BF81J</t>
  </si>
  <si>
    <t>Online Behavior&gt;United States&gt;Intent » Shopping&gt;Drug Stores</t>
  </si>
  <si>
    <t>320x50 | VOFGB6363F</t>
  </si>
  <si>
    <t>investopedia.com</t>
  </si>
  <si>
    <t>HQ52B</t>
  </si>
  <si>
    <t>US » Sociodemographic » P$YCLE Premier Lifestage » M3 Upscale Empty Nests</t>
  </si>
  <si>
    <t>320x50 | CDXJO4905E</t>
  </si>
  <si>
    <t>historyallday.com</t>
  </si>
  <si>
    <t>QO74F</t>
  </si>
  <si>
    <t>Online Behavior&gt;United States&gt;Food and Drink&gt;Restaurants » Fast Food</t>
  </si>
  <si>
    <t>300x50 | UYBWI6518W</t>
  </si>
  <si>
    <t>macrumors.com</t>
  </si>
  <si>
    <t>QR61D</t>
  </si>
  <si>
    <t>Online Behavior&gt;United States&gt;Beauty and Fitness&gt;Cosmetology and Beauty Professionals</t>
  </si>
  <si>
    <t>320x50 | WQOKT9460U</t>
  </si>
  <si>
    <t>dotesports.com</t>
  </si>
  <si>
    <t>Xandr - Monetize SSP (AppNexus)</t>
  </si>
  <si>
    <t>CK45Q</t>
  </si>
  <si>
    <t>Online Behavior&gt;United States&gt;Intent » Shopping&gt;Consumer Electronics » Computers, Laptops</t>
  </si>
  <si>
    <t>320x50 | DPTMM2394J</t>
  </si>
  <si>
    <t>Yahoo Exchange</t>
  </si>
  <si>
    <t>ZG97X</t>
  </si>
  <si>
    <t>Travel and Tourism » Interest (Affinity) » Destinations » North America</t>
  </si>
  <si>
    <t>320x50 | IXZCJ1734X</t>
  </si>
  <si>
    <t>boattrader.com</t>
  </si>
  <si>
    <t>KH50U</t>
  </si>
  <si>
    <t>US Interest » Cooking » General</t>
  </si>
  <si>
    <t>320x50 | TOBUU9192V</t>
  </si>
  <si>
    <t>ew.com</t>
  </si>
  <si>
    <t>TG90O</t>
  </si>
  <si>
    <t>US Interest » Home » Home Improvement » Home Improvement Grouping</t>
  </si>
  <si>
    <t>320x50 | SWROB3634I</t>
  </si>
  <si>
    <t>cbsnews.com</t>
  </si>
  <si>
    <t>JW12Z</t>
  </si>
  <si>
    <t>Online Behavior&gt;United States&gt;Beauty and Fitness&gt;Fashion and Style » Fashion Modeling</t>
  </si>
  <si>
    <t>IV40O</t>
  </si>
  <si>
    <t>Online Behavior&gt;United States&gt;Intent » Auto Buyers » Car Make&gt;Toyota</t>
  </si>
  <si>
    <t>320x50 | YDBMK6388L</t>
  </si>
  <si>
    <t>cnn.com</t>
  </si>
  <si>
    <t>IB27Y</t>
  </si>
  <si>
    <t>Online Behavior&gt;United States&gt;Beauty and Fitness&gt;Fashion and Style</t>
  </si>
  <si>
    <t>320x50 | RESTH6166P</t>
  </si>
  <si>
    <t>miamiherald.com</t>
  </si>
  <si>
    <t>RZ82L</t>
  </si>
  <si>
    <t>Mobile - US » Travel » Vacation Rentals » HomeAway</t>
  </si>
  <si>
    <t>320x50 | XEVLA2869O</t>
  </si>
  <si>
    <t>foxnews.com</t>
  </si>
  <si>
    <t>ZX9V</t>
  </si>
  <si>
    <t>Online Behavior&gt;United States&gt;Sports&gt;Sports League » Premier League</t>
  </si>
  <si>
    <t>300x250 | MKJOS9956B</t>
  </si>
  <si>
    <t>cnet.com</t>
  </si>
  <si>
    <t>TM55X</t>
  </si>
  <si>
    <t>Online Behavior&gt;United States&gt;Law and Government&gt;Legal</t>
  </si>
  <si>
    <t>320x50 | URJMU3263E</t>
  </si>
  <si>
    <t>washingtonpost.com</t>
  </si>
  <si>
    <t>ZD1G</t>
  </si>
  <si>
    <t>Online Behavior&gt;United States&gt;Autos and Vehicles » Brands&gt;Citroen</t>
  </si>
  <si>
    <t>320x50 | BPIEV7647Z</t>
  </si>
  <si>
    <t>reuters.com</t>
  </si>
  <si>
    <t>CD61D</t>
  </si>
  <si>
    <t>Online Behavior&gt;United States&gt;Beauty and Fitness&gt;Fashion and Style » Fashion Designers and Collections</t>
  </si>
  <si>
    <t>300x250 | SKDOI1091I</t>
  </si>
  <si>
    <t>mail.yahoo.com</t>
  </si>
  <si>
    <t>OW55J</t>
  </si>
  <si>
    <t>US Interest » Consumer Electronics</t>
  </si>
  <si>
    <t>320x50 | NQIAQ4797B</t>
  </si>
  <si>
    <t>EQ16F</t>
  </si>
  <si>
    <t>Online Behavior&gt;United States&gt;Finance » Insurance&gt;Life Insurance</t>
  </si>
  <si>
    <t>320x50 | IQNDF8078J</t>
  </si>
  <si>
    <t>drugs.com</t>
  </si>
  <si>
    <t>SQ61P</t>
  </si>
  <si>
    <t>Mobile - US » Device Ownership » Tablets » yes</t>
  </si>
  <si>
    <t>300x250 | XNDIE5376H</t>
  </si>
  <si>
    <t>medicalnewstoday.com</t>
  </si>
  <si>
    <t>XA52Z</t>
  </si>
  <si>
    <t>Lotame » Travel » Summer Travel</t>
  </si>
  <si>
    <t>300x250 | QLYBJ6230S</t>
  </si>
  <si>
    <t>ajc.com</t>
  </si>
  <si>
    <t>FA84H</t>
  </si>
  <si>
    <t>US » AUTO » Auto Car Purchase Next Year » Yes</t>
  </si>
  <si>
    <t>320x50 | YOGGI4679I</t>
  </si>
  <si>
    <t>LG4T</t>
  </si>
  <si>
    <t>Media and Entertainment » Sports and Recreational Activities » Interest (Affinity) » Olympics</t>
  </si>
  <si>
    <t>300x250 | SVDSI0203I</t>
  </si>
  <si>
    <t>nba.com</t>
  </si>
  <si>
    <t>MF89F</t>
  </si>
  <si>
    <t>Online Behavior&gt;United States&gt;Life Event&gt;Job Search</t>
  </si>
  <si>
    <t>320x50 | ELGKR4105C</t>
  </si>
  <si>
    <t>thesaurus.com</t>
  </si>
  <si>
    <t>AI78S</t>
  </si>
  <si>
    <t>US » Reach » Propensity Models » Hobbies and Interest » Food and Drinks » High-end Spirit Drinkers</t>
  </si>
  <si>
    <t>320x50 | SSXHD0493R</t>
  </si>
  <si>
    <t>cbssports.com</t>
  </si>
  <si>
    <t>OpenX</t>
  </si>
  <si>
    <t>HA24F</t>
  </si>
  <si>
    <t>OnAudience » Interest » Arts &amp; Entertainment » Television</t>
  </si>
  <si>
    <t>300x250 | DPTMM2394J</t>
  </si>
  <si>
    <t>MF66D</t>
  </si>
  <si>
    <t>Online Behavior&gt;United States&gt;Sports&gt;Team Sports » Volleyball</t>
  </si>
  <si>
    <t>300x250 | IBKUG9489W</t>
  </si>
  <si>
    <t>buzzfeed.com</t>
  </si>
  <si>
    <t>Yieldmo</t>
  </si>
  <si>
    <t>HT80E</t>
  </si>
  <si>
    <t>Online Behavior&gt;United States&gt;Autos and Vehicles » Brands&gt;Isuzu</t>
  </si>
  <si>
    <t>300x250 | HXCRN4463P</t>
  </si>
  <si>
    <t>SM49H</t>
  </si>
  <si>
    <t>US » B2B » B2B Decision Maker Responsibilities » Advertising Services</t>
  </si>
  <si>
    <t>320x50 | DLXOX1644U</t>
  </si>
  <si>
    <t>dmv.org</t>
  </si>
  <si>
    <t>PZ15U</t>
  </si>
  <si>
    <t>Online Behavior&gt;United States&gt;Beauty and Fitness&gt;Body Art</t>
  </si>
  <si>
    <t>320x50 | DVSKS0893I</t>
  </si>
  <si>
    <t>UU39F</t>
  </si>
  <si>
    <t>Online Behavior&gt;United States&gt;Autos and Vehicles » Brands&gt;Mazda</t>
  </si>
  <si>
    <t>320x50 | EZLPP1861T</t>
  </si>
  <si>
    <t>TripleLift</t>
  </si>
  <si>
    <t>FT78K</t>
  </si>
  <si>
    <t>Online Behavior&gt;United States&gt;Sports&gt;Team Sports » Baseball</t>
  </si>
  <si>
    <t>320x50 | JNBOH4462V</t>
  </si>
  <si>
    <t>rollingstone.com</t>
  </si>
  <si>
    <t>Smart RTB+ (Smartadserver)</t>
  </si>
  <si>
    <t>AX44P</t>
  </si>
  <si>
    <t>Telecommunications (Telco) » Subscribers</t>
  </si>
  <si>
    <t>320x50 | KULXK2417O</t>
  </si>
  <si>
    <t>dailydot.com</t>
  </si>
  <si>
    <t>UL28U</t>
  </si>
  <si>
    <t>Online Behavior&gt;United States&gt;Intent » Auto Buyers » Type&gt;Luxury</t>
  </si>
  <si>
    <t>320x50 | TSZTZ3446D</t>
  </si>
  <si>
    <t>al.com</t>
  </si>
  <si>
    <t>WT25C</t>
  </si>
  <si>
    <t>Mobile - US » Food » Restaurant » Style » Desserts</t>
  </si>
  <si>
    <t>300x250 | DLRVS3201A</t>
  </si>
  <si>
    <t>dictionary.com</t>
  </si>
  <si>
    <t>DR49G</t>
  </si>
  <si>
    <t>Media and Entertainment » Television (TV) » Viewership » TV Genres » Drama</t>
  </si>
  <si>
    <t>300x250 | EWNTA2102E</t>
  </si>
  <si>
    <t>semana.com</t>
  </si>
  <si>
    <t>BR65H</t>
  </si>
  <si>
    <t>Online Behavior&gt;United States&gt;Intent » Auto Buyers » Car Make&gt;BMW</t>
  </si>
  <si>
    <t>300x250 | YTVZF7096N</t>
  </si>
  <si>
    <t>firstcoastnews.com</t>
  </si>
  <si>
    <t>TX53X</t>
  </si>
  <si>
    <t>Online Behavior&gt;United States&gt;Sports&gt;Individual Sports » Bowling</t>
  </si>
  <si>
    <t>300x250 | SLPEF4433Z</t>
  </si>
  <si>
    <t>mail.aol.com</t>
  </si>
  <si>
    <t>YB34H</t>
  </si>
  <si>
    <t>Online Behavior&gt;United States&gt;Arts and Entertainment&gt;Music and Audio</t>
  </si>
  <si>
    <t>300x250 | XWYIT9866J</t>
  </si>
  <si>
    <t>chicagotribune.com</t>
  </si>
  <si>
    <t>NU6F</t>
  </si>
  <si>
    <t>US » Reach » Sociodemographic » Household Income » $50,000-$74,999</t>
  </si>
  <si>
    <t>320x50 | ULCVE1524T</t>
  </si>
  <si>
    <t>zillow.com</t>
  </si>
  <si>
    <t>TL68U</t>
  </si>
  <si>
    <t>OnAudience » Intent » Electronics » Video » Televisions</t>
  </si>
  <si>
    <t>320x50 | SEAXG5752L</t>
  </si>
  <si>
    <t>accuweather.com</t>
  </si>
  <si>
    <t>OT24Z</t>
  </si>
  <si>
    <t>Online Behavior&gt;United States&gt;Hobbies and Leisure&gt;Outdoors » Fishing</t>
  </si>
  <si>
    <t>300x250 | TPUSC7096U</t>
  </si>
  <si>
    <t>mlb.com</t>
  </si>
  <si>
    <t>QX79K</t>
  </si>
  <si>
    <t>US » Multibuyer Behaviors » Paid with Credit Card</t>
  </si>
  <si>
    <t>300x250 | EDMHM0851Y</t>
  </si>
  <si>
    <t>baseball.fantasysports.yahoo.com</t>
  </si>
  <si>
    <t>ZM82G</t>
  </si>
  <si>
    <t>Online Behavior&gt;United States&gt;Sports&gt;Sporting Goods</t>
  </si>
  <si>
    <t>320x50 | PXTFY2287U</t>
  </si>
  <si>
    <t>calculator.net</t>
  </si>
  <si>
    <t>CV59K</t>
  </si>
  <si>
    <t>Online Behavior&gt;United States&gt;Intent » Shopping&gt;Consumer Electronics » Tablets</t>
  </si>
  <si>
    <t>320x50 | XLDQB0289S</t>
  </si>
  <si>
    <t>finviz.com</t>
  </si>
  <si>
    <t>ZE90K</t>
  </si>
  <si>
    <t>Online Behavior&gt;United States&gt;Internet and Telecom&gt;Email and Messaging</t>
  </si>
  <si>
    <t>320x50 | XJAXD7769J</t>
  </si>
  <si>
    <t>dexerto.com</t>
  </si>
  <si>
    <t>PY93L</t>
  </si>
  <si>
    <t>Online Behavior&gt;United States&gt;Beauty and Fitness&gt;Fitness » Home Exercise</t>
  </si>
  <si>
    <t>300x250 | PFARI5934S</t>
  </si>
  <si>
    <t>nbcnews.com</t>
  </si>
  <si>
    <t>AS19C</t>
  </si>
  <si>
    <t>Online Behavior&gt;United States&gt;Hobbies and Leisure&gt;Special Occasions » Party Planning</t>
  </si>
  <si>
    <t>300x250 | XSOQC3661H</t>
  </si>
  <si>
    <t>mayoclinic.org</t>
  </si>
  <si>
    <t>ZL76M</t>
  </si>
  <si>
    <t>Online Behavior&gt;United States&gt;News&gt;Politics</t>
  </si>
  <si>
    <t>320x50 | MRWWP1933D</t>
  </si>
  <si>
    <t>CC34J</t>
  </si>
  <si>
    <t>Online Behavior&gt;United States&gt;Validated Demographic » Age&gt;65 or older</t>
  </si>
  <si>
    <t>320x50 | ACISR2177V</t>
  </si>
  <si>
    <t>tripadvisor.com</t>
  </si>
  <si>
    <t>XZ62Y</t>
  </si>
  <si>
    <t>Online Behavior&gt;United States&gt;Autos and Vehicles » Brands&gt;Lexus</t>
  </si>
  <si>
    <t>300x250 | IHTFN9883F</t>
  </si>
  <si>
    <t>sportpirate.com</t>
  </si>
  <si>
    <t>FX4F</t>
  </si>
  <si>
    <t>Online Behavior&gt;United States&gt;Finance » Banking&gt;Debit and Checking Services</t>
  </si>
  <si>
    <t>300x250 | MKCYW5699X</t>
  </si>
  <si>
    <t>thegamer.com</t>
  </si>
  <si>
    <t>UZ85Q</t>
  </si>
  <si>
    <t>US » Brand Propensities » Telecom and Service Providers » Page Plus Cellular Buyer Propensity</t>
  </si>
  <si>
    <t>320x50 | VRAEE9947R</t>
  </si>
  <si>
    <t>merriam-webster.com</t>
  </si>
  <si>
    <t>BW72Y</t>
  </si>
  <si>
    <t>Online Behavior&gt;United States&gt;Home and Garden&gt;Bed and Bath</t>
  </si>
  <si>
    <t>300x250 | YEMIG6375F</t>
  </si>
  <si>
    <t>streetinsider.com</t>
  </si>
  <si>
    <t>PT2L</t>
  </si>
  <si>
    <t>Online Behavior&gt;United States&gt;Home and Garden&gt;Homemaking and Interior Decor</t>
  </si>
  <si>
    <t>300x250 | RLRXJ9018X</t>
  </si>
  <si>
    <t>dailymail.co.uk/news</t>
  </si>
  <si>
    <t>VP35J</t>
  </si>
  <si>
    <t>Lotame » Technology » Electronics &amp; Gadgets</t>
  </si>
  <si>
    <t>300x250 | LAUXF7510L</t>
  </si>
  <si>
    <t>kbb.com</t>
  </si>
  <si>
    <t>BL80W</t>
  </si>
  <si>
    <t>US » Interest Propensities » Activities and Interests » B2B Job Search</t>
  </si>
  <si>
    <t>320x50 | DRQEG8768V</t>
  </si>
  <si>
    <t>CB3X</t>
  </si>
  <si>
    <t>Online Behavior&gt;United States&gt;Law and Government&gt;Military</t>
  </si>
  <si>
    <t>cars.com</t>
  </si>
  <si>
    <t>SD45I</t>
  </si>
  <si>
    <t>Online Behavior&gt;United States&gt;Finance » Accounting and Auditing&gt;Tax Preparation and Planning</t>
  </si>
  <si>
    <t>300x250 | YWOKG0142J</t>
  </si>
  <si>
    <t>pandora.com</t>
  </si>
  <si>
    <t>FA58M</t>
  </si>
  <si>
    <t>Online Behavior&gt;United States&gt;Hobbies and Leisure&gt;Outdoors » Hiking and Camping</t>
  </si>
  <si>
    <t>300x250 | UFJIL2790F</t>
  </si>
  <si>
    <t>YW60Z</t>
  </si>
  <si>
    <t>Online Behavior&gt;United States&gt;Travel&gt;Car Rental and Taxi Services</t>
  </si>
  <si>
    <t>300x50 | OMUVE7654C</t>
  </si>
  <si>
    <t>SP85G</t>
  </si>
  <si>
    <t>Travel and Tourism » Interest (Affinity) » Destinations » Latin America</t>
  </si>
  <si>
    <t>320x50 | UYBWI6518W</t>
  </si>
  <si>
    <t>factable.com</t>
  </si>
  <si>
    <t>FD20P</t>
  </si>
  <si>
    <t>Online Behavior&gt;United States&gt;News&gt;Newspapers</t>
  </si>
  <si>
    <t>320x50 | ZDTAD6991M</t>
  </si>
  <si>
    <t>VV75E</t>
  </si>
  <si>
    <t>Online Behavior&gt;United States&gt;Beauty and Fitness&gt;Fitness » Fitness Instruction and Personal Training</t>
  </si>
  <si>
    <t>300x250 | PBJVX1159R</t>
  </si>
  <si>
    <t>CA27R</t>
  </si>
  <si>
    <t>US » Reach » Propensity Models » Real Estate » Monthly Mortgage Payment » $800-$999</t>
  </si>
  <si>
    <t>300x250 | QTDDO7203O</t>
  </si>
  <si>
    <t>VB73M</t>
  </si>
  <si>
    <t>Mobile - US » Automotive » Vehicle Ownership » Brand » BMW</t>
  </si>
  <si>
    <t>320x50 | FRLAV2389E</t>
  </si>
  <si>
    <t>uscellular.com</t>
  </si>
  <si>
    <t>DK13M</t>
  </si>
  <si>
    <t>Online Behavior&gt;United States&gt;Sports&gt;Sports League » MLB</t>
  </si>
  <si>
    <t>320x50 | EIGNB6744C</t>
  </si>
  <si>
    <t>autotrader.com</t>
  </si>
  <si>
    <t>TY28G</t>
  </si>
  <si>
    <t>Tech Enthusiasts</t>
  </si>
  <si>
    <t>320x50 | QFWII4772P</t>
  </si>
  <si>
    <t>nypost.com</t>
  </si>
  <si>
    <t>DS25N</t>
  </si>
  <si>
    <t>Online Behavior&gt;United States&gt;Autos and Vehicles&gt;Hybrid and Alternative Vehicles</t>
  </si>
  <si>
    <t>300x50 | GYCND0607J</t>
  </si>
  <si>
    <t>hindustantimes.com</t>
  </si>
  <si>
    <t>PF14Y</t>
  </si>
  <si>
    <t>Online Behavior&gt;United States&gt;The Changing Consumer&gt;DIY</t>
  </si>
  <si>
    <t>320x50 | DUSFZ5266A</t>
  </si>
  <si>
    <t>techradar.com</t>
  </si>
  <si>
    <t>PY52A</t>
  </si>
  <si>
    <t>Online Behavior&gt;United States&gt;Arts and Entertainment&gt;TV and Video</t>
  </si>
  <si>
    <t>300x50 | ZJRPV5063L</t>
  </si>
  <si>
    <t>msn.com</t>
  </si>
  <si>
    <t>MY27P</t>
  </si>
  <si>
    <t>Online Behavior&gt;United States&gt;News&gt;Local News</t>
  </si>
  <si>
    <t>320x50 | EOBSG4888H</t>
  </si>
  <si>
    <t>CX76O</t>
  </si>
  <si>
    <t>Online Behavior&gt;United States&gt;Validated Demographic » Gender and Age Combined&gt;Females 25 or older</t>
  </si>
  <si>
    <t>300x250 | ZXILD0744S</t>
  </si>
  <si>
    <t>abcnews.go.com</t>
  </si>
  <si>
    <t>RG72V</t>
  </si>
  <si>
    <t>Online Behavior&gt;United States&gt;Intent » Auto Buyers » Car Make&gt;Subaru</t>
  </si>
  <si>
    <t>300x250 | MEOSU3566R</t>
  </si>
  <si>
    <t>signupgenius.com</t>
  </si>
  <si>
    <t>GQ41P</t>
  </si>
  <si>
    <t>Online Behavior&gt;United States&gt;Food and Drink&gt;Beverages » Beer</t>
  </si>
  <si>
    <t>FL76Z</t>
  </si>
  <si>
    <t>Online Behavior&gt;United States&gt;Intent » Auto Buyers » Type&gt;Crossover</t>
  </si>
  <si>
    <t>320x50 | GVNEZ4094A</t>
  </si>
  <si>
    <t>usatoday.com</t>
  </si>
  <si>
    <t>RC2P</t>
  </si>
  <si>
    <t>OnAudience » Intent » Baby &amp; Toddler » Baby Toys</t>
  </si>
  <si>
    <t>300x250 | DANIT5805U</t>
  </si>
  <si>
    <t>poshland.com</t>
  </si>
  <si>
    <t>DV78O</t>
  </si>
  <si>
    <t>Online Behavior&gt;United States&gt;Intent » Shopping&gt;Pet Food » Dog</t>
  </si>
  <si>
    <t>320x50 | RGWVN5464S</t>
  </si>
  <si>
    <t>yourdailysportfix.com</t>
  </si>
  <si>
    <t>NS2G</t>
  </si>
  <si>
    <t>Online Behavior&gt;United States&gt;Intent » Shopping&gt;Home and Garden</t>
  </si>
  <si>
    <t>320x50 | GYCND0607J</t>
  </si>
  <si>
    <t>WK8Z</t>
  </si>
  <si>
    <t>OnAudience » Intent » Baby &amp; Toddler</t>
  </si>
  <si>
    <t>300x250 | YXUGJ2459B</t>
  </si>
  <si>
    <t>topclassactions.com</t>
  </si>
  <si>
    <t>OA89U</t>
  </si>
  <si>
    <t>US » B2B » B2B Decision Maker Responsibilities » Sales</t>
  </si>
  <si>
    <t>300x250 | MHCUS4399K</t>
  </si>
  <si>
    <t>TK90U</t>
  </si>
  <si>
    <t>OnAudience » Intent</t>
  </si>
  <si>
    <t>320x50 | ALQHY3719W</t>
  </si>
  <si>
    <t>slickdeals.net</t>
  </si>
  <si>
    <t>JX52A</t>
  </si>
  <si>
    <t>Online Behavior&gt;United States&gt;Intent » Travel&gt;Graduation Trip</t>
  </si>
  <si>
    <t>300x250 | ZHVGN2491H</t>
  </si>
  <si>
    <t>sallysbakingaddiction.com</t>
  </si>
  <si>
    <t>ZJ42B</t>
  </si>
  <si>
    <t>Online Behavior&gt;United States&gt;Intent » Travel&gt;Accommodation » Hotels</t>
  </si>
  <si>
    <t>300x50 | EWNTA2102E</t>
  </si>
  <si>
    <t>NX90Z</t>
  </si>
  <si>
    <t>Lotame » Technology</t>
  </si>
  <si>
    <t>320x50 | ZKNQP2729Q</t>
  </si>
  <si>
    <t>m.timesofindia.com</t>
  </si>
  <si>
    <t>QV44G</t>
  </si>
  <si>
    <t>Online Behavior&gt;United States&gt;Games&gt;Family-Oriented Games and Activities</t>
  </si>
  <si>
    <t>300x250 | CJJWX4880S</t>
  </si>
  <si>
    <t>findagrave.com</t>
  </si>
  <si>
    <t>KT96S</t>
  </si>
  <si>
    <t>Online Behavior&gt;United States&gt;Intent » Financial Intent&gt;Banking</t>
  </si>
  <si>
    <t>300x50 | HXCRN4463P</t>
  </si>
  <si>
    <t>mydailymagazine.com</t>
  </si>
  <si>
    <t>FC37X</t>
  </si>
  <si>
    <t>Media and Entertainment » Audio and Video Streaming » Streaming Video » Interest (Affinity) » Streaming Services</t>
  </si>
  <si>
    <t>300x250 | WOAJS6397Q</t>
  </si>
  <si>
    <t>yahoo.com</t>
  </si>
  <si>
    <t>AI50C</t>
  </si>
  <si>
    <t>Online Behavior&gt;United States&gt;Finance » Investing&gt;Commodities and Futures Trading</t>
  </si>
  <si>
    <t>300x250 | VDJYO1640I</t>
  </si>
  <si>
    <t>nbcmiami.com</t>
  </si>
  <si>
    <t>SW55N</t>
  </si>
  <si>
    <t>Online Behavior&gt;United States&gt;Autos and Vehicles » Brands&gt;Peugeot</t>
  </si>
  <si>
    <t>320x50 | CXGAZ6353T</t>
  </si>
  <si>
    <t>todaysnyc.com</t>
  </si>
  <si>
    <t>PL55J</t>
  </si>
  <si>
    <t>Travel</t>
  </si>
  <si>
    <t>300x250 | FQHEZ7971Z</t>
  </si>
  <si>
    <t>IX88K</t>
  </si>
  <si>
    <t>Online Behavior&gt;United States&gt;Intent » Travel&gt;Cruises</t>
  </si>
  <si>
    <t>300x50 | PLNCK8092K</t>
  </si>
  <si>
    <t>doctoreport.com</t>
  </si>
  <si>
    <t>FJ55P</t>
  </si>
  <si>
    <t>US » Reach » Propensity Models » Hobbies and Interest » Cultural Arts</t>
  </si>
  <si>
    <t>300x250 | XQRTH0321M</t>
  </si>
  <si>
    <t>people.com</t>
  </si>
  <si>
    <t>HD76E</t>
  </si>
  <si>
    <t>Online Behavior&gt;United States&gt;Intent » Shopping&gt;Drug Stores » Walgreens</t>
  </si>
  <si>
    <t>300x50 | UDWCZ8207P</t>
  </si>
  <si>
    <t>VL93T</t>
  </si>
  <si>
    <t>US »Price-Driven Traditionalist Audience</t>
  </si>
  <si>
    <t>300x250 | MSTKW0021I</t>
  </si>
  <si>
    <t>screenrant.com</t>
  </si>
  <si>
    <t>Sovrn</t>
  </si>
  <si>
    <t>YM18C</t>
  </si>
  <si>
    <t>US »Quality-First Shopper Audience</t>
  </si>
  <si>
    <t>wikihow.com</t>
  </si>
  <si>
    <t>VM61T</t>
  </si>
  <si>
    <t>US » Reach » Sociodemographic » Dwelling Size » 1 Unit</t>
  </si>
  <si>
    <t>300x50 | OHSXI8260D</t>
  </si>
  <si>
    <t>bbc.com</t>
  </si>
  <si>
    <t>KS26Y</t>
  </si>
  <si>
    <t>Online Behavior&gt;United States&gt;Intent » Shopping&gt;Home Improvement</t>
  </si>
  <si>
    <t>320x50 | YWOKG0142J</t>
  </si>
  <si>
    <t>wordunscrambler.me</t>
  </si>
  <si>
    <t>XF27G</t>
  </si>
  <si>
    <t>OnAudience » Interest » Education</t>
  </si>
  <si>
    <t>320x50 | JOJKS6529M</t>
  </si>
  <si>
    <t>politico.com</t>
  </si>
  <si>
    <t>GS85Y</t>
  </si>
  <si>
    <t>US » Interest Propensities » Insurance » Humana</t>
  </si>
  <si>
    <t>300x50 | FBZDK4515D</t>
  </si>
  <si>
    <t>Kargo</t>
  </si>
  <si>
    <t>CB14P</t>
  </si>
  <si>
    <t>Online Behavior&gt;United States&gt;B2B » Occupation&gt;Musician</t>
  </si>
  <si>
    <t>300x250 | VPWSU8183E</t>
  </si>
  <si>
    <t>QD24W</t>
  </si>
  <si>
    <t>US » Reach » Propensity Models » Hobbies and Interest » Sports » Canoeing » Kayaking</t>
  </si>
  <si>
    <t>300x250 | DXADI4176M</t>
  </si>
  <si>
    <t>thebigmansworld.com</t>
  </si>
  <si>
    <t>LA49B</t>
  </si>
  <si>
    <t>US » Interest Propensities » Celebrities » Celebrity Fan Gossip</t>
  </si>
  <si>
    <t>320x50 | NBFDP8614V</t>
  </si>
  <si>
    <t>YW97M</t>
  </si>
  <si>
    <t>Online Behavior&gt;United States&gt;Intent » Auto Buyers » Car Make&gt;Volkswagen</t>
  </si>
  <si>
    <t>300x250 | YHBPW3142T</t>
  </si>
  <si>
    <t>androidauthority.com</t>
  </si>
  <si>
    <t>PI99Y</t>
  </si>
  <si>
    <t>Online Behavior&gt;United States&gt;Beauty and Fitness&gt;Fitness » Gyms and Health Clubs</t>
  </si>
  <si>
    <t>320x50 | WOOPY2470Q</t>
  </si>
  <si>
    <t>QO56E</t>
  </si>
  <si>
    <t>Online Behavior&gt;United States&gt;Autos and Vehicles » Brands&gt;Rolls-Royce</t>
  </si>
  <si>
    <t>320x50 | NVALC0032U</t>
  </si>
  <si>
    <t>RH2Q</t>
  </si>
  <si>
    <t>Online Behavior&gt;United States&gt;The Changing Consumer&gt;Internet Connection</t>
  </si>
  <si>
    <t>300x250 | FVEOX2518Q</t>
  </si>
  <si>
    <t>businessinsider.com</t>
  </si>
  <si>
    <t>JO74L</t>
  </si>
  <si>
    <t>US » Brand Propensities » Home and Household Goods » Pottery Barn Kids Buyer Propensity</t>
  </si>
  <si>
    <t>300x250 | CZLSB5840A</t>
  </si>
  <si>
    <t>investmentguru.com</t>
  </si>
  <si>
    <t>FP31H</t>
  </si>
  <si>
    <t>Lotame » Style, Fashion &amp; Clothing » Children's Clothing Shoppers</t>
  </si>
  <si>
    <t>320x50 | XWYIT9866J</t>
  </si>
  <si>
    <t>lensvid.com</t>
  </si>
  <si>
    <t>KO64X</t>
  </si>
  <si>
    <t>Online Behavior&gt;United States&gt;Life Event&gt;Home Buying</t>
  </si>
  <si>
    <t>300x250 | MCGLF9586W</t>
  </si>
  <si>
    <t>LF50W</t>
  </si>
  <si>
    <t>US » Interest Propensities » Activities and Interests » Buying and Selling Homes » Real Estate</t>
  </si>
  <si>
    <t>300x250 | OBEFA3199W</t>
  </si>
  <si>
    <t>the-sun.com</t>
  </si>
  <si>
    <t>AI43A</t>
  </si>
  <si>
    <t>US » Reach » Propensity Models » Young Adult Clothing Shoppers</t>
  </si>
  <si>
    <t>320x50 | WOMDF4920R</t>
  </si>
  <si>
    <t>sciencesensei.com</t>
  </si>
  <si>
    <t>WE38X</t>
  </si>
  <si>
    <t>Online Behavior&gt;United States&gt;Online Communities&gt;Online Goodies</t>
  </si>
  <si>
    <t>300x250 | ZXLIT6695R</t>
  </si>
  <si>
    <t>HP18H</t>
  </si>
  <si>
    <t>Online Behavior&gt;United States&gt;Sports&gt;Individual Sports » Running and Walking</t>
  </si>
  <si>
    <t>300x250 | EZLPP1861T</t>
  </si>
  <si>
    <t>BR28O</t>
  </si>
  <si>
    <t>Mobile - US » Sports » UFC Fans</t>
  </si>
  <si>
    <t>320x50 | WASAZ7091S</t>
  </si>
  <si>
    <t>ign.com</t>
  </si>
  <si>
    <t>CZ71Z</t>
  </si>
  <si>
    <t>US » Interest Propensities » Activities and Interests » International News</t>
  </si>
  <si>
    <t>300x50 | NRDJO4942X</t>
  </si>
  <si>
    <t>bridesblush.com</t>
  </si>
  <si>
    <t>KD37E</t>
  </si>
  <si>
    <t>Online Behavior&gt;United States&gt;Sports&gt;Individual Sports » Track and Field</t>
  </si>
  <si>
    <t>320x50 | WNXZE3849P</t>
  </si>
  <si>
    <t>UC73J</t>
  </si>
  <si>
    <t>Online Behavior&gt;United States&gt;People and Society&gt;Seniors and Retirement</t>
  </si>
  <si>
    <t>320x50 | ZFWXT7245G</t>
  </si>
  <si>
    <t>healthline.com</t>
  </si>
  <si>
    <t>JI58X</t>
  </si>
  <si>
    <t>Online Behavior&gt;United States&gt;Intent » Travel&gt;Travel</t>
  </si>
  <si>
    <t>300x50 | TOJEA8998J</t>
  </si>
  <si>
    <t>RF99F</t>
  </si>
  <si>
    <t>Online Behavior&gt;United States&gt;The Changing Consumer&gt;Gaming Equipment</t>
  </si>
  <si>
    <t>320x50 | JHQYJ2545D</t>
  </si>
  <si>
    <t>SI34J</t>
  </si>
  <si>
    <t>US » Reach » Propensity Models » Hobbies and Interest » Books » E-Book Reader</t>
  </si>
  <si>
    <t>300x250 | HTXDB0315N</t>
  </si>
  <si>
    <t>LI62M</t>
  </si>
  <si>
    <t>OnAudience » Intent » Education</t>
  </si>
  <si>
    <t>320x50 | RGVDH5612B</t>
  </si>
  <si>
    <t>icy-veins.com</t>
  </si>
  <si>
    <t>YR56D</t>
  </si>
  <si>
    <t>Online Behavior&gt;United States&gt;Intent » Shopping&gt;Sports and Outdoors</t>
  </si>
  <si>
    <t>320x50 | FEICG0482L</t>
  </si>
  <si>
    <t>CQ28H</t>
  </si>
  <si>
    <t>Online Behavior&gt;United States&gt;Validated Demographic » Gender and Age Combined&gt;Females 18-54</t>
  </si>
  <si>
    <t>320x50 | HVIPF9164I</t>
  </si>
  <si>
    <t>daily-choices.com</t>
  </si>
  <si>
    <t>JH99C</t>
  </si>
  <si>
    <t>Lotame » Style, Fashion &amp; Clothing » Women's Clothing Shoppers</t>
  </si>
  <si>
    <t>320x50 | BBJPF6212Z</t>
  </si>
  <si>
    <t>jdpower.com</t>
  </si>
  <si>
    <t>FJ49T</t>
  </si>
  <si>
    <t>US » Brand Propensities » Electronics » RadioShack Buyer Propensity</t>
  </si>
  <si>
    <t>300x250 | ZAPRT1202P</t>
  </si>
  <si>
    <t>FN90K</t>
  </si>
  <si>
    <t>Online Behavior&gt;United States&gt;Intent » Services&gt;Arts and Entertainment</t>
  </si>
  <si>
    <t>300x250 | RESTH6166P</t>
  </si>
  <si>
    <t>AS66E</t>
  </si>
  <si>
    <t>Online Behavior&gt;United States&gt;Autos and Vehicles&gt;Vehicle Parts and Accessories</t>
  </si>
  <si>
    <t>300x250 | MNKEV7271L</t>
  </si>
  <si>
    <t>QP61Z</t>
  </si>
  <si>
    <t>US » Reach » Propensity Models » Luxury Home Goods Store Shopper</t>
  </si>
  <si>
    <t>320x50 | DYYCQ3365N</t>
  </si>
  <si>
    <t>UL98M</t>
  </si>
  <si>
    <t>Online Behavior&gt;United States&gt;Validated Demographic » Age&gt;18-54</t>
  </si>
  <si>
    <t>320x50 | VDIFM5959E</t>
  </si>
  <si>
    <t>DR18B</t>
  </si>
  <si>
    <t>Online Behavior&gt;United States&gt;Finance » Banking&gt;Money Transfer and Wire Services</t>
  </si>
  <si>
    <t>UO2O</t>
  </si>
  <si>
    <t>Online Behavior&gt;United States&gt;Intent » Auto Buyers » Type&gt;Sedan</t>
  </si>
  <si>
    <t>300x250 | TSUJX7553E</t>
  </si>
  <si>
    <t>SN59M</t>
  </si>
  <si>
    <t>Online Behavior&gt;United States&gt;Autos and Vehicles » Brands&gt;Buick</t>
  </si>
  <si>
    <t>300x250 | ALJEC5836N</t>
  </si>
  <si>
    <t>BK85A</t>
  </si>
  <si>
    <t>Online Behavior&gt;United States&gt;Arts and Entertainment&gt;Celebrities and Entertainment News</t>
  </si>
  <si>
    <t>320x50 | KSREK1687R</t>
  </si>
  <si>
    <t>RM49A</t>
  </si>
  <si>
    <t>US » Reach » Propensity Models » Hobbies and Interest » Sports » Plays Soccer</t>
  </si>
  <si>
    <t>300x250 | BLMUX0265H</t>
  </si>
  <si>
    <t>health.usnews.com</t>
  </si>
  <si>
    <t>IW82T</t>
  </si>
  <si>
    <t>Online Behavior&gt;United States&gt;Intent » Travel&gt;Budget Travel</t>
  </si>
  <si>
    <t>300x50 | GQTYF6449M</t>
  </si>
  <si>
    <t>yachtworld.com</t>
  </si>
  <si>
    <t>JV79I</t>
  </si>
  <si>
    <t>Online Behavior&gt;United States&gt;People and Society&gt;Family and Relationships » Parents</t>
  </si>
  <si>
    <t>PZ46T</t>
  </si>
  <si>
    <t>US » Brand Propensities » Apparel » Shoebuy.com Buyer Propensity</t>
  </si>
  <si>
    <t>320x50 | HLRXK0020W</t>
  </si>
  <si>
    <t>KN73T</t>
  </si>
  <si>
    <t>Online Behavior&gt;United States&gt;B2B » Occupation&gt;Architect</t>
  </si>
  <si>
    <t>300x250 | WVAIV4666J</t>
  </si>
  <si>
    <t>DJ79Y</t>
  </si>
  <si>
    <t>US Financial » Likely In Market Timing » Not At All Likely to Purchase » Second House/Residence In The Next Year (Financial)</t>
  </si>
  <si>
    <t>maxroll.gg</t>
  </si>
  <si>
    <t>NX35Z</t>
  </si>
  <si>
    <t>Online Behavior&gt;United States&gt;Finance » Financial Planning and Management&gt;Retirement and Pension</t>
  </si>
  <si>
    <t>320x50 | PFARI5934S</t>
  </si>
  <si>
    <t>XR28K</t>
  </si>
  <si>
    <t>US » B2B » B2B Decision Maker Responsibilities » Employee Benefits</t>
  </si>
  <si>
    <t>320x50 | ZXMCR0435E</t>
  </si>
  <si>
    <t>LX93G</t>
  </si>
  <si>
    <t>US » Multibuyer Behaviors » Club » Continuity Buyers</t>
  </si>
  <si>
    <t>320x50 | MBYFR7830Z</t>
  </si>
  <si>
    <t>BS13E</t>
  </si>
  <si>
    <t>Online Behavior&gt;United States&gt;News&gt;Weather</t>
  </si>
  <si>
    <t>300x250 | CGMMU2582A</t>
  </si>
  <si>
    <t>ZJ79U</t>
  </si>
  <si>
    <t>Online Behavior&gt;United States&gt;Internet and Telecom&gt;Web Services</t>
  </si>
  <si>
    <t>320x50 | MKCML3857A</t>
  </si>
  <si>
    <t>IG70C</t>
  </si>
  <si>
    <t>Online Behavior&gt;United States&gt;B2B » Occupation&gt;Student</t>
  </si>
  <si>
    <t>300x250 | WSVWR6700T</t>
  </si>
  <si>
    <t>NG13A</t>
  </si>
  <si>
    <t>Lotame » Style, Fashion &amp; Clothing » Clothing Shoppers</t>
  </si>
  <si>
    <t>300x250 | EVNAW4640F</t>
  </si>
  <si>
    <t>KK63X</t>
  </si>
  <si>
    <t>Online Behavior&gt;United States&gt;The Changing Consumer&gt;B2B Work from Home</t>
  </si>
  <si>
    <t>320x50 | WIOIH3185X</t>
  </si>
  <si>
    <t>geeksforgeeks.org</t>
  </si>
  <si>
    <t>LX48K</t>
  </si>
  <si>
    <t>Online Behavior&gt;United States&gt;Online Communities&gt;Blogging Resources and Services</t>
  </si>
  <si>
    <t>320x50 | MGZVT5342M</t>
  </si>
  <si>
    <t>signin.ebay.com</t>
  </si>
  <si>
    <t>QC78I</t>
  </si>
  <si>
    <t>Online Behavior&gt;United States&gt;Validated Demographic » Gender and Age Combined&gt;Males 25-44</t>
  </si>
  <si>
    <t>300x250 | XOUNU4391H</t>
  </si>
  <si>
    <t>OG4B</t>
  </si>
  <si>
    <t>Online Behavior&gt;United States&gt;Validated Demographic » Age&gt;55-64</t>
  </si>
  <si>
    <t>300x250 | WAJCH8135H</t>
  </si>
  <si>
    <t>ZC65Y</t>
  </si>
  <si>
    <t>US » B2B » B2B Decision Maker Responsibilities » Company Liability or Insurance</t>
  </si>
  <si>
    <t>300x250 | JMHAM7380E</t>
  </si>
  <si>
    <t>citationmachine.net</t>
  </si>
  <si>
    <t>WE25H</t>
  </si>
  <si>
    <t>Online Behavior&gt;United States&gt;Intent » Travel&gt;Business Travel</t>
  </si>
  <si>
    <t>gamerant.com</t>
  </si>
  <si>
    <t>PF1W</t>
  </si>
  <si>
    <t>Online Behavior&gt;United States&gt;News&gt;Business News</t>
  </si>
  <si>
    <t>320x50 | LUNGK0290L</t>
  </si>
  <si>
    <t>OI72G</t>
  </si>
  <si>
    <t>Online Behavior&gt;United States&gt;Intent » Auto Buyers » Category&gt;Motorcycle</t>
  </si>
  <si>
    <t>320x50 | YXYJD5988H</t>
  </si>
  <si>
    <t>fandom.com</t>
  </si>
  <si>
    <t>VS67G</t>
  </si>
  <si>
    <t>Online Behavior&gt;United States&gt;Intent » Auto Buyers » Car Make&gt;Vauxhall</t>
  </si>
  <si>
    <t>CO6W</t>
  </si>
  <si>
    <t>Online Behavior&gt;United States&gt;Food and Drink&gt;Beverages » Bottled Water</t>
  </si>
  <si>
    <t>320x50 | MQLNG3826L</t>
  </si>
  <si>
    <t>ME5T</t>
  </si>
  <si>
    <t>Online Behavior&gt;United States&gt;Games&gt;Computer and Video Games</t>
  </si>
  <si>
    <t>300x250 | MBBXE6117R</t>
  </si>
  <si>
    <t>RH47V</t>
  </si>
  <si>
    <t>Media and Entertainment » Sports and Recreational Activities » Interest (Affinity) » Olympics » Winter Olympics</t>
  </si>
  <si>
    <t>320x50 | CXWOQ3854Y</t>
  </si>
  <si>
    <t>outlook.live.com</t>
  </si>
  <si>
    <t>ZM72X</t>
  </si>
  <si>
    <t>Lotame » Online Shoppers » Online Shoppers</t>
  </si>
  <si>
    <t>300x250 | KSREK1687R</t>
  </si>
  <si>
    <t>sciencealert.com</t>
  </si>
  <si>
    <t>FX52Z</t>
  </si>
  <si>
    <t>US Financial » Likely In Market Timing » Not At All Likely to Purchase » First Home/Residence In The Next Year (Financial)</t>
  </si>
  <si>
    <t>PD25P</t>
  </si>
  <si>
    <t>Online Behavior&gt;United States&gt;Autos and Vehicles » Brands&gt;Cadillac</t>
  </si>
  <si>
    <t>320x50 | FBZDK4515D</t>
  </si>
  <si>
    <t>eenadu.net</t>
  </si>
  <si>
    <t>WJ38C</t>
  </si>
  <si>
    <t>Online Behavior&gt;United States&gt;Validated Demographic » Gender and Age Combined&gt;Females 25-34</t>
  </si>
  <si>
    <t>300x250 | FBZDK4515D</t>
  </si>
  <si>
    <t>TG45C</t>
  </si>
  <si>
    <t>Online Behavior&gt;United States&gt;Finance » Credit and Lending&gt;Credit and Lending</t>
  </si>
  <si>
    <t>320x50 | UIWIP6457B</t>
  </si>
  <si>
    <t>VJ55I</t>
  </si>
  <si>
    <t>Online Behavior&gt;United States&gt;Travel&gt;Tourist Destinations » Beaches and Islands</t>
  </si>
  <si>
    <t>300x50 | KAOJS0986I</t>
  </si>
  <si>
    <t>cheezburger.com</t>
  </si>
  <si>
    <t>XY64N</t>
  </si>
  <si>
    <t>Online Behavior&gt;United States&gt;Sports&gt;Extreme Sports</t>
  </si>
  <si>
    <t>300x250 | LYDJQ5653N</t>
  </si>
  <si>
    <t>webmd.com</t>
  </si>
  <si>
    <t>EH26D</t>
  </si>
  <si>
    <t>Online Behavior&gt;United States&gt;Arts and Entertainment&gt;Events and Listings » Event Ticket Sales</t>
  </si>
  <si>
    <t>300x50 | HWWPB2234B</t>
  </si>
  <si>
    <t>KU74Z</t>
  </si>
  <si>
    <t>Mobile - US » Device Ownership » Smartphones » ZTE</t>
  </si>
  <si>
    <t>300x250 | VOIKW7525D</t>
  </si>
  <si>
    <t>XJ21O</t>
  </si>
  <si>
    <t>US Financial » Likely Credit Card » Card in Own Name » Any major Credit/Debit Card (Financial)</t>
  </si>
  <si>
    <t>300x250 | ZRRCV7570B</t>
  </si>
  <si>
    <t>YI10E</t>
  </si>
  <si>
    <t>Online Behavior&gt;United States&gt;Finance » Investing&gt;Derivatives</t>
  </si>
  <si>
    <t>320x50 | NQQNL7320T</t>
  </si>
  <si>
    <t>biblegateway.com</t>
  </si>
  <si>
    <t>XU43P</t>
  </si>
  <si>
    <t>Mobile - US » Sports » Motor Sports » NASCAR</t>
  </si>
  <si>
    <t>320x50 | LLQYY4909B</t>
  </si>
  <si>
    <t>RC44A</t>
  </si>
  <si>
    <t>Online Behavior&gt;United States&gt;Validated Demographic » Gender and Age Combined&gt;Males 18-34</t>
  </si>
  <si>
    <t>320x50 | FRRDD3353T</t>
  </si>
  <si>
    <t>nbcdfw.com</t>
  </si>
  <si>
    <t>BF65Z</t>
  </si>
  <si>
    <t>Online Behavior&gt;United States&gt;Beauty and Fitness&gt;Fitness » Fitness Equipment and Accessories</t>
  </si>
  <si>
    <t>300x250 | WIOIH3185X</t>
  </si>
  <si>
    <t>travelerdreams.com</t>
  </si>
  <si>
    <t>TR42E</t>
  </si>
  <si>
    <t>OnAudience » Interest » News » National News</t>
  </si>
  <si>
    <t>300x50 | JGIIM9251E</t>
  </si>
  <si>
    <t>greedyfinance.com</t>
  </si>
  <si>
    <t>PB16Q</t>
  </si>
  <si>
    <t>Online Behavior&gt;United States&gt;Online Communities&gt;File Sharing and Hosting</t>
  </si>
  <si>
    <t>320x50 | DZRCO0881W</t>
  </si>
  <si>
    <t>YK54X</t>
  </si>
  <si>
    <t>Online Behavior&gt;United States&gt;Internet and Telecom&gt;Mobile and Wireless</t>
  </si>
  <si>
    <t>320x50 | DTBFV9091K</t>
  </si>
  <si>
    <t>YD24D</t>
  </si>
  <si>
    <t>US » Brand Propensities » Travel » Booking.com Buyer Propensity</t>
  </si>
  <si>
    <t>320x50 | ZHEWP3598B</t>
  </si>
  <si>
    <t>BR61L</t>
  </si>
  <si>
    <t>Online Behavior&gt;United States&gt;Autos and Vehicles » Brands&gt;Jeep</t>
  </si>
  <si>
    <t>YE88G</t>
  </si>
  <si>
    <t>Online Behavior&gt;United States&gt;Autos and Vehicles » Brands&gt;Fiat</t>
  </si>
  <si>
    <t>300x250 | SSXHD0493R</t>
  </si>
  <si>
    <t>thekrazycouponlady.com</t>
  </si>
  <si>
    <t>JO90O</t>
  </si>
  <si>
    <t>Online Behavior&gt;United States&gt;Autos and Vehicles » Brands&gt;SEAT</t>
  </si>
  <si>
    <t>300x250 | IOFRC1978M</t>
  </si>
  <si>
    <t>MO50I</t>
  </si>
  <si>
    <t>US » Reach » Propensity Models » Travel » High Frequency Travel » Foreign Vacationer</t>
  </si>
  <si>
    <t>nsfas-applications.co.za</t>
  </si>
  <si>
    <t>TU69U</t>
  </si>
  <si>
    <t>US » Reach » Propensity Models » Hobbies and Interest » Food and Drinks » Wine Lovers</t>
  </si>
  <si>
    <t>300x250 | IBKVE5450B</t>
  </si>
  <si>
    <t>KM84T</t>
  </si>
  <si>
    <t>Online Behavior&gt;United States&gt;Travel&gt;Air Travel » Airport Parking and Transportation</t>
  </si>
  <si>
    <t>300x250 | FXYFQ8937T</t>
  </si>
  <si>
    <t>IH33F</t>
  </si>
  <si>
    <t>OnAudience » Interest » Pets</t>
  </si>
  <si>
    <t>320x50 | JGIIM9251E</t>
  </si>
  <si>
    <t>soaps.sheknows.com</t>
  </si>
  <si>
    <t>VQ84S</t>
  </si>
  <si>
    <t>Media and Entertainment » Sports and Recreational Activities » Interest (Affinity) » Team Sports » Soccer (Football)</t>
  </si>
  <si>
    <t>merriam-webster.com/dictionary</t>
  </si>
  <si>
    <t>DE44S</t>
  </si>
  <si>
    <t>Media and Entertainment » Sports and Recreational Activities » Interest (Affinity) » Motorsports</t>
  </si>
  <si>
    <t>300x250 | IPVUM5032X</t>
  </si>
  <si>
    <t>PE58F</t>
  </si>
  <si>
    <t>Online Behavior&gt;United States&gt;Arts and Entertainment&gt;Events and Listings » Bars, Clubs and Nightlife</t>
  </si>
  <si>
    <t>300x250 | HKIWD6732Z</t>
  </si>
  <si>
    <t>activebeat.com</t>
  </si>
  <si>
    <t>IP79M</t>
  </si>
  <si>
    <t>Online Behavior&gt;United States&gt;Law and Government&gt;Public Safety</t>
  </si>
  <si>
    <t>320x50 | JHJPD1937B</t>
  </si>
  <si>
    <t>Taboola</t>
  </si>
  <si>
    <t>SR69O</t>
  </si>
  <si>
    <t>US » Interest Propensities » Insurance » Aetna Group</t>
  </si>
  <si>
    <t>300x250 | NOKCJ7278U</t>
  </si>
  <si>
    <t>foxbusiness.com</t>
  </si>
  <si>
    <t>ON96R</t>
  </si>
  <si>
    <t>US » Demographic » Family » Households with 3 Adults</t>
  </si>
  <si>
    <t>300x250 | TNEMA3098L</t>
  </si>
  <si>
    <t>UP96X</t>
  </si>
  <si>
    <t>Media and Entertainment » Gaming » In-Market</t>
  </si>
  <si>
    <t>300x250 | NUEFG3623O</t>
  </si>
  <si>
    <t>moneyppl.com</t>
  </si>
  <si>
    <t>MJ37O</t>
  </si>
  <si>
    <t>Online Behavior&gt;United States&gt;People and Society&gt;Family and Relationships » Moms</t>
  </si>
  <si>
    <t>320x50 | QETJS1358H</t>
  </si>
  <si>
    <t>MN37C</t>
  </si>
  <si>
    <t>US » Brand Propensities » Media and Entertainment » Sony Network Entertainment International Buyer Propensity</t>
  </si>
  <si>
    <t>300x250 | HGETU3242K</t>
  </si>
  <si>
    <t>CU47I</t>
  </si>
  <si>
    <t>Real Estate » Property Type&gt; Residential</t>
  </si>
  <si>
    <t>300x250 | ESXTC0601A</t>
  </si>
  <si>
    <t>tomsguide.com</t>
  </si>
  <si>
    <t>QY29X</t>
  </si>
  <si>
    <t>Online Behavior&gt;United States&gt;Arts and Entertainment&gt;Events and Listings » Expos and Conventions</t>
  </si>
  <si>
    <t>TP94D</t>
  </si>
  <si>
    <t>Online Behavior&gt;United States&gt;Autos and Vehicles » Brands&gt;Jaguar</t>
  </si>
  <si>
    <t>320x50 | NWIPH6867Y</t>
  </si>
  <si>
    <t>EW47Q</t>
  </si>
  <si>
    <t>US » Brand Propensities » Travel » MGM Resorts International Buyer Propensity</t>
  </si>
  <si>
    <t>300x50 | IDJBP7103Z</t>
  </si>
  <si>
    <t>w3schools.com</t>
  </si>
  <si>
    <t>MK12L</t>
  </si>
  <si>
    <t>US » B2B » B2B Decision Maker Responsibilities » Purchasing Utilities</t>
  </si>
  <si>
    <t>320x50 | DDAUP9478O</t>
  </si>
  <si>
    <t>HW22I</t>
  </si>
  <si>
    <t>Online Behavior&gt;United States&gt;Intent » Financial Intent&gt;Loans and Credit</t>
  </si>
  <si>
    <t>320x50 | LBLVK2168C</t>
  </si>
  <si>
    <t>ID36Q</t>
  </si>
  <si>
    <t>Online Behavior&gt;United States&gt;The Changing Consumer&gt;Natural Disasters</t>
  </si>
  <si>
    <t>300x250 | VQSPP7748N</t>
  </si>
  <si>
    <t>AW70L</t>
  </si>
  <si>
    <t>Online Behavior&gt;United States&gt;Validated Demographic » Gender and Age Combined&gt;Males 55-64</t>
  </si>
  <si>
    <t>timeanddate.com</t>
  </si>
  <si>
    <t>XJ76Y</t>
  </si>
  <si>
    <t>Online Behavior&gt;United States&gt;Intent » Auto Buyers » Car Make&gt;Ford</t>
  </si>
  <si>
    <t>300x250 | YDFZL4760B</t>
  </si>
  <si>
    <t>LD18F</t>
  </si>
  <si>
    <t>US » Reach » Propensity Models » Household Consumer Expenditures » Home Office</t>
  </si>
  <si>
    <t>320x50 | WAJCH8135H</t>
  </si>
  <si>
    <t>MX53O</t>
  </si>
  <si>
    <t>Online Behavior&gt;United States&gt;Life Event&gt;Wedding Planning</t>
  </si>
  <si>
    <t>300x250 | UJMXF0797L</t>
  </si>
  <si>
    <t>news.yahoo.com</t>
  </si>
  <si>
    <t>AM13H</t>
  </si>
  <si>
    <t>Media and Entertainment » Connected TV and Over-the-Top (CTV and OTT) » Streaming Television and Film Viewership » OTT Movie Viewers » Genre » Crime Movie Streamers</t>
  </si>
  <si>
    <t>300x250 | IQSSO8533H</t>
  </si>
  <si>
    <t>WF48V</t>
  </si>
  <si>
    <t>Online Behavior&gt;United States&gt;Intent » Auto Buyers » Car Make&gt;Honda</t>
  </si>
  <si>
    <t>300x250 | HTPDW1024C</t>
  </si>
  <si>
    <t>npr.org</t>
  </si>
  <si>
    <t>NF1V</t>
  </si>
  <si>
    <t>US » Interest Propensities » Insurance » Unitedhealth Group</t>
  </si>
  <si>
    <t>320x50 | YJOKS4938A</t>
  </si>
  <si>
    <t>OW56X</t>
  </si>
  <si>
    <t>OnAudience » Interest » Travel</t>
  </si>
  <si>
    <t>300x250 | SYCWI6055B</t>
  </si>
  <si>
    <t>YE17A</t>
  </si>
  <si>
    <t>Online Behavior&gt;United States&gt;Hobbies and Leisure&gt;Outdoors » Equestrian</t>
  </si>
  <si>
    <t>300x250 | XTHAC0632A</t>
  </si>
  <si>
    <t>SE18K</t>
  </si>
  <si>
    <t>OnAudience</t>
  </si>
  <si>
    <t>300x250 | XNMNN2508C</t>
  </si>
  <si>
    <t>clutchpoints.com</t>
  </si>
  <si>
    <t>US20C</t>
  </si>
  <si>
    <t>Online Behavior&gt;United States&gt;Sports&gt;Sports League » NBA</t>
  </si>
  <si>
    <t>320x50 | MIEKF7155T</t>
  </si>
  <si>
    <t>WG43O</t>
  </si>
  <si>
    <t>Online Behavior&gt;United States&gt;Home and Garden&gt;Home Appliances</t>
  </si>
  <si>
    <t>300x250 | IXQEK3844N</t>
  </si>
  <si>
    <t>CT4P</t>
  </si>
  <si>
    <t>Online Behavior&gt;United States&gt;Intent » Auto Buyers » Car Make&gt;Nissan</t>
  </si>
  <si>
    <t>britannica.com</t>
  </si>
  <si>
    <t>JL47Q</t>
  </si>
  <si>
    <t>Online Behavior&gt;United States&gt;Intent » Shopping&gt;CPG� Cosmetics</t>
  </si>
  <si>
    <t>320x50 | KUEOV3059A</t>
  </si>
  <si>
    <t>weather.com</t>
  </si>
  <si>
    <t>CU74E</t>
  </si>
  <si>
    <t>US » AUTO » Primary Vehicle » New or Used » New</t>
  </si>
  <si>
    <t>300x250 | UGXAX0803E</t>
  </si>
  <si>
    <t>dinneratthezoo.com</t>
  </si>
  <si>
    <t>DC21G</t>
  </si>
  <si>
    <t>US »Made In America Audience</t>
  </si>
  <si>
    <t>320x50 | DBWPR4771C</t>
  </si>
  <si>
    <t>upworthy.com</t>
  </si>
  <si>
    <t>VV13F</t>
  </si>
  <si>
    <t>Mobile - US » Food » Restaurant » Brand » Buffalo Wild Wings</t>
  </si>
  <si>
    <t>300x250 | AFMSM7834H</t>
  </si>
  <si>
    <t>evite.com</t>
  </si>
  <si>
    <t>SV80Q</t>
  </si>
  <si>
    <t>Online Behavior&gt;United States&gt;Real Estate&gt;Apartments and Residential Rentals</t>
  </si>
  <si>
    <t>320x50 | YHBPW3142T</t>
  </si>
  <si>
    <t>BB25D</t>
  </si>
  <si>
    <t>OnAudience » Interest » Society</t>
  </si>
  <si>
    <t>300x50 | LLQYY4909B</t>
  </si>
  <si>
    <t>thehulltruth.com</t>
  </si>
  <si>
    <t>WD3S</t>
  </si>
  <si>
    <t>Online Behavior&gt;United States&gt;Autos and Vehicles » Brands&gt;Pontiac</t>
  </si>
  <si>
    <t>320x50 | KNJHG4959G</t>
  </si>
  <si>
    <t>sports.yahoo.com</t>
  </si>
  <si>
    <t>RB8I</t>
  </si>
  <si>
    <t>US » Interest Propensities » Activities and Interests » Ecommerce</t>
  </si>
  <si>
    <t>300x250 | KODBQ9842M</t>
  </si>
  <si>
    <t>wsj.com</t>
  </si>
  <si>
    <t>SV16N</t>
  </si>
  <si>
    <t>Mobile - US » Device Ownership » Smartphones » iOS (Apple) » iPhone X</t>
  </si>
  <si>
    <t>300x250 | ZZDMK1526H</t>
  </si>
  <si>
    <t>CH23V</t>
  </si>
  <si>
    <t>US Health and Fitness » Interest » Exercise » Health</t>
  </si>
  <si>
    <t>300x50 | EDGHK7447A</t>
  </si>
  <si>
    <t>SF90S</t>
  </si>
  <si>
    <t>US Demographic » Preferred Language » Individual » Non-Hispanic</t>
  </si>
  <si>
    <t>300x250 | BOQOT3577K</t>
  </si>
  <si>
    <t>houseplans.net</t>
  </si>
  <si>
    <t>RR88N</t>
  </si>
  <si>
    <t>US » Entertainment and Pastimes » Entertainment and Pastimes</t>
  </si>
  <si>
    <t>300x250 | DYYCQ3365N</t>
  </si>
  <si>
    <t>GA43V</t>
  </si>
  <si>
    <t>Media and Entertainment » Sports and Recreational Activities » Interest (Affinity) » Individual Sports » Tennis and Racquet Sports</t>
  </si>
  <si>
    <t>300x250 | NKXQD8942M</t>
  </si>
  <si>
    <t>YU46V</t>
  </si>
  <si>
    <t>Travel and Tourism » Interest (Affinity)</t>
  </si>
  <si>
    <t>320x50 | MDRXP7045D</t>
  </si>
  <si>
    <t>yellowpages.com</t>
  </si>
  <si>
    <t>MF44X</t>
  </si>
  <si>
    <t>Mobile - US » Gamers » Online » Users</t>
  </si>
  <si>
    <t>320x50 | DBLTB3558S</t>
  </si>
  <si>
    <t>ZN45Y</t>
  </si>
  <si>
    <t>Restaurants</t>
  </si>
  <si>
    <t>300x250 | PSRDL1633K</t>
  </si>
  <si>
    <t>WA48M</t>
  </si>
  <si>
    <t>Media Source</t>
  </si>
  <si>
    <t>300x250 | EBJLN4203Z</t>
  </si>
  <si>
    <t>healthyrecipesblogs.com</t>
  </si>
  <si>
    <t>AE47X</t>
  </si>
  <si>
    <t>Online Behavior&gt;United States&gt;Finance » Grants, Scholarships and Financial Aid&gt;Government Grants</t>
  </si>
  <si>
    <t>300x250 | MKCML3857A</t>
  </si>
  <si>
    <t>GK42Y</t>
  </si>
  <si>
    <t>US » Reach » Propensity Models » Finance » Credit » Debit Card » Store Credit Card User</t>
  </si>
  <si>
    <t>320x50 | RTBFW6798E</t>
  </si>
  <si>
    <t>BX9R</t>
  </si>
  <si>
    <t>US » Brand Propensities » Travel » Sandals Resorts Buyer Propensity</t>
  </si>
  <si>
    <t>300x50 | FGJQD8833Y</t>
  </si>
  <si>
    <t>NV41L</t>
  </si>
  <si>
    <t>US » Demographic » Family » Households with 2 Adults</t>
  </si>
  <si>
    <t>320x50 | PWPQP4253T</t>
  </si>
  <si>
    <t>MF23V</t>
  </si>
  <si>
    <t>Online Behavior&gt;United States&gt;Travel&gt;Travel</t>
  </si>
  <si>
    <t>320x50 | CUZSG1386K</t>
  </si>
  <si>
    <t>QG40P</t>
  </si>
  <si>
    <t>US » Sociodemographic » ConneXions Lifestage » M4 Elderly Traditionalists</t>
  </si>
  <si>
    <t>320x50 | TXPGH7140K</t>
  </si>
  <si>
    <t>PO75K</t>
  </si>
  <si>
    <t>Online Behavior&gt;United States&gt;B2B » Occupation&gt;Broker</t>
  </si>
  <si>
    <t>320x50 | DUVJV0365K</t>
  </si>
  <si>
    <t>tastesbetterfromscratch.com</t>
  </si>
  <si>
    <t>JN1V</t>
  </si>
  <si>
    <t>Online Behavior&gt;United States&gt;Intent » Auto Buyers » Type&gt;SUV</t>
  </si>
  <si>
    <t>300x250 | UFEIC4685Q</t>
  </si>
  <si>
    <t>homeaddict.io</t>
  </si>
  <si>
    <t>BR66R</t>
  </si>
  <si>
    <t>Online Behavior&gt;United States&gt;Validated Demographic » Gender&gt;Male</t>
  </si>
  <si>
    <t>320x50 | LJRKT6242F</t>
  </si>
  <si>
    <t>CX65M</t>
  </si>
  <si>
    <t>Online Behavior&gt;United States&gt;Games&gt;Card Games</t>
  </si>
  <si>
    <t>320x50 | XNMNN2508C</t>
  </si>
  <si>
    <t>AU16R</t>
  </si>
  <si>
    <t>Online Behavior&gt;United States&gt;Online Communities&gt;Dating and Personals</t>
  </si>
  <si>
    <t>320x50 | AJMBY2346O</t>
  </si>
  <si>
    <t>TY28N</t>
  </si>
  <si>
    <t>US » Premium Gender » Premium Gender » Males</t>
  </si>
  <si>
    <t>320x50 | UODXL9048I</t>
  </si>
  <si>
    <t>behindthevoiceactors.com</t>
  </si>
  <si>
    <t>LD34K</t>
  </si>
  <si>
    <t>Online Behavior&gt;United States&gt;Intent » Auto Buyers » Car Make&gt;Mercedes</t>
  </si>
  <si>
    <t>VE36B</t>
  </si>
  <si>
    <t>OnAudience » Interest » Technology &amp; Computing</t>
  </si>
  <si>
    <t>300x50 | SXGTG5116S</t>
  </si>
  <si>
    <t>wunderground.com</t>
  </si>
  <si>
    <t>UU95I</t>
  </si>
  <si>
    <t>Mobile Audience » Lifestyle » Arts Enthusiasts</t>
  </si>
  <si>
    <t>300x250 | DPPOA9109K</t>
  </si>
  <si>
    <t>VR36D</t>
  </si>
  <si>
    <t>US » Reach » Propensity Models » Hobbies and Interest » Sports » Plays Tennis</t>
  </si>
  <si>
    <t>300x250 | ULAIX3501E</t>
  </si>
  <si>
    <t>SL61D</t>
  </si>
  <si>
    <t>Online Behavior&gt;United States&gt;Finance » Financial Planning and Management&gt;Asset and Portfolio Management</t>
  </si>
  <si>
    <t>300x250 | NHIUE2081D</t>
  </si>
  <si>
    <t>culturess.com</t>
  </si>
  <si>
    <t>XB90L</t>
  </si>
  <si>
    <t>Online Behavior&gt;United States&gt;Intent » Auto Buyers » Car Make&gt;Audi Q</t>
  </si>
  <si>
    <t>300x250 | ADOWV1114V</t>
  </si>
  <si>
    <t>JV91E</t>
  </si>
  <si>
    <t>Online Behavior&gt;United States&gt;Intent » Travel&gt;Luxury Travel</t>
  </si>
  <si>
    <t>320x50 | UMAYV9951W</t>
  </si>
  <si>
    <t>seedsgames.com</t>
  </si>
  <si>
    <t>WE26N</t>
  </si>
  <si>
    <t>Mobile - US » Travel » Car Rentals » Hertz</t>
  </si>
  <si>
    <t>320x50 | UDWCZ8207P</t>
  </si>
  <si>
    <t>CY22M</t>
  </si>
  <si>
    <t>Online Behavior&gt;United States&gt;Travel&gt;Tourist Destinations » Regional Parks and Gardens</t>
  </si>
  <si>
    <t>300x250 | FEICG0482L</t>
  </si>
  <si>
    <t>FZ29Z</t>
  </si>
  <si>
    <t>Online Behavior&gt;United States&gt;Food and Drink&gt;Restaurants » Fine Dining</t>
  </si>
  <si>
    <t>300x250 | YEDWG7133W</t>
  </si>
  <si>
    <t>RG3Q</t>
  </si>
  <si>
    <t>US Financial » Likely Credit Card » Behavior » Used for Personal Purposes</t>
  </si>
  <si>
    <t>300x250 | BUFTA5555M</t>
  </si>
  <si>
    <t>DB95E</t>
  </si>
  <si>
    <t>US » Reach » Propensity Models » Hobbies and Interest » Music » Listens to Pop Music</t>
  </si>
  <si>
    <t>320x50 | WMDBP5263P</t>
  </si>
  <si>
    <t>KQ29I</t>
  </si>
  <si>
    <t>Online Behavior&gt;United States&gt;Intent » Financial Intent&gt;Insurance » Auto</t>
  </si>
  <si>
    <t>320x50 | SSLQK7603J</t>
  </si>
  <si>
    <t>FC29X</t>
  </si>
  <si>
    <t>US » Reach » Sociodemographic » Dwelling Type » Multi-family Dwelling Unit</t>
  </si>
  <si>
    <t>300x50 | SDVKA9078Z</t>
  </si>
  <si>
    <t>TJ58Q</t>
  </si>
  <si>
    <t>US » Interest Propensities » Music » Classic Rock</t>
  </si>
  <si>
    <t>HK61Z</t>
  </si>
  <si>
    <t>US » Reach » Propensity Models » Household Consumer Expenditures » Furniture</t>
  </si>
  <si>
    <t>320x50 | DPPOA9109K</t>
  </si>
  <si>
    <t>microsoftcasualgames.com</t>
  </si>
  <si>
    <t>XM72N</t>
  </si>
  <si>
    <t>US » Reach » Propensity Models » Hobbies and Interest » Music » Streaming</t>
  </si>
  <si>
    <t>320x50 | OICXW8154D</t>
  </si>
  <si>
    <t>GM72A</t>
  </si>
  <si>
    <t>Online Behavior&gt;United States&gt;Food and Drink&gt;Food and Grocery Retailers</t>
  </si>
  <si>
    <t>320x50 | CUCAI3074I</t>
  </si>
  <si>
    <t>UV25U</t>
  </si>
  <si>
    <t>Online Behavior&gt;United States&gt;Jobs and Education&gt;Jobs</t>
  </si>
  <si>
    <t>VK59M</t>
  </si>
  <si>
    <t>US » Sociodemographic » PRIZM Premier Lifestage » F2 Young Accumulators</t>
  </si>
  <si>
    <t>300x50 | UTHKV3343C</t>
  </si>
  <si>
    <t>NC76Z</t>
  </si>
  <si>
    <t>US » Demo » Age » 65+</t>
  </si>
  <si>
    <t>320x50 | GVZIZ4368Z</t>
  </si>
  <si>
    <t>DL29V</t>
  </si>
  <si>
    <t>Transactional » Q3 Home Entertainers</t>
  </si>
  <si>
    <t>320x50 | KNDVK7610T</t>
  </si>
  <si>
    <t>UO32G</t>
  </si>
  <si>
    <t>Online Behavior&gt;United States&gt;Travel&gt;Bus and Rail</t>
  </si>
  <si>
    <t>EX11B</t>
  </si>
  <si>
    <t>Online Behavior&gt;United States&gt;Sports&gt;Winter Sports » Skiing and Snowboarding</t>
  </si>
  <si>
    <t>320x50 | FGRHL1188N</t>
  </si>
  <si>
    <t>PS95D</t>
  </si>
  <si>
    <t>Online Behavior&gt;United States&gt;Intent » Auto Buyers » Type&gt;Truck</t>
  </si>
  <si>
    <t>300x250 | UGRIS7899B</t>
  </si>
  <si>
    <t>AN47E</t>
  </si>
  <si>
    <t>Online Behavior&gt;United States&gt;Intent » Auto Buyers » Car Make&gt;Mazda</t>
  </si>
  <si>
    <t>300x250 | KVFZR5846U</t>
  </si>
  <si>
    <t>iflscience.com</t>
  </si>
  <si>
    <t>YW19R</t>
  </si>
  <si>
    <t>Online Behavior&gt;United States&gt;The Changing Consumer&gt;Personal Budgeting</t>
  </si>
  <si>
    <t>320x50 | DCAHB9626S</t>
  </si>
  <si>
    <t>mapquest.com</t>
  </si>
  <si>
    <t>HS57B</t>
  </si>
  <si>
    <t>US » B2B » B2B Decision Maker Responsibilities » Real Estate Services</t>
  </si>
  <si>
    <t>300x250 | IXZCJ1734X</t>
  </si>
  <si>
    <t>NR36N</t>
  </si>
  <si>
    <t>Online Behavior&gt;United States&gt;Intent » Shopping&gt;Wireless Providers</t>
  </si>
  <si>
    <t>300x250 | JLMBA1714K</t>
  </si>
  <si>
    <t>milb.com</t>
  </si>
  <si>
    <t>RR9V</t>
  </si>
  <si>
    <t>US » Reach » Sociodemographic » Homeowner Status » Renter</t>
  </si>
  <si>
    <t>320x50 | ZQQVT1648U</t>
  </si>
  <si>
    <t>SQ86K</t>
  </si>
  <si>
    <t>Travel and Tourism » In-Market</t>
  </si>
  <si>
    <t>RB11E</t>
  </si>
  <si>
    <t>US » Reach » Propensity Models » Lifestyle » Charities » Contributes by Volunteering</t>
  </si>
  <si>
    <t>300x50 | XULRY0614D</t>
  </si>
  <si>
    <t>sneakertoast.com</t>
  </si>
  <si>
    <t>KO72S</t>
  </si>
  <si>
    <t>Online Behavior&gt;United States&gt;Intent » Services&gt;Restaurants</t>
  </si>
  <si>
    <t>300x250 | RHAIL7304A</t>
  </si>
  <si>
    <t>YD93A</t>
  </si>
  <si>
    <t>US » Demographic » Family » Male Head of Household</t>
  </si>
  <si>
    <t>SD58A</t>
  </si>
  <si>
    <t>OnAudience » Interest » Arts &amp; Entertainment » Movies</t>
  </si>
  <si>
    <t>KI87I</t>
  </si>
  <si>
    <t>Online Behavior&gt;United States&gt;The Changing Consumer&gt;Active Facebook Users</t>
  </si>
  <si>
    <t>300x250 | IBXAA5591O</t>
  </si>
  <si>
    <t>US88K</t>
  </si>
  <si>
    <t>Online Behavior&gt;United States&gt;Validated Demographic » Gender and Age Combined&gt;Males 18-44</t>
  </si>
  <si>
    <t>WJ88L</t>
  </si>
  <si>
    <t>OnAudience » Intent » Software » Video Game Software</t>
  </si>
  <si>
    <t>300x250 | ZYYBI7750V</t>
  </si>
  <si>
    <t>EP17H</t>
  </si>
  <si>
    <t>Online Behavior&gt;United States&gt;Validated Demographic » Gender and Age Combined&gt;Females 45-54</t>
  </si>
  <si>
    <t>320x50 | UUBIN9425T</t>
  </si>
  <si>
    <t>OJ39S</t>
  </si>
  <si>
    <t>Online Behavior&gt;United States&gt;Intent » Shopping&gt;Consumer Electronics » Video Game Consoles</t>
  </si>
  <si>
    <t>300x250 | MBYFR7830Z</t>
  </si>
  <si>
    <t>factinate.com</t>
  </si>
  <si>
    <t>HN38W</t>
  </si>
  <si>
    <t>US » Sociodemographic » P$YCLE Premier Lifestage » M2 Wealthy Achievers</t>
  </si>
  <si>
    <t>320x50 | JUAJZ1179L</t>
  </si>
  <si>
    <t>GG75R</t>
  </si>
  <si>
    <t>Online Behavior&gt;United States&gt;Autos and Vehicles » Brands&gt;Vauxhall-Opel</t>
  </si>
  <si>
    <t>300x50 | XMYUC8028K</t>
  </si>
  <si>
    <t>wsmv.com</t>
  </si>
  <si>
    <t>WI59E</t>
  </si>
  <si>
    <t>Online Behavior&gt;United States&gt;Finance » Insurance&gt;Health Insurance</t>
  </si>
  <si>
    <t>320x50 | LYYFK6266Q</t>
  </si>
  <si>
    <t>myfitnesspal.com</t>
  </si>
  <si>
    <t>BJ95X</t>
  </si>
  <si>
    <t>Mobile - US » Device Ownership » Smartphones » Vivo</t>
  </si>
  <si>
    <t>300x50 | QGJUN3539N</t>
  </si>
  <si>
    <t>RW45A</t>
  </si>
  <si>
    <t>Online Behavior&gt;United States&gt;Hobbies and Leisure&gt;Crafts</t>
  </si>
  <si>
    <t>HT40G</t>
  </si>
  <si>
    <t>Mobile - US » Demographics » Education » High Education Achievement</t>
  </si>
  <si>
    <t>300x250 | EDGHK7447A</t>
  </si>
  <si>
    <t>RH54S</t>
  </si>
  <si>
    <t>US » Brand Propensities » Automotive » Ford Credit Buyer Propensity</t>
  </si>
  <si>
    <t>320x50 | QTDDO7203O</t>
  </si>
  <si>
    <t>RD14U</t>
  </si>
  <si>
    <t>US Mail Order Buyer</t>
  </si>
  <si>
    <t>320x50 | ZLASU0197Q</t>
  </si>
  <si>
    <t>OL80N</t>
  </si>
  <si>
    <t>Online Behavior&gt;United States&gt;Travel&gt;Travel Agencies and Services » Tourist Boards and Visitor Centers</t>
  </si>
  <si>
    <t>320x50 | XSPIU6074Y</t>
  </si>
  <si>
    <t>HA18M</t>
  </si>
  <si>
    <t>Online Behavior&gt;United States&gt;Finance » Banking&gt;Savings Accounts</t>
  </si>
  <si>
    <t>300x250 | DMNFG5266O</t>
  </si>
  <si>
    <t>AK60K</t>
  </si>
  <si>
    <t>Online Behavior&gt;United States&gt;Autos and Vehicles » Brands&gt;Acura</t>
  </si>
  <si>
    <t>SK84F</t>
  </si>
  <si>
    <t>US » Brand Propensities » Apparel » TOMS Buyer Propensity</t>
  </si>
  <si>
    <t>300x250 | UWHDX4547D</t>
  </si>
  <si>
    <t>BT87Q</t>
  </si>
  <si>
    <t>OnAudience » Intent » Electronics » Video Game Consoles</t>
  </si>
  <si>
    <t>320x50 | RUPEE8669S</t>
  </si>
  <si>
    <t>MN99M</t>
  </si>
  <si>
    <t>Mobile - US » Sports » Basketball » NCAA College Basketball</t>
  </si>
  <si>
    <t>300x250 | CEGED2731Y</t>
  </si>
  <si>
    <t>wizofawes.com</t>
  </si>
  <si>
    <t>KR18E</t>
  </si>
  <si>
    <t>US » Interest Propensities » Oil &amp; Gas » QuickTrip</t>
  </si>
  <si>
    <t>320x50 | DBQPZ0065J</t>
  </si>
  <si>
    <t>ZY62B</t>
  </si>
  <si>
    <t>Online Behavior&gt;United States&gt;Validated Demographic » Gender and Age Combined&gt;Females 55-64</t>
  </si>
  <si>
    <t>300x250 | VYLUI9549K</t>
  </si>
  <si>
    <t>VJ7C</t>
  </si>
  <si>
    <t>OnAudience » Intent » Software</t>
  </si>
  <si>
    <t>300x250 | RUPPP6016V</t>
  </si>
  <si>
    <t>WY54W</t>
  </si>
  <si>
    <t>US » Reach » Propensity Models » Finance » Credit » Debit Card » Major Credit Card User</t>
  </si>
  <si>
    <t>320x50 | IXAMN5010X</t>
  </si>
  <si>
    <t>FD96U</t>
  </si>
  <si>
    <t>OnAudience » Interest » News</t>
  </si>
  <si>
    <t>320x50 | CCRNM8255N</t>
  </si>
  <si>
    <t>VX38M</t>
  </si>
  <si>
    <t>Online Behavior&gt;United States&gt;Beauty and Fitness&gt;Fitness » Bodybuilding</t>
  </si>
  <si>
    <t>300x250 | VTFJZ4454U</t>
  </si>
  <si>
    <t>QO87J</t>
  </si>
  <si>
    <t>Online Behavior&gt;United States&gt;Autos and Vehicles » Brands&gt;Ferrari</t>
  </si>
  <si>
    <t>300x250 | ARBEB1229T</t>
  </si>
  <si>
    <t>BS45E</t>
  </si>
  <si>
    <t>Mobile - US » Food » Restaurant » Brand » Outback Steakhouse</t>
  </si>
  <si>
    <t>300x250 | EZURE6857K</t>
  </si>
  <si>
    <t>NP4J</t>
  </si>
  <si>
    <t>Online Behavior&gt;United States&gt;Intent » Travel&gt;Flights</t>
  </si>
  <si>
    <t>300x50 | IBYZN1800D</t>
  </si>
  <si>
    <t>EP10T</t>
  </si>
  <si>
    <t>Online Behavior&gt;United States&gt;Internet and Telecom&gt;Search Engines</t>
  </si>
  <si>
    <t>300x250 | ZUTDU7524X</t>
  </si>
  <si>
    <t>RL41W</t>
  </si>
  <si>
    <t>US »Green Consumer Audience</t>
  </si>
  <si>
    <t>320x50 | NPHUV3051S</t>
  </si>
  <si>
    <t>XR94Q</t>
  </si>
  <si>
    <t>Online Behavior&gt;United States&gt;Validated Demographic » Age&gt;18-64</t>
  </si>
  <si>
    <t>IN7G</t>
  </si>
  <si>
    <t>OnAudience » Interest » Arts &amp; Entertainment » Fine Art</t>
  </si>
  <si>
    <t>300x50 | NTFCU1151W</t>
  </si>
  <si>
    <t>XF72I</t>
  </si>
  <si>
    <t>Online Behavior&gt;United States&gt;Travel&gt;Travel Agencies and Services</t>
  </si>
  <si>
    <t>300x50 | UDQZF1654N</t>
  </si>
  <si>
    <t>HL26C</t>
  </si>
  <si>
    <t>Online Behavior&gt;United States&gt;Autos and Vehicles » Brands&gt;Saab</t>
  </si>
  <si>
    <t>320x50 | HFZCU7720Q</t>
  </si>
  <si>
    <t>HZ39X</t>
  </si>
  <si>
    <t>Online Behavior&gt;United States&gt;Online Communities&gt;Social Networks</t>
  </si>
  <si>
    <t>320x50 | MPLPP0362A</t>
  </si>
  <si>
    <t>NG81Y</t>
  </si>
  <si>
    <t>Online Behavior&gt;United States&gt;Travel&gt;Tourist Destinations » Historical Sites and Buildings</t>
  </si>
  <si>
    <t>320x50 | HRVXJ7349Z</t>
  </si>
  <si>
    <t>BZ43X</t>
  </si>
  <si>
    <t>US » Brand Propensities » Media and Entertainment » Regal Cinemas Buyer Propensity</t>
  </si>
  <si>
    <t>320x50 | JGLSA4329U</t>
  </si>
  <si>
    <t>UV37M</t>
  </si>
  <si>
    <t>OnAudience » Interest » Technology &amp; Computing » Internet Technology</t>
  </si>
  <si>
    <t>300x250 | XSPIU6074Y</t>
  </si>
  <si>
    <t>PV66B</t>
  </si>
  <si>
    <t>Online Behavior&gt;United States&gt;Arts and Entertainment&gt;Movies</t>
  </si>
  <si>
    <t>300x250 | OJNGY6042R</t>
  </si>
  <si>
    <t>funnyand.com</t>
  </si>
  <si>
    <t>IK84N</t>
  </si>
  <si>
    <t>Mobile - US » Travel » Activity » Ski Travelers</t>
  </si>
  <si>
    <t>320x50 | NGAMR1003C</t>
  </si>
  <si>
    <t>XA20N</t>
  </si>
  <si>
    <t>Online Behavior&gt;United States&gt;Validated Demographic » Gender and Age Combined&gt;Females 65 or older</t>
  </si>
  <si>
    <t>320x50 | GLOSR9987H</t>
  </si>
  <si>
    <t>PK44G</t>
  </si>
  <si>
    <t>OnAudience » Interest » Arts &amp; Entertainment</t>
  </si>
  <si>
    <t>320x50 | NHUXA3523K</t>
  </si>
  <si>
    <t>redfin.com</t>
  </si>
  <si>
    <t>EH40I</t>
  </si>
  <si>
    <t>US » Interest Propensities » Insurance » Lincoln Heritage</t>
  </si>
  <si>
    <t>320x50 | MNVGC8599B</t>
  </si>
  <si>
    <t>MQ71P</t>
  </si>
  <si>
    <t>Online Behavior&gt;United States&gt;Validated Demographic » Gender and Age Combined&gt;Males 25-64</t>
  </si>
  <si>
    <t>300x250 | DUZHB7832G</t>
  </si>
  <si>
    <t>VD4E</t>
  </si>
  <si>
    <t>Online Behavior&gt;United States&gt;The Changing Consumer&gt;Home Entertaining</t>
  </si>
  <si>
    <t>300x250 | FGJQD8833Y</t>
  </si>
  <si>
    <t>AY31I</t>
  </si>
  <si>
    <t>OnAudience » Interest » Science » Weather Forecast</t>
  </si>
  <si>
    <t>ID87R</t>
  </si>
  <si>
    <t>Media and Entertainment » News and Current Events</t>
  </si>
  <si>
    <t>300x250 | IGJXP7390M</t>
  </si>
  <si>
    <t>XN84U</t>
  </si>
  <si>
    <t>Online Behavior&gt;United States&gt;Autos and Vehicles » Brands&gt;Maserati</t>
  </si>
  <si>
    <t>320x50 | LGXZN7618K</t>
  </si>
  <si>
    <t>YV64Q</t>
  </si>
  <si>
    <t>Online Behavior&gt;United States&gt;The Changing Consumer&gt;Pet Adoption</t>
  </si>
  <si>
    <t>300x250 | NHUXA3523K</t>
  </si>
  <si>
    <t>TT89D</t>
  </si>
  <si>
    <t>Online Behavior&gt;United States&gt;Food and Drink&gt;Restaurants » Dining Guides</t>
  </si>
  <si>
    <t>AS97D</t>
  </si>
  <si>
    <t>Real Estate » Occupancy » Owner Occupied</t>
  </si>
  <si>
    <t>XQ9M</t>
  </si>
  <si>
    <t>Online Behavior&gt;United States&gt;The Changing Consumer&gt;Online Retailers</t>
  </si>
  <si>
    <t>320x50 | LTHGG8490O</t>
  </si>
  <si>
    <t>investing.com</t>
  </si>
  <si>
    <t>FM3X</t>
  </si>
  <si>
    <t>Online Behavior&gt;United States&gt;Sports&gt;Sports League » NFL</t>
  </si>
  <si>
    <t>320x50 | JOKIV1520Z</t>
  </si>
  <si>
    <t>alotfinance.com</t>
  </si>
  <si>
    <t>AS69J</t>
  </si>
  <si>
    <t>US » Sociodemographic » ConneXions Lifestage » M3 Offline Seniors</t>
  </si>
  <si>
    <t>320x50 | RRFVN6966N</t>
  </si>
  <si>
    <t>NA91N</t>
  </si>
  <si>
    <t>US » B2B » B2B Decision Maker Responsibilities » Accounting or Tax Services</t>
  </si>
  <si>
    <t>320x50 | RBTCM6209G</t>
  </si>
  <si>
    <t>doodle.com</t>
  </si>
  <si>
    <t>TN17C</t>
  </si>
  <si>
    <t>OnAudience » Intent » Travel</t>
  </si>
  <si>
    <t>300x250 | YOGGI4679I</t>
  </si>
  <si>
    <t>FP66H</t>
  </si>
  <si>
    <t>Travel and Tourism » Interest (Affinity) » Destinations » North America » United States</t>
  </si>
  <si>
    <t>300x50 | YXRCM7069A</t>
  </si>
  <si>
    <t>JD10W</t>
  </si>
  <si>
    <t>US » Health and Wellbeing » Health and Wellbeing</t>
  </si>
  <si>
    <t>320x50 | KVFZR5846U</t>
  </si>
  <si>
    <t>SW64A</t>
  </si>
  <si>
    <t>Mobile - US » Financial Services » Digital Payments » Chase Pay</t>
  </si>
  <si>
    <t>300x250 | VBOIN7828R</t>
  </si>
  <si>
    <t>SX82Z</t>
  </si>
  <si>
    <t>Mobile - US » Travel » Destination » International Travelers » Frequent Travelers</t>
  </si>
  <si>
    <t>300x250 | XJCCK3495N</t>
  </si>
  <si>
    <t>QQ2Y</t>
  </si>
  <si>
    <t>US » Interest Propensities » TV and Movies » Sports TV</t>
  </si>
  <si>
    <t>300x250 | CLEKY2878M</t>
  </si>
  <si>
    <t>DL9Z</t>
  </si>
  <si>
    <t>Online Behavior&gt;United States&gt;People and Society&gt;Millennials</t>
  </si>
  <si>
    <t>OK51G</t>
  </si>
  <si>
    <t>Online Behavior&gt;United States&gt;Validated Demographic » Gender and Age Combined&gt;Females 18-44</t>
  </si>
  <si>
    <t>320x50 | CUHNL0300I</t>
  </si>
  <si>
    <t>QU84F</t>
  </si>
  <si>
    <t>Online Behavior&gt;United States&gt;Validated Demographic » Age&gt;25-54</t>
  </si>
  <si>
    <t>300x250 | QOVXZ1547U</t>
  </si>
  <si>
    <t>QL25B</t>
  </si>
  <si>
    <t>Online Behavior&gt;United States&gt;Validated Demographic » Gender and Age Combined&gt;Males 25 or older</t>
  </si>
  <si>
    <t>320x50 | LQLYG6047L</t>
  </si>
  <si>
    <t>SW20Q</t>
  </si>
  <si>
    <t>Online Behavior&gt;United States&gt;Validated Demographic » Gender&gt;Female</t>
  </si>
  <si>
    <t>300x50 | IXQEK3844N</t>
  </si>
  <si>
    <t>yourroyals.com</t>
  </si>
  <si>
    <t>IT58V</t>
  </si>
  <si>
    <t>Online Behavior&gt;United States&gt;Home and Garden&gt;Yard and Patio</t>
  </si>
  <si>
    <t>300x250 | UKVZR6178H</t>
  </si>
  <si>
    <t>PA87U</t>
  </si>
  <si>
    <t>Online Behavior&gt;United States&gt;Travel&gt;Tourist Destinations</t>
  </si>
  <si>
    <t>300x250 | FSWKS7703F</t>
  </si>
  <si>
    <t>WD37V</t>
  </si>
  <si>
    <t>Online Behavior&gt;United States&gt;Intent » Auto Buyers » Car Make&gt;Hyundai</t>
  </si>
  <si>
    <t>GV1N</t>
  </si>
  <si>
    <t>Media and Entertainment » Audio and Video Streaming » Streaming Video » Interest (Affinity)</t>
  </si>
  <si>
    <t>320x50 | TMWLJ3345S</t>
  </si>
  <si>
    <t>nytimes.com</t>
  </si>
  <si>
    <t>NN81N</t>
  </si>
  <si>
    <t>Online Behavior&gt;United States&gt;Intent » Shopping&gt;Entertainment</t>
  </si>
  <si>
    <t>300x50 | FZBMA4850B</t>
  </si>
  <si>
    <t>BH43H</t>
  </si>
  <si>
    <t>US » Home and Garden Interests » Cooking » Food Enthusiasts</t>
  </si>
  <si>
    <t>QH76R</t>
  </si>
  <si>
    <t>OnAudience » Interest » Business</t>
  </si>
  <si>
    <t>300x250 | XMYUC8028K</t>
  </si>
  <si>
    <t>ZD2R</t>
  </si>
  <si>
    <t>Online Behavior&gt;United States&gt;Intent » Auto Buyers » Car Make&gt;Dodge</t>
  </si>
  <si>
    <t>320x50 | EIHMD3764I</t>
  </si>
  <si>
    <t>historycollection.com</t>
  </si>
  <si>
    <t>FW95N</t>
  </si>
  <si>
    <t>US » Reach » Propensity Models » Hobbies and Interest » Sports » Fitness Enthusiasts</t>
  </si>
  <si>
    <t>300x250 | UQVUR7684C</t>
  </si>
  <si>
    <t>fandomwire.com</t>
  </si>
  <si>
    <t>FB78P</t>
  </si>
  <si>
    <t>US » Reach » Propensity Models » Lifestyle » Loyalty Programs » Loyalty Card User</t>
  </si>
  <si>
    <t>300x250 | LYYFK6266Q</t>
  </si>
  <si>
    <t>MM8D</t>
  </si>
  <si>
    <t>OnAudience » Interest » Hobbies &amp; Interests » Art</t>
  </si>
  <si>
    <t>300x250 | DYSHC7693I</t>
  </si>
  <si>
    <t>ZI45Q</t>
  </si>
  <si>
    <t>Online Behavior&gt;United States&gt;Validated Demographic » Age&gt;25 or older</t>
  </si>
  <si>
    <t>320x50 | BSPYL8294V</t>
  </si>
  <si>
    <t>kiplinger.com</t>
  </si>
  <si>
    <t>OM70F</t>
  </si>
  <si>
    <t>US » B2B » B2B Decision Maker Responsibilities » Purchasing Vehicles or Automobile Services</t>
  </si>
  <si>
    <t>300x250 | SDVKA9078Z</t>
  </si>
  <si>
    <t>WQ7D</t>
  </si>
  <si>
    <t>Lotame » Personal Finance » Estate Planning</t>
  </si>
  <si>
    <t>320x50 | HAAET5600P</t>
  </si>
  <si>
    <t>YY51C</t>
  </si>
  <si>
    <t>OnAudience » Intent » Toys &amp; Games</t>
  </si>
  <si>
    <t>320x50 | IXGIU1790K</t>
  </si>
  <si>
    <t>II11H</t>
  </si>
  <si>
    <t>US » B2B » B2B Decision Maker Responsibilities » Internet Services</t>
  </si>
  <si>
    <t>EL94C</t>
  </si>
  <si>
    <t>US Travel » Likely Business Travel » Number of Nights Stayed » 0 Nights</t>
  </si>
  <si>
    <t>300x50 | INWUW6003P</t>
  </si>
  <si>
    <t>RA52R</t>
  </si>
  <si>
    <t>Mobile - US » Demographics » Education » Lowest Education Achievement</t>
  </si>
  <si>
    <t>320x50 | WIAXH5568R</t>
  </si>
  <si>
    <t>essentiallysports.com</t>
  </si>
  <si>
    <t>II59W</t>
  </si>
  <si>
    <t>US » Sociodemographic » PRIZM Premier Social » C2 City Centers</t>
  </si>
  <si>
    <t>300x250 | XLDQB0289S</t>
  </si>
  <si>
    <t>rent.com</t>
  </si>
  <si>
    <t>AM46F</t>
  </si>
  <si>
    <t>US » Interest Propensities » Brands » Big Box Retail</t>
  </si>
  <si>
    <t>CP5M</t>
  </si>
  <si>
    <t>Online Behavior&gt;United States&gt;B2B » Occupation&gt;Teacher</t>
  </si>
  <si>
    <t>300x250 | WQKOK9466B</t>
  </si>
  <si>
    <t>OB12N</t>
  </si>
  <si>
    <t>Online Behavior&gt;United States&gt;News&gt;Sports News</t>
  </si>
  <si>
    <t>LR90D</t>
  </si>
  <si>
    <t>Online Behavior&gt;United States&gt;Life Event&gt;Engagement</t>
  </si>
  <si>
    <t>320x50 | FWDFC3678M</t>
  </si>
  <si>
    <t>JC89H</t>
  </si>
  <si>
    <t>US » Reach » Sociodemographic » Estimated Current Home Value » $160,000-$199,999</t>
  </si>
  <si>
    <t>300x250 | UGYXW4230S</t>
  </si>
  <si>
    <t>JZ12O</t>
  </si>
  <si>
    <t>US » Interest Propensities » Activities and Interests » Financial Aid</t>
  </si>
  <si>
    <t>300x250 | VPCIP7254I</t>
  </si>
  <si>
    <t>apnews.com</t>
  </si>
  <si>
    <t>NU49I</t>
  </si>
  <si>
    <t>US » Brand Propensities » Media and Entertainment » wwe.com Buyer Propensity</t>
  </si>
  <si>
    <t>300x250 | HRTWF2586O</t>
  </si>
  <si>
    <t>allrecipes.com</t>
  </si>
  <si>
    <t>HJ85Z</t>
  </si>
  <si>
    <t>Online Behavior&gt;United States&gt;Sports&gt;Sports League » NHL</t>
  </si>
  <si>
    <t>300x250 | XYOJW6022K</t>
  </si>
  <si>
    <t>GC80D</t>
  </si>
  <si>
    <t>Retail</t>
  </si>
  <si>
    <t>320x50 | YUUQX1533J</t>
  </si>
  <si>
    <t>ID72M</t>
  </si>
  <si>
    <t>Real Estate » Lot Size » Cozy Outdoor Living Space (Less than  an Acre)</t>
  </si>
  <si>
    <t>300x250 | WNXZE3849P</t>
  </si>
  <si>
    <t>NH28Z</t>
  </si>
  <si>
    <t>US » Demographic » Household Income $50k+</t>
  </si>
  <si>
    <t>300x50 | IDWQW7204M</t>
  </si>
  <si>
    <t>NS39N</t>
  </si>
  <si>
    <t>Online Behavior&gt;United States&gt;Travel&gt;Specialty Travel</t>
  </si>
  <si>
    <t>300x250 | UPUTZ1432X</t>
  </si>
  <si>
    <t>SX17H</t>
  </si>
  <si>
    <t>US » Multibuyer Behaviors » Entertainment » Pastimes Multibuyer</t>
  </si>
  <si>
    <t>300x250 | SOENF7979I</t>
  </si>
  <si>
    <t>AS58Q</t>
  </si>
  <si>
    <t>US » Reach » Propensity Models » Hobbies and Interest » Sports » NASCAR Enthusiast</t>
  </si>
  <si>
    <t>300x250 | MJVRY6395O</t>
  </si>
  <si>
    <t>EG6O</t>
  </si>
  <si>
    <t>Online Behavior&gt;United States&gt;Sports&gt;Fantasy Sports</t>
  </si>
  <si>
    <t>TW81P</t>
  </si>
  <si>
    <t>Online Behavior&gt;United States&gt;Internet and Telecom&gt;Web Apps and Online Tools</t>
  </si>
  <si>
    <t>TK7C</t>
  </si>
  <si>
    <t>Online Behavior&gt;United States&gt;Life Event&gt;New Parent</t>
  </si>
  <si>
    <t>300x250 | QROHR6546G</t>
  </si>
  <si>
    <t>GI80S</t>
  </si>
  <si>
    <t>Online Behavior&gt;United States&gt;Games&gt;Educational Games</t>
  </si>
  <si>
    <t>300x50 | XRMMV3675M</t>
  </si>
  <si>
    <t>VL45Y</t>
  </si>
  <si>
    <t>US » Automotive » Auto Loyalists and Defectors » Auto Make Defectors</t>
  </si>
  <si>
    <t>320x50 | KYCQN5930T</t>
  </si>
  <si>
    <t>si.com</t>
  </si>
  <si>
    <t>VT20X</t>
  </si>
  <si>
    <t>Media and Entertainment » Audio and Video Streaming » Streaming Audio</t>
  </si>
  <si>
    <t>300x250 | IBDNQ3988K</t>
  </si>
  <si>
    <t>cnbc.com</t>
  </si>
  <si>
    <t>LY87E</t>
  </si>
  <si>
    <t>Online Behavior&gt;United States&gt;Autos and Vehicles » Brands&gt;Dodge</t>
  </si>
  <si>
    <t>SB59E</t>
  </si>
  <si>
    <t>Lotame » Style, Fashion &amp; Clothing » Men's Clothing Shoppers</t>
  </si>
  <si>
    <t>320x50 | HNWTV2993L</t>
  </si>
  <si>
    <t>zone.msn.com</t>
  </si>
  <si>
    <t>ZV88T</t>
  </si>
  <si>
    <t>US Financial » Likely Attitude and Behavior » Completely Disagree » When I Find A Financial Product/Service I Like I Typically Recommend It To People I Know (Financial)</t>
  </si>
  <si>
    <t>300x250 | PQLGX6807T</t>
  </si>
  <si>
    <t>JG36F</t>
  </si>
  <si>
    <t>Media and Entertainment » Television (TV) » Viewership</t>
  </si>
  <si>
    <t>womenshealthmag.com</t>
  </si>
  <si>
    <t>LA15C</t>
  </si>
  <si>
    <t>OnAudience » Intent » Auto » Vehicle Parts &amp; Accessories</t>
  </si>
  <si>
    <t>OG25C</t>
  </si>
  <si>
    <t>Online Behavior&gt;United States&gt;Food and Drink&gt;Cooking and Recipes</t>
  </si>
  <si>
    <t>300x50 | TMWLJ3345S</t>
  </si>
  <si>
    <t>AY41W</t>
  </si>
  <si>
    <t>US » Composite Segment » Women Born to Shop</t>
  </si>
  <si>
    <t>320x50 | FHALK0254I</t>
  </si>
  <si>
    <t>PL44V</t>
  </si>
  <si>
    <t>US » Interest Propensities » Activities and Interests » Local News</t>
  </si>
  <si>
    <t>TS9D</t>
  </si>
  <si>
    <t>Purchase-Based » Categories » Office Supplies Buyers</t>
  </si>
  <si>
    <t>300x250 | CUHNL0300I</t>
  </si>
  <si>
    <t>VT28P</t>
  </si>
  <si>
    <t>OnAudience » Interest » Food &amp; Drink</t>
  </si>
  <si>
    <t>300x250 | YAWMM0905I</t>
  </si>
  <si>
    <t>WH20F</t>
  </si>
  <si>
    <t>Mobile - US » Device Ownership » Smartphones » iOS (Apple) » iPhone 11</t>
  </si>
  <si>
    <t>320x50 | KRPSH7899E</t>
  </si>
  <si>
    <t>ZY56K</t>
  </si>
  <si>
    <t>US » Reach » Propensity Models » Hobbies and Interest » Food and Drinks » Eats at Fast Food Restaurants</t>
  </si>
  <si>
    <t>300x250 | WKMPV6304C</t>
  </si>
  <si>
    <t>bestbuy.com</t>
  </si>
  <si>
    <t>WM99B</t>
  </si>
  <si>
    <t>Online Behavior&gt;United States&gt;Beauty and Fitness&gt;Face and Body Care » Skin and Nail Care</t>
  </si>
  <si>
    <t>300x50 | ESXTC0601A</t>
  </si>
  <si>
    <t>UX97A</t>
  </si>
  <si>
    <t>Online Behavior&gt;United States&gt;Finance » Financial Planning and Management&gt;Inheritance and Estate Planning</t>
  </si>
  <si>
    <t>320x50 | ETYCF9135S</t>
  </si>
  <si>
    <t>OE95K</t>
  </si>
  <si>
    <t>Media and Entertainment » News and Current Events » Online News Websites</t>
  </si>
  <si>
    <t>320x50 | FAMYP0995M</t>
  </si>
  <si>
    <t>newsharper.com</t>
  </si>
  <si>
    <t>JC36B</t>
  </si>
  <si>
    <t>US Financial » Estimated Disposable Income » $0 - $99,999</t>
  </si>
  <si>
    <t>300x250 | YSCFB3523B</t>
  </si>
  <si>
    <t>CB92F</t>
  </si>
  <si>
    <t>Online Behavior&gt;United States&gt;Finance » Insurance&gt;Insurance</t>
  </si>
  <si>
    <t>320x50 | JIEVO9973J</t>
  </si>
  <si>
    <t>XR50W</t>
  </si>
  <si>
    <t>US Buying Channel Preference » Online</t>
  </si>
  <si>
    <t>320x50 | ZONZT0469Y</t>
  </si>
  <si>
    <t>YC1L</t>
  </si>
  <si>
    <t>OnAudience » Intent » Sporting Goods » Team Sports</t>
  </si>
  <si>
    <t>OI32U</t>
  </si>
  <si>
    <t>Lotame » Offline CPG Purchasers » Product Segment</t>
  </si>
  <si>
    <t>300x250 | VKGWM6447J</t>
  </si>
  <si>
    <t>ON55N</t>
  </si>
  <si>
    <t>OnAudience » Interest » Science » Weather</t>
  </si>
  <si>
    <t>omnicalculator.com</t>
  </si>
  <si>
    <t>EN72G</t>
  </si>
  <si>
    <t>Online Behavior&gt;United States&gt;The Changing Consumer&gt;Streaming Services</t>
  </si>
  <si>
    <t>320x50 | BYVML5268P</t>
  </si>
  <si>
    <t>VH75H</t>
  </si>
  <si>
    <t>Online Behavior&gt;United States&gt;Finance » Accounting and Auditing&gt;Bookkeeping</t>
  </si>
  <si>
    <t>320x50 | KUECC7597O</t>
  </si>
  <si>
    <t>GS50R</t>
  </si>
  <si>
    <t>Online Behavior&gt;United States&gt;Travel&gt;Tourist Destinations » Mountain and Ski Resorts</t>
  </si>
  <si>
    <t>320x50 | CAHYG3981W</t>
  </si>
  <si>
    <t>JH82W</t>
  </si>
  <si>
    <t>OnAudience » Interest » News » Local News</t>
  </si>
  <si>
    <t>300x50 | PPOHQ6538L</t>
  </si>
  <si>
    <t>DF43V</t>
  </si>
  <si>
    <t>Online Behavior&gt;United States&gt;The Changing Consumer&gt;Home Cooking</t>
  </si>
  <si>
    <t>300x50 | FPSKP7757U</t>
  </si>
  <si>
    <t>TY85U</t>
  </si>
  <si>
    <t>Online Behavior&gt;United States&gt;Finance » Credit and Lending&gt;Credit Cards</t>
  </si>
  <si>
    <t>OF68G</t>
  </si>
  <si>
    <t>Online Behavior&gt;United States&gt;B2B » Occupation&gt;MechanicalEngineer</t>
  </si>
  <si>
    <t>320x50 | YHRWV5518Y</t>
  </si>
  <si>
    <t>ZF56K</t>
  </si>
  <si>
    <t>US » Brand Propensities » Health » Beauty and Cosmetics » Bare Escentuals Buyer Propensity</t>
  </si>
  <si>
    <t>ER60K</t>
  </si>
  <si>
    <t>Online Behavior&gt;United States&gt;Autos and Vehicles » Brands&gt;Bugatti</t>
  </si>
  <si>
    <t>320x50 | RHUKV7848M</t>
  </si>
  <si>
    <t>mobileposse.com</t>
  </si>
  <si>
    <t>HK2R</t>
  </si>
  <si>
    <t>Online Behavior&gt;United States&gt;Autos and Vehicles » Brands&gt;Volvo</t>
  </si>
  <si>
    <t>320x50 | ZYYBI7750V</t>
  </si>
  <si>
    <t>chocolatecoveredkatie.com</t>
  </si>
  <si>
    <t>XB39Z</t>
  </si>
  <si>
    <t>OnAudience » Intent » Sporting Goods</t>
  </si>
  <si>
    <t>300x250 | MGZVT5342M</t>
  </si>
  <si>
    <t>EX81D</t>
  </si>
  <si>
    <t>Online Behavior&gt;United States&gt;Beauty and Fitness&gt;Beauty Pageants</t>
  </si>
  <si>
    <t>300x250 | XPGSD5184Z</t>
  </si>
  <si>
    <t>LD46G</t>
  </si>
  <si>
    <t>US » Brand Propensities » Apparel » JCPenney Buyer Propensity</t>
  </si>
  <si>
    <t>300x250 | UCHEB8023T</t>
  </si>
  <si>
    <t>greatschools.org</t>
  </si>
  <si>
    <t>PD88W</t>
  </si>
  <si>
    <t>Media Source » LBDigital » Open For Business B2B</t>
  </si>
  <si>
    <t>320x50 | RMFKW1583H</t>
  </si>
  <si>
    <t>BQ7C</t>
  </si>
  <si>
    <t>Transactional » Q3 Gardening Shoppers</t>
  </si>
  <si>
    <t>300x250 | XULRY0614D</t>
  </si>
  <si>
    <t>UJ9P</t>
  </si>
  <si>
    <t>US Financial » Credit Card Type » Credit Card Holder - Unknown Type</t>
  </si>
  <si>
    <t>300x50 | YEMIG6375F</t>
  </si>
  <si>
    <t>KX87Q</t>
  </si>
  <si>
    <t>US » Interest Propensities » Music » Country</t>
  </si>
  <si>
    <t>UQ37T</t>
  </si>
  <si>
    <t>Online Behavior&gt;United States&gt;Sports&gt;Motor Sports</t>
  </si>
  <si>
    <t>FQ37X</t>
  </si>
  <si>
    <t>Online Behavior&gt;United States&gt;Intent » Auto Buyers » Category&gt;Caravan</t>
  </si>
  <si>
    <t>ranker.com</t>
  </si>
  <si>
    <t>LF71Z</t>
  </si>
  <si>
    <t>Travel and Tourism » Interest (Affinity) » Destinations » Africa</t>
  </si>
  <si>
    <t>300x250 | MDRXP7045D</t>
  </si>
  <si>
    <t>YB36W</t>
  </si>
  <si>
    <t>Online Behavior&gt;United States&gt;Finance » Credit and Lending&gt;Loans</t>
  </si>
  <si>
    <t>300x250 | ZTHAO8965Z</t>
  </si>
  <si>
    <t>PB83X</t>
  </si>
  <si>
    <t>US » B2B » B2B Decision Maker Responsibilities » Office Supplies or Equipment</t>
  </si>
  <si>
    <t>QM66T</t>
  </si>
  <si>
    <t>OnAudience » Interest » Shopping</t>
  </si>
  <si>
    <t>300x50 | HCZPH4346B</t>
  </si>
  <si>
    <t>BB76Q</t>
  </si>
  <si>
    <t>Online Behavior&gt;United States&gt;Travel&gt;Tourist Destinations » Theme Parks</t>
  </si>
  <si>
    <t>320x50 | JRADW4215G</t>
  </si>
  <si>
    <t>DL22V</t>
  </si>
  <si>
    <t>OnAudience » Interest » Arts &amp; Entertainment » Music Lovers</t>
  </si>
  <si>
    <t>300x250 | KRPSH7899E</t>
  </si>
  <si>
    <t>SE74H</t>
  </si>
  <si>
    <t>Telecommunications and Mobile Tech » Mobile Devices and Connected Technology</t>
  </si>
  <si>
    <t>300x250 | UYILJ6576R</t>
  </si>
  <si>
    <t>WT38Q</t>
  </si>
  <si>
    <t>US » Interest Propensities » TV and Movies » Reality » Game Shows</t>
  </si>
  <si>
    <t>300x250 | TMWLJ3345S</t>
  </si>
  <si>
    <t>nbcsports.com</t>
  </si>
  <si>
    <t>FR51R</t>
  </si>
  <si>
    <t>US » AUTO » Primary Vehicle » Owned or Leased » Company Car</t>
  </si>
  <si>
    <t>320x50 | UHQLB1940F</t>
  </si>
  <si>
    <t>onechicagocenter.com</t>
  </si>
  <si>
    <t>YO2N</t>
  </si>
  <si>
    <t>US » Interest Propensities » Activities and Interests » National News</t>
  </si>
  <si>
    <t>320x50 | RXHRP9729B</t>
  </si>
  <si>
    <t>GV78T</t>
  </si>
  <si>
    <t>Media and Entertainment » Gaming » Interest (Affinity) » Video Games</t>
  </si>
  <si>
    <t>bleacherbreaker.com</t>
  </si>
  <si>
    <t>TV45A</t>
  </si>
  <si>
    <t>Lotame » Style, Fashion &amp; Clothing</t>
  </si>
  <si>
    <t>rvtrader.com</t>
  </si>
  <si>
    <t>BQ63V</t>
  </si>
  <si>
    <t>US » Demographic » Family » Female Head of Household</t>
  </si>
  <si>
    <t>att.yahoo.com</t>
  </si>
  <si>
    <t>WU57A</t>
  </si>
  <si>
    <t>Media and Entertainment » Sports and Recreational Activities » Interest (Affinity)</t>
  </si>
  <si>
    <t>300x250 | HWUEF0767X</t>
  </si>
  <si>
    <t>cheapoair.com</t>
  </si>
  <si>
    <t>UM60H</t>
  </si>
  <si>
    <t>Online Behavior&gt;United States&gt;Intent » Shopping&gt;Drug Stores » CVS</t>
  </si>
  <si>
    <t>XO76S</t>
  </si>
  <si>
    <t>OnAudience » Interest » Technology &amp; Computing » Email</t>
  </si>
  <si>
    <t>320x50 | VSEBV0477I</t>
  </si>
  <si>
    <t>sporcle.com</t>
  </si>
  <si>
    <t>GumGum</t>
  </si>
  <si>
    <t>AP56Z</t>
  </si>
  <si>
    <t>US » Brand Propensities » Media and Entertainment » pokerstars.net Buyer Propensity</t>
  </si>
  <si>
    <t>WA12C</t>
  </si>
  <si>
    <t>OnAudience » Interest » Sports</t>
  </si>
  <si>
    <t>300x250 | IXGTG8836K</t>
  </si>
  <si>
    <t>femanin.com</t>
  </si>
  <si>
    <t>AZ27P</t>
  </si>
  <si>
    <t>US » Sociodemographic » P$YCLE Premier Lifestage » F4 Working-Class USA</t>
  </si>
  <si>
    <t>ID47P</t>
  </si>
  <si>
    <t>Media and Entertainment » Consumer Entertainment Technology</t>
  </si>
  <si>
    <t>editorsnation.com</t>
  </si>
  <si>
    <t>XX27Z</t>
  </si>
  <si>
    <t>US » B2B » B2B Decision Maker Responsibilities » Financial Services</t>
  </si>
  <si>
    <t>300x250 | RUXTH5361L</t>
  </si>
  <si>
    <t>androidpolice.com</t>
  </si>
  <si>
    <t>UB6C</t>
  </si>
  <si>
    <t>Online Behavior&gt;United States&gt;Autos and Vehicles » Brands&gt;Mini</t>
  </si>
  <si>
    <t>320x50 | FPSKP7757U</t>
  </si>
  <si>
    <t>XF90G</t>
  </si>
  <si>
    <t>Online Behavior&gt;United States&gt;Intent » Shopping&gt;Consumer Electronics » Cameras and Photography Equip</t>
  </si>
  <si>
    <t>gameofglam.com</t>
  </si>
  <si>
    <t>FG25L</t>
  </si>
  <si>
    <t>Mobile - US » Sports » Water Sports » Boating</t>
  </si>
  <si>
    <t>heraldweekly.com</t>
  </si>
  <si>
    <t>WO40N</t>
  </si>
  <si>
    <t>US » Reach » Propensity Models » Hobbies and Interest » Sports » NHL Enthusiast</t>
  </si>
  <si>
    <t>300x250 | GNJHQ6615U</t>
  </si>
  <si>
    <t>ID38G</t>
  </si>
  <si>
    <t>Online Behavior&gt;United States&gt;The Changing Consumer&gt;Direct to Consumer</t>
  </si>
  <si>
    <t>HC80N</t>
  </si>
  <si>
    <t>OnAudience » Interest » Personal Finance</t>
  </si>
  <si>
    <t>320x50 | OBTHQ1814N</t>
  </si>
  <si>
    <t>GJ70J</t>
  </si>
  <si>
    <t>Online Behavior&gt;United States&gt;Hobbies and Leisure&gt;Contests, Awards and Prizes</t>
  </si>
  <si>
    <t>300x250 | ALQHY3719W</t>
  </si>
  <si>
    <t>CJ7I</t>
  </si>
  <si>
    <t>Online Behavior&gt;United States&gt;Travel&gt;Hotels and Accommodations</t>
  </si>
  <si>
    <t>300x250 | HQWSA5089H</t>
  </si>
  <si>
    <t>DV69A</t>
  </si>
  <si>
    <t>Online Behavior&gt;United States&gt;Food and Drink&gt;Beverages » Coffee and Tea</t>
  </si>
  <si>
    <t>320x50 | GNJHQ6615U</t>
  </si>
  <si>
    <t>UI79V</t>
  </si>
  <si>
    <t>US » Reach » Propensity Models » Hobbies and Interest » Sports » NBA Enthusiast</t>
  </si>
  <si>
    <t>320x50 | ONZEO0121L</t>
  </si>
  <si>
    <t>OY34N</t>
  </si>
  <si>
    <t>Online Behavior&gt;United States&gt;Autos and Vehicles » Brands&gt;Mercedes-Benz</t>
  </si>
  <si>
    <t>HZ45L</t>
  </si>
  <si>
    <t>US » Reach » Propensity Models » Online » Pets</t>
  </si>
  <si>
    <t>320x50 | WVAIV4666J</t>
  </si>
  <si>
    <t>KZ46Y</t>
  </si>
  <si>
    <t>Online Behavior&gt;United States&gt;Autos and Vehicles » Brands&gt;Honda</t>
  </si>
  <si>
    <t>ST27H</t>
  </si>
  <si>
    <t>Online Behavior&gt;United States&gt;Intent » Shopping&gt;Office Supplies</t>
  </si>
  <si>
    <t>320x50 | ARBEB1229T</t>
  </si>
  <si>
    <t>BY55L</t>
  </si>
  <si>
    <t>Online Behavior&gt;United States&gt;Autos and Vehicles&gt;Vehicle Shopping » Fuel Economy and Gas Prices</t>
  </si>
  <si>
    <t>320x50 | CCUNM3999A</t>
  </si>
  <si>
    <t>VU13Y</t>
  </si>
  <si>
    <t>OnAudience » Interest</t>
  </si>
  <si>
    <t>300x250 | NQQNL7320T</t>
  </si>
  <si>
    <t>HK56I</t>
  </si>
  <si>
    <t>US » Home Renovation » Home Renovators</t>
  </si>
  <si>
    <t>300x250 | YJOKS4938A</t>
  </si>
  <si>
    <t>thesaltymarshmallow.com</t>
  </si>
  <si>
    <t>BR6X</t>
  </si>
  <si>
    <t>Mobile - US » Device Ownership » Smartphones » iOS (Apple) » yes</t>
  </si>
  <si>
    <t>320x50 | CKQDJ5078T</t>
  </si>
  <si>
    <t>RG67P</t>
  </si>
  <si>
    <t>Online Behavior&gt;United States&gt;News&gt;Technology News</t>
  </si>
  <si>
    <t>300x50 | XYOJW6022K</t>
  </si>
  <si>
    <t>EI89S</t>
  </si>
  <si>
    <t>Online Behavior&gt;United States&gt;Sports&gt;Individual Sports » Golf</t>
  </si>
  <si>
    <t>300x250 | KWTTE8102B</t>
  </si>
  <si>
    <t>HC4X</t>
  </si>
  <si>
    <t>Online Behavior&gt;United States&gt;Internet and Telecom&gt;Web Portals</t>
  </si>
  <si>
    <t>FB1J</t>
  </si>
  <si>
    <t>Online Behavior&gt;United States&gt;Beauty and Fitness&gt;Face and Body Care » Hygiene and Toiletries</t>
  </si>
  <si>
    <t>300x250 | QYCQG9954K</t>
  </si>
  <si>
    <t>YM34K</t>
  </si>
  <si>
    <t>Online Behavior&gt;United States&gt;Finance » Insurance&gt;Home Insurance</t>
  </si>
  <si>
    <t>300x250 | FHXYS4659R</t>
  </si>
  <si>
    <t>WR64T</t>
  </si>
  <si>
    <t>Online Behavior&gt;United States&gt;Law and Government&gt;Government</t>
  </si>
  <si>
    <t>300x250 | QLOUJ8272S</t>
  </si>
  <si>
    <t>SP76H</t>
  </si>
  <si>
    <t>OnAudience » Interest » Games</t>
  </si>
  <si>
    <t>320x50 | BZOBI2836C</t>
  </si>
  <si>
    <t>gamespot.com</t>
  </si>
  <si>
    <t>YO43F</t>
  </si>
  <si>
    <t>Online Behavior&gt;United States&gt;Home and Garden&gt;Kitchen and Dining</t>
  </si>
  <si>
    <t>300x250 | VSEBV0477I</t>
  </si>
  <si>
    <t>JU7V</t>
  </si>
  <si>
    <t>Online Behavior&gt;United States&gt;Validated Demographic » Age&gt;25-34</t>
  </si>
  <si>
    <t>lotterypost.com</t>
  </si>
  <si>
    <t>VT45U</t>
  </si>
  <si>
    <t>Media and Entertainment » Music</t>
  </si>
  <si>
    <t>300x250 | FWDFC3678M</t>
  </si>
  <si>
    <t>UU5F</t>
  </si>
  <si>
    <t>US » Sociodemographic » PRIZM Premier Social » T2 Country Comfort</t>
  </si>
  <si>
    <t>YT33T</t>
  </si>
  <si>
    <t>Mobile - US » Demographics » Finance » Rent Value » Highest Rent Value</t>
  </si>
  <si>
    <t>HD98S</t>
  </si>
  <si>
    <t>Lotame » Travel » Thanksgiving Travel</t>
  </si>
  <si>
    <t>QF24V</t>
  </si>
  <si>
    <t>US » Reach » Propensity Models » Hobbies and Interest » Photography</t>
  </si>
  <si>
    <t>CH11H</t>
  </si>
  <si>
    <t>US » B2B » B2B Decision Maker Responsibilities » Security Services</t>
  </si>
  <si>
    <t>320x50 | QLYBJ6230S</t>
  </si>
  <si>
    <t>RT17D</t>
  </si>
  <si>
    <t>Online Behavior&gt;United States&gt;Home and Garden&gt;Home Improvement</t>
  </si>
  <si>
    <t>VD70V</t>
  </si>
  <si>
    <t>Online Behavior&gt;United States&gt;Intent » Auto Buyers » Car Make&gt;Jeep</t>
  </si>
  <si>
    <t>LL7K</t>
  </si>
  <si>
    <t>Online Behavior&gt;United States&gt;Autos and Vehicles » Brands&gt;Maybach</t>
  </si>
  <si>
    <t>320x50 | WFYQL7703Z</t>
  </si>
  <si>
    <t>insidethemagic.net</t>
  </si>
  <si>
    <t>RX11J</t>
  </si>
  <si>
    <t>US » Reach » Propensity Models » Lifestyle » Charities » Contributes to Charities</t>
  </si>
  <si>
    <t>320x50 | VPCIP7254I</t>
  </si>
  <si>
    <t>commercialappeal.com</t>
  </si>
  <si>
    <t>UI7X</t>
  </si>
  <si>
    <t>US » Home and Garden Interests » House and Garden Merchandise Buyers</t>
  </si>
  <si>
    <t>300x250 | GODYB4457O</t>
  </si>
  <si>
    <t>BR42N</t>
  </si>
  <si>
    <t>Online Behavior&gt;United States&gt;Travel&gt;Cruises and Charters</t>
  </si>
  <si>
    <t>300x250 | GFDFS4398C</t>
  </si>
  <si>
    <t>RG71V</t>
  </si>
  <si>
    <t>Online Behavior&gt;United States&gt;Intent » Shopping&gt;Fashion</t>
  </si>
  <si>
    <t>300x250 | UTLZK1972J</t>
  </si>
  <si>
    <t>KE35U</t>
  </si>
  <si>
    <t>Online Behavior&gt;United States&gt;Beauty and Fitness&gt;Fitness » Yoga and Pilates</t>
  </si>
  <si>
    <t>300x250 | GSFPR8052D</t>
  </si>
  <si>
    <t>ID22O</t>
  </si>
  <si>
    <t>US » Reach » Propensity Models » Online » Electronics and Gadgets</t>
  </si>
  <si>
    <t>300x250 | VMYST9432L</t>
  </si>
  <si>
    <t>AD43G</t>
  </si>
  <si>
    <t>US » B2B » B2B Decision Maker Responsibilities » Computer Software</t>
  </si>
  <si>
    <t>300x250 | TLVFK1900S</t>
  </si>
  <si>
    <t>ED71U</t>
  </si>
  <si>
    <t>Online Behavior&gt;United States&gt;Finance » Financial Planning and Management&gt;Financial Planning and Management</t>
  </si>
  <si>
    <t>320x50 | ORNZZ7431N</t>
  </si>
  <si>
    <t>RD69Q</t>
  </si>
  <si>
    <t>Online Behavior&gt;United States&gt;Autos and Vehicles&gt;Boats and Watercraft</t>
  </si>
  <si>
    <t>320x50 | OBEFA3199W</t>
  </si>
  <si>
    <t>RL97F</t>
  </si>
  <si>
    <t>Purchase Behaviors » Q2 Environmentally Concerned Shoppers</t>
  </si>
  <si>
    <t>320x50 | CUJSR0419H</t>
  </si>
  <si>
    <t>HZ5U</t>
  </si>
  <si>
    <t>Online Behavior&gt;United States&gt;Autos and Vehicles » Brands&gt;GM-Daewoo</t>
  </si>
  <si>
    <t>NC23T</t>
  </si>
  <si>
    <t>Online Behavior&gt;United States&gt;B2B » Occupation&gt;ElectricalEngineer</t>
  </si>
  <si>
    <t>320x50 | IGJXP7390M</t>
  </si>
  <si>
    <t>VY38C</t>
  </si>
  <si>
    <t>US Financial » Estimated Discretionary Spending (Financial) » Greater than $2,499</t>
  </si>
  <si>
    <t>320x50 | GKJGA3143R</t>
  </si>
  <si>
    <t>biblestudytools.com</t>
  </si>
  <si>
    <t>PM50D</t>
  </si>
  <si>
    <t>Online Behavior&gt;United States&gt;Arts and Entertainment&gt;Events and Listings » Concerts and Music Festivals</t>
  </si>
  <si>
    <t>300x50 | HQWSA5089H</t>
  </si>
  <si>
    <t>usssa.com</t>
  </si>
  <si>
    <t>VB90Y</t>
  </si>
  <si>
    <t>Online Behavior&gt;United States&gt;The Changing Consumer&gt;Telehealth</t>
  </si>
  <si>
    <t>300x50 | HTPDW1024C</t>
  </si>
  <si>
    <t>TK18D</t>
  </si>
  <si>
    <t>US » B2B » B2B Decision Maker Responsibilities » Television providers » services</t>
  </si>
  <si>
    <t>300x250 | IHOHM5014T</t>
  </si>
  <si>
    <t>RN32E</t>
  </si>
  <si>
    <t>US » Demo » Age » 55-64</t>
  </si>
  <si>
    <t>300x250 | RZUDP2486J</t>
  </si>
  <si>
    <t>PN16O</t>
  </si>
  <si>
    <t>Online Behavior&gt;United States&gt;Validated Demographic » Gender and Age Combined&gt;Males 18-54</t>
  </si>
  <si>
    <t>300x250 | AOBAC3198V</t>
  </si>
  <si>
    <t>BE24Y</t>
  </si>
  <si>
    <t>US »Rural Improvement Fanatic</t>
  </si>
  <si>
    <t>320x50 | UTLZK1972J</t>
  </si>
  <si>
    <t>PU49C</t>
  </si>
  <si>
    <t>Online Behavior&gt;United States&gt;Games&gt;Arcade and Coin-Op Games</t>
  </si>
  <si>
    <t>320x50 | ALJEC5836N</t>
  </si>
  <si>
    <t>IF29I</t>
  </si>
  <si>
    <t>US » Reach » Propensity Models » Hobbies and Interest » Sports » Hunting Enthusiasts</t>
  </si>
  <si>
    <t>300x250 | ABWXM0805N</t>
  </si>
  <si>
    <t>AG22S</t>
  </si>
  <si>
    <t>Online Behavior&gt;United States&gt;Autos and Vehicles » Brands&gt;Volkswagen</t>
  </si>
  <si>
    <t>300x250 | HFPQI8101C</t>
  </si>
  <si>
    <t>AR75J</t>
  </si>
  <si>
    <t>Mobile - US » Automotive » Repair &amp; Oil Change » Intend</t>
  </si>
  <si>
    <t>therighthairstyles.com</t>
  </si>
  <si>
    <t>KI32E</t>
  </si>
  <si>
    <t>Online Behavior&gt;United States&gt;Food and Drink&gt;Beverages » Soft Drinks</t>
  </si>
  <si>
    <t>300x250 | FSZHR3629S</t>
  </si>
  <si>
    <t>KQ37M</t>
  </si>
  <si>
    <t>US Financial » Likely Attitude and Behavior » Bank Selection » Customer Service Very Important (Financial)</t>
  </si>
  <si>
    <t>300x50 | ZFWXT7245G</t>
  </si>
  <si>
    <t>carscoops.com</t>
  </si>
  <si>
    <t>LW21L</t>
  </si>
  <si>
    <t>US » B2B » B2B Decision Maker Responsibilities » Computer Hardware</t>
  </si>
  <si>
    <t>320x50 | MLCPE3769A</t>
  </si>
  <si>
    <t>ZW38J</t>
  </si>
  <si>
    <t>US » Interest Propensities » Insurance » New York Life</t>
  </si>
  <si>
    <t>300x250 | NVALC0032U</t>
  </si>
  <si>
    <t>ZR82P</t>
  </si>
  <si>
    <t>Media and Entertainment » Audio and Video Streaming » Streaming Video</t>
  </si>
  <si>
    <t>320x50 | MKJOS9956B</t>
  </si>
  <si>
    <t>UA76X</t>
  </si>
  <si>
    <t>Online Behavior&gt;United States&gt;Jobs and Education&gt;Education</t>
  </si>
  <si>
    <t>VN39U</t>
  </si>
  <si>
    <t>Online Behavior&gt;United States&gt;Travel&gt;Specialty Travel » Adventure Travel</t>
  </si>
  <si>
    <t>320x50 | WQKOK9466B</t>
  </si>
  <si>
    <t>FU79I</t>
  </si>
  <si>
    <t>Mobile - US » Food » Restaurant » Brand » Moes Southwest Grill</t>
  </si>
  <si>
    <t>UN91Q</t>
  </si>
  <si>
    <t>Online Behavior&gt;United States&gt;Finance » Banking&gt;Banking</t>
  </si>
  <si>
    <t>320x50 | WOZNO2145E</t>
  </si>
  <si>
    <t>MH91N</t>
  </si>
  <si>
    <t>Real Estate » Sale Activity » Just Sold</t>
  </si>
  <si>
    <t>320x50 | SNGLC5511I</t>
  </si>
  <si>
    <t>KE54L</t>
  </si>
  <si>
    <t>US » Brand Propensities » Electronics » Crutchfield Buyer Propensity</t>
  </si>
  <si>
    <t>300x250 | XAYIG7093D</t>
  </si>
  <si>
    <t>YY1A</t>
  </si>
  <si>
    <t>Online Behavior&gt;United States&gt;Intent » Travel&gt;Future Travel</t>
  </si>
  <si>
    <t>KU60Y</t>
  </si>
  <si>
    <t>Online Behavior&gt;United States&gt;Validated Demographic » Age&gt;18 or older</t>
  </si>
  <si>
    <t>300x250 | SZZTG0430B</t>
  </si>
  <si>
    <t>reference.com</t>
  </si>
  <si>
    <t>MG5Q</t>
  </si>
  <si>
    <t>Online Behavior&gt;United States&gt;Intent » Auto Buyers&gt;New</t>
  </si>
  <si>
    <t>320x50 | HCZPH4346B</t>
  </si>
  <si>
    <t>RG48W</t>
  </si>
  <si>
    <t>US » Reach » Propensity Models » Hobbies and Interest » Sports » NFL Enthusiast</t>
  </si>
  <si>
    <t>300x250 | EQNJY1753V</t>
  </si>
  <si>
    <t>SI97H</t>
  </si>
  <si>
    <t>Lotame » Travel » Winter Holiday Travel</t>
  </si>
  <si>
    <t>300x250 | OICXW8154D</t>
  </si>
  <si>
    <t>FW57K</t>
  </si>
  <si>
    <t>Media and Entertainment » Sports and Recreational Activities » Interest (Affinity) » Olympics » Summer Olympics</t>
  </si>
  <si>
    <t>UU68U</t>
  </si>
  <si>
    <t>Purchase-Based</t>
  </si>
  <si>
    <t>300x250 | RMFKW1583H</t>
  </si>
  <si>
    <t>scitechdaily.com</t>
  </si>
  <si>
    <t>VL75F</t>
  </si>
  <si>
    <t>Online Behavior&gt;United States&gt;Online Communities&gt;Photo and Video Sharing</t>
  </si>
  <si>
    <t>300x250 | ERAWQ4479D</t>
  </si>
  <si>
    <t>FS5L</t>
  </si>
  <si>
    <t>Online Behavior&gt;United States&gt;Sports&gt;Team Sports » American Football</t>
  </si>
  <si>
    <t>320x50 | XGMHH6981T</t>
  </si>
  <si>
    <t>QU95E</t>
  </si>
  <si>
    <t>US » Reach » Propensity Models » Household Consumer Expenditures » Kitchen</t>
  </si>
  <si>
    <t>culinaryhill.com</t>
  </si>
  <si>
    <t>LC90S</t>
  </si>
  <si>
    <t>Media and Entertainment » Sports and Recreational Activities » Interest (Affinity) » Individual Sports</t>
  </si>
  <si>
    <t>320x50 | ZHVGN2491H</t>
  </si>
  <si>
    <t>UX10C</t>
  </si>
  <si>
    <t>US » Interest Propensities » Insurance » MassMutual</t>
  </si>
  <si>
    <t>LZ91S</t>
  </si>
  <si>
    <t>Media and Entertainment » Television (TV)</t>
  </si>
  <si>
    <t>300x250 | ZAJWN7862U</t>
  </si>
  <si>
    <t>HY33C</t>
  </si>
  <si>
    <t>US » B2B » Purchase DM » Technology Services, Hardware and » or Software » I am the sole decision maker</t>
  </si>
  <si>
    <t>320x50 | MPGXL3067A</t>
  </si>
  <si>
    <t>phys.org</t>
  </si>
  <si>
    <t>SN60A</t>
  </si>
  <si>
    <t>Online Behavior&gt;United States&gt;Travel&gt;Tourist Destinations » Zoos-Aquariums-Preserves</t>
  </si>
  <si>
    <t>320x50 | DEIGT6412A</t>
  </si>
  <si>
    <t>RD77Z</t>
  </si>
  <si>
    <t>Online Behavior&gt;United States&gt;Autos and Vehicles » Brands&gt;Kia</t>
  </si>
  <si>
    <t>300x50 | LYCVY6358C</t>
  </si>
  <si>
    <t>UW41F</t>
  </si>
  <si>
    <t>Travel and Tourism » Interest (Affinity) » Destinations » Europe</t>
  </si>
  <si>
    <t>320x50 | DZGAO1303N</t>
  </si>
  <si>
    <t>SS21R</t>
  </si>
  <si>
    <t>Online Behavior&gt;United States&gt;Autos and Vehicles » Brands&gt;BMW</t>
  </si>
  <si>
    <t>300x50 | JUAJZ1179L</t>
  </si>
  <si>
    <t>RP80S</t>
  </si>
  <si>
    <t>Online Behavior&gt;United States&gt;Finance » Grants, Scholarships and Financial Aid&gt;Study Grants and Scholarships</t>
  </si>
  <si>
    <t>300x50 | LYDJQ5653N</t>
  </si>
  <si>
    <t>AT79X</t>
  </si>
  <si>
    <t>US » Brand Propensities » Food and Drug » Postmates Buyer Propensity</t>
  </si>
  <si>
    <t>EZ49Z</t>
  </si>
  <si>
    <t>US » Brand Propensities » Restaurants and Dining » Seamless Buyer Propensity</t>
  </si>
  <si>
    <t>300x250 | DIVZD4914F</t>
  </si>
  <si>
    <t>YJ49H</t>
  </si>
  <si>
    <t>Online Behavior&gt;United States&gt;Validated Demographic » Age&gt;35-44</t>
  </si>
  <si>
    <t>homehacks.co</t>
  </si>
  <si>
    <t>RT37T</t>
  </si>
  <si>
    <t>Online Behavior&gt;United States&gt;Life Event&gt;Bride</t>
  </si>
  <si>
    <t>SI93Q</t>
  </si>
  <si>
    <t>US » B2B » B2B Decision Maker Responsibilities » HR or Personnel Services</t>
  </si>
  <si>
    <t>300x250 | KUECC7597O</t>
  </si>
  <si>
    <t>GH69A</t>
  </si>
  <si>
    <t>Online Behavior&gt;United States&gt;Finance » Insurance&gt;Travel Insurance</t>
  </si>
  <si>
    <t>CZ38F</t>
  </si>
  <si>
    <t>US » B2B » Purchase DM » Technology Services, Hardware and » or Software » I make the final decision with input from staff » management</t>
  </si>
  <si>
    <t>300x250 | OLDCT4805K</t>
  </si>
  <si>
    <t>taboolanews.com</t>
  </si>
  <si>
    <t>WS66Y</t>
  </si>
  <si>
    <t>Online Behavior&gt;United States&gt;Food and Drink&gt;Beverages » Juice</t>
  </si>
  <si>
    <t>SO36A</t>
  </si>
  <si>
    <t>Online Behavior&gt;United States&gt;The Changing Consumer&gt;Home Learning</t>
  </si>
  <si>
    <t>320x50 | TSUJX7553E</t>
  </si>
  <si>
    <t>RV44H</t>
  </si>
  <si>
    <t>Online Behavior&gt;United States&gt;Travel&gt;Travel Guides and Travelogues</t>
  </si>
  <si>
    <t>320x50 | JMHAM7380E</t>
  </si>
  <si>
    <t>GI31N</t>
  </si>
  <si>
    <t>US » Interest Propensities » Social » Premium User Generated Content</t>
  </si>
  <si>
    <t>CM26L</t>
  </si>
  <si>
    <t>US » Brand Propensities » Health » Beauty and Cosmetics » Beachbody Buyer Propensity</t>
  </si>
  <si>
    <t>320x50 | WZUCC2935Y</t>
  </si>
  <si>
    <t>TF11Y</t>
  </si>
  <si>
    <t>US » B2B » B2B Decision Maker Responsibilities » Marketing or Market Research</t>
  </si>
  <si>
    <t>320x50 | YTOPI5843W</t>
  </si>
  <si>
    <t>fortune.com</t>
  </si>
  <si>
    <t>TS76J</t>
  </si>
  <si>
    <t>Media and Entertainment » Sports and Recreational Activities » Interest (Affinity) » Team Sports » Baseball » Major League Baseball (MLB)</t>
  </si>
  <si>
    <t>PL31F</t>
  </si>
  <si>
    <t>Online Behavior&gt;United States&gt;B2B » Occupation&gt;SystemsAnalyst</t>
  </si>
  <si>
    <t>320x50 | JZKWS2776C</t>
  </si>
  <si>
    <t>espn.com</t>
  </si>
  <si>
    <t>FL83D</t>
  </si>
  <si>
    <t>US Home » Dwelling Type » Single-Family</t>
  </si>
  <si>
    <t>300x250 | GYLSP9079C</t>
  </si>
  <si>
    <t>FW38P</t>
  </si>
  <si>
    <t>US » Brand Propensities » Big Box Dollar Tree Buyer Propensity</t>
  </si>
  <si>
    <t>320x50 | DANIT5805U</t>
  </si>
  <si>
    <t>TL17K</t>
  </si>
  <si>
    <t>US » Reach » Propensity Models » Hobbies and Interest » Sports » Fishing</t>
  </si>
  <si>
    <t>300x250 | LBLVK2168C</t>
  </si>
  <si>
    <t>UZ6S</t>
  </si>
  <si>
    <t>Mobile - US » Food » Restaurant » Brand » Five Guys</t>
  </si>
  <si>
    <t>300x250 | EUWTQ7057W</t>
  </si>
  <si>
    <t>AS21M</t>
  </si>
  <si>
    <t>Online Behavior&gt;United States&gt;Validated Demographic » Gender and Age Combined&gt;Males 18-64</t>
  </si>
  <si>
    <t>300x250 | TPPAP8234B</t>
  </si>
  <si>
    <t>livescience.com</t>
  </si>
  <si>
    <t>QV63N</t>
  </si>
  <si>
    <t>OnAudience » Interest » Shopping » Luxurious Brands</t>
  </si>
  <si>
    <t>DP71D</t>
  </si>
  <si>
    <t>Telecommunications (Telco)</t>
  </si>
  <si>
    <t>320x50 | DYSHC7693I</t>
  </si>
  <si>
    <t>YF73J</t>
  </si>
  <si>
    <t>Purchase Behaviors » Q2 Spring Cleaners</t>
  </si>
  <si>
    <t>320x50 | SERKQ1423A</t>
  </si>
  <si>
    <t>CK51F</t>
  </si>
  <si>
    <t>US » Sociodemographic » ConneXions Lifestage » Y2 Emerging Techies</t>
  </si>
  <si>
    <t>shareably.net</t>
  </si>
  <si>
    <t>ZW25W</t>
  </si>
  <si>
    <t>US » Interest Propensities » Food and Drink » American Cuisine</t>
  </si>
  <si>
    <t>320x50 | DLRVS3201A</t>
  </si>
  <si>
    <t>LB38P</t>
  </si>
  <si>
    <t>Mobile - US » Food » Restaurant » Brand » Red Lobster</t>
  </si>
  <si>
    <t>300x250 | DZKXR6496B</t>
  </si>
  <si>
    <t>KE39R</t>
  </si>
  <si>
    <t>US » Brand Propensities » Apparel » The Men's Wearhouse Buyer Propensity</t>
  </si>
  <si>
    <t>300x250 | VQWRD0962W</t>
  </si>
  <si>
    <t>KL76P</t>
  </si>
  <si>
    <t>Media and Entertainment » Sports and Recreational Activities » Interest (Affinity) » Team Sports » Football (American)</t>
  </si>
  <si>
    <t>JB46P</t>
  </si>
  <si>
    <t>Online Behavior&gt;United States&gt;Sports&gt;Team Sports » Rugby</t>
  </si>
  <si>
    <t>300x250 | SWROB3634I</t>
  </si>
  <si>
    <t>TI12K</t>
  </si>
  <si>
    <t>US » Brand Propensities » Health » Beauty and Cosmetics » Mary Kay Buyer Propensity</t>
  </si>
  <si>
    <t>320x50 | ASKQT4796T</t>
  </si>
  <si>
    <t>XT63E</t>
  </si>
  <si>
    <t>US » AUTO » Primary Vehicle » New or Used » Pre-owned</t>
  </si>
  <si>
    <t>320x50 | SPCMX2024W</t>
  </si>
  <si>
    <t>billboard.com</t>
  </si>
  <si>
    <t>SG72J</t>
  </si>
  <si>
    <t>Online Behavior&gt;United States&gt;The Changing Consumer&gt;Happy at Home</t>
  </si>
  <si>
    <t>IP86E</t>
  </si>
  <si>
    <t>Online Behavior&gt;United States&gt;Real Estate&gt;Homeowner</t>
  </si>
  <si>
    <t>KS13Y</t>
  </si>
  <si>
    <t>Online Behavior&gt;United States&gt;Arts and Entertainment&gt;Comics and Animation</t>
  </si>
  <si>
    <t>300x250 | BUPVZ1190I</t>
  </si>
  <si>
    <t>fox59.com</t>
  </si>
  <si>
    <t>JV27R</t>
  </si>
  <si>
    <t>Online Behavior&gt;United States&gt;Hobbies and Leisure&gt;Clubs and Organizations</t>
  </si>
  <si>
    <t>300x50 | WOOPY2470Q</t>
  </si>
  <si>
    <t>GJ44N</t>
  </si>
  <si>
    <t>Real Estate » Rent Amount » Sensible  Rentals ($1000-$3000)</t>
  </si>
  <si>
    <t>IS27S</t>
  </si>
  <si>
    <t>US »Connected Impulse-Shopper Audience</t>
  </si>
  <si>
    <t>300x250 | ZFWXT7245G</t>
  </si>
  <si>
    <t>boxrox.com</t>
  </si>
  <si>
    <t>MP21U</t>
  </si>
  <si>
    <t>US Demographic » Preferred Language » Non-Hispanic</t>
  </si>
  <si>
    <t>FM50F</t>
  </si>
  <si>
    <t>Lotame » Offline CPG Purchasers » Product Segment » Home Supplies</t>
  </si>
  <si>
    <t>300x250 | NGAMR1003C</t>
  </si>
  <si>
    <t>JY31R</t>
  </si>
  <si>
    <t>US » AUTO » Decision Maker for Auto Purchase » I shared equally in the decision</t>
  </si>
  <si>
    <t>320x50 | JGGKX2037G</t>
  </si>
  <si>
    <t>RT1U</t>
  </si>
  <si>
    <t>US » Reach » Propensity Models » Luxury Store Shoppers</t>
  </si>
  <si>
    <t>300x50 | YXUGJ2459B</t>
  </si>
  <si>
    <t>TI87B</t>
  </si>
  <si>
    <t>US » B2B » Purchase DM » Technology Services, Hardware and » or Software » I have no input into the final decision</t>
  </si>
  <si>
    <t>300x250 | JHQYJ2545D</t>
  </si>
  <si>
    <t>XN24I</t>
  </si>
  <si>
    <t>US » Reach » Propensity Models » Lifestyle » Healthy Living</t>
  </si>
  <si>
    <t>300x250 | SFQJF8708G</t>
  </si>
  <si>
    <t>BB96O</t>
  </si>
  <si>
    <t>Online Behavior&gt;United States&gt;Home and Garden&gt;Home Furnishings</t>
  </si>
  <si>
    <t>HQ17A</t>
  </si>
  <si>
    <t>Online Behavior&gt;United States&gt;Finance » Investing&gt;Stocks and Bonds</t>
  </si>
  <si>
    <t>ZG91R</t>
  </si>
  <si>
    <t>US » Reach » Propensity Models » Hobbies and Interest » Pets » Cat Owners</t>
  </si>
  <si>
    <t>300x250 | WOZNO2145E</t>
  </si>
  <si>
    <t>LO80X</t>
  </si>
  <si>
    <t>US » Reach » Propensity Models » Online » Home Office</t>
  </si>
  <si>
    <t>320x50 | YBMER8440V</t>
  </si>
  <si>
    <t>TW29Y</t>
  </si>
  <si>
    <t>Online Behavior&gt;United States&gt;Intent » Services&gt;Photography</t>
  </si>
  <si>
    <t>300x50 | RLBQR3041X</t>
  </si>
  <si>
    <t>TG47L</t>
  </si>
  <si>
    <t>Online Behavior&gt;United States&gt;Arts and Entertainment&gt;Events and Listings » Film Festivals</t>
  </si>
  <si>
    <t>320x50 | XOUNU4391H</t>
  </si>
  <si>
    <t>DI54A</t>
  </si>
  <si>
    <t>OnAudience » Interest » Social life</t>
  </si>
  <si>
    <t>300x250 | XLGLF3015N</t>
  </si>
  <si>
    <t>KW83Q</t>
  </si>
  <si>
    <t>US » B2B » B2B Decision Maker Responsibilities » Office Services or Moving</t>
  </si>
  <si>
    <t>300x250 | MNVGC8599B</t>
  </si>
  <si>
    <t>NX60U</t>
  </si>
  <si>
    <t>Online Behavior&gt;United States&gt;Food and Drink&gt;Food and Grocery Delivery</t>
  </si>
  <si>
    <t>EE35R</t>
  </si>
  <si>
    <t>Mobile - US » Shopping » Brand » Old Navy</t>
  </si>
  <si>
    <t>300x250 | CCRNM8255N</t>
  </si>
  <si>
    <t>EB16N</t>
  </si>
  <si>
    <t>Online Behavior&gt;United States&gt;Validated Demographic » Age&gt;25-44</t>
  </si>
  <si>
    <t>300x50 | ABWXM0805N</t>
  </si>
  <si>
    <t>ZG12D</t>
  </si>
  <si>
    <t>Online Behavior&gt;United States&gt;Beauty and Fitness&gt;Fitness</t>
  </si>
  <si>
    <t>300x250 | PAIWC8906L</t>
  </si>
  <si>
    <t>JL19C</t>
  </si>
  <si>
    <t>US Demographic » Age » Specialty Age Range » 21+</t>
  </si>
  <si>
    <t>300x250 | VQKIZ8502W</t>
  </si>
  <si>
    <t>PU4C</t>
  </si>
  <si>
    <t>OnAudience » Interest » Technology</t>
  </si>
  <si>
    <t>300x50 | NWLOJ3636X</t>
  </si>
  <si>
    <t>HG31J</t>
  </si>
  <si>
    <t>Online Behavior&gt;United States&gt;Food and Drink&gt;Restaurants</t>
  </si>
  <si>
    <t>300x250 | ZHEWP3598B</t>
  </si>
  <si>
    <t>YL48I</t>
  </si>
  <si>
    <t>Online Behavior&gt;United States&gt;Finance » Accounting and Auditing&gt;Accounting and Auditing</t>
  </si>
  <si>
    <t>300x250 | YFRQE4602U</t>
  </si>
  <si>
    <t>KI97V</t>
  </si>
  <si>
    <t>US » Interest Propensities » Activities and Interests » College Life</t>
  </si>
  <si>
    <t>XA96J</t>
  </si>
  <si>
    <t>Online Behavior&gt;United States&gt;Intent » Auto Buyers » Car Make&gt;Opel</t>
  </si>
  <si>
    <t>KG35D</t>
  </si>
  <si>
    <t>Mobile - US » Travel » Destination » International Travelers » yes</t>
  </si>
  <si>
    <t>320x50 | DPGGD9172J</t>
  </si>
  <si>
    <t>VR42I</t>
  </si>
  <si>
    <t>Lotame » Technology » Mobile Phones</t>
  </si>
  <si>
    <t>300x250 | INIEJ5776C</t>
  </si>
  <si>
    <t>insider.com</t>
  </si>
  <si>
    <t>GM86I</t>
  </si>
  <si>
    <t>OnAudience » Interest » Careers</t>
  </si>
  <si>
    <t>320x50 | DAIHT9728L</t>
  </si>
  <si>
    <t>KB46S</t>
  </si>
  <si>
    <t>US Financial » Estimated Discretionary Spending » Greater than $2,500</t>
  </si>
  <si>
    <t>QU88S</t>
  </si>
  <si>
    <t>Mobile - US » Food » Restaurant » Brand » Krispy Kreme</t>
  </si>
  <si>
    <t>300x50 | UUBIN9425T</t>
  </si>
  <si>
    <t>usnews.com</t>
  </si>
  <si>
    <t>MP61A</t>
  </si>
  <si>
    <t>US » Reach » Propensity Models » Hobbies and Interest » Sports » PGA Tour Enthusiast</t>
  </si>
  <si>
    <t>320x50 | VRJZP3827J</t>
  </si>
  <si>
    <t>CZ45V</t>
  </si>
  <si>
    <t>Transactional » Q3 Fashion Shoppers</t>
  </si>
  <si>
    <t>300x50 | UCZLN2659H</t>
  </si>
  <si>
    <t>JB89V</t>
  </si>
  <si>
    <t>US » Interest Propensities » Brands » Quick Service Restaurants</t>
  </si>
  <si>
    <t>320x50 | AOBAC3198V</t>
  </si>
  <si>
    <t>FP6T</t>
  </si>
  <si>
    <t>Online Behavior&gt;United States&gt;The Changing Consumer&gt;Delivery Services and Quick Service Restaurants</t>
  </si>
  <si>
    <t>QM89L</t>
  </si>
  <si>
    <t>Online Behavior&gt;United States&gt;Beauty and Fitness&gt;Spas and Beauty Services</t>
  </si>
  <si>
    <t>CD54M</t>
  </si>
  <si>
    <t>OnAudience » Interest » News &amp; Magazines</t>
  </si>
  <si>
    <t>320x50 | XLMPS4623T</t>
  </si>
  <si>
    <t>OU89T</t>
  </si>
  <si>
    <t>OnAudience » Interest » Arts &amp; Entertainment » Celebrity Fan » Gossip</t>
  </si>
  <si>
    <t>300x250 | DZRCO0881W</t>
  </si>
  <si>
    <t>LY42H</t>
  </si>
  <si>
    <t>Lotame » Personal Finance » Stocks</t>
  </si>
  <si>
    <t>300x250 | ALGYF1437Q</t>
  </si>
  <si>
    <t>repairlinkshop.com</t>
  </si>
  <si>
    <t>QX68O</t>
  </si>
  <si>
    <t>US » Premium Entertainment and Pastimes » Premium Magazine Enthusiasts</t>
  </si>
  <si>
    <t>300x250 | QDYXJ7569A</t>
  </si>
  <si>
    <t>CG27J</t>
  </si>
  <si>
    <t>US » Financially in Charge » Performance Score: Top 50%</t>
  </si>
  <si>
    <t>320x50 | EMKQQ7215U</t>
  </si>
  <si>
    <t>OA8V</t>
  </si>
  <si>
    <t>Online Behavior&gt;United States&gt;Life Event&gt;Movers</t>
  </si>
  <si>
    <t>300x250 | GFIAB5156G</t>
  </si>
  <si>
    <t>ZN58J</t>
  </si>
  <si>
    <t>Transactional » Q2 Graduation Gift Shoppers</t>
  </si>
  <si>
    <t>FV62Y</t>
  </si>
  <si>
    <t>US » Brand Propensities » Health » Beauty and Cosmetics » SkinCareRx Buyer Propensity</t>
  </si>
  <si>
    <t>300x250 | ZQQVT1648U</t>
  </si>
  <si>
    <t>ZA12Q</t>
  </si>
  <si>
    <t>US » Reach » Propensity Models » Household Consumer Expenditures » Lawn and Garden</t>
  </si>
  <si>
    <t>TQ42F</t>
  </si>
  <si>
    <t>Mobile - US » Demographics » Finance » Rent Value » Lowest Rent Value</t>
  </si>
  <si>
    <t>NQ5W</t>
  </si>
  <si>
    <t>Online Behavior&gt;United States&gt;The Changing Consumer&gt;CPG</t>
  </si>
  <si>
    <t>300x250 | VHSGZ6955F</t>
  </si>
  <si>
    <t>LG31R</t>
  </si>
  <si>
    <t>US » Interest Propensities » TV and Movies » Network TV</t>
  </si>
  <si>
    <t>320x50 | VNITQ2564X</t>
  </si>
  <si>
    <t>MF91D</t>
  </si>
  <si>
    <t>US » Response Performance » Direct Marketing Responders</t>
  </si>
  <si>
    <t>300x250 | MYWVG5740K</t>
  </si>
  <si>
    <t>baseball-reference.com</t>
  </si>
  <si>
    <t>PJ21X</t>
  </si>
  <si>
    <t>Online Behavior&gt;United States&gt;Finance » Investing&gt;Investing</t>
  </si>
  <si>
    <t>SS65B</t>
  </si>
  <si>
    <t>OnAudience » Interest » Business » Economy</t>
  </si>
  <si>
    <t>300x250 | NMQEL6671J</t>
  </si>
  <si>
    <t>FA98Q</t>
  </si>
  <si>
    <t>Online Behavior&gt;United States&gt;Validated Demographic » Gender and Age Combined&gt;Females 25-44</t>
  </si>
  <si>
    <t>320x50 | SNNTU2001Z</t>
  </si>
  <si>
    <t>TD74N</t>
  </si>
  <si>
    <t>OnAudience » Interest » Technology &amp; Computing » Entertainment</t>
  </si>
  <si>
    <t>300x250 | VMZVX0803G</t>
  </si>
  <si>
    <t>IC53B</t>
  </si>
  <si>
    <t>Travel and Tourism » Interest (Affinity) » Products » Air Travel</t>
  </si>
  <si>
    <t>300x250 | MPRAX9910J</t>
  </si>
  <si>
    <t>NH21A</t>
  </si>
  <si>
    <t>Online Behavior&gt;United States&gt;Life Event&gt;College Graduation</t>
  </si>
  <si>
    <t>JY83P</t>
  </si>
  <si>
    <t>Online Behavior&gt;United States&gt;Validated Demographic » Gender and Age Combined&gt;Males 25-54</t>
  </si>
  <si>
    <t>300x250 | UBHTX8408S</t>
  </si>
  <si>
    <t>marca.com</t>
  </si>
  <si>
    <t>YD55K</t>
  </si>
  <si>
    <t>US » Brand Propensities » Travel » Hotel Tonight Buyer Propensity</t>
  </si>
  <si>
    <t>300x250 | ASOMQ3553Y</t>
  </si>
  <si>
    <t>MB34P</t>
  </si>
  <si>
    <t>Transactional » Q3 Casual Dining Restaurant Goers</t>
  </si>
  <si>
    <t>300x250 | PPOHQ6538L</t>
  </si>
  <si>
    <t>VC10A</t>
  </si>
  <si>
    <t>Lotame » Travel » International Travel</t>
  </si>
  <si>
    <t>300x250 | ELQWA3255B</t>
  </si>
  <si>
    <t>eonline.com</t>
  </si>
  <si>
    <t>DJ43D</t>
  </si>
  <si>
    <t>Media and Entertainment » Sports and Recreational Activities » Interest (Affinity) » Combat Sports</t>
  </si>
  <si>
    <t>WX88C</t>
  </si>
  <si>
    <t>Media and Entertainment » Events and Attractions</t>
  </si>
  <si>
    <t>motor-junkie.com</t>
  </si>
  <si>
    <t>WD10E</t>
  </si>
  <si>
    <t>Online Behavior&gt;United States&gt;Intent » Services&gt;Pets</t>
  </si>
  <si>
    <t>ZM79T</t>
  </si>
  <si>
    <t>Online Behavior&gt;United States&gt;Validated Demographic » Gender and Age Combined&gt;Females 35-44</t>
  </si>
  <si>
    <t>300x250 | EHBUT5002W</t>
  </si>
  <si>
    <t>KD42E</t>
  </si>
  <si>
    <t>US » Brand Propensities » Apparel » Bare Necessities Buyer Propensity</t>
  </si>
  <si>
    <t>320x50 | XNDIE5376H</t>
  </si>
  <si>
    <t>ID53Y</t>
  </si>
  <si>
    <t>Online Behavior&gt;United States&gt;The Changing Consumer&gt;Data For Good » Current Affairs - Social Justice</t>
  </si>
  <si>
    <t>320x50 | XQRTH0321M</t>
  </si>
  <si>
    <t>TI31R</t>
  </si>
  <si>
    <t>OnAudience » Intent » Animals &amp; Pet</t>
  </si>
  <si>
    <t>300x250 | SIZMU2622P</t>
  </si>
  <si>
    <t>a-z-animals.com</t>
  </si>
  <si>
    <t>YU4V</t>
  </si>
  <si>
    <t>Online Behavior&gt;United States&gt;The Changing Consumer&gt;Trending TV Shows</t>
  </si>
  <si>
    <t>320x50 | UFEIC4685Q</t>
  </si>
  <si>
    <t>SO94T</t>
  </si>
  <si>
    <t>US » Reach » Propensity Models » Real Estate » Mortgage Amount » $120,000-$159,999</t>
  </si>
  <si>
    <t>300x250 | AYMSL2125P</t>
  </si>
  <si>
    <t>ZA11Y</t>
  </si>
  <si>
    <t>OnAudience » Interest » Life Stage</t>
  </si>
  <si>
    <t>CW19Y</t>
  </si>
  <si>
    <t>Online Behavior&gt;United States&gt;Arts and Entertainment&gt;Events and Listings » Food and Beverage Events</t>
  </si>
  <si>
    <t>300x250 | FTBPT7921O</t>
  </si>
  <si>
    <t>DT74K</t>
  </si>
  <si>
    <t>US Financial » Likely Bank Account and Services » Saving Account » Personal or Join (Financial)</t>
  </si>
  <si>
    <t>300x250 | MBXJL8921H</t>
  </si>
  <si>
    <t>QE76I</t>
  </si>
  <si>
    <t>US Interest » Computers</t>
  </si>
  <si>
    <t>300x250 | VGRYB1953J</t>
  </si>
  <si>
    <t>BP10B</t>
  </si>
  <si>
    <t>Online Behavior&gt;United States&gt;Beauty and Fitness&gt;Face and Body Care » Unwanted Body and Facial Hair Removal</t>
  </si>
  <si>
    <t>300x250 | IXAMN5010X</t>
  </si>
  <si>
    <t>SM16W</t>
  </si>
  <si>
    <t>US » Response Performance » Direct Marketing Purchasers</t>
  </si>
  <si>
    <t>gamingbible.com</t>
  </si>
  <si>
    <t>JQ4O</t>
  </si>
  <si>
    <t>Online Behavior&gt;United States&gt;Autos and Vehicles » Brands&gt;Ford</t>
  </si>
  <si>
    <t>PS12M</t>
  </si>
  <si>
    <t>Online Behavior&gt;United States&gt;Life Event&gt;College Applications</t>
  </si>
  <si>
    <t>320x50 | SXGTG5116S</t>
  </si>
  <si>
    <t>OI61Q</t>
  </si>
  <si>
    <t>OnAudience » Interest » News » International News</t>
  </si>
  <si>
    <t>300x250 | WHTMD7367W</t>
  </si>
  <si>
    <t>FY4Y</t>
  </si>
  <si>
    <t>US » B2B » B2B Decision Maker Responsibilities » Print, Copy or Photo Services</t>
  </si>
  <si>
    <t>300x250 | JUAJZ1179L</t>
  </si>
  <si>
    <t>OO13M</t>
  </si>
  <si>
    <t>Online Behavior&gt;United States&gt;B2B » Occupation&gt;Entrepreneur</t>
  </si>
  <si>
    <t>320x50 | NMZNE4238Q</t>
  </si>
  <si>
    <t>ND96X</t>
  </si>
  <si>
    <t>Online Behavior&gt;United States&gt;Intent » Auto Buyers » Category&gt;Sport Cars</t>
  </si>
  <si>
    <t>320x50 | ZXLIT6695R</t>
  </si>
  <si>
    <t>KA76J</t>
  </si>
  <si>
    <t>Online Behavior&gt;United States&gt;Validated Demographic » Gender and Age Combined&gt;Females 25-64</t>
  </si>
  <si>
    <t>DJ26S</t>
  </si>
  <si>
    <t>Online Behavior&gt;United States&gt;Beauty and Fitness&gt;Hair Care</t>
  </si>
  <si>
    <t>320x50 | HLWQP6959X</t>
  </si>
  <si>
    <t>DT93C</t>
  </si>
  <si>
    <t>US » Brand Propensities » Health » Beauty and Cosmetics » ULTA Buyer Propensity</t>
  </si>
  <si>
    <t>320x50 | YJOWE1578J</t>
  </si>
  <si>
    <t>ZN59E</t>
  </si>
  <si>
    <t>US » Interest Propensities » Insurance » Northwestern Mutual</t>
  </si>
  <si>
    <t>300x250 | NPHUV3051S</t>
  </si>
  <si>
    <t>OY58M</t>
  </si>
  <si>
    <t>US » Brand Propensities » Big Box Dollar General Buyer Propensity</t>
  </si>
  <si>
    <t>320x50 | RBDGI2191H</t>
  </si>
  <si>
    <t>TQ36V</t>
  </si>
  <si>
    <t>Online Behavior&gt;United States&gt;Autos and Vehicles » Brands&gt;Porsche</t>
  </si>
  <si>
    <t>320x50 | PCCZU6150E</t>
  </si>
  <si>
    <t>BY93B</t>
  </si>
  <si>
    <t>Online Behavior&gt;United States&gt;Sports&gt;College Sports</t>
  </si>
  <si>
    <t>300x250 | RGSQC0136Q</t>
  </si>
  <si>
    <t>YE29K</t>
  </si>
  <si>
    <t>Online Behavior&gt;United States&gt;Hobbies and Leisure&gt;Special Occasions » Holidays and Seasonal Events</t>
  </si>
  <si>
    <t>320x50 | NWLOJ3636X</t>
  </si>
  <si>
    <t>QY39V</t>
  </si>
  <si>
    <t>US » Financially in Charge » Performance Score: Top 25%</t>
  </si>
  <si>
    <t>300x250 | HAAET5600P</t>
  </si>
  <si>
    <t>RD84L</t>
  </si>
  <si>
    <t>US » Interest Propensities » Insurance » Transamerica</t>
  </si>
  <si>
    <t>300x250 | PJSYV2809B</t>
  </si>
  <si>
    <t>LA55D</t>
  </si>
  <si>
    <t>Online Behavior&gt;United States&gt;Travel&gt;Carpooling and Vehicle Sharing</t>
  </si>
  <si>
    <t>300x50 | SFQJF8708G</t>
  </si>
  <si>
    <t>ZU80A</t>
  </si>
  <si>
    <t>Media and Entertainment</t>
  </si>
  <si>
    <t>320x50 | TQOZR1674Z</t>
  </si>
  <si>
    <t>DE96V</t>
  </si>
  <si>
    <t>US » Brand Propensities » Kids Products » Disney Buyer Propensity</t>
  </si>
  <si>
    <t>300x250 | IWBMW6853J</t>
  </si>
  <si>
    <t>PW83H</t>
  </si>
  <si>
    <t>Online Behavior&gt;United States&gt;The Changing Consumer&gt;Virtual Events</t>
  </si>
  <si>
    <t>JZ71C</t>
  </si>
  <si>
    <t>Media and Entertainment » Connected TV and Over-the-Top (CTV and OTT)</t>
  </si>
  <si>
    <t>300x250 | QUAZP4763Z</t>
  </si>
  <si>
    <t>IT82N</t>
  </si>
  <si>
    <t>US » Reach » Propensity Models » Hobbies and Interest » Pets » Pet Enthusiast</t>
  </si>
  <si>
    <t>300x250 | GKJGA3143R</t>
  </si>
  <si>
    <t>KX64V</t>
  </si>
  <si>
    <t>Online Behavior&gt;United States&gt;Autos and Vehicles&gt;Electric and Plug-In Vehicles</t>
  </si>
  <si>
    <t>320x50 | AFMSM7834H</t>
  </si>
  <si>
    <t>VP14B</t>
  </si>
  <si>
    <t>US » Brand Propensities » Travel » Choice Hotels Buyer Propensity</t>
  </si>
  <si>
    <t>300x250 | WFYQL7703Z</t>
  </si>
  <si>
    <t>ED29O</t>
  </si>
  <si>
    <t>Media and Entertainment » Movies » Enthusiasts</t>
  </si>
  <si>
    <t>320x50 | CLEKY2878M</t>
  </si>
  <si>
    <t>wsvn.com</t>
  </si>
  <si>
    <t>IC18H</t>
  </si>
  <si>
    <t>Online Behavior&gt;United States&gt;Beauty and Fitness&gt;Spas and Beauty Services » Massage Therapy</t>
  </si>
  <si>
    <t>ZJ89Y</t>
  </si>
  <si>
    <t>US » Reach » Sociodemographic » Age » 45-49</t>
  </si>
  <si>
    <t>300x250 | RBDGI2191H</t>
  </si>
  <si>
    <t>YB65T</t>
  </si>
  <si>
    <t>Online Behavior&gt;United States&gt;Intent » Shopping&gt;Consumer Electronics » Televisions/TVs</t>
  </si>
  <si>
    <t>320x50 | UKVZR6178H</t>
  </si>
  <si>
    <t>JD96O</t>
  </si>
  <si>
    <t>US » Brand Propensities » Apparel » Lady Foot Locker Buyer Propensity</t>
  </si>
  <si>
    <t>MR63Y</t>
  </si>
  <si>
    <t>US Technology » Social Media » Likely Behavior » Heavy Facebook User</t>
  </si>
  <si>
    <t>300x250 | DTBFV9091K</t>
  </si>
  <si>
    <t>XS64U</t>
  </si>
  <si>
    <t>Online Behavior&gt;United States&gt;Hobbies and Leisure&gt;Water Activities</t>
  </si>
  <si>
    <t>320x50 | YXRCM7069A</t>
  </si>
  <si>
    <t>DF19B</t>
  </si>
  <si>
    <t>Online Behavior&gt;United States&gt;Autos and Vehicles » Brands&gt;LandRover</t>
  </si>
  <si>
    <t>QW9G</t>
  </si>
  <si>
    <t>US » Interest Propensities » Music » Hip Hop and Rap</t>
  </si>
  <si>
    <t>EZ97X</t>
  </si>
  <si>
    <t>Mobile - US » Food » Restaurant » Brand » Chilis</t>
  </si>
  <si>
    <t>300x250 | JNBOH4462V</t>
  </si>
  <si>
    <t>ID8E</t>
  </si>
  <si>
    <t>US » Reach » Propensity Models » Hobbies and Interest » Food and Drinks » Coffee Connoisseurs</t>
  </si>
  <si>
    <t>320x50 | DUZHB7832G</t>
  </si>
  <si>
    <t>EC54S</t>
  </si>
  <si>
    <t>Mobile - US » Automotive » Vehicle Ownership » yes</t>
  </si>
  <si>
    <t>300x50 | MKNCM9151D</t>
  </si>
  <si>
    <t>UX68W</t>
  </si>
  <si>
    <t>US » Brand Propensities » Automotive » Tirerack.com Buyer Propensity</t>
  </si>
  <si>
    <t>WB42P</t>
  </si>
  <si>
    <t>Online Behavior&gt;United States&gt;Validated Demographic » Gender and Age Combined&gt;Females 18-64</t>
  </si>
  <si>
    <t>320x50 | ZBLQJ7353X</t>
  </si>
  <si>
    <t>QA40V</t>
  </si>
  <si>
    <t>US » Sociodemographic » P$YCLE Premier Lifestage » Y3 Fiscal Fledglings</t>
  </si>
  <si>
    <t>320x50 | QOVXZ1547U</t>
  </si>
  <si>
    <t>XU55K</t>
  </si>
  <si>
    <t>US » Interest Propensities » Activities and Interests » Fashion</t>
  </si>
  <si>
    <t>WS57S</t>
  </si>
  <si>
    <t>Online Behavior&gt;United States&gt;Travel&gt;Business Travel</t>
  </si>
  <si>
    <t>320x50 | EQNJY1753V</t>
  </si>
  <si>
    <t>RQ92I</t>
  </si>
  <si>
    <t>Online Behavior&gt;United States&gt;B2B » Occupation&gt;ComputerProgrammer</t>
  </si>
  <si>
    <t>DO35G</t>
  </si>
  <si>
    <t>Online Behavior&gt;United States&gt;Autos and Vehicles » Brands&gt;Mitsubishi</t>
  </si>
  <si>
    <t>TF80Q</t>
  </si>
  <si>
    <t>Lotame » Social Media</t>
  </si>
  <si>
    <t>QA53V</t>
  </si>
  <si>
    <t>US » Brand Propensities » Media and Entertainment » Steam Community Buyer Propensity</t>
  </si>
  <si>
    <t>320x50 | RAPZK6824L</t>
  </si>
  <si>
    <t>XK31G</t>
  </si>
  <si>
    <t>US » Sociodemographic » ConneXions Lifestage » F2 Suburban Spenders</t>
  </si>
  <si>
    <t>NZ83Q</t>
  </si>
  <si>
    <t>US » Reach » Propensity Models » Hobbies and Interest » Food and Drinks » Eats at Family Restaurants</t>
  </si>
  <si>
    <t>UD94W</t>
  </si>
  <si>
    <t>US » Reach » Propensity Models » Hobbies and Interest » Music » Listens to Country Music</t>
  </si>
  <si>
    <t>GX90P</t>
  </si>
  <si>
    <t>Online Behavior&gt;United States&gt;Life Event&gt;University Graduation</t>
  </si>
  <si>
    <t>300x250 | BBLZX7578R</t>
  </si>
  <si>
    <t>BU12D</t>
  </si>
  <si>
    <t>Online Behavior&gt;United States&gt;Autos and Vehicles » Brands&gt;Aston Martin</t>
  </si>
  <si>
    <t>300x250 | YXYJD5988H</t>
  </si>
  <si>
    <t>YP57Z</t>
  </si>
  <si>
    <t>Online Behavior&gt;United States&gt;Beauty and Fitness&gt;Weight Loss</t>
  </si>
  <si>
    <t>300x50 | UNAHF7261R</t>
  </si>
  <si>
    <t>PJ83K</t>
  </si>
  <si>
    <t>US » Reach » Propensity Models » Hobbies and Interest » Sports » Avid Runners</t>
  </si>
  <si>
    <t>ZG71F</t>
  </si>
  <si>
    <t>Travel and Tourism » Interest (Affinity) » Products » Hotels and Lodging</t>
  </si>
  <si>
    <t>300x250 | OTXLT2018N</t>
  </si>
  <si>
    <t>GB24X</t>
  </si>
  <si>
    <t>Media and Entertainment » Sports and Recreational Activities » Interest (Affinity) » Team Sports » Baseball</t>
  </si>
  <si>
    <t>320x50 | LAHPY7048C</t>
  </si>
  <si>
    <t>LR80T</t>
  </si>
  <si>
    <t>Online Behavior&gt;United States&gt;Intent » Shopping&gt;CPG� Home Care</t>
  </si>
  <si>
    <t>320x50 | HNFNT9214M</t>
  </si>
  <si>
    <t>AI69M</t>
  </si>
  <si>
    <t>Online Behavior&gt;United States&gt;Travel&gt;Specialty Travel » Agritourism</t>
  </si>
  <si>
    <t>FZ8E</t>
  </si>
  <si>
    <t>Media &amp; Entertainment</t>
  </si>
  <si>
    <t>BM78H</t>
  </si>
  <si>
    <t>Online Behavior&gt;United States&gt;Finance » Banking&gt;ATMs and Branch Locations</t>
  </si>
  <si>
    <t>dailyhodl.com</t>
  </si>
  <si>
    <t>WG83O</t>
  </si>
  <si>
    <t>US » Interest Propensities » TV and Movies » Drama</t>
  </si>
  <si>
    <t>MS82D</t>
  </si>
  <si>
    <t>Online Behavior&gt;United States&gt;Sports&gt;Individual Sports » Cycling</t>
  </si>
  <si>
    <t>300x250 | PHCDP6748A</t>
  </si>
  <si>
    <t>RV38Z</t>
  </si>
  <si>
    <t>Online Behavior&gt;United States&gt;Sports&gt;Winter Sports » Ice Skating</t>
  </si>
  <si>
    <t>300x250 | LWJQD9640X</t>
  </si>
  <si>
    <t>QZ39C</t>
  </si>
  <si>
    <t>Online Behavior&gt;United States&gt;Intent » Auto Buyers » Car Make&gt;Peugeot</t>
  </si>
  <si>
    <t>DN9L</t>
  </si>
  <si>
    <t>US » Reach » Propensity Models » Hobbies and Interest » Sports » Boating</t>
  </si>
  <si>
    <t>FW17T</t>
  </si>
  <si>
    <t>US » AUTO » Decision Maker for Auto Purchase » I was the sole decision-maker</t>
  </si>
  <si>
    <t>300x250 | IDJBP7103Z</t>
  </si>
  <si>
    <t>RT89L</t>
  </si>
  <si>
    <t>Online Behavior&gt;United States&gt;Sports&gt;Individual Sports » Skate Sports</t>
  </si>
  <si>
    <t>medical-news.org</t>
  </si>
  <si>
    <t>VR21A</t>
  </si>
  <si>
    <t>Online Behavior&gt;United States&gt;Intent » Shopping&gt;Auto Parts Stores</t>
  </si>
  <si>
    <t>320x50 | UYILJ6576R</t>
  </si>
  <si>
    <t>BT83T</t>
  </si>
  <si>
    <t>Online Behavior&gt;United States&gt;Validated Demographic » Age&gt;25-64</t>
  </si>
  <si>
    <t>MEDIAN of CPA</t>
  </si>
  <si>
    <t>MEDIAN of CVR</t>
  </si>
  <si>
    <t>MEDIAN of CPC</t>
  </si>
  <si>
    <t>MEDIAN of CPM</t>
  </si>
  <si>
    <t>MEDIAN of CTR</t>
  </si>
  <si>
    <t>MEDIAN of viewable_impressions</t>
  </si>
  <si>
    <t>Louisiana</t>
  </si>
  <si>
    <t>Massachusetts</t>
  </si>
  <si>
    <t>Michigan</t>
  </si>
  <si>
    <t>North Carolina</t>
  </si>
  <si>
    <t>New Jersey</t>
  </si>
  <si>
    <t>New Hampshire</t>
  </si>
  <si>
    <t>Minnesota</t>
  </si>
  <si>
    <t>Florida</t>
  </si>
  <si>
    <t>North Dakota</t>
  </si>
  <si>
    <t>Nebraska</t>
  </si>
  <si>
    <t>Maryland</t>
  </si>
  <si>
    <t>Mississippi</t>
  </si>
  <si>
    <t>New Mexico</t>
  </si>
  <si>
    <t>Vermont</t>
  </si>
  <si>
    <t>New York</t>
  </si>
  <si>
    <t>Iowa</t>
  </si>
  <si>
    <t>Alaska</t>
  </si>
  <si>
    <t>Illinois</t>
  </si>
  <si>
    <t>Kentucky</t>
  </si>
  <si>
    <t>Montana</t>
  </si>
  <si>
    <t>Nevada</t>
  </si>
  <si>
    <t>Arizona</t>
  </si>
  <si>
    <t>Texas</t>
  </si>
  <si>
    <t>Virginia</t>
  </si>
  <si>
    <t>Hawaii</t>
  </si>
  <si>
    <t>Connecticut</t>
  </si>
  <si>
    <t>Missouri</t>
  </si>
  <si>
    <t>Alabama</t>
  </si>
  <si>
    <t>South Dakota</t>
  </si>
  <si>
    <t>Wyoming</t>
  </si>
  <si>
    <t>Rhode Island</t>
  </si>
  <si>
    <t>Utah</t>
  </si>
  <si>
    <t>Georgia</t>
  </si>
  <si>
    <t>Oregon</t>
  </si>
  <si>
    <t>Ohio</t>
  </si>
  <si>
    <t>Tennessee</t>
  </si>
  <si>
    <t>Kansas</t>
  </si>
  <si>
    <t>Indiana</t>
  </si>
  <si>
    <t>Washington</t>
  </si>
  <si>
    <t>West Virginia</t>
  </si>
  <si>
    <t>Wisconsin</t>
  </si>
  <si>
    <t>Colorado</t>
  </si>
  <si>
    <t>Arkansas</t>
  </si>
  <si>
    <t>South Carolina</t>
  </si>
  <si>
    <t>Idaho</t>
  </si>
  <si>
    <t>Pennsylvania</t>
  </si>
  <si>
    <t>Maine</t>
  </si>
  <si>
    <t>California</t>
  </si>
  <si>
    <t>Delaware</t>
  </si>
  <si>
    <t>Oklahoma</t>
  </si>
  <si>
    <t>AVERAGE of CPA</t>
  </si>
  <si>
    <t>AVERAGE of CVR</t>
  </si>
  <si>
    <t>AVERAGE of CPC</t>
  </si>
  <si>
    <t>AVERAGE of CPM</t>
  </si>
  <si>
    <t>AVERAGE of CTR</t>
  </si>
  <si>
    <t>AVERAGE of viewable impressions</t>
  </si>
  <si>
    <t>AVERAGE of viewability</t>
  </si>
  <si>
    <t>COUNTA of device_make</t>
  </si>
  <si>
    <t>Grand Total</t>
  </si>
  <si>
    <t>userid</t>
  </si>
  <si>
    <t>ABWXM0805N</t>
  </si>
  <si>
    <t>Female</t>
  </si>
  <si>
    <t>ACISR2177V</t>
  </si>
  <si>
    <t>Male</t>
  </si>
  <si>
    <t>ADOWV1114V</t>
  </si>
  <si>
    <t>AFMSM7834H</t>
  </si>
  <si>
    <t>AGWRP9109W</t>
  </si>
  <si>
    <t>AHLWE9728I</t>
  </si>
  <si>
    <t>AIJVI8629N</t>
  </si>
  <si>
    <t>AJMBY2346O</t>
  </si>
  <si>
    <t>AKEBX0079R</t>
  </si>
  <si>
    <t>AKJDR8971F</t>
  </si>
  <si>
    <t>ALGYF1437Q</t>
  </si>
  <si>
    <t>ALJEC5836N</t>
  </si>
  <si>
    <t>ALQHY3719W</t>
  </si>
  <si>
    <t>AMNGC6780W</t>
  </si>
  <si>
    <t>AOBAC3198V</t>
  </si>
  <si>
    <t>AOBOJ0832J</t>
  </si>
  <si>
    <t>AOLTA7956V</t>
  </si>
  <si>
    <t>APMOS8738R</t>
  </si>
  <si>
    <t>ARBEB1229T</t>
  </si>
  <si>
    <t>ARCUN9389U</t>
  </si>
  <si>
    <t>ARTYM7167L</t>
  </si>
  <si>
    <t>ASHGS5640J</t>
  </si>
  <si>
    <t>ASKQT4796T</t>
  </si>
  <si>
    <t>ASOMQ3553Y</t>
  </si>
  <si>
    <t>AYLFN8340O</t>
  </si>
  <si>
    <t>AYMSL2125P</t>
  </si>
  <si>
    <t>AZUIP8003E</t>
  </si>
  <si>
    <t>BBJPF6212Z</t>
  </si>
  <si>
    <t>BBLZX7578R</t>
  </si>
  <si>
    <t>BBSOF2511B</t>
  </si>
  <si>
    <t>BCCAI1415Q</t>
  </si>
  <si>
    <t>BDOIX0460F</t>
  </si>
  <si>
    <t>BFLBU1252W</t>
  </si>
  <si>
    <t>BFWVY4655D</t>
  </si>
  <si>
    <t>BIMXZ2674N</t>
  </si>
  <si>
    <t>BLCHR5808I</t>
  </si>
  <si>
    <t>BLMUX0265H</t>
  </si>
  <si>
    <t>BOQOT3577K</t>
  </si>
  <si>
    <t>BOYWM0063Q</t>
  </si>
  <si>
    <t>BPIEV7647Z</t>
  </si>
  <si>
    <t>BSOXH7889T</t>
  </si>
  <si>
    <t>BSPYL8294V</t>
  </si>
  <si>
    <t>BSWOW2822Q</t>
  </si>
  <si>
    <t>BTAAP9861Y</t>
  </si>
  <si>
    <t>BUFTA5555M</t>
  </si>
  <si>
    <t>BUPVZ1190I</t>
  </si>
  <si>
    <t>BVVEF7568S</t>
  </si>
  <si>
    <t>BYVML5268P</t>
  </si>
  <si>
    <t>BZMMW0275A</t>
  </si>
  <si>
    <t>BZOBI2836C</t>
  </si>
  <si>
    <t>CAHYG3981W</t>
  </si>
  <si>
    <t>CCRNM8255N</t>
  </si>
  <si>
    <t>CCUNM3999A</t>
  </si>
  <si>
    <t>CDLIW3210U</t>
  </si>
  <si>
    <t>CDVNM4984V</t>
  </si>
  <si>
    <t>CDXJO4905E</t>
  </si>
  <si>
    <t>CEGED2731Y</t>
  </si>
  <si>
    <t>CGMMU2582A</t>
  </si>
  <si>
    <t>CJJWX4880S</t>
  </si>
  <si>
    <t>CKQDJ5078T</t>
  </si>
  <si>
    <t>CLEKY2878M</t>
  </si>
  <si>
    <t>CRSAI3897F</t>
  </si>
  <si>
    <t>CUCAI3074I</t>
  </si>
  <si>
    <t>CUHNL0300I</t>
  </si>
  <si>
    <t>CUJSR0419H</t>
  </si>
  <si>
    <t>CUZSG1386K</t>
  </si>
  <si>
    <t>CVDHH8329C</t>
  </si>
  <si>
    <t>CVOQY7102R</t>
  </si>
  <si>
    <t>CXGAZ6353T</t>
  </si>
  <si>
    <t>CXUCZ7804I</t>
  </si>
  <si>
    <t>CXWOQ3854Y</t>
  </si>
  <si>
    <t>CZJQC8206P</t>
  </si>
  <si>
    <t>CZLSB5840A</t>
  </si>
  <si>
    <t>DAANA8370L</t>
  </si>
  <si>
    <t>DAIHT9728L</t>
  </si>
  <si>
    <t>DANIT5805U</t>
  </si>
  <si>
    <t>DBLTB3558S</t>
  </si>
  <si>
    <t>DBQPZ0065J</t>
  </si>
  <si>
    <t>DBWPR4771C</t>
  </si>
  <si>
    <t>DCAHB9626S</t>
  </si>
  <si>
    <t>DDAUP9478O</t>
  </si>
  <si>
    <t>DEIGT6412A</t>
  </si>
  <si>
    <t>DHBPY7388M</t>
  </si>
  <si>
    <t>DHVDH5837L</t>
  </si>
  <si>
    <t>DIVZD4914F</t>
  </si>
  <si>
    <t>DJGVF3962R</t>
  </si>
  <si>
    <t>DKIPK0349R</t>
  </si>
  <si>
    <t>DKUGO5152J</t>
  </si>
  <si>
    <t>DLCSF4016X</t>
  </si>
  <si>
    <t>DLRVS3201A</t>
  </si>
  <si>
    <t>DLTTC3869D</t>
  </si>
  <si>
    <t>DLXOX1644U</t>
  </si>
  <si>
    <t>DMNFG5266O</t>
  </si>
  <si>
    <t>DMSNF8688I</t>
  </si>
  <si>
    <t>DMUIX2143N</t>
  </si>
  <si>
    <t>DMYDR6714Q</t>
  </si>
  <si>
    <t>DPGGD9172J</t>
  </si>
  <si>
    <t>DPPOA9109K</t>
  </si>
  <si>
    <t>DPTMM2394J</t>
  </si>
  <si>
    <t>DRQEG8768V</t>
  </si>
  <si>
    <t>DSTSB8851O</t>
  </si>
  <si>
    <t>DTBFV9091K</t>
  </si>
  <si>
    <t>DTLDA6798E</t>
  </si>
  <si>
    <t>DUSFZ5266A</t>
  </si>
  <si>
    <t>DUVJV0365K</t>
  </si>
  <si>
    <t>DUZHB7832G</t>
  </si>
  <si>
    <t>DVSKS0893I</t>
  </si>
  <si>
    <t>DVTNM1273G</t>
  </si>
  <si>
    <t>DXADI4176M</t>
  </si>
  <si>
    <t>DXXSU3876Y</t>
  </si>
  <si>
    <t>DYROL6329S</t>
  </si>
  <si>
    <t>DYSHC7693I</t>
  </si>
  <si>
    <t>DYYCQ3365N</t>
  </si>
  <si>
    <t>DZGAO1303N</t>
  </si>
  <si>
    <t>DZKXR6496B</t>
  </si>
  <si>
    <t>DZRCO0881W</t>
  </si>
  <si>
    <t>EBJLN4203Z</t>
  </si>
  <si>
    <t>EDGHK7447A</t>
  </si>
  <si>
    <t>EDMHM0851Y</t>
  </si>
  <si>
    <t>EEHUI7808P</t>
  </si>
  <si>
    <t>EHBUT5002W</t>
  </si>
  <si>
    <t>EIGNB6744C</t>
  </si>
  <si>
    <t>EIHMD3764I</t>
  </si>
  <si>
    <t>EIXWT4163O</t>
  </si>
  <si>
    <t>EJGWP2436J</t>
  </si>
  <si>
    <t>EKBZK7854Z</t>
  </si>
  <si>
    <t>ELGKR4105C</t>
  </si>
  <si>
    <t>ELPSH7345M</t>
  </si>
  <si>
    <t>ELQWA3255B</t>
  </si>
  <si>
    <t>ELWKJ4499V</t>
  </si>
  <si>
    <t>EMKQQ7215U</t>
  </si>
  <si>
    <t>EOBIW5941K</t>
  </si>
  <si>
    <t>EOBSG4888H</t>
  </si>
  <si>
    <t>EQNJY1753V</t>
  </si>
  <si>
    <t>ERAWQ4479D</t>
  </si>
  <si>
    <t>ESXTC0601A</t>
  </si>
  <si>
    <t>ETYCF9135S</t>
  </si>
  <si>
    <t>EUWTQ7057W</t>
  </si>
  <si>
    <t>EVNAW4640F</t>
  </si>
  <si>
    <t>EVQOG7029U</t>
  </si>
  <si>
    <t>EWNTA2102E</t>
  </si>
  <si>
    <t>EXTEA6815G</t>
  </si>
  <si>
    <t>EXWIY3624H</t>
  </si>
  <si>
    <t>EYRXJ3207N</t>
  </si>
  <si>
    <t>EZLPP1861T</t>
  </si>
  <si>
    <t>EZURE6857K</t>
  </si>
  <si>
    <t>FAGLC2005R</t>
  </si>
  <si>
    <t>FAMYP0995M</t>
  </si>
  <si>
    <t>FBVQA6420G</t>
  </si>
  <si>
    <t>FBZDK4515D</t>
  </si>
  <si>
    <t>FEICG0482L</t>
  </si>
  <si>
    <t>FEKAC6351Q</t>
  </si>
  <si>
    <t>FGJQD8833Y</t>
  </si>
  <si>
    <t>FGRHL1188N</t>
  </si>
  <si>
    <t>FGTCG8667X</t>
  </si>
  <si>
    <t>FHALK0254I</t>
  </si>
  <si>
    <t>FHHDJ8469S</t>
  </si>
  <si>
    <t>FHXYS4659R</t>
  </si>
  <si>
    <t>FLZTP8478Q</t>
  </si>
  <si>
    <t>FMTAK0921X</t>
  </si>
  <si>
    <t>FOENV5988M</t>
  </si>
  <si>
    <t>FOJHH1770X</t>
  </si>
  <si>
    <t>FPSKP7757U</t>
  </si>
  <si>
    <t>FQHEZ7971Z</t>
  </si>
  <si>
    <t>FRLAV2389E</t>
  </si>
  <si>
    <t>FRRDD3353T</t>
  </si>
  <si>
    <t>FSNNR5916G</t>
  </si>
  <si>
    <t>FSWKS7703F</t>
  </si>
  <si>
    <t>FSZHR3629S</t>
  </si>
  <si>
    <t>FTAPH9790G</t>
  </si>
  <si>
    <t>FTBPT7921O</t>
  </si>
  <si>
    <t>FTKUH6814B</t>
  </si>
  <si>
    <t>FVEOX2518Q</t>
  </si>
  <si>
    <t>FVXDU1680Z</t>
  </si>
  <si>
    <t>FWDFC3678M</t>
  </si>
  <si>
    <t>FXYFQ8937T</t>
  </si>
  <si>
    <t>FZBMA4850B</t>
  </si>
  <si>
    <t>GEWVO0613J</t>
  </si>
  <si>
    <t>GFDFS4398C</t>
  </si>
  <si>
    <t>GFIAB5156G</t>
  </si>
  <si>
    <t>GFUWC4699L</t>
  </si>
  <si>
    <t>GJTWL9296P</t>
  </si>
  <si>
    <t>GKJGA3143R</t>
  </si>
  <si>
    <t>GLOSR9987H</t>
  </si>
  <si>
    <t>GNJHQ6615U</t>
  </si>
  <si>
    <t>GNJSI2958Z</t>
  </si>
  <si>
    <t>GODYB4457O</t>
  </si>
  <si>
    <t>GOPJH4997M</t>
  </si>
  <si>
    <t>GQLYG5097O</t>
  </si>
  <si>
    <t>GQTYF6449M</t>
  </si>
  <si>
    <t>GSFPR8052D</t>
  </si>
  <si>
    <t>GSRFW6417P</t>
  </si>
  <si>
    <t>GTTIU6403G</t>
  </si>
  <si>
    <t>GUMGV3819T</t>
  </si>
  <si>
    <t>GVNEZ4094A</t>
  </si>
  <si>
    <t>GVZIZ4368Z</t>
  </si>
  <si>
    <t>GWPTT7522A</t>
  </si>
  <si>
    <t>GXDRF3044X</t>
  </si>
  <si>
    <t>GYCND0607J</t>
  </si>
  <si>
    <t>GYLSP9079C</t>
  </si>
  <si>
    <t>HAAET5600P</t>
  </si>
  <si>
    <t>HAMOA4624H</t>
  </si>
  <si>
    <t>HBGGF1531U</t>
  </si>
  <si>
    <t>HCILG7592C</t>
  </si>
  <si>
    <t>HCZPH4346B</t>
  </si>
  <si>
    <t>HDVGJ1293A</t>
  </si>
  <si>
    <t>HEVZC8684B</t>
  </si>
  <si>
    <t>HFPQI8101C</t>
  </si>
  <si>
    <t>HFZCU7720Q</t>
  </si>
  <si>
    <t>HGETU3242K</t>
  </si>
  <si>
    <t>HKIWD6732Z</t>
  </si>
  <si>
    <t>HLRXK0020W</t>
  </si>
  <si>
    <t>HLWQP6959X</t>
  </si>
  <si>
    <t>HNFNT9214M</t>
  </si>
  <si>
    <t>HNVDW5554F</t>
  </si>
  <si>
    <t>HNWTV2993L</t>
  </si>
  <si>
    <t>HOJZF9917J</t>
  </si>
  <si>
    <t>HPNFI2551J</t>
  </si>
  <si>
    <t>HQWSA5089H</t>
  </si>
  <si>
    <t>HRTWF2586O</t>
  </si>
  <si>
    <t>HRVXJ7349Z</t>
  </si>
  <si>
    <t>HTOTP9040Q</t>
  </si>
  <si>
    <t>HTPDW1024C</t>
  </si>
  <si>
    <t>HTXDB0315N</t>
  </si>
  <si>
    <t>HUENU2737G</t>
  </si>
  <si>
    <t>HVIPF9164I</t>
  </si>
  <si>
    <t>HWMEX1372U</t>
  </si>
  <si>
    <t>HWUEF0767X</t>
  </si>
  <si>
    <t>HWWPB2234B</t>
  </si>
  <si>
    <t>HXCRN4463P</t>
  </si>
  <si>
    <t>HYKXL7536Y</t>
  </si>
  <si>
    <t>HYWBU2767P</t>
  </si>
  <si>
    <t>HZMXJ6110W</t>
  </si>
  <si>
    <t>IBDNQ3988K</t>
  </si>
  <si>
    <t>IBKUG9489W</t>
  </si>
  <si>
    <t>IBKVE5450B</t>
  </si>
  <si>
    <t>IBXAA5591O</t>
  </si>
  <si>
    <t>IBYZN1800D</t>
  </si>
  <si>
    <t>IDJBP7103Z</t>
  </si>
  <si>
    <t>IDUXA2961H</t>
  </si>
  <si>
    <t>IDWQW7204M</t>
  </si>
  <si>
    <t>IESRU6458X</t>
  </si>
  <si>
    <t>IGJXP7390M</t>
  </si>
  <si>
    <t>IGXDK2719G</t>
  </si>
  <si>
    <t>IHOHM5014T</t>
  </si>
  <si>
    <t>IHTFN9883F</t>
  </si>
  <si>
    <t>ILGJI3685H</t>
  </si>
  <si>
    <t>INIEJ5776C</t>
  </si>
  <si>
    <t>INJXH0743S</t>
  </si>
  <si>
    <t>INWUW6003P</t>
  </si>
  <si>
    <t>IOFRC1978M</t>
  </si>
  <si>
    <t>IPOPM0759V</t>
  </si>
  <si>
    <t>IPVUM5032X</t>
  </si>
  <si>
    <t>IQNDF8078J</t>
  </si>
  <si>
    <t>IQSSO8533H</t>
  </si>
  <si>
    <t>IWBMW6853J</t>
  </si>
  <si>
    <t>IXAMN5010X</t>
  </si>
  <si>
    <t>IXGIU1790K</t>
  </si>
  <si>
    <t>IXGTG8836K</t>
  </si>
  <si>
    <t>IXQEK3844N</t>
  </si>
  <si>
    <t>IXZCJ1734X</t>
  </si>
  <si>
    <t>IZCEL2434M</t>
  </si>
  <si>
    <t>JEYLQ5918J</t>
  </si>
  <si>
    <t>JFGMC3005X</t>
  </si>
  <si>
    <t>JGGKX2037G</t>
  </si>
  <si>
    <t>JGIIM9251E</t>
  </si>
  <si>
    <t>JGLSA4329U</t>
  </si>
  <si>
    <t>JHJPD1937B</t>
  </si>
  <si>
    <t>JHQYJ2545D</t>
  </si>
  <si>
    <t>JIEVO9973J</t>
  </si>
  <si>
    <t>JJTYE4719B</t>
  </si>
  <si>
    <t>JKRVO2205F</t>
  </si>
  <si>
    <t>JLMBA1714K</t>
  </si>
  <si>
    <t>JMHAM7380E</t>
  </si>
  <si>
    <t>JNBOH4462V</t>
  </si>
  <si>
    <t>JOJKS6529M</t>
  </si>
  <si>
    <t>JOKIV1520Z</t>
  </si>
  <si>
    <t>JRADW4215G</t>
  </si>
  <si>
    <t>JUAJZ1179L</t>
  </si>
  <si>
    <t>JWUWY8636R</t>
  </si>
  <si>
    <t>JYQPA5643Y</t>
  </si>
  <si>
    <t>JZKWS2776C</t>
  </si>
  <si>
    <t>JZYUC7801R</t>
  </si>
  <si>
    <t>KAOJS0986I</t>
  </si>
  <si>
    <t>KKZJA9492T</t>
  </si>
  <si>
    <t>KMOTV3350U</t>
  </si>
  <si>
    <t>KNDVK7610T</t>
  </si>
  <si>
    <t>KNJHG4959G</t>
  </si>
  <si>
    <t>KOCKS2382Z</t>
  </si>
  <si>
    <t>KODBQ9842M</t>
  </si>
  <si>
    <t>KOUAJ2290Q</t>
  </si>
  <si>
    <t>KQZEU8898H</t>
  </si>
  <si>
    <t>KRPSH7899E</t>
  </si>
  <si>
    <t>KRUBV2107W</t>
  </si>
  <si>
    <t>KSAKP6434A</t>
  </si>
  <si>
    <t>KSREK1687R</t>
  </si>
  <si>
    <t>KSYCJ4993N</t>
  </si>
  <si>
    <t>KSZPK7049R</t>
  </si>
  <si>
    <t>KUECC7597O</t>
  </si>
  <si>
    <t>KUEOV3059A</t>
  </si>
  <si>
    <t>KULXK2417O</t>
  </si>
  <si>
    <t>KVFZR5846U</t>
  </si>
  <si>
    <t>KWTTE8102B</t>
  </si>
  <si>
    <t>KYCQN5930T</t>
  </si>
  <si>
    <t>KZCAU2605E</t>
  </si>
  <si>
    <t>KZMAB1084C</t>
  </si>
  <si>
    <t>LAHPY7048C</t>
  </si>
  <si>
    <t>LAUXF7510L</t>
  </si>
  <si>
    <t>LBLVK2168C</t>
  </si>
  <si>
    <t>LEBYH4366V</t>
  </si>
  <si>
    <t>LFLMR5243W</t>
  </si>
  <si>
    <t>LGXZN7618K</t>
  </si>
  <si>
    <t>LJRKT6242F</t>
  </si>
  <si>
    <t>LKKCM9261S</t>
  </si>
  <si>
    <t>LLQYY4909B</t>
  </si>
  <si>
    <t>LNPQE8450N</t>
  </si>
  <si>
    <t>LQLYG6047L</t>
  </si>
  <si>
    <t>LTDBF7471A</t>
  </si>
  <si>
    <t>LTHGG8490O</t>
  </si>
  <si>
    <t>LUNGK0290L</t>
  </si>
  <si>
    <t>LWJQD9640X</t>
  </si>
  <si>
    <t>LXIIM8072J</t>
  </si>
  <si>
    <t>LXJGR9093W</t>
  </si>
  <si>
    <t>LXWZL0061J</t>
  </si>
  <si>
    <t>LYCVY6358C</t>
  </si>
  <si>
    <t>LYDJQ5653N</t>
  </si>
  <si>
    <t>LYYFK6266Q</t>
  </si>
  <si>
    <t>MBBXE6117R</t>
  </si>
  <si>
    <t>MBXJL8921H</t>
  </si>
  <si>
    <t>MBYFR7830Z</t>
  </si>
  <si>
    <t>MCGLF9586W</t>
  </si>
  <si>
    <t>MDRXP7045D</t>
  </si>
  <si>
    <t>MEOSU3566R</t>
  </si>
  <si>
    <t>MGZVT5342M</t>
  </si>
  <si>
    <t>MHCUS4399K</t>
  </si>
  <si>
    <t>MIEKF7155T</t>
  </si>
  <si>
    <t>MJVRY6395O</t>
  </si>
  <si>
    <t>MKCML3857A</t>
  </si>
  <si>
    <t>MKCYW5699X</t>
  </si>
  <si>
    <t>MKJOS9956B</t>
  </si>
  <si>
    <t>MKNCM9151D</t>
  </si>
  <si>
    <t>MLCPE3769A</t>
  </si>
  <si>
    <t>MLIKT5897Z</t>
  </si>
  <si>
    <t>MNJFK6897I</t>
  </si>
  <si>
    <t>MNKEV7271L</t>
  </si>
  <si>
    <t>MNVGC8599B</t>
  </si>
  <si>
    <t>MNXVZ8270M</t>
  </si>
  <si>
    <t>MPGXL3067A</t>
  </si>
  <si>
    <t>MPLPP0362A</t>
  </si>
  <si>
    <t>MPRAX9910J</t>
  </si>
  <si>
    <t>MQEDA5492K</t>
  </si>
  <si>
    <t>MQLNG3826L</t>
  </si>
  <si>
    <t>MRNQR4497L</t>
  </si>
  <si>
    <t>MRWWP1933D</t>
  </si>
  <si>
    <t>MSTKW0021I</t>
  </si>
  <si>
    <t>MTJNO9708V</t>
  </si>
  <si>
    <t>MUYPX7456K</t>
  </si>
  <si>
    <t>MYWVG5740K</t>
  </si>
  <si>
    <t>MYYFY2600T</t>
  </si>
  <si>
    <t>NBFDP8614V</t>
  </si>
  <si>
    <t>NDORL4682E</t>
  </si>
  <si>
    <t>NGAMR1003C</t>
  </si>
  <si>
    <t>NHIUE2081D</t>
  </si>
  <si>
    <t>NHUXA3523K</t>
  </si>
  <si>
    <t>NKFJD6852J</t>
  </si>
  <si>
    <t>NKXQD8942M</t>
  </si>
  <si>
    <t>NLIYQ1249A</t>
  </si>
  <si>
    <t>NMQEL6671J</t>
  </si>
  <si>
    <t>NMZNE4238Q</t>
  </si>
  <si>
    <t>NNBOI1802G</t>
  </si>
  <si>
    <t>NNIQN4994L</t>
  </si>
  <si>
    <t>NOKCJ7278U</t>
  </si>
  <si>
    <t>NOZBC6397M</t>
  </si>
  <si>
    <t>NPHUV3051S</t>
  </si>
  <si>
    <t>NPXNG7768K</t>
  </si>
  <si>
    <t>NQIAQ4797B</t>
  </si>
  <si>
    <t>NQQNL7320T</t>
  </si>
  <si>
    <t>NQQRF4149Z</t>
  </si>
  <si>
    <t>NQVSL7919I</t>
  </si>
  <si>
    <t>NRDJO4942X</t>
  </si>
  <si>
    <t>NSVET4235K</t>
  </si>
  <si>
    <t>NSZLT1709S</t>
  </si>
  <si>
    <t>NTFCU1151W</t>
  </si>
  <si>
    <t>NTFHC6662X</t>
  </si>
  <si>
    <t>NUEFG3623O</t>
  </si>
  <si>
    <t>NVALC0032U</t>
  </si>
  <si>
    <t>NWIPH6867Y</t>
  </si>
  <si>
    <t>NWLOJ3636X</t>
  </si>
  <si>
    <t>NXNCM3609R</t>
  </si>
  <si>
    <t>NXUQZ7530P</t>
  </si>
  <si>
    <t>OBEFA3199W</t>
  </si>
  <si>
    <t>OBTHQ1814N</t>
  </si>
  <si>
    <t>OCSQX5093C</t>
  </si>
  <si>
    <t>OHSXI8260D</t>
  </si>
  <si>
    <t>OICXW8154D</t>
  </si>
  <si>
    <t>OILKS4047T</t>
  </si>
  <si>
    <t>OJNGY6042R</t>
  </si>
  <si>
    <t>OKBSL8632X</t>
  </si>
  <si>
    <t>OLDCT4805K</t>
  </si>
  <si>
    <t>OLHRU4679H</t>
  </si>
  <si>
    <t>OMUVE7654C</t>
  </si>
  <si>
    <t>ONZEO0121L</t>
  </si>
  <si>
    <t>OPRTZ6776U</t>
  </si>
  <si>
    <t>ORNZZ7431N</t>
  </si>
  <si>
    <t>OTXLT2018N</t>
  </si>
  <si>
    <t>OXTUV2085H</t>
  </si>
  <si>
    <t>PAIWC8906L</t>
  </si>
  <si>
    <t>PBJVX1159R</t>
  </si>
  <si>
    <t>PBSCT4047K</t>
  </si>
  <si>
    <t>PCCZU6150E</t>
  </si>
  <si>
    <t>PDOXN3181E</t>
  </si>
  <si>
    <t>PFARI5934S</t>
  </si>
  <si>
    <t>PHCDP6748A</t>
  </si>
  <si>
    <t>PHTXE1764B</t>
  </si>
  <si>
    <t>PJSYV2809B</t>
  </si>
  <si>
    <t>PLNCK8092K</t>
  </si>
  <si>
    <t>PNWTD7478V</t>
  </si>
  <si>
    <t>POILQ2015W</t>
  </si>
  <si>
    <t>PPOHQ6538L</t>
  </si>
  <si>
    <t>PPVOT5146L</t>
  </si>
  <si>
    <t>PQKAL3630R</t>
  </si>
  <si>
    <t>PQLGX6807T</t>
  </si>
  <si>
    <t>PSRDL1633K</t>
  </si>
  <si>
    <t>PSRSU8389M</t>
  </si>
  <si>
    <t>PTJXF3741F</t>
  </si>
  <si>
    <t>PWPQP4253T</t>
  </si>
  <si>
    <t>PXTFY2287U</t>
  </si>
  <si>
    <t>QAOWO3454Y</t>
  </si>
  <si>
    <t>QAWYI4105S</t>
  </si>
  <si>
    <t>QDFVY2683E</t>
  </si>
  <si>
    <t>QDYXJ7569A</t>
  </si>
  <si>
    <t>QETJS1358H</t>
  </si>
  <si>
    <t>QFQOG1410W</t>
  </si>
  <si>
    <t>QFWII4772P</t>
  </si>
  <si>
    <t>QGJUN3539N</t>
  </si>
  <si>
    <t>QIEHK2504K</t>
  </si>
  <si>
    <t>QIUPV1611D</t>
  </si>
  <si>
    <t>QLOUJ8272S</t>
  </si>
  <si>
    <t>QLYBJ6230S</t>
  </si>
  <si>
    <t>QOVXZ1547U</t>
  </si>
  <si>
    <t>QQEPC1487P</t>
  </si>
  <si>
    <t>QROHR6546G</t>
  </si>
  <si>
    <t>QRVDU8136R</t>
  </si>
  <si>
    <t>QTDDO7203O</t>
  </si>
  <si>
    <t>QTWRZ7996A</t>
  </si>
  <si>
    <t>QUAZP4763Z</t>
  </si>
  <si>
    <t>QXEUE8852T</t>
  </si>
  <si>
    <t>QXYAU4305W</t>
  </si>
  <si>
    <t>QYCQG9954K</t>
  </si>
  <si>
    <t>RAPZK6824L</t>
  </si>
  <si>
    <t>RBDGI2191H</t>
  </si>
  <si>
    <t>RBTCM6209G</t>
  </si>
  <si>
    <t>RESTH6166P</t>
  </si>
  <si>
    <t>RGHGW1111K</t>
  </si>
  <si>
    <t>RGSQC0136Q</t>
  </si>
  <si>
    <t>RGVDH5612B</t>
  </si>
  <si>
    <t>RGWVN5464S</t>
  </si>
  <si>
    <t>RHAIL7304A</t>
  </si>
  <si>
    <t>RHNDG6127Q</t>
  </si>
  <si>
    <t>RHUKV7848M</t>
  </si>
  <si>
    <t>RJRVS7982R</t>
  </si>
  <si>
    <t>RJSVZ9746I</t>
  </si>
  <si>
    <t>RLBQR3041X</t>
  </si>
  <si>
    <t>RLRXJ9018X</t>
  </si>
  <si>
    <t>RMBXQ6136T</t>
  </si>
  <si>
    <t>RMFKW1583H</t>
  </si>
  <si>
    <t>ROVIV5467M</t>
  </si>
  <si>
    <t>RRFVN6966N</t>
  </si>
  <si>
    <t>RSJIH2368N</t>
  </si>
  <si>
    <t>RTBFW6798E</t>
  </si>
  <si>
    <t>RUPEE8669S</t>
  </si>
  <si>
    <t>RUPPP6016V</t>
  </si>
  <si>
    <t>RUXTH5361L</t>
  </si>
  <si>
    <t>RVQGU0183E</t>
  </si>
  <si>
    <t>RVYJG6676M</t>
  </si>
  <si>
    <t>RWJYK7632G</t>
  </si>
  <si>
    <t>RWTUO4068J</t>
  </si>
  <si>
    <t>RXHRP9729B</t>
  </si>
  <si>
    <t>RXILM7089Z</t>
  </si>
  <si>
    <t>RXVEN2070B</t>
  </si>
  <si>
    <t>RYZYC7228P</t>
  </si>
  <si>
    <t>RZHRY3381Q</t>
  </si>
  <si>
    <t>RZUDP2486J</t>
  </si>
  <si>
    <t>SDVKA9078Z</t>
  </si>
  <si>
    <t>SEAXG5752L</t>
  </si>
  <si>
    <t>SERKQ1423A</t>
  </si>
  <si>
    <t>SFQJF8708G</t>
  </si>
  <si>
    <t>SIZMU2622P</t>
  </si>
  <si>
    <t>SKDOI1091I</t>
  </si>
  <si>
    <t>SKSFF9576O</t>
  </si>
  <si>
    <t>SLPEF4433Z</t>
  </si>
  <si>
    <t>SMZOB0192T</t>
  </si>
  <si>
    <t>SNGLC5511I</t>
  </si>
  <si>
    <t>SNNTU2001Z</t>
  </si>
  <si>
    <t>SOENF7979I</t>
  </si>
  <si>
    <t>SPCMX2024W</t>
  </si>
  <si>
    <t>SPPXG9143E</t>
  </si>
  <si>
    <t>SPYUF4824B</t>
  </si>
  <si>
    <t>SSLQK7603J</t>
  </si>
  <si>
    <t>SSXHD0493R</t>
  </si>
  <si>
    <t>SUBIE5964G</t>
  </si>
  <si>
    <t>SVDSI0203I</t>
  </si>
  <si>
    <t>SWROB3634I</t>
  </si>
  <si>
    <t>SXGTG5116S</t>
  </si>
  <si>
    <t>SYCWI6055B</t>
  </si>
  <si>
    <t>SZZTG0430B</t>
  </si>
  <si>
    <t>TADZU2116Y</t>
  </si>
  <si>
    <t>TAWAK1123Q</t>
  </si>
  <si>
    <t>TBVTW5124N</t>
  </si>
  <si>
    <t>TDGHP9733A</t>
  </si>
  <si>
    <t>THGYZ8592W</t>
  </si>
  <si>
    <t>TILLP2252K</t>
  </si>
  <si>
    <t>TKJVI4223D</t>
  </si>
  <si>
    <t>TLVFK1900S</t>
  </si>
  <si>
    <t>TMWLJ3345S</t>
  </si>
  <si>
    <t>TNEMA3098L</t>
  </si>
  <si>
    <t>TNPJD5675P</t>
  </si>
  <si>
    <t>TOBUU9192V</t>
  </si>
  <si>
    <t>TOJEA8998J</t>
  </si>
  <si>
    <t>TOJIT8735S</t>
  </si>
  <si>
    <t>TORZC9943G</t>
  </si>
  <si>
    <t>TPIKJ2104V</t>
  </si>
  <si>
    <t>TPPAP8234B</t>
  </si>
  <si>
    <t>TPUSC7096U</t>
  </si>
  <si>
    <t>TQOZR1674Z</t>
  </si>
  <si>
    <t>TSUJX7553E</t>
  </si>
  <si>
    <t>TSZTZ3446D</t>
  </si>
  <si>
    <t>TXPGH7140K</t>
  </si>
  <si>
    <t>UBHTX8408S</t>
  </si>
  <si>
    <t>UCHEB8023T</t>
  </si>
  <si>
    <t>UCZLN2659H</t>
  </si>
  <si>
    <t>UDILX1928H</t>
  </si>
  <si>
    <t>UDMHS3331V</t>
  </si>
  <si>
    <t>UDQZF1654N</t>
  </si>
  <si>
    <t>UDWCZ8207P</t>
  </si>
  <si>
    <t>UFEIC4685Q</t>
  </si>
  <si>
    <t>UFJIL2790F</t>
  </si>
  <si>
    <t>UGRIS7899B</t>
  </si>
  <si>
    <t>UGXAX0803E</t>
  </si>
  <si>
    <t>UGYXW4230S</t>
  </si>
  <si>
    <t>UHPFV6720I</t>
  </si>
  <si>
    <t>UHQLB1940F</t>
  </si>
  <si>
    <t>UIWIP6457B</t>
  </si>
  <si>
    <t>UJMXF0797L</t>
  </si>
  <si>
    <t>UKQFK9713B</t>
  </si>
  <si>
    <t>UKVZR6178H</t>
  </si>
  <si>
    <t>ULAIX3501E</t>
  </si>
  <si>
    <t>ULCVE1524T</t>
  </si>
  <si>
    <t>UMAYV9951W</t>
  </si>
  <si>
    <t>UNAHF7261R</t>
  </si>
  <si>
    <t>UODXL9048I</t>
  </si>
  <si>
    <t>UPUTZ1432X</t>
  </si>
  <si>
    <t>UQKIF1991Z</t>
  </si>
  <si>
    <t>UQVUR7684C</t>
  </si>
  <si>
    <t>URJMU3263E</t>
  </si>
  <si>
    <t>UTHKV3343C</t>
  </si>
  <si>
    <t>UTLZK1972J</t>
  </si>
  <si>
    <t>UUBIN9425T</t>
  </si>
  <si>
    <t>UWHDX4547D</t>
  </si>
  <si>
    <t>UYBWI6518W</t>
  </si>
  <si>
    <t>UYILJ6576R</t>
  </si>
  <si>
    <t>VAPQL7589M</t>
  </si>
  <si>
    <t>VBLCR4870C</t>
  </si>
  <si>
    <t>VBOIN7828R</t>
  </si>
  <si>
    <t>VDIFM5959E</t>
  </si>
  <si>
    <t>VDJYO1640I</t>
  </si>
  <si>
    <t>VGRYB1953J</t>
  </si>
  <si>
    <t>VHSGZ6955F</t>
  </si>
  <si>
    <t>VKGWM6447J</t>
  </si>
  <si>
    <t>VMGFE7498W</t>
  </si>
  <si>
    <t>VMHGD1014M</t>
  </si>
  <si>
    <t>VMYST9432L</t>
  </si>
  <si>
    <t>VMZJD4574L</t>
  </si>
  <si>
    <t>VMZVX0803G</t>
  </si>
  <si>
    <t>VNIOX7438T</t>
  </si>
  <si>
    <t>VNITQ2564X</t>
  </si>
  <si>
    <t>VNREB5706C</t>
  </si>
  <si>
    <t>VOFGB6363F</t>
  </si>
  <si>
    <t>VOIKW7525D</t>
  </si>
  <si>
    <t>VPBJO3661M</t>
  </si>
  <si>
    <t>VPCIP7254I</t>
  </si>
  <si>
    <t>VPWSU8183E</t>
  </si>
  <si>
    <t>VPWTD4369N</t>
  </si>
  <si>
    <t>VQKIZ8502W</t>
  </si>
  <si>
    <t>VQSPP7748N</t>
  </si>
  <si>
    <t>VQWRD0962W</t>
  </si>
  <si>
    <t>VRAEE9947R</t>
  </si>
  <si>
    <t>VRJZP3827J</t>
  </si>
  <si>
    <t>VRVKP8012O</t>
  </si>
  <si>
    <t>VSEBV0477I</t>
  </si>
  <si>
    <t>VTAPN0750L</t>
  </si>
  <si>
    <t>VTFJZ4454U</t>
  </si>
  <si>
    <t>VUATC8327Z</t>
  </si>
  <si>
    <t>VVSKF9690K</t>
  </si>
  <si>
    <t>VYLUI9549K</t>
  </si>
  <si>
    <t>WAJCH8135H</t>
  </si>
  <si>
    <t>WASAZ7091S</t>
  </si>
  <si>
    <t>WCHMW5160X</t>
  </si>
  <si>
    <t>WECXM4154L</t>
  </si>
  <si>
    <t>WFYQL7703Z</t>
  </si>
  <si>
    <t>WGBHM2507U</t>
  </si>
  <si>
    <t>WHTMD7367W</t>
  </si>
  <si>
    <t>WIAXH5568R</t>
  </si>
  <si>
    <t>WIOIH3185X</t>
  </si>
  <si>
    <t>WKMPV6304C</t>
  </si>
  <si>
    <t>WMDBP5263P</t>
  </si>
  <si>
    <t>WNLJA5091J</t>
  </si>
  <si>
    <t>WNXZE3849P</t>
  </si>
  <si>
    <t>WOAJS6397Q</t>
  </si>
  <si>
    <t>WOMDF4920R</t>
  </si>
  <si>
    <t>WOOPY2470Q</t>
  </si>
  <si>
    <t>WOZNO2145E</t>
  </si>
  <si>
    <t>WQKOK9466B</t>
  </si>
  <si>
    <t>WQOKT9460U</t>
  </si>
  <si>
    <t>WRYLU3923H</t>
  </si>
  <si>
    <t>WSOHL0149N</t>
  </si>
  <si>
    <t>WSVWR6700T</t>
  </si>
  <si>
    <t>WUWYL9939K</t>
  </si>
  <si>
    <t>WVAIV4666J</t>
  </si>
  <si>
    <t>WVJJX3240J</t>
  </si>
  <si>
    <t>WVVNK7648J</t>
  </si>
  <si>
    <t>WWXOU3993V</t>
  </si>
  <si>
    <t>WYHAL8077H</t>
  </si>
  <si>
    <t>WZUCC2935Y</t>
  </si>
  <si>
    <t>WZZIY8933U</t>
  </si>
  <si>
    <t>XAYIG7093D</t>
  </si>
  <si>
    <t>XCGGH9521Y</t>
  </si>
  <si>
    <t>XCIBK5518F</t>
  </si>
  <si>
    <t>XEVLA2869O</t>
  </si>
  <si>
    <t>XGIZG3476B</t>
  </si>
  <si>
    <t>XGMHH6981T</t>
  </si>
  <si>
    <t>XHSRY3060S</t>
  </si>
  <si>
    <t>XJAXD7769J</t>
  </si>
  <si>
    <t>XJCCK3495N</t>
  </si>
  <si>
    <t>XLDQB0289S</t>
  </si>
  <si>
    <t>XLGLF3015N</t>
  </si>
  <si>
    <t>XLMPS4623T</t>
  </si>
  <si>
    <t>XMYUC8028K</t>
  </si>
  <si>
    <t>XNDIE5376H</t>
  </si>
  <si>
    <t>XNMNN2508C</t>
  </si>
  <si>
    <t>XOUNU4391H</t>
  </si>
  <si>
    <t>XPGSD5184Z</t>
  </si>
  <si>
    <t>XQRDH2177Q</t>
  </si>
  <si>
    <t>XQRTH0321M</t>
  </si>
  <si>
    <t>XRMMV3675M</t>
  </si>
  <si>
    <t>XSOQC3661H</t>
  </si>
  <si>
    <t>XSPIU6074Y</t>
  </si>
  <si>
    <t>XSQXY8178A</t>
  </si>
  <si>
    <t>XTHAC0632A</t>
  </si>
  <si>
    <t>XULRY0614D</t>
  </si>
  <si>
    <t>XURWN6500U</t>
  </si>
  <si>
    <t>XWYIT9866J</t>
  </si>
  <si>
    <t>XWZAV7441V</t>
  </si>
  <si>
    <t>XYOJW6022K</t>
  </si>
  <si>
    <t>XYSSQ9398K</t>
  </si>
  <si>
    <t>XYTLQ7577Z</t>
  </si>
  <si>
    <t>XZYZV4695B</t>
  </si>
  <si>
    <t>YAWMM0905I</t>
  </si>
  <si>
    <t>YBMER8440V</t>
  </si>
  <si>
    <t>YBSZN6749Z</t>
  </si>
  <si>
    <t>YCDOY8568S</t>
  </si>
  <si>
    <t>YCHKP7793S</t>
  </si>
  <si>
    <t>YDBMK6388L</t>
  </si>
  <si>
    <t>YDBNH9889P</t>
  </si>
  <si>
    <t>YDFZL4760B</t>
  </si>
  <si>
    <t>YEDWG7133W</t>
  </si>
  <si>
    <t>YEMIG6375F</t>
  </si>
  <si>
    <t>YERYD0424N</t>
  </si>
  <si>
    <t>YFRQE4602U</t>
  </si>
  <si>
    <t>YGPLB5665G</t>
  </si>
  <si>
    <t>YHBPW3142T</t>
  </si>
  <si>
    <t>YHRWV5518Y</t>
  </si>
  <si>
    <t>YIFKL6363U</t>
  </si>
  <si>
    <t>YJMMZ9915L</t>
  </si>
  <si>
    <t>YJOKS4938A</t>
  </si>
  <si>
    <t>YJOWE1578J</t>
  </si>
  <si>
    <t>YJWZR2928P</t>
  </si>
  <si>
    <t>YOGGI4679I</t>
  </si>
  <si>
    <t>YOHYG4375C</t>
  </si>
  <si>
    <t>YRUEM1767U</t>
  </si>
  <si>
    <t>YSCFB3523B</t>
  </si>
  <si>
    <t>YSMAF4760L</t>
  </si>
  <si>
    <t>YTOPI5843W</t>
  </si>
  <si>
    <t>YTORC1672P</t>
  </si>
  <si>
    <t>YTVZF7096N</t>
  </si>
  <si>
    <t>YUUQX1533J</t>
  </si>
  <si>
    <t>YWHBG7850L</t>
  </si>
  <si>
    <t>YWOKG0142J</t>
  </si>
  <si>
    <t>YXAJW7742X</t>
  </si>
  <si>
    <t>YXOUH0263G</t>
  </si>
  <si>
    <t>YXRCM7069A</t>
  </si>
  <si>
    <t>YXUGJ2459B</t>
  </si>
  <si>
    <t>YXYJD5988H</t>
  </si>
  <si>
    <t>ZABLG4616L</t>
  </si>
  <si>
    <t>ZAJWN7862U</t>
  </si>
  <si>
    <t>ZAPRT1202P</t>
  </si>
  <si>
    <t>ZBLQJ7353X</t>
  </si>
  <si>
    <t>ZBNUZ7499P</t>
  </si>
  <si>
    <t>ZDTAD6991M</t>
  </si>
  <si>
    <t>ZFTXR1705Y</t>
  </si>
  <si>
    <t>ZFWXT7245G</t>
  </si>
  <si>
    <t>ZGVPC8977G</t>
  </si>
  <si>
    <t>ZGXGD2601Q</t>
  </si>
  <si>
    <t>ZHEWP3598B</t>
  </si>
  <si>
    <t>ZHVGN2491H</t>
  </si>
  <si>
    <t>ZIVYK5098Y</t>
  </si>
  <si>
    <t>ZJRPV5063L</t>
  </si>
  <si>
    <t>ZKNQP2729Q</t>
  </si>
  <si>
    <t>ZKOVY7887U</t>
  </si>
  <si>
    <t>ZLASU0197Q</t>
  </si>
  <si>
    <t>ZLYAR0781Q</t>
  </si>
  <si>
    <t>ZONZT0469Y</t>
  </si>
  <si>
    <t>ZPFYE9731B</t>
  </si>
  <si>
    <t>ZQQVT1648U</t>
  </si>
  <si>
    <t>ZRRCV7570B</t>
  </si>
  <si>
    <t>ZSDUD7885F</t>
  </si>
  <si>
    <t>ZTHAO8965Z</t>
  </si>
  <si>
    <t>ZUETE7082W</t>
  </si>
  <si>
    <t>ZUTDU7524X</t>
  </si>
  <si>
    <t>ZWDIQ6249L</t>
  </si>
  <si>
    <t>ZWXPD7626Z</t>
  </si>
  <si>
    <t>ZXILD0744S</t>
  </si>
  <si>
    <t>ZXLIT6695R</t>
  </si>
  <si>
    <t>ZXMCR0435E</t>
  </si>
  <si>
    <t>ZYYBI7750V</t>
  </si>
  <si>
    <t>ZZDMK1526H</t>
  </si>
  <si>
    <t>ZZGFF0549E</t>
  </si>
  <si>
    <t>New Audience Segment</t>
  </si>
  <si>
    <t>Age</t>
  </si>
  <si>
    <t>Autos and Vehicles Brands</t>
  </si>
  <si>
    <t>Sports</t>
  </si>
  <si>
    <t>Life Event</t>
  </si>
  <si>
    <t>Interest Propensities</t>
  </si>
  <si>
    <t>Finance</t>
  </si>
  <si>
    <t>Home and Garden</t>
  </si>
  <si>
    <t>Team Sports</t>
  </si>
  <si>
    <t>Fitness</t>
  </si>
  <si>
    <t>Music</t>
  </si>
  <si>
    <t>Sociodemographic Data</t>
  </si>
  <si>
    <t>Buyer Propensity</t>
  </si>
  <si>
    <t>Social Media</t>
  </si>
  <si>
    <t>Business to Business Occupation</t>
  </si>
  <si>
    <t>Style Fashion and Clothing</t>
  </si>
  <si>
    <t>Gender and Age Females</t>
  </si>
  <si>
    <t>Automotive</t>
  </si>
  <si>
    <t>Food and Drinks</t>
  </si>
  <si>
    <t>Outdoors</t>
  </si>
  <si>
    <t>Technology</t>
  </si>
  <si>
    <t>Beauty</t>
  </si>
  <si>
    <t>Animals and Pet</t>
  </si>
  <si>
    <t>Television (TV)</t>
  </si>
  <si>
    <t>Insurance</t>
  </si>
  <si>
    <t>B2B Decision Maker Responsibilities</t>
  </si>
  <si>
    <t>News</t>
  </si>
  <si>
    <t>Events and Listings</t>
  </si>
  <si>
    <t>Law and Government</t>
  </si>
  <si>
    <t>Gender and Age Males</t>
  </si>
  <si>
    <t>Product Segment</t>
  </si>
  <si>
    <t>Online Shopping</t>
  </si>
  <si>
    <t>Education</t>
  </si>
  <si>
    <t>Arts</t>
  </si>
  <si>
    <t>Shopping Audiences</t>
  </si>
  <si>
    <t>Real Estate</t>
  </si>
  <si>
    <t>Online Communities</t>
  </si>
  <si>
    <t>Gaming</t>
  </si>
  <si>
    <t>Internet and Telecom</t>
  </si>
  <si>
    <t>Smartphones</t>
  </si>
  <si>
    <t>People and Society</t>
  </si>
  <si>
    <t>Identify which audiences were the most cost effective</t>
  </si>
  <si>
    <t>Explore additional insights beyond Audience to inform your team</t>
  </si>
  <si>
    <t>What are top audiences, websites/exchanges, devices, creatives, viewability - across top/bottom performing audiences</t>
  </si>
  <si>
    <t>Performance metrics CPA, CVR, CPC, CPM</t>
  </si>
  <si>
    <t>Aggrgate the audience and caculate each metric or each audience group</t>
  </si>
  <si>
    <t>Create Pivot table that calcualtes the sum gross profit and conversions for each group and then a calcualted field that orgainzes the cpa for each group</t>
  </si>
  <si>
    <t>gross cost/ total conversions</t>
  </si>
  <si>
    <t>SUM of viewable_impressions</t>
  </si>
  <si>
    <t>SUM of measurable_impressions</t>
  </si>
  <si>
    <t>SUM of total_conversions</t>
  </si>
  <si>
    <t>SUM of clicks</t>
  </si>
  <si>
    <t>SUM of impressions</t>
  </si>
  <si>
    <t>SUM of gross_cost</t>
  </si>
  <si>
    <t>Branding metrics CTR, viewability, viewable impressions, etc</t>
  </si>
  <si>
    <t>Focus on Viewable impressions, that matters because to see if the persona actual saw the ad</t>
  </si>
  <si>
    <t>Low CTR means people are seeing my ads but not clicking it</t>
  </si>
  <si>
    <t>SUM of CPA</t>
  </si>
  <si>
    <t>SUM of CVR</t>
  </si>
  <si>
    <t>COUNTA of state</t>
  </si>
  <si>
    <t>yes</t>
  </si>
  <si>
    <t>Buyer Propensity Total</t>
  </si>
  <si>
    <t xml:space="preserve">Creative Size (area) </t>
  </si>
  <si>
    <t xml:space="preserve"> </t>
  </si>
  <si>
    <t>Creative Size x Device Make</t>
  </si>
  <si>
    <t xml:space="preserve">Creative Size x Location </t>
  </si>
  <si>
    <t xml:space="preserve">Creatiive Size x Messaging </t>
  </si>
  <si>
    <t>SUM of CPC</t>
  </si>
  <si>
    <t xml:space="preserve">300x250 </t>
  </si>
  <si>
    <t xml:space="preserve">300x50 </t>
  </si>
  <si>
    <t xml:space="preserve">320x50 </t>
  </si>
  <si>
    <t>Apple PC Total</t>
  </si>
  <si>
    <t>Creative Size with Best CPA &amp; CPM</t>
  </si>
  <si>
    <t>Creative Size with Best CPC &amp; CTR</t>
  </si>
  <si>
    <t>200x250</t>
  </si>
  <si>
    <t xml:space="preserve">Creative Size with Best CVR </t>
  </si>
  <si>
    <t>Device_Make with Best CPA, CTR, and CVR</t>
  </si>
  <si>
    <t>Apple_PC</t>
  </si>
  <si>
    <t>300x250  Total</t>
  </si>
  <si>
    <t xml:space="preserve">Device with the Best CPC and CPM </t>
  </si>
  <si>
    <t xml:space="preserve">State with Best CPA (Top 5) </t>
  </si>
  <si>
    <t xml:space="preserve">State with Worst CPA (Top 5) </t>
  </si>
  <si>
    <t>State with the Best CPC</t>
  </si>
  <si>
    <t>State with the Worst CPC</t>
  </si>
  <si>
    <t>CPA, CPC, &amp; CPM</t>
  </si>
  <si>
    <t xml:space="preserve">Louisiana </t>
  </si>
  <si>
    <t>CPA and CVR</t>
  </si>
  <si>
    <t>CPC &amp; CPM</t>
  </si>
  <si>
    <t xml:space="preserve">Michigan, North Dakota, Florida </t>
  </si>
  <si>
    <t xml:space="preserve">Worst CPA and CPC </t>
  </si>
  <si>
    <t>CTR &amp; CVR</t>
  </si>
  <si>
    <t>Nebraska, Alaska</t>
  </si>
  <si>
    <t>State with the Best CPM</t>
  </si>
  <si>
    <t>State with the Worst CPM</t>
  </si>
  <si>
    <t>State with the best CTR</t>
  </si>
  <si>
    <t>State with the Worst CTR</t>
  </si>
  <si>
    <t>State with the best CVR</t>
  </si>
  <si>
    <t>State with the Worst CVR</t>
  </si>
  <si>
    <t>Creative Messaging</t>
  </si>
  <si>
    <t>Average CPA</t>
  </si>
  <si>
    <t>Average CPC</t>
  </si>
  <si>
    <t xml:space="preserve">Average CPM </t>
  </si>
  <si>
    <t xml:space="preserve">Average CTR </t>
  </si>
  <si>
    <t>Average CVR</t>
  </si>
  <si>
    <t>10% Discount- Ends 6/1</t>
  </si>
  <si>
    <t>Subscribe Today - 10% Off</t>
  </si>
  <si>
    <t xml:space="preserve">Message with the Best CPA and CVR </t>
  </si>
  <si>
    <t xml:space="preserve">Message with Best CPC </t>
  </si>
  <si>
    <t>Message with bEST CPM</t>
  </si>
  <si>
    <t>Message with the Best CTR</t>
  </si>
  <si>
    <t>zero click</t>
  </si>
  <si>
    <t>composite_cost_click_biased</t>
  </si>
  <si>
    <t>composite_cost_impression_biased</t>
  </si>
  <si>
    <t>composite_cost_aquisition_biased</t>
  </si>
  <si>
    <t>composite_cost_equally_important</t>
  </si>
  <si>
    <t>Online Behavior&gt;United States&gt;Validated Demographic &gt; Age&gt;25-44</t>
  </si>
  <si>
    <t>Real Estate &gt; Rent Amount &gt; Sensible  Rentals ($1000-$3000)</t>
  </si>
  <si>
    <t>US &gt; Reach &gt; Propensity Models &gt; Hobbies and Interest &gt; Sports &gt; Hunting Enthusiasts</t>
  </si>
  <si>
    <t>Online Behavior&gt;United States&gt;Validated Demographic &gt; Age&gt;65 or older</t>
  </si>
  <si>
    <t>US &gt; Brand Propensities &gt; Food and Drug &gt; Postmates Buyer Propensity</t>
  </si>
  <si>
    <t>Online Behavior&gt;United States&gt;Intent &gt; Auto Buyers &gt; Car Make&gt;Audi Q</t>
  </si>
  <si>
    <t>Mobile - US &gt; Food &gt; Restaurant &gt; Brand &gt; Buffalo Wild Wings</t>
  </si>
  <si>
    <t>US &gt; Demographic &gt; Family &gt; Male Head of Household</t>
  </si>
  <si>
    <t>Lotame &gt; Personal Finance &gt; Stocks</t>
  </si>
  <si>
    <t>Online Behavior&gt;United States&gt;Autos and Vehicles &gt; Brands&gt;Buick</t>
  </si>
  <si>
    <t>OnAudience &gt; Intent</t>
  </si>
  <si>
    <t>US &gt; Interest Propensities &gt; Brands &gt; Quick Service Restaurants</t>
  </si>
  <si>
    <t>Online Behavior&gt;United States&gt;Validated Demographic &gt; Gender and Age Combined&gt;Males 18-54</t>
  </si>
  <si>
    <t>US &gt; Brand Propensities &gt; Apparel &gt; Lady Foot Locker Buyer Propensity</t>
  </si>
  <si>
    <t>Online Behavior&gt;United States&gt;Autos and Vehicles &gt; Brands&gt;Ferrari</t>
  </si>
  <si>
    <t>Online Behavior&gt;United States&gt;Intent &gt; Shopping&gt;Office Supplies</t>
  </si>
  <si>
    <t>US &gt; Brand Propensities &gt; Health &gt; Beauty and Cosmetics &gt; Mary Kay Buyer Propensity</t>
  </si>
  <si>
    <t>US &gt; Brand Propensities &gt; Travel &gt; Hotel Tonight Buyer Propensity</t>
  </si>
  <si>
    <t>US &gt; Reach &gt; Propensity Models &gt; Real Estate &gt; Mortgage Amount &gt; $120,000-$159,999</t>
  </si>
  <si>
    <t>Lotame &gt; Style, Fashion &amp; Clothing &gt; Women's Clothing Shoppers</t>
  </si>
  <si>
    <t>US Financial &gt; Likely In Market Timing &gt; Not At All Likely to Purchase &gt; First Home/Residence In The Next Year (Financial)</t>
  </si>
  <si>
    <t>US &gt; Reach &gt; Propensity Models &gt; Hobbies and Interest &gt; Sports &gt; Plays Soccer</t>
  </si>
  <si>
    <t>US Demographic &gt; Preferred Language &gt; Individual &gt; Non-Hispanic</t>
  </si>
  <si>
    <t>Online Behavior&gt;United States&gt;Autos and Vehicles &gt; Brands&gt;Citroen</t>
  </si>
  <si>
    <t>Online Behavior&gt;United States&gt;Validated Demographic &gt; Age&gt;25 or older</t>
  </si>
  <si>
    <t>US Financial &gt; Likely Credit Card &gt; Behavior &gt; Used for Personal Purposes</t>
  </si>
  <si>
    <t>Media and Entertainment &gt; Sports and Recreational Activities &gt; Interest (Affinity) &gt; Olympics &gt; Summer Olympics</t>
  </si>
  <si>
    <t>OnAudience &gt; Interest &gt; Games</t>
  </si>
  <si>
    <t>Online Behavior&gt;United States&gt;Travel&gt;Tourist Destinations &gt; Mountain and Ski Resorts</t>
  </si>
  <si>
    <t>Mobile - US &gt; Shopping &gt; Brand &gt; Old Navy</t>
  </si>
  <si>
    <t>OnAudience &gt; Interest &gt; News</t>
  </si>
  <si>
    <t>Online Behavior&gt;United States&gt;Autos and Vehicles&gt;Vehicle Shopping &gt; Fuel Economy and Gas Prices</t>
  </si>
  <si>
    <t>US &gt; Sociodemographic &gt; P$YCLE Premier Lifestage &gt; M3 Upscale Empty Nests</t>
  </si>
  <si>
    <t>Mobile - US &gt; Sports &gt; Basketball &gt; NCAA College Basketball</t>
  </si>
  <si>
    <t>Online Behavior&gt;United States&gt;Autos and Vehicles &gt; Brands&gt;Mitsubishi</t>
  </si>
  <si>
    <t>Mobile - US &gt; Device Ownership &gt; Smartphones &gt; iOS (Apple) &gt; yes</t>
  </si>
  <si>
    <t>Media and Entertainment &gt; Movies &gt; Enthusiasts</t>
  </si>
  <si>
    <t>US &gt; Interest Propensities &gt; TV and Movies &gt; Sports TV</t>
  </si>
  <si>
    <t>US &gt; Sociodemographic &gt; PRIZM Premier Social &gt; T2 Country Comfort</t>
  </si>
  <si>
    <t>Online Behavior&gt;United States&gt;Validated Demographic &gt; Gender and Age Combined&gt;Females 18-44</t>
  </si>
  <si>
    <t>Purchase-Based &gt; Categories &gt; Office Supplies Buyers</t>
  </si>
  <si>
    <t>Purchase Behaviors &gt; Q2 Environmentally Concerned Shoppers</t>
  </si>
  <si>
    <t>Online Behavior&gt;United States&gt;Autos and Vehicles &gt; Brands&gt;Peugeot</t>
  </si>
  <si>
    <t>Media and Entertainment &gt; Sports and Recreational Activities &gt; Interest (Affinity) &gt; Olympics &gt; Winter Olympics</t>
  </si>
  <si>
    <t>US &gt; Brand Propensities &gt; Home and Household Goods &gt; Pottery Barn Kids Buyer Propensity</t>
  </si>
  <si>
    <t>Media and Entertainment &gt; Sports and Recreational Activities &gt; Interest (Affinity) &gt; Team Sports &gt; Soccer (Football)</t>
  </si>
  <si>
    <t>OnAudience &gt; Interest &gt; Careers</t>
  </si>
  <si>
    <t>US &gt; Brand Propensities &gt; Big Box Dollar Tree Buyer Propensity</t>
  </si>
  <si>
    <t>OnAudience &gt; Intent &gt; Baby &amp; Toddler &gt; Baby Toys</t>
  </si>
  <si>
    <t>Mobile - US &gt; Gamers &gt; Online &gt; Users</t>
  </si>
  <si>
    <t>US &gt; Interest Propensities &gt; Oil &amp; Gas &gt; QuickTrip</t>
  </si>
  <si>
    <t>US &gt;Made In America Audience</t>
  </si>
  <si>
    <t>US &gt; B2B &gt; B2B Decision Maker Responsibilities &gt; Purchasing Utilities</t>
  </si>
  <si>
    <t>Online Behavior&gt;United States&gt;Food and Drink&gt;Restaurants &gt; Dining Guides</t>
  </si>
  <si>
    <t>Online Behavior&gt;United States&gt;Finance &gt; Investing&gt;Brokerages and Day Trading</t>
  </si>
  <si>
    <t>Online Behavior&gt;United States&gt;Travel&gt;Tourist Destinations &gt; Zoos-Aquariums-Preserves</t>
  </si>
  <si>
    <t>US &gt; Brand Propensities &gt; Restaurants and Dining &gt; Seamless Buyer Propensity</t>
  </si>
  <si>
    <t>US &gt; Reach &gt; Propensity Models &gt; Hobbies and Interest &gt; Food and Drinks &gt; Eats at Family Restaurants</t>
  </si>
  <si>
    <t>Online Behavior&gt;United States&gt;Intent &gt; Travel&gt;Business Travel</t>
  </si>
  <si>
    <t>Mobile - US &gt; Food &gt; Restaurant &gt; Style &gt; Desserts</t>
  </si>
  <si>
    <t>Transactional &gt; Q2 Graduation Gift Shoppers</t>
  </si>
  <si>
    <t>US &gt; Interest Propensities &gt; Food and Drink &gt; American Cuisine</t>
  </si>
  <si>
    <t>OnAudience &gt; Interest &gt; Shopping &gt; Luxurious Brands</t>
  </si>
  <si>
    <t>US &gt; B2B &gt; B2B Decision Maker Responsibilities &gt; Advertising Services</t>
  </si>
  <si>
    <t>US &gt; Interest Propensities &gt; Social &gt; Premium User Generated Content</t>
  </si>
  <si>
    <t>Online Behavior&gt;United States&gt;Finance &gt; Banking&gt;Savings Accounts</t>
  </si>
  <si>
    <t>US &gt; Reach &gt; Propensity Models &gt; Hobbies and Interest &gt; Music &gt; Listens to Country Music</t>
  </si>
  <si>
    <t>Mobile - US &gt; Travel &gt; Destination &gt; International Travelers &gt; yes</t>
  </si>
  <si>
    <t>US &gt; Reach &gt; Propensity Models &gt; Household Consumer Expenditures &gt; Furniture</t>
  </si>
  <si>
    <t>Mobile Audience &gt; Lifestyle &gt; Arts Enthusiasts</t>
  </si>
  <si>
    <t>Online Behavior&gt;United States&gt;Intent &gt; Shopping&gt;Consumer Electronics &gt; Computers, Laptops</t>
  </si>
  <si>
    <t>OnAudience &gt; Interest &gt; Arts &amp; Entertainment &gt; Television</t>
  </si>
  <si>
    <t>US &gt; Interest Propensities &gt; Activities and Interests &gt; B2B Job Search</t>
  </si>
  <si>
    <t>US Technology &gt; Social Media &gt; Likely Behavior &gt; Heavy Facebook User</t>
  </si>
  <si>
    <t>Online Behavior&gt;United States&gt;Intent &gt; Auto Buyers &gt; Car Make&gt;Nissan</t>
  </si>
  <si>
    <t>Online Behavior&gt;United States&gt;B2B &gt; Occupation&gt;Broker</t>
  </si>
  <si>
    <t>US &gt; Reach &gt; Propensity Models &gt; Hobbies and Interest &gt; Food and Drinks &gt; Coffee Connoisseurs</t>
  </si>
  <si>
    <t>Online Behavior&gt;United States&gt;Validated Demographic &gt; Gender and Age Combined&gt;Males 25-64</t>
  </si>
  <si>
    <t>Online Behavior&gt;United States&gt;Autos and Vehicles &gt; Brands&gt;Honda</t>
  </si>
  <si>
    <t>US &gt; Reach &gt; Propensity Models &gt; Hobbies and Interest &gt; Sports &gt; Canoeing &gt; Kayaking</t>
  </si>
  <si>
    <t>OnAudience &gt; Interest &gt; Arts &amp; Entertainment &gt; Movies</t>
  </si>
  <si>
    <t>Online Behavior&gt;United States&gt;Intent &gt; Travel&gt;Future Travel</t>
  </si>
  <si>
    <t>OnAudience &gt; Interest &gt; Hobbies &amp; Interests &gt; Art</t>
  </si>
  <si>
    <t>US &gt; Reach &gt; Propensity Models &gt; Luxury Home Goods Store Shopper</t>
  </si>
  <si>
    <t>US &gt; Entertainment and Pastimes &gt; Entertainment and Pastimes</t>
  </si>
  <si>
    <t>Travel and Tourism &gt; Interest (Affinity) &gt; Destinations &gt; Europe</t>
  </si>
  <si>
    <t>Mobile - US &gt; Food &gt; Restaurant &gt; Brand &gt; Red Lobster</t>
  </si>
  <si>
    <t>OnAudience &gt; Interest &gt; Arts &amp; Entertainment &gt; Celebrity Fan &gt; Gossip</t>
  </si>
  <si>
    <t>US Health and Fitness &gt; Interest &gt; Exercise &gt; Health</t>
  </si>
  <si>
    <t>Mobile - US &gt; Demographics &gt; Education &gt; High Education Achievement</t>
  </si>
  <si>
    <t>US &gt; Multibuyer Behaviors &gt; Paid with Credit Card</t>
  </si>
  <si>
    <t>Online Behavior&gt;United States&gt;Intent &gt; Auto Buyers &gt; Car Make&gt;Jeep</t>
  </si>
  <si>
    <t>Online Behavior&gt;United States&gt;Validated Demographic &gt; Gender and Age Combined&gt;Females 35-44</t>
  </si>
  <si>
    <t>Online Behavior&gt;United States&gt;Sports&gt;Sports League &gt; MLB</t>
  </si>
  <si>
    <t>Online Behavior&gt;United States&gt;Intent &gt; Auto Buyers &gt; Car Make&gt;Dodge</t>
  </si>
  <si>
    <t>US &gt; Home and Garden Interests &gt; Cooking &gt; Food Enthusiasts</t>
  </si>
  <si>
    <t>Mobile - US &gt; Device Ownership &gt; Smartphones &gt; Huawei</t>
  </si>
  <si>
    <t>Lotame &gt; Travel &gt; International Travel</t>
  </si>
  <si>
    <t>US &gt; Financially in Charge &gt; Performance Score: Top 50%</t>
  </si>
  <si>
    <t>Online Behavior&gt;United States&gt;Intent &gt; Auto Buyers &gt; Car Make&gt;Vauxhall</t>
  </si>
  <si>
    <t>US &gt; Reach &gt; Propensity Models &gt; Hobbies and Interest &gt; Sports &gt; NFL Enthusiast</t>
  </si>
  <si>
    <t>Real Estate &gt; Property Type&gt; Residential</t>
  </si>
  <si>
    <t>Online Behavior&gt;United States&gt;Beauty and Fitness&gt;Face and Body Care &gt; Skin and Nail Care</t>
  </si>
  <si>
    <t>Online Behavior&gt;United States&gt;Finance &gt; Financial Planning and Management&gt;Inheritance and Estate Planning</t>
  </si>
  <si>
    <t>Mobile - US &gt; Food &gt; Restaurant &gt; Brand &gt; Five Guys</t>
  </si>
  <si>
    <t>Lotame &gt; Style, Fashion &amp; Clothing &gt; Clothing Shoppers</t>
  </si>
  <si>
    <t>Media and Entertainment &gt; Television (TV) &gt; Viewership &gt; TV Genres &gt; Drama</t>
  </si>
  <si>
    <t>Online Behavior&gt;United States&gt;Intent &gt; Travel&gt;Accommodation &gt; Hotels</t>
  </si>
  <si>
    <t>Online Behavior&gt;United States&gt;B2B &gt; Occupation&gt;OfficeManager</t>
  </si>
  <si>
    <t>Online Behavior&gt;United States&gt;Sports&gt;Individual Sports &gt; Running and Walking</t>
  </si>
  <si>
    <t>OnAudience &gt; Intent &gt; Auto &gt; Vehicle Parts &amp; Accessories</t>
  </si>
  <si>
    <t>Mobile - US &gt; Demographics &gt; Finance &gt; Rent Value &gt; Lowest Rent Value</t>
  </si>
  <si>
    <t>Online Behavior&gt;United States&gt;Autos and Vehicles &gt; Brands&gt;Mazda</t>
  </si>
  <si>
    <t>Mobile - US &gt; Food &gt; Restaurant &gt; Brand &gt; Outback Steakhouse</t>
  </si>
  <si>
    <t>Media and Entertainment &gt; News and Current Events &gt; Online News Websites</t>
  </si>
  <si>
    <t>US &gt; Interest Propensities &gt; Insurance &gt; Humana</t>
  </si>
  <si>
    <t>Online Behavior&gt;United States&gt;Autos and Vehicles &gt; Brands&gt;Cadillac</t>
  </si>
  <si>
    <t>Lotame &gt; Social Media</t>
  </si>
  <si>
    <t>Online Behavior&gt;United States&gt;Validated Demographic &gt; Gender and Age Combined&gt;Females 25-34</t>
  </si>
  <si>
    <t>Online Behavior&gt;United States&gt;Travel&gt;Tourist Destinations &gt; Regional Parks and Gardens</t>
  </si>
  <si>
    <t>Online Behavior&gt;United States&gt;Finance &gt; Banking&gt;Money Transfer and Wire Services</t>
  </si>
  <si>
    <t>OnAudience &gt; Interest &gt; Science &gt; Weather</t>
  </si>
  <si>
    <t>Online Behavior&gt;United States&gt;Intent &gt; Auto Buyers &gt; Car Make&gt;Peugeot</t>
  </si>
  <si>
    <t>Online Behavior&gt;United States&gt;Intent &gt; Shopping&gt;Sports and Outdoors</t>
  </si>
  <si>
    <t>US &gt; Brand Propensities &gt; Travel &gt; Sandals Resorts Buyer Propensity</t>
  </si>
  <si>
    <t>US &gt; Reach &gt; Propensity Models &gt; Hobbies and Interest &gt; Photography</t>
  </si>
  <si>
    <t>Media and Entertainment &gt; Events and Attractions</t>
  </si>
  <si>
    <t>Online Behavior&gt;United States&gt;Sports&gt;Winter Sports &gt; Skiing and Snowboarding</t>
  </si>
  <si>
    <t>US &gt; Composite Segment &gt; Women Born to Shop</t>
  </si>
  <si>
    <t>Online Behavior&gt;United States&gt;Finance &gt; Insurance&gt;Home Insurance</t>
  </si>
  <si>
    <t>Online Behavior&gt;United States&gt;Autos and Vehicles &gt; Brands&gt;Mercedes-Benz</t>
  </si>
  <si>
    <t>Online Behavior&gt;United States&gt;Autos and Vehicles &gt; Brands&gt;Mini</t>
  </si>
  <si>
    <t>Mobile - US &gt; Automotive &gt; Vehicle Ownership &gt; Brand &gt; BMW</t>
  </si>
  <si>
    <t>Online Behavior&gt;United States&gt;Validated Demographic &gt; Gender and Age Combined&gt;Males 18-34</t>
  </si>
  <si>
    <t>Online Behavior&gt;United States&gt;Food and Drink&gt;Beverages &gt; Soft Drinks</t>
  </si>
  <si>
    <t>Online Behavior&gt;United States&gt;Arts and Entertainment&gt;Events and Listings &gt; Food and Beverage Events</t>
  </si>
  <si>
    <t>Online Behavior&gt;United States&gt;Validated Demographic &gt; Age&gt;25-34</t>
  </si>
  <si>
    <t>Media and Entertainment &gt; Music</t>
  </si>
  <si>
    <t>Online Behavior&gt;United States&gt;Travel&gt;Air Travel &gt; Airport Parking and Transportation</t>
  </si>
  <si>
    <t>US &gt; Interest Propensities &gt; Music &gt; Classic Rock</t>
  </si>
  <si>
    <t>Online Behavior&gt;United States&gt;Intent &gt; Shopping&gt;Entertainment</t>
  </si>
  <si>
    <t>US &gt; Reach &gt; Propensity Models &gt; Hobbies and Interest &gt; Pets &gt; Pet Enthusiast</t>
  </si>
  <si>
    <t>US Financial &gt; Estimated Discretionary Spending (Financial) &gt; Greater than $2,499</t>
  </si>
  <si>
    <t>Online Behavior&gt;United States&gt;Finance &gt; Investing&gt;Investing</t>
  </si>
  <si>
    <t>Online Behavior&gt;United States&gt;Validated Demographic &gt; Gender and Age Combined&gt;Females 65 or older</t>
  </si>
  <si>
    <t>Online Behavior&gt;United States&gt;Food and Drink&gt;Beverages &gt; Coffee and Tea</t>
  </si>
  <si>
    <t>US &gt; Reach &gt; Propensity Models &gt; Hobbies and Interest &gt; Sports &gt; NHL Enthusiast</t>
  </si>
  <si>
    <t>US &gt; Home and Garden Interests &gt; House and Garden Merchandise Buyers</t>
  </si>
  <si>
    <t>Online Behavior&gt;United States&gt;Intent &gt; Travel&gt;Budget Travel</t>
  </si>
  <si>
    <t>Online Behavior&gt;United States&gt;Beauty and Fitness&gt;Fitness &gt; Yoga and Pilates</t>
  </si>
  <si>
    <t>Online Behavior&gt;United States&gt;Intent &gt; Auto Buyers &gt; Type&gt;Crossover</t>
  </si>
  <si>
    <t>US &gt; Demo &gt; Age &gt; 65+</t>
  </si>
  <si>
    <t>Online Behavior&gt;United States&gt;Intent &gt; Shopping&gt;Home and Garden</t>
  </si>
  <si>
    <t>US Home &gt; Dwelling Type &gt; Single-Family</t>
  </si>
  <si>
    <t>US &gt; Financially in Charge &gt; Performance Score: Top 25%</t>
  </si>
  <si>
    <t>Lotame &gt; Personal Finance &gt; Estate Planning</t>
  </si>
  <si>
    <t>Online Behavior&gt;United States&gt;Intent &gt; Auto Buyers&gt;New</t>
  </si>
  <si>
    <t>OnAudience &gt; Interest &gt; Shopping</t>
  </si>
  <si>
    <t>Online Behavior&gt;United States&gt;Autos and Vehicles &gt; Brands&gt;Volkswagen</t>
  </si>
  <si>
    <t>Online Behavior&gt;United States&gt;Autos and Vehicles &gt; Brands&gt;Saab</t>
  </si>
  <si>
    <t>US &gt; Brand Propensities &gt; Media and Entertainment &gt; Sony Network Entertainment International Buyer Propensity</t>
  </si>
  <si>
    <t>US &gt; B2B &gt; B2B Decision Maker Responsibilities &gt; Office Supplies or Equipment</t>
  </si>
  <si>
    <t>Online Behavior&gt;United States&gt;Arts and Entertainment&gt;Events and Listings &gt; Bars, Clubs and Nightlife</t>
  </si>
  <si>
    <t>US &gt; Brand Propensities &gt; Apparel &gt; Shoebuy.com Buyer Propensity</t>
  </si>
  <si>
    <t>Online Behavior&gt;United States&gt;Intent &gt; Shopping&gt;CPG� Home Care</t>
  </si>
  <si>
    <t>Lotame &gt; Style, Fashion &amp; Clothing &gt; Men's Clothing Shoppers</t>
  </si>
  <si>
    <t>Online Behavior&gt;United States&gt;Sports&gt;Water Sports &gt; Surfing</t>
  </si>
  <si>
    <t>Online Behavior&gt;United States&gt;Arts and Entertainment&gt;Events and Listings &gt; Concerts and Music Festivals</t>
  </si>
  <si>
    <t>US &gt; Brand Propensities &gt; Media and Entertainment &gt; wwe.com Buyer Propensity</t>
  </si>
  <si>
    <t>Online Behavior&gt;United States&gt;Travel&gt;Tourist Destinations &gt; Historical Sites and Buildings</t>
  </si>
  <si>
    <t>Online Behavior&gt;United States&gt;Intent &gt; Auto Buyers &gt; Car Make&gt;Honda</t>
  </si>
  <si>
    <t>US &gt; Reach &gt; Propensity Models &gt; Hobbies and Interest &gt; Books &gt; E-Book Reader</t>
  </si>
  <si>
    <t>Online Behavior&gt;United States&gt;Validated Demographic &gt; Gender and Age Combined&gt;Females 18-54</t>
  </si>
  <si>
    <t>US &gt; Brand Propensities &gt; Automotive &gt; Tirerack.com Buyer Propensity</t>
  </si>
  <si>
    <t>Media and Entertainment &gt; Sports and Recreational Activities &gt; Interest (Affinity)</t>
  </si>
  <si>
    <t>Online Behavior&gt;United States&gt;Arts and Entertainment&gt;Events and Listings &gt; Event Ticket Sales</t>
  </si>
  <si>
    <t>Online Behavior&gt;United States&gt;Autos and Vehicles &gt; Brands&gt;Isuzu</t>
  </si>
  <si>
    <t>Online Behavior&gt;United States&gt;Intent &gt; Financial Intent&gt;Banking</t>
  </si>
  <si>
    <t>Online Behavior&gt;United States&gt;Intent &gt; Auto Buyers &gt; Car Make&gt;Mercedes</t>
  </si>
  <si>
    <t>Online Behavior&gt;United States&gt;Intent &gt; Auto Buyers &gt; Category&gt;Van</t>
  </si>
  <si>
    <t>Media and Entertainment &gt; Audio and Video Streaming &gt; Streaming Audio</t>
  </si>
  <si>
    <t>Online Behavior&gt;United States&gt;Sports&gt;Team Sports &gt; Volleyball</t>
  </si>
  <si>
    <t>US &gt; Reach &gt; Propensity Models &gt; Hobbies and Interest &gt; Food and Drinks &gt; Wine Lovers</t>
  </si>
  <si>
    <t>Real Estate &gt; Occupancy &gt; Owner Occupied</t>
  </si>
  <si>
    <t>Online Behavior&gt;United States&gt;Intent &gt; Travel&gt;Flights</t>
  </si>
  <si>
    <t>US &gt; Brand Propensities &gt; Travel &gt; MGM Resorts International Buyer Propensity</t>
  </si>
  <si>
    <t>US &gt; AUTO &gt; Decision Maker for Auto Purchase &gt; I was the sole decision-maker</t>
  </si>
  <si>
    <t>US &gt; Demographic &gt; Household Income $50k+</t>
  </si>
  <si>
    <t>Media and Entertainment &gt; News and Current Events</t>
  </si>
  <si>
    <t>Online Behavior&gt;United States&gt;B2B &gt; Occupation&gt;ElectricalEngineer</t>
  </si>
  <si>
    <t>US &gt; B2B &gt; B2B Decision Maker Responsibilities &gt; Television providers &gt; services</t>
  </si>
  <si>
    <t>Online Behavior&gt;United States&gt;Autos and Vehicles &gt; Brands&gt;Lexus</t>
  </si>
  <si>
    <t>US &gt;Quality-First Shopper Audience</t>
  </si>
  <si>
    <t>Lotame &gt; Technology &gt; Mobile Phones</t>
  </si>
  <si>
    <t>US Travel &gt; Likely Business Travel &gt; Number of Nights Stayed &gt; 0 Nights</t>
  </si>
  <si>
    <t>Online Behavior&gt;United States&gt;Autos and Vehicles &gt; Brands&gt;SEAT</t>
  </si>
  <si>
    <t>Media and Entertainment &gt; Sports and Recreational Activities &gt; Interest (Affinity) &gt; Motorsports</t>
  </si>
  <si>
    <t>Online Behavior&gt;United States&gt;Finance &gt; Insurance&gt;Life Insurance</t>
  </si>
  <si>
    <t>Media and Entertainment &gt; Connected TV and Over-the-Top (CTV and OTT) &gt; Streaming Television and Film Viewership &gt; OTT Movie Viewers &gt; Genre &gt; Crime Movie Streamers</t>
  </si>
  <si>
    <t>US &gt; Brand Propensities &gt; Kids Products &gt; Disney Buyer Propensity</t>
  </si>
  <si>
    <t>Online Behavior&gt;United States&gt;Beauty and Fitness&gt;Face and Body Care &gt; Unwanted Body and Facial Hair Removal</t>
  </si>
  <si>
    <t>US &gt; Reach &gt; Propensity Models &gt; Finance &gt; Credit &gt; Debit Card &gt; Major Credit Card User</t>
  </si>
  <si>
    <t>Media and Entertainment &gt; Sports and Recreational Activities &gt; Interest (Affinity) &gt; Combat Sports</t>
  </si>
  <si>
    <t>OnAudience &gt; Intent &gt; Toys &amp; Games</t>
  </si>
  <si>
    <t>OnAudience &gt; Interest &gt; Sports</t>
  </si>
  <si>
    <t>Online Behavior&gt;United States&gt;Intent &gt; Shopping&gt;Consumer Electronics &gt; Cameras and Photography Equip</t>
  </si>
  <si>
    <t>Online Behavior&gt;United States&gt;Validated Demographic &gt; Gender&gt;Female</t>
  </si>
  <si>
    <t>Online Behavior&gt;United States&gt;Intent &gt; Auto Buyers &gt; Car Make&gt;Opel</t>
  </si>
  <si>
    <t>US &gt; B2B &gt; B2B Decision Maker Responsibilities &gt; Real Estate Services</t>
  </si>
  <si>
    <t>Travel and Tourism &gt; Interest (Affinity) &gt; Destinations &gt; North America</t>
  </si>
  <si>
    <t>US &gt; AUTO &gt; Decision Maker for Auto Purchase &gt; I shared equally in the decision</t>
  </si>
  <si>
    <t>OnAudience &gt; Interest &gt; Pets</t>
  </si>
  <si>
    <t>OnAudience &gt; Interest &gt; News &gt; National News</t>
  </si>
  <si>
    <t>US &gt; Brand Propensities &gt; Media and Entertainment &gt; Regal Cinemas Buyer Propensity</t>
  </si>
  <si>
    <t>US &gt; B2B &gt; Purchase DM &gt; Technology Services, Hardware and &gt; or Software &gt; I have no input into the final decision</t>
  </si>
  <si>
    <t>Online Behavior&gt;United States&gt;Finance &gt; Insurance&gt;Insurance</t>
  </si>
  <si>
    <t>Online Behavior&gt;United States&gt;Intent &gt; Shopping&gt;Wireless Providers</t>
  </si>
  <si>
    <t>US &gt; B2B &gt; B2B Decision Maker Responsibilities &gt; Company Liability or Insurance</t>
  </si>
  <si>
    <t>Mobile - US &gt; Food &gt; Restaurant &gt; Brand &gt; Chilis</t>
  </si>
  <si>
    <t>Online Behavior&gt;United States&gt;Sports&gt;Team Sports &gt; Baseball</t>
  </si>
  <si>
    <t>Online Behavior&gt;United States&gt;People and Society&gt;Family and Relationships &gt; Parents</t>
  </si>
  <si>
    <t>Mobile - US &gt; Sports &gt; Water Sports &gt; Boating</t>
  </si>
  <si>
    <t>OnAudience &gt; Interest &gt; Education</t>
  </si>
  <si>
    <t>Online Behavior&gt;United States&gt;Sports&gt;Sports League &gt; NFL</t>
  </si>
  <si>
    <t>Online Behavior&gt;United States&gt;Travel&gt;Tourist Destinations &gt; Theme Parks</t>
  </si>
  <si>
    <t>US &gt; B2B &gt; B2B Decision Maker Responsibilities &gt; Print, Copy or Photo Services</t>
  </si>
  <si>
    <t>Media and Entertainment &gt; Gaming &gt; Interest (Affinity) &gt; Video Games</t>
  </si>
  <si>
    <t>US &gt; Sociodemographic &gt; P$YCLE Premier Lifestage &gt; M2 Wealthy Achievers</t>
  </si>
  <si>
    <t>Online Behavior&gt;United States&gt;Autos and Vehicles &gt; Brands&gt;BMW</t>
  </si>
  <si>
    <t>Online Behavior&gt;United States&gt;B2B &gt; Occupation&gt;SystemsAnalyst</t>
  </si>
  <si>
    <t>Online Behavior&gt;United States&gt;Travel&gt;Tourist Destinations &gt; Beaches and Islands</t>
  </si>
  <si>
    <t>Online Behavior&gt;United States&gt;Intent &gt; Shopping&gt;CPG� Grocery</t>
  </si>
  <si>
    <t>Transactional &gt; Q3 Home Entertainers</t>
  </si>
  <si>
    <t>Online Behavior&gt;United States&gt;Finance &gt; Banking&gt;ATMs and Branch Locations</t>
  </si>
  <si>
    <t>Online Behavior&gt;United States&gt;Autos and Vehicles &gt; Brands&gt;Pontiac</t>
  </si>
  <si>
    <t>US &gt; Interest Propensities &gt; Activities and Interests &gt; Ecommerce</t>
  </si>
  <si>
    <t>OnAudience &gt; Interest &gt; Arts &amp; Entertainment &gt; Music Lovers</t>
  </si>
  <si>
    <t>Mobile - US &gt; Device Ownership &gt; Smartphones &gt; iOS (Apple) &gt; iPhone 11</t>
  </si>
  <si>
    <t>US Demographic &gt; Preferred Language &gt; Non-Hispanic</t>
  </si>
  <si>
    <t>Lotame &gt; Online Shoppers &gt; Online Shoppers</t>
  </si>
  <si>
    <t>US &gt; B2B &gt; B2B Decision Maker Responsibilities &gt; HR or Personnel Services</t>
  </si>
  <si>
    <t>Online Behavior&gt;United States&gt;Finance &gt; Accounting and Auditing&gt;Bookkeeping</t>
  </si>
  <si>
    <t>Online Behavior&gt;United States&gt;Intent &gt; Shopping&gt;CPG� Cosmetics</t>
  </si>
  <si>
    <t>Telecommunications (Telco) &gt; Subscribers</t>
  </si>
  <si>
    <t>Online Behavior&gt;United States&gt;Intent &gt; Auto Buyers &gt; Car Make&gt;Mazda</t>
  </si>
  <si>
    <t>US &gt; Health and Wellbeing &gt; Health and Wellbeing</t>
  </si>
  <si>
    <t>OnAudience &gt; Intent &gt; Sporting Goods &gt; Team Sports</t>
  </si>
  <si>
    <t>Online Behavior&gt;United States&gt;Sports&gt;Individual Sports &gt; Golf</t>
  </si>
  <si>
    <t>US &gt; Automotive &gt; Auto Loyalists and Defectors &gt; Auto Make Defectors</t>
  </si>
  <si>
    <t>Media and Entertainment &gt; Sports and Recreational Activities &gt; Interest (Affinity) &gt; Team Sports &gt; Baseball</t>
  </si>
  <si>
    <t>US &gt; Sociodemographic &gt; ConneXions Lifestage &gt; Y2 Emerging Techies</t>
  </si>
  <si>
    <t>Online Behavior&gt;United States&gt;Intent &gt; Auto Buyers &gt; Category&gt;Caravan</t>
  </si>
  <si>
    <t>Media and Entertainment &gt; Television (TV) &gt; Viewership</t>
  </si>
  <si>
    <t>Media and Entertainment &gt; Sports and Recreational Activities &gt; Interest (Affinity) &gt; Team Sports &gt; Baseball &gt; Major League Baseball (MLB)</t>
  </si>
  <si>
    <t>Lotame &gt; Technology &gt; Electronics &amp; Gadgets</t>
  </si>
  <si>
    <t>Online Behavior&gt;United States&gt;Intent &gt; Financial Intent&gt;Loans and Credit</t>
  </si>
  <si>
    <t>US &gt; Reach &gt; Propensity Models &gt; Hobbies and Interest &gt; Sports &gt; Fishing</t>
  </si>
  <si>
    <t>Online Behavior&gt;United States&gt;Autos and Vehicles &gt; Brands&gt;Maserati</t>
  </si>
  <si>
    <t>Online Behavior&gt;United States&gt;Validated Demographic &gt; Gender&gt;Male</t>
  </si>
  <si>
    <t>Mobile - US &gt; Food &gt; Restaurant &gt; Brand &gt; Moes Southwest Grill</t>
  </si>
  <si>
    <t>OnAudience &gt; Interest &gt; Society</t>
  </si>
  <si>
    <t>Mobile - US &gt; Sports &gt; Motor Sports &gt; NASCAR</t>
  </si>
  <si>
    <t>Online Behavior&gt;United States&gt;Validated Demographic &gt; Gender and Age Combined&gt;Males 25 or older</t>
  </si>
  <si>
    <t>Lotame &gt; Travel &gt; Thanksgiving Travel</t>
  </si>
  <si>
    <t>Online Behavior&gt;United States&gt;Sports&gt;Winter Sports &gt; Ice Skating</t>
  </si>
  <si>
    <t>Online Behavior&gt;United States&gt;Autos and Vehicles &gt; Brands&gt;Kia</t>
  </si>
  <si>
    <t>Online Behavior&gt;United States&gt;Finance &gt; Grants, Scholarships and Financial Aid&gt;Study Grants and Scholarships</t>
  </si>
  <si>
    <t>US &gt; Reach &gt; Propensity Models &gt; Lifestyle &gt; Loyalty Programs &gt; Loyalty Card User</t>
  </si>
  <si>
    <t>Online Behavior&gt;United States&gt;Finance &gt; Insurance&gt;Health Insurance</t>
  </si>
  <si>
    <t>US Financial &gt; Likely Bank Account and Services &gt; Saving Account &gt; Personal or Join (Financial)</t>
  </si>
  <si>
    <t>Online Behavior&gt;United States&gt;Finance &gt; Insurance&gt;Travel Insurance</t>
  </si>
  <si>
    <t>US &gt; Multibuyer Behaviors &gt; Club &gt; Continuity Buyers</t>
  </si>
  <si>
    <t>Online Behavior&gt;United States&gt;Intent &gt; Shopping&gt;Consumer Electronics &gt; Video Game Consoles</t>
  </si>
  <si>
    <t>Travel and Tourism &gt; Interest (Affinity) &gt; Destinations &gt; Africa</t>
  </si>
  <si>
    <t>Lotame &gt; Style, Fashion &amp; Clothing</t>
  </si>
  <si>
    <t>Travel and Tourism &gt; Interest (Affinity)</t>
  </si>
  <si>
    <t>Online Behavior&gt;United States&gt;Intent &gt; Auto Buyers &gt; Car Make&gt;Subaru</t>
  </si>
  <si>
    <t>OnAudience &gt; Intent &gt; Sporting Goods</t>
  </si>
  <si>
    <t>US Financial &gt; Likely In Market Timing &gt; Not At All Likely to Purchase &gt; Second House/Residence In The Next Year (Financial)</t>
  </si>
  <si>
    <t>US &gt; B2B &gt; B2B Decision Maker Responsibilities &gt; Sales</t>
  </si>
  <si>
    <t>Online Behavior&gt;United States&gt;Sports&gt;Sports League &gt; NBA</t>
  </si>
  <si>
    <t>US &gt; Reach &gt; Propensity Models &gt; Hobbies and Interest &gt; Sports &gt; NASCAR Enthusiast</t>
  </si>
  <si>
    <t>Online Behavior&gt;United States&gt;Finance &gt; Grants, Scholarships and Financial Aid&gt;Government Grants</t>
  </si>
  <si>
    <t>Online Behavior&gt;United States&gt;Finance &gt; Banking&gt;Debit and Checking Services</t>
  </si>
  <si>
    <t>Media and Entertainment &gt; Audio and Video Streaming &gt; Streaming Video</t>
  </si>
  <si>
    <t>Online Behavior&gt;United States&gt;Sports&gt;Sports League &gt; Premier League</t>
  </si>
  <si>
    <t>Mobile - US &gt; Automotive &gt; Vehicle Ownership &gt; yes</t>
  </si>
  <si>
    <t>US &gt; B2B &gt; B2B Decision Maker Responsibilities &gt; Computer Hardware</t>
  </si>
  <si>
    <t>US &gt; Interest Propensities &gt; Insurance &gt; Lincoln Heritage</t>
  </si>
  <si>
    <t>US &gt; B2B &gt; B2B Decision Maker Responsibilities &gt; Office Services or Moving</t>
  </si>
  <si>
    <t>US &gt; B2B &gt; Purchase DM &gt; Technology Services, Hardware and &gt; or Software &gt; I am the sole decision maker</t>
  </si>
  <si>
    <t>Travel and Tourism &gt; Interest (Affinity) &gt; Products &gt; Air Travel</t>
  </si>
  <si>
    <t>Online Behavior&gt;United States&gt;Food and Drink&gt;Beverages &gt; Bottled Water</t>
  </si>
  <si>
    <t>Online Behavior&gt;United States&gt;Arts and Entertainment&gt;Events and Listings &gt; Expos and Conventions</t>
  </si>
  <si>
    <t>US &gt;Price-Driven Traditionalist Audience</t>
  </si>
  <si>
    <t>US &gt; Response Performance &gt; Direct Marketing Responders</t>
  </si>
  <si>
    <t>US &gt; Brand Propensities &gt; Travel &gt; American Airlines Buyer Propensity</t>
  </si>
  <si>
    <t>US &gt; Interest Propensities &gt; Celebrities &gt; Celebrity Fan Gossip</t>
  </si>
  <si>
    <t>Lotame &gt; Offline CPG Purchasers &gt; Product Segment &gt; Home Supplies</t>
  </si>
  <si>
    <t>Online Behavior&gt;United States&gt;Autos and Vehicles &gt; Brands&gt;GM-Daewoo</t>
  </si>
  <si>
    <t>Mobile - US &gt; Travel &gt; Activity &gt; Ski Travelers</t>
  </si>
  <si>
    <t>Online Behavior&gt;United States&gt;Finance &gt; Financial Planning and Management&gt;Asset and Portfolio Management</t>
  </si>
  <si>
    <t>OnAudience &gt; Interest &gt; Arts &amp; Entertainment</t>
  </si>
  <si>
    <t>Media and Entertainment &gt; Sports and Recreational Activities &gt; Interest (Affinity) &gt; Individual Sports &gt; Tennis and Racquet Sports</t>
  </si>
  <si>
    <t>Online Behavior&gt;United States&gt;Autos and Vehicles &gt; Brands&gt;Dodge</t>
  </si>
  <si>
    <t>OnAudience &gt; Interest &gt; Business &gt; Economy</t>
  </si>
  <si>
    <t>Online Behavior&gt;United States&gt;B2B &gt; Occupation&gt;Entrepreneur</t>
  </si>
  <si>
    <t>Online Behavior&gt;United States&gt;Beauty and Fitness&gt;Fashion and Style &gt; Fashion Modeling</t>
  </si>
  <si>
    <t>Online Behavior&gt;United States&gt;Arts and Entertainment&gt;Events and Listings &gt; Live Sporting Events</t>
  </si>
  <si>
    <t>Online Behavior&gt;United States&gt;Travel&gt;Specialty Travel &gt; Agritourism</t>
  </si>
  <si>
    <t>US &gt; Interest Propensities &gt; Insurance &gt; Aetna Group</t>
  </si>
  <si>
    <t>US &gt;Green Consumer Audience</t>
  </si>
  <si>
    <t>US &gt; Interest Propensities &gt; Insurance &gt; Northwestern Mutual</t>
  </si>
  <si>
    <t>US Interest &gt; Consumer Electronics</t>
  </si>
  <si>
    <t>OnAudience &gt; Interest</t>
  </si>
  <si>
    <t>Online Behavior&gt;United States&gt;Finance &gt; Investing&gt;Derivatives</t>
  </si>
  <si>
    <t>US &gt; Interest Propensities &gt; Activities and Interests &gt; International News</t>
  </si>
  <si>
    <t>OnAudience &gt; Interest &gt; Arts &amp; Entertainment &gt; Fine Art</t>
  </si>
  <si>
    <t>Media and Entertainment &gt; Gaming &gt; In-Market</t>
  </si>
  <si>
    <t>Online Behavior&gt;United States&gt;Autos and Vehicles &gt; Brands&gt;Rolls-Royce</t>
  </si>
  <si>
    <t>US &gt; Interest Propensities &gt; Insurance &gt; New York Life</t>
  </si>
  <si>
    <t>Online Behavior&gt;United States&gt;Validated Demographic &gt; Gender and Age Combined&gt;Males 55-64</t>
  </si>
  <si>
    <t>Online Behavior&gt;United States&gt;Autos and Vehicles &gt; Brands&gt;Jaguar</t>
  </si>
  <si>
    <t>OnAudience &gt; Interest &gt; Technology</t>
  </si>
  <si>
    <t>Online Behavior&gt;United States&gt;Hobbies and Leisure&gt;Special Occasions &gt; Holidays and Seasonal Events</t>
  </si>
  <si>
    <t>Online Behavior&gt;United States&gt;Travel&gt;Tourist Destinations &gt; Lakes and Rivers</t>
  </si>
  <si>
    <t>US &gt; Interest Propensities &gt; Activities and Interests &gt; Buying and Selling Homes &gt; Real Estate</t>
  </si>
  <si>
    <t>OnAudience &gt; Interest &gt; Personal Finance</t>
  </si>
  <si>
    <t>US &gt; Reach &gt; Sociodemographic &gt; Dwelling Size &gt; 1 Unit</t>
  </si>
  <si>
    <t>Lotame &gt; Travel &gt; Winter Holiday Travel</t>
  </si>
  <si>
    <t>US &gt; Reach &gt; Propensity Models &gt; Hobbies and Interest &gt; Music &gt; Streaming</t>
  </si>
  <si>
    <t>US &gt; B2B &gt; Purchase DM &gt; Technology Services, Hardware and &gt; or Software &gt; I make the final decision with input from staff &gt; management</t>
  </si>
  <si>
    <t>Online Behavior&gt;United States&gt;Autos and Vehicles &gt; Brands&gt;Ford</t>
  </si>
  <si>
    <t>US &gt; Reach &gt; Propensity Models &gt; Hobbies and Interest &gt; Sports &gt; NBA Enthusiast</t>
  </si>
  <si>
    <t>Online Behavior&gt;United States&gt;Finance &gt; Financial Planning and Management&gt;Financial Planning and Management</t>
  </si>
  <si>
    <t>Travel and Tourism &gt; Interest (Affinity) &gt; Products &gt; Hotels and Lodging</t>
  </si>
  <si>
    <t>Online Behavior&gt;United States&gt;Beauty and Fitness&gt;Fitness &gt; Fitness Instruction and Personal Training</t>
  </si>
  <si>
    <t>Online Behavior&gt;United States&gt;Autos and Vehicles &gt; Brands&gt;Porsche</t>
  </si>
  <si>
    <t>Online Behavior&gt;United States&gt;Finance &gt; Financial Planning and Management&gt;Retirement and Pension</t>
  </si>
  <si>
    <t>Online Behavior&gt;United States&gt;Beauty and Fitness&gt;Fitness &gt; Home Exercise</t>
  </si>
  <si>
    <t>US &gt; Interest Propensities &gt; TV and Movies &gt; Drama</t>
  </si>
  <si>
    <t>Online Behavior&gt;United States&gt;Sports&gt;Individual Sports &gt; Cycling</t>
  </si>
  <si>
    <t>Online Behavior&gt;United States&gt;Food and Drink&gt;Beverages &gt; Beer</t>
  </si>
  <si>
    <t>Online Behavior&gt;United States&gt;B2B &gt; Occupation&gt;PropertyManager</t>
  </si>
  <si>
    <t>US &gt; Interest Propensities &gt; Insurance &gt; Transamerica</t>
  </si>
  <si>
    <t>Online Behavior&gt;United States&gt;Intent &gt; Travel&gt;Cruises</t>
  </si>
  <si>
    <t>OnAudience &gt; Interest &gt; News &gt; Local News</t>
  </si>
  <si>
    <t>Transactional &gt; Q3 Casual Dining Restaurant Goers</t>
  </si>
  <si>
    <t>US Financial &gt; Likely Attitude and Behavior &gt; Completely Disagree &gt; When I Find A Financial Product/Service I Like I Typically Recommend It To People I Know (Financial)</t>
  </si>
  <si>
    <t>US &gt; Demographic &gt; Family &gt; Households with 2 Adults</t>
  </si>
  <si>
    <t>US &gt; Premium Entertainment and Pastimes &gt; Premium Magazine Enthusiasts</t>
  </si>
  <si>
    <t>Online Behavior&gt;United States&gt;People and Society&gt;Family and Relationships &gt; Moms</t>
  </si>
  <si>
    <t>Mobile - US &gt; Device Ownership &gt; Smartphones &gt; Vivo</t>
  </si>
  <si>
    <t>US &gt; B2B &gt; B2B Decision Maker Responsibilities &gt; Security Services</t>
  </si>
  <si>
    <t>Lotame &gt; Travel &gt; Summer Travel</t>
  </si>
  <si>
    <t>US &gt; Sociodemographic &gt; P$YCLE Premier Lifestage &gt; Y3 Fiscal Fledglings</t>
  </si>
  <si>
    <t>Online Behavior&gt;United States&gt;Validated Demographic &gt; Age&gt;25-54</t>
  </si>
  <si>
    <t>US &gt; Reach &gt; Propensity Models &gt; Household Consumer Expenditures &gt; Lawn and Garden</t>
  </si>
  <si>
    <t>US &gt; Reach &gt; Propensity Models &gt; Real Estate &gt; Monthly Mortgage Payment &gt; $800-$999</t>
  </si>
  <si>
    <t>US &gt; Brand Propensities &gt; Automotive &gt; Ford Credit Buyer Propensity</t>
  </si>
  <si>
    <t>Media and Entertainment &gt; Connected TV and Over-the-Top (CTV and OTT)</t>
  </si>
  <si>
    <t>Online Behavior&gt;United States&gt;Beauty and Fitness&gt;Face and Body Care &gt; Hygiene and Toiletries</t>
  </si>
  <si>
    <t>US &gt; Brand Propensities &gt; Media and Entertainment &gt; Steam Community Buyer Propensity</t>
  </si>
  <si>
    <t>US &gt; Brand Propensities &gt; Big Box Dollar General Buyer Propensity</t>
  </si>
  <si>
    <t>US &gt; Reach &gt; Sociodemographic &gt; Age &gt; 45-49</t>
  </si>
  <si>
    <t>US &gt; B2B &gt; B2B Decision Maker Responsibilities &gt; Accounting or Tax Services</t>
  </si>
  <si>
    <t>Online Behavior&gt;United States&gt;Intent &gt; Services&gt;Arts and Entertainment</t>
  </si>
  <si>
    <t>Media and Entertainment &gt; Sports and Recreational Activities &gt; Interest (Affinity) &gt; Team Sports &gt; Football (American)</t>
  </si>
  <si>
    <t>OnAudience &gt; Intent &gt; Education</t>
  </si>
  <si>
    <t>Online Behavior&gt;United States&gt;Intent &gt; Shopping&gt;Pet Food &gt; Dog</t>
  </si>
  <si>
    <t>Online Behavior&gt;United States&gt;Intent &gt; Services&gt;Restaurants</t>
  </si>
  <si>
    <t>Online Behavior&gt;United States&gt;Autos and Vehicles &gt; Brands&gt;Bugatti</t>
  </si>
  <si>
    <t>Online Behavior&gt;United States&gt;Intent &gt; Services&gt;Photography</t>
  </si>
  <si>
    <t>Media Source &gt; LBDigital &gt; Open For Business B2B</t>
  </si>
  <si>
    <t>US &gt; Sociodemographic &gt; ConneXions Lifestage &gt; M3 Offline Seniors</t>
  </si>
  <si>
    <t>Online Behavior&gt;United States&gt;B2B &gt; Occupation&gt;SupplyChainManager</t>
  </si>
  <si>
    <t>US &gt; Reach &gt; Propensity Models &gt; Finance &gt; Credit &gt; Debit Card &gt; Store Credit Card User</t>
  </si>
  <si>
    <t>OnAudience &gt; Intent &gt; Electronics &gt; Video Game Consoles</t>
  </si>
  <si>
    <t>Online Behavior&gt;United States&gt;Food and Drink&gt;Beverages &gt; Juice</t>
  </si>
  <si>
    <t>OnAudience &gt; Interest &gt; Science &gt; Weather Forecast</t>
  </si>
  <si>
    <t>OnAudience &gt; Intent &gt; Software</t>
  </si>
  <si>
    <t>US &gt; B2B &gt; B2B Decision Maker Responsibilities &gt; Financial Services</t>
  </si>
  <si>
    <t>US &gt; Interest Propensities &gt; Activities and Interests &gt; National News</t>
  </si>
  <si>
    <t>US &gt; Demo &gt; Age &gt; 55-64</t>
  </si>
  <si>
    <t>US &gt; Reach &gt; Sociodemographic &gt; Dwelling Type &gt; Multi-family Dwelling Unit</t>
  </si>
  <si>
    <t>US &gt; B2B &gt; B2B Decision Maker Responsibilities &gt; Purchasing Vehicles or Automobile Services</t>
  </si>
  <si>
    <t>US &gt; Reach &gt; Propensity Models &gt; Travel &gt; High Frequency Travel &gt; Foreign Vacationer</t>
  </si>
  <si>
    <t>OnAudience &gt; Intent &gt; Electronics &gt; Video &gt; Televisions</t>
  </si>
  <si>
    <t>Purchase Behaviors &gt; Q2 Spring Cleaners</t>
  </si>
  <si>
    <t>US &gt; Reach &gt; Propensity Models &gt; Lifestyle &gt; Healthy Living</t>
  </si>
  <si>
    <t>OnAudience &gt; Intent &gt; Animals &amp; Pet</t>
  </si>
  <si>
    <t>Online Behavior&gt;United States&gt;Beauty and Fitness&gt;Fashion and Style &gt; Fashion Designers and Collections</t>
  </si>
  <si>
    <t>Online Behavior&gt;United States&gt;Sports&gt;Individual Sports &gt; Bowling</t>
  </si>
  <si>
    <t>US &gt; Interest Propensities &gt; Activities and Interests &gt; Fashion</t>
  </si>
  <si>
    <t>Mobile - US &gt; Demographics &gt; Finance &gt; Rent Value &gt; Highest Rent Value</t>
  </si>
  <si>
    <t>Real Estate &gt; Sale Activity &gt; Just Sold</t>
  </si>
  <si>
    <t>Online Behavior&gt;United States&gt;Validated Demographic &gt; Gender and Age Combined&gt;Females 25-44</t>
  </si>
  <si>
    <t>US &gt; Multibuyer Behaviors &gt; Entertainment &gt; Pastimes Multibuyer</t>
  </si>
  <si>
    <t>US &gt; AUTO &gt; Primary Vehicle &gt; New or Used &gt; Pre-owned</t>
  </si>
  <si>
    <t>Online Behavior&gt;United States&gt;Intent &gt; Financial Intent&gt;Insurance &gt; Auto</t>
  </si>
  <si>
    <t>US &gt; Reach &gt; Propensity Models &gt; Hobbies and Interest &gt; Food and Drinks &gt; High-end Spirit Drinkers</t>
  </si>
  <si>
    <t>Online Behavior&gt;United States&gt;Autos and Vehicles &gt; Brands&gt;Fiat</t>
  </si>
  <si>
    <t>Media and Entertainment &gt; Sports and Recreational Activities &gt; Interest (Affinity) &gt; Olympics</t>
  </si>
  <si>
    <t>Online Behavior&gt;United States&gt;Sports&gt;Team Sports &gt; Rugby</t>
  </si>
  <si>
    <t>US &gt; Interest Propensities &gt; Music &gt; Hip Hop and Rap</t>
  </si>
  <si>
    <t>US Interest &gt; Home &gt; Home Improvement &gt; Home Improvement Grouping</t>
  </si>
  <si>
    <t>OnAudience &gt; Interest &gt; Technology &amp; Computing</t>
  </si>
  <si>
    <t>OnAudience &gt; Interest &gt; Travel</t>
  </si>
  <si>
    <t>Online Behavior&gt;United States&gt;Validated Demographic &gt; Age&gt;18 or older</t>
  </si>
  <si>
    <t>Online Behavior&gt;United States&gt;Sports&gt;Team Sports &gt; Basketball</t>
  </si>
  <si>
    <t>US &gt; B2B &gt; B2B Decision Maker Responsibilities &gt; Computer Software</t>
  </si>
  <si>
    <t>Media and Entertainment &gt; Audio and Video Streaming &gt; Streaming Video &gt; Interest (Affinity)</t>
  </si>
  <si>
    <t>US &gt; Interest Propensities &gt; TV and Movies &gt; Reality &gt; Game Shows</t>
  </si>
  <si>
    <t>US &gt; Demographic &gt; Family &gt; Households with 3 Adults</t>
  </si>
  <si>
    <t>US Interest &gt; Cooking &gt; General</t>
  </si>
  <si>
    <t>Online Behavior&gt;United States&gt;Intent &gt; Travel&gt;Travel</t>
  </si>
  <si>
    <t>US Financial &gt; Method of Payment &gt; Other</t>
  </si>
  <si>
    <t>Online Behavior&gt;United States&gt;Validated Demographic &gt; Gender and Age Combined&gt;Males 18-64</t>
  </si>
  <si>
    <t>Online Behavior&gt;United States&gt;Hobbies and Leisure&gt;Outdoors &gt; Fishing</t>
  </si>
  <si>
    <t>Online Behavior&gt;United States&gt;Intent &gt; Auto Buyers &gt; Type&gt;Sedan</t>
  </si>
  <si>
    <t>Online Behavior&gt;United States&gt;Intent &gt; Auto Buyers &gt; Type&gt;Luxury</t>
  </si>
  <si>
    <t>Online Behavior&gt;United States&gt;Intent &gt; Auto Buyers &gt; Car Make&gt;Hyundai</t>
  </si>
  <si>
    <t>US &gt; Sociodemographic &gt; ConneXions Lifestage &gt; M4 Elderly Traditionalists</t>
  </si>
  <si>
    <t>Online Behavior&gt;United States&gt;Validated Demographic &gt; Gender and Age Combined&gt;Males 25-54</t>
  </si>
  <si>
    <t>US &gt; Brand Propensities &gt; Apparel &gt; JCPenney Buyer Propensity</t>
  </si>
  <si>
    <t>Transactional &gt; Q3 Fashion Shoppers</t>
  </si>
  <si>
    <t>Online Behavior&gt;United States&gt;Intent &gt; Shopping&gt;Drug Stores &gt; Walgreens</t>
  </si>
  <si>
    <t>Mobile - US &gt; Travel &gt; Car Rentals &gt; Hertz</t>
  </si>
  <si>
    <t>Online Behavior&gt;United States&gt;Intent &gt; Auto Buyers &gt; Type&gt;SUV</t>
  </si>
  <si>
    <t>Online Behavior&gt;United States&gt;Hobbies and Leisure&gt;Outdoors &gt; Hiking and Camping</t>
  </si>
  <si>
    <t>Online Behavior&gt;United States&gt;Intent &gt; Auto Buyers &gt; Type&gt;Truck</t>
  </si>
  <si>
    <t>US &gt; AUTO &gt; Primary Vehicle &gt; New or Used &gt; New</t>
  </si>
  <si>
    <t>US &gt; Reach &gt; Sociodemographic &gt; Estimated Current Home Value &gt; $160,000-$199,999</t>
  </si>
  <si>
    <t>US &gt; AUTO &gt; Primary Vehicle &gt; Owned or Leased &gt; Company Car</t>
  </si>
  <si>
    <t>Online Behavior&gt;United States&gt;Finance &gt; Credit and Lending&gt;Credit and Lending</t>
  </si>
  <si>
    <t>Online Behavior&gt;United States&gt;Intent &gt; Shopping&gt;Consumer Electronics &gt; Televisions/TVs</t>
  </si>
  <si>
    <t>US &gt; Reach &gt; Propensity Models &gt; Hobbies and Interest &gt; Sports &gt; Plays Tennis</t>
  </si>
  <si>
    <t>Online Behavior&gt;United States&gt;Validated Demographic &gt; Age&gt;18-64</t>
  </si>
  <si>
    <t>US &gt; Reach &gt; Sociodemographic &gt; Household Income &gt; $50,000-$74,999</t>
  </si>
  <si>
    <t>Online Behavior&gt;United States&gt;Intent &gt; Travel&gt;Luxury Travel</t>
  </si>
  <si>
    <t>US &gt; Premium Gender &gt; Premium Gender &gt; Males</t>
  </si>
  <si>
    <t>US &gt; Reach &gt; Propensity Models &gt; Hobbies and Interest &gt; Sports &gt; Fitness Enthusiasts</t>
  </si>
  <si>
    <t>US &gt; Sociodemographic &gt; PRIZM Premier Lifestage &gt; F2 Young Accumulators</t>
  </si>
  <si>
    <t>US &gt;Rural Improvement Fanatic</t>
  </si>
  <si>
    <t>Online Behavior&gt;United States&gt;Intent &gt; Shopping&gt;Fashion</t>
  </si>
  <si>
    <t>Online Behavior&gt;United States&gt;Validated Demographic &gt; Gender and Age Combined&gt;Females 45-54</t>
  </si>
  <si>
    <t>Mobile - US &gt; Food &gt; Restaurant &gt; Brand &gt; Krispy Kreme</t>
  </si>
  <si>
    <t>US &gt; Brand Propensities &gt; Apparel &gt; TOMS Buyer Propensity</t>
  </si>
  <si>
    <t>Online Behavior&gt;United States&gt;Food and Drink&gt;Restaurants &gt; Fast Food</t>
  </si>
  <si>
    <t>Travel and Tourism &gt; Interest (Affinity) &gt; Destinations &gt; Latin America</t>
  </si>
  <si>
    <t>Telecommunications and Mobile Tech &gt; Mobile Devices and Connected Technology</t>
  </si>
  <si>
    <t>Online Behavior&gt;United States&gt;Intent &gt; Shopping&gt;Auto Parts Stores</t>
  </si>
  <si>
    <t>Mobile - US &gt; Financial Services &gt; Digital Payments &gt; Chase Pay</t>
  </si>
  <si>
    <t>Online Behavior&gt;United States&gt;Validated Demographic &gt; Age&gt;18-54</t>
  </si>
  <si>
    <t>Online Behavior&gt;United States&gt;Finance &gt; Investing&gt;Commodities and Futures Trading</t>
  </si>
  <si>
    <t>US Interest &gt; Computers</t>
  </si>
  <si>
    <t>Lotame &gt; Offline CPG Purchasers &gt; Product Segment</t>
  </si>
  <si>
    <t>US &gt; Reach &gt; Propensity Models &gt; Online &gt; Electronics and Gadgets</t>
  </si>
  <si>
    <t>OnAudience &gt; Interest &gt; Technology &amp; Computing &gt; Entertainment</t>
  </si>
  <si>
    <t>US &gt; Interest Propensities &gt; TV and Movies &gt; Network TV</t>
  </si>
  <si>
    <t>Online Behavior&gt;United States&gt;Intent &gt; Shopping&gt;Drug Stores</t>
  </si>
  <si>
    <t>US Financial &gt; Estimated Discretionary Spending &gt; Greater than $2,500</t>
  </si>
  <si>
    <t>Mobile - US &gt; Device Ownership &gt; Smartphones &gt; ZTE</t>
  </si>
  <si>
    <t>US Home &gt; Property Type &gt; Single</t>
  </si>
  <si>
    <t>US &gt; Interest Propensities &gt; Activities and Interests &gt; Financial Aid</t>
  </si>
  <si>
    <t>US &gt; Reach &gt; Propensity Models &gt; Lifestyle &gt; Charities &gt; Contributes to Charities</t>
  </si>
  <si>
    <t>Online Behavior&gt;United States&gt;B2B &gt; Occupation&gt;Musician</t>
  </si>
  <si>
    <t>Media and Entertainment &gt; Consumer Entertainment Technology</t>
  </si>
  <si>
    <t>US Demographic &gt; Age &gt; Specialty Age Range &gt; 21+</t>
  </si>
  <si>
    <t>Online Behavior&gt;United States&gt;Autos and Vehicles &gt; Brands&gt;LandRover</t>
  </si>
  <si>
    <t>US &gt; Brand Propensities &gt; Apparel &gt; The Men's Wearhouse Buyer Propensity</t>
  </si>
  <si>
    <t>US &gt; Brand Propensities &gt; Telecom and Service Providers &gt; Page Plus Cellular Buyer Propensity</t>
  </si>
  <si>
    <t>US &gt; Reach &gt; Propensity Models &gt; Hobbies and Interest &gt; Sports &gt; PGA Tour Enthusiast</t>
  </si>
  <si>
    <t>Online Behavior&gt;United States&gt;Validated Demographic &gt; Age&gt;25-64</t>
  </si>
  <si>
    <t>US &gt; Interest Propensities &gt; Activities and Interests &gt; College Life</t>
  </si>
  <si>
    <t>OnAudience &gt; Interest &gt; Technology &amp; Computing &gt; Email</t>
  </si>
  <si>
    <t>Online Behavior&gt;United States&gt;Beauty and Fitness&gt;Fitness &gt; Bodybuilding</t>
  </si>
  <si>
    <t>Online Behavior&gt;United States&gt;Validated Demographic &gt; Gender and Age Combined&gt;Females 55-64</t>
  </si>
  <si>
    <t>US &gt; Reach &gt; Propensity Models &gt; Household Consumer Expenditures &gt; Home Office</t>
  </si>
  <si>
    <t>Online Behavior&gt;United States&gt;Validated Demographic &gt; Age&gt;55-64</t>
  </si>
  <si>
    <t>Mobile - US &gt; Sports &gt; UFC Fans</t>
  </si>
  <si>
    <t>Online Behavior&gt;United States&gt;Autos and Vehicles &gt; Brands&gt;Maybach</t>
  </si>
  <si>
    <t>US &gt; Brand Propensities &gt; Travel &gt; Choice Hotels Buyer Propensity</t>
  </si>
  <si>
    <t>US &gt; Sociodemographic &gt; ConneXions Lifestage &gt; F2 Suburban Spenders</t>
  </si>
  <si>
    <t>OnAudience &gt; Interest &gt; News &gt; International News</t>
  </si>
  <si>
    <t>Mobile - US &gt; Demographics &gt; Education &gt; Lowest Education Achievement</t>
  </si>
  <si>
    <t>Online Behavior&gt;United States&gt;Beauty and Fitness&gt;Fitness &gt; Fitness Equipment and Accessories</t>
  </si>
  <si>
    <t>Online Behavior&gt;United States&gt;B2B &gt; Occupation&gt;ComputerProgrammer</t>
  </si>
  <si>
    <t>US &gt; Reach &gt; Propensity Models &gt; Hobbies and Interest &gt; Food and Drinks &gt; Eats at Fast Food Restaurants</t>
  </si>
  <si>
    <t>US &gt; Reach &gt; Propensity Models &gt; Hobbies and Interest &gt; Music &gt; Listens to Pop Music</t>
  </si>
  <si>
    <t>Real Estate &gt; Lot Size &gt; Cozy Outdoor Living Space (Less than  an Acre)</t>
  </si>
  <si>
    <t>Online Behavior&gt;United States&gt;Sports&gt;Individual Sports &gt; Track and Field</t>
  </si>
  <si>
    <t>US &gt; Interest Propensities &gt; Activities and Interests &gt; Local News</t>
  </si>
  <si>
    <t>Media and Entertainment &gt; Audio and Video Streaming &gt; Streaming Video &gt; Interest (Affinity) &gt; Streaming Services</t>
  </si>
  <si>
    <t>Online Behavior&gt;United States&gt;Beauty and Fitness&gt;Spas and Beauty Services &gt; Massage Therapy</t>
  </si>
  <si>
    <t>US &gt; Response Performance &gt; Direct Marketing Purchasers</t>
  </si>
  <si>
    <t>US &gt; Reach &gt; Propensity Models &gt; Young Adult Clothing Shoppers</t>
  </si>
  <si>
    <t>Online Behavior&gt;United States&gt;Beauty and Fitness&gt;Fitness &gt; Gyms and Health Clubs</t>
  </si>
  <si>
    <t>Online Behavior&gt;United States&gt;Finance &gt; Banking&gt;Banking</t>
  </si>
  <si>
    <t>US &gt; Reach &gt; Propensity Models &gt; Hobbies and Interest &gt; Pets &gt; Cat Owners</t>
  </si>
  <si>
    <t>Online Behavior&gt;United States&gt;B2B &gt; Occupation&gt;Teacher</t>
  </si>
  <si>
    <t>Online Behavior&gt;United States&gt;Travel&gt;Specialty Travel &gt; Adventure Travel</t>
  </si>
  <si>
    <t>Online Behavior&gt;United States&gt;Intent &gt; Services&gt;Pets</t>
  </si>
  <si>
    <t>Online Behavior&gt;United States&gt;B2B &gt; Occupation&gt;Student</t>
  </si>
  <si>
    <t>US &gt; Reach &gt; Propensity Models &gt; Online &gt; Pets</t>
  </si>
  <si>
    <t>Online Behavior&gt;United States&gt;B2B &gt; Occupation&gt;Architect</t>
  </si>
  <si>
    <t>US &gt; Reach &gt; Propensity Models &gt; Household Consumer Expenditures &gt; Kitchen</t>
  </si>
  <si>
    <t>US &gt; Brand Propensities &gt; Health &gt; Beauty and Cosmetics &gt; Beachbody Buyer Propensity</t>
  </si>
  <si>
    <t>US &gt; Brand Propensities &gt; Electronics &gt; Crutchfield Buyer Propensity</t>
  </si>
  <si>
    <t>Mobile - US &gt; Travel &gt; Vacation Rentals &gt; HomeAway</t>
  </si>
  <si>
    <t>Online Behavior&gt;United States&gt;Sports&gt;Team Sports &gt; American Football</t>
  </si>
  <si>
    <t>US &gt; Reach &gt; Propensity Models &gt; Hobbies and Interest &gt; Sports &gt; Boating</t>
  </si>
  <si>
    <t>Mobile - US &gt; Travel &gt; Destination &gt; International Travelers &gt; Frequent Travelers</t>
  </si>
  <si>
    <t>US &gt; Interest Propensities &gt; Brands &gt; Big Box Retail</t>
  </si>
  <si>
    <t>Online Behavior&gt;United States&gt;Intent &gt; Shopping&gt;Consumer Electronics &gt; Tablets</t>
  </si>
  <si>
    <t>US &gt; Sociodemographic &gt; PRIZM Premier Social &gt; C2 City Centers</t>
  </si>
  <si>
    <t>OnAudience &gt; Interest &gt; Life Stage</t>
  </si>
  <si>
    <t>US &gt; Brand Propensities &gt; Health &gt; Beauty and Cosmetics &gt; Bare Escentuals Buyer Propensity</t>
  </si>
  <si>
    <t>OnAudience &gt; Interest &gt; Social life</t>
  </si>
  <si>
    <t>OnAudience &gt; Interest &gt; News &amp; Magazines</t>
  </si>
  <si>
    <t>Online Behavior&gt;United States&gt;Autos and Vehicles &gt; Brands&gt;Vauxhall-Opel</t>
  </si>
  <si>
    <t>OnAudience &gt; Interest &gt; Business</t>
  </si>
  <si>
    <t>US &gt; Brand Propensities &gt; Apparel &gt; Bare Necessities Buyer Propensity</t>
  </si>
  <si>
    <t>Mobile - US &gt; Device Ownership &gt; Tablets &gt; yes</t>
  </si>
  <si>
    <t>Mobile - US &gt; Automotive &gt; Repair &amp; Oil Change &gt; Intend</t>
  </si>
  <si>
    <t>Online Behavior&gt;United States&gt;Validated Demographic &gt; Gender and Age Combined&gt;Males 18-44</t>
  </si>
  <si>
    <t>Online Behavior&gt;United States&gt;Validated Demographic &gt; Gender and Age Combined&gt;Males 25-44</t>
  </si>
  <si>
    <t>Online Behavior&gt;United States&gt;Arts and Entertainment&gt;Events and Listings &gt; Film Festivals</t>
  </si>
  <si>
    <t>Online Behavior&gt;United States&gt;Validated Demographic &gt; Age&gt;35-44</t>
  </si>
  <si>
    <t>US &gt; Reach &gt; Propensity Models &gt; Hobbies and Interest &gt; Cultural Arts</t>
  </si>
  <si>
    <t>Online Behavior&gt;United States&gt;The Changing Consumer&gt;Data For Good &gt; Current Affairs - Social Justice</t>
  </si>
  <si>
    <t>Online Behavior&gt;United States&gt;Hobbies and Leisure&gt;Special Occasions &gt; Party Planning</t>
  </si>
  <si>
    <t>Online Behavior&gt;United States&gt;Intent &gt; Shopping&gt;Drug Stores &gt; CVS</t>
  </si>
  <si>
    <t>Online Behavior&gt;United States&gt;Travel&gt;Travel Agencies and Services &gt; Tourist Boards and Visitor Centers</t>
  </si>
  <si>
    <t>OnAudience &gt; Interest &gt; Technology &amp; Computing &gt; Internet Technology</t>
  </si>
  <si>
    <t>US &gt; Demographic &gt; Family &gt; Female Head of Household</t>
  </si>
  <si>
    <t>Online Behavior&gt;United States&gt;Beauty and Fitness&gt;Face and Body Care &gt; Make-Up and Cosmetics</t>
  </si>
  <si>
    <t>Online Behavior&gt;United States&gt;Hobbies and Leisure&gt;Outdoors &gt; Equestrian</t>
  </si>
  <si>
    <t>Transactional &gt; Q3 Gardening Shoppers</t>
  </si>
  <si>
    <t>US &gt; Reach &gt; Propensity Models &gt; Lifestyle &gt; Charities &gt; Contributes by Volunteering</t>
  </si>
  <si>
    <t>Online Behavior&gt;United States&gt;Autos and Vehicles &gt; Brands&gt;Acura</t>
  </si>
  <si>
    <t>Lotame &gt; Style, Fashion &amp; Clothing &gt; Children's Clothing Shoppers</t>
  </si>
  <si>
    <t>Online Behavior&gt;United States&gt;Sports&gt;Sports League &gt; NHL</t>
  </si>
  <si>
    <t>OnAudience &gt; Interest &gt; Food &amp; Drink</t>
  </si>
  <si>
    <t>US &gt; Reach &gt; Propensity Models &gt; Online &gt; Home Office</t>
  </si>
  <si>
    <t>Online Behavior&gt;United States&gt;Intent &gt; Auto Buyers &gt; Car Make&gt;Toyota</t>
  </si>
  <si>
    <t>Online Behavior&gt;United States&gt;Finance &gt; Credit and Lending&gt;Credit Cards</t>
  </si>
  <si>
    <t>Online Behavior&gt;United States&gt;Intent &gt; Auto Buyers &gt; Car Make&gt;Ford</t>
  </si>
  <si>
    <t>Online Behavior&gt;United States&gt;Food and Drink&gt;Restaurants &gt; Fine Dining</t>
  </si>
  <si>
    <t>US &gt; Interest Propensities &gt; Music &gt; Country</t>
  </si>
  <si>
    <t>US Financial &gt; Credit Card Type &gt; Credit Card Holder - Unknown Type</t>
  </si>
  <si>
    <t>Online Behavior&gt;United States&gt;Finance &gt; Accounting and Auditing&gt;Accounting and Auditing</t>
  </si>
  <si>
    <t>Online Behavior&gt;United States&gt;Intent &gt; Auto Buyers &gt; Car Make&gt;Volkswagen</t>
  </si>
  <si>
    <t>Online Behavior&gt;United States&gt;B2B &gt; Occupation&gt;MechanicalEngineer</t>
  </si>
  <si>
    <t>Online Behavior&gt;United States&gt;Validated Demographic &gt; Gender and Age Combined&gt;Females 25-64</t>
  </si>
  <si>
    <t>Online Behavior&gt;United States&gt;Autos and Vehicles &gt; Brands&gt;Nissan</t>
  </si>
  <si>
    <t>US &gt; Home Renovation &gt; Home Renovators</t>
  </si>
  <si>
    <t>US &gt; Interest Propensities &gt; Insurance &gt; Unitedhealth Group</t>
  </si>
  <si>
    <t>US &gt; Interest Propensities &gt; Insurance &gt; MassMutual</t>
  </si>
  <si>
    <t>US &gt; Brand Propensities &gt; Health &gt; Beauty and Cosmetics &gt; ULTA Buyer Propensity</t>
  </si>
  <si>
    <t>US &gt; AUTO &gt; Auto Car Purchase Next Year &gt; Yes</t>
  </si>
  <si>
    <t>OnAudience &gt; Intent &gt; Travel</t>
  </si>
  <si>
    <t>US Financial &gt; Estimated Disposable Income &gt; $0 - $99,999</t>
  </si>
  <si>
    <t>Online Behavior&gt;United States&gt;Sports&gt;Individual Sports &gt; Skate Sports</t>
  </si>
  <si>
    <t>US &gt; B2B &gt; B2B Decision Maker Responsibilities &gt; Marketing or Market Research</t>
  </si>
  <si>
    <t>Online Behavior&gt;United States&gt;Intent &gt; Auto Buyers &gt; Car Make&gt;BMW</t>
  </si>
  <si>
    <t>US &gt; Brand Propensities &gt; Media and Entertainment &gt; pokerstars.net Buyer Propensity</t>
  </si>
  <si>
    <t>Online Behavior&gt;United States&gt;Intent &gt; Shopping&gt;Home Improvement</t>
  </si>
  <si>
    <t>Online Behavior&gt;United States&gt;Finance &gt; Accounting and Auditing&gt;Tax Preparation and Planning</t>
  </si>
  <si>
    <t>Travel and Tourism &gt; Interest (Affinity) &gt; Destinations &gt; North America &gt; United States</t>
  </si>
  <si>
    <t>US &gt; Reach &gt; Propensity Models &gt; Luxury Store Shoppers</t>
  </si>
  <si>
    <t>Travel and Tourism &gt; In-Market</t>
  </si>
  <si>
    <t>OnAudience &gt; Intent &gt; Baby &amp; Toddler</t>
  </si>
  <si>
    <t>Online Behavior&gt;United States&gt;Autos and Vehicles &gt; Brands&gt;Aston Martin</t>
  </si>
  <si>
    <t>Online Behavior&gt;United States&gt;Intent &gt; Auto Buyers &gt; Category&gt;Motorcycle</t>
  </si>
  <si>
    <t>Media and Entertainment &gt; Television (TV)</t>
  </si>
  <si>
    <t>US &gt; Brand Propensities &gt; Electronics &gt; RadioShack Buyer Propensity</t>
  </si>
  <si>
    <t>Online Behavior&gt;United States&gt;Validated Demographic &gt; Gender and Age Combined&gt;Females 18-64</t>
  </si>
  <si>
    <t>US &gt;Connected Impulse-Shopper Audience</t>
  </si>
  <si>
    <t>US Financial &gt; Likely Attitude and Behavior &gt; Bank Selection &gt; Customer Service Very Important (Financial)</t>
  </si>
  <si>
    <t>US &gt; Brand Propensities &gt; Travel &gt; Booking.com Buyer Propensity</t>
  </si>
  <si>
    <t>Online Behavior&gt;United States&gt;Intent &gt; Travel&gt;Graduation Trip</t>
  </si>
  <si>
    <t>Media and Entertainment &gt; Sports and Recreational Activities &gt; Interest (Affinity) &gt; Individual Sports</t>
  </si>
  <si>
    <t>Online Behavior&gt;United States&gt;Finance &gt; Investing&gt;Stocks and Bonds</t>
  </si>
  <si>
    <t>Lotame &gt; Technology</t>
  </si>
  <si>
    <t>US Buying Channel Preference &gt; Online</t>
  </si>
  <si>
    <t>OnAudience &gt; Interest &gt; Shopping &gt; Shopping Mall Buyers</t>
  </si>
  <si>
    <t>US &gt; Brand Propensities &gt; Health &gt; Beauty and Cosmetics &gt; SkinCareRx Buyer Propensity</t>
  </si>
  <si>
    <t>US &gt; Reach &gt; Propensity Models &gt; Hobbies and Interest &gt; Sports &gt; Avid Runners</t>
  </si>
  <si>
    <t>US &gt; Reach &gt; Sociodemographic &gt; Homeowner Status &gt; Renter</t>
  </si>
  <si>
    <t>Online Behavior&gt;United States&gt;Autos and Vehicles &gt; Brands&gt;Jeep</t>
  </si>
  <si>
    <t>US &gt; Sociodemographic &gt; ConneXions Lifestage &gt; F1 Early Adopting Elite</t>
  </si>
  <si>
    <t>US Financial &gt; Likely Credit Card &gt; Card in Own Name &gt; Any major Credit/Debit Card (Financial)</t>
  </si>
  <si>
    <t>Online Behavior&gt;United States&gt;Finance &gt; Credit and Lending&gt;Loans</t>
  </si>
  <si>
    <t>Online Behavior&gt;United States&gt;Validated Demographic &gt; Gender and Age Combined&gt;Females 25 or older</t>
  </si>
  <si>
    <t>US &gt; B2B &gt; B2B Decision Maker Responsibilities &gt; Internet Services</t>
  </si>
  <si>
    <t>Online Behavior&gt;United States&gt;Intent &gt; Auto Buyers &gt; Category&gt;Sport Cars</t>
  </si>
  <si>
    <t>US &gt; Sociodemographic &gt; P$YCLE Premier Lifestage &gt; F4 Working-Class USA</t>
  </si>
  <si>
    <t>US &gt; B2B &gt; B2B Decision Maker Responsibilities &gt; Employee Benefits</t>
  </si>
  <si>
    <t>Online Behavior&gt;United States&gt;Autos and Vehicles &gt; Brands&gt;Volvo</t>
  </si>
  <si>
    <t>OnAudience &gt; Intent &gt; Software &gt; Video Game Software</t>
  </si>
  <si>
    <t>Mobile - US &gt; Device Ownership &gt; Smartphones &gt; iOS (Apple) &gt; iPhone X</t>
  </si>
  <si>
    <t>AVERAGE of viewable_impressions</t>
  </si>
  <si>
    <t>AVERAGE of measurable_impressions</t>
  </si>
  <si>
    <t>impressions_per_exchange</t>
  </si>
  <si>
    <t>SUM of CPM</t>
  </si>
  <si>
    <t>SUM of CTR</t>
  </si>
  <si>
    <t>AVERAGE of composite_cost_impression_biased</t>
  </si>
  <si>
    <t>AVERAGE of composite_cost_equally_important</t>
  </si>
  <si>
    <t>AVERAGE of composite_cost_aquisition_biased</t>
  </si>
  <si>
    <t>AVERAGE of composite_cost_click_biased</t>
  </si>
  <si>
    <t>SUM of composite_cost_aquisition_biased</t>
  </si>
  <si>
    <t>COUNTA of exchange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</si>
</sst>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yyyy-mm-dd"/>
  </numFmts>
  <fonts count="16">
    <font>
      <sz val="10.0"/>
      <color rgb="FF000000"/>
      <name val="Verdana"/>
      <scheme val="minor"/>
    </font>
    <font>
      <b/>
      <color theme="1"/>
      <name val="Verdana"/>
      <scheme val="minor"/>
    </font>
    <font>
      <color theme="1"/>
      <name val="Verdana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color rgb="FF000000"/>
      <name val="Arial"/>
    </font>
    <font>
      <b/>
      <sz val="13.0"/>
      <color theme="1"/>
      <name val="Verdana"/>
      <scheme val="minor"/>
    </font>
    <font>
      <b/>
      <sz val="11.0"/>
      <color rgb="FFFF0000"/>
      <name val="Verdana"/>
      <scheme val="minor"/>
    </font>
    <font>
      <b/>
      <color rgb="FFFF0000"/>
      <name val="Verdana"/>
      <scheme val="minor"/>
    </font>
    <font>
      <i/>
      <color theme="1"/>
      <name val="Arial"/>
    </font>
    <font>
      <color rgb="FFFFFFFF"/>
      <name val="Arial"/>
    </font>
    <font>
      <color rgb="FF434343"/>
      <name val="Arial"/>
    </font>
    <font>
      <i/>
      <color theme="1"/>
      <name val="Verdana"/>
      <scheme val="minor"/>
    </font>
    <font>
      <b/>
      <sz val="11.0"/>
      <color rgb="FF1F1F1F"/>
      <name val="&quot;Google Sans&quot;"/>
    </font>
    <font>
      <u/>
      <color rgb="FF0000FF"/>
    </font>
  </fonts>
  <fills count="9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A3B2CC"/>
        <bgColor rgb="FFA3B2CC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</fills>
  <borders count="5">
    <border/>
    <border>
      <bottom style="thick">
        <color rgb="FF8093B3"/>
      </bottom>
    </border>
    <border>
      <right style="thin">
        <color rgb="FFFFFFFF"/>
      </right>
    </border>
    <border>
      <top style="double">
        <color rgb="FF000000"/>
      </top>
    </border>
    <border>
      <left style="thin">
        <color rgb="FF284E3F"/>
      </left>
      <right style="thin">
        <color rgb="FFFFFFFF"/>
      </right>
      <top style="thin">
        <color rgb="FFF4F6F8"/>
      </top>
      <bottom style="thin">
        <color rgb="FFF4F6F8"/>
      </bottom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164" xfId="0" applyFill="1" applyFont="1" applyNumberFormat="1"/>
    <xf borderId="0" fillId="0" fontId="2" numFmtId="164" xfId="0" applyAlignment="1" applyFont="1" applyNumberFormat="1">
      <alignment readingOrder="0"/>
    </xf>
    <xf borderId="0" fillId="0" fontId="2" numFmtId="10" xfId="0" applyAlignment="1" applyFont="1" applyNumberForma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2" numFmtId="165" xfId="0" applyFont="1" applyNumberFormat="1"/>
    <xf borderId="0" fillId="0" fontId="2" numFmtId="164" xfId="0" applyFont="1" applyNumberFormat="1"/>
    <xf borderId="0" fillId="0" fontId="2" numFmtId="10" xfId="0" applyFont="1" applyNumberFormat="1"/>
    <xf borderId="0" fillId="3" fontId="0" numFmtId="164" xfId="0" applyAlignment="1" applyFill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3" fontId="2" numFmtId="0" xfId="0" applyFont="1"/>
    <xf borderId="0" fillId="4" fontId="2" numFmtId="0" xfId="0" applyFill="1" applyFont="1"/>
    <xf borderId="0" fillId="5" fontId="2" numFmtId="0" xfId="0" applyFill="1" applyFont="1"/>
    <xf borderId="0" fillId="0" fontId="2" numFmtId="0" xfId="0" applyAlignment="1" applyFont="1">
      <alignment shrinkToFit="0" wrapText="1"/>
    </xf>
    <xf borderId="0" fillId="0" fontId="2" numFmtId="10" xfId="0" applyAlignment="1" applyFont="1" applyNumberFormat="1">
      <alignment shrinkToFit="0" wrapText="1"/>
    </xf>
    <xf borderId="0" fillId="0" fontId="2" numFmtId="3" xfId="0" applyAlignment="1" applyFont="1" applyNumberFormat="1">
      <alignment shrinkToFit="0" wrapText="1"/>
    </xf>
    <xf borderId="0" fillId="0" fontId="2" numFmtId="3" xfId="0" applyFont="1" applyNumberFormat="1"/>
    <xf borderId="0" fillId="0" fontId="4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165" xfId="0" applyAlignment="1" applyFont="1" applyNumberFormat="1">
      <alignment horizontal="right" vertical="bottom"/>
    </xf>
    <xf borderId="0" fillId="0" fontId="1" numFmtId="10" xfId="0" applyAlignment="1" applyFont="1" applyNumberFormat="1">
      <alignment readingOrder="0"/>
    </xf>
    <xf borderId="0" fillId="3" fontId="6" numFmtId="0" xfId="0" applyAlignment="1" applyFont="1">
      <alignment horizontal="left" readingOrder="0"/>
    </xf>
    <xf borderId="0" fillId="0" fontId="7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1" numFmtId="10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6" fontId="10" numFmtId="0" xfId="0" applyAlignment="1" applyFill="1" applyFont="1">
      <alignment vertical="bottom"/>
    </xf>
    <xf borderId="0" fillId="6" fontId="5" numFmtId="0" xfId="0" applyAlignment="1" applyFont="1">
      <alignment vertical="bottom"/>
    </xf>
    <xf borderId="1" fillId="6" fontId="10" numFmtId="0" xfId="0" applyAlignment="1" applyBorder="1" applyFont="1">
      <alignment vertical="bottom"/>
    </xf>
    <xf borderId="1" fillId="7" fontId="11" numFmtId="0" xfId="0" applyAlignment="1" applyBorder="1" applyFill="1" applyFont="1">
      <alignment vertical="bottom"/>
    </xf>
    <xf borderId="2" fillId="8" fontId="5" numFmtId="0" xfId="0" applyAlignment="1" applyBorder="1" applyFill="1" applyFont="1">
      <alignment vertical="bottom"/>
    </xf>
    <xf borderId="3" fillId="6" fontId="4" numFmtId="0" xfId="0" applyAlignment="1" applyBorder="1" applyFont="1">
      <alignment vertical="bottom"/>
    </xf>
    <xf borderId="3" fillId="6" fontId="4" numFmtId="164" xfId="0" applyAlignment="1" applyBorder="1" applyFont="1" applyNumberFormat="1">
      <alignment horizontal="right" vertical="bottom"/>
    </xf>
    <xf borderId="0" fillId="0" fontId="2" numFmtId="0" xfId="0" applyAlignment="1" applyFont="1">
      <alignment readingOrder="0" shrinkToFit="0" wrapText="1"/>
    </xf>
    <xf borderId="4" fillId="8" fontId="12" numFmtId="0" xfId="0" applyAlignment="1" applyBorder="1" applyFont="1">
      <alignment shrinkToFit="0" vertical="bottom" wrapText="0"/>
    </xf>
    <xf borderId="0" fillId="0" fontId="5" numFmtId="0" xfId="0" applyAlignment="1" applyFont="1">
      <alignment readingOrder="0" vertical="bottom"/>
    </xf>
    <xf borderId="0" fillId="0" fontId="13" numFmtId="0" xfId="0" applyAlignment="1" applyFont="1">
      <alignment readingOrder="0" shrinkToFit="0" wrapText="1"/>
    </xf>
    <xf borderId="0" fillId="0" fontId="13" numFmtId="0" xfId="0" applyAlignment="1" applyFont="1">
      <alignment horizontal="center" readingOrder="0" shrinkToFit="0" wrapText="1"/>
    </xf>
    <xf borderId="0" fillId="3" fontId="14" numFmtId="0" xfId="0" applyAlignment="1" applyFont="1">
      <alignment readingOrder="0"/>
    </xf>
    <xf borderId="0" fillId="0" fontId="15" numFmtId="0" xfId="0" applyFont="1"/>
  </cellXfs>
  <cellStyles count="1">
    <cellStyle xfId="0" name="Normal" builtinId="0"/>
  </cellStyles>
  <dxfs count="5"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2">
    <tableStyle count="2" pivot="0" name="Sheet7-style">
      <tableStyleElement dxfId="3" type="firstRowStripe"/>
      <tableStyleElement dxfId="4" type="secondRowStripe"/>
    </tableStyle>
    <tableStyle count="2" pivot="0" name="Sheet7-style 2"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pivotCacheDefinition" Target="pivotCache/pivotCacheDefinition8.xml"/><Relationship Id="rId30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0.xml"/><Relationship Id="rId32" Type="http://schemas.openxmlformats.org/officeDocument/2006/relationships/pivotCacheDefinition" Target="pivotCache/pivotCacheDefinition9.xml"/><Relationship Id="rId35" Type="http://schemas.openxmlformats.org/officeDocument/2006/relationships/pivotCacheDefinition" Target="pivotCache/pivotCacheDefinition12.xml"/><Relationship Id="rId34" Type="http://schemas.openxmlformats.org/officeDocument/2006/relationships/pivotCacheDefinition" Target="pivotCache/pivotCacheDefinition11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pivotCacheDefinition" Target="pivotCache/pivotCacheDefinition1.xml"/><Relationship Id="rId23" Type="http://schemas.openxmlformats.org/officeDocument/2006/relationships/worksheet" Target="worksheets/sheet20.xml"/><Relationship Id="rId26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5.xml"/><Relationship Id="rId27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X728" sheet="COOP_DA_Capstone_Dataset1_Modif"/>
  </cacheSource>
  <cacheFields>
    <cacheField name="user id" numFmtId="0">
      <sharedItems>
        <s v="HPNFI2551J"/>
        <s v="KAOJS0986I"/>
        <s v="RRFVN6966N"/>
        <s v="YIFKL6363U"/>
        <s v="EXWIY3624H"/>
        <s v="ELPSH7345M"/>
        <s v="TADZU2116Y"/>
        <s v="PHTXE1764B"/>
        <s v="TOJIT8735S"/>
        <s v="XSQXY8178A"/>
        <s v="ZPFYE9731B"/>
        <s v="NNIQN4994L"/>
        <s v="NXNCM3609R"/>
        <s v="UDILX1928H"/>
        <s v="MYYFY2600T"/>
        <s v="ZRRCV7570B"/>
        <s v="DEIGT6412A"/>
        <s v="WOAJS6397Q"/>
        <s v="VPBJO3661M"/>
        <s v="HYWBU2767P"/>
        <s v="VOFGB6363F"/>
        <s v="CDXJO4905E"/>
        <s v="UYBWI6518W"/>
        <s v="WQOKT9460U"/>
        <s v="DPTMM2394J"/>
        <s v="IXZCJ1734X"/>
        <s v="TOBUU9192V"/>
        <s v="SWROB3634I"/>
        <s v="YDBMK6388L"/>
        <s v="RESTH6166P"/>
        <s v="XEVLA2869O"/>
        <s v="MKJOS9956B"/>
        <s v="URJMU3263E"/>
        <s v="BPIEV7647Z"/>
        <s v="SKDOI1091I"/>
        <s v="NQIAQ4797B"/>
        <s v="IQNDF8078J"/>
        <s v="XNDIE5376H"/>
        <s v="QLYBJ6230S"/>
        <s v="YOGGI4679I"/>
        <s v="SVDSI0203I"/>
        <s v="ELGKR4105C"/>
        <s v="SSXHD0493R"/>
        <s v="IBKUG9489W"/>
        <s v="HXCRN4463P"/>
        <s v="DLXOX1644U"/>
        <s v="DVSKS0893I"/>
        <s v="EZLPP1861T"/>
        <s v="JNBOH4462V"/>
        <s v="KULXK2417O"/>
        <s v="TSZTZ3446D"/>
        <s v="DLRVS3201A"/>
        <s v="EWNTA2102E"/>
        <s v="YTVZF7096N"/>
        <s v="SLPEF4433Z"/>
        <s v="XWYIT9866J"/>
        <s v="ULCVE1524T"/>
        <s v="SEAXG5752L"/>
        <s v="TPUSC7096U"/>
        <s v="EDMHM0851Y"/>
        <s v="PXTFY2287U"/>
        <s v="XLDQB0289S"/>
        <s v="XJAXD7769J"/>
        <s v="PFARI5934S"/>
        <s v="XSOQC3661H"/>
        <s v="MRWWP1933D"/>
        <s v="ACISR2177V"/>
        <s v="IHTFN9883F"/>
        <s v="MKCYW5699X"/>
        <s v="VRAEE9947R"/>
        <s v="YEMIG6375F"/>
        <s v="RLRXJ9018X"/>
        <s v="LAUXF7510L"/>
        <s v="DRQEG8768V"/>
        <s v="YWOKG0142J"/>
        <s v="UFJIL2790F"/>
        <s v="OMUVE7654C"/>
        <s v="ZDTAD6991M"/>
        <s v="PBJVX1159R"/>
        <s v="QTDDO7203O"/>
        <s v="FRLAV2389E"/>
        <s v="EIGNB6744C"/>
        <s v="QFWII4772P"/>
        <s v="GYCND0607J"/>
        <s v="DUSFZ5266A"/>
        <s v="ZJRPV5063L"/>
        <s v="EOBSG4888H"/>
        <s v="ZXILD0744S"/>
        <s v="MEOSU3566R"/>
        <s v="GVNEZ4094A"/>
        <s v="DANIT5805U"/>
        <s v="RGWVN5464S"/>
        <s v="YXUGJ2459B"/>
        <s v="MHCUS4399K"/>
        <s v="ALQHY3719W"/>
        <s v="ZHVGN2491H"/>
        <s v="ZKNQP2729Q"/>
        <s v="CJJWX4880S"/>
        <s v="VDJYO1640I"/>
        <s v="CXGAZ6353T"/>
        <s v="FQHEZ7971Z"/>
        <s v="PLNCK8092K"/>
        <s v="XQRTH0321M"/>
        <s v="UDWCZ8207P"/>
        <s v="MSTKW0021I"/>
        <s v="OHSXI8260D"/>
        <s v="JOJKS6529M"/>
        <s v="FBZDK4515D"/>
        <s v="VPWSU8183E"/>
        <s v="DXADI4176M"/>
        <s v="NBFDP8614V"/>
        <s v="YHBPW3142T"/>
        <s v="WOOPY2470Q"/>
        <s v="NVALC0032U"/>
        <s v="FVEOX2518Q"/>
        <s v="CZLSB5840A"/>
        <s v="MCGLF9586W"/>
        <s v="OBEFA3199W"/>
        <s v="WOMDF4920R"/>
        <s v="ZXLIT6695R"/>
        <s v="WASAZ7091S"/>
        <s v="NRDJO4942X"/>
        <s v="WNXZE3849P"/>
        <s v="ZFWXT7245G"/>
        <s v="TOJEA8998J"/>
        <s v="JHQYJ2545D"/>
        <s v="HTXDB0315N"/>
        <s v="RGVDH5612B"/>
        <s v="FEICG0482L"/>
        <s v="HVIPF9164I"/>
        <s v="BBJPF6212Z"/>
        <s v="ZAPRT1202P"/>
        <s v="MNKEV7271L"/>
        <s v="DYYCQ3365N"/>
        <s v="VDIFM5959E"/>
        <s v="TSUJX7553E"/>
        <s v="ALJEC5836N"/>
        <s v="KSREK1687R"/>
        <s v="BLMUX0265H"/>
        <s v="GQTYF6449M"/>
        <s v="HLRXK0020W"/>
        <s v="WVAIV4666J"/>
        <s v="ZXMCR0435E"/>
        <s v="MBYFR7830Z"/>
        <s v="CGMMU2582A"/>
        <s v="MKCML3857A"/>
        <s v="WSVWR6700T"/>
        <s v="EVNAW4640F"/>
        <s v="WIOIH3185X"/>
        <s v="MGZVT5342M"/>
        <s v="XOUNU4391H"/>
        <s v="WAJCH8135H"/>
        <s v="JMHAM7380E"/>
        <s v="LUNGK0290L"/>
        <s v="YXYJD5988H"/>
        <s v="MQLNG3826L"/>
        <s v="MBBXE6117R"/>
        <s v="CXWOQ3854Y"/>
        <s v="UIWIP6457B"/>
        <s v="LYDJQ5653N"/>
        <s v="HWWPB2234B"/>
        <s v="VOIKW7525D"/>
        <s v="NQQNL7320T"/>
        <s v="LLQYY4909B"/>
        <s v="FRRDD3353T"/>
        <s v="JGIIM9251E"/>
        <s v="DZRCO0881W"/>
        <s v="DTBFV9091K"/>
        <s v="ZHEWP3598B"/>
        <s v="IOFRC1978M"/>
        <s v="IBKVE5450B"/>
        <s v="FXYFQ8937T"/>
        <s v="IPVUM5032X"/>
        <s v="HKIWD6732Z"/>
        <s v="JHJPD1937B"/>
        <s v="NOKCJ7278U"/>
        <s v="TNEMA3098L"/>
        <s v="NUEFG3623O"/>
        <s v="QETJS1358H"/>
        <s v="HGETU3242K"/>
        <s v="ESXTC0601A"/>
        <s v="NWIPH6867Y"/>
        <s v="IDJBP7103Z"/>
        <s v="DDAUP9478O"/>
        <s v="LBLVK2168C"/>
        <s v="VQSPP7748N"/>
        <s v="YDFZL4760B"/>
        <s v="UJMXF0797L"/>
        <s v="IQSSO8533H"/>
        <s v="HTPDW1024C"/>
        <s v="YJOKS4938A"/>
        <s v="SYCWI6055B"/>
        <s v="XTHAC0632A"/>
        <s v="XNMNN2508C"/>
        <s v="MIEKF7155T"/>
        <s v="IXQEK3844N"/>
        <s v="KUEOV3059A"/>
        <s v="UGXAX0803E"/>
        <s v="DBWPR4771C"/>
        <s v="AFMSM7834H"/>
        <s v="KNJHG4959G"/>
        <s v="KODBQ9842M"/>
        <s v="ZZDMK1526H"/>
        <s v="EDGHK7447A"/>
        <s v="BOQOT3577K"/>
        <s v="NKXQD8942M"/>
        <s v="MDRXP7045D"/>
        <s v="DBLTB3558S"/>
        <s v="PSRDL1633K"/>
        <s v="EBJLN4203Z"/>
        <s v="RTBFW6798E"/>
        <s v="FGJQD8833Y"/>
        <s v="PWPQP4253T"/>
        <s v="CUZSG1386K"/>
        <s v="TXPGH7140K"/>
        <s v="DUVJV0365K"/>
        <s v="UFEIC4685Q"/>
        <s v="LJRKT6242F"/>
        <s v="AJMBY2346O"/>
        <s v="UODXL9048I"/>
        <s v="SXGTG5116S"/>
        <s v="DPPOA9109K"/>
        <s v="ULAIX3501E"/>
        <s v="NHIUE2081D"/>
        <s v="ADOWV1114V"/>
        <s v="UMAYV9951W"/>
        <s v="YEDWG7133W"/>
        <s v="BUFTA5555M"/>
        <s v="WMDBP5263P"/>
        <s v="SSLQK7603J"/>
        <s v="SDVKA9078Z"/>
        <s v="OICXW8154D"/>
        <s v="CUCAI3074I"/>
        <s v="UTHKV3343C"/>
        <s v="GVZIZ4368Z"/>
        <s v="KNDVK7610T"/>
        <s v="FGRHL1188N"/>
        <s v="UGRIS7899B"/>
        <s v="KVFZR5846U"/>
        <s v="DCAHB9626S"/>
        <s v="JLMBA1714K"/>
        <s v="ZQQVT1648U"/>
        <s v="XULRY0614D"/>
        <s v="RHAIL7304A"/>
        <s v="IBXAA5591O"/>
        <s v="ZYYBI7750V"/>
        <s v="UUBIN9425T"/>
        <s v="JUAJZ1179L"/>
        <s v="XMYUC8028K"/>
        <s v="LYYFK6266Q"/>
        <s v="QGJUN3539N"/>
        <s v="ZLASU0197Q"/>
        <s v="XSPIU6074Y"/>
        <s v="DMNFG5266O"/>
        <s v="UWHDX4547D"/>
        <s v="RUPEE8669S"/>
        <s v="CEGED2731Y"/>
        <s v="DBQPZ0065J"/>
        <s v="VYLUI9549K"/>
        <s v="RUPPP6016V"/>
        <s v="IXAMN5010X"/>
        <s v="CCRNM8255N"/>
        <s v="VTFJZ4454U"/>
        <s v="ARBEB1229T"/>
        <s v="EZURE6857K"/>
        <s v="IBYZN1800D"/>
        <s v="ZUTDU7524X"/>
        <s v="NPHUV3051S"/>
        <s v="NTFCU1151W"/>
        <s v="UDQZF1654N"/>
        <s v="HFZCU7720Q"/>
        <s v="MPLPP0362A"/>
        <s v="HRVXJ7349Z"/>
        <s v="JGLSA4329U"/>
        <s v="OJNGY6042R"/>
        <s v="NGAMR1003C"/>
        <s v="GLOSR9987H"/>
        <s v="NHUXA3523K"/>
        <s v="MNVGC8599B"/>
        <s v="DUZHB7832G"/>
        <s v="IGJXP7390M"/>
        <s v="LGXZN7618K"/>
        <s v="LTHGG8490O"/>
        <s v="JOKIV1520Z"/>
        <s v="RBTCM6209G"/>
        <s v="YXRCM7069A"/>
        <s v="VBOIN7828R"/>
        <s v="XJCCK3495N"/>
        <s v="CLEKY2878M"/>
        <s v="CUHNL0300I"/>
        <s v="QOVXZ1547U"/>
        <s v="LQLYG6047L"/>
        <s v="UKVZR6178H"/>
        <s v="FSWKS7703F"/>
        <s v="TMWLJ3345S"/>
        <s v="FZBMA4850B"/>
        <s v="EIHMD3764I"/>
        <s v="UQVUR7684C"/>
        <s v="DYSHC7693I"/>
        <s v="BSPYL8294V"/>
        <s v="HAAET5600P"/>
        <s v="IXGIU1790K"/>
        <s v="INWUW6003P"/>
        <s v="WIAXH5568R"/>
        <s v="WQKOK9466B"/>
        <s v="FWDFC3678M"/>
        <s v="UGYXW4230S"/>
        <s v="VPCIP7254I"/>
        <s v="HRTWF2586O"/>
        <s v="XYOJW6022K"/>
        <s v="YUUQX1533J"/>
        <s v="IDWQW7204M"/>
        <s v="UPUTZ1432X"/>
        <s v="SOENF7979I"/>
        <s v="MJVRY6395O"/>
        <s v="QROHR6546G"/>
        <s v="XRMMV3675M"/>
        <s v="KYCQN5930T"/>
        <s v="IBDNQ3988K"/>
        <s v="HNWTV2993L"/>
        <s v="PQLGX6807T"/>
        <s v="FHALK0254I"/>
        <s v="YAWMM0905I"/>
        <s v="KRPSH7899E"/>
        <s v="WKMPV6304C"/>
        <s v="ETYCF9135S"/>
        <s v="FAMYP0995M"/>
        <s v="YSCFB3523B"/>
        <s v="JIEVO9973J"/>
        <s v="ZONZT0469Y"/>
        <s v="VKGWM6447J"/>
        <s v="BYVML5268P"/>
        <s v="KUECC7597O"/>
        <s v="CAHYG3981W"/>
        <s v="PPOHQ6538L"/>
        <s v="FPSKP7757U"/>
        <s v="YHRWV5518Y"/>
        <s v="RHUKV7848M"/>
        <s v="XPGSD5184Z"/>
        <s v="UCHEB8023T"/>
        <s v="RMFKW1583H"/>
        <s v="ZTHAO8965Z"/>
        <s v="HCZPH4346B"/>
        <s v="JRADW4215G"/>
        <s v="UYILJ6576R"/>
        <s v="UHQLB1940F"/>
        <s v="RXHRP9729B"/>
        <s v="HWUEF0767X"/>
        <s v="VSEBV0477I"/>
        <s v="IXGTG8836K"/>
        <s v="RUXTH5361L"/>
        <s v="GNJHQ6615U"/>
        <s v="OBTHQ1814N"/>
        <s v="HQWSA5089H"/>
        <s v="ONZEO0121L"/>
        <s v="CCUNM3999A"/>
        <s v="CKQDJ5078T"/>
        <s v="KWTTE8102B"/>
        <s v="QYCQG9954K"/>
        <s v="FHXYS4659R"/>
        <s v="QLOUJ8272S"/>
        <s v="BZOBI2836C"/>
        <s v="WFYQL7703Z"/>
        <s v="GODYB4457O"/>
        <s v="GFDFS4398C"/>
        <s v="UTLZK1972J"/>
        <s v="GSFPR8052D"/>
        <s v="VMYST9432L"/>
        <s v="TLVFK1900S"/>
        <s v="ORNZZ7431N"/>
        <s v="CUJSR0419H"/>
        <s v="GKJGA3143R"/>
        <s v="IHOHM5014T"/>
        <s v="RZUDP2486J"/>
        <s v="AOBAC3198V"/>
        <s v="ABWXM0805N"/>
        <s v="HFPQI8101C"/>
        <s v="FSZHR3629S"/>
        <s v="MLCPE3769A"/>
        <s v="WOZNO2145E"/>
        <s v="SNGLC5511I"/>
        <s v="XAYIG7093D"/>
        <s v="SZZTG0430B"/>
        <s v="EQNJY1753V"/>
        <s v="ERAWQ4479D"/>
        <s v="XGMHH6981T"/>
        <s v="ZAJWN7862U"/>
        <s v="MPGXL3067A"/>
        <s v="LYCVY6358C"/>
        <s v="DZGAO1303N"/>
        <s v="DIVZD4914F"/>
        <s v="OLDCT4805K"/>
        <s v="WZUCC2935Y"/>
        <s v="YTOPI5843W"/>
        <s v="JZKWS2776C"/>
        <s v="GYLSP9079C"/>
        <s v="EUWTQ7057W"/>
        <s v="TPPAP8234B"/>
        <s v="SERKQ1423A"/>
        <s v="DZKXR6496B"/>
        <s v="VQWRD0962W"/>
        <s v="ASKQT4796T"/>
        <s v="SPCMX2024W"/>
        <s v="BUPVZ1190I"/>
        <s v="JGGKX2037G"/>
        <s v="SFQJF8708G"/>
        <s v="YBMER8440V"/>
        <s v="RLBQR3041X"/>
        <s v="XLGLF3015N"/>
        <s v="PAIWC8906L"/>
        <s v="VQKIZ8502W"/>
        <s v="NWLOJ3636X"/>
        <s v="YFRQE4602U"/>
        <s v="DPGGD9172J"/>
        <s v="INIEJ5776C"/>
        <s v="DAIHT9728L"/>
        <s v="VRJZP3827J"/>
        <s v="UCZLN2659H"/>
        <s v="XLMPS4623T"/>
        <s v="ALGYF1437Q"/>
        <s v="QDYXJ7569A"/>
        <s v="EMKQQ7215U"/>
        <s v="GFIAB5156G"/>
        <s v="VHSGZ6955F"/>
        <s v="VNITQ2564X"/>
        <s v="MYWVG5740K"/>
        <s v="NMQEL6671J"/>
        <s v="SNNTU2001Z"/>
        <s v="VMZVX0803G"/>
        <s v="MPRAX9910J"/>
        <s v="UBHTX8408S"/>
        <s v="ASOMQ3553Y"/>
        <s v="ELQWA3255B"/>
        <s v="EHBUT5002W"/>
        <s v="SIZMU2622P"/>
        <s v="AYMSL2125P"/>
        <s v="FTBPT7921O"/>
        <s v="MBXJL8921H"/>
        <s v="VGRYB1953J"/>
        <s v="WHTMD7367W"/>
        <s v="NMZNE4238Q"/>
        <s v="HLWQP6959X"/>
        <s v="YJOWE1578J"/>
        <s v="RBDGI2191H"/>
        <s v="PCCZU6150E"/>
        <s v="RGSQC0136Q"/>
        <s v="PJSYV2809B"/>
        <s v="TQOZR1674Z"/>
        <s v="IWBMW6853J"/>
        <s v="QUAZP4763Z"/>
        <s v="MKNCM9151D"/>
        <s v="ZBLQJ7353X"/>
        <s v="RAPZK6824L"/>
        <s v="BBLZX7578R"/>
        <s v="UNAHF7261R"/>
        <s v="OTXLT2018N"/>
        <s v="LAHPY7048C"/>
        <s v="HNFNT9214M"/>
        <s v="PHCDP6748A"/>
        <s v="LWJQD9640X"/>
      </sharedItems>
    </cacheField>
    <cacheField name="campaign_id" numFmtId="0">
      <sharedItems>
        <s v="HB2A"/>
        <s v="ZQ60M"/>
        <s v="LW13R"/>
        <s v="OK81J"/>
        <s v="CX74A"/>
        <s v="UG46B"/>
        <s v="NW53C"/>
        <s v="RN43O"/>
        <s v="LE15C"/>
        <s v="GK16D"/>
        <s v="SZ61E"/>
        <s v="TF90F"/>
        <s v="HR71Z"/>
        <s v="YO94V"/>
        <s v="MR14E"/>
        <s v="DN89A"/>
        <s v="CA29H"/>
        <s v="FO61S"/>
        <s v="SS93R"/>
        <s v="MC97N"/>
        <s v="BF81J"/>
        <s v="HQ52B"/>
        <s v="QO74F"/>
        <s v="QR61D"/>
        <s v="CK45Q"/>
        <s v="ZG97X"/>
        <s v="KH50U"/>
        <s v="TG90O"/>
        <s v="JW12Z"/>
        <s v="IV40O"/>
        <s v="IB27Y"/>
        <s v="RZ82L"/>
        <s v="ZX9V"/>
        <s v="TM55X"/>
        <s v="ZD1G"/>
        <s v="CD61D"/>
        <s v="OW55J"/>
        <s v="EQ16F"/>
        <s v="SQ61P"/>
        <s v="XA52Z"/>
        <s v="FA84H"/>
        <s v="LG4T"/>
        <s v="MF89F"/>
        <s v="AI78S"/>
        <s v="HA24F"/>
        <s v="MF66D"/>
        <s v="HT80E"/>
        <s v="SM49H"/>
        <s v="PZ15U"/>
        <s v="UU39F"/>
        <s v="FT78K"/>
        <s v="AX44P"/>
        <s v="UL28U"/>
        <s v="WT25C"/>
        <s v="DR49G"/>
        <s v="BR65H"/>
        <s v="TX53X"/>
        <s v="YB34H"/>
        <s v="NU6F"/>
        <s v="TL68U"/>
        <s v="OT24Z"/>
        <s v="QX79K"/>
        <s v="ZM82G"/>
        <s v="CV59K"/>
        <s v="ZE90K"/>
        <s v="PY93L"/>
        <s v="AS19C"/>
        <s v="ZL76M"/>
        <s v="CC34J"/>
        <s v="XZ62Y"/>
        <s v="FX4F"/>
        <s v="UZ85Q"/>
        <s v="BW72Y"/>
        <s v="PT2L"/>
        <s v="VP35J"/>
        <s v="BL80W"/>
        <s v="CB3X"/>
        <s v="SD45I"/>
        <s v="FA58M"/>
        <s v="YW60Z"/>
        <s v="SP85G"/>
        <s v="FD20P"/>
        <s v="VV75E"/>
        <s v="CA27R"/>
        <s v="VB73M"/>
        <s v="DK13M"/>
        <s v="TY28G"/>
        <s v="DS25N"/>
        <s v="PF14Y"/>
        <s v="PY52A"/>
        <s v="MY27P"/>
        <s v="CX76O"/>
        <s v="RG72V"/>
        <s v="GQ41P"/>
        <s v="FL76Z"/>
        <s v="RC2P"/>
        <s v="DV78O"/>
        <s v="NS2G"/>
        <s v="WK8Z"/>
        <s v="OA89U"/>
        <s v="TK90U"/>
        <s v="JX52A"/>
        <s v="ZJ42B"/>
        <s v="NX90Z"/>
        <s v="QV44G"/>
        <s v="KT96S"/>
        <s v="FC37X"/>
        <s v="AI50C"/>
        <s v="SW55N"/>
        <s v="PL55J"/>
        <s v="IX88K"/>
        <s v="FJ55P"/>
        <s v="HD76E"/>
        <s v="VL93T"/>
        <s v="YM18C"/>
        <s v="VM61T"/>
        <s v="KS26Y"/>
        <s v="XF27G"/>
        <s v="GS85Y"/>
        <s v="CB14P"/>
        <s v="QD24W"/>
        <s v="LA49B"/>
        <s v="YW97M"/>
        <s v="PI99Y"/>
        <s v="QO56E"/>
        <s v="RH2Q"/>
        <s v="JO74L"/>
        <s v="FP31H"/>
        <s v="KO64X"/>
        <s v="LF50W"/>
        <s v="AI43A"/>
        <s v="WE38X"/>
        <s v="HP18H"/>
        <s v="BR28O"/>
        <s v="CZ71Z"/>
        <s v="KD37E"/>
        <s v="UC73J"/>
        <s v="JI58X"/>
        <s v="RF99F"/>
        <s v="SI34J"/>
        <s v="LI62M"/>
        <s v="YR56D"/>
        <s v="CQ28H"/>
        <s v="JH99C"/>
        <s v="FJ49T"/>
        <s v="FN90K"/>
        <s v="AS66E"/>
        <s v="QP61Z"/>
        <s v="UL98M"/>
        <s v="DR18B"/>
        <s v="UO2O"/>
        <s v="SN59M"/>
        <s v="BK85A"/>
        <s v="RM49A"/>
        <s v="IW82T"/>
        <s v="JV79I"/>
        <s v="PZ46T"/>
        <s v="KN73T"/>
        <s v="DJ79Y"/>
        <s v="NX35Z"/>
        <s v="XR28K"/>
        <s v="LX93G"/>
        <s v="BS13E"/>
        <s v="ZJ79U"/>
        <s v="IG70C"/>
        <s v="NG13A"/>
        <s v="KK63X"/>
        <s v="LX48K"/>
        <s v="QC78I"/>
        <s v="OG4B"/>
        <s v="ZC65Y"/>
        <s v="WE25H"/>
        <s v="PF1W"/>
        <s v="OI72G"/>
        <s v="VS67G"/>
        <s v="CO6W"/>
        <s v="ME5T"/>
        <s v="RH47V"/>
        <s v="ZM72X"/>
        <s v="FX52Z"/>
        <s v="PD25P"/>
        <s v="WJ38C"/>
        <s v="TG45C"/>
        <s v="VJ55I"/>
        <s v="XY64N"/>
        <s v="EH26D"/>
        <s v="KU74Z"/>
        <s v="XJ21O"/>
        <s v="YI10E"/>
        <s v="XU43P"/>
        <s v="RC44A"/>
        <s v="BF65Z"/>
        <s v="TR42E"/>
        <s v="PB16Q"/>
        <s v="YK54X"/>
        <s v="YD24D"/>
        <s v="BR61L"/>
        <s v="YE88G"/>
        <s v="JO90O"/>
        <s v="MO50I"/>
        <s v="TU69U"/>
        <s v="KM84T"/>
        <s v="IH33F"/>
        <s v="VQ84S"/>
        <s v="DE44S"/>
        <s v="PE58F"/>
        <s v="IP79M"/>
        <s v="SR69O"/>
        <s v="ON96R"/>
        <s v="UP96X"/>
        <s v="MJ37O"/>
        <s v="MN37C"/>
        <s v="CU47I"/>
        <s v="QY29X"/>
        <s v="TP94D"/>
        <s v="EW47Q"/>
        <s v="MK12L"/>
        <s v="HW22I"/>
        <s v="ID36Q"/>
        <s v="AW70L"/>
        <s v="XJ76Y"/>
        <s v="LD18F"/>
        <s v="MX53O"/>
        <s v="AM13H"/>
        <s v="WF48V"/>
        <s v="NF1V"/>
        <s v="OW56X"/>
        <s v="YE17A"/>
        <s v="SE18K"/>
        <s v="US20C"/>
        <s v="WG43O"/>
        <s v="CT4P"/>
        <s v="JL47Q"/>
        <s v="CU74E"/>
        <s v="DC21G"/>
        <s v="VV13F"/>
        <s v="SV80Q"/>
        <s v="BB25D"/>
        <s v="WD3S"/>
        <s v="RB8I"/>
        <s v="SV16N"/>
        <s v="CH23V"/>
        <s v="SF90S"/>
        <s v="RR88N"/>
        <s v="GA43V"/>
        <s v="YU46V"/>
        <s v="MF44X"/>
        <s v="ZN45Y"/>
        <s v="WA48M"/>
        <s v="AE47X"/>
        <s v="GK42Y"/>
        <s v="BX9R"/>
        <s v="NV41L"/>
        <s v="MF23V"/>
        <s v="QG40P"/>
        <s v="PO75K"/>
        <s v="JN1V"/>
        <s v="BR66R"/>
        <s v="CX65M"/>
        <s v="AU16R"/>
        <s v="TY28N"/>
        <s v="LD34K"/>
        <s v="VE36B"/>
        <s v="UU95I"/>
        <s v="VR36D"/>
        <s v="SL61D"/>
        <s v="XB90L"/>
        <s v="JV91E"/>
        <s v="WE26N"/>
        <s v="CY22M"/>
        <s v="FZ29Z"/>
        <s v="RG3Q"/>
        <s v="DB95E"/>
        <s v="KQ29I"/>
        <s v="FC29X"/>
        <s v="TJ58Q"/>
        <s v="HK61Z"/>
        <s v="XM72N"/>
        <s v="GM72A"/>
        <s v="UV25U"/>
        <s v="VK59M"/>
        <s v="NC76Z"/>
        <s v="DL29V"/>
        <s v="UO32G"/>
        <s v="EX11B"/>
        <s v="PS95D"/>
        <s v="AN47E"/>
        <s v="YW19R"/>
        <s v="HS57B"/>
        <s v="NR36N"/>
        <s v="RR9V"/>
        <s v="SQ86K"/>
        <s v="RB11E"/>
        <s v="KO72S"/>
        <s v="YD93A"/>
        <s v="SD58A"/>
        <s v="KI87I"/>
        <s v="US88K"/>
        <s v="WJ88L"/>
        <s v="EP17H"/>
        <s v="OJ39S"/>
        <s v="HN38W"/>
        <s v="GG75R"/>
        <s v="WI59E"/>
        <s v="BJ95X"/>
        <s v="RW45A"/>
        <s v="HT40G"/>
        <s v="RH54S"/>
        <s v="RD14U"/>
        <s v="OL80N"/>
        <s v="HA18M"/>
        <s v="AK60K"/>
        <s v="SK84F"/>
        <s v="BT87Q"/>
        <s v="MN99M"/>
        <s v="KR18E"/>
        <s v="ZY62B"/>
        <s v="VJ7C"/>
        <s v="WY54W"/>
        <s v="FD96U"/>
        <s v="VX38M"/>
        <s v="QO87J"/>
        <s v="BS45E"/>
        <s v="NP4J"/>
        <s v="EP10T"/>
        <s v="RL41W"/>
        <s v="XR94Q"/>
        <s v="IN7G"/>
        <s v="XF72I"/>
        <s v="HL26C"/>
        <s v="HZ39X"/>
        <s v="NG81Y"/>
        <s v="BZ43X"/>
        <s v="UV37M"/>
        <s v="PV66B"/>
        <s v="IK84N"/>
        <s v="XA20N"/>
        <s v="PK44G"/>
        <s v="EH40I"/>
        <s v="MQ71P"/>
        <s v="VD4E"/>
        <s v="AY31I"/>
        <s v="ID87R"/>
        <s v="XN84U"/>
        <s v="YV64Q"/>
        <s v="TT89D"/>
        <s v="AS97D"/>
        <s v="XQ9M"/>
        <s v="FM3X"/>
        <s v="AS69J"/>
        <s v="NA91N"/>
        <s v="TN17C"/>
        <s v="FP66H"/>
        <s v="JD10W"/>
        <s v="SW64A"/>
        <s v="SX82Z"/>
        <s v="QQ2Y"/>
        <s v="DL9Z"/>
        <s v="OK51G"/>
        <s v="QU84F"/>
        <s v="QL25B"/>
        <s v="SW20Q"/>
        <s v="IT58V"/>
        <s v="PA87U"/>
        <s v="WD37V"/>
        <s v="GV1N"/>
        <s v="NN81N"/>
        <s v="BH43H"/>
        <s v="QH76R"/>
        <s v="ZD2R"/>
        <s v="FW95N"/>
        <s v="FB78P"/>
        <s v="MM8D"/>
        <s v="ZI45Q"/>
        <s v="OM70F"/>
        <s v="WQ7D"/>
        <s v="YY51C"/>
        <s v="II11H"/>
        <s v="EL94C"/>
        <s v="RA52R"/>
        <s v="II59W"/>
        <s v="AM46F"/>
        <s v="CP5M"/>
        <s v="OB12N"/>
        <s v="LR90D"/>
        <s v="JC89H"/>
        <s v="JZ12O"/>
        <s v="NU49I"/>
        <s v="HJ85Z"/>
        <s v="GC80D"/>
        <s v="ID72M"/>
        <s v="NH28Z"/>
        <s v="NS39N"/>
        <s v="SX17H"/>
        <s v="AS58Q"/>
        <s v="EG6O"/>
        <s v="TW81P"/>
        <s v="TK7C"/>
        <s v="GI80S"/>
        <s v="VL45Y"/>
        <s v="VT20X"/>
        <s v="LY87E"/>
        <s v="SB59E"/>
        <s v="ZV88T"/>
        <s v="JG36F"/>
        <s v="LA15C"/>
        <s v="OG25C"/>
        <s v="AY41W"/>
        <s v="PL44V"/>
        <s v="TS9D"/>
        <s v="VT28P"/>
        <s v="WH20F"/>
        <s v="ZY56K"/>
        <s v="WM99B"/>
        <s v="UX97A"/>
        <s v="OE95K"/>
        <s v="JC36B"/>
        <s v="CB92F"/>
        <s v="XR50W"/>
        <s v="YC1L"/>
        <s v="OI32U"/>
        <s v="ON55N"/>
        <s v="EN72G"/>
        <s v="VH75H"/>
        <s v="GS50R"/>
        <s v="JH82W"/>
        <s v="DF43V"/>
        <s v="TY85U"/>
        <s v="OF68G"/>
        <s v="ZF56K"/>
        <s v="ER60K"/>
        <s v="HK2R"/>
        <s v="XB39Z"/>
        <s v="EX81D"/>
        <s v="LD46G"/>
        <s v="PD88W"/>
        <s v="BQ7C"/>
        <s v="UJ9P"/>
        <s v="KX87Q"/>
        <s v="UQ37T"/>
        <s v="FQ37X"/>
        <s v="LF71Z"/>
        <s v="YB36W"/>
        <s v="PB83X"/>
        <s v="QM66T"/>
        <s v="BB76Q"/>
        <s v="DL22V"/>
        <s v="SE74H"/>
        <s v="WT38Q"/>
        <s v="FR51R"/>
        <s v="YO2N"/>
        <s v="GV78T"/>
        <s v="TV45A"/>
        <s v="BQ63V"/>
        <s v="WU57A"/>
        <s v="UM60H"/>
        <s v="XO76S"/>
        <s v="AP56Z"/>
        <s v="WA12C"/>
        <s v="AZ27P"/>
        <s v="ID47P"/>
        <s v="XX27Z"/>
        <s v="UB6C"/>
        <s v="XF90G"/>
        <s v="FG25L"/>
        <s v="WO40N"/>
        <s v="ID38G"/>
        <s v="HC80N"/>
        <s v="GJ70J"/>
        <s v="CJ7I"/>
        <s v="DV69A"/>
        <s v="UI79V"/>
        <s v="OY34N"/>
        <s v="HZ45L"/>
        <s v="KZ46Y"/>
        <s v="ST27H"/>
        <s v="BY55L"/>
        <s v="VU13Y"/>
        <s v="HK56I"/>
        <s v="BR6X"/>
        <s v="RG67P"/>
        <s v="EI89S"/>
        <s v="HC4X"/>
        <s v="FB1J"/>
        <s v="YM34K"/>
        <s v="WR64T"/>
        <s v="SP76H"/>
        <s v="YO43F"/>
        <s v="JU7V"/>
        <s v="VT45U"/>
        <s v="UU5F"/>
        <s v="YT33T"/>
        <s v="HD98S"/>
        <s v="QF24V"/>
        <s v="CH11H"/>
        <s v="RT17D"/>
        <s v="VD70V"/>
        <s v="LL7K"/>
        <s v="RX11J"/>
        <s v="UI7X"/>
        <s v="BR42N"/>
        <s v="RG71V"/>
        <s v="KE35U"/>
        <s v="ID22O"/>
        <s v="AD43G"/>
        <s v="ED71U"/>
        <s v="RD69Q"/>
        <s v="RL97F"/>
        <s v="HZ5U"/>
        <s v="NC23T"/>
        <s v="VY38C"/>
        <s v="PM50D"/>
        <s v="VB90Y"/>
        <s v="TK18D"/>
        <s v="RN32E"/>
        <s v="PN16O"/>
        <s v="BE24Y"/>
        <s v="PU49C"/>
        <s v="IF29I"/>
        <s v="AG22S"/>
        <s v="AR75J"/>
        <s v="KI32E"/>
        <s v="KQ37M"/>
        <s v="LW21L"/>
        <s v="ZW38J"/>
        <s v="ZR82P"/>
        <s v="UA76X"/>
        <s v="VN39U"/>
        <s v="FU79I"/>
        <s v="UN91Q"/>
        <s v="MH91N"/>
        <s v="KE54L"/>
        <s v="YY1A"/>
        <s v="KU60Y"/>
        <s v="MG5Q"/>
        <s v="RG48W"/>
        <s v="SI97H"/>
        <s v="FW57K"/>
        <s v="UU68U"/>
        <s v="VL75F"/>
        <s v="FS5L"/>
        <s v="QU95E"/>
        <s v="LC90S"/>
        <s v="UX10C"/>
        <s v="LZ91S"/>
        <s v="HY33C"/>
        <s v="SN60A"/>
        <s v="RD77Z"/>
        <s v="UW41F"/>
        <s v="SS21R"/>
        <s v="RP80S"/>
        <s v="AT79X"/>
        <s v="EZ49Z"/>
        <s v="YJ49H"/>
        <s v="RT37T"/>
        <s v="SI93Q"/>
        <s v="GH69A"/>
        <s v="CZ38F"/>
        <s v="WS66Y"/>
        <s v="SO36A"/>
        <s v="RV44H"/>
        <s v="GI31N"/>
        <s v="CM26L"/>
        <s v="TF11Y"/>
        <s v="TS76J"/>
        <s v="PL31F"/>
        <s v="FL83D"/>
        <s v="FW38P"/>
        <s v="TL17K"/>
        <s v="UZ6S"/>
        <s v="AS21M"/>
        <s v="QV63N"/>
        <s v="DP71D"/>
        <s v="YF73J"/>
        <s v="CK51F"/>
        <s v="ZW25W"/>
        <s v="LB38P"/>
        <s v="KE39R"/>
        <s v="KL76P"/>
        <s v="JB46P"/>
        <s v="TI12K"/>
        <s v="XT63E"/>
        <s v="SG72J"/>
        <s v="IP86E"/>
        <s v="KS13Y"/>
        <s v="JV27R"/>
        <s v="GJ44N"/>
        <s v="IS27S"/>
        <s v="MP21U"/>
        <s v="FM50F"/>
        <s v="JY31R"/>
        <s v="RT1U"/>
        <s v="TI87B"/>
        <s v="XN24I"/>
        <s v="BB96O"/>
        <s v="HQ17A"/>
        <s v="ZG91R"/>
        <s v="LO80X"/>
        <s v="TW29Y"/>
        <s v="TG47L"/>
        <s v="DI54A"/>
        <s v="KW83Q"/>
        <s v="NX60U"/>
        <s v="EE35R"/>
        <s v="EB16N"/>
        <s v="ZG12D"/>
        <s v="JL19C"/>
        <s v="PU4C"/>
        <s v="HG31J"/>
        <s v="YL48I"/>
        <s v="KI97V"/>
        <s v="XA96J"/>
        <s v="KG35D"/>
        <s v="VR42I"/>
        <s v="GM86I"/>
        <s v="KB46S"/>
        <s v="QU88S"/>
        <s v="MP61A"/>
        <s v="CZ45V"/>
        <s v="JB89V"/>
        <s v="FP6T"/>
        <s v="QM89L"/>
        <s v="CD54M"/>
        <s v="OU89T"/>
        <s v="LY42H"/>
        <s v="QX68O"/>
        <s v="CG27J"/>
        <s v="OA8V"/>
        <s v="ZN58J"/>
        <s v="FV62Y"/>
        <s v="ZA12Q"/>
        <s v="TQ42F"/>
        <s v="NQ5W"/>
        <s v="LG31R"/>
        <s v="MF91D"/>
        <s v="PJ21X"/>
        <s v="SS65B"/>
        <s v="FA98Q"/>
        <s v="TD74N"/>
        <s v="IC53B"/>
        <s v="NH21A"/>
        <s v="JY83P"/>
        <s v="YD55K"/>
        <s v="MB34P"/>
        <s v="VC10A"/>
        <s v="DJ43D"/>
        <s v="WX88C"/>
        <s v="WD10E"/>
        <s v="ZM79T"/>
        <s v="KD42E"/>
        <s v="ID53Y"/>
        <s v="TI31R"/>
        <s v="YU4V"/>
        <s v="SO94T"/>
        <s v="ZA11Y"/>
        <s v="CW19Y"/>
        <s v="DT74K"/>
        <s v="QE76I"/>
        <s v="BP10B"/>
        <s v="SM16W"/>
        <s v="JQ4O"/>
        <s v="PS12M"/>
        <s v="OI61Q"/>
        <s v="FY4Y"/>
        <s v="OO13M"/>
        <s v="ND96X"/>
        <s v="KA76J"/>
        <s v="DJ26S"/>
        <s v="DT93C"/>
        <s v="ZN59E"/>
        <s v="OY58M"/>
        <s v="TQ36V"/>
        <s v="BY93B"/>
        <s v="YE29K"/>
        <s v="QY39V"/>
        <s v="RD84L"/>
        <s v="LA55D"/>
        <s v="ZU80A"/>
        <s v="DE96V"/>
        <s v="PW83H"/>
        <s v="JZ71C"/>
        <s v="IT82N"/>
        <s v="KX64V"/>
        <s v="VP14B"/>
        <s v="ED29O"/>
        <s v="IC18H"/>
        <s v="ZJ89Y"/>
        <s v="YB65T"/>
        <s v="JD96O"/>
        <s v="MR63Y"/>
        <s v="XS64U"/>
        <s v="DF19B"/>
        <s v="QW9G"/>
        <s v="EZ97X"/>
        <s v="ID8E"/>
        <s v="EC54S"/>
        <s v="UX68W"/>
        <s v="WB42P"/>
        <s v="QA40V"/>
        <s v="XU55K"/>
        <s v="WS57S"/>
        <s v="RQ92I"/>
        <s v="DO35G"/>
        <s v="TF80Q"/>
        <s v="QA53V"/>
        <s v="XK31G"/>
        <s v="NZ83Q"/>
        <s v="UD94W"/>
        <s v="GX90P"/>
        <s v="BU12D"/>
        <s v="YP57Z"/>
        <s v="PJ83K"/>
        <s v="ZG71F"/>
        <s v="GB24X"/>
        <s v="LR80T"/>
        <s v="AI69M"/>
        <s v="FZ8E"/>
        <s v="BM78H"/>
        <s v="WG83O"/>
        <s v="MS82D"/>
        <s v="RV38Z"/>
        <s v="QZ39C"/>
        <s v="DN9L"/>
        <s v="FW17T"/>
        <s v="RT89L"/>
        <s v="VR21A"/>
        <s v="BT83T"/>
      </sharedItems>
    </cacheField>
    <cacheField name="audience_segment" numFmtId="0">
      <sharedItems>
        <s v="Online Behavior&gt;United States&gt;Sports&gt;Water Sports » Surfing"/>
        <s v="Online Behavior&gt;United States&gt;Intent » Shopping&gt;CPG� Grocery"/>
        <s v="Online Behavior&gt;United States&gt;B2B » Occupation&gt;SupplyChainManager"/>
        <s v="Online Behavior&gt;United States&gt;Autos and Vehicles » Brands&gt;Nissan"/>
        <s v="Online Behavior&gt;United States&gt;B2B » Occupation&gt;OfficeManager"/>
        <s v="Mobile - US » Device Ownership » Smartphones » Huawei"/>
        <s v="Online Behavior&gt;United States&gt;Sports&gt;Team Sports » Basketball"/>
        <s v="Online Behavior&gt;United States&gt;B2B » Occupation&gt;PropertyManager"/>
        <s v="US Financial » Method of Payment » Other"/>
        <s v="Online Behavior&gt;United States&gt;Beauty and Fitness&gt;Face and Body Care » Make-Up and Cosmetics"/>
        <s v="OnAudience » Interest » Shopping » Shopping Mall Buyers"/>
        <s v="Online Behavior&gt;United States&gt;Arts and Entertainment&gt;Events and Listings » Live Sporting Events"/>
        <s v="Online Behavior&gt;United States&gt;Travel&gt;Tourist Destinations » Lakes and Rivers"/>
        <s v="Online Behavior&gt;United States&gt;Travel&gt;Air Travel"/>
        <s v="US » Brand Propensities » Travel » American Airlines Buyer Propensity"/>
        <s v="US » Sociodemographic » ConneXions Lifestage » F1 Early Adopting Elite"/>
        <s v="Online Behavior&gt;United States&gt;Finance » Investing&gt;Brokerages and Day Trading"/>
        <s v="Online Behavior&gt;United States&gt;Arts and Entertainment&gt;Arts and Entertainment"/>
        <s v="US Home » Property Type » Single"/>
        <s v="Online Behavior&gt;United States&gt;Intent » Auto Buyers » Category&gt;Van"/>
        <s v="Online Behavior&gt;United States&gt;Intent » Shopping&gt;Drug Stores"/>
        <s v="US » Sociodemographic » P$YCLE Premier Lifestage » M3 Upscale Empty Nests"/>
        <s v="Online Behavior&gt;United States&gt;Food and Drink&gt;Restaurants » Fast Food"/>
        <s v="Online Behavior&gt;United States&gt;Beauty and Fitness&gt;Cosmetology and Beauty Professionals"/>
        <s v="Online Behavior&gt;United States&gt;Intent » Shopping&gt;Consumer Electronics » Computers, Laptops"/>
        <s v="Travel and Tourism » Interest (Affinity) » Destinations » North America"/>
        <s v="US Interest » Cooking » General"/>
        <s v="US Interest » Home » Home Improvement » Home Improvement Grouping"/>
        <s v="Online Behavior&gt;United States&gt;Beauty and Fitness&gt;Fashion and Style » Fashion Modeling"/>
        <s v="Online Behavior&gt;United States&gt;Intent » Auto Buyers » Car Make&gt;Toyota"/>
        <s v="Online Behavior&gt;United States&gt;Beauty and Fitness&gt;Fashion and Style"/>
        <s v="Mobile - US » Travel » Vacation Rentals » HomeAway"/>
        <s v="Online Behavior&gt;United States&gt;Sports&gt;Sports League » Premier League"/>
        <s v="Online Behavior&gt;United States&gt;Law and Government&gt;Legal"/>
        <s v="Online Behavior&gt;United States&gt;Autos and Vehicles » Brands&gt;Citroen"/>
        <s v="Online Behavior&gt;United States&gt;Beauty and Fitness&gt;Fashion and Style » Fashion Designers and Collections"/>
        <s v="US Interest » Consumer Electronics"/>
        <s v="Online Behavior&gt;United States&gt;Finance » Insurance&gt;Life Insurance"/>
        <s v="Mobile - US » Device Ownership » Tablets » yes"/>
        <s v="Lotame » Travel » Summer Travel"/>
        <s v="US » AUTO » Auto Car Purchase Next Year » Yes"/>
        <s v="Media and Entertainment » Sports and Recreational Activities » Interest (Affinity) » Olympics"/>
        <s v="Online Behavior&gt;United States&gt;Life Event&gt;Job Search"/>
        <s v="US » Reach » Propensity Models » Hobbies and Interest » Food and Drinks » High-end Spirit Drinkers"/>
        <s v="OnAudience » Interest » Arts &amp; Entertainment » Television"/>
        <s v="Online Behavior&gt;United States&gt;Sports&gt;Team Sports » Volleyball"/>
        <s v="Online Behavior&gt;United States&gt;Autos and Vehicles » Brands&gt;Isuzu"/>
        <s v="US » B2B » B2B Decision Maker Responsibilities » Advertising Services"/>
        <s v="Online Behavior&gt;United States&gt;Beauty and Fitness&gt;Body Art"/>
        <s v="Online Behavior&gt;United States&gt;Autos and Vehicles » Brands&gt;Mazda"/>
        <s v="Online Behavior&gt;United States&gt;Sports&gt;Team Sports » Baseball"/>
        <s v="Telecommunications (Telco) » Subscribers"/>
        <s v="Online Behavior&gt;United States&gt;Intent » Auto Buyers » Type&gt;Luxury"/>
        <s v="Mobile - US » Food » Restaurant » Style » Desserts"/>
        <s v="Media and Entertainment » Television (TV) » Viewership » TV Genres » Drama"/>
        <s v="Online Behavior&gt;United States&gt;Intent » Auto Buyers » Car Make&gt;BMW"/>
        <s v="Online Behavior&gt;United States&gt;Sports&gt;Individual Sports » Bowling"/>
        <s v="Online Behavior&gt;United States&gt;Arts and Entertainment&gt;Music and Audio"/>
        <s v="US » Reach » Sociodemographic » Household Income » $50,000-$74,999"/>
        <s v="OnAudience » Intent » Electronics » Video » Televisions"/>
        <s v="Online Behavior&gt;United States&gt;Hobbies and Leisure&gt;Outdoors » Fishing"/>
        <s v="US » Multibuyer Behaviors » Paid with Credit Card"/>
        <s v="Online Behavior&gt;United States&gt;Sports&gt;Sporting Goods"/>
        <s v="Online Behavior&gt;United States&gt;Intent » Shopping&gt;Consumer Electronics » Tablets"/>
        <s v="Online Behavior&gt;United States&gt;Internet and Telecom&gt;Email and Messaging"/>
        <s v="Online Behavior&gt;United States&gt;Beauty and Fitness&gt;Fitness » Home Exercise"/>
        <s v="Online Behavior&gt;United States&gt;Hobbies and Leisure&gt;Special Occasions » Party Planning"/>
        <s v="Online Behavior&gt;United States&gt;News&gt;Politics"/>
        <s v="Online Behavior&gt;United States&gt;Validated Demographic » Age&gt;65 or older"/>
        <s v="Online Behavior&gt;United States&gt;Autos and Vehicles » Brands&gt;Lexus"/>
        <s v="Online Behavior&gt;United States&gt;Finance » Banking&gt;Debit and Checking Services"/>
        <s v="US » Brand Propensities » Telecom and Service Providers » Page Plus Cellular Buyer Propensity"/>
        <s v="Online Behavior&gt;United States&gt;Home and Garden&gt;Bed and Bath"/>
        <s v="Online Behavior&gt;United States&gt;Home and Garden&gt;Homemaking and Interior Decor"/>
        <s v="Lotame » Technology » Electronics &amp; Gadgets"/>
        <s v="US » Interest Propensities » Activities and Interests » B2B Job Search"/>
        <s v="Online Behavior&gt;United States&gt;Law and Government&gt;Military"/>
        <s v="Online Behavior&gt;United States&gt;Finance » Accounting and Auditing&gt;Tax Preparation and Planning"/>
        <s v="Online Behavior&gt;United States&gt;Hobbies and Leisure&gt;Outdoors » Hiking and Camping"/>
        <s v="Online Behavior&gt;United States&gt;Travel&gt;Car Rental and Taxi Services"/>
        <s v="Travel and Tourism » Interest (Affinity) » Destinations » Latin America"/>
        <s v="Online Behavior&gt;United States&gt;News&gt;Newspapers"/>
        <s v="Online Behavior&gt;United States&gt;Beauty and Fitness&gt;Fitness » Fitness Instruction and Personal Training"/>
        <s v="US » Reach » Propensity Models » Real Estate » Monthly Mortgage Payment » $800-$999"/>
        <s v="Mobile - US » Automotive » Vehicle Ownership » Brand » BMW"/>
        <s v="Online Behavior&gt;United States&gt;Sports&gt;Sports League » MLB"/>
        <s v="Tech Enthusiasts"/>
        <s v="Online Behavior&gt;United States&gt;Autos and Vehicles&gt;Hybrid and Alternative Vehicles"/>
        <s v="Online Behavior&gt;United States&gt;The Changing Consumer&gt;DIY"/>
        <s v="Online Behavior&gt;United States&gt;Arts and Entertainment&gt;TV and Video"/>
        <s v="Online Behavior&gt;United States&gt;News&gt;Local News"/>
        <s v="Online Behavior&gt;United States&gt;Validated Demographic » Gender and Age Combined&gt;Females 25 or older"/>
        <s v="Online Behavior&gt;United States&gt;Intent » Auto Buyers » Car Make&gt;Subaru"/>
        <s v="Online Behavior&gt;United States&gt;Food and Drink&gt;Beverages » Beer"/>
        <s v="Online Behavior&gt;United States&gt;Intent » Auto Buyers » Type&gt;Crossover"/>
        <s v="OnAudience » Intent » Baby &amp; Toddler » Baby Toys"/>
        <s v="Online Behavior&gt;United States&gt;Intent » Shopping&gt;Pet Food » Dog"/>
        <s v="Online Behavior&gt;United States&gt;Intent » Shopping&gt;Home and Garden"/>
        <s v="OnAudience » Intent » Baby &amp; Toddler"/>
        <s v="US » B2B » B2B Decision Maker Responsibilities » Sales"/>
        <s v="OnAudience » Intent"/>
        <s v="Online Behavior&gt;United States&gt;Intent » Travel&gt;Graduation Trip"/>
        <s v="Online Behavior&gt;United States&gt;Intent » Travel&gt;Accommodation » Hotels"/>
        <s v="Lotame » Technology"/>
        <s v="Online Behavior&gt;United States&gt;Games&gt;Family-Oriented Games and Activities"/>
        <s v="Online Behavior&gt;United States&gt;Intent » Financial Intent&gt;Banking"/>
        <s v="Media and Entertainment » Audio and Video Streaming » Streaming Video » Interest (Affinity) » Streaming Services"/>
        <s v="Online Behavior&gt;United States&gt;Finance » Investing&gt;Commodities and Futures Trading"/>
        <s v="Online Behavior&gt;United States&gt;Autos and Vehicles » Brands&gt;Peugeot"/>
        <s v="Travel"/>
        <s v="Online Behavior&gt;United States&gt;Intent » Travel&gt;Cruises"/>
        <s v="US » Reach » Propensity Models » Hobbies and Interest » Cultural Arts"/>
        <s v="Online Behavior&gt;United States&gt;Intent » Shopping&gt;Drug Stores » Walgreens"/>
        <s v="US »Price-Driven Traditionalist Audience"/>
        <s v="US »Quality-First Shopper Audience"/>
        <s v="US » Reach » Sociodemographic » Dwelling Size » 1 Unit"/>
        <s v="Online Behavior&gt;United States&gt;Intent » Shopping&gt;Home Improvement"/>
        <s v="OnAudience » Interest » Education"/>
        <s v="US » Interest Propensities » Insurance » Humana"/>
        <s v="Online Behavior&gt;United States&gt;B2B » Occupation&gt;Musician"/>
        <s v="US » Reach » Propensity Models » Hobbies and Interest » Sports » Canoeing » Kayaking"/>
        <s v="US » Interest Propensities » Celebrities » Celebrity Fan Gossip"/>
        <s v="Online Behavior&gt;United States&gt;Intent » Auto Buyers » Car Make&gt;Volkswagen"/>
        <s v="Online Behavior&gt;United States&gt;Beauty and Fitness&gt;Fitness » Gyms and Health Clubs"/>
        <s v="Online Behavior&gt;United States&gt;Autos and Vehicles » Brands&gt;Rolls-Royce"/>
        <s v="Online Behavior&gt;United States&gt;The Changing Consumer&gt;Internet Connection"/>
        <s v="US » Brand Propensities » Home and Household Goods » Pottery Barn Kids Buyer Propensity"/>
        <s v="Lotame » Style, Fashion &amp; Clothing » Children's Clothing Shoppers"/>
        <s v="Online Behavior&gt;United States&gt;Life Event&gt;Home Buying"/>
        <s v="US » Interest Propensities » Activities and Interests » Buying and Selling Homes » Real Estate"/>
        <s v="US » Reach » Propensity Models » Young Adult Clothing Shoppers"/>
        <s v="Online Behavior&gt;United States&gt;Online Communities&gt;Online Goodies"/>
        <s v="Online Behavior&gt;United States&gt;Sports&gt;Individual Sports » Running and Walking"/>
        <s v="Mobile - US » Sports » UFC Fans"/>
        <s v="US » Interest Propensities » Activities and Interests » International News"/>
        <s v="Online Behavior&gt;United States&gt;Sports&gt;Individual Sports » Track and Field"/>
        <s v="Online Behavior&gt;United States&gt;People and Society&gt;Seniors and Retirement"/>
        <s v="Online Behavior&gt;United States&gt;Intent » Travel&gt;Travel"/>
        <s v="Online Behavior&gt;United States&gt;The Changing Consumer&gt;Gaming Equipment"/>
        <s v="US » Reach » Propensity Models » Hobbies and Interest » Books » E-Book Reader"/>
        <s v="OnAudience » Intent » Education"/>
        <s v="Online Behavior&gt;United States&gt;Intent » Shopping&gt;Sports and Outdoors"/>
        <s v="Online Behavior&gt;United States&gt;Validated Demographic » Gender and Age Combined&gt;Females 18-54"/>
        <s v="Lotame » Style, Fashion &amp; Clothing » Women's Clothing Shoppers"/>
        <s v="US » Brand Propensities » Electronics » RadioShack Buyer Propensity"/>
        <s v="Online Behavior&gt;United States&gt;Intent » Services&gt;Arts and Entertainment"/>
        <s v="Online Behavior&gt;United States&gt;Autos and Vehicles&gt;Vehicle Parts and Accessories"/>
        <s v="US » Reach » Propensity Models » Luxury Home Goods Store Shopper"/>
        <s v="Online Behavior&gt;United States&gt;Validated Demographic » Age&gt;18-54"/>
        <s v="Online Behavior&gt;United States&gt;Finance » Banking&gt;Money Transfer and Wire Services"/>
        <s v="Online Behavior&gt;United States&gt;Intent » Auto Buyers » Type&gt;Sedan"/>
        <s v="Online Behavior&gt;United States&gt;Autos and Vehicles » Brands&gt;Buick"/>
        <s v="Online Behavior&gt;United States&gt;Arts and Entertainment&gt;Celebrities and Entertainment News"/>
        <s v="US » Reach » Propensity Models » Hobbies and Interest » Sports » Plays Soccer"/>
        <s v="Online Behavior&gt;United States&gt;Intent » Travel&gt;Budget Travel"/>
        <s v="Online Behavior&gt;United States&gt;People and Society&gt;Family and Relationships » Parents"/>
        <s v="US » Brand Propensities » Apparel » Shoebuy.com Buyer Propensity"/>
        <s v="Online Behavior&gt;United States&gt;B2B » Occupation&gt;Architect"/>
        <s v="US Financial » Likely In Market Timing » Not At All Likely to Purchase » Second House/Residence In The Next Year (Financial)"/>
        <s v="Online Behavior&gt;United States&gt;Finance » Financial Planning and Management&gt;Retirement and Pension"/>
        <s v="US » B2B » B2B Decision Maker Responsibilities » Employee Benefits"/>
        <s v="US » Multibuyer Behaviors » Club » Continuity Buyers"/>
        <s v="Online Behavior&gt;United States&gt;News&gt;Weather"/>
        <s v="Online Behavior&gt;United States&gt;Internet and Telecom&gt;Web Services"/>
        <s v="Online Behavior&gt;United States&gt;B2B » Occupation&gt;Student"/>
        <s v="Lotame » Style, Fashion &amp; Clothing » Clothing Shoppers"/>
        <s v="Online Behavior&gt;United States&gt;The Changing Consumer&gt;B2B Work from Home"/>
        <s v="Online Behavior&gt;United States&gt;Online Communities&gt;Blogging Resources and Services"/>
        <s v="Online Behavior&gt;United States&gt;Validated Demographic » Gender and Age Combined&gt;Males 25-44"/>
        <s v="Online Behavior&gt;United States&gt;Validated Demographic » Age&gt;55-64"/>
        <s v="US » B2B » B2B Decision Maker Responsibilities » Company Liability or Insurance"/>
        <s v="Online Behavior&gt;United States&gt;Intent » Travel&gt;Business Travel"/>
        <s v="Online Behavior&gt;United States&gt;News&gt;Business News"/>
        <s v="Online Behavior&gt;United States&gt;Intent » Auto Buyers » Category&gt;Motorcycle"/>
        <s v="Online Behavior&gt;United States&gt;Intent » Auto Buyers » Car Make&gt;Vauxhall"/>
        <s v="Online Behavior&gt;United States&gt;Food and Drink&gt;Beverages » Bottled Water"/>
        <s v="Online Behavior&gt;United States&gt;Games&gt;Computer and Video Games"/>
        <s v="Media and Entertainment » Sports and Recreational Activities » Interest (Affinity) » Olympics » Winter Olympics"/>
        <s v="Lotame » Online Shoppers » Online Shoppers"/>
        <s v="US Financial » Likely In Market Timing » Not At All Likely to Purchase » First Home/Residence In The Next Year (Financial)"/>
        <s v="Online Behavior&gt;United States&gt;Autos and Vehicles » Brands&gt;Cadillac"/>
        <s v="Online Behavior&gt;United States&gt;Validated Demographic » Gender and Age Combined&gt;Females 25-34"/>
        <s v="Online Behavior&gt;United States&gt;Finance » Credit and Lending&gt;Credit and Lending"/>
        <s v="Online Behavior&gt;United States&gt;Travel&gt;Tourist Destinations » Beaches and Islands"/>
        <s v="Online Behavior&gt;United States&gt;Sports&gt;Extreme Sports"/>
        <s v="Online Behavior&gt;United States&gt;Arts and Entertainment&gt;Events and Listings » Event Ticket Sales"/>
        <s v="Mobile - US » Device Ownership » Smartphones » ZTE"/>
        <s v="US Financial » Likely Credit Card » Card in Own Name » Any major Credit/Debit Card (Financial)"/>
        <s v="Online Behavior&gt;United States&gt;Finance » Investing&gt;Derivatives"/>
        <s v="Mobile - US » Sports » Motor Sports » NASCAR"/>
        <s v="Online Behavior&gt;United States&gt;Validated Demographic » Gender and Age Combined&gt;Males 18-34"/>
        <s v="Online Behavior&gt;United States&gt;Beauty and Fitness&gt;Fitness » Fitness Equipment and Accessories"/>
        <s v="OnAudience » Interest » News » National News"/>
        <s v="Online Behavior&gt;United States&gt;Online Communities&gt;File Sharing and Hosting"/>
        <s v="Online Behavior&gt;United States&gt;Internet and Telecom&gt;Mobile and Wireless"/>
        <s v="US » Brand Propensities » Travel » Booking.com Buyer Propensity"/>
        <s v="Online Behavior&gt;United States&gt;Autos and Vehicles » Brands&gt;Jeep"/>
        <s v="Online Behavior&gt;United States&gt;Autos and Vehicles » Brands&gt;Fiat"/>
        <s v="Online Behavior&gt;United States&gt;Autos and Vehicles » Brands&gt;SEAT"/>
        <s v="US » Reach » Propensity Models » Travel » High Frequency Travel » Foreign Vacationer"/>
        <s v="US » Reach » Propensity Models » Hobbies and Interest » Food and Drinks » Wine Lovers"/>
        <s v="Online Behavior&gt;United States&gt;Travel&gt;Air Travel » Airport Parking and Transportation"/>
        <s v="OnAudience » Interest » Pets"/>
        <s v="Media and Entertainment » Sports and Recreational Activities » Interest (Affinity) » Team Sports » Soccer (Football)"/>
        <s v="Media and Entertainment » Sports and Recreational Activities » Interest (Affinity) » Motorsports"/>
        <s v="Online Behavior&gt;United States&gt;Arts and Entertainment&gt;Events and Listings » Bars, Clubs and Nightlife"/>
        <s v="Online Behavior&gt;United States&gt;Law and Government&gt;Public Safety"/>
        <s v="US » Interest Propensities » Insurance » Aetna Group"/>
        <s v="US » Demographic » Family » Households with 3 Adults"/>
        <s v="Media and Entertainment » Gaming » In-Market"/>
        <s v="Online Behavior&gt;United States&gt;People and Society&gt;Family and Relationships » Moms"/>
        <s v="US » Brand Propensities » Media and Entertainment » Sony Network Entertainment International Buyer Propensity"/>
        <s v="Real Estate » Property Type&gt; Residential"/>
        <s v="Online Behavior&gt;United States&gt;Arts and Entertainment&gt;Events and Listings » Expos and Conventions"/>
        <s v="Online Behavior&gt;United States&gt;Autos and Vehicles » Brands&gt;Jaguar"/>
        <s v="US » Brand Propensities » Travel » MGM Resorts International Buyer Propensity"/>
        <s v="US » B2B » B2B Decision Maker Responsibilities » Purchasing Utilities"/>
        <s v="Online Behavior&gt;United States&gt;Intent » Financial Intent&gt;Loans and Credit"/>
        <s v="Online Behavior&gt;United States&gt;The Changing Consumer&gt;Natural Disasters"/>
        <s v="Online Behavior&gt;United States&gt;Validated Demographic » Gender and Age Combined&gt;Males 55-64"/>
        <s v="Online Behavior&gt;United States&gt;Intent » Auto Buyers » Car Make&gt;Ford"/>
        <s v="US » Reach » Propensity Models » Household Consumer Expenditures » Home Office"/>
        <s v="Online Behavior&gt;United States&gt;Life Event&gt;Wedding Planning"/>
        <s v="Media and Entertainment » Connected TV and Over-the-Top (CTV and OTT) » Streaming Television and Film Viewership » OTT Movie Viewers » Genre » Crime Movie Streamers"/>
        <s v="Online Behavior&gt;United States&gt;Intent » Auto Buyers » Car Make&gt;Honda"/>
        <s v="US » Interest Propensities » Insurance » Unitedhealth Group"/>
        <s v="OnAudience » Interest » Travel"/>
        <s v="Online Behavior&gt;United States&gt;Hobbies and Leisure&gt;Outdoors » Equestrian"/>
        <s v="OnAudience"/>
        <s v="Online Behavior&gt;United States&gt;Sports&gt;Sports League » NBA"/>
        <s v="Online Behavior&gt;United States&gt;Home and Garden&gt;Home Appliances"/>
        <s v="Online Behavior&gt;United States&gt;Intent » Auto Buyers » Car Make&gt;Nissan"/>
        <s v="Online Behavior&gt;United States&gt;Intent » Shopping&gt;CPG� Cosmetics"/>
        <s v="US » AUTO » Primary Vehicle » New or Used » New"/>
        <s v="US »Made In America Audience"/>
        <s v="Mobile - US » Food » Restaurant » Brand » Buffalo Wild Wings"/>
        <s v="Online Behavior&gt;United States&gt;Real Estate&gt;Apartments and Residential Rentals"/>
        <s v="OnAudience » Interest » Society"/>
        <s v="Online Behavior&gt;United States&gt;Autos and Vehicles » Brands&gt;Pontiac"/>
        <s v="US » Interest Propensities » Activities and Interests » Ecommerce"/>
        <s v="Mobile - US » Device Ownership » Smartphones » iOS (Apple) » iPhone X"/>
        <s v="US Health and Fitness » Interest » Exercise » Health"/>
        <s v="US Demographic » Preferred Language » Individual » Non-Hispanic"/>
        <s v="US » Entertainment and Pastimes » Entertainment and Pastimes"/>
        <s v="Media and Entertainment » Sports and Recreational Activities » Interest (Affinity) » Individual Sports » Tennis and Racquet Sports"/>
        <s v="Travel and Tourism » Interest (Affinity)"/>
        <s v="Mobile - US » Gamers » Online » Users"/>
        <s v="Restaurants"/>
        <s v="Media Source"/>
        <s v="Online Behavior&gt;United States&gt;Finance » Grants, Scholarships and Financial Aid&gt;Government Grants"/>
        <s v="US » Reach » Propensity Models » Finance » Credit » Debit Card » Store Credit Card User"/>
        <s v="US » Brand Propensities » Travel » Sandals Resorts Buyer Propensity"/>
        <s v="US » Demographic » Family » Households with 2 Adults"/>
        <s v="Online Behavior&gt;United States&gt;Travel&gt;Travel"/>
        <s v="US » Sociodemographic » ConneXions Lifestage » M4 Elderly Traditionalists"/>
        <s v="Online Behavior&gt;United States&gt;B2B » Occupation&gt;Broker"/>
        <s v="Online Behavior&gt;United States&gt;Intent » Auto Buyers » Type&gt;SUV"/>
        <s v="Online Behavior&gt;United States&gt;Validated Demographic » Gender&gt;Male"/>
        <s v="Online Behavior&gt;United States&gt;Games&gt;Card Games"/>
        <s v="Online Behavior&gt;United States&gt;Online Communities&gt;Dating and Personals"/>
        <s v="US » Premium Gender » Premium Gender » Males"/>
        <s v="Online Behavior&gt;United States&gt;Intent » Auto Buyers » Car Make&gt;Mercedes"/>
        <s v="OnAudience » Interest » Technology &amp; Computing"/>
        <s v="Mobile Audience » Lifestyle » Arts Enthusiasts"/>
        <s v="US » Reach » Propensity Models » Hobbies and Interest » Sports » Plays Tennis"/>
        <s v="Online Behavior&gt;United States&gt;Finance » Financial Planning and Management&gt;Asset and Portfolio Management"/>
        <s v="Online Behavior&gt;United States&gt;Intent » Auto Buyers » Car Make&gt;Audi Q"/>
        <s v="Online Behavior&gt;United States&gt;Intent » Travel&gt;Luxury Travel"/>
        <s v="Mobile - US » Travel » Car Rentals » Hertz"/>
        <s v="Online Behavior&gt;United States&gt;Travel&gt;Tourist Destinations » Regional Parks and Gardens"/>
        <s v="Online Behavior&gt;United States&gt;Food and Drink&gt;Restaurants » Fine Dining"/>
        <s v="US Financial » Likely Credit Card » Behavior » Used for Personal Purposes"/>
        <s v="US » Reach » Propensity Models » Hobbies and Interest » Music » Listens to Pop Music"/>
        <s v="Online Behavior&gt;United States&gt;Intent » Financial Intent&gt;Insurance » Auto"/>
        <s v="US » Reach » Sociodemographic » Dwelling Type » Multi-family Dwelling Unit"/>
        <s v="US » Interest Propensities » Music » Classic Rock"/>
        <s v="US » Reach » Propensity Models » Household Consumer Expenditures » Furniture"/>
        <s v="US » Reach » Propensity Models » Hobbies and Interest » Music » Streaming"/>
        <s v="Online Behavior&gt;United States&gt;Food and Drink&gt;Food and Grocery Retailers"/>
        <s v="Online Behavior&gt;United States&gt;Jobs and Education&gt;Jobs"/>
        <s v="US » Sociodemographic » PRIZM Premier Lifestage » F2 Young Accumulators"/>
        <s v="US » Demo » Age » 65+"/>
        <s v="Transactional » Q3 Home Entertainers"/>
        <s v="Online Behavior&gt;United States&gt;Travel&gt;Bus and Rail"/>
        <s v="Online Behavior&gt;United States&gt;Sports&gt;Winter Sports » Skiing and Snowboarding"/>
        <s v="Online Behavior&gt;United States&gt;Intent » Auto Buyers » Type&gt;Truck"/>
        <s v="Online Behavior&gt;United States&gt;Intent » Auto Buyers » Car Make&gt;Mazda"/>
        <s v="Online Behavior&gt;United States&gt;The Changing Consumer&gt;Personal Budgeting"/>
        <s v="US » B2B » B2B Decision Maker Responsibilities » Real Estate Services"/>
        <s v="Online Behavior&gt;United States&gt;Intent » Shopping&gt;Wireless Providers"/>
        <s v="US » Reach » Sociodemographic » Homeowner Status » Renter"/>
        <s v="Travel and Tourism » In-Market"/>
        <s v="US » Reach » Propensity Models » Lifestyle » Charities » Contributes by Volunteering"/>
        <s v="Online Behavior&gt;United States&gt;Intent » Services&gt;Restaurants"/>
        <s v="US » Demographic » Family » Male Head of Household"/>
        <s v="OnAudience » Interest » Arts &amp; Entertainment » Movies"/>
        <s v="Online Behavior&gt;United States&gt;The Changing Consumer&gt;Active Facebook Users"/>
        <s v="Online Behavior&gt;United States&gt;Validated Demographic » Gender and Age Combined&gt;Males 18-44"/>
        <s v="OnAudience » Intent » Software » Video Game Software"/>
        <s v="Online Behavior&gt;United States&gt;Validated Demographic » Gender and Age Combined&gt;Females 45-54"/>
        <s v="Online Behavior&gt;United States&gt;Intent » Shopping&gt;Consumer Electronics » Video Game Consoles"/>
        <s v="US » Sociodemographic » P$YCLE Premier Lifestage » M2 Wealthy Achievers"/>
        <s v="Online Behavior&gt;United States&gt;Autos and Vehicles » Brands&gt;Vauxhall-Opel"/>
        <s v="Online Behavior&gt;United States&gt;Finance » Insurance&gt;Health Insurance"/>
        <s v="Mobile - US » Device Ownership » Smartphones » Vivo"/>
        <s v="Online Behavior&gt;United States&gt;Hobbies and Leisure&gt;Crafts"/>
        <s v="Mobile - US » Demographics » Education » High Education Achievement"/>
        <s v="US » Brand Propensities » Automotive » Ford Credit Buyer Propensity"/>
        <s v="US Mail Order Buyer"/>
        <s v="Online Behavior&gt;United States&gt;Travel&gt;Travel Agencies and Services » Tourist Boards and Visitor Centers"/>
        <s v="Online Behavior&gt;United States&gt;Finance » Banking&gt;Savings Accounts"/>
        <s v="Online Behavior&gt;United States&gt;Autos and Vehicles » Brands&gt;Acura"/>
        <s v="US » Brand Propensities » Apparel » TOMS Buyer Propensity"/>
        <s v="OnAudience » Intent » Electronics » Video Game Consoles"/>
        <s v="Mobile - US » Sports » Basketball » NCAA College Basketball"/>
        <s v="US » Interest Propensities » Oil &amp; Gas » QuickTrip"/>
        <s v="Online Behavior&gt;United States&gt;Validated Demographic » Gender and Age Combined&gt;Females 55-64"/>
        <s v="OnAudience » Intent » Software"/>
        <s v="US » Reach » Propensity Models » Finance » Credit » Debit Card » Major Credit Card User"/>
        <s v="OnAudience » Interest » News"/>
        <s v="Online Behavior&gt;United States&gt;Beauty and Fitness&gt;Fitness » Bodybuilding"/>
        <s v="Online Behavior&gt;United States&gt;Autos and Vehicles » Brands&gt;Ferrari"/>
        <s v="Mobile - US » Food » Restaurant » Brand » Outback Steakhouse"/>
        <s v="Online Behavior&gt;United States&gt;Intent » Travel&gt;Flights"/>
        <s v="Online Behavior&gt;United States&gt;Internet and Telecom&gt;Search Engines"/>
        <s v="US »Green Consumer Audience"/>
        <s v="Online Behavior&gt;United States&gt;Validated Demographic » Age&gt;18-64"/>
        <s v="OnAudience » Interest » Arts &amp; Entertainment » Fine Art"/>
        <s v="Online Behavior&gt;United States&gt;Travel&gt;Travel Agencies and Services"/>
        <s v="Online Behavior&gt;United States&gt;Autos and Vehicles » Brands&gt;Saab"/>
        <s v="Online Behavior&gt;United States&gt;Online Communities&gt;Social Networks"/>
        <s v="Online Behavior&gt;United States&gt;Travel&gt;Tourist Destinations » Historical Sites and Buildings"/>
        <s v="US » Brand Propensities » Media and Entertainment » Regal Cinemas Buyer Propensity"/>
        <s v="OnAudience » Interest » Technology &amp; Computing » Internet Technology"/>
        <s v="Online Behavior&gt;United States&gt;Arts and Entertainment&gt;Movies"/>
        <s v="Mobile - US » Travel » Activity » Ski Travelers"/>
        <s v="Online Behavior&gt;United States&gt;Validated Demographic » Gender and Age Combined&gt;Females 65 or older"/>
        <s v="OnAudience » Interest » Arts &amp; Entertainment"/>
        <s v="US » Interest Propensities » Insurance » Lincoln Heritage"/>
        <s v="Online Behavior&gt;United States&gt;Validated Demographic » Gender and Age Combined&gt;Males 25-64"/>
        <s v="Online Behavior&gt;United States&gt;The Changing Consumer&gt;Home Entertaining"/>
        <s v="OnAudience » Interest » Science » Weather Forecast"/>
        <s v="Media and Entertainment » News and Current Events"/>
        <s v="Online Behavior&gt;United States&gt;Autos and Vehicles » Brands&gt;Maserati"/>
        <s v="Online Behavior&gt;United States&gt;The Changing Consumer&gt;Pet Adoption"/>
        <s v="Online Behavior&gt;United States&gt;Food and Drink&gt;Restaurants » Dining Guides"/>
        <s v="Real Estate » Occupancy » Owner Occupied"/>
        <s v="Online Behavior&gt;United States&gt;The Changing Consumer&gt;Online Retailers"/>
        <s v="Online Behavior&gt;United States&gt;Sports&gt;Sports League » NFL"/>
        <s v="US » Sociodemographic » ConneXions Lifestage » M3 Offline Seniors"/>
        <s v="US » B2B » B2B Decision Maker Responsibilities » Accounting or Tax Services"/>
        <s v="OnAudience » Intent » Travel"/>
        <s v="Travel and Tourism » Interest (Affinity) » Destinations » North America » United States"/>
        <s v="US » Health and Wellbeing » Health and Wellbeing"/>
        <s v="Mobile - US » Financial Services » Digital Payments » Chase Pay"/>
        <s v="Mobile - US » Travel » Destination » International Travelers » Frequent Travelers"/>
        <s v="US » Interest Propensities » TV and Movies » Sports TV"/>
        <s v="Online Behavior&gt;United States&gt;People and Society&gt;Millennials"/>
        <s v="Online Behavior&gt;United States&gt;Validated Demographic » Gender and Age Combined&gt;Females 18-44"/>
        <s v="Online Behavior&gt;United States&gt;Validated Demographic » Age&gt;25-54"/>
        <s v="Online Behavior&gt;United States&gt;Validated Demographic » Gender and Age Combined&gt;Males 25 or older"/>
        <s v="Online Behavior&gt;United States&gt;Validated Demographic » Gender&gt;Female"/>
        <s v="Online Behavior&gt;United States&gt;Home and Garden&gt;Yard and Patio"/>
        <s v="Online Behavior&gt;United States&gt;Travel&gt;Tourist Destinations"/>
        <s v="Online Behavior&gt;United States&gt;Intent » Auto Buyers » Car Make&gt;Hyundai"/>
        <s v="Media and Entertainment » Audio and Video Streaming » Streaming Video » Interest (Affinity)"/>
        <s v="Online Behavior&gt;United States&gt;Intent » Shopping&gt;Entertainment"/>
        <s v="US » Home and Garden Interests » Cooking » Food Enthusiasts"/>
        <s v="OnAudience » Interest » Business"/>
        <s v="Online Behavior&gt;United States&gt;Intent » Auto Buyers » Car Make&gt;Dodge"/>
        <s v="US » Reach » Propensity Models » Hobbies and Interest » Sports » Fitness Enthusiasts"/>
        <s v="US » Reach » Propensity Models » Lifestyle » Loyalty Programs » Loyalty Card User"/>
        <s v="OnAudience » Interest » Hobbies &amp; Interests » Art"/>
        <s v="Online Behavior&gt;United States&gt;Validated Demographic » Age&gt;25 or older"/>
        <s v="US » B2B » B2B Decision Maker Responsibilities » Purchasing Vehicles or Automobile Services"/>
        <s v="Lotame » Personal Finance » Estate Planning"/>
        <s v="OnAudience » Intent » Toys &amp; Games"/>
        <s v="US » B2B » B2B Decision Maker Responsibilities » Internet Services"/>
        <s v="US Travel » Likely Business Travel » Number of Nights Stayed » 0 Nights"/>
        <s v="Mobile - US » Demographics » Education » Lowest Education Achievement"/>
        <s v="US » Sociodemographic » PRIZM Premier Social » C2 City Centers"/>
        <s v="US » Interest Propensities » Brands » Big Box Retail"/>
        <s v="Online Behavior&gt;United States&gt;B2B » Occupation&gt;Teacher"/>
        <s v="Online Behavior&gt;United States&gt;News&gt;Sports News"/>
        <s v="Online Behavior&gt;United States&gt;Life Event&gt;Engagement"/>
        <s v="US » Reach » Sociodemographic » Estimated Current Home Value » $160,000-$199,999"/>
        <s v="US » Interest Propensities » Activities and Interests » Financial Aid"/>
        <s v="US » Brand Propensities » Media and Entertainment » wwe.com Buyer Propensity"/>
        <s v="Online Behavior&gt;United States&gt;Sports&gt;Sports League » NHL"/>
        <s v="Retail"/>
        <s v="Real Estate » Lot Size » Cozy Outdoor Living Space (Less than  an Acre)"/>
        <s v="US » Demographic » Household Income $50k+"/>
        <s v="Online Behavior&gt;United States&gt;Travel&gt;Specialty Travel"/>
        <s v="US » Multibuyer Behaviors » Entertainment » Pastimes Multibuyer"/>
        <s v="US » Reach » Propensity Models » Hobbies and Interest » Sports » NASCAR Enthusiast"/>
        <s v="Online Behavior&gt;United States&gt;Sports&gt;Fantasy Sports"/>
        <s v="Online Behavior&gt;United States&gt;Internet and Telecom&gt;Web Apps and Online Tools"/>
        <s v="Online Behavior&gt;United States&gt;Life Event&gt;New Parent"/>
        <s v="Online Behavior&gt;United States&gt;Games&gt;Educational Games"/>
        <s v="US » Automotive » Auto Loyalists and Defectors » Auto Make Defectors"/>
        <s v="Media and Entertainment » Audio and Video Streaming » Streaming Audio"/>
        <s v="Online Behavior&gt;United States&gt;Autos and Vehicles » Brands&gt;Dodge"/>
        <s v="Lotame » Style, Fashion &amp; Clothing » Men's Clothing Shoppers"/>
        <s v="US Financial » Likely Attitude and Behavior » Completely Disagree » When I Find A Financial Product/Service I Like I Typically Recommend It To People I Know (Financial)"/>
        <s v="Media and Entertainment » Television (TV) » Viewership"/>
        <s v="OnAudience » Intent » Auto » Vehicle Parts &amp; Accessories"/>
        <s v="Online Behavior&gt;United States&gt;Food and Drink&gt;Cooking and Recipes"/>
        <s v="US » Composite Segment » Women Born to Shop"/>
        <s v="US » Interest Propensities » Activities and Interests » Local News"/>
        <s v="Purchase-Based » Categories » Office Supplies Buyers"/>
        <s v="OnAudience » Interest » Food &amp; Drink"/>
        <s v="Mobile - US » Device Ownership » Smartphones » iOS (Apple) » iPhone 11"/>
        <s v="US » Reach » Propensity Models » Hobbies and Interest » Food and Drinks » Eats at Fast Food Restaurants"/>
        <s v="Online Behavior&gt;United States&gt;Beauty and Fitness&gt;Face and Body Care » Skin and Nail Care"/>
        <s v="Online Behavior&gt;United States&gt;Finance » Financial Planning and Management&gt;Inheritance and Estate Planning"/>
        <s v="Media and Entertainment » News and Current Events » Online News Websites"/>
        <s v="US Financial » Estimated Disposable Income » $0 - $99,999"/>
        <s v="Online Behavior&gt;United States&gt;Finance » Insurance&gt;Insurance"/>
        <s v="US Buying Channel Preference » Online"/>
        <s v="OnAudience » Intent » Sporting Goods » Team Sports"/>
        <s v="Lotame » Offline CPG Purchasers » Product Segment"/>
        <s v="OnAudience » Interest » Science » Weather"/>
        <s v="Online Behavior&gt;United States&gt;The Changing Consumer&gt;Streaming Services"/>
        <s v="Online Behavior&gt;United States&gt;Finance » Accounting and Auditing&gt;Bookkeeping"/>
        <s v="Online Behavior&gt;United States&gt;Travel&gt;Tourist Destinations » Mountain and Ski Resorts"/>
        <s v="OnAudience » Interest » News » Local News"/>
        <s v="Online Behavior&gt;United States&gt;The Changing Consumer&gt;Home Cooking"/>
        <s v="Online Behavior&gt;United States&gt;Finance » Credit and Lending&gt;Credit Cards"/>
        <s v="Online Behavior&gt;United States&gt;B2B » Occupation&gt;MechanicalEngineer"/>
        <s v="US » Brand Propensities » Health » Beauty and Cosmetics » Bare Escentuals Buyer Propensity"/>
        <s v="Online Behavior&gt;United States&gt;Autos and Vehicles » Brands&gt;Bugatti"/>
        <s v="Online Behavior&gt;United States&gt;Autos and Vehicles » Brands&gt;Volvo"/>
        <s v="OnAudience » Intent » Sporting Goods"/>
        <s v="Online Behavior&gt;United States&gt;Beauty and Fitness&gt;Beauty Pageants"/>
        <s v="US » Brand Propensities » Apparel » JCPenney Buyer Propensity"/>
        <s v="Media Source » LBDigital » Open For Business B2B"/>
        <s v="Transactional » Q3 Gardening Shoppers"/>
        <s v="US Financial » Credit Card Type » Credit Card Holder - Unknown Type"/>
        <s v="US » Interest Propensities » Music » Country"/>
        <s v="Online Behavior&gt;United States&gt;Sports&gt;Motor Sports"/>
        <s v="Online Behavior&gt;United States&gt;Intent » Auto Buyers » Category&gt;Caravan"/>
        <s v="Travel and Tourism » Interest (Affinity) » Destinations » Africa"/>
        <s v="Online Behavior&gt;United States&gt;Finance » Credit and Lending&gt;Loans"/>
        <s v="US » B2B » B2B Decision Maker Responsibilities » Office Supplies or Equipment"/>
        <s v="OnAudience » Interest » Shopping"/>
        <s v="Online Behavior&gt;United States&gt;Travel&gt;Tourist Destinations » Theme Parks"/>
        <s v="OnAudience » Interest » Arts &amp; Entertainment » Music Lovers"/>
        <s v="Telecommunications and Mobile Tech » Mobile Devices and Connected Technology"/>
        <s v="US » Interest Propensities » TV and Movies » Reality » Game Shows"/>
        <s v="US » AUTO » Primary Vehicle » Owned or Leased » Company Car"/>
        <s v="US » Interest Propensities » Activities and Interests » National News"/>
        <s v="Media and Entertainment » Gaming » Interest (Affinity) » Video Games"/>
        <s v="Lotame » Style, Fashion &amp; Clothing"/>
        <s v="US » Demographic » Family » Female Head of Household"/>
        <s v="Media and Entertainment » Sports and Recreational Activities » Interest (Affinity)"/>
        <s v="Online Behavior&gt;United States&gt;Intent » Shopping&gt;Drug Stores » CVS"/>
        <s v="OnAudience » Interest » Technology &amp; Computing » Email"/>
        <s v="US » Brand Propensities » Media and Entertainment » pokerstars.net Buyer Propensity"/>
        <s v="OnAudience » Interest » Sports"/>
        <s v="US » Sociodemographic » P$YCLE Premier Lifestage » F4 Working-Class USA"/>
        <s v="Media and Entertainment » Consumer Entertainment Technology"/>
        <s v="US » B2B » B2B Decision Maker Responsibilities » Financial Services"/>
        <s v="Online Behavior&gt;United States&gt;Autos and Vehicles » Brands&gt;Mini"/>
        <s v="Online Behavior&gt;United States&gt;Intent » Shopping&gt;Consumer Electronics » Cameras and Photography Equip"/>
        <s v="Mobile - US » Sports » Water Sports » Boating"/>
        <s v="US » Reach » Propensity Models » Hobbies and Interest » Sports » NHL Enthusiast"/>
        <s v="Online Behavior&gt;United States&gt;The Changing Consumer&gt;Direct to Consumer"/>
        <s v="OnAudience » Interest » Personal Finance"/>
        <s v="Online Behavior&gt;United States&gt;Hobbies and Leisure&gt;Contests, Awards and Prizes"/>
        <s v="Online Behavior&gt;United States&gt;Travel&gt;Hotels and Accommodations"/>
        <s v="Online Behavior&gt;United States&gt;Food and Drink&gt;Beverages » Coffee and Tea"/>
        <s v="US » Reach » Propensity Models » Hobbies and Interest » Sports » NBA Enthusiast"/>
        <s v="Online Behavior&gt;United States&gt;Autos and Vehicles » Brands&gt;Mercedes-Benz"/>
        <s v="US » Reach » Propensity Models » Online » Pets"/>
        <s v="Online Behavior&gt;United States&gt;Autos and Vehicles » Brands&gt;Honda"/>
        <s v="Online Behavior&gt;United States&gt;Intent » Shopping&gt;Office Supplies"/>
        <s v="Online Behavior&gt;United States&gt;Autos and Vehicles&gt;Vehicle Shopping » Fuel Economy and Gas Prices"/>
        <s v="OnAudience » Interest"/>
        <s v="US » Home Renovation » Home Renovators"/>
        <s v="Mobile - US » Device Ownership » Smartphones » iOS (Apple) » yes"/>
        <s v="Online Behavior&gt;United States&gt;News&gt;Technology News"/>
        <s v="Online Behavior&gt;United States&gt;Sports&gt;Individual Sports » Golf"/>
        <s v="Online Behavior&gt;United States&gt;Internet and Telecom&gt;Web Portals"/>
        <s v="Online Behavior&gt;United States&gt;Beauty and Fitness&gt;Face and Body Care » Hygiene and Toiletries"/>
        <s v="Online Behavior&gt;United States&gt;Finance » Insurance&gt;Home Insurance"/>
        <s v="Online Behavior&gt;United States&gt;Law and Government&gt;Government"/>
        <s v="OnAudience » Interest » Games"/>
        <s v="Online Behavior&gt;United States&gt;Home and Garden&gt;Kitchen and Dining"/>
        <s v="Online Behavior&gt;United States&gt;Validated Demographic » Age&gt;25-34"/>
        <s v="Media and Entertainment » Music"/>
        <s v="US » Sociodemographic » PRIZM Premier Social » T2 Country Comfort"/>
        <s v="Mobile - US » Demographics » Finance » Rent Value » Highest Rent Value"/>
        <s v="Lotame » Travel » Thanksgiving Travel"/>
        <s v="US » Reach » Propensity Models » Hobbies and Interest » Photography"/>
        <s v="US » B2B » B2B Decision Maker Responsibilities » Security Services"/>
        <s v="Online Behavior&gt;United States&gt;Home and Garden&gt;Home Improvement"/>
        <s v="Online Behavior&gt;United States&gt;Intent » Auto Buyers » Car Make&gt;Jeep"/>
        <s v="Online Behavior&gt;United States&gt;Autos and Vehicles » Brands&gt;Maybach"/>
        <s v="US » Reach » Propensity Models » Lifestyle » Charities » Contributes to Charities"/>
        <s v="US » Home and Garden Interests » House and Garden Merchandise Buyers"/>
        <s v="Online Behavior&gt;United States&gt;Travel&gt;Cruises and Charters"/>
        <s v="Online Behavior&gt;United States&gt;Intent » Shopping&gt;Fashion"/>
        <s v="Online Behavior&gt;United States&gt;Beauty and Fitness&gt;Fitness » Yoga and Pilates"/>
        <s v="US » Reach » Propensity Models » Online » Electronics and Gadgets"/>
        <s v="US » B2B » B2B Decision Maker Responsibilities » Computer Software"/>
        <s v="Online Behavior&gt;United States&gt;Finance » Financial Planning and Management&gt;Financial Planning and Management"/>
        <s v="Online Behavior&gt;United States&gt;Autos and Vehicles&gt;Boats and Watercraft"/>
        <s v="Purchase Behaviors » Q2 Environmentally Concerned Shoppers"/>
        <s v="Online Behavior&gt;United States&gt;Autos and Vehicles » Brands&gt;GM-Daewoo"/>
        <s v="Online Behavior&gt;United States&gt;B2B » Occupation&gt;ElectricalEngineer"/>
        <s v="US Financial » Estimated Discretionary Spending (Financial) » Greater than $2,499"/>
        <s v="Online Behavior&gt;United States&gt;Arts and Entertainment&gt;Events and Listings » Concerts and Music Festivals"/>
        <s v="Online Behavior&gt;United States&gt;The Changing Consumer&gt;Telehealth"/>
        <s v="US » B2B » B2B Decision Maker Responsibilities » Television providers » services"/>
        <s v="US » Demo » Age » 55-64"/>
        <s v="Online Behavior&gt;United States&gt;Validated Demographic » Gender and Age Combined&gt;Males 18-54"/>
        <s v="US »Rural Improvement Fanatic"/>
        <s v="Online Behavior&gt;United States&gt;Games&gt;Arcade and Coin-Op Games"/>
        <s v="US » Reach » Propensity Models » Hobbies and Interest » Sports » Hunting Enthusiasts"/>
        <s v="Online Behavior&gt;United States&gt;Autos and Vehicles » Brands&gt;Volkswagen"/>
        <s v="Mobile - US » Automotive » Repair &amp; Oil Change » Intend"/>
        <s v="Online Behavior&gt;United States&gt;Food and Drink&gt;Beverages » Soft Drinks"/>
        <s v="US Financial » Likely Attitude and Behavior » Bank Selection » Customer Service Very Important (Financial)"/>
        <s v="US » B2B » B2B Decision Maker Responsibilities » Computer Hardware"/>
        <s v="US » Interest Propensities » Insurance » New York Life"/>
        <s v="Media and Entertainment » Audio and Video Streaming » Streaming Video"/>
        <s v="Online Behavior&gt;United States&gt;Jobs and Education&gt;Education"/>
        <s v="Online Behavior&gt;United States&gt;Travel&gt;Specialty Travel » Adventure Travel"/>
        <s v="Mobile - US » Food » Restaurant » Brand » Moes Southwest Grill"/>
        <s v="Online Behavior&gt;United States&gt;Finance » Banking&gt;Banking"/>
        <s v="Real Estate » Sale Activity » Just Sold"/>
        <s v="US » Brand Propensities » Electronics » Crutchfield Buyer Propensity"/>
        <s v="Online Behavior&gt;United States&gt;Intent » Travel&gt;Future Travel"/>
        <s v="Online Behavior&gt;United States&gt;Validated Demographic » Age&gt;18 or older"/>
        <s v="Online Behavior&gt;United States&gt;Intent » Auto Buyers&gt;New"/>
        <s v="US » Reach » Propensity Models » Hobbies and Interest » Sports » NFL Enthusiast"/>
        <s v="Lotame » Travel » Winter Holiday Travel"/>
        <s v="Media and Entertainment » Sports and Recreational Activities » Interest (Affinity) » Olympics » Summer Olympics"/>
        <s v="Purchase-Based"/>
        <s v="Online Behavior&gt;United States&gt;Online Communities&gt;Photo and Video Sharing"/>
        <s v="Online Behavior&gt;United States&gt;Sports&gt;Team Sports » American Football"/>
        <s v="US » Reach » Propensity Models » Household Consumer Expenditures » Kitchen"/>
        <s v="Media and Entertainment » Sports and Recreational Activities » Interest (Affinity) » Individual Sports"/>
        <s v="US » Interest Propensities » Insurance » MassMutual"/>
        <s v="Media and Entertainment » Television (TV)"/>
        <s v="US » B2B » Purchase DM » Technology Services, Hardware and » or Software » I am the sole decision maker"/>
        <s v="Online Behavior&gt;United States&gt;Travel&gt;Tourist Destinations » Zoos-Aquariums-Preserves"/>
        <s v="Online Behavior&gt;United States&gt;Autos and Vehicles » Brands&gt;Kia"/>
        <s v="Travel and Tourism » Interest (Affinity) » Destinations » Europe"/>
        <s v="Online Behavior&gt;United States&gt;Autos and Vehicles » Brands&gt;BMW"/>
        <s v="Online Behavior&gt;United States&gt;Finance » Grants, Scholarships and Financial Aid&gt;Study Grants and Scholarships"/>
        <s v="US » Brand Propensities » Food and Drug » Postmates Buyer Propensity"/>
        <s v="US » Brand Propensities » Restaurants and Dining » Seamless Buyer Propensity"/>
        <s v="Online Behavior&gt;United States&gt;Validated Demographic » Age&gt;35-44"/>
        <s v="Online Behavior&gt;United States&gt;Life Event&gt;Bride"/>
        <s v="US » B2B » B2B Decision Maker Responsibilities » HR or Personnel Services"/>
        <s v="Online Behavior&gt;United States&gt;Finance » Insurance&gt;Travel Insurance"/>
        <s v="US » B2B » Purchase DM » Technology Services, Hardware and » or Software » I make the final decision with input from staff » management"/>
        <s v="Online Behavior&gt;United States&gt;Food and Drink&gt;Beverages » Juice"/>
        <s v="Online Behavior&gt;United States&gt;The Changing Consumer&gt;Home Learning"/>
        <s v="Online Behavior&gt;United States&gt;Travel&gt;Travel Guides and Travelogues"/>
        <s v="US » Interest Propensities » Social » Premium User Generated Content"/>
        <s v="US » Brand Propensities » Health » Beauty and Cosmetics » Beachbody Buyer Propensity"/>
        <s v="US » B2B » B2B Decision Maker Responsibilities » Marketing or Market Research"/>
        <s v="Media and Entertainment » Sports and Recreational Activities » Interest (Affinity) » Team Sports » Baseball » Major League Baseball (MLB)"/>
        <s v="Online Behavior&gt;United States&gt;B2B » Occupation&gt;SystemsAnalyst"/>
        <s v="US Home » Dwelling Type » Single-Family"/>
        <s v="US » Brand Propensities » Big Box Dollar Tree Buyer Propensity"/>
        <s v="US » Reach » Propensity Models » Hobbies and Interest » Sports » Fishing"/>
        <s v="Mobile - US » Food » Restaurant » Brand » Five Guys"/>
        <s v="Online Behavior&gt;United States&gt;Validated Demographic » Gender and Age Combined&gt;Males 18-64"/>
        <s v="OnAudience » Interest » Shopping » Luxurious Brands"/>
        <s v="Telecommunications (Telco)"/>
        <s v="Purchase Behaviors » Q2 Spring Cleaners"/>
        <s v="US » Sociodemographic » ConneXions Lifestage » Y2 Emerging Techies"/>
        <s v="US » Interest Propensities » Food and Drink » American Cuisine"/>
        <s v="Mobile - US » Food » Restaurant » Brand » Red Lobster"/>
        <s v="US » Brand Propensities » Apparel » The Men's Wearhouse Buyer Propensity"/>
        <s v="Media and Entertainment » Sports and Recreational Activities » Interest (Affinity) » Team Sports » Football (American)"/>
        <s v="Online Behavior&gt;United States&gt;Sports&gt;Team Sports » Rugby"/>
        <s v="US » Brand Propensities » Health » Beauty and Cosmetics » Mary Kay Buyer Propensity"/>
        <s v="US » AUTO » Primary Vehicle » New or Used » Pre-owned"/>
        <s v="Online Behavior&gt;United States&gt;The Changing Consumer&gt;Happy at Home"/>
        <s v="Online Behavior&gt;United States&gt;Real Estate&gt;Homeowner"/>
        <s v="Online Behavior&gt;United States&gt;Arts and Entertainment&gt;Comics and Animation"/>
        <s v="Online Behavior&gt;United States&gt;Hobbies and Leisure&gt;Clubs and Organizations"/>
        <s v="Real Estate » Rent Amount » Sensible  Rentals ($1000-$3000)"/>
        <s v="US »Connected Impulse-Shopper Audience"/>
        <s v="US Demographic » Preferred Language » Non-Hispanic"/>
        <s v="Lotame » Offline CPG Purchasers » Product Segment » Home Supplies"/>
        <s v="US » AUTO » Decision Maker for Auto Purchase » I shared equally in the decision"/>
        <s v="US » Reach » Propensity Models » Luxury Store Shoppers"/>
        <s v="US » B2B » Purchase DM » Technology Services, Hardware and » or Software » I have no input into the final decision"/>
        <s v="US » Reach » Propensity Models » Lifestyle » Healthy Living"/>
        <s v="Online Behavior&gt;United States&gt;Home and Garden&gt;Home Furnishings"/>
        <s v="Online Behavior&gt;United States&gt;Finance » Investing&gt;Stocks and Bonds"/>
        <s v="US » Reach » Propensity Models » Hobbies and Interest » Pets » Cat Owners"/>
        <s v="US » Reach » Propensity Models » Online » Home Office"/>
        <s v="Online Behavior&gt;United States&gt;Intent » Services&gt;Photography"/>
        <s v="Online Behavior&gt;United States&gt;Arts and Entertainment&gt;Events and Listings » Film Festivals"/>
        <s v="OnAudience » Interest » Social life"/>
        <s v="US » B2B » B2B Decision Maker Responsibilities » Office Services or Moving"/>
        <s v="Online Behavior&gt;United States&gt;Food and Drink&gt;Food and Grocery Delivery"/>
        <s v="Mobile - US » Shopping » Brand » Old Navy"/>
        <s v="Online Behavior&gt;United States&gt;Validated Demographic » Age&gt;25-44"/>
        <s v="Online Behavior&gt;United States&gt;Beauty and Fitness&gt;Fitness"/>
        <s v="US Demographic » Age » Specialty Age Range » 21+"/>
        <s v="OnAudience » Interest » Technology"/>
        <s v="Online Behavior&gt;United States&gt;Food and Drink&gt;Restaurants"/>
        <s v="Online Behavior&gt;United States&gt;Finance » Accounting and Auditing&gt;Accounting and Auditing"/>
        <s v="US » Interest Propensities » Activities and Interests » College Life"/>
        <s v="Online Behavior&gt;United States&gt;Intent » Auto Buyers » Car Make&gt;Opel"/>
        <s v="Mobile - US » Travel » Destination » International Travelers » yes"/>
        <s v="Lotame » Technology » Mobile Phones"/>
        <s v="OnAudience » Interest » Careers"/>
        <s v="US Financial » Estimated Discretionary Spending » Greater than $2,500"/>
        <s v="Mobile - US » Food » Restaurant » Brand » Krispy Kreme"/>
        <s v="US » Reach » Propensity Models » Hobbies and Interest » Sports » PGA Tour Enthusiast"/>
        <s v="Transactional » Q3 Fashion Shoppers"/>
        <s v="US » Interest Propensities » Brands » Quick Service Restaurants"/>
        <s v="Online Behavior&gt;United States&gt;The Changing Consumer&gt;Delivery Services and Quick Service Restaurants"/>
        <s v="Online Behavior&gt;United States&gt;Beauty and Fitness&gt;Spas and Beauty Services"/>
        <s v="OnAudience » Interest » News &amp; Magazines"/>
        <s v="OnAudience » Interest » Arts &amp; Entertainment » Celebrity Fan » Gossip"/>
        <s v="Lotame » Personal Finance » Stocks"/>
        <s v="US » Premium Entertainment and Pastimes » Premium Magazine Enthusiasts"/>
        <s v="US » Financially in Charge » Performance Score: Top 50%"/>
        <s v="Online Behavior&gt;United States&gt;Life Event&gt;Movers"/>
        <s v="Transactional » Q2 Graduation Gift Shoppers"/>
        <s v="US » Brand Propensities » Health » Beauty and Cosmetics » SkinCareRx Buyer Propensity"/>
        <s v="US » Reach » Propensity Models » Household Consumer Expenditures » Lawn and Garden"/>
        <s v="Mobile - US » Demographics » Finance » Rent Value » Lowest Rent Value"/>
        <s v="Online Behavior&gt;United States&gt;The Changing Consumer&gt;CPG"/>
        <s v="US » Interest Propensities » TV and Movies » Network TV"/>
        <s v="US » Response Performance » Direct Marketing Responders"/>
        <s v="Online Behavior&gt;United States&gt;Finance » Investing&gt;Investing"/>
        <s v="OnAudience » Interest » Business » Economy"/>
        <s v="Online Behavior&gt;United States&gt;Validated Demographic » Gender and Age Combined&gt;Females 25-44"/>
        <s v="OnAudience » Interest » Technology &amp; Computing » Entertainment"/>
        <s v="Travel and Tourism » Interest (Affinity) » Products » Air Travel"/>
        <s v="Online Behavior&gt;United States&gt;Life Event&gt;College Graduation"/>
        <s v="Online Behavior&gt;United States&gt;Validated Demographic » Gender and Age Combined&gt;Males 25-54"/>
        <s v="US » Brand Propensities » Travel » Hotel Tonight Buyer Propensity"/>
        <s v="Transactional » Q3 Casual Dining Restaurant Goers"/>
        <s v="Lotame » Travel » International Travel"/>
        <s v="Media and Entertainment » Sports and Recreational Activities » Interest (Affinity) » Combat Sports"/>
        <s v="Media and Entertainment » Events and Attractions"/>
        <s v="Online Behavior&gt;United States&gt;Intent » Services&gt;Pets"/>
        <s v="Online Behavior&gt;United States&gt;Validated Demographic » Gender and Age Combined&gt;Females 35-44"/>
        <s v="US » Brand Propensities » Apparel » Bare Necessities Buyer Propensity"/>
        <s v="Online Behavior&gt;United States&gt;The Changing Consumer&gt;Data For Good » Current Affairs - Social Justice"/>
        <s v="OnAudience » Intent » Animals &amp; Pet"/>
        <s v="Online Behavior&gt;United States&gt;The Changing Consumer&gt;Trending TV Shows"/>
        <s v="US » Reach » Propensity Models » Real Estate » Mortgage Amount » $120,000-$159,999"/>
        <s v="OnAudience » Interest » Life Stage"/>
        <s v="Online Behavior&gt;United States&gt;Arts and Entertainment&gt;Events and Listings » Food and Beverage Events"/>
        <s v="US Financial » Likely Bank Account and Services » Saving Account » Personal or Join (Financial)"/>
        <s v="US Interest » Computers"/>
        <s v="Online Behavior&gt;United States&gt;Beauty and Fitness&gt;Face and Body Care » Unwanted Body and Facial Hair Removal"/>
        <s v="US » Response Performance » Direct Marketing Purchasers"/>
        <s v="Online Behavior&gt;United States&gt;Autos and Vehicles » Brands&gt;Ford"/>
        <s v="Online Behavior&gt;United States&gt;Life Event&gt;College Applications"/>
        <s v="OnAudience » Interest » News » International News"/>
        <s v="US » B2B » B2B Decision Maker Responsibilities » Print, Copy or Photo Services"/>
        <s v="Online Behavior&gt;United States&gt;B2B » Occupation&gt;Entrepreneur"/>
        <s v="Online Behavior&gt;United States&gt;Intent » Auto Buyers » Category&gt;Sport Cars"/>
        <s v="Online Behavior&gt;United States&gt;Validated Demographic » Gender and Age Combined&gt;Females 25-64"/>
        <s v="Online Behavior&gt;United States&gt;Beauty and Fitness&gt;Hair Care"/>
        <s v="US » Brand Propensities » Health » Beauty and Cosmetics » ULTA Buyer Propensity"/>
        <s v="US » Interest Propensities » Insurance » Northwestern Mutual"/>
        <s v="US » Brand Propensities » Big Box Dollar General Buyer Propensity"/>
        <s v="Online Behavior&gt;United States&gt;Autos and Vehicles » Brands&gt;Porsche"/>
        <s v="Online Behavior&gt;United States&gt;Sports&gt;College Sports"/>
        <s v="Online Behavior&gt;United States&gt;Hobbies and Leisure&gt;Special Occasions » Holidays and Seasonal Events"/>
        <s v="US » Financially in Charge » Performance Score: Top 25%"/>
        <s v="US » Interest Propensities » Insurance » Transamerica"/>
        <s v="Online Behavior&gt;United States&gt;Travel&gt;Carpooling and Vehicle Sharing"/>
        <s v="Media and Entertainment"/>
        <s v="US » Brand Propensities » Kids Products » Disney Buyer Propensity"/>
        <s v="Online Behavior&gt;United States&gt;The Changing Consumer&gt;Virtual Events"/>
        <s v="Media and Entertainment » Connected TV and Over-the-Top (CTV and OTT)"/>
        <s v="US » Reach » Propensity Models » Hobbies and Interest » Pets » Pet Enthusiast"/>
        <s v="Online Behavior&gt;United States&gt;Autos and Vehicles&gt;Electric and Plug-In Vehicles"/>
        <s v="US » Brand Propensities » Travel » Choice Hotels Buyer Propensity"/>
        <s v="Media and Entertainment » Movies » Enthusiasts"/>
        <s v="Online Behavior&gt;United States&gt;Beauty and Fitness&gt;Spas and Beauty Services » Massage Therapy"/>
        <s v="US » Reach » Sociodemographic » Age » 45-49"/>
        <s v="Online Behavior&gt;United States&gt;Intent » Shopping&gt;Consumer Electronics » Televisions/TVs"/>
        <s v="US » Brand Propensities » Apparel » Lady Foot Locker Buyer Propensity"/>
        <s v="US Technology » Social Media » Likely Behavior » Heavy Facebook User"/>
        <s v="Online Behavior&gt;United States&gt;Hobbies and Leisure&gt;Water Activities"/>
        <s v="Online Behavior&gt;United States&gt;Autos and Vehicles » Brands&gt;LandRover"/>
        <s v="US » Interest Propensities » Music » Hip Hop and Rap"/>
        <s v="Mobile - US » Food » Restaurant » Brand » Chilis"/>
        <s v="US » Reach » Propensity Models » Hobbies and Interest » Food and Drinks » Coffee Connoisseurs"/>
        <s v="Mobile - US » Automotive » Vehicle Ownership » yes"/>
        <s v="US » Brand Propensities » Automotive » Tirerack.com Buyer Propensity"/>
        <s v="Online Behavior&gt;United States&gt;Validated Demographic » Gender and Age Combined&gt;Females 18-64"/>
        <s v="US » Sociodemographic » P$YCLE Premier Lifestage » Y3 Fiscal Fledglings"/>
        <s v="US » Interest Propensities » Activities and Interests » Fashion"/>
        <s v="Online Behavior&gt;United States&gt;Travel&gt;Business Travel"/>
        <s v="Online Behavior&gt;United States&gt;B2B » Occupation&gt;ComputerProgrammer"/>
        <s v="Online Behavior&gt;United States&gt;Autos and Vehicles » Brands&gt;Mitsubishi"/>
        <s v="Lotame » Social Media"/>
        <s v="US » Brand Propensities » Media and Entertainment » Steam Community Buyer Propensity"/>
        <s v="US » Sociodemographic » ConneXions Lifestage » F2 Suburban Spenders"/>
        <s v="US » Reach » Propensity Models » Hobbies and Interest » Food and Drinks » Eats at Family Restaurants"/>
        <s v="US » Reach » Propensity Models » Hobbies and Interest » Music » Listens to Country Music"/>
        <s v="Online Behavior&gt;United States&gt;Life Event&gt;University Graduation"/>
        <s v="Online Behavior&gt;United States&gt;Autos and Vehicles » Brands&gt;Aston Martin"/>
        <s v="Online Behavior&gt;United States&gt;Beauty and Fitness&gt;Weight Loss"/>
        <s v="US » Reach » Propensity Models » Hobbies and Interest » Sports » Avid Runners"/>
        <s v="Travel and Tourism » Interest (Affinity) » Products » Hotels and Lodging"/>
        <s v="Media and Entertainment » Sports and Recreational Activities » Interest (Affinity) » Team Sports » Baseball"/>
        <s v="Online Behavior&gt;United States&gt;Intent » Shopping&gt;CPG� Home Care"/>
        <s v="Online Behavior&gt;United States&gt;Travel&gt;Specialty Travel » Agritourism"/>
        <s v="Media &amp; Entertainment"/>
        <s v="Online Behavior&gt;United States&gt;Finance » Banking&gt;ATMs and Branch Locations"/>
        <s v="US » Interest Propensities » TV and Movies » Drama"/>
        <s v="Online Behavior&gt;United States&gt;Sports&gt;Individual Sports » Cycling"/>
        <s v="Online Behavior&gt;United States&gt;Sports&gt;Winter Sports » Ice Skating"/>
        <s v="Online Behavior&gt;United States&gt;Intent » Auto Buyers » Car Make&gt;Peugeot"/>
        <s v="US » Reach » Propensity Models » Hobbies and Interest » Sports » Boating"/>
        <s v="US » AUTO » Decision Maker for Auto Purchase » I was the sole decision-maker"/>
        <s v="Online Behavior&gt;United States&gt;Sports&gt;Individual Sports » Skate Sports"/>
        <s v="Online Behavior&gt;United States&gt;Intent » Shopping&gt;Auto Parts Stores"/>
        <s v="Online Behavior&gt;United States&gt;Validated Demographic » Age&gt;25-64"/>
      </sharedItems>
    </cacheField>
    <cacheField name="Creative Size" numFmtId="0">
      <sharedItems>
        <s v="300x250 "/>
        <s v="320x50 "/>
        <s v="300x50 "/>
      </sharedItems>
    </cacheField>
    <cacheField name="creative_size.userid" numFmtId="0">
      <sharedItems>
        <s v="300x250 | HPNFI2551J"/>
        <s v="300x250 | KAOJS0986I"/>
        <s v="300x250 | RRFVN6966N"/>
        <s v="300x250 | YIFKL6363U"/>
        <s v="300x250 | EXWIY3624H"/>
        <s v="300x250 | ELPSH7345M"/>
        <s v="300x250 | TADZU2116Y"/>
        <s v="300x250 | PHTXE1764B"/>
        <s v="320x50 | TOJIT8735S"/>
        <s v="300x250 | XSQXY8178A"/>
        <s v="300x250 | ZPFYE9731B"/>
        <s v="320x50 | NNIQN4994L"/>
        <s v="300x250 | NXNCM3609R"/>
        <s v="300x250 | UDILX1928H"/>
        <s v="300x250 | MYYFY2600T"/>
        <s v="320x50 | ZRRCV7570B"/>
        <s v="300x250 | DEIGT6412A"/>
        <s v="320x50 | WOAJS6397Q"/>
        <s v="320x50 | VPBJO3661M"/>
        <s v="320x50 | HYWBU2767P"/>
        <s v="320x50 | VOFGB6363F"/>
        <s v="320x50 | CDXJO4905E"/>
        <s v="300x50 | UYBWI6518W"/>
        <s v="320x50 | WQOKT9460U"/>
        <s v="320x50 | DPTMM2394J"/>
        <s v="320x50 | IXZCJ1734X"/>
        <s v="320x50 | TOBUU9192V"/>
        <s v="320x50 | SWROB3634I"/>
        <s v="320x50 | YDBMK6388L"/>
        <s v="320x50 | RESTH6166P"/>
        <s v="320x50 | XEVLA2869O"/>
        <s v="300x250 | MKJOS9956B"/>
        <s v="320x50 | URJMU3263E"/>
        <s v="320x50 | BPIEV7647Z"/>
        <s v="300x250 | SKDOI1091I"/>
        <s v="320x50 | NQIAQ4797B"/>
        <s v="320x50 | IQNDF8078J"/>
        <s v="300x250 | XNDIE5376H"/>
        <s v="300x250 | QLYBJ6230S"/>
        <s v="320x50 | YOGGI4679I"/>
        <s v="300x250 | SVDSI0203I"/>
        <s v="320x50 | ELGKR4105C"/>
        <s v="320x50 | SSXHD0493R"/>
        <s v="300x250 | DPTMM2394J"/>
        <s v="300x250 | IBKUG9489W"/>
        <s v="300x250 | HXCRN4463P"/>
        <s v="320x50 | DLXOX1644U"/>
        <s v="320x50 | DVSKS0893I"/>
        <s v="320x50 | EZLPP1861T"/>
        <s v="320x50 | JNBOH4462V"/>
        <s v="320x50 | KULXK2417O"/>
        <s v="320x50 | TSZTZ3446D"/>
        <s v="300x250 | DLRVS3201A"/>
        <s v="300x250 | EWNTA2102E"/>
        <s v="300x250 | YTVZF7096N"/>
        <s v="300x250 | SLPEF4433Z"/>
        <s v="300x250 | XWYIT9866J"/>
        <s v="320x50 | ULCVE1524T"/>
        <s v="320x50 | SEAXG5752L"/>
        <s v="300x250 | TPUSC7096U"/>
        <s v="300x250 | EDMHM0851Y"/>
        <s v="320x50 | PXTFY2287U"/>
        <s v="320x50 | XLDQB0289S"/>
        <s v="320x50 | XJAXD7769J"/>
        <s v="300x250 | PFARI5934S"/>
        <s v="300x250 | XSOQC3661H"/>
        <s v="320x50 | MRWWP1933D"/>
        <s v="320x50 | ACISR2177V"/>
        <s v="300x250 | IHTFN9883F"/>
        <s v="300x250 | MKCYW5699X"/>
        <s v="320x50 | VRAEE9947R"/>
        <s v="300x250 | YEMIG6375F"/>
        <s v="300x250 | RLRXJ9018X"/>
        <s v="300x250 | LAUXF7510L"/>
        <s v="320x50 | DRQEG8768V"/>
        <s v="300x250 | YWOKG0142J"/>
        <s v="300x250 | UFJIL2790F"/>
        <s v="300x50 | OMUVE7654C"/>
        <s v="320x50 | UYBWI6518W"/>
        <s v="320x50 | ZDTAD6991M"/>
        <s v="300x250 | PBJVX1159R"/>
        <s v="300x250 | QTDDO7203O"/>
        <s v="320x50 | FRLAV2389E"/>
        <s v="320x50 | EIGNB6744C"/>
        <s v="320x50 | QFWII4772P"/>
        <s v="300x50 | GYCND0607J"/>
        <s v="320x50 | DUSFZ5266A"/>
        <s v="300x50 | ZJRPV5063L"/>
        <s v="320x50 | EOBSG4888H"/>
        <s v="300x250 | ZXILD0744S"/>
        <s v="300x250 | MEOSU3566R"/>
        <s v="320x50 | GVNEZ4094A"/>
        <s v="300x250 | DANIT5805U"/>
        <s v="320x50 | RGWVN5464S"/>
        <s v="320x50 | GYCND0607J"/>
        <s v="300x250 | YXUGJ2459B"/>
        <s v="300x250 | MHCUS4399K"/>
        <s v="320x50 | ALQHY3719W"/>
        <s v="300x250 | ZHVGN2491H"/>
        <s v="300x50 | EWNTA2102E"/>
        <s v="320x50 | ZKNQP2729Q"/>
        <s v="300x250 | CJJWX4880S"/>
        <s v="300x50 | HXCRN4463P"/>
        <s v="300x250 | WOAJS6397Q"/>
        <s v="300x250 | VDJYO1640I"/>
        <s v="320x50 | CXGAZ6353T"/>
        <s v="300x250 | FQHEZ7971Z"/>
        <s v="300x50 | PLNCK8092K"/>
        <s v="300x250 | XQRTH0321M"/>
        <s v="300x50 | UDWCZ8207P"/>
        <s v="300x250 | MSTKW0021I"/>
        <s v="300x50 | OHSXI8260D"/>
        <s v="320x50 | YWOKG0142J"/>
        <s v="320x50 | JOJKS6529M"/>
        <s v="300x50 | FBZDK4515D"/>
        <s v="300x250 | VPWSU8183E"/>
        <s v="300x250 | DXADI4176M"/>
        <s v="320x50 | NBFDP8614V"/>
        <s v="300x250 | YHBPW3142T"/>
        <s v="320x50 | WOOPY2470Q"/>
        <s v="320x50 | NVALC0032U"/>
        <s v="300x250 | FVEOX2518Q"/>
        <s v="300x250 | CZLSB5840A"/>
        <s v="320x50 | XWYIT9866J"/>
        <s v="300x250 | MCGLF9586W"/>
        <s v="300x250 | OBEFA3199W"/>
        <s v="320x50 | WOMDF4920R"/>
        <s v="300x250 | ZXLIT6695R"/>
        <s v="300x250 | EZLPP1861T"/>
        <s v="320x50 | WASAZ7091S"/>
        <s v="300x50 | NRDJO4942X"/>
        <s v="320x50 | WNXZE3849P"/>
        <s v="320x50 | ZFWXT7245G"/>
        <s v="300x50 | TOJEA8998J"/>
        <s v="320x50 | JHQYJ2545D"/>
        <s v="300x250 | HTXDB0315N"/>
        <s v="320x50 | RGVDH5612B"/>
        <s v="320x50 | FEICG0482L"/>
        <s v="320x50 | HVIPF9164I"/>
        <s v="320x50 | BBJPF6212Z"/>
        <s v="300x250 | ZAPRT1202P"/>
        <s v="300x250 | RESTH6166P"/>
        <s v="300x250 | MNKEV7271L"/>
        <s v="320x50 | DYYCQ3365N"/>
        <s v="320x50 | VDIFM5959E"/>
        <s v="300x250 | TSUJX7553E"/>
        <s v="300x250 | ALJEC5836N"/>
        <s v="320x50 | KSREK1687R"/>
        <s v="300x250 | BLMUX0265H"/>
        <s v="300x50 | GQTYF6449M"/>
        <s v="320x50 | HLRXK0020W"/>
        <s v="300x250 | WVAIV4666J"/>
        <s v="320x50 | PFARI5934S"/>
        <s v="320x50 | ZXMCR0435E"/>
        <s v="320x50 | MBYFR7830Z"/>
        <s v="300x250 | CGMMU2582A"/>
        <s v="320x50 | MKCML3857A"/>
        <s v="300x250 | WSVWR6700T"/>
        <s v="300x250 | EVNAW4640F"/>
        <s v="320x50 | WIOIH3185X"/>
        <s v="320x50 | MGZVT5342M"/>
        <s v="300x250 | XOUNU4391H"/>
        <s v="300x250 | WAJCH8135H"/>
        <s v="300x250 | JMHAM7380E"/>
        <s v="320x50 | LUNGK0290L"/>
        <s v="320x50 | YXYJD5988H"/>
        <s v="320x50 | MQLNG3826L"/>
        <s v="300x250 | MBBXE6117R"/>
        <s v="320x50 | CXWOQ3854Y"/>
        <s v="300x250 | KSREK1687R"/>
        <s v="320x50 | FBZDK4515D"/>
        <s v="300x250 | FBZDK4515D"/>
        <s v="320x50 | UIWIP6457B"/>
        <s v="300x50 | KAOJS0986I"/>
        <s v="300x250 | LYDJQ5653N"/>
        <s v="300x50 | HWWPB2234B"/>
        <s v="300x250 | VOIKW7525D"/>
        <s v="300x250 | ZRRCV7570B"/>
        <s v="320x50 | NQQNL7320T"/>
        <s v="320x50 | LLQYY4909B"/>
        <s v="320x50 | FRRDD3353T"/>
        <s v="300x250 | WIOIH3185X"/>
        <s v="300x50 | JGIIM9251E"/>
        <s v="320x50 | DZRCO0881W"/>
        <s v="320x50 | DTBFV9091K"/>
        <s v="320x50 | ZHEWP3598B"/>
        <s v="300x250 | SSXHD0493R"/>
        <s v="300x250 | IOFRC1978M"/>
        <s v="300x250 | IBKVE5450B"/>
        <s v="300x250 | FXYFQ8937T"/>
        <s v="320x50 | JGIIM9251E"/>
        <s v="300x250 | IPVUM5032X"/>
        <s v="300x250 | HKIWD6732Z"/>
        <s v="320x50 | JHJPD1937B"/>
        <s v="300x250 | NOKCJ7278U"/>
        <s v="300x250 | TNEMA3098L"/>
        <s v="300x250 | NUEFG3623O"/>
        <s v="320x50 | QETJS1358H"/>
        <s v="300x250 | HGETU3242K"/>
        <s v="300x250 | ESXTC0601A"/>
        <s v="320x50 | NWIPH6867Y"/>
        <s v="300x50 | IDJBP7103Z"/>
        <s v="320x50 | DDAUP9478O"/>
        <s v="320x50 | LBLVK2168C"/>
        <s v="300x250 | VQSPP7748N"/>
        <s v="300x250 | YDFZL4760B"/>
        <s v="320x50 | WAJCH8135H"/>
        <s v="300x250 | UJMXF0797L"/>
        <s v="300x250 | IQSSO8533H"/>
        <s v="300x250 | HTPDW1024C"/>
        <s v="320x50 | YJOKS4938A"/>
        <s v="300x250 | SYCWI6055B"/>
        <s v="300x250 | XTHAC0632A"/>
        <s v="300x250 | XNMNN2508C"/>
        <s v="320x50 | MIEKF7155T"/>
        <s v="300x250 | IXQEK3844N"/>
        <s v="320x50 | KUEOV3059A"/>
        <s v="300x250 | UGXAX0803E"/>
        <s v="320x50 | DBWPR4771C"/>
        <s v="300x250 | AFMSM7834H"/>
        <s v="320x50 | YHBPW3142T"/>
        <s v="300x50 | LLQYY4909B"/>
        <s v="320x50 | KNJHG4959G"/>
        <s v="300x250 | KODBQ9842M"/>
        <s v="300x250 | ZZDMK1526H"/>
        <s v="300x50 | EDGHK7447A"/>
        <s v="300x250 | BOQOT3577K"/>
        <s v="300x250 | DYYCQ3365N"/>
        <s v="300x250 | NKXQD8942M"/>
        <s v="320x50 | MDRXP7045D"/>
        <s v="320x50 | DBLTB3558S"/>
        <s v="300x250 | PSRDL1633K"/>
        <s v="300x250 | EBJLN4203Z"/>
        <s v="300x250 | MKCML3857A"/>
        <s v="320x50 | RTBFW6798E"/>
        <s v="300x50 | FGJQD8833Y"/>
        <s v="320x50 | PWPQP4253T"/>
        <s v="320x50 | CUZSG1386K"/>
        <s v="320x50 | TXPGH7140K"/>
        <s v="320x50 | DUVJV0365K"/>
        <s v="300x250 | UFEIC4685Q"/>
        <s v="320x50 | LJRKT6242F"/>
        <s v="320x50 | XNMNN2508C"/>
        <s v="320x50 | AJMBY2346O"/>
        <s v="320x50 | UODXL9048I"/>
        <s v="300x50 | SXGTG5116S"/>
        <s v="300x250 | DPPOA9109K"/>
        <s v="300x250 | ULAIX3501E"/>
        <s v="300x250 | NHIUE2081D"/>
        <s v="300x250 | ADOWV1114V"/>
        <s v="320x50 | UMAYV9951W"/>
        <s v="320x50 | UDWCZ8207P"/>
        <s v="300x250 | FEICG0482L"/>
        <s v="300x250 | YEDWG7133W"/>
        <s v="300x250 | BUFTA5555M"/>
        <s v="320x50 | WMDBP5263P"/>
        <s v="320x50 | SSLQK7603J"/>
        <s v="300x50 | SDVKA9078Z"/>
        <s v="320x50 | DPPOA9109K"/>
        <s v="320x50 | OICXW8154D"/>
        <s v="320x50 | CUCAI3074I"/>
        <s v="300x50 | UTHKV3343C"/>
        <s v="320x50 | GVZIZ4368Z"/>
        <s v="320x50 | KNDVK7610T"/>
        <s v="320x50 | FGRHL1188N"/>
        <s v="300x250 | UGRIS7899B"/>
        <s v="300x250 | KVFZR5846U"/>
        <s v="320x50 | DCAHB9626S"/>
        <s v="300x250 | IXZCJ1734X"/>
        <s v="300x250 | JLMBA1714K"/>
        <s v="320x50 | ZQQVT1648U"/>
        <s v="300x50 | XULRY0614D"/>
        <s v="300x250 | RHAIL7304A"/>
        <s v="300x250 | IBXAA5591O"/>
        <s v="300x250 | ZYYBI7750V"/>
        <s v="320x50 | UUBIN9425T"/>
        <s v="300x250 | MBYFR7830Z"/>
        <s v="320x50 | JUAJZ1179L"/>
        <s v="300x50 | XMYUC8028K"/>
        <s v="320x50 | LYYFK6266Q"/>
        <s v="300x50 | QGJUN3539N"/>
        <s v="300x250 | EDGHK7447A"/>
        <s v="320x50 | QTDDO7203O"/>
        <s v="320x50 | ZLASU0197Q"/>
        <s v="320x50 | XSPIU6074Y"/>
        <s v="300x250 | DMNFG5266O"/>
        <s v="300x250 | UWHDX4547D"/>
        <s v="320x50 | RUPEE8669S"/>
        <s v="300x250 | CEGED2731Y"/>
        <s v="320x50 | DBQPZ0065J"/>
        <s v="300x250 | VYLUI9549K"/>
        <s v="300x250 | RUPPP6016V"/>
        <s v="320x50 | IXAMN5010X"/>
        <s v="320x50 | CCRNM8255N"/>
        <s v="300x250 | VTFJZ4454U"/>
        <s v="300x250 | ARBEB1229T"/>
        <s v="300x250 | EZURE6857K"/>
        <s v="300x50 | IBYZN1800D"/>
        <s v="300x250 | ZUTDU7524X"/>
        <s v="320x50 | NPHUV3051S"/>
        <s v="300x50 | NTFCU1151W"/>
        <s v="300x50 | UDQZF1654N"/>
        <s v="320x50 | HFZCU7720Q"/>
        <s v="320x50 | MPLPP0362A"/>
        <s v="320x50 | HRVXJ7349Z"/>
        <s v="320x50 | JGLSA4329U"/>
        <s v="300x250 | XSPIU6074Y"/>
        <s v="300x250 | OJNGY6042R"/>
        <s v="320x50 | NGAMR1003C"/>
        <s v="320x50 | GLOSR9987H"/>
        <s v="320x50 | NHUXA3523K"/>
        <s v="320x50 | MNVGC8599B"/>
        <s v="300x250 | DUZHB7832G"/>
        <s v="300x250 | FGJQD8833Y"/>
        <s v="300x250 | IGJXP7390M"/>
        <s v="320x50 | LGXZN7618K"/>
        <s v="300x250 | NHUXA3523K"/>
        <s v="320x50 | LTHGG8490O"/>
        <s v="320x50 | JOKIV1520Z"/>
        <s v="320x50 | RRFVN6966N"/>
        <s v="320x50 | RBTCM6209G"/>
        <s v="300x250 | YOGGI4679I"/>
        <s v="300x50 | YXRCM7069A"/>
        <s v="320x50 | KVFZR5846U"/>
        <s v="300x250 | VBOIN7828R"/>
        <s v="300x250 | XJCCK3495N"/>
        <s v="300x250 | CLEKY2878M"/>
        <s v="320x50 | CUHNL0300I"/>
        <s v="300x250 | QOVXZ1547U"/>
        <s v="320x50 | LQLYG6047L"/>
        <s v="300x50 | IXQEK3844N"/>
        <s v="300x250 | UKVZR6178H"/>
        <s v="300x250 | FSWKS7703F"/>
        <s v="320x50 | TMWLJ3345S"/>
        <s v="300x50 | FZBMA4850B"/>
        <s v="300x250 | XMYUC8028K"/>
        <s v="320x50 | EIHMD3764I"/>
        <s v="300x250 | UQVUR7684C"/>
        <s v="300x250 | LYYFK6266Q"/>
        <s v="300x250 | DYSHC7693I"/>
        <s v="320x50 | BSPYL8294V"/>
        <s v="300x250 | SDVKA9078Z"/>
        <s v="320x50 | HAAET5600P"/>
        <s v="320x50 | IXGIU1790K"/>
        <s v="300x50 | INWUW6003P"/>
        <s v="320x50 | WIAXH5568R"/>
        <s v="300x250 | XLDQB0289S"/>
        <s v="300x250 | WQKOK9466B"/>
        <s v="320x50 | FWDFC3678M"/>
        <s v="300x250 | UGYXW4230S"/>
        <s v="300x250 | VPCIP7254I"/>
        <s v="300x250 | HRTWF2586O"/>
        <s v="300x250 | XYOJW6022K"/>
        <s v="320x50 | YUUQX1533J"/>
        <s v="300x250 | WNXZE3849P"/>
        <s v="300x50 | IDWQW7204M"/>
        <s v="300x250 | UPUTZ1432X"/>
        <s v="300x250 | SOENF7979I"/>
        <s v="300x250 | MJVRY6395O"/>
        <s v="300x250 | QROHR6546G"/>
        <s v="300x50 | XRMMV3675M"/>
        <s v="320x50 | KYCQN5930T"/>
        <s v="300x250 | IBDNQ3988K"/>
        <s v="320x50 | HNWTV2993L"/>
        <s v="300x250 | PQLGX6807T"/>
        <s v="300x50 | TMWLJ3345S"/>
        <s v="320x50 | FHALK0254I"/>
        <s v="300x250 | CUHNL0300I"/>
        <s v="300x250 | YAWMM0905I"/>
        <s v="320x50 | KRPSH7899E"/>
        <s v="300x250 | WKMPV6304C"/>
        <s v="300x50 | ESXTC0601A"/>
        <s v="320x50 | ETYCF9135S"/>
        <s v="320x50 | FAMYP0995M"/>
        <s v="300x250 | YSCFB3523B"/>
        <s v="320x50 | JIEVO9973J"/>
        <s v="320x50 | ZONZT0469Y"/>
        <s v="300x250 | VKGWM6447J"/>
        <s v="320x50 | BYVML5268P"/>
        <s v="320x50 | KUECC7597O"/>
        <s v="320x50 | CAHYG3981W"/>
        <s v="300x50 | PPOHQ6538L"/>
        <s v="300x50 | FPSKP7757U"/>
        <s v="320x50 | YHRWV5518Y"/>
        <s v="320x50 | RHUKV7848M"/>
        <s v="320x50 | ZYYBI7750V"/>
        <s v="300x250 | MGZVT5342M"/>
        <s v="300x250 | XPGSD5184Z"/>
        <s v="300x250 | UCHEB8023T"/>
        <s v="320x50 | RMFKW1583H"/>
        <s v="300x250 | XULRY0614D"/>
        <s v="300x50 | YEMIG6375F"/>
        <s v="300x250 | MDRXP7045D"/>
        <s v="300x250 | ZTHAO8965Z"/>
        <s v="300x50 | HCZPH4346B"/>
        <s v="320x50 | JRADW4215G"/>
        <s v="300x250 | KRPSH7899E"/>
        <s v="300x250 | UYILJ6576R"/>
        <s v="300x250 | TMWLJ3345S"/>
        <s v="320x50 | UHQLB1940F"/>
        <s v="320x50 | RXHRP9729B"/>
        <s v="300x250 | HWUEF0767X"/>
        <s v="320x50 | VSEBV0477I"/>
        <s v="300x250 | IXGTG8836K"/>
        <s v="300x250 | RUXTH5361L"/>
        <s v="320x50 | FPSKP7757U"/>
        <s v="300x250 | GNJHQ6615U"/>
        <s v="320x50 | OBTHQ1814N"/>
        <s v="300x250 | ALQHY3719W"/>
        <s v="300x250 | HQWSA5089H"/>
        <s v="320x50 | GNJHQ6615U"/>
        <s v="320x50 | ONZEO0121L"/>
        <s v="320x50 | WVAIV4666J"/>
        <s v="320x50 | ARBEB1229T"/>
        <s v="320x50 | CCUNM3999A"/>
        <s v="300x250 | NQQNL7320T"/>
        <s v="300x250 | YJOKS4938A"/>
        <s v="320x50 | CKQDJ5078T"/>
        <s v="300x50 | XYOJW6022K"/>
        <s v="300x250 | KWTTE8102B"/>
        <s v="300x250 | QYCQG9954K"/>
        <s v="300x250 | FHXYS4659R"/>
        <s v="300x250 | QLOUJ8272S"/>
        <s v="320x50 | BZOBI2836C"/>
        <s v="300x250 | VSEBV0477I"/>
        <s v="300x250 | FWDFC3678M"/>
        <s v="320x50 | QLYBJ6230S"/>
        <s v="320x50 | WFYQL7703Z"/>
        <s v="320x50 | VPCIP7254I"/>
        <s v="300x250 | GODYB4457O"/>
        <s v="300x250 | GFDFS4398C"/>
        <s v="300x250 | UTLZK1972J"/>
        <s v="300x250 | GSFPR8052D"/>
        <s v="300x250 | VMYST9432L"/>
        <s v="300x250 | TLVFK1900S"/>
        <s v="320x50 | ORNZZ7431N"/>
        <s v="320x50 | OBEFA3199W"/>
        <s v="320x50 | CUJSR0419H"/>
        <s v="320x50 | IGJXP7390M"/>
        <s v="320x50 | GKJGA3143R"/>
        <s v="300x50 | HQWSA5089H"/>
        <s v="300x50 | HTPDW1024C"/>
        <s v="300x250 | IHOHM5014T"/>
        <s v="300x250 | RZUDP2486J"/>
        <s v="300x250 | AOBAC3198V"/>
        <s v="320x50 | UTLZK1972J"/>
        <s v="320x50 | ALJEC5836N"/>
        <s v="300x250 | ABWXM0805N"/>
        <s v="300x250 | HFPQI8101C"/>
        <s v="300x250 | FSZHR3629S"/>
        <s v="300x50 | ZFWXT7245G"/>
        <s v="320x50 | MLCPE3769A"/>
        <s v="300x250 | NVALC0032U"/>
        <s v="320x50 | MKJOS9956B"/>
        <s v="320x50 | WQKOK9466B"/>
        <s v="320x50 | WOZNO2145E"/>
        <s v="320x50 | SNGLC5511I"/>
        <s v="300x250 | XAYIG7093D"/>
        <s v="300x250 | SZZTG0430B"/>
        <s v="320x50 | HCZPH4346B"/>
        <s v="300x250 | EQNJY1753V"/>
        <s v="300x250 | OICXW8154D"/>
        <s v="300x250 | RMFKW1583H"/>
        <s v="300x250 | ERAWQ4479D"/>
        <s v="320x50 | XGMHH6981T"/>
        <s v="320x50 | ZHVGN2491H"/>
        <s v="300x250 | ZAJWN7862U"/>
        <s v="320x50 | MPGXL3067A"/>
        <s v="320x50 | DEIGT6412A"/>
        <s v="300x50 | LYCVY6358C"/>
        <s v="320x50 | DZGAO1303N"/>
        <s v="300x50 | JUAJZ1179L"/>
        <s v="300x50 | LYDJQ5653N"/>
        <s v="300x250 | DIVZD4914F"/>
        <s v="300x250 | KUECC7597O"/>
        <s v="300x250 | OLDCT4805K"/>
        <s v="320x50 | TSUJX7553E"/>
        <s v="320x50 | JMHAM7380E"/>
        <s v="320x50 | WZUCC2935Y"/>
        <s v="320x50 | YTOPI5843W"/>
        <s v="320x50 | JZKWS2776C"/>
        <s v="300x250 | GYLSP9079C"/>
        <s v="320x50 | DANIT5805U"/>
        <s v="300x250 | LBLVK2168C"/>
        <s v="300x250 | EUWTQ7057W"/>
        <s v="300x250 | TPPAP8234B"/>
        <s v="320x50 | DYSHC7693I"/>
        <s v="320x50 | SERKQ1423A"/>
        <s v="320x50 | DLRVS3201A"/>
        <s v="300x250 | DZKXR6496B"/>
        <s v="300x250 | VQWRD0962W"/>
        <s v="300x250 | SWROB3634I"/>
        <s v="320x50 | ASKQT4796T"/>
        <s v="320x50 | SPCMX2024W"/>
        <s v="300x250 | BUPVZ1190I"/>
        <s v="300x50 | WOOPY2470Q"/>
        <s v="300x250 | ZFWXT7245G"/>
        <s v="300x250 | NGAMR1003C"/>
        <s v="320x50 | JGGKX2037G"/>
        <s v="300x50 | YXUGJ2459B"/>
        <s v="300x250 | JHQYJ2545D"/>
        <s v="300x250 | SFQJF8708G"/>
        <s v="300x250 | WOZNO2145E"/>
        <s v="320x50 | YBMER8440V"/>
        <s v="300x50 | RLBQR3041X"/>
        <s v="320x50 | XOUNU4391H"/>
        <s v="300x250 | XLGLF3015N"/>
        <s v="300x250 | MNVGC8599B"/>
        <s v="300x250 | CCRNM8255N"/>
        <s v="300x50 | ABWXM0805N"/>
        <s v="300x250 | PAIWC8906L"/>
        <s v="300x250 | VQKIZ8502W"/>
        <s v="300x50 | NWLOJ3636X"/>
        <s v="300x250 | ZHEWP3598B"/>
        <s v="300x250 | YFRQE4602U"/>
        <s v="320x50 | DPGGD9172J"/>
        <s v="300x250 | INIEJ5776C"/>
        <s v="320x50 | DAIHT9728L"/>
        <s v="300x50 | UUBIN9425T"/>
        <s v="320x50 | VRJZP3827J"/>
        <s v="300x50 | UCZLN2659H"/>
        <s v="320x50 | AOBAC3198V"/>
        <s v="320x50 | XLMPS4623T"/>
        <s v="300x250 | DZRCO0881W"/>
        <s v="300x250 | ALGYF1437Q"/>
        <s v="300x250 | QDYXJ7569A"/>
        <s v="320x50 | EMKQQ7215U"/>
        <s v="300x250 | GFIAB5156G"/>
        <s v="300x250 | ZQQVT1648U"/>
        <s v="300x250 | VHSGZ6955F"/>
        <s v="320x50 | VNITQ2564X"/>
        <s v="300x250 | MYWVG5740K"/>
        <s v="300x250 | NMQEL6671J"/>
        <s v="320x50 | SNNTU2001Z"/>
        <s v="300x250 | VMZVX0803G"/>
        <s v="300x250 | MPRAX9910J"/>
        <s v="300x250 | UBHTX8408S"/>
        <s v="300x250 | ASOMQ3553Y"/>
        <s v="300x250 | PPOHQ6538L"/>
        <s v="300x250 | ELQWA3255B"/>
        <s v="300x250 | EHBUT5002W"/>
        <s v="320x50 | XNDIE5376H"/>
        <s v="320x50 | XQRTH0321M"/>
        <s v="300x250 | SIZMU2622P"/>
        <s v="320x50 | UFEIC4685Q"/>
        <s v="300x250 | AYMSL2125P"/>
        <s v="300x250 | FTBPT7921O"/>
        <s v="300x250 | MBXJL8921H"/>
        <s v="300x250 | VGRYB1953J"/>
        <s v="300x250 | IXAMN5010X"/>
        <s v="320x50 | SXGTG5116S"/>
        <s v="300x250 | WHTMD7367W"/>
        <s v="300x250 | JUAJZ1179L"/>
        <s v="320x50 | NMZNE4238Q"/>
        <s v="320x50 | ZXLIT6695R"/>
        <s v="320x50 | HLWQP6959X"/>
        <s v="320x50 | YJOWE1578J"/>
        <s v="300x250 | NPHUV3051S"/>
        <s v="320x50 | RBDGI2191H"/>
        <s v="320x50 | PCCZU6150E"/>
        <s v="300x250 | RGSQC0136Q"/>
        <s v="320x50 | NWLOJ3636X"/>
        <s v="300x250 | HAAET5600P"/>
        <s v="300x250 | PJSYV2809B"/>
        <s v="300x50 | SFQJF8708G"/>
        <s v="320x50 | TQOZR1674Z"/>
        <s v="300x250 | IWBMW6853J"/>
        <s v="300x250 | QUAZP4763Z"/>
        <s v="300x250 | GKJGA3143R"/>
        <s v="320x50 | AFMSM7834H"/>
        <s v="300x250 | WFYQL7703Z"/>
        <s v="320x50 | CLEKY2878M"/>
        <s v="300x250 | RBDGI2191H"/>
        <s v="320x50 | UKVZR6178H"/>
        <s v="300x250 | DTBFV9091K"/>
        <s v="320x50 | YXRCM7069A"/>
        <s v="300x250 | JNBOH4462V"/>
        <s v="320x50 | DUZHB7832G"/>
        <s v="300x50 | MKNCM9151D"/>
        <s v="320x50 | ZBLQJ7353X"/>
        <s v="320x50 | QOVXZ1547U"/>
        <s v="320x50 | EQNJY1753V"/>
        <s v="320x50 | RAPZK6824L"/>
        <s v="300x250 | BBLZX7578R"/>
        <s v="300x250 | YXYJD5988H"/>
        <s v="300x50 | UNAHF7261R"/>
        <s v="300x250 | OTXLT2018N"/>
        <s v="320x50 | LAHPY7048C"/>
        <s v="320x50 | HNFNT9214M"/>
        <s v="300x250 | PHCDP6748A"/>
        <s v="300x250 | LWJQD9640X"/>
        <s v="300x250 | IDJBP7103Z"/>
        <s v="320x50 | UYILJ6576R"/>
      </sharedItems>
    </cacheField>
    <cacheField name="creative_messaging" numFmtId="0">
      <sharedItems>
        <s v="Sign up Today - 10% Off"/>
        <s v="Subscribe Today - 10% Discount"/>
        <s v="Sign up Now - 10% Off"/>
        <s v="10% Discount - Ends 6/1"/>
      </sharedItems>
    </cacheField>
    <cacheField name="app_url" numFmtId="0">
      <sharedItems>
        <s v="ebay.com"/>
        <s v="dailybee.com"/>
        <s v="my.earthlink.net"/>
        <s v="thefinancechatter.com"/>
        <s v="dafont.com"/>
        <s v="dailymail.co.uk/tvshowbiz"/>
        <s v="aol.com"/>
        <s v="whatismyipaddress.com"/>
        <s v="zdnet.com"/>
        <s v="cargurus.com"/>
        <s v="my.yahoo.com"/>
        <s v="flightaware.com"/>
        <s v="finance.yahoo.com"/>
        <s v="classmates.com"/>
        <s v="forbes.com"/>
        <s v="newsmemory.com"/>
        <s v="nbcchicago.com"/>
        <s v="realtor.com"/>
        <s v="tasteofhome.com"/>
        <s v="investopedia.com"/>
        <s v="historyallday.com"/>
        <s v="macrumors.com"/>
        <s v="dotesports.com"/>
        <s v="boattrader.com"/>
        <s v="ew.com"/>
        <s v="cbsnews.com"/>
        <s v="cnn.com"/>
        <s v="miamiherald.com"/>
        <s v="foxnews.com"/>
        <s v="cnet.com"/>
        <s v="washingtonpost.com"/>
        <s v="reuters.com"/>
        <s v="mail.yahoo.com"/>
        <s v="drugs.com"/>
        <s v="medicalnewstoday.com"/>
        <s v="ajc.com"/>
        <s v="nba.com"/>
        <s v="thesaurus.com"/>
        <s v="cbssports.com"/>
        <s v="buzzfeed.com"/>
        <s v="dmv.org"/>
        <s v="rollingstone.com"/>
        <s v="dailydot.com"/>
        <s v="al.com"/>
        <s v="dictionary.com"/>
        <s v="semana.com"/>
        <s v="firstcoastnews.com"/>
        <s v="mail.aol.com"/>
        <s v="chicagotribune.com"/>
        <s v="zillow.com"/>
        <s v="accuweather.com"/>
        <s v="mlb.com"/>
        <s v="baseball.fantasysports.yahoo.com"/>
        <s v="calculator.net"/>
        <s v="finviz.com"/>
        <s v="dexerto.com"/>
        <s v="nbcnews.com"/>
        <s v="mayoclinic.org"/>
        <s v="tripadvisor.com"/>
        <s v="sportpirate.com"/>
        <s v="thegamer.com"/>
        <s v="merriam-webster.com"/>
        <s v="streetinsider.com"/>
        <s v="dailymail.co.uk/news"/>
        <s v="kbb.com"/>
        <s v="cars.com"/>
        <s v="pandora.com"/>
        <s v="factable.com"/>
        <s v="uscellular.com"/>
        <s v="autotrader.com"/>
        <s v="nypost.com"/>
        <s v="hindustantimes.com"/>
        <s v="techradar.com"/>
        <s v="msn.com"/>
        <s v="abcnews.go.com"/>
        <s v="signupgenius.com"/>
        <s v="usatoday.com"/>
        <s v="poshland.com"/>
        <s v="yourdailysportfix.com"/>
        <s v="topclassactions.com"/>
        <s v="slickdeals.net"/>
        <s v="sallysbakingaddiction.com"/>
        <s v="m.timesofindia.com"/>
        <s v="findagrave.com"/>
        <s v="mydailymagazine.com"/>
        <s v="yahoo.com"/>
        <s v="nbcmiami.com"/>
        <s v="todaysnyc.com"/>
        <s v="doctoreport.com"/>
        <s v="people.com"/>
        <s v="screenrant.com"/>
        <s v="wikihow.com"/>
        <s v="bbc.com"/>
        <s v="wordunscrambler.me"/>
        <s v="politico.com"/>
        <s v="thebigmansworld.com"/>
        <s v="androidauthority.com"/>
        <s v="businessinsider.com"/>
        <s v="investmentguru.com"/>
        <s v="lensvid.com"/>
        <s v="the-sun.com"/>
        <s v="sciencesensei.com"/>
        <s v="ign.com"/>
        <s v="bridesblush.com"/>
        <s v="healthline.com"/>
        <s v="icy-veins.com"/>
        <s v="daily-choices.com"/>
        <s v="jdpower.com"/>
        <s v="health.usnews.com"/>
        <s v="yachtworld.com"/>
        <s v="maxroll.gg"/>
        <s v="geeksforgeeks.org"/>
        <s v="signin.ebay.com"/>
        <s v="citationmachine.net"/>
        <s v="gamerant.com"/>
        <s v="fandom.com"/>
        <s v="outlook.live.com"/>
        <s v="sciencealert.com"/>
        <s v="eenadu.net"/>
        <s v="cheezburger.com"/>
        <s v="webmd.com"/>
        <s v="biblegateway.com"/>
        <s v="nbcdfw.com"/>
        <s v="travelerdreams.com"/>
        <s v="greedyfinance.com"/>
        <s v="thekrazycouponlady.com"/>
        <s v="nsfas-applications.co.za"/>
        <s v="soaps.sheknows.com"/>
        <s v="merriam-webster.com/dictionary"/>
        <s v="activebeat.com"/>
        <s v="foxbusiness.com"/>
        <s v="moneyppl.com"/>
        <s v="tomsguide.com"/>
        <s v="w3schools.com"/>
        <s v="timeanddate.com"/>
        <s v="news.yahoo.com"/>
        <s v="npr.org"/>
        <s v="clutchpoints.com"/>
        <s v="britannica.com"/>
        <s v="weather.com"/>
        <s v="dinneratthezoo.com"/>
        <s v="upworthy.com"/>
        <s v="evite.com"/>
        <s v="thehulltruth.com"/>
        <s v="sports.yahoo.com"/>
        <s v="wsj.com"/>
        <s v="houseplans.net"/>
        <s v="yellowpages.com"/>
        <s v="healthyrecipesblogs.com"/>
        <s v="tastesbetterfromscratch.com"/>
        <s v="homeaddict.io"/>
        <s v="behindthevoiceactors.com"/>
        <s v="wunderground.com"/>
        <s v="culturess.com"/>
        <s v="seedsgames.com"/>
        <s v="microsoftcasualgames.com"/>
        <s v="iflscience.com"/>
        <s v="mapquest.com"/>
        <s v="milb.com"/>
        <s v="sneakertoast.com"/>
        <s v="factinate.com"/>
        <s v="wsmv.com"/>
        <s v="myfitnesspal.com"/>
        <s v="wizofawes.com"/>
        <s v="funnyand.com"/>
        <s v="redfin.com"/>
        <s v="investing.com"/>
        <s v="alotfinance.com"/>
        <s v="doodle.com"/>
        <s v="yourroyals.com"/>
        <s v="nytimes.com"/>
        <s v="historycollection.com"/>
        <s v="fandomwire.com"/>
        <s v="kiplinger.com"/>
        <s v="essentiallysports.com"/>
        <s v="rent.com"/>
        <s v="apnews.com"/>
        <s v="allrecipes.com"/>
        <s v="si.com"/>
        <s v="cnbc.com"/>
        <s v="zone.msn.com"/>
        <s v="womenshealthmag.com"/>
        <s v="bestbuy.com"/>
        <s v="newsharper.com"/>
        <s v="omnicalculator.com"/>
        <s v="mobileposse.com"/>
        <s v="chocolatecoveredkatie.com"/>
        <s v="greatschools.org"/>
        <s v="ranker.com"/>
        <s v="nbcsports.com"/>
        <s v="onechicagocenter.com"/>
        <s v="bleacherbreaker.com"/>
        <s v="rvtrader.com"/>
        <s v="att.yahoo.com"/>
        <s v="cheapoair.com"/>
        <s v="sporcle.com"/>
        <s v="femanin.com"/>
        <s v="editorsnation.com"/>
        <s v="androidpolice.com"/>
        <s v="gameofglam.com"/>
        <s v="heraldweekly.com"/>
        <s v="thesaltymarshmallow.com"/>
        <s v="gamespot.com"/>
        <s v="lotterypost.com"/>
        <s v="insidethemagic.net"/>
        <s v="commercialappeal.com"/>
        <s v="biblestudytools.com"/>
        <s v="usssa.com"/>
        <s v="therighthairstyles.com"/>
        <s v="carscoops.com"/>
        <s v="reference.com"/>
        <s v="scitechdaily.com"/>
        <s v="culinaryhill.com"/>
        <s v="phys.org"/>
        <s v="homehacks.co"/>
        <s v="taboolanews.com"/>
        <s v="fortune.com"/>
        <s v="espn.com"/>
        <s v="livescience.com"/>
        <s v="shareably.net"/>
        <s v="billboard.com"/>
        <s v="fox59.com"/>
        <s v="boxrox.com"/>
        <s v="insider.com"/>
        <s v="usnews.com"/>
        <s v="repairlinkshop.com"/>
        <s v="baseball-reference.com"/>
        <s v="marca.com"/>
        <s v="eonline.com"/>
        <s v="motor-junkie.com"/>
        <s v="a-z-animals.com"/>
        <s v="gamingbible.com"/>
        <s v="wsvn.com"/>
        <s v="dailyhodl.com"/>
        <s v="medical-news.org"/>
      </sharedItems>
    </cacheField>
    <cacheField name="exchange" numFmtId="0">
      <sharedItems>
        <s v="Google Ad Manager"/>
        <s v="BidSwitch"/>
        <s v="PubMatic"/>
        <s v="Magnite DV+"/>
        <s v="Sharethrough"/>
        <s v="Index Exchange"/>
        <s v="PulsePoint"/>
        <s v="Xandr - Monetize SSP (AppNexus)"/>
        <s v="Yahoo Exchange"/>
        <s v="OpenX"/>
        <s v="Yieldmo"/>
        <s v="TripleLift"/>
        <s v="Smart RTB+ (Smartadserver)"/>
        <s v="Sovrn"/>
        <s v="Kargo"/>
        <s v="Taboola"/>
        <s v="GumGum"/>
      </sharedItems>
    </cacheField>
    <cacheField name="device_make" numFmtId="0">
      <sharedItems>
        <s v="Smartphone"/>
        <s v="Apple PC"/>
        <s v="Windows PC"/>
      </sharedItems>
    </cacheField>
    <cacheField name="impressions" numFmtId="0">
      <sharedItems containsSemiMixedTypes="0" containsString="0" containsNumber="1" containsInteger="1">
        <n v="23983.0"/>
        <n v="8111.0"/>
        <n v="7470.0"/>
        <n v="7691.0"/>
        <n v="24464.0"/>
        <n v="7427.0"/>
        <n v="19379.0"/>
        <n v="7447.0"/>
        <n v="15311.0"/>
        <n v="7585.0"/>
        <n v="7409.0"/>
        <n v="21028.0"/>
        <n v="12710.0"/>
        <n v="27394.0"/>
        <n v="12176.0"/>
        <n v="20899.0"/>
        <n v="7695.0"/>
        <n v="7248.0"/>
        <n v="15318.0"/>
        <n v="9153.0"/>
        <n v="7687.0"/>
        <n v="14379.0"/>
        <n v="7822.0"/>
        <n v="18022.0"/>
        <n v="16644.0"/>
        <n v="12354.0"/>
        <n v="9920.0"/>
        <n v="21478.0"/>
        <n v="18095.0"/>
        <n v="9060.0"/>
        <n v="7320.0"/>
        <n v="91593.0"/>
        <n v="8217.0"/>
        <n v="9867.0"/>
        <n v="9319.0"/>
        <n v="23774.0"/>
        <n v="15441.0"/>
        <n v="18401.0"/>
        <n v="17645.0"/>
        <n v="16719.0"/>
        <n v="31359.0"/>
        <n v="10883.0"/>
        <n v="18081.0"/>
        <n v="20548.0"/>
        <n v="22800.0"/>
        <n v="10066.0"/>
        <n v="16978.0"/>
        <n v="14917.0"/>
        <n v="22690.0"/>
        <n v="134847.0"/>
        <n v="19334.0"/>
        <n v="29393.0"/>
        <n v="14489.0"/>
        <n v="18028.0"/>
        <n v="16325.0"/>
        <n v="12092.0"/>
        <n v="30460.0"/>
        <n v="7628.0"/>
        <n v="14181.0"/>
        <n v="19826.0"/>
        <n v="25206.0"/>
        <n v="12770.0"/>
        <n v="18633.0"/>
        <n v="9533.0"/>
        <n v="14553.0"/>
        <n v="14224.0"/>
        <n v="14398.0"/>
        <n v="55445.0"/>
        <n v="10386.0"/>
        <n v="17075.0"/>
        <n v="8362.0"/>
        <n v="12148.0"/>
        <n v="28888.0"/>
        <n v="7921.0"/>
        <n v="16236.0"/>
        <n v="32714.0"/>
        <n v="17582.0"/>
        <n v="24962.0"/>
        <n v="27592.0"/>
        <n v="10350.0"/>
        <n v="31243.0"/>
        <n v="37176.0"/>
        <n v="23156.0"/>
        <n v="13075.0"/>
        <n v="17561.0"/>
        <n v="19093.0"/>
        <n v="29092.0"/>
        <n v="17518.0"/>
        <n v="12161.0"/>
        <n v="13946.0"/>
        <n v="44889.0"/>
        <n v="10524.0"/>
        <n v="7965.0"/>
        <n v="26212.0"/>
        <n v="25539.0"/>
        <n v="16669.0"/>
        <n v="18516.0"/>
        <n v="26270.0"/>
        <n v="16628.0"/>
        <n v="19951.0"/>
        <n v="19212.0"/>
        <n v="26415.0"/>
        <n v="14137.0"/>
        <n v="9059.0"/>
        <n v="25021.0"/>
        <n v="9238.0"/>
        <n v="17049.0"/>
        <n v="11476.0"/>
        <n v="17317.0"/>
        <n v="12319.0"/>
        <n v="9560.0"/>
        <n v="17620.0"/>
        <n v="39373.0"/>
        <n v="35043.0"/>
        <n v="16142.0"/>
        <n v="13686.0"/>
        <n v="9357.0"/>
        <n v="20165.0"/>
        <n v="12459.0"/>
        <n v="17833.0"/>
        <n v="10653.0"/>
        <n v="10012.0"/>
        <n v="14451.0"/>
        <n v="25835.0"/>
        <n v="14047.0"/>
        <n v="27202.0"/>
        <n v="31813.0"/>
        <n v="9014.0"/>
        <n v="9362.0"/>
        <n v="14799.0"/>
        <n v="20885.0"/>
        <n v="8187.0"/>
        <n v="7229.0"/>
        <n v="22180.0"/>
        <n v="9946.0"/>
        <n v="7514.0"/>
        <n v="26820.0"/>
        <n v="11789.0"/>
        <n v="7530.0"/>
        <n v="90123.0"/>
        <n v="19344.0"/>
        <n v="26304.0"/>
        <n v="28553.0"/>
        <n v="9040.0"/>
        <n v="60412.0"/>
        <n v="29834.0"/>
        <n v="58477.0"/>
        <n v="29107.0"/>
        <n v="12214.0"/>
        <n v="221720.0"/>
        <n v="25889.0"/>
        <n v="21599.0"/>
        <n v="9261.0"/>
        <n v="8730.0"/>
        <n v="10565.0"/>
        <n v="115544.0"/>
        <n v="43666.0"/>
        <n v="11420.0"/>
        <n v="8944.0"/>
        <n v="18324.0"/>
        <n v="12451.0"/>
        <n v="12692.0"/>
        <n v="9404.0"/>
        <n v="14581.0"/>
        <n v="39163.0"/>
        <n v="19464.0"/>
        <n v="45397.0"/>
        <n v="18136.0"/>
        <n v="47394.0"/>
        <n v="36863.0"/>
        <n v="31443.0"/>
        <n v="17770.0"/>
        <n v="44505.0"/>
        <n v="15252.0"/>
        <n v="14038.0"/>
        <n v="12879.0"/>
        <n v="26558.0"/>
        <n v="21229.0"/>
        <n v="13347.0"/>
        <n v="35335.0"/>
        <n v="14011.0"/>
        <n v="8273.0"/>
        <n v="4154911.0"/>
        <n v="19461.0"/>
        <n v="14599.0"/>
        <n v="23488.0"/>
        <n v="74436.0"/>
        <n v="10811.0"/>
        <n v="114384.0"/>
        <n v="74516.0"/>
        <n v="10835.0"/>
        <n v="24875.0"/>
        <n v="20537.0"/>
        <n v="39794.0"/>
        <n v="15326.0"/>
        <n v="22259.0"/>
        <n v="23711.0"/>
        <n v="11417.0"/>
        <n v="14083.0"/>
        <n v="15588.0"/>
        <n v="64892.0"/>
        <n v="141165.0"/>
        <n v="20572.0"/>
        <n v="7402.0"/>
        <n v="21531.0"/>
        <n v="81905.0"/>
        <n v="43367.0"/>
        <n v="12436.0"/>
        <n v="32436.0"/>
        <n v="37076.0"/>
        <n v="26784.0"/>
        <n v="32173.0"/>
        <n v="11043.0"/>
        <n v="20833.0"/>
        <n v="38396.0"/>
        <n v="32400.0"/>
        <n v="49936.0"/>
        <n v="83957.0"/>
        <n v="42755.0"/>
        <n v="44361.0"/>
        <n v="29323.0"/>
        <n v="36431.0"/>
        <n v="16503.0"/>
        <n v="69757.0"/>
        <n v="8000.0"/>
        <n v="33069.0"/>
        <n v="7540.0"/>
        <n v="7862.0"/>
        <n v="7472.0"/>
        <n v="149618.0"/>
        <n v="8420.0"/>
        <n v="8068.0"/>
        <n v="43327.0"/>
        <n v="12391.0"/>
        <n v="16137.0"/>
        <n v="16354.0"/>
        <n v="9515.0"/>
        <n v="7531.0"/>
        <n v="7769.0"/>
        <n v="20459.0"/>
        <n v="74426.0"/>
        <n v="10819.0"/>
        <n v="7356.0"/>
        <n v="8545.0"/>
        <n v="17228.0"/>
        <n v="14890.0"/>
        <n v="16372.0"/>
        <n v="12280.0"/>
        <n v="9149.0"/>
        <n v="14350.0"/>
        <n v="51515.0"/>
        <n v="53561.0"/>
        <n v="507889.0"/>
        <n v="272509.0"/>
        <n v="31003.0"/>
        <n v="21962.0"/>
        <n v="99205.0"/>
        <n v="48947.0"/>
        <n v="11511.0"/>
        <n v="39844.0"/>
        <n v="15322.0"/>
        <n v="42459.0"/>
        <n v="23410.0"/>
        <n v="40519.0"/>
        <n v="33650.0"/>
        <n v="9328.0"/>
        <n v="10501.0"/>
        <n v="14509.0"/>
        <n v="87287.0"/>
        <n v="48211.0"/>
        <n v="95655.0"/>
        <n v="37554.0"/>
        <n v="18771.0"/>
        <n v="42884.0"/>
        <n v="68704.0"/>
        <n v="62040.0"/>
        <n v="68114.0"/>
        <n v="15399.0"/>
        <n v="18412.0"/>
        <n v="21280.0"/>
        <n v="72117.0"/>
        <n v="58738.0"/>
        <n v="50838.0"/>
        <n v="45711.0"/>
        <n v="29251.0"/>
        <n v="12974.0"/>
        <n v="11672.0"/>
        <n v="27371.0"/>
        <n v="9790.0"/>
        <n v="39725.0"/>
        <n v="70134.0"/>
        <n v="48892.0"/>
        <n v="15475.0"/>
        <n v="29856.0"/>
        <n v="12510.0"/>
        <n v="30714.0"/>
        <n v="127090.0"/>
        <n v="10815.0"/>
        <n v="76439.0"/>
        <n v="43117.0"/>
        <n v="39314.0"/>
        <n v="11025.0"/>
        <n v="17382.0"/>
        <n v="39881.0"/>
        <n v="9178.0"/>
        <n v="41513.0"/>
        <n v="74164.0"/>
        <n v="304377.0"/>
        <n v="78433.0"/>
        <n v="189571.0"/>
        <n v="357707.0"/>
        <n v="83854.0"/>
        <n v="50183.0"/>
        <n v="16791.0"/>
        <n v="13642.0"/>
        <n v="16227.0"/>
        <n v="52006.0"/>
        <n v="22501.0"/>
        <n v="12868.0"/>
        <n v="42833.0"/>
        <n v="57168.0"/>
        <n v="88293.0"/>
        <n v="11296.0"/>
        <n v="140359.0"/>
        <n v="26439.0"/>
        <n v="69540.0"/>
        <n v="48562.0"/>
        <n v="37717.0"/>
        <n v="184622.0"/>
        <n v="109709.0"/>
        <n v="9463.0"/>
        <n v="47360.0"/>
        <n v="52582.0"/>
        <n v="13833.0"/>
        <n v="9273.0"/>
        <n v="16580.0"/>
        <n v="232470.0"/>
        <n v="37617.0"/>
        <n v="61848.0"/>
        <n v="48707.0"/>
        <n v="14730.0"/>
        <n v="16808.0"/>
        <n v="183208.0"/>
        <n v="38408.0"/>
        <n v="45668.0"/>
        <n v="116926.0"/>
        <n v="49250.0"/>
        <n v="42759.0"/>
        <n v="40447.0"/>
        <n v="13293.0"/>
        <n v="12606.0"/>
        <n v="96031.0"/>
        <n v="9730.0"/>
        <n v="9881.0"/>
        <n v="21088.0"/>
        <n v="18313.0"/>
        <n v="15200.0"/>
        <n v="23829.0"/>
        <n v="207685.0"/>
        <n v="198163.0"/>
        <n v="47016.0"/>
        <n v="10906.0"/>
        <n v="11607.0"/>
        <n v="325152.0"/>
        <n v="25532.0"/>
        <n v="16239.0"/>
        <n v="11734.0"/>
        <n v="12592.0"/>
        <n v="13700.0"/>
        <n v="138904.0"/>
        <n v="65238.0"/>
        <n v="13100.0"/>
        <n v="22934.0"/>
        <n v="8233.0"/>
        <n v="276716.0"/>
        <n v="59782.0"/>
        <n v="9222.0"/>
        <n v="31625.0"/>
        <n v="81054.0"/>
        <n v="82916.0"/>
        <n v="34278.0"/>
        <n v="61474.0"/>
        <n v="49014.0"/>
        <n v="26715.0"/>
        <n v="35163.0"/>
        <n v="13132.0"/>
        <n v="12864.0"/>
        <n v="20348.0"/>
        <n v="56945.0"/>
        <n v="239164.0"/>
        <n v="232635.0"/>
        <n v="20417.0"/>
        <n v="182114.0"/>
        <n v="15277.0"/>
        <n v="12988.0"/>
        <n v="45285.0"/>
        <n v="109372.0"/>
        <n v="569171.0"/>
        <n v="119280.0"/>
        <n v="11561.0"/>
        <n v="42451.0"/>
        <n v="43057.0"/>
        <n v="10903.0"/>
        <n v="16175.0"/>
        <n v="14693.0"/>
        <n v="37269.0"/>
        <n v="40929.0"/>
        <n v="12220.0"/>
        <n v="16151.0"/>
        <n v="38070.0"/>
        <n v="22163.0"/>
        <n v="18458.0"/>
        <n v="100800.0"/>
        <n v="115673.0"/>
        <n v="16288.0"/>
        <n v="21143.0"/>
        <n v="122086.0"/>
        <n v="10707.0"/>
        <n v="94340.0"/>
        <n v="92806.0"/>
        <n v="13823.0"/>
        <n v="9709.0"/>
        <n v="69523.0"/>
        <n v="35178.0"/>
        <n v="69722.0"/>
        <n v="58938.0"/>
        <n v="183230.0"/>
        <n v="17752.0"/>
        <n v="14922.0"/>
        <n v="98509.0"/>
        <n v="7806.0"/>
        <n v="22004.0"/>
        <n v="7584.0"/>
        <n v="12001.0"/>
        <n v="21737.0"/>
        <n v="14763.0"/>
        <n v="7394.0"/>
        <n v="8716.0"/>
        <n v="8204.0"/>
        <n v="8097.0"/>
        <n v="253577.0"/>
        <n v="1100942.0"/>
        <n v="55692.0"/>
        <n v="63415.0"/>
        <n v="318269.0"/>
        <n v="76724.0"/>
        <n v="11269.0"/>
        <n v="15047.0"/>
        <n v="19829.0"/>
        <n v="20486.0"/>
        <n v="9078.0"/>
        <n v="13168.0"/>
        <n v="14984.0"/>
        <n v="11697.0"/>
        <n v="16956.0"/>
        <n v="61227.0"/>
        <n v="11375.0"/>
        <n v="64577.0"/>
        <n v="10942.0"/>
        <n v="11668.0"/>
        <n v="24100.0"/>
        <n v="11681.0"/>
        <n v="13655.0"/>
        <n v="114267.0"/>
        <n v="27032.0"/>
        <n v="80408.0"/>
        <n v="120902.0"/>
        <n v="75531.0"/>
        <n v="63794.0"/>
        <n v="21482.0"/>
        <n v="23965.0"/>
        <n v="68008.0"/>
        <n v="90463.0"/>
        <n v="96728.0"/>
        <n v="92764.0"/>
        <n v="11343.0"/>
        <n v="15547.0"/>
        <n v="22175.0"/>
        <n v="115412.0"/>
        <n v="69928.0"/>
        <n v="96508.0"/>
        <n v="247106.0"/>
        <n v="53464.0"/>
        <n v="18537.0"/>
        <n v="13779.0"/>
        <n v="123430.0"/>
        <n v="190592.0"/>
        <n v="45402.0"/>
        <n v="34959.0"/>
        <n v="11214.0"/>
        <n v="36543.0"/>
        <n v="20278.0"/>
        <n v="12488.0"/>
        <n v="76049.0"/>
        <n v="96779.0"/>
        <n v="23941.0"/>
        <n v="10191.0"/>
        <n v="15033.0"/>
        <n v="161222.0"/>
        <n v="102958.0"/>
        <n v="95644.0"/>
        <n v="10389.0"/>
        <n v="136733.0"/>
        <n v="1323451.0"/>
        <n v="111624.0"/>
        <n v="66554.0"/>
        <n v="48436.0"/>
        <n v="38735.0"/>
        <n v="10779.0"/>
        <n v="446774.0"/>
        <n v="19408.0"/>
        <n v="56737.0"/>
        <n v="14136.0"/>
        <n v="10677.0"/>
        <n v="120603.0"/>
        <n v="65243.0"/>
        <n v="7789.0"/>
        <n v="9157.0"/>
        <n v="150457.0"/>
        <n v="8862.0"/>
        <n v="51056.0"/>
        <n v="14932.0"/>
        <n v="13713.0"/>
        <n v="113420.0"/>
        <n v="108559.0"/>
        <n v="21903.0"/>
        <n v="921791.0"/>
        <n v="111884.0"/>
        <n v="8437.0"/>
        <n v="100991.0"/>
        <n v="219088.0"/>
        <n v="42830.0"/>
        <n v="22444.0"/>
        <n v="81486.0"/>
        <n v="10992.0"/>
        <n v="11289.0"/>
        <n v="12136.0"/>
        <n v="458931.0"/>
        <n v="10093.0"/>
        <n v="37227.0"/>
        <n v="32845.0"/>
        <n v="9130.0"/>
        <n v="56927.0"/>
        <n v="106151.0"/>
        <n v="257862.0"/>
        <n v="88819.0"/>
        <n v="88022.0"/>
        <n v="13202.0"/>
        <n v="335664.0"/>
        <n v="27473.0"/>
        <n v="11919.0"/>
        <n v="51889.0"/>
        <n v="61574.0"/>
        <n v="217824.0"/>
        <n v="40859.0"/>
        <n v="12209.0"/>
        <n v="212009.0"/>
        <n v="88499.0"/>
        <n v="152881.0"/>
        <n v="54134.0"/>
        <n v="11062.0"/>
        <n v="95289.0"/>
        <n v="16202.0"/>
        <n v="8278.0"/>
        <n v="65043.0"/>
        <n v="9210.0"/>
        <n v="9702.0"/>
        <n v="97346.0"/>
        <n v="65380.0"/>
        <n v="19549.0"/>
        <n v="10485.0"/>
        <n v="85280.0"/>
        <n v="57917.0"/>
        <n v="59296.0"/>
        <n v="47931.0"/>
        <n v="1956642.0"/>
        <n v="12088.0"/>
        <n v="11325.0"/>
        <n v="1575592.0"/>
        <n v="161178.0"/>
        <n v="7583.0"/>
        <n v="207823.0"/>
        <n v="49415.0"/>
        <n v="35034.0"/>
        <n v="37355.0"/>
        <n v="13326.0"/>
        <n v="102884.0"/>
        <n v="15602.0"/>
        <n v="130796.0"/>
        <n v="15449.0"/>
        <n v="25377.0"/>
        <n v="680912.0"/>
        <n v="63460.0"/>
        <n v="481526.0"/>
        <n v="100058.0"/>
        <n v="405957.0"/>
        <n v="83537.0"/>
        <n v="49412.0"/>
        <n v="262807.0"/>
        <n v="67752.0"/>
        <n v="114723.0"/>
        <n v="728841.0"/>
        <n v="180353.0"/>
        <n v="84306.0"/>
        <n v="908899.0"/>
        <n v="1767940.0"/>
        <n v="171575.0"/>
        <n v="286998.0"/>
        <n v="69136.0"/>
        <n v="39705.0"/>
        <n v="77313.0"/>
        <n v="126337.0"/>
        <n v="13608.0"/>
        <n v="65257.0"/>
        <n v="130602.0"/>
        <n v="213699.0"/>
        <n v="103665.0"/>
        <n v="888037.0"/>
        <n v="80456.0"/>
        <n v="77703.0"/>
        <n v="13382.0"/>
        <n v="109567.0"/>
        <n v="12512.0"/>
        <n v="310255.0"/>
        <n v="144088.0"/>
        <n v="435848.0"/>
        <n v="65983.0"/>
        <n v="55274.0"/>
        <n v="224877.0"/>
        <n v="104814.0"/>
        <n v="117713.0"/>
        <n v="1222302.0"/>
        <n v="77748.0"/>
        <n v="264580.0"/>
        <n v="85965.0"/>
        <n v="307888.0"/>
        <n v="1515751.0"/>
        <n v="9725.0"/>
        <n v="188170.0"/>
        <n v="284783.0"/>
        <n v="13464.0"/>
        <n v="13592.0"/>
        <n v="70506.0"/>
        <n v="818919.0"/>
        <n v="121991.0"/>
        <n v="186702.0"/>
        <n v="1010148.0"/>
        <n v="75161.0"/>
        <n v="113262.0"/>
        <n v="15904.0"/>
        <n v="189462.0"/>
        <n v="224359.0"/>
        <n v="177632.0"/>
        <n v="73567.0"/>
        <n v="106392.0"/>
        <n v="13183.0"/>
        <n v="89744.0"/>
        <n v="197192.0"/>
        <n v="141157.0"/>
        <n v="686858.0"/>
        <n v="81567.0"/>
        <n v="766674.0"/>
        <n v="999915.0"/>
        <n v="198754.0"/>
        <n v="229908.0"/>
        <n v="194833.0"/>
        <n v="3196231.0"/>
        <n v="1109184.0"/>
        <n v="760502.0"/>
        <n v="311753.0"/>
        <n v="598460.0"/>
        <n v="46190.0"/>
        <n v="654902.0"/>
        <n v="50517.0"/>
        <n v="571090.0"/>
        <n v="756687.0"/>
        <n v="321263.0"/>
        <n v="1601933.0"/>
        <n v="210096.0"/>
        <n v="13466.0"/>
        <n v="109128.0"/>
        <n v="69239.0"/>
        <n v="192201.0"/>
        <n v="57257.0"/>
        <n v="312206.0"/>
        <n v="156427.0"/>
        <n v="104538.0"/>
        <n v="254780.0"/>
        <n v="87245.0"/>
        <n v="263752.0"/>
        <n v="562103.0"/>
        <n v="482834.0"/>
        <n v="742281.0"/>
        <n v="297347.0"/>
        <n v="61442.0"/>
        <n v="45965.0"/>
        <n v="114194.0"/>
        <n v="335461.0"/>
        <n v="554980.0"/>
        <n v="780475.0"/>
        <n v="292885.0"/>
        <n v="268811.0"/>
        <n v="292578.0"/>
        <n v="1221746.0"/>
        <n v="84460.0"/>
        <n v="1083050.0"/>
        <n v="510778.0"/>
        <n v="679098.0"/>
        <n v="73544.0"/>
        <n v="210700.0"/>
        <n v="1720462.0"/>
        <n v="421110.0"/>
        <n v="39212.0"/>
        <n v="556152.0"/>
        <n v="117518.0"/>
        <n v="470192.0"/>
        <n v="186404.0"/>
        <n v="564387.0"/>
        <n v="1116343.0"/>
        <n v="117879.0"/>
        <n v="102905.0"/>
        <n v="252170.0"/>
      </sharedItems>
    </cacheField>
    <cacheField name="clicks" numFmtId="0">
      <sharedItems containsSemiMixedTypes="0" containsString="0" containsNumber="1" containsInteger="1">
        <n v="0.0"/>
        <n v="49.0"/>
        <n v="10.0"/>
        <n v="13.0"/>
        <n v="74.0"/>
        <n v="20.0"/>
        <n v="30.0"/>
        <n v="23.0"/>
        <n v="25.0"/>
        <n v="50.0"/>
        <n v="33.0"/>
        <n v="40.0"/>
        <n v="60.0"/>
        <n v="48.0"/>
        <n v="66.0"/>
        <n v="35.0"/>
        <n v="46.0"/>
        <n v="44.0"/>
        <n v="79.0"/>
        <n v="63.0"/>
        <n v="68.0"/>
        <n v="450.0"/>
        <n v="70.0"/>
        <n v="37.0"/>
        <n v="89.0"/>
        <n v="78.0"/>
        <n v="95.0"/>
        <n v="19.0"/>
        <n v="65.0"/>
        <n v="39.0"/>
        <n v="75.0"/>
        <n v="84.0"/>
        <n v="47.0"/>
        <n v="155.0"/>
        <n v="31.0"/>
        <n v="85.0"/>
        <n v="69.0"/>
        <n v="56.0"/>
        <n v="80.0"/>
        <n v="100.0"/>
        <n v="73.0"/>
        <n v="125.0"/>
        <n v="55.0"/>
        <n v="77.0"/>
        <n v="26.0"/>
        <n v="81.0"/>
        <n v="54.0"/>
        <n v="22.0"/>
        <n v="45.0"/>
        <n v="98.0"/>
        <n v="52.0"/>
        <n v="99.0"/>
        <n v="140.0"/>
        <n v="61.0"/>
        <n v="59.0"/>
        <n v="90.0"/>
        <n v="21.0"/>
        <n v="169.0"/>
        <n v="135.0"/>
        <n v="64.0"/>
        <n v="499.0"/>
        <n v="110.0"/>
        <n v="412.0"/>
        <n v="133.0"/>
        <n v="67.0"/>
        <n v="105.0"/>
        <n v="113.0"/>
        <n v="114.0"/>
        <n v="184.0"/>
        <n v="116.0"/>
        <n v="71.0"/>
        <n v="111.0"/>
        <n v="120.0"/>
        <n v="24.0"/>
        <n v="1254.0"/>
        <n v="175.0"/>
        <n v="200.0"/>
        <n v="101.0"/>
        <n v="97.0"/>
        <n v="214.0"/>
        <n v="250.0"/>
        <n v="9.0"/>
        <n v="220.0"/>
        <n v="104.0"/>
        <n v="87.0"/>
        <n v="126.0"/>
        <n v="185.0"/>
        <n v="117.0"/>
        <n v="166.0"/>
        <n v="88.0"/>
        <n v="108.0"/>
        <n v="199.0"/>
        <n v="260.0"/>
        <n v="150.0"/>
        <n v="144.0"/>
        <n v="147.0"/>
        <n v="823.0"/>
        <n v="736.0"/>
        <n v="230.0"/>
        <n v="121.0"/>
        <n v="203.0"/>
        <n v="160.0"/>
        <n v="275.0"/>
        <n v="92.0"/>
        <n v="174.0"/>
        <n v="187.0"/>
        <n v="165.0"/>
        <n v="130.0"/>
        <n v="299.0"/>
        <n v="241.0"/>
        <n v="801.0"/>
        <n v="204.0"/>
        <n v="500.0"/>
        <n v="951.0"/>
        <n v="197.0"/>
        <n v="255.0"/>
        <n v="352.0"/>
        <n v="180.0"/>
        <n v="278.0"/>
        <n v="504.0"/>
        <n v="213.0"/>
        <n v="86.0"/>
        <n v="43.0"/>
        <n v="620.0"/>
        <n v="321.0"/>
        <n v="177.0"/>
        <n v="311.0"/>
        <n v="15.0"/>
        <n v="512.0"/>
        <n v="469.0"/>
        <n v="854.0"/>
        <n v="399.0"/>
        <n v="240.0"/>
        <n v="799.0"/>
        <n v="212.0"/>
        <n v="265.0"/>
        <n v="152.0"/>
        <n v="699.0"/>
        <n v="666.0"/>
        <n v="190.0"/>
        <n v="364.0"/>
        <n v="1354.0"/>
        <n v="400.0"/>
        <n v="122.0"/>
        <n v="106.0"/>
        <n v="142.0"/>
        <n v="146.0"/>
        <n v="410.0"/>
        <n v="57.0"/>
        <n v="58.0"/>
        <n v="194.0"/>
        <n v="890.0"/>
        <n v="2984.0"/>
        <n v="914.0"/>
        <n v="42.0"/>
        <n v="333.0"/>
        <n v="270.0"/>
        <n v="341.0"/>
        <n v="320.0"/>
        <n v="490.0"/>
        <n v="210.0"/>
        <n v="351.0"/>
        <n v="750.0"/>
        <n v="96.0"/>
        <n v="360.0"/>
        <n v="601.0"/>
        <n v="76.0"/>
        <n v="3414.0"/>
        <n v="590.0"/>
        <n v="171.0"/>
        <n v="145.0"/>
        <n v="298.0"/>
        <n v="420.0"/>
        <n v="151.0"/>
        <n v="124.0"/>
        <n v="2150.0"/>
        <n v="286.0"/>
        <n v="541.0"/>
        <n v="193.0"/>
        <n v="974.0"/>
        <n v="164.0"/>
        <n v="700.0"/>
        <n v="370.0"/>
        <n v="852.0"/>
        <n v="280.0"/>
        <n v="560.0"/>
        <n v="555.0"/>
        <n v="186.0"/>
        <n v="426.0"/>
        <n v="790.0"/>
        <n v="208.0"/>
        <n v="211.0"/>
        <n v="170.0"/>
        <n v="4563.0"/>
        <n v="3874.0"/>
        <n v="492.0"/>
        <n v="600.0"/>
        <n v="300.0"/>
        <n v="2000.0"/>
        <n v="1235.0"/>
        <n v="435.0"/>
        <n v="874.0"/>
        <n v="222.0"/>
        <n v="684.0"/>
        <n v="350.0"/>
        <n v="2174.0"/>
        <n v="471.0"/>
        <n v="1984.0"/>
        <n v="4852.0"/>
        <n v="815.0"/>
        <n v="191.0"/>
        <n v="325.0"/>
        <n v="201.0"/>
        <n v="269.0"/>
        <n v="2841.0"/>
        <n v="345.0"/>
        <n v="970.0"/>
        <n v="1058.0"/>
        <n v="219.0"/>
        <n v="805.0"/>
        <n v="369.0"/>
        <n v="374.0"/>
        <n v="3142.0"/>
        <n v="227.0"/>
        <n v="691.0"/>
        <n v="233.0"/>
        <n v="863.0"/>
        <n v="756.0"/>
        <n v="1987.0"/>
        <n v="2874.0"/>
        <n v="380.0"/>
        <n v="478.0"/>
        <n v="480.0"/>
        <n v="485.0"/>
        <n v="1245.0"/>
        <n v="519.0"/>
        <n v="2085.0"/>
        <n v="440.0"/>
        <n v="2748.0"/>
        <n v="489.0"/>
        <n v="8745.0"/>
        <n v="2140.0"/>
        <n v="763.0"/>
        <n v="1654.0"/>
        <n v="1874.0"/>
        <n v="1541.0"/>
        <n v="4265.0"/>
        <n v="470.0"/>
        <n v="167.0"/>
        <n v="841.0"/>
        <n v="347.0"/>
        <n v="702.0"/>
        <n v="1450.0"/>
        <n v="1269.0"/>
        <n v="1999.0"/>
        <n v="751.0"/>
        <n v="963.0"/>
        <n v="1542.0"/>
        <n v="2186.0"/>
        <n v="796.0"/>
        <n v="812.0"/>
        <n v="209.0"/>
        <n v="3984.0"/>
        <n v="1290.0"/>
        <n v="223.0"/>
        <n v="704.0"/>
        <n v="4865.0"/>
        <n v="984.0"/>
        <n v="1867.0"/>
        <n v="940.0"/>
        <n v="3104.0"/>
        <n v="390.0"/>
        <n v="421.0"/>
        <n v="650.0"/>
      </sharedItems>
    </cacheField>
    <cacheField name="viewable_impressions" numFmtId="0">
      <sharedItems containsSemiMixedTypes="0" containsString="0" containsNumber="1" containsInteger="1">
        <n v="464.0"/>
        <n v="4346.0"/>
        <n v="6753.0"/>
        <n v="3890.0"/>
        <n v="3275.0"/>
        <n v="4752.0"/>
        <n v="12168.0"/>
        <n v="4163.0"/>
        <n v="7757.0"/>
        <n v="5396.0"/>
        <n v="5009.0"/>
        <n v="5781.0"/>
        <n v="8159.0"/>
        <n v="16144.0"/>
        <n v="5460.0"/>
        <n v="11394.0"/>
        <n v="3481.0"/>
        <n v="3988.0"/>
        <n v="5928.0"/>
        <n v="4345.0"/>
        <n v="5311.0"/>
        <n v="6272.0"/>
        <n v="3786.0"/>
        <n v="10618.0"/>
        <n v="5055.0"/>
        <n v="8561.0"/>
        <n v="6702.0"/>
        <n v="15548.0"/>
        <n v="10021.0"/>
        <n v="5190.0"/>
        <n v="4020.0"/>
        <n v="51004.0"/>
        <n v="5740.0"/>
        <n v="6867.0"/>
        <n v="6193.0"/>
        <n v="10735.0"/>
        <n v="7626.0"/>
        <n v="11051.0"/>
        <n v="9673.0"/>
        <n v="9944.0"/>
        <n v="18348.0"/>
        <n v="1652.0"/>
        <n v="4545.0"/>
        <n v="14259.0"/>
        <n v="8298.0"/>
        <n v="6978.0"/>
        <n v="8367.0"/>
        <n v="3065.0"/>
        <n v="10212.0"/>
        <n v="104268.0"/>
        <n v="8673.0"/>
        <n v="3277.0"/>
        <n v="12453.0"/>
        <n v="1851.0"/>
        <n v="9558.0"/>
        <n v="2042.0"/>
        <n v="21830.0"/>
        <n v="5048.0"/>
        <n v="7106.0"/>
        <n v="6511.0"/>
        <n v="3588.0"/>
        <n v="6224.0"/>
        <n v="9424.0"/>
        <n v="6548.0"/>
        <n v="6119.0"/>
        <n v="2549.0"/>
        <n v="2807.0"/>
        <n v="4565.0"/>
        <n v="5876.0"/>
        <n v="5508.0"/>
        <n v="5959.0"/>
        <n v="7950.0"/>
        <n v="21437.0"/>
        <n v="4727.0"/>
        <n v="8669.0"/>
        <n v="3756.0"/>
        <n v="9848.0"/>
        <n v="18450.0"/>
        <n v="10901.0"/>
        <n v="723.0"/>
        <n v="16326.0"/>
        <n v="31829.0"/>
        <n v="4468.0"/>
        <n v="5980.0"/>
        <n v="2960.0"/>
        <n v="9626.0"/>
        <n v="16986.0"/>
        <n v="11513.0"/>
        <n v="6284.0"/>
        <n v="3142.0"/>
        <n v="17477.0"/>
        <n v="7601.0"/>
        <n v="5230.0"/>
        <n v="12726.0"/>
        <n v="12130.0"/>
        <n v="10961.0"/>
        <n v="8191.0"/>
        <n v="12813.0"/>
        <n v="7974.0"/>
        <n v="10511.0"/>
        <n v="6872.0"/>
        <n v="13791.0"/>
        <n v="9300.0"/>
        <n v="589.0"/>
        <n v="11084.0"/>
        <n v="4626.0"/>
        <n v="191.0"/>
        <n v="4963.0"/>
        <n v="8055.0"/>
        <n v="7028.0"/>
        <n v="3076.0"/>
        <n v="11197.0"/>
        <n v="23152.0"/>
        <n v="20942.0"/>
        <n v="7064.0"/>
        <n v="7928.0"/>
        <n v="1754.0"/>
        <n v="6601.0"/>
        <n v="7290.0"/>
        <n v="8670.0"/>
        <n v="5263.0"/>
        <n v="5734.0"/>
        <n v="5606.0"/>
        <n v="3753.0"/>
        <n v="9934.0"/>
        <n v="5202.0"/>
        <n v="14149.0"/>
        <n v="5054.0"/>
        <n v="1403.0"/>
        <n v="9901.0"/>
        <n v="4888.0"/>
        <n v="5668.0"/>
        <n v="4835.0"/>
        <n v="4818.0"/>
        <n v="2646.0"/>
        <n v="13553.0"/>
        <n v="6187.0"/>
        <n v="5468.0"/>
        <n v="33421.0"/>
        <n v="2353.0"/>
        <n v="12354.0"/>
        <n v="11390.0"/>
        <n v="3585.0"/>
        <n v="33457.0"/>
        <n v="14599.0"/>
        <n v="43554.0"/>
        <n v="4047.0"/>
        <n v="5376.0"/>
        <n v="35178.0"/>
        <n v="18382.0"/>
        <n v="13600.0"/>
        <n v="3852.0"/>
        <n v="3725.0"/>
        <n v="6248.0"/>
        <n v="79182.0"/>
        <n v="18513.0"/>
        <n v="4647.0"/>
        <n v="3002.0"/>
        <n v="3145.0"/>
        <n v="2987.0"/>
        <n v="9048.0"/>
        <n v="4781.0"/>
        <n v="3821.0"/>
        <n v="16254.0"/>
        <n v="11814.0"/>
        <n v="716.0"/>
        <n v="10842.0"/>
        <n v="22712.0"/>
        <n v="3570.0"/>
        <n v="19134.0"/>
        <n v="12771.0"/>
        <n v="18993.0"/>
        <n v="2152.0"/>
        <n v="1600.0"/>
        <n v="7225.0"/>
        <n v="15761.0"/>
        <n v="18073.0"/>
        <n v="8357.0"/>
        <n v="22566.0"/>
        <n v="5060.0"/>
        <n v="1929.0"/>
        <n v="2338732.0"/>
        <n v="14647.0"/>
        <n v="1779.0"/>
        <n v="4620.0"/>
        <n v="30158.0"/>
        <n v="988.0"/>
        <n v="61524.0"/>
        <n v="23985.0"/>
        <n v="2888.0"/>
        <n v="14213.0"/>
        <n v="15587.0"/>
        <n v="17539.0"/>
        <n v="7941.0"/>
        <n v="12405.0"/>
        <n v="4337.0"/>
        <n v="1387.0"/>
        <n v="9945.0"/>
        <n v="2089.0"/>
        <n v="34731.0"/>
        <n v="102776.0"/>
        <n v="2226.0"/>
        <n v="3860.0"/>
        <n v="15593.0"/>
        <n v="61995.0"/>
        <n v="14306.0"/>
        <n v="7055.0"/>
        <n v="17531.0"/>
        <n v="9246.0"/>
        <n v="12708.0"/>
        <n v="24427.0"/>
        <n v="4547.0"/>
        <n v="1777.0"/>
        <n v="6305.0"/>
        <n v="5152.0"/>
        <n v="25461.0"/>
        <n v="1420.0"/>
        <n v="36503.0"/>
        <n v="36040.0"/>
        <n v="13822.0"/>
        <n v="31262.0"/>
        <n v="8595.0"/>
        <n v="41258.0"/>
        <n v="4400.0"/>
        <n v="17744.0"/>
        <n v="1475.0"/>
        <n v="1191.0"/>
        <n v="126031.0"/>
        <n v="4430.0"/>
        <n v="5545.0"/>
        <n v="4689.0"/>
        <n v="5756.0"/>
        <n v="7938.0"/>
        <n v="8061.0"/>
        <n v="6169.0"/>
        <n v="3059.0"/>
        <n v="3152.0"/>
        <n v="12668.0"/>
        <n v="39257.0"/>
        <n v="4168.0"/>
        <n v="1588.0"/>
        <n v="3454.0"/>
        <n v="11116.0"/>
        <n v="4731.0"/>
        <n v="9613.0"/>
        <n v="4568.0"/>
        <n v="8228.0"/>
        <n v="18304.0"/>
        <n v="37063.0"/>
        <n v="176329.0"/>
        <n v="89526.0"/>
        <n v="12591.0"/>
        <n v="10702.0"/>
        <n v="49240.0"/>
        <n v="32089.0"/>
        <n v="8268.0"/>
        <n v="11077.0"/>
        <n v="6416.0"/>
        <n v="15187.0"/>
        <n v="13626.0"/>
        <n v="6105.0"/>
        <n v="15621.0"/>
        <n v="7102.0"/>
        <n v="4126.0"/>
        <n v="866.0"/>
        <n v="40039.0"/>
        <n v="30157.0"/>
        <n v="9202.0"/>
        <n v="13128.0"/>
        <n v="10871.0"/>
        <n v="31283.0"/>
        <n v="43853.0"/>
        <n v="569.0"/>
        <n v="3398.0"/>
        <n v="15309.0"/>
        <n v="9807.0"/>
        <n v="33538.0"/>
        <n v="23274.0"/>
        <n v="23052.0"/>
        <n v="25060.0"/>
        <n v="7521.0"/>
        <n v="7619.0"/>
        <n v="22256.0"/>
        <n v="1295.0"/>
        <n v="5402.0"/>
        <n v="48862.0"/>
        <n v="32060.0"/>
        <n v="6019.0"/>
        <n v="7664.0"/>
        <n v="4391.0"/>
        <n v="12531.0"/>
        <n v="30178.0"/>
        <n v="4321.0"/>
        <n v="58269.0"/>
        <n v="6478.0"/>
        <n v="27671.0"/>
        <n v="7411.0"/>
        <n v="6331.0"/>
        <n v="4644.0"/>
        <n v="20872.0"/>
        <n v="25104.0"/>
        <n v="27519.0"/>
        <n v="24067.0"/>
        <n v="130676.0"/>
        <n v="203987.0"/>
        <n v="60626.0"/>
        <n v="41506.0"/>
        <n v="11402.0"/>
        <n v="9830.0"/>
        <n v="9438.0"/>
        <n v="24711.0"/>
        <n v="13003.0"/>
        <n v="6472.0"/>
        <n v="37438.0"/>
        <n v="43261.0"/>
        <n v="24101.0"/>
        <n v="6822.0"/>
        <n v="76130.0"/>
        <n v="7093.0"/>
        <n v="28713.0"/>
        <n v="29108.0"/>
        <n v="26541.0"/>
        <n v="98938.0"/>
        <n v="3064.0"/>
        <n v="1518.0"/>
        <n v="8047.0"/>
        <n v="22065.0"/>
        <n v="7693.0"/>
        <n v="4648.0"/>
        <n v="11928.0"/>
        <n v="40870.0"/>
        <n v="5092.0"/>
        <n v="6581.0"/>
        <n v="25182.0"/>
        <n v="6410.0"/>
        <n v="9211.0"/>
        <n v="131164.0"/>
        <n v="23557.0"/>
        <n v="16872.0"/>
        <n v="69132.0"/>
        <n v="9205.0"/>
        <n v="16663.0"/>
        <n v="9054.0"/>
        <n v="8332.0"/>
        <n v="57187.0"/>
        <n v="2971.0"/>
        <n v="2344.0"/>
        <n v="17930.0"/>
        <n v="9481.0"/>
        <n v="5375.0"/>
        <n v="8326.0"/>
        <n v="20134.0"/>
        <n v="76695.0"/>
        <n v="12210.0"/>
        <n v="4735.0"/>
        <n v="5218.0"/>
        <n v="138319.0"/>
        <n v="15219.0"/>
        <n v="9375.0"/>
        <n v="8741.0"/>
        <n v="7472.0"/>
        <n v="3609.0"/>
        <n v="98952.0"/>
        <n v="23741.0"/>
        <n v="6507.0"/>
        <n v="18536.0"/>
        <n v="5361.0"/>
        <n v="114927.0"/>
        <n v="28235.0"/>
        <n v="5352.0"/>
        <n v="23764.0"/>
        <n v="56762.0"/>
        <n v="24951.0"/>
        <n v="3704.0"/>
        <n v="31245.0"/>
        <n v="30349.0"/>
        <n v="12287.0"/>
        <n v="21222.0"/>
        <n v="6133.0"/>
        <n v="5549.0"/>
        <n v="14945.0"/>
        <n v="20750.0"/>
        <n v="86250.0"/>
        <n v="34008.0"/>
        <n v="1016.0"/>
        <n v="14477.0"/>
        <n v="3089.0"/>
        <n v="6514.0"/>
        <n v="30225.0"/>
        <n v="58336.0"/>
        <n v="343050.0"/>
        <n v="55665.0"/>
        <n v="4063.0"/>
        <n v="29142.0"/>
        <n v="23767.0"/>
        <n v="3776.0"/>
        <n v="1923.0"/>
        <n v="6597.0"/>
        <n v="11667.0"/>
        <n v="9249.0"/>
        <n v="7133.0"/>
        <n v="4360.0"/>
        <n v="7633.0"/>
        <n v="15253.0"/>
        <n v="2368.0"/>
        <n v="3623.0"/>
        <n v="14473.0"/>
        <n v="52475.0"/>
        <n v="5304.0"/>
        <n v="3798.0"/>
        <n v="82898.0"/>
        <n v="6300.0"/>
        <n v="16955.0"/>
        <n v="67534.0"/>
        <n v="10671.0"/>
        <n v="3339.0"/>
        <n v="48273.0"/>
        <n v="23374.0"/>
        <n v="40640.0"/>
        <n v="41861.0"/>
        <n v="155260.0"/>
        <n v="5855.0"/>
        <n v="10713.0"/>
        <n v="30688.0"/>
        <n v="3150.0"/>
        <n v="18735.0"/>
        <n v="3093.0"/>
        <n v="7173.0"/>
        <n v="11206.0"/>
        <n v="8955.0"/>
        <n v="3441.0"/>
        <n v="6490.0"/>
        <n v="1348.0"/>
        <n v="4942.0"/>
        <n v="66972.0"/>
        <n v="629973.0"/>
        <n v="3596.0"/>
        <n v="28161.0"/>
        <n v="33355.0"/>
        <n v="43209.0"/>
        <n v="4992.0"/>
        <n v="5653.0"/>
        <n v="15071.0"/>
        <n v="14583.0"/>
        <n v="4051.0"/>
        <n v="8527.0"/>
        <n v="9614.0"/>
        <n v="6970.0"/>
        <n v="6761.0"/>
        <n v="7553.0"/>
        <n v="10434.0"/>
        <n v="7171.0"/>
        <n v="37732.0"/>
        <n v="4578.0"/>
        <n v="7860.0"/>
        <n v="11355.0"/>
        <n v="4713.0"/>
        <n v="9519.0"/>
        <n v="60964.0"/>
        <n v="21893.0"/>
        <n v="13127.0"/>
        <n v="9964.0"/>
        <n v="63816.0"/>
        <n v="46557.0"/>
        <n v="10473.0"/>
        <n v="13608.0"/>
        <n v="2996.0"/>
        <n v="803.0"/>
        <n v="69700.0"/>
        <n v="19625.0"/>
        <n v="5900.0"/>
        <n v="7615.0"/>
        <n v="14910.0"/>
        <n v="71564.0"/>
        <n v="30196.0"/>
        <n v="47065.0"/>
        <n v="159618.0"/>
        <n v="22151.0"/>
        <n v="6473.0"/>
        <n v="3482.0"/>
        <n v="45294.0"/>
        <n v="28906.0"/>
        <n v="17284.0"/>
        <n v="17511.0"/>
        <n v="5523.0"/>
        <n v="18046.0"/>
        <n v="14227.0"/>
        <n v="4021.0"/>
        <n v="34921.0"/>
        <n v="9831.0"/>
        <n v="13054.0"/>
        <n v="1243.0"/>
        <n v="5495.0"/>
        <n v="66740.0"/>
        <n v="86884.0"/>
        <n v="13294.0"/>
        <n v="8161.0"/>
        <n v="102728.0"/>
        <n v="737990.0"/>
        <n v="40343.0"/>
        <n v="39206.0"/>
        <n v="16543.0"/>
        <n v="28719.0"/>
        <n v="6420.0"/>
        <n v="196581.0"/>
        <n v="6596.0"/>
        <n v="41296.0"/>
        <n v="4683.0"/>
        <n v="1272.0"/>
        <n v="7247.0"/>
        <n v="47405.0"/>
        <n v="39543.0"/>
        <n v="4655.0"/>
        <n v="4520.0"/>
        <n v="58372.0"/>
        <n v="1359.0"/>
        <n v="24672.0"/>
        <n v="8947.0"/>
        <n v="8339.0"/>
        <n v="33557.0"/>
        <n v="79254.0"/>
        <n v="18831.0"/>
        <n v="668449.0"/>
        <n v="53017.0"/>
        <n v="5271.0"/>
        <n v="56138.0"/>
        <n v="75638.0"/>
        <n v="24499.0"/>
        <n v="12672.0"/>
        <n v="57653.0"/>
        <n v="6677.0"/>
        <n v="1345.0"/>
        <n v="264325.0"/>
        <n v="3901.0"/>
        <n v="13542.0"/>
        <n v="16163.0"/>
        <n v="3721.0"/>
        <n v="20980.0"/>
        <n v="75304.0"/>
        <n v="105048.0"/>
        <n v="65488.0"/>
        <n v="45972.0"/>
        <n v="28001.0"/>
        <n v="148742.0"/>
        <n v="11306.0"/>
        <n v="8100.0"/>
        <n v="33879.0"/>
        <n v="18717.0"/>
        <n v="75089.0"/>
        <n v="17695.0"/>
        <n v="3976.0"/>
        <n v="16903.0"/>
        <n v="18950.0"/>
        <n v="94895.0"/>
        <n v="37418.0"/>
        <n v="6539.0"/>
        <n v="19527.0"/>
        <n v="11786.0"/>
        <n v="6758.0"/>
        <n v="25871.0"/>
        <n v="5564.0"/>
        <n v="44118.0"/>
        <n v="30039.0"/>
        <n v="4255.0"/>
        <n v="35860.0"/>
        <n v="3650.0"/>
        <n v="25482.0"/>
        <n v="15989.0"/>
        <n v="981461.0"/>
        <n v="1124.0"/>
        <n v="6186.0"/>
        <n v="1155869.0"/>
        <n v="70181.0"/>
        <n v="4608.0"/>
        <n v="33602.0"/>
        <n v="24692.0"/>
        <n v="13904.0"/>
        <n v="17138.0"/>
        <n v="3568.0"/>
        <n v="42841.0"/>
        <n v="7676.0"/>
        <n v="109118.0"/>
        <n v="4595.0"/>
        <n v="16698.0"/>
        <n v="388915.0"/>
        <n v="26978.0"/>
        <n v="396802.0"/>
        <n v="73422.0"/>
        <n v="204189.0"/>
        <n v="67987.0"/>
        <n v="22155.0"/>
        <n v="109871.0"/>
        <n v="47126.0"/>
        <n v="14623.0"/>
        <n v="424340.0"/>
        <n v="67637.0"/>
        <n v="45376.0"/>
        <n v="644697.0"/>
        <n v="881525.0"/>
        <n v="101487.0"/>
        <n v="61586.0"/>
        <n v="40571.0"/>
        <n v="12950.0"/>
        <n v="40366.0"/>
        <n v="51394.0"/>
        <n v="2714.0"/>
        <n v="12749.0"/>
        <n v="11736.0"/>
        <n v="18395.0"/>
        <n v="77283.0"/>
        <n v="370429.0"/>
        <n v="46039.0"/>
        <n v="33478.0"/>
        <n v="3340.0"/>
        <n v="57620.0"/>
        <n v="6240.0"/>
        <n v="105054.0"/>
        <n v="26416.0"/>
        <n v="274912.0"/>
        <n v="8536.0"/>
        <n v="47583.0"/>
        <n v="121175.0"/>
        <n v="55984.0"/>
        <n v="16357.0"/>
        <n v="553773.0"/>
        <n v="6170.0"/>
        <n v="217526.0"/>
        <n v="33865.0"/>
        <n v="134959.0"/>
        <n v="1151776.0"/>
        <n v="6616.0"/>
        <n v="155266.0"/>
        <n v="239363.0"/>
        <n v="1698.0"/>
        <n v="7747.0"/>
        <n v="26779.0"/>
        <n v="395852.0"/>
        <n v="43079.0"/>
        <n v="132038.0"/>
        <n v="699834.0"/>
        <n v="40385.0"/>
        <n v="95762.0"/>
        <n v="7523.0"/>
        <n v="53431.0"/>
        <n v="163149.0"/>
        <n v="70865.0"/>
        <n v="28800.0"/>
        <n v="39599.0"/>
        <n v="48786.0"/>
        <n v="163786.0"/>
        <n v="80623.0"/>
        <n v="8280.0"/>
        <n v="81956.0"/>
        <n v="53264.0"/>
        <n v="344201.0"/>
        <n v="618816.0"/>
        <n v="137649.0"/>
        <n v="98259.0"/>
        <n v="29091.0"/>
        <n v="2013324.0"/>
        <n v="83035.0"/>
        <n v="326721.0"/>
        <n v="170122.0"/>
        <n v="201153.0"/>
        <n v="8618.0"/>
        <n v="40733.0"/>
        <n v="17179.0"/>
        <n v="246243.0"/>
        <n v="442979.0"/>
        <n v="172887.0"/>
        <n v="1135085.0"/>
        <n v="90928.0"/>
        <n v="8684.0"/>
        <n v="38487.0"/>
        <n v="23112.0"/>
        <n v="113707.0"/>
        <n v="3797.0"/>
        <n v="35661.0"/>
        <n v="61821.0"/>
        <n v="49049.0"/>
        <n v="19169.0"/>
        <n v="71903.0"/>
        <n v="127042.0"/>
        <n v="340616.0"/>
        <n v="292059.0"/>
        <n v="432673.0"/>
        <n v="166412.0"/>
        <n v="17048.0"/>
        <n v="10028.0"/>
        <n v="50923.0"/>
        <n v="171464.0"/>
        <n v="323498.0"/>
        <n v="453974.0"/>
        <n v="12733.0"/>
        <n v="95989.0"/>
        <n v="6474.0"/>
        <n v="512107.0"/>
        <n v="13169.0"/>
        <n v="590156.0"/>
        <n v="70777.0"/>
        <n v="467726.0"/>
        <n v="40405.0"/>
        <n v="94625.0"/>
        <n v="940296.0"/>
        <n v="212140.0"/>
        <n v="31317.0"/>
        <n v="221833.0"/>
        <n v="66458.0"/>
        <n v="336480.0"/>
        <n v="30885.0"/>
        <n v="78234.0"/>
        <n v="550519.0"/>
        <n v="52098.0"/>
        <n v="45324.0"/>
        <n v="9248.0"/>
      </sharedItems>
    </cacheField>
    <cacheField name="measurable_impressions" numFmtId="0">
      <sharedItems containsSemiMixedTypes="0" containsString="0" containsNumber="1" containsInteger="1">
        <n v="19802.0"/>
        <n v="6163.0"/>
        <n v="7229.0"/>
        <n v="5905.0"/>
        <n v="21993.0"/>
        <n v="6566.0"/>
        <n v="16616.0"/>
        <n v="5586.0"/>
        <n v="12630.0"/>
        <n v="7417.0"/>
        <n v="7160.0"/>
        <n v="16134.0"/>
        <n v="11984.0"/>
        <n v="24752.0"/>
        <n v="11154.0"/>
        <n v="19576.0"/>
        <n v="7050.0"/>
        <n v="6863.0"/>
        <n v="13298.0"/>
        <n v="8376.0"/>
        <n v="7266.0"/>
        <n v="11886.0"/>
        <n v="7232.0"/>
        <n v="16643.0"/>
        <n v="15831.0"/>
        <n v="11782.0"/>
        <n v="9096.0"/>
        <n v="20651.0"/>
        <n v="16755.0"/>
        <n v="8621.0"/>
        <n v="6692.0"/>
        <n v="82985.0"/>
        <n v="8009.0"/>
        <n v="9347.0"/>
        <n v="8682.0"/>
        <n v="21076.0"/>
        <n v="14456.0"/>
        <n v="17202.0"/>
        <n v="15088.0"/>
        <n v="15714.0"/>
        <n v="25950.0"/>
        <n v="8869.0"/>
        <n v="15617.0"/>
        <n v="19654.0"/>
        <n v="21161.0"/>
        <n v="9369.0"/>
        <n v="15731.0"/>
        <n v="13109.0"/>
        <n v="19934.0"/>
        <n v="128470.0"/>
        <n v="18578.0"/>
        <n v="25959.0"/>
        <n v="13873.0"/>
        <n v="14926.0"/>
        <n v="15426.0"/>
        <n v="10315.0"/>
        <n v="27750.0"/>
        <n v="7154.0"/>
        <n v="13189.0"/>
        <n v="15752.0"/>
        <n v="23556.0"/>
        <n v="11110.0"/>
        <n v="18087.0"/>
        <n v="9042.0"/>
        <n v="12505.0"/>
        <n v="11974.0"/>
        <n v="13393.0"/>
        <n v="53407.0"/>
        <n v="10048.0"/>
        <n v="11539.0"/>
        <n v="7947.0"/>
        <n v="11360.0"/>
        <n v="27586.0"/>
        <n v="6513.0"/>
        <n v="15208.0"/>
        <n v="30764.0"/>
        <n v="16558.0"/>
        <n v="24128.0"/>
        <n v="24980.0"/>
        <n v="8720.0"/>
        <n v="25991.0"/>
        <n v="35639.0"/>
        <n v="18821.0"/>
        <n v="12114.0"/>
        <n v="9953.0"/>
        <n v="17815.0"/>
        <n v="26606.0"/>
        <n v="16192.0"/>
        <n v="10919.0"/>
        <n v="8823.0"/>
        <n v="38621.0"/>
        <n v="10242.0"/>
        <n v="6923.0"/>
        <n v="24442.0"/>
        <n v="24129.0"/>
        <n v="15451.0"/>
        <n v="13641.0"/>
        <n v="21893.0"/>
        <n v="15969.0"/>
        <n v="18132.0"/>
        <n v="14248.0"/>
        <n v="25315.0"/>
        <n v="13110.0"/>
        <n v="7480.0"/>
        <n v="18079.0"/>
        <n v="8264.0"/>
        <n v="15564.0"/>
        <n v="10991.0"/>
        <n v="12724.0"/>
        <n v="10191.0"/>
        <n v="6252.0"/>
        <n v="16687.0"/>
        <n v="35857.0"/>
        <n v="33479.0"/>
        <n v="15433.0"/>
        <n v="11931.0"/>
        <n v="8343.0"/>
        <n v="18909.0"/>
        <n v="11731.0"/>
        <n v="16871.0"/>
        <n v="9921.0"/>
        <n v="9413.0"/>
        <n v="13461.0"/>
        <n v="20808.0"/>
        <n v="13377.0"/>
        <n v="23474.0"/>
        <n v="21281.0"/>
        <n v="7227.0"/>
        <n v="8928.0"/>
        <n v="13410.0"/>
        <n v="16266.0"/>
        <n v="7510.0"/>
        <n v="6760.0"/>
        <n v="19291.0"/>
        <n v="7382.0"/>
        <n v="3373.0"/>
        <n v="21192.0"/>
        <n v="10028.0"/>
        <n v="7298.0"/>
        <n v="66729.0"/>
        <n v="18261.0"/>
        <n v="17500.0"/>
        <n v="23355.0"/>
        <n v="8450.0"/>
        <n v="52172.0"/>
        <n v="24656.0"/>
        <n v="56558.0"/>
        <n v="27357.0"/>
        <n v="11490.0"/>
        <n v="196583.0"/>
        <n v="23328.0"/>
        <n v="20256.0"/>
        <n v="8526.0"/>
        <n v="7413.0"/>
        <n v="10141.0"/>
        <n v="109463.0"/>
        <n v="40506.0"/>
        <n v="9909.0"/>
        <n v="6361.0"/>
        <n v="13703.0"/>
        <n v="11295.0"/>
        <n v="12326.0"/>
        <n v="7943.0"/>
        <n v="12741.0"/>
        <n v="36526.0"/>
        <n v="17040.0"/>
        <n v="6867.0"/>
        <n v="14953.0"/>
        <n v="41918.0"/>
        <n v="29458.0"/>
        <n v="28059.0"/>
        <n v="16749.0"/>
        <n v="39522.0"/>
        <n v="3482.0"/>
        <n v="11345.0"/>
        <n v="12173.0"/>
        <n v="23532.0"/>
        <n v="19655.0"/>
        <n v="11461.0"/>
        <n v="30685.0"/>
        <n v="12459.0"/>
        <n v="7441.0"/>
        <n v="3445626.0"/>
        <n v="18731.0"/>
        <n v="12458.0"/>
        <n v="22254.0"/>
        <n v="69150.0"/>
        <n v="2975.0"/>
        <n v="105104.0"/>
        <n v="63853.0"/>
        <n v="10487.0"/>
        <n v="23455.0"/>
        <n v="19288.0"/>
        <n v="37664.0"/>
        <n v="14331.0"/>
        <n v="17609.0"/>
        <n v="17211.0"/>
        <n v="9924.0"/>
        <n v="12878.0"/>
        <n v="14526.0"/>
        <n v="59369.0"/>
        <n v="128004.0"/>
        <n v="16510.0"/>
        <n v="6406.0"/>
        <n v="18617.0"/>
        <n v="71110.0"/>
        <n v="39750.0"/>
        <n v="11497.0"/>
        <n v="28429.0"/>
        <n v="22565.0"/>
        <n v="22261.0"/>
        <n v="30084.0"/>
        <n v="9666.0"/>
        <n v="35118.0"/>
        <n v="30383.0"/>
        <n v="44751.0"/>
        <n v="69246.0"/>
        <n v="40051.0"/>
        <n v="40684.0"/>
        <n v="26934.0"/>
        <n v="35043.0"/>
        <n v="14466.0"/>
        <n v="65374.0"/>
        <n v="6379.0"/>
        <n v="31192.0"/>
        <n v="2054.0"/>
        <n v="6039.0"/>
        <n v="5883.0"/>
        <n v="140596.0"/>
        <n v="7869.0"/>
        <n v="7554.0"/>
        <n v="31363.0"/>
        <n v="11636.0"/>
        <n v="14030.0"/>
        <n v="15667.0"/>
        <n v="9138.0"/>
        <n v="6523.0"/>
        <n v="6464.0"/>
        <n v="18613.0"/>
        <n v="67151.0"/>
        <n v="9768.0"/>
        <n v="7088.0"/>
        <n v="5510.0"/>
        <n v="16044.0"/>
        <n v="11493.0"/>
        <n v="15332.0"/>
        <n v="11247.0"/>
        <n v="8648.0"/>
        <n v="13396.0"/>
        <n v="44891.0"/>
        <n v="51480.0"/>
        <n v="450103.0"/>
        <n v="237859.0"/>
        <n v="22656.0"/>
        <n v="21034.0"/>
        <n v="72687.0"/>
        <n v="45597.0"/>
        <n v="11042.0"/>
        <n v="30190.0"/>
        <n v="14049.0"/>
        <n v="37408.0"/>
        <n v="22109.0"/>
        <n v="26283.0"/>
        <n v="32539.0"/>
        <n v="8925.0"/>
        <n v="7654.0"/>
        <n v="13268.0"/>
        <n v="80040.0"/>
        <n v="43810.0"/>
        <n v="85273.0"/>
        <n v="27596.0"/>
        <n v="17138.0"/>
        <n v="25153.0"/>
        <n v="59462.0"/>
        <n v="58642.0"/>
        <n v="2059.0"/>
        <n v="4324.0"/>
        <n v="16711.0"/>
        <n v="20244.0"/>
        <n v="68568.0"/>
        <n v="47535.0"/>
        <n v="35934.0"/>
        <n v="42375.0"/>
        <n v="28038.0"/>
        <n v="10959.0"/>
        <n v="9999.0"/>
        <n v="25986.0"/>
        <n v="9196.0"/>
        <n v="36080.0"/>
        <n v="66739.0"/>
        <n v="45251.0"/>
        <n v="10952.0"/>
        <n v="21698.0"/>
        <n v="9098.0"/>
        <n v="28461.0"/>
        <n v="113438.0"/>
        <n v="9646.0"/>
        <n v="66924.0"/>
        <n v="27405.0"/>
        <n v="35488.0"/>
        <n v="10311.0"/>
        <n v="16576.0"/>
        <n v="36245.0"/>
        <n v="8462.0"/>
        <n v="39250.0"/>
        <n v="61242.0"/>
        <n v="270098.0"/>
        <n v="58308.0"/>
        <n v="183688.0"/>
        <n v="338107.0"/>
        <n v="76071.0"/>
        <n v="46163.0"/>
        <n v="14231.0"/>
        <n v="11658.0"/>
        <n v="15611.0"/>
        <n v="48019.0"/>
        <n v="21286.0"/>
        <n v="11922.0"/>
        <n v="40447.0"/>
        <n v="55261.0"/>
        <n v="75557.0"/>
        <n v="9274.0"/>
        <n v="133578.0"/>
        <n v="19681.0"/>
        <n v="62829.0"/>
        <n v="45570.0"/>
        <n v="35126.0"/>
        <n v="161848.0"/>
        <n v="15428.0"/>
        <n v="8191.0"/>
        <n v="33641.0"/>
        <n v="46126.0"/>
        <n v="13237.0"/>
        <n v="8751.0"/>
        <n v="14527.0"/>
        <n v="195447.0"/>
        <n v="34373.0"/>
        <n v="44917.0"/>
        <n v="44696.0"/>
        <n v="10860.0"/>
        <n v="13372.0"/>
        <n v="177952.0"/>
        <n v="35247.0"/>
        <n v="32085.0"/>
        <n v="111957.0"/>
        <n v="43535.0"/>
        <n v="34812.0"/>
        <n v="29774.0"/>
        <n v="12676.0"/>
        <n v="11170.0"/>
        <n v="78396.0"/>
        <n v="5102.0"/>
        <n v="7324.0"/>
        <n v="19822.0"/>
        <n v="16300.0"/>
        <n v="12040.0"/>
        <n v="18812.0"/>
        <n v="30708.0"/>
        <n v="183585.0"/>
        <n v="38039.0"/>
        <n v="6390.0"/>
        <n v="10763.0"/>
        <n v="300133.0"/>
        <n v="21497.0"/>
        <n v="15562.0"/>
        <n v="10606.0"/>
        <n v="11687.0"/>
        <n v="12644.0"/>
        <n v="120688.0"/>
        <n v="59893.0"/>
        <n v="10895.0"/>
        <n v="21019.0"/>
        <n v="7643.0"/>
        <n v="255481.0"/>
        <n v="57543.0"/>
        <n v="8141.0"/>
        <n v="29364.0"/>
        <n v="76198.0"/>
        <n v="77333.0"/>
        <n v="30227.0"/>
        <n v="49089.0"/>
        <n v="46446.0"/>
        <n v="25003.0"/>
        <n v="33671.0"/>
        <n v="12377.0"/>
        <n v="11852.0"/>
        <n v="19548.0"/>
        <n v="50714.0"/>
        <n v="198209.0"/>
        <n v="195803.0"/>
        <n v="13468.0"/>
        <n v="139167.0"/>
        <n v="13644.0"/>
        <n v="9378.0"/>
        <n v="43298.0"/>
        <n v="103569.0"/>
        <n v="541133.0"/>
        <n v="112913.0"/>
        <n v="9941.0"/>
        <n v="41093.0"/>
        <n v="41484.0"/>
        <n v="9581.0"/>
        <n v="15085.0"/>
        <n v="13508.0"/>
        <n v="33260.0"/>
        <n v="31564.0"/>
        <n v="11331.0"/>
        <n v="11358.0"/>
        <n v="11053.0"/>
        <n v="35453.0"/>
        <n v="8130.0"/>
        <n v="16934.0"/>
        <n v="85424.0"/>
        <n v="97166.0"/>
        <n v="10731.0"/>
        <n v="19588.0"/>
        <n v="116235.0"/>
        <n v="10089.0"/>
        <n v="76971.0"/>
        <n v="85013.0"/>
        <n v="12937.0"/>
        <n v="7891.0"/>
        <n v="65800.0"/>
        <n v="33779.0"/>
        <n v="64819.0"/>
        <n v="55929.0"/>
        <n v="169583.0"/>
        <n v="15753.0"/>
        <n v="13992.0"/>
        <n v="109518.0"/>
        <n v="7247.0"/>
        <n v="21127.0"/>
        <n v="6897.0"/>
        <n v="11432.0"/>
        <n v="19459.0"/>
        <n v="13829.0"/>
        <n v="6663.0"/>
        <n v="7862.0"/>
        <n v="7832.0"/>
        <n v="6868.0"/>
        <n v="191183.0"/>
        <n v="1041225.0"/>
        <n v="51209.0"/>
        <n v="59169.0"/>
        <n v="295405.0"/>
        <n v="69530.0"/>
        <n v="10245.0"/>
        <n v="14459.0"/>
        <n v="19095.0"/>
        <n v="19860.0"/>
        <n v="6215.0"/>
        <n v="12625.0"/>
        <n v="14086.0"/>
        <n v="8882.0"/>
        <n v="10783.0"/>
        <n v="15201.0"/>
        <n v="53104.0"/>
        <n v="8151.0"/>
        <n v="60357.0"/>
        <n v="9155.0"/>
        <n v="11009.0"/>
        <n v="21740.0"/>
        <n v="8230.0"/>
        <n v="13041.0"/>
        <n v="108301.0"/>
        <n v="26127.0"/>
        <n v="67027.0"/>
        <n v="70015.0"/>
        <n v="70011.0"/>
        <n v="60868.0"/>
        <n v="19679.0"/>
        <n v="21704.0"/>
        <n v="49686.0"/>
        <n v="2465.0"/>
        <n v="91910.0"/>
        <n v="76531.0"/>
        <n v="10175.0"/>
        <n v="14939.0"/>
        <n v="20074.0"/>
        <n v="81785.0"/>
        <n v="62327.0"/>
        <n v="73640.0"/>
        <n v="233150.0"/>
        <n v="49058.0"/>
        <n v="17081.0"/>
        <n v="12487.0"/>
        <n v="77646.0"/>
        <n v="172515.0"/>
        <n v="27542.0"/>
        <n v="31974.0"/>
        <n v="10267.0"/>
        <n v="27358.0"/>
        <n v="19480.0"/>
        <n v="11403.0"/>
        <n v="69138.0"/>
        <n v="63640.0"/>
        <n v="22276.0"/>
        <n v="8897.0"/>
        <n v="149743.0"/>
        <n v="94687.0"/>
        <n v="86775.0"/>
        <n v="9951.0"/>
        <n v="127130.0"/>
        <n v="1177859.0"/>
        <n v="101306.0"/>
        <n v="62109.0"/>
        <n v="42427.0"/>
        <n v="36629.0"/>
        <n v="10287.0"/>
        <n v="379758.0"/>
        <n v="13880.0"/>
        <n v="53472.0"/>
        <n v="13273.0"/>
        <n v="12427.0"/>
        <n v="10338.0"/>
        <n v="100881.0"/>
        <n v="54290.0"/>
        <n v="7434.0"/>
        <n v="8037.0"/>
        <n v="135099.0"/>
        <n v="7114.0"/>
        <n v="45563.0"/>
        <n v="14256.0"/>
        <n v="13051.0"/>
        <n v="104929.0"/>
        <n v="100563.0"/>
        <n v="20922.0"/>
        <n v="852442.0"/>
        <n v="106432.0"/>
        <n v="7065.0"/>
        <n v="88836.0"/>
        <n v="153987.0"/>
        <n v="34496.0"/>
        <n v="21345.0"/>
        <n v="76803.0"/>
        <n v="10132.0"/>
        <n v="8187.0"/>
        <n v="11500.0"/>
        <n v="378011.0"/>
        <n v="9645.0"/>
        <n v="32456.0"/>
        <n v="30368.0"/>
        <n v="5564.0"/>
        <n v="55050.0"/>
        <n v="99311.0"/>
        <n v="238629.0"/>
        <n v="80451.0"/>
        <n v="83922.0"/>
        <n v="36335.0"/>
        <n v="12885.0"/>
        <n v="313071.0"/>
        <n v="20625.0"/>
        <n v="11524.0"/>
        <n v="49382.0"/>
        <n v="46367.0"/>
        <n v="179723.0"/>
        <n v="37108.0"/>
        <n v="5219.0"/>
        <n v="149653.0"/>
        <n v="71458.0"/>
        <n v="145113.0"/>
        <n v="51299.0"/>
        <n v="9391.0"/>
        <n v="82800.0"/>
        <n v="15365.0"/>
        <n v="7537.0"/>
        <n v="53969.0"/>
        <n v="8619.0"/>
        <n v="8210.0"/>
        <n v="91080.0"/>
        <n v="60482.0"/>
        <n v="17166.0"/>
        <n v="7669.0"/>
        <n v="79837.0"/>
        <n v="55128.0"/>
        <n v="54149.0"/>
        <n v="38916.0"/>
        <n v="1731673.0"/>
        <n v="10003.0"/>
        <n v="10612.0"/>
        <n v="1447900.0"/>
        <n v="150003.0"/>
        <n v="5881.0"/>
        <n v="167814.0"/>
        <n v="45565.0"/>
        <n v="34123.0"/>
        <n v="35689.0"/>
        <n v="11388.0"/>
        <n v="96539.0"/>
        <n v="13775.0"/>
        <n v="122937.0"/>
        <n v="13765.0"/>
        <n v="23798.0"/>
        <n v="648524.0"/>
        <n v="59516.0"/>
        <n v="437639.0"/>
        <n v="91976.0"/>
        <n v="385654.0"/>
        <n v="79409.0"/>
        <n v="43802.0"/>
        <n v="236426.0"/>
        <n v="65080.0"/>
        <n v="92063.0"/>
        <n v="634059.0"/>
        <n v="145416.0"/>
        <n v="79935.0"/>
        <n v="853964.0"/>
        <n v="1550866.0"/>
        <n v="136036.0"/>
        <n v="247500.0"/>
        <n v="63614.0"/>
        <n v="38030.0"/>
        <n v="71128.0"/>
        <n v="117635.0"/>
        <n v="9332.0"/>
        <n v="19274.0"/>
        <n v="113735.0"/>
        <n v="164487.0"/>
        <n v="94019.0"/>
        <n v="820340.0"/>
        <n v="65383.0"/>
        <n v="72874.0"/>
        <n v="11662.0"/>
        <n v="97903.0"/>
        <n v="9672.0"/>
        <n v="260998.0"/>
        <n v="137369.0"/>
        <n v="415601.0"/>
        <n v="57434.0"/>
        <n v="51275.0"/>
        <n v="213280.0"/>
        <n v="99432.0"/>
        <n v="100222.0"/>
        <n v="1120128.0"/>
        <n v="53603.0"/>
        <n v="240731.0"/>
        <n v="78662.0"/>
        <n v="274790.0"/>
        <n v="1396230.0"/>
        <n v="8778.0"/>
        <n v="176562.0"/>
        <n v="261467.0"/>
        <n v="11234.0"/>
        <n v="10690.0"/>
        <n v="48902.0"/>
        <n v="699064.0"/>
        <n v="99312.0"/>
        <n v="167406.0"/>
        <n v="955905.0"/>
        <n v="70325.0"/>
        <n v="104612.0"/>
        <n v="14815.0"/>
        <n v="163634.0"/>
        <n v="200859.0"/>
        <n v="95871.0"/>
        <n v="68566.0"/>
        <n v="94941.0"/>
        <n v="10596.0"/>
        <n v="85900.0"/>
        <n v="374116.0"/>
        <n v="181763.0"/>
        <n v="107935.0"/>
        <n v="624118.0"/>
        <n v="68123.0"/>
        <n v="720606.0"/>
        <n v="829942.0"/>
        <n v="178415.0"/>
        <n v="212073.0"/>
        <n v="143813.0"/>
        <n v="2669103.0"/>
        <n v="782482.0"/>
        <n v="700814.0"/>
        <n v="256841.0"/>
        <n v="557263.0"/>
        <n v="41618.0"/>
        <n v="477114.0"/>
        <n v="48389.0"/>
        <n v="532325.0"/>
        <n v="611813.0"/>
        <n v="263424.0"/>
        <n v="1487426.0"/>
        <n v="184823.0"/>
        <n v="11766.0"/>
        <n v="90615.0"/>
        <n v="65390.0"/>
        <n v="157940.0"/>
        <n v="51520.0"/>
        <n v="292992.0"/>
        <n v="145505.0"/>
        <n v="97093.0"/>
        <n v="182583.0"/>
        <n v="80390.0"/>
        <n v="225121.0"/>
        <n v="488921.0"/>
        <n v="428761.0"/>
        <n v="642404.0"/>
        <n v="251319.0"/>
        <n v="54166.0"/>
        <n v="37295.0"/>
        <n v="104074.0"/>
        <n v="247450.0"/>
        <n v="467646.0"/>
        <n v="691696.0"/>
        <n v="203986.0"/>
        <n v="173923.0"/>
        <n v="12323.0"/>
        <n v="1088748.0"/>
        <n v="26688.0"/>
        <n v="953556.0"/>
        <n v="436133.0"/>
        <n v="634589.0"/>
        <n v="67406.0"/>
        <n v="180681.0"/>
        <n v="1516537.0"/>
        <n v="389474.0"/>
        <n v="37660.0"/>
        <n v="480882.0"/>
        <n v="86571.0"/>
        <n v="443202.0"/>
        <n v="151358.0"/>
        <n v="438695.0"/>
        <n v="977978.0"/>
        <n v="86127.0"/>
        <n v="99065.0"/>
        <n v="14192.0"/>
      </sharedItems>
    </cacheField>
    <cacheField name="total_conversions" numFmtId="0">
      <sharedItems containsSemiMixedTypes="0" containsString="0" containsNumber="1" containsInteger="1">
        <n v="9.0"/>
        <n v="1.0"/>
        <n v="6.0"/>
        <n v="97.0"/>
        <n v="19.0"/>
        <n v="24.0"/>
        <n v="12.0"/>
        <n v="11.0"/>
        <n v="78.0"/>
        <n v="10.0"/>
        <n v="14.0"/>
        <n v="7.0"/>
        <n v="18.0"/>
        <n v="13.0"/>
        <n v="15.0"/>
        <n v="5.0"/>
        <n v="26.0"/>
        <n v="16.0"/>
        <n v="3.0"/>
        <n v="125.0"/>
        <n v="21.0"/>
        <n v="8.0"/>
        <n v="25.0"/>
        <n v="17.0"/>
        <n v="36.0"/>
        <n v="4.0"/>
        <n v="69.0"/>
        <n v="56.0"/>
        <n v="154.0"/>
        <n v="28.0"/>
        <n v="20.0"/>
        <n v="2.0"/>
        <n v="63.0"/>
        <n v="39.0"/>
        <n v="74.0"/>
        <n v="43.0"/>
        <n v="22.0"/>
        <n v="34.0"/>
        <n v="31.0"/>
        <n v="55.0"/>
        <n v="49.0"/>
        <n v="41.0"/>
        <n v="29.0"/>
        <n v="23.0"/>
        <n v="44.0"/>
        <n v="147.0"/>
        <n v="32.0"/>
        <n v="123.0"/>
        <n v="33.0"/>
        <n v="30.0"/>
        <n v="106.0"/>
        <n v="88.0"/>
        <n v="37.0"/>
        <n v="42.0"/>
        <n v="70.0"/>
      </sharedItems>
    </cacheField>
    <cacheField name="gross_cost" numFmtId="164">
      <sharedItems containsSemiMixedTypes="0" containsString="0" containsNumber="1">
        <n v="4574.34827"/>
        <n v="5000.761206"/>
        <n v="1738.995282"/>
        <n v="5927.806788"/>
        <n v="2959.114973"/>
        <n v="1504.784161"/>
        <n v="7294.100001"/>
        <n v="3311.941246"/>
        <n v="1471.187144"/>
        <n v="7082.653802"/>
        <n v="1472.110115"/>
        <n v="5101.321655"/>
        <n v="7851.397478"/>
        <n v="7264.58761"/>
        <n v="1816.030806"/>
        <n v="1649.459852"/>
        <n v="6727.440499"/>
        <n v="1247.0"/>
        <n v="1570.29739"/>
        <n v="5007.525805"/>
        <n v="6486.853909"/>
        <n v="1973.562233"/>
        <n v="6781.821647"/>
        <n v="4051.158749"/>
        <n v="6386.464232"/>
        <n v="1808.307918"/>
        <n v="1453.11439"/>
        <n v="1541.214047"/>
        <n v="6768.758768"/>
        <n v="4934.851563"/>
        <n v="1730.37357"/>
        <n v="1731.584862"/>
        <n v="6051.334623"/>
        <n v="6839.569086"/>
        <n v="4594.604003"/>
        <n v="7657.108034"/>
        <n v="1614.309013"/>
        <n v="6571.491552"/>
        <n v="1591.772246"/>
        <n v="1588.6475"/>
        <n v="1623.614838"/>
        <n v="1942.482395"/>
        <n v="6522.637526"/>
        <n v="3060.424769"/>
        <n v="1620.1655"/>
        <n v="6879.587097"/>
        <n v="5886.071146"/>
        <n v="1583.537104"/>
        <n v="7210.686506"/>
        <n v="6040.595578"/>
        <n v="7292.135059"/>
        <n v="2120.757698"/>
        <n v="6195.840734"/>
        <n v="1572.24171"/>
        <n v="1814.098581"/>
        <n v="6245.134793"/>
        <n v="6643.966542"/>
        <n v="6684.062804"/>
        <n v="2912.467156"/>
        <n v="1447.873298"/>
        <n v="6846.356434"/>
        <n v="2087.509827"/>
        <n v="6785.063293"/>
        <n v="5574.543505"/>
        <n v="6968.00047"/>
        <n v="5637.303497"/>
        <n v="5154.644555"/>
        <n v="7948.480752"/>
        <n v="4439.838064"/>
        <n v="5086.08996"/>
        <n v="6997.468963"/>
        <n v="1936.008049"/>
        <n v="6858.578118"/>
        <n v="5379.00144"/>
        <n v="1639.813696"/>
        <n v="1506.624304"/>
        <n v="6846.447915"/>
        <n v="6809.056051"/>
        <n v="6809.356022"/>
        <n v="6774.202636"/>
        <n v="1452.59056"/>
        <n v="6753.595242"/>
        <n v="6173.41289"/>
        <n v="1936.130798"/>
        <n v="1519.90401"/>
        <n v="6612.14569"/>
        <n v="1801.058111"/>
        <n v="6765.0004"/>
        <n v="7273.265988"/>
        <n v="4920.23463"/>
        <n v="6644.954146"/>
        <n v="6136.133902"/>
        <n v="6298.513929"/>
        <n v="6452.93501"/>
        <n v="4804.493233"/>
        <n v="1658.358536"/>
        <n v="5087.561715"/>
        <n v="6417.264564"/>
        <n v="1665.965851"/>
        <n v="1801.14885"/>
        <n v="2133.077113"/>
        <n v="6450.918637"/>
        <n v="6345.460338"/>
        <n v="1908.526117"/>
        <n v="4961.478884"/>
        <n v="6683.225487"/>
        <n v="2144.489587"/>
        <n v="7227.417349"/>
        <n v="5668.857079"/>
        <n v="1668.016"/>
        <n v="6420.218123"/>
        <n v="2407.794325"/>
        <n v="6342.885786"/>
        <n v="1527.97628"/>
        <n v="2209.650957"/>
        <n v="4660.560369"/>
        <n v="6559.477756"/>
        <n v="1743.078687"/>
        <n v="1593.010399"/>
        <n v="4899.155955"/>
        <n v="2641.478397"/>
        <n v="1805.926086"/>
        <n v="6397.602518"/>
        <n v="5751.912297"/>
        <n v="5729.650755"/>
        <n v="4253.979116"/>
        <n v="2060.993882"/>
        <n v="1539.60069"/>
        <n v="7312.492757"/>
        <n v="1693.760435"/>
        <n v="2496.785436"/>
        <n v="6980.229304"/>
        <n v="6812.588702"/>
        <n v="1441.631095"/>
        <n v="1525.962329"/>
        <n v="6756.295179"/>
        <n v="6745.10344"/>
        <n v="6505.526456"/>
        <n v="5038.714067"/>
        <n v="3433.914287"/>
        <n v="1500.722291"/>
        <n v="4727.813916"/>
        <n v="5573.112396"/>
        <n v="1473.192464"/>
        <n v="1679.572708"/>
        <n v="6032.837114"/>
        <n v="5247.623883"/>
        <n v="3339.454322"/>
        <n v="5616.309402"/>
        <n v="7890.221963"/>
        <n v="4977.784794"/>
        <n v="5551.387415"/>
        <n v="6511.029576"/>
        <n v="3268.007134"/>
        <n v="6236.113094"/>
        <n v="6721.094453"/>
        <n v="1980.393834"/>
        <n v="3804.64417"/>
        <n v="1755.484542"/>
        <n v="6996.231838"/>
        <n v="2127.323828"/>
        <n v="1541.719598"/>
        <n v="1345.369"/>
        <n v="5296.970091"/>
        <n v="5692.765813"/>
        <n v="1540.46935"/>
        <n v="4582.453291"/>
        <n v="6860.359597"/>
        <n v="4701.496237"/>
        <n v="4752.816685"/>
        <n v="2122.765888"/>
        <n v="5195.234677"/>
        <n v="6766.475368"/>
        <n v="6211.200147"/>
        <n v="6368.862913"/>
        <n v="5099.28249"/>
        <n v="6751.558981"/>
        <n v="1550.076655"/>
        <n v="1543.66142"/>
        <n v="1866.34747"/>
        <n v="5632.087973"/>
        <n v="4689.521024"/>
        <n v="8038.570371"/>
        <n v="7311.99875"/>
        <n v="5092.559215"/>
        <n v="6667.727715"/>
        <n v="1558.549138"/>
        <n v="1679.833815"/>
        <n v="5803.331454"/>
        <n v="1523.783909"/>
        <n v="4704.249956"/>
        <n v="4652.242051"/>
        <n v="1609.880674"/>
        <n v="5328.524514"/>
        <n v="6943.515824"/>
        <n v="1611.340211"/>
        <n v="5740.952219"/>
        <n v="6206.637108"/>
        <n v="5979.67"/>
        <n v="3518.533482"/>
        <n v="2096.285549"/>
        <n v="7222.211408"/>
        <n v="1529.307229"/>
        <n v="1560.449936"/>
        <n v="1470.971925"/>
        <n v="7065.66928"/>
        <n v="5214.298693"/>
        <n v="1720.870126"/>
        <n v="1470.670167"/>
        <n v="1487.996078"/>
        <n v="6643.161647"/>
        <n v="1498.29154"/>
        <n v="1858.132171"/>
        <n v="5542.512181"/>
        <n v="5740.164546"/>
        <n v="1522.352623"/>
        <n v="2025.784019"/>
        <n v="6651.51451"/>
        <n v="6550.30297"/>
        <n v="5048.852553"/>
        <n v="6096.045521"/>
        <n v="3285.834522"/>
        <n v="5714.523867"/>
        <n v="1510.61532"/>
        <n v="6159.366902"/>
        <n v="1543.310611"/>
        <n v="1713.978863"/>
        <n v="6506.433687"/>
        <n v="2183.952037"/>
        <n v="6605.586158"/>
        <n v="5184.585424"/>
        <n v="5995.041002"/>
        <n v="4554.876884"/>
        <n v="3069.123483"/>
        <n v="1835.048738"/>
        <n v="1610.319977"/>
        <n v="5776.508186"/>
        <n v="1937.058388"/>
        <n v="5603.048132"/>
        <n v="1842.606513"/>
        <n v="1519.596552"/>
        <n v="1504.329214"/>
        <n v="2181.247949"/>
        <n v="1547.513459"/>
        <n v="1982.416484"/>
        <n v="1704.511123"/>
        <n v="1765.39871"/>
        <n v="1758.098365"/>
        <n v="6114.034936"/>
        <n v="2160.307325"/>
        <n v="2039.35506"/>
        <n v="1440.745362"/>
        <n v="8168.347077"/>
        <n v="2294.003778"/>
        <n v="6404.003128"/>
        <n v="6185.002486"/>
        <n v="5702.290265"/>
        <n v="6815.712325"/>
        <n v="6367.869929"/>
        <n v="1850.464205"/>
        <n v="6321.491689"/>
        <n v="1930.180523"/>
        <n v="1582.410977"/>
        <n v="3844.991165"/>
        <n v="3408.076049"/>
        <n v="6244.517921"/>
        <n v="5521.18913"/>
        <n v="1579.367346"/>
        <n v="6708.463351"/>
        <n v="6189.416082"/>
        <n v="1737.843485"/>
        <n v="3827.366381"/>
        <n v="6322.152655"/>
        <n v="1605.566031"/>
        <n v="2139.065793"/>
        <n v="2753.711986"/>
        <n v="3434.731153"/>
        <n v="5244.34174"/>
        <n v="6837.510602"/>
        <n v="1702.317206"/>
        <n v="2801.584386"/>
        <n v="1521.372273"/>
        <n v="6417.876169"/>
        <n v="5994.746834"/>
        <n v="6301.868847"/>
        <n v="5284.27704"/>
        <n v="4984.485583"/>
        <n v="1532.148881"/>
        <n v="6431.555152"/>
        <n v="2514.868116"/>
        <n v="1978.609661"/>
        <n v="4156.713383"/>
        <n v="4851.394446"/>
        <n v="1524.470523"/>
        <n v="1503.484311"/>
        <n v="5808.911254"/>
        <n v="4921.594843"/>
        <n v="1524.810224"/>
        <n v="4250.430439"/>
        <n v="5530.800458"/>
        <n v="1657.159766"/>
        <n v="5797.219977"/>
        <n v="7098.889706"/>
        <n v="1503.205183"/>
        <n v="6789.533401"/>
        <n v="1902.301443"/>
        <n v="1595.48714"/>
        <n v="1612.549327"/>
        <n v="6335.948388"/>
        <n v="6749.202353"/>
        <n v="5783.843758"/>
        <n v="1628.882813"/>
        <n v="1522.512272"/>
        <n v="1731.271848"/>
        <n v="1991.94384"/>
        <n v="5200.010118"/>
        <n v="1522.517949"/>
        <n v="3137.143043"/>
        <n v="2040.934819"/>
        <n v="5841.15136"/>
        <n v="5054.481581"/>
        <n v="1682.338499"/>
        <n v="6094.666799"/>
        <n v="5330.781969"/>
        <n v="1838.98773"/>
        <n v="6346.633024"/>
        <n v="1725.271363"/>
        <n v="7149.816075"/>
        <n v="5409.083955"/>
        <n v="6879.601707"/>
        <n v="6502.274933"/>
        <n v="1631.741712"/>
        <n v="1526.787066"/>
        <n v="4986.51937"/>
        <n v="1965.738947"/>
        <n v="5401.365085"/>
        <n v="1608.882952"/>
        <n v="1819.893602"/>
        <n v="5600.355643"/>
        <n v="5287.567528"/>
        <n v="1574.79128"/>
        <n v="2682.436623"/>
        <n v="5343.459431"/>
        <n v="3444.202946"/>
        <n v="4918.040982"/>
        <n v="1694.470977"/>
        <n v="6316.488054"/>
        <n v="5083.886273"/>
        <n v="2901.209509"/>
        <n v="2002.537989"/>
        <n v="1508.90767"/>
        <n v="1778.937935"/>
        <n v="1505.01155"/>
        <n v="1623.681601"/>
        <n v="1456.934187"/>
        <n v="1970.357345"/>
        <n v="1534.698"/>
        <n v="5239.204787"/>
        <n v="5204.313768"/>
        <n v="5974.87508"/>
        <n v="5694.27094"/>
        <n v="6909.732318"/>
        <n v="7887.612662"/>
        <n v="6047.174109"/>
        <n v="2387.686295"/>
        <n v="6439.283498"/>
        <n v="1521.185189"/>
        <n v="2032.700147"/>
        <n v="5038.644724"/>
        <n v="3132.519209"/>
        <n v="3411.590029"/>
        <n v="1711.106338"/>
        <n v="6381.006576"/>
        <n v="2276.277471"/>
        <n v="1455.703554"/>
        <n v="1583.164302"/>
        <n v="2360.555244"/>
        <n v="1532.357841"/>
        <n v="1584.821247"/>
        <n v="1689.083186"/>
        <n v="2189.341349"/>
        <n v="3628.34617"/>
        <n v="4623.089672"/>
        <n v="6336.7181"/>
        <n v="1807.693142"/>
        <n v="1905.889693"/>
        <n v="1596.552373"/>
        <n v="5144.474371"/>
        <n v="2819.935266"/>
        <n v="1773.991882"/>
        <n v="1805.600513"/>
        <n v="6307.900751"/>
        <n v="1904.564346"/>
        <n v="2236.485099"/>
        <n v="4728.012406"/>
        <n v="6928.006202"/>
        <n v="7129.633287"/>
        <n v="6492.676343"/>
        <n v="1911.931953"/>
        <n v="1530.553686"/>
        <n v="5884.931394"/>
        <n v="1460.009754"/>
        <n v="1649.069475"/>
        <n v="2047.348924"/>
        <n v="1453.075462"/>
        <n v="6764.520637"/>
        <n v="1478.392247"/>
        <n v="1706.224318"/>
        <n v="1452.207361"/>
        <n v="1653.510777"/>
        <n v="1493.779328"/>
        <n v="2866.496671"/>
        <n v="7004.730483"/>
        <n v="5045.93793"/>
        <n v="2030.142709"/>
        <n v="1500.41822"/>
        <n v="7663.695294"/>
        <n v="1603.859264"/>
        <n v="1517.244377"/>
        <n v="1579.379602"/>
        <n v="1574.709734"/>
        <n v="6994.085353"/>
        <n v="2649.997803"/>
        <n v="5738.809089"/>
        <n v="1667.655895"/>
        <n v="4881.198269"/>
        <n v="7863.469709"/>
        <n v="2200.297094"/>
        <n v="1578.876432"/>
        <n v="2059.270294"/>
        <n v="6162.320833"/>
        <n v="1632.472782"/>
        <n v="4467.080758"/>
        <n v="1659.932713"/>
        <n v="1521.576648"/>
        <n v="1531.926885"/>
        <n v="1624.840774"/>
        <n v="2100.820137"/>
        <n v="5973.379892"/>
        <n v="6177.464545"/>
        <n v="1493.074494"/>
        <n v="7979.348589"/>
        <n v="1981.050288"/>
        <n v="1924.162675"/>
        <n v="7854.731991"/>
        <n v="1493.204528"/>
        <n v="1576.38921"/>
        <n v="2127.495962"/>
        <n v="1952.463773"/>
        <n v="1718.513762"/>
        <n v="1700.795736"/>
        <n v="1639.72335"/>
        <n v="1505.009635"/>
        <n v="2636.202124"/>
        <n v="5218.070231"/>
        <n v="1502.680139"/>
        <n v="1919.553678"/>
        <n v="1763.784061"/>
        <n v="1801.349131"/>
        <n v="1595.752624"/>
        <n v="2653.981579"/>
        <n v="5912.260975"/>
        <n v="5216.648879"/>
        <n v="1475.245119"/>
        <n v="2679.154068"/>
        <n v="5292.896913"/>
        <n v="1788.111618"/>
        <n v="4669.013669"/>
        <n v="7261.86504"/>
        <n v="6832.940067"/>
        <n v="3563.098841"/>
        <n v="5706.864417"/>
        <n v="1923.808141"/>
        <n v="6120.602514"/>
        <n v="6587.243331"/>
        <n v="6730.012549"/>
        <n v="2178.153775"/>
        <n v="1767.464456"/>
        <n v="1909.277483"/>
        <n v="6861.53638"/>
        <n v="6318.413085"/>
        <n v="5310.769572"/>
        <n v="7629.94427"/>
        <n v="5741.098045"/>
        <n v="5206.238968"/>
        <n v="1530.041892"/>
        <n v="6808.562584"/>
        <n v="4742.047766"/>
        <n v="2163.265346"/>
        <n v="1477.493357"/>
        <n v="1554.389215"/>
        <n v="1513.088728"/>
        <n v="2921.110207"/>
        <n v="2176.657469"/>
        <n v="6942.800458"/>
        <n v="6317.510754"/>
        <n v="2856.165425"/>
        <n v="2365.914372"/>
        <n v="1650.72301"/>
        <n v="5767.797381"/>
        <n v="6624.221175"/>
        <n v="5587.763675"/>
        <n v="2582.493847"/>
        <n v="1946.050447"/>
        <n v="8187.114541"/>
        <n v="6510.446656"/>
        <n v="1890.885935"/>
        <n v="4386.648215"/>
        <n v="2127.824066"/>
        <n v="1759.704833"/>
        <n v="6956.627366"/>
        <n v="5492.821648"/>
        <n v="2028.370144"/>
        <n v="1476.536841"/>
        <n v="5190.535998"/>
        <n v="1483.452706"/>
        <n v="6633.532635"/>
        <n v="3754.685247"/>
        <n v="6396.868763"/>
        <n v="1449.177804"/>
        <n v="5906.830006"/>
        <n v="1481.945157"/>
        <n v="2215.631845"/>
        <n v="1724.417704"/>
        <n v="1490.006197"/>
        <n v="5124.435934"/>
        <n v="6850.576483"/>
        <n v="1661.167909"/>
        <n v="8042.897949"/>
        <n v="1786.105122"/>
        <n v="1880.533168"/>
        <n v="4652.367629"/>
        <n v="6761.073824"/>
        <n v="6261.575724"/>
        <n v="2539.200563"/>
        <n v="1463.842874"/>
        <n v="1675.987427"/>
        <n v="1665.160445"/>
        <n v="5224.932463"/>
        <n v="7462.677935"/>
        <n v="3105.283004"/>
        <n v="1901.094691"/>
        <n v="1910.436686"/>
        <n v="1655.792857"/>
        <n v="2463.821917"/>
        <n v="6616.88066"/>
        <n v="5899.429483"/>
        <n v="1442.22799"/>
        <n v="5669.14476"/>
        <n v="4439.368082"/>
        <n v="1699.060809"/>
        <n v="1542.500216"/>
        <n v="2922.286102"/>
        <n v="6350.916905"/>
        <n v="2172.841747"/>
        <n v="4999.665205"/>
        <n v="1451.808544"/>
        <n v="6130.368425"/>
        <n v="3818.955182"/>
        <n v="3983.621797"/>
        <n v="1803.139812"/>
        <n v="1496.668524"/>
        <n v="1502.01775"/>
        <n v="1500.09932"/>
        <n v="3223.535948"/>
        <n v="1570.34276"/>
        <n v="1526.296619"/>
        <n v="2347.918531"/>
        <n v="1536.629068"/>
        <n v="5711.39201"/>
        <n v="1657.56487"/>
        <n v="2905.884162"/>
        <n v="1844.986921"/>
        <n v="2239.262819"/>
        <n v="2217.932092"/>
        <n v="1669.728905"/>
        <n v="1568.715259"/>
        <n v="1487.228625"/>
        <n v="7730.240616"/>
        <n v="1500.026152"/>
        <n v="1573.25409"/>
        <n v="7818.648297"/>
        <n v="5892.48218"/>
        <n v="5033.482578"/>
        <n v="6048.955611"/>
        <n v="1471.175728"/>
        <n v="2141.469346"/>
        <n v="1577.366086"/>
        <n v="1442.032183"/>
        <n v="2015.448331"/>
        <n v="2600.894327"/>
        <n v="2196.661232"/>
        <n v="3122.942574"/>
        <n v="5175.142919"/>
        <n v="7814.262494"/>
        <n v="1945.433188"/>
        <n v="2037.865594"/>
        <n v="5831.225793"/>
        <n v="5864.126493"/>
        <n v="1761.079323"/>
        <n v="1595.659466"/>
        <n v="5150.468923"/>
        <n v="1557.01573"/>
        <n v="4742.008637"/>
        <n v="8054.141368"/>
        <n v="1720.881985"/>
        <n v="1809.590961"/>
        <n v="5181.087383"/>
        <n v="7511.656191"/>
        <n v="1658.332426"/>
        <n v="6395.550624"/>
        <n v="1507.946851"/>
        <n v="1476.419509"/>
        <n v="1790.390198"/>
        <n v="1487.088288"/>
        <n v="1762.663235"/>
        <n v="2468.135837"/>
        <n v="1507.84712"/>
        <n v="2194.987125"/>
        <n v="5284.685565"/>
        <n v="8134.350524"/>
        <n v="2039.848792"/>
        <n v="1566.912406"/>
        <n v="1447.927193"/>
        <n v="1616.714722"/>
        <n v="2298.888965"/>
        <n v="6057.856722"/>
        <n v="1464.064235"/>
        <n v="1554.439959"/>
        <n v="1599.076249"/>
        <n v="1532.757905"/>
        <n v="7360.992969"/>
        <n v="1942.847513"/>
        <n v="2505.403543"/>
        <n v="7880.770406"/>
        <n v="1498.3009"/>
        <n v="4874.651722"/>
        <n v="1555.534812"/>
        <n v="1559.643865"/>
        <n v="7850.644244"/>
        <n v="4942.283987"/>
        <n v="1599.715069"/>
        <n v="1605.538072"/>
        <n v="1466.285104"/>
        <n v="1555.112078"/>
        <n v="1912.966882"/>
        <n v="6012.102465"/>
        <n v="3993.214585"/>
        <n v="1568.73602"/>
        <n v="7788.701621"/>
        <n v="1506.461108"/>
        <n v="7443.483233"/>
        <n v="1825.725708"/>
        <n v="1625.17488"/>
        <n v="4196.936777"/>
        <n v="1483.384404"/>
        <n v="1567.366071"/>
        <n v="6542.612428"/>
        <n v="2430.243664"/>
        <n v="6369.811226"/>
        <n v="7248.231612"/>
        <n v="1584.731757"/>
        <n v="1631.782949"/>
        <n v="7467.081487"/>
        <n v="6392.471955"/>
        <n v="5816.234619"/>
        <n v="7879.316787"/>
        <n v="1803.081497"/>
        <n v="1464.348944"/>
        <n v="1586.314519"/>
        <n v="5756.271172"/>
        <n v="7490.860779"/>
        <n v="5179.041532"/>
        <n v="1543.612655"/>
        <n v="1689.744507"/>
        <n v="5464.109817"/>
        <n v="3178.610315"/>
        <n v="1718.471077"/>
        <n v="4733.618783"/>
        <n v="2452.997504"/>
        <n v="1576.051434"/>
        <n v="6785.70979"/>
        <n v="2027.431388"/>
        <n v="1527.176274"/>
        <n v="5153.117204"/>
        <n v="4514.952724"/>
        <n v="6176.004154"/>
        <n v="1841.358126"/>
        <n v="1550.938318"/>
        <n v="5159.747494"/>
        <n v="5266.424233"/>
        <n v="1561.021915"/>
        <n v="1500.838771"/>
        <n v="1465.51471"/>
        <n v="1733.830172"/>
        <n v="1594.463397"/>
        <n v="6024.422487"/>
        <n v="2255.522409"/>
        <n v="1609.149933"/>
        <n v="4718.836114"/>
        <n v="4036.089376"/>
        <n v="4445.874629"/>
        <n v="1600.769588"/>
        <n v="1726.249457"/>
        <n v="1503.913054"/>
        <n v="2549.115158"/>
        <n v="1826.318738"/>
        <n v="7483.887187"/>
        <n v="4279.230955"/>
        <n v="7495.749847"/>
        <n v="3870.253867"/>
        <n v="1477.424856"/>
        <n v="1465.872266"/>
        <n v="6341.879301"/>
        <n v="5906.464967"/>
        <n v="1635.920216"/>
        <n v="3621.417703"/>
        <n v="1818.100044"/>
        <n v="5999.993781"/>
        <n v="4963.966251"/>
        <n v="4702.027505"/>
        <n v="2712.379678"/>
        <n v="2494.217596"/>
        <n v="5102.706729"/>
        <n v="6407.581828"/>
        <n v="5874.00478"/>
      </sharedItems>
    </cacheField>
    <cacheField name="sex" numFmtId="0">
      <sharedItems>
        <s v="Male"/>
        <s v="Female"/>
      </sharedItems>
    </cacheField>
    <cacheField name="age" numFmtId="0">
      <sharedItems containsSemiMixedTypes="0" containsString="0" containsNumber="1" containsInteger="1">
        <n v="20.0"/>
        <n v="34.0"/>
        <n v="53.0"/>
        <n v="40.0"/>
        <n v="43.0"/>
        <n v="64.0"/>
        <n v="56.0"/>
        <n v="60.0"/>
        <n v="44.0"/>
        <n v="41.0"/>
        <n v="26.0"/>
        <n v="58.0"/>
        <n v="45.0"/>
        <n v="24.0"/>
        <n v="57.0"/>
        <n v="51.0"/>
        <n v="38.0"/>
        <n v="23.0"/>
        <n v="19.0"/>
        <n v="59.0"/>
        <n v="18.0"/>
        <n v="54.0"/>
        <n v="49.0"/>
        <n v="62.0"/>
        <n v="33.0"/>
        <n v="28.0"/>
        <n v="21.0"/>
        <n v="35.0"/>
        <n v="31.0"/>
        <n v="25.0"/>
        <n v="27.0"/>
        <n v="63.0"/>
        <n v="29.0"/>
        <n v="52.0"/>
        <n v="48.0"/>
        <n v="61.0"/>
        <n v="47.0"/>
        <n v="37.0"/>
        <n v="22.0"/>
        <n v="30.0"/>
        <n v="50.0"/>
        <n v="55.0"/>
        <n v="46.0"/>
        <n v="36.0"/>
        <n v="42.0"/>
        <n v="32.0"/>
        <n v="39.0"/>
        <n v="65.0"/>
      </sharedItems>
    </cacheField>
    <cacheField name="state" numFmtId="0">
      <sharedItems>
        <s v="Alabama"/>
        <s v="Arkansas"/>
        <s v="Delaware"/>
        <s v="Michigan"/>
        <s v="Missouri"/>
        <s v="New Hampshire"/>
        <s v="Utah"/>
        <s v="Alaska"/>
        <s v="Tennessee"/>
        <s v="Washington"/>
        <s v="Kansas"/>
        <s v="New York"/>
        <s v="Wyoming"/>
        <s v="Texas"/>
        <s v="Mississippi"/>
        <s v="Oregon"/>
        <s v="Rhode Island"/>
        <s v="Pennsylvania"/>
        <s v="Minnesota"/>
        <s v="New Mexico"/>
        <s v="Oklahoma"/>
        <s v="West Virginia"/>
        <s v="South Dakota"/>
        <s v="Connecticut"/>
        <s v="Indiana"/>
        <s v="Iowa"/>
        <s v="South Carolina"/>
        <s v="Virginia"/>
        <s v="Arizona"/>
        <s v="Illinois"/>
        <s v="Maryland"/>
        <s v="Maine"/>
        <s v="Colorado"/>
        <s v="Georgia"/>
        <s v="Hawaii"/>
        <s v="California"/>
        <s v="Vermont"/>
        <s v="Ohio"/>
        <s v="Florida"/>
        <s v="Nebraska"/>
        <s v="Kentucky"/>
        <s v="Montana"/>
        <s v="Idaho"/>
        <s v="New Jersey"/>
        <s v="North Carolina"/>
        <s v="Massachusetts"/>
        <s v="North Dakota"/>
        <s v="Wisconsin"/>
        <s v="Nevada"/>
        <s v="Louisiana"/>
      </sharedItems>
    </cacheField>
    <cacheField name="ad_view_date" numFmtId="165">
      <sharedItems containsSemiMixedTypes="0" containsDate="1" containsString="0">
        <d v="2024-03-26T00:00:00Z"/>
        <d v="2023-07-13T00:00:00Z"/>
        <d v="2024-09-27T00:00:00Z"/>
        <d v="2023-08-07T00:00:00Z"/>
        <d v="2024-06-29T00:00:00Z"/>
        <d v="2024-02-25T00:00:00Z"/>
        <d v="2024-07-18T00:00:00Z"/>
        <d v="2023-08-10T00:00:00Z"/>
        <d v="2024-08-13T00:00:00Z"/>
        <d v="2024-09-25T00:00:00Z"/>
        <d v="2023-08-03T00:00:00Z"/>
        <d v="2023-11-11T00:00:00Z"/>
        <d v="2024-03-06T00:00:00Z"/>
        <d v="2024-02-24T00:00:00Z"/>
        <d v="2023-10-14T00:00:00Z"/>
        <d v="2023-09-08T00:00:00Z"/>
        <d v="2023-12-21T00:00:00Z"/>
        <d v="2024-04-01T00:00:00Z"/>
        <d v="2023-08-27T00:00:00Z"/>
        <d v="2023-08-23T00:00:00Z"/>
        <d v="2024-02-08T00:00:00Z"/>
        <d v="2023-04-10T00:00:00Z"/>
        <d v="2024-03-18T00:00:00Z"/>
        <d v="2023-12-16T00:00:00Z"/>
        <d v="2024-01-10T00:00:00Z"/>
        <d v="2024-06-03T00:00:00Z"/>
        <d v="2023-02-23T00:00:00Z"/>
        <d v="2024-05-21T00:00:00Z"/>
        <d v="2023-08-18T00:00:00Z"/>
        <d v="2023-07-08T00:00:00Z"/>
        <d v="2024-04-17T00:00:00Z"/>
        <d v="2023-12-10T00:00:00Z"/>
        <d v="2023-04-05T00:00:00Z"/>
        <d v="2023-02-16T00:00:00Z"/>
        <d v="2024-09-03T00:00:00Z"/>
        <d v="2023-10-04T00:00:00Z"/>
        <d v="2023-04-21T00:00:00Z"/>
        <d v="2023-09-30T00:00:00Z"/>
        <d v="2023-05-10T00:00:00Z"/>
        <d v="2024-01-29T00:00:00Z"/>
        <d v="2024-09-04T00:00:00Z"/>
        <d v="2023-07-07T00:00:00Z"/>
        <d v="2024-08-22T00:00:00Z"/>
        <d v="2024-06-10T00:00:00Z"/>
        <d v="2023-07-02T00:00:00Z"/>
        <d v="2024-07-16T00:00:00Z"/>
        <d v="2024-03-01T00:00:00Z"/>
        <d v="2023-11-06T00:00:00Z"/>
        <d v="2024-08-27T00:00:00Z"/>
        <d v="2023-01-19T00:00:00Z"/>
        <d v="2023-01-12T00:00:00Z"/>
        <d v="2023-08-12T00:00:00Z"/>
        <d v="2024-05-16T00:00:00Z"/>
        <d v="2023-01-21T00:00:00Z"/>
        <d v="2023-11-04T00:00:00Z"/>
        <d v="2023-06-03T00:00:00Z"/>
        <d v="2023-01-24T00:00:00Z"/>
        <d v="2023-10-29T00:00:00Z"/>
        <d v="2023-09-24T00:00:00Z"/>
        <d v="2023-05-11T00:00:00Z"/>
        <d v="2024-03-04T00:00:00Z"/>
        <d v="2023-04-01T00:00:00Z"/>
        <d v="2023-12-30T00:00:00Z"/>
        <d v="2024-02-05T00:00:00Z"/>
        <d v="2024-04-06T00:00:00Z"/>
        <d v="2023-07-15T00:00:00Z"/>
        <d v="2023-06-02T00:00:00Z"/>
        <d v="2024-05-18T00:00:00Z"/>
        <d v="2023-11-03T00:00:00Z"/>
        <d v="2024-03-02T00:00:00Z"/>
        <d v="2023-01-18T00:00:00Z"/>
        <d v="2023-06-29T00:00:00Z"/>
        <d v="2023-01-20T00:00:00Z"/>
        <d v="2023-09-03T00:00:00Z"/>
        <d v="2023-12-27T00:00:00Z"/>
        <d v="2023-12-28T00:00:00Z"/>
        <d v="2023-06-05T00:00:00Z"/>
        <d v="2024-06-25T00:00:00Z"/>
        <d v="2024-07-23T00:00:00Z"/>
        <d v="2024-06-14T00:00:00Z"/>
        <d v="2023-08-16T00:00:00Z"/>
        <d v="2023-07-14T00:00:00Z"/>
        <d v="2023-01-29T00:00:00Z"/>
        <d v="2023-04-25T00:00:00Z"/>
        <d v="2023-05-07T00:00:00Z"/>
        <d v="2023-09-04T00:00:00Z"/>
        <d v="2023-10-06T00:00:00Z"/>
        <d v="2023-04-19T00:00:00Z"/>
        <d v="2024-02-02T00:00:00Z"/>
        <d v="2023-11-26T00:00:00Z"/>
        <d v="2023-08-14T00:00:00Z"/>
        <d v="2023-09-22T00:00:00Z"/>
        <d v="2024-07-22T00:00:00Z"/>
        <d v="2023-09-11T00:00:00Z"/>
        <d v="2024-05-14T00:00:00Z"/>
        <d v="2023-01-28T00:00:00Z"/>
        <d v="2024-04-19T00:00:00Z"/>
        <d v="2023-06-16T00:00:00Z"/>
        <d v="2023-01-16T00:00:00Z"/>
        <d v="2024-05-19T00:00:00Z"/>
        <d v="2024-05-03T00:00:00Z"/>
        <d v="2024-01-12T00:00:00Z"/>
        <d v="2024-04-12T00:00:00Z"/>
        <d v="2023-03-08T00:00:00Z"/>
        <d v="2023-06-17T00:00:00Z"/>
        <d v="2023-08-13T00:00:00Z"/>
        <d v="2023-07-03T00:00:00Z"/>
        <d v="2024-04-05T00:00:00Z"/>
        <d v="2023-05-28T00:00:00Z"/>
        <d v="2024-08-06T00:00:00Z"/>
        <d v="2023-01-01T00:00:00Z"/>
        <d v="2023-09-26T00:00:00Z"/>
        <d v="2024-03-14T00:00:00Z"/>
        <d v="2024-06-09T00:00:00Z"/>
        <d v="2023-03-09T00:00:00Z"/>
        <d v="2023-01-26T00:00:00Z"/>
        <d v="2024-04-03T00:00:00Z"/>
        <d v="2024-08-02T00:00:00Z"/>
        <d v="2024-07-11T00:00:00Z"/>
        <d v="2024-04-14T00:00:00Z"/>
        <d v="2024-06-20T00:00:00Z"/>
        <d v="2023-01-22T00:00:00Z"/>
        <d v="2023-03-22T00:00:00Z"/>
        <d v="2023-10-30T00:00:00Z"/>
        <d v="2023-05-04T00:00:00Z"/>
        <d v="2023-02-02T00:00:00Z"/>
        <d v="2023-07-28T00:00:00Z"/>
        <d v="2023-05-21T00:00:00Z"/>
        <d v="2024-06-06T00:00:00Z"/>
        <d v="2023-09-06T00:00:00Z"/>
        <d v="2024-09-30T00:00:00Z"/>
        <d v="2023-09-19T00:00:00Z"/>
        <d v="2023-10-09T00:00:00Z"/>
        <d v="2024-06-26T00:00:00Z"/>
        <d v="2024-07-14T00:00:00Z"/>
        <d v="2024-03-29T00:00:00Z"/>
        <d v="2023-11-14T00:00:00Z"/>
        <d v="2023-08-21T00:00:00Z"/>
        <d v="2024-09-22T00:00:00Z"/>
        <d v="2024-01-06T00:00:00Z"/>
        <d v="2023-11-05T00:00:00Z"/>
        <d v="2023-03-02T00:00:00Z"/>
        <d v="2023-10-22T00:00:00Z"/>
        <d v="2024-02-10T00:00:00Z"/>
        <d v="2023-01-10T00:00:00Z"/>
        <d v="2023-10-12T00:00:00Z"/>
        <d v="2024-09-20T00:00:00Z"/>
        <d v="2023-01-14T00:00:00Z"/>
        <d v="2024-08-04T00:00:00Z"/>
        <d v="2024-09-06T00:00:00Z"/>
        <d v="2024-03-11T00:00:00Z"/>
        <d v="2024-05-08T00:00:00Z"/>
        <d v="2024-04-29T00:00:00Z"/>
        <d v="2024-09-21T00:00:00Z"/>
        <d v="2024-07-20T00:00:00Z"/>
        <d v="2023-08-11T00:00:00Z"/>
        <d v="2024-04-30T00:00:00Z"/>
        <d v="2023-03-06T00:00:00Z"/>
        <d v="2023-03-25T00:00:00Z"/>
        <d v="2023-05-31T00:00:00Z"/>
        <d v="2023-12-12T00:00:00Z"/>
        <d v="2023-07-16T00:00:00Z"/>
        <d v="2024-03-30T00:00:00Z"/>
        <d v="2023-10-25T00:00:00Z"/>
        <d v="2023-06-15T00:00:00Z"/>
        <d v="2024-07-26T00:00:00Z"/>
        <d v="2023-04-23T00:00:00Z"/>
        <d v="2024-04-23T00:00:00Z"/>
        <d v="2024-09-13T00:00:00Z"/>
        <d v="2023-07-10T00:00:00Z"/>
        <d v="2023-10-10T00:00:00Z"/>
        <d v="2024-03-23T00:00:00Z"/>
        <d v="2024-05-23T00:00:00Z"/>
        <d v="2023-06-28T00:00:00Z"/>
        <d v="2023-07-18T00:00:00Z"/>
        <d v="2023-09-12T00:00:00Z"/>
        <d v="2023-09-05T00:00:00Z"/>
        <d v="2024-09-24T00:00:00Z"/>
        <d v="2023-10-11T00:00:00Z"/>
        <d v="2023-11-17T00:00:00Z"/>
        <d v="2023-07-30T00:00:00Z"/>
        <d v="2023-06-24T00:00:00Z"/>
        <d v="2023-05-27T00:00:00Z"/>
        <d v="2024-04-21T00:00:00Z"/>
        <d v="2023-12-08T00:00:00Z"/>
        <d v="2024-02-15T00:00:00Z"/>
        <d v="2023-12-31T00:00:00Z"/>
        <d v="2023-09-10T00:00:00Z"/>
        <d v="2023-03-24T00:00:00Z"/>
        <d v="2023-01-05T00:00:00Z"/>
        <d v="2024-05-09T00:00:00Z"/>
        <d v="2023-09-14T00:00:00Z"/>
        <d v="2024-01-26T00:00:00Z"/>
        <d v="2024-04-27T00:00:00Z"/>
        <d v="2024-07-06T00:00:00Z"/>
        <d v="2023-03-23T00:00:00Z"/>
        <d v="2023-10-20T00:00:00Z"/>
        <d v="2024-07-02T00:00:00Z"/>
        <d v="2024-08-03T00:00:00Z"/>
        <d v="2023-07-11T00:00:00Z"/>
        <d v="2023-11-28T00:00:00Z"/>
        <d v="2024-04-24T00:00:00Z"/>
        <d v="2024-05-10T00:00:00Z"/>
        <d v="2024-01-11T00:00:00Z"/>
        <d v="2023-01-02T00:00:00Z"/>
        <d v="2023-11-07T00:00:00Z"/>
        <d v="2023-07-21T00:00:00Z"/>
        <d v="2023-03-26T00:00:00Z"/>
        <d v="2023-08-01T00:00:00Z"/>
        <d v="2023-03-30T00:00:00Z"/>
        <d v="2024-08-05T00:00:00Z"/>
        <d v="2023-02-07T00:00:00Z"/>
        <d v="2023-10-08T00:00:00Z"/>
        <d v="2024-07-05T00:00:00Z"/>
        <d v="2023-02-15T00:00:00Z"/>
        <d v="2024-01-19T00:00:00Z"/>
        <d v="2024-03-27T00:00:00Z"/>
        <d v="2023-05-05T00:00:00Z"/>
        <d v="2023-07-24T00:00:00Z"/>
        <d v="2023-11-12T00:00:00Z"/>
        <d v="2023-12-14T00:00:00Z"/>
        <d v="2024-02-18T00:00:00Z"/>
        <d v="2023-10-21T00:00:00Z"/>
        <d v="2023-07-22T00:00:00Z"/>
        <d v="2023-08-26T00:00:00Z"/>
        <d v="2023-02-06T00:00:00Z"/>
        <d v="2024-03-09T00:00:00Z"/>
        <d v="2023-07-27T00:00:00Z"/>
        <d v="2024-03-17T00:00:00Z"/>
        <d v="2024-07-12T00:00:00Z"/>
        <d v="2024-05-20T00:00:00Z"/>
        <d v="2023-05-15T00:00:00Z"/>
        <d v="2023-11-08T00:00:00Z"/>
        <d v="2024-02-14T00:00:00Z"/>
        <d v="2023-01-15T00:00:00Z"/>
        <d v="2023-02-03T00:00:00Z"/>
        <d v="2024-07-07T00:00:00Z"/>
        <d v="2024-06-15T00:00:00Z"/>
        <d v="2023-11-15T00:00:00Z"/>
        <d v="2023-05-25T00:00:00Z"/>
        <d v="2024-03-15T00:00:00Z"/>
        <d v="2023-08-06T00:00:00Z"/>
        <d v="2023-01-30T00:00:00Z"/>
        <d v="2024-03-16T00:00:00Z"/>
        <d v="2023-09-29T00:00:00Z"/>
        <d v="2023-09-27T00:00:00Z"/>
        <d v="2023-04-08T00:00:00Z"/>
        <d v="2023-03-28T00:00:00Z"/>
        <d v="2023-12-05T00:00:00Z"/>
        <d v="2024-03-25T00:00:00Z"/>
        <d v="2024-09-23T00:00:00Z"/>
        <d v="2024-05-06T00:00:00Z"/>
        <d v="2023-02-08T00:00:00Z"/>
        <d v="2024-02-28T00:00:00Z"/>
        <d v="2024-09-12T00:00:00Z"/>
        <d v="2024-04-16T00:00:00Z"/>
        <d v="2023-11-09T00:00:00Z"/>
        <d v="2023-04-24T00:00:00Z"/>
        <d v="2023-06-25T00:00:00Z"/>
        <d v="2023-03-11T00:00:00Z"/>
        <d v="2024-07-21T00:00:00Z"/>
        <d v="2023-04-09T00:00:00Z"/>
        <d v="2024-03-03T00:00:00Z"/>
        <d v="2023-04-15T00:00:00Z"/>
        <d v="2024-09-16T00:00:00Z"/>
        <d v="2023-05-19T00:00:00Z"/>
        <d v="2023-01-23T00:00:00Z"/>
        <d v="2023-06-21T00:00:00Z"/>
        <d v="2023-10-28T00:00:00Z"/>
        <d v="2023-11-20T00:00:00Z"/>
        <d v="2024-02-16T00:00:00Z"/>
        <d v="2023-04-02T00:00:00Z"/>
        <d v="2024-06-21T00:00:00Z"/>
        <d v="2024-06-19T00:00:00Z"/>
        <d v="2023-08-09T00:00:00Z"/>
        <d v="2024-04-04T00:00:00Z"/>
        <d v="2023-08-30T00:00:00Z"/>
        <d v="2023-07-05T00:00:00Z"/>
        <d v="2024-01-07T00:00:00Z"/>
        <d v="2023-10-17T00:00:00Z"/>
        <d v="2024-09-18T00:00:00Z"/>
        <d v="2024-08-17T00:00:00Z"/>
        <d v="2023-01-13T00:00:00Z"/>
        <d v="2023-03-19T00:00:00Z"/>
        <d v="2023-07-04T00:00:00Z"/>
        <d v="2023-02-24T00:00:00Z"/>
        <d v="2024-07-10T00:00:00Z"/>
        <d v="2024-04-02T00:00:00Z"/>
        <d v="2024-09-11T00:00:00Z"/>
        <d v="2024-04-28T00:00:00Z"/>
        <d v="2024-07-30T00:00:00Z"/>
        <d v="2024-03-24T00:00:00Z"/>
        <d v="2023-04-03T00:00:00Z"/>
        <d v="2024-05-30T00:00:00Z"/>
        <d v="2024-07-27T00:00:00Z"/>
        <d v="2024-09-08T00:00:00Z"/>
        <d v="2024-08-30T00:00:00Z"/>
        <d v="2023-04-22T00:00:00Z"/>
        <d v="2024-05-13T00:00:00Z"/>
        <d v="2024-05-24T00:00:00Z"/>
        <d v="2023-06-13T00:00:00Z"/>
        <d v="2023-12-15T00:00:00Z"/>
        <d v="2023-03-31T00:00:00Z"/>
        <d v="2023-08-31T00:00:00Z"/>
        <d v="2024-05-26T00:00:00Z"/>
        <d v="2024-04-25T00:00:00Z"/>
        <d v="2023-06-06T00:00:00Z"/>
        <d v="2024-09-02T00:00:00Z"/>
        <d v="2024-05-28T00:00:00Z"/>
        <d v="2024-04-18T00:00:00Z"/>
        <d v="2023-05-24T00:00:00Z"/>
        <d v="2024-09-29T00:00:00Z"/>
        <d v="2023-10-24T00:00:00Z"/>
        <d v="2024-03-12T00:00:00Z"/>
        <d v="2024-03-05T00:00:00Z"/>
        <d v="2023-03-18T00:00:00Z"/>
        <d v="2023-06-18T00:00:00Z"/>
        <d v="2023-10-05T00:00:00Z"/>
        <d v="2023-01-06T00:00:00Z"/>
        <d v="2023-02-27T00:00:00Z"/>
        <d v="2024-03-10T00:00:00Z"/>
        <d v="2024-06-05T00:00:00Z"/>
        <d v="2023-12-11T00:00:00Z"/>
        <d v="2023-01-25T00:00:00Z"/>
        <d v="2023-07-20T00:00:00Z"/>
        <d v="2024-02-29T00:00:00Z"/>
        <d v="2024-08-11T00:00:00Z"/>
        <d v="2024-01-24T00:00:00Z"/>
        <d v="2024-09-05T00:00:00Z"/>
        <d v="2023-07-09T00:00:00Z"/>
        <d v="2023-04-12T00:00:00Z"/>
        <d v="2024-02-11T00:00:00Z"/>
      </sharedItems>
    </cacheField>
    <cacheField name="CPA" numFmtId="164">
      <sharedItems containsSemiMixedTypes="0" containsString="0" containsNumber="1">
        <n v="508.2609188888889"/>
        <n v="5000.761206"/>
        <n v="1738.995282"/>
        <n v="5927.806788"/>
        <n v="493.18582883333335"/>
        <n v="1504.784161"/>
        <n v="75.19690722680411"/>
        <n v="174.31269715789472"/>
        <n v="77.43090231578947"/>
        <n v="295.11057508333334"/>
        <n v="122.67584291666667"/>
        <n v="463.7565140909091"/>
        <n v="713.763407090909"/>
        <n v="93.13573858974358"/>
        <n v="181.6030806"/>
        <n v="86.81367642105263"/>
        <n v="480.53146421428573"/>
        <n v="178.14285714285714"/>
        <n v="82.64723105263158"/>
        <n v="357.68041464285716"/>
        <n v="1081.1423181666667"/>
        <n v="109.64234627777779"/>
        <n v="521.6785882307693"/>
        <n v="270.07724993333335"/>
        <n v="1277.2928464000001"/>
        <n v="361.6615836"/>
        <n v="145.311439"/>
        <n v="64.21725195833334"/>
        <n v="282.0316153333333"/>
        <n v="352.4893973571429"/>
        <n v="115.358238"/>
        <n v="96.199159"/>
        <n v="550.1213293636364"/>
        <n v="569.9640905"/>
        <n v="382.8836669166667"/>
        <n v="319.0461680833333"/>
        <n v="84.96363226315789"/>
        <n v="252.7496750769231"/>
        <n v="106.11814973333334"/>
        <n v="122.20365384615386"/>
        <n v="67.65061825"/>
        <n v="121.4051496875"/>
        <n v="434.84250173333334"/>
        <n v="235.41728992307694"/>
        <n v="67.50689583333333"/>
        <n v="362.0835314210526"/>
        <n v="654.0079051111111"/>
        <n v="527.8457013333333"/>
        <n v="379.50981610526316"/>
        <n v="48.324764624000004"/>
        <n v="662.921369"/>
        <n v="111.61882621052631"/>
        <n v="619.5840734000001"/>
        <n v="65.51007125"/>
        <n v="86.38564671428571"/>
        <n v="780.641849125"/>
        <n v="265.75866168"/>
        <n v="1336.8125608"/>
        <n v="171.3215974117647"/>
        <n v="144.7873298"/>
        <n v="360.33454915789474"/>
        <n v="99.40522985714286"/>
        <n v="452.33755286666667"/>
        <n v="348.4089690625"/>
        <n v="633.4545881818182"/>
        <n v="805.329071"/>
        <n v="736.3777935714286"/>
        <n v="220.791132"/>
        <n v="295.98920426666666"/>
        <n v="508.60899600000005"/>
        <n v="999.6384232857143"/>
        <n v="215.11200544444443"/>
        <n v="360.97779568421055"/>
        <n v="489.0001309090909"/>
        <n v="149.07397236363636"/>
        <n v="100.44162026666666"/>
        <n v="570.53732625"/>
        <n v="425.5660031875"/>
        <n v="400.5503542352941"/>
        <n v="483.87161685714284"/>
        <n v="69.17097904761906"/>
        <n v="321.59977342857144"/>
        <n v="411.5608593333333"/>
        <n v="129.07538653333333"/>
        <n v="151.990401"/>
        <n v="661.214569"/>
        <n v="120.07054073333333"/>
        <n v="563.7500333333334"/>
        <n v="1818.316497"/>
        <n v="615.02932875"/>
        <n v="265.79816584"/>
        <n v="557.8303547272727"/>
        <n v="629.8513929"/>
        <n v="430.19566733333335"/>
        <n v="320.29954886666667"/>
        <n v="331.6717072"/>
        <n v="391.35090115384617"/>
        <n v="534.772047"/>
        <n v="128.15121930769232"/>
        <n v="120.07659"/>
        <n v="213.3077113"/>
        <n v="586.4471488181817"/>
        <n v="793.18254225"/>
        <n v="477.13152925"/>
        <n v="551.2754315555555"/>
        <n v="445.5483658"/>
        <n v="142.96597246666667"/>
        <n v="903.427168625"/>
        <n v="472.4047565833334"/>
        <n v="238.288"/>
        <n v="377.6598895882353"/>
        <n v="267.5327027777778"/>
        <n v="373.1109285882353"/>
        <n v="63.66567833333334"/>
        <n v="441.93019139999996"/>
        <n v="423.68730627272726"/>
        <n v="655.9477756"/>
        <n v="174.3078687"/>
        <n v="113.78645707142857"/>
        <n v="489.9155955"/>
        <n v="240.13439972727272"/>
        <n v="451.4815215"/>
        <n v="799.70031475"/>
        <n v="522.9011179090909"/>
        <n v="818.5215364285714"/>
        <n v="386.7253741818182"/>
        <n v="158.53799092307693"/>
        <n v="384.9001725"/>
        <n v="1218.7487928333333"/>
        <n v="188.19560388888888"/>
        <n v="166.4523624"/>
        <n v="2326.7431013333335"/>
        <n v="2270.8629006666665"/>
        <n v="160.18123277777778"/>
        <n v="508.65410966666667"/>
        <n v="2252.0983929999998"/>
        <n v="562.0919533333333"/>
        <n v="2168.5088186666667"/>
        <n v="1679.5713556666667"/>
        <n v="381.5460318888889"/>
        <n v="150.07222910000002"/>
        <n v="429.8012650909091"/>
        <n v="428.7009535384616"/>
        <n v="491.06415466666664"/>
        <n v="69.98219616666667"/>
        <n v="430.9169367142857"/>
        <n v="276.19073068421056"/>
        <n v="371.05048022222223"/>
        <n v="802.3299145714285"/>
        <n v="114.35104294202898"/>
        <n v="331.8523196"/>
        <n v="616.8208238888889"/>
        <n v="723.4477306666666"/>
        <n v="1089.3357113333334"/>
        <n v="692.9014548888889"/>
        <n v="120.01954380357142"/>
        <n v="110.02187966666666"/>
        <n v="422.7382411111111"/>
        <n v="292.580757"/>
        <n v="874.52897975"/>
        <n v="531.830957"/>
        <n v="110.12282842857142"/>
        <n v="336.34225"/>
        <n v="882.8283485000001"/>
        <n v="379.51772086666665"/>
        <n v="171.16326111111113"/>
        <n v="305.49688606666666"/>
        <n v="762.2621774444444"/>
        <n v="195.8956765416667"/>
        <n v="316.85444566666666"/>
        <n v="235.86287644444442"/>
        <n v="577.2482974444445"/>
        <n v="422.9047105"/>
        <n v="887.3143067142856"/>
        <n v="796.107864125"/>
        <n v="566.5869433333332"/>
        <n v="482.25421292857146"/>
        <n v="155.0076655"/>
        <n v="154.366142"/>
        <n v="124.42316466666666"/>
        <n v="1126.4175946"/>
        <n v="1563.1736746666666"/>
        <n v="52.1985089025974"/>
        <n v="812.4443055555555"/>
        <n v="1273.13980375"/>
        <n v="740.858635"/>
        <n v="74.21662561904762"/>
        <n v="559.944605"/>
        <n v="483.6109545"/>
        <n v="63.490996208333335"/>
        <n v="1568.0833186666666"/>
        <n v="581.530256375"/>
        <n v="160.9880674"/>
        <n v="444.0437095"/>
        <n v="867.939478"/>
        <n v="115.09572935714286"/>
        <n v="717.619027375"/>
        <n v="689.6263453333333"/>
        <n v="543.6063636363637"/>
        <n v="390.9481646666666"/>
        <n v="87.34523120833335"/>
        <n v="257.9361217142857"/>
        <n v="152.9307229"/>
        <n v="1560.449936"/>
        <n v="245.1619875"/>
        <n v="294.4028866666667"/>
        <n v="434.52489108333333"/>
        <n v="191.20779177777777"/>
        <n v="245.1116945"/>
        <n v="123.99967316666665"/>
        <n v="738.1290718888889"/>
        <n v="136.20832181818182"/>
        <n v="142.93324392307693"/>
        <n v="615.8346867777777"/>
        <n v="637.7960606666667"/>
        <n v="169.15029144444443"/>
        <n v="155.8295399230769"/>
        <n v="350.0797110526316"/>
        <n v="545.8585808333333"/>
        <n v="296.9913266470588"/>
        <n v="677.3383912222222"/>
        <n v="298.71222927272726"/>
        <n v="816.3605524285714"/>
        <n v="75.530766"/>
        <n v="6159.366902"/>
        <n v="110.23647221428573"/>
        <n v="1713.978863"/>
        <n v="3253.2168435"/>
        <n v="2183.952037"/>
        <n v="254.0610060769231"/>
        <n v="648.073178"/>
        <n v="5995.041002"/>
        <n v="325.34834885714287"/>
        <n v="767.28087075"/>
        <n v="458.7621845"/>
        <n v="402.57999425"/>
        <n v="1925.5027286666666"/>
        <n v="1937.058388"/>
        <n v="5603.048132"/>
        <n v="460.65162825"/>
        <n v="101.3064368"/>
        <n v="752.164607"/>
        <n v="1730.37357"/>
        <n v="1090.6239745"/>
        <n v="515.8378196666666"/>
        <n v="330.40274733333337"/>
        <n v="189.39012477777777"/>
        <n v="441.3496775"/>
        <n v="439.52459125"/>
        <n v="1019.0058226666666"/>
        <n v="154.3076660714286"/>
        <n v="145.66821857142858"/>
        <n v="18.471094384615384"/>
        <n v="118.38184169565218"/>
        <n v="286.75047225"/>
        <n v="582.1821025454545"/>
        <n v="294.52392790476193"/>
        <n v="271.53763166666664"/>
        <n v="2271.9041083333336"/>
        <n v="707.5411032222223"/>
        <n v="370.092841"/>
        <n v="574.6810626363637"/>
        <n v="321.69675383333333"/>
        <n v="158.2410977"/>
        <n v="427.22124055555554"/>
        <n v="681.6152098"/>
        <n v="780.564740125"/>
        <n v="690.14864125"/>
        <n v="87.74263033333334"/>
        <n v="479.17595364285717"/>
        <n v="257.89233674999997"/>
        <n v="217.230435625"/>
        <n v="637.8943968333333"/>
        <n v="702.461406111111"/>
        <n v="100.3478769375"/>
        <n v="142.60438620000002"/>
        <n v="183.58079906666666"/>
        <n v="1144.9103843333335"/>
        <n v="437.02847833333334"/>
        <n v="1139.5851003333335"/>
        <n v="106.394825375"/>
        <n v="200.11317042857144"/>
        <n v="138.30657027272727"/>
        <n v="583.443288090909"/>
        <n v="749.34335425"/>
        <n v="900.266978142857"/>
        <n v="754.89672"/>
        <n v="996.8971165999999"/>
        <n v="766.0744405"/>
        <n v="535.9629293333334"/>
        <n v="179.63343685714287"/>
        <n v="219.84551788888888"/>
        <n v="461.8570425555556"/>
        <n v="539.0438273333334"/>
        <n v="254.0784205"/>
        <n v="167.05381233333333"/>
        <n v="242.03796891666664"/>
        <n v="2460.7974215"/>
        <n v="190.601278"/>
        <n v="531.303804875"/>
        <n v="691.35005725"/>
        <n v="414.2899415"/>
        <n v="724.652497125"/>
        <n v="709.8889706"/>
        <n v="751.6025915"/>
        <n v="754.392600111111"/>
        <n v="100.12112857894738"/>
        <n v="25.325192698412696"/>
        <n v="100.7843329375"/>
        <n v="162.46021507692308"/>
        <n v="91.2054372027027"/>
        <n v="385.58958386666666"/>
        <n v="108.59218753333333"/>
        <n v="507.5040906666666"/>
        <n v="577.0906160000001"/>
        <n v="663.98128"/>
        <n v="433.3341765"/>
        <n v="169.16866100000001"/>
        <n v="522.8571738333334"/>
        <n v="226.77053544444445"/>
        <n v="486.7626133333333"/>
        <n v="266.025346368421"/>
        <n v="420.58462475"/>
        <n v="234.4102615"/>
        <n v="761.5402812857143"/>
        <n v="122.599182"/>
        <n v="576.9666385454545"/>
        <n v="345.0542726"/>
        <n v="549.9858519230769"/>
        <n v="270.45419775"/>
        <n v="1719.90042675"/>
        <n v="722.4749925555556"/>
        <n v="163.1741712"/>
        <n v="254.46451100000002"/>
        <n v="997.303874"/>
        <n v="327.6231578333333"/>
        <n v="150.03791902777778"/>
        <n v="268.14715866666666"/>
        <n v="121.32624013333334"/>
        <n v="430.7965879230769"/>
        <n v="881.2612546666666"/>
        <n v="524.9304266666667"/>
        <n v="62.38224704651163"/>
        <n v="763.3513472857143"/>
        <n v="382.6892162222222"/>
        <n v="223.54731736363638"/>
        <n v="112.9647318"/>
        <n v="526.3740045000001"/>
        <n v="423.65718941666665"/>
        <n v="580.2419017999999"/>
        <n v="400.5075978"/>
        <n v="71.8527461904762"/>
        <n v="592.9793116666666"/>
        <n v="1505.01155"/>
        <n v="405.92040025"/>
        <n v="364.23354675"/>
        <n v="492.58933625"/>
        <n v="306.93960000000004"/>
        <n v="154.09425844117646"/>
        <n v="167.8810892903226"/>
        <n v="459.60577538461536"/>
        <n v="1898.0903133333334"/>
        <n v="575.8110265"/>
        <n v="143.4111393090909"/>
        <n v="671.9082343333333"/>
        <n v="477.537259"/>
        <n v="1287.8566996"/>
        <n v="380.29629725"/>
        <n v="508.17503675"/>
        <n v="201.54578895999998"/>
        <n v="208.83461393333334"/>
        <n v="682.3180058"/>
        <n v="342.22126760000003"/>
        <n v="1595.251644"/>
        <n v="46.45464226530612"/>
        <n v="111.97719646153845"/>
        <n v="791.582151"/>
        <n v="393.425874"/>
        <n v="95.7723650625"/>
        <n v="132.06843725000002"/>
        <n v="281.51386433333334"/>
        <n v="145.95608993333332"/>
        <n v="604.7243616666666"/>
        <n v="770.5149453333333"/>
        <n v="422.44787333333335"/>
        <n v="451.9232855"/>
        <n v="381.1779386"/>
        <n v="266.09206216666666"/>
        <n v="571.6082634444444"/>
        <n v="68.77890892682927"/>
        <n v="45.48697133333334"/>
        <n v="361.1201026"/>
        <n v="217.513819"/>
        <n v="476.1410865"/>
        <n v="559.12127475"/>
        <n v="429.81930963636364"/>
        <n v="329.9050572380952"/>
        <n v="91.40555496153846"/>
        <n v="282.2902757826087"/>
        <n v="382.3863906"/>
        <n v="218.65052657142857"/>
        <n v="840.7044848571429"/>
        <n v="730.004877"/>
        <n v="824.5347375"/>
        <n v="511.837231"/>
        <n v="242.17924366666668"/>
        <n v="845.565079625"/>
        <n v="492.79741566666667"/>
        <n v="568.7414393333333"/>
        <n v="290.4414722"/>
        <n v="206.688847125"/>
        <n v="497.9264426666667"/>
        <n v="477.74944516666665"/>
        <n v="700.4730483000001"/>
        <n v="229.360815"/>
        <n v="676.7142363333334"/>
        <n v="500.1394066666667"/>
        <n v="478.980955875"/>
        <n v="534.6197546666666"/>
        <n v="116.71110592307693"/>
        <n v="143.57996381818182"/>
        <n v="524.9032446666666"/>
        <n v="2331.3617843333336"/>
        <n v="294.44420033333336"/>
        <n v="717.351136125"/>
        <n v="166.7655895"/>
        <n v="542.3553632222223"/>
        <n v="231.27852085294117"/>
        <n v="440.0594188"/>
        <n v="315.7752864"/>
        <n v="137.28468626666665"/>
        <n v="6162.320833"/>
        <n v="408.1181955"/>
        <n v="2233.540379"/>
        <n v="829.9663565"/>
        <n v="380.394162"/>
        <n v="765.9634425"/>
        <n v="1624.840774"/>
        <n v="1050.4100685"/>
        <n v="5973.379892"/>
        <n v="6177.464545"/>
        <n v="33.933511227272724"/>
        <n v="54.281282918367346"/>
        <n v="220.11669866666665"/>
        <n v="213.79585277777778"/>
        <n v="178.5166361590909"/>
        <n v="165.91161422222223"/>
        <n v="525.46307"/>
        <n v="531.8739905"/>
        <n v="976.2318865"/>
        <n v="859.256881"/>
        <n v="1700.795736"/>
        <n v="409.9308375"/>
        <n v="501.6698783333333"/>
        <n v="659.050531"/>
        <n v="1739.3567436666665"/>
        <n v="500.8933796666667"/>
        <n v="239.94420975"/>
        <n v="440.94601525"/>
        <n v="163.7590119090909"/>
        <n v="531.9175413333334"/>
        <n v="530.7963158"/>
        <n v="1182.452195"/>
        <n v="1304.16221975"/>
        <n v="491.74837299999996"/>
        <n v="535.8308135999999"/>
        <n v="1058.5793826"/>
        <n v="198.67906866666667"/>
        <n v="311.2675779333333"/>
        <n v="806.8738933333333"/>
        <n v="759.2155630000001"/>
        <n v="1187.6996136666667"/>
        <n v="475.57203475"/>
        <n v="213.7564601111111"/>
        <n v="680.066946"/>
        <n v="439.1495554"/>
        <n v="480.71518207142856"/>
        <n v="726.0512583333334"/>
        <n v="589.1548186666666"/>
        <n v="318.21291383333335"/>
        <n v="326.7398276190476"/>
        <n v="702.0458983333333"/>
        <n v="354.0513048"/>
        <n v="238.4357584375"/>
        <n v="637.8997827777778"/>
        <n v="1301.559742"/>
        <n v="382.510473"/>
        <n v="453.9041722666667"/>
        <n v="189.68191063999998"/>
        <n v="432.6530692"/>
        <n v="295.49867140000003"/>
        <n v="777.1946075"/>
        <n v="252.18145466666667"/>
        <n v="973.7034023333334"/>
        <n v="544.16436725"/>
        <n v="867.85005725"/>
        <n v="526.4592295"/>
        <n v="476.02757083333336"/>
        <n v="788.6381240000001"/>
        <n v="550.2410033333333"/>
        <n v="303.5682832105263"/>
        <n v="552.0184312499999"/>
        <n v="620.8626305555556"/>
        <n v="1291.2469235"/>
        <n v="486.51261175"/>
        <n v="66.56190683739837"/>
        <n v="310.02126933333335"/>
        <n v="315.1476558333333"/>
        <n v="731.1080358333334"/>
        <n v="531.9560165"/>
        <n v="586.5682776666666"/>
        <n v="210.80688987878787"/>
        <n v="2746.410824"/>
        <n v="405.6740288"/>
        <n v="492.17894700000005"/>
        <n v="1730.178666"/>
        <n v="494.48423533333334"/>
        <n v="663.3532634999999"/>
        <n v="938.67131175"/>
        <n v="6396.868763"/>
        <n v="724.588902"/>
        <n v="421.916429"/>
        <n v="1481.945157"/>
        <n v="553.90796125"/>
        <n v="574.8059013333333"/>
        <n v="298.0012394"/>
        <n v="465.8578121818182"/>
        <n v="978.6537832857142"/>
        <n v="415.29197725"/>
        <n v="116.56373839130435"/>
        <n v="255.15787457142855"/>
        <n v="940.266584"/>
        <n v="516.9297365555556"/>
        <n v="397.7102249411765"/>
        <n v="1252.3151448"/>
        <n v="507.8401126"/>
        <n v="243.9738123333333"/>
        <n v="558.6624756666666"/>
        <n v="555.0534816666667"/>
        <n v="1741.6441543333333"/>
        <n v="248.75593116666667"/>
        <n v="1552.641502"/>
        <n v="475.27367275"/>
        <n v="382.0873372"/>
        <n v="1655.792857"/>
        <n v="492.76438340000004"/>
        <n v="735.2089622222222"/>
        <n v="280.9252134761905"/>
        <n v="240.3713316666667"/>
        <n v="515.3767963636363"/>
        <n v="1479.7893606666667"/>
        <n v="566.353603"/>
        <n v="61.70000863999999"/>
        <n v="1461.143051"/>
        <n v="3175.4584525"/>
        <n v="434.5683494"/>
        <n v="624.958150625"/>
        <n v="90.738034"/>
        <n v="1532.59210625"/>
        <n v="954.7387955"/>
        <n v="265.57478646666664"/>
        <n v="360.6279624"/>
        <n v="136.0607749090909"/>
        <n v="375.5044375"/>
        <n v="750.04966"/>
        <n v="644.7071896"/>
        <n v="785.17138"/>
        <n v="1526.296619"/>
        <n v="586.97963275"/>
        <n v="768.314534"/>
        <n v="5711.39201"/>
        <n v="87.24025631578947"/>
        <n v="581.1768324"/>
        <n v="922.4934605"/>
        <n v="1119.6314095"/>
        <n v="443.5864184"/>
        <n v="333.945781"/>
        <n v="392.17881475"/>
        <n v="371.80715625"/>
        <n v="72.92679826415095"/>
        <n v="750.013076"/>
        <n v="786.627045"/>
        <n v="88.84827610227272"/>
        <n v="535.6801981818181"/>
        <n v="5033.482578"/>
        <n v="465.3042777692308"/>
        <n v="490.39190933333333"/>
        <n v="713.8231153333332"/>
        <n v="525.7886953333333"/>
        <n v="721.0160915"/>
        <n v="335.90805516666666"/>
        <n v="2600.894327"/>
        <n v="366.11020533333334"/>
        <n v="3122.942574"/>
        <n v="2587.5714595"/>
        <n v="200.36570497435898"/>
        <n v="486.358297"/>
        <n v="88.60285191304348"/>
        <n v="728.903224125"/>
        <n v="366.5079058125"/>
        <n v="440.26983075"/>
        <n v="531.8864886666667"/>
        <n v="429.20574358333334"/>
        <n v="519.0052433333334"/>
        <n v="790.3347728333333"/>
        <n v="217.67949643243242"/>
        <n v="215.110248125"/>
        <n v="603.196987"/>
        <n v="161.90898071875"/>
        <n v="96.3032845"/>
        <n v="207.29155325"/>
        <n v="491.96543261538466"/>
        <n v="502.6489503333333"/>
        <n v="492.13983633333334"/>
        <n v="596.7967326666667"/>
        <n v="297.4176576"/>
        <n v="1762.663235"/>
        <n v="822.7119456666666"/>
        <n v="376.96178"/>
        <n v="548.74678125"/>
        <n v="1321.17139125"/>
        <n v="193.6750124761905"/>
        <n v="679.9495973333334"/>
        <n v="522.3041353333333"/>
        <n v="1447.927193"/>
        <n v="323.34294439999996"/>
        <n v="2298.888965"/>
        <n v="432.7040515714286"/>
        <n v="209.15203357142857"/>
        <n v="103.6293306"/>
        <n v="533.0254163333333"/>
        <n v="510.9193016666666"/>
        <n v="669.181179"/>
        <n v="388.56950259999996"/>
        <n v="501.0807086"/>
        <n v="187.6373906190476"/>
        <n v="499.4336333333333"/>
        <n v="541.627969111111"/>
        <n v="518.511604"/>
        <n v="141.7858059090909"/>
        <n v="160.21722946938775"/>
        <n v="4942.283987"/>
        <n v="266.6191781666667"/>
        <n v="178.3931191111111"/>
        <n v="1466.285104"/>
        <n v="1555.112078"/>
        <n v="637.6556273333333"/>
        <n v="273.27738477272726"/>
        <n v="998.30364625"/>
        <n v="392.184005"/>
        <n v="251.24843938709677"/>
        <n v="502.1537026666667"/>
        <n v="1860.87080825"/>
        <n v="912.862854"/>
        <n v="325.03497600000003"/>
        <n v="839.3873553999999"/>
        <n v="296.6768808"/>
        <n v="783.6830355"/>
        <n v="2180.8708093333335"/>
        <n v="2430.243664"/>
        <n v="2123.2704086666668"/>
        <n v="604.0193009999999"/>
        <n v="316.9463514"/>
        <n v="407.94573725"/>
        <n v="393.0042887894737"/>
        <n v="1598.11798875"/>
        <n v="342.1314481764706"/>
        <n v="342.5789907391304"/>
        <n v="450.77037425"/>
        <n v="366.087236"/>
        <n v="396.57862975"/>
        <n v="82.23244531428571"/>
        <n v="299.63443115999996"/>
        <n v="304.649501882353"/>
        <n v="257.26877583333334"/>
        <n v="129.9803466923077"/>
        <n v="5464.109817"/>
        <n v="227.04359392857143"/>
        <n v="859.2355385"/>
        <n v="430.3289802727273"/>
        <n v="175.21410742857142"/>
        <n v="262.675239"/>
        <n v="233.98999275862067"/>
        <n v="506.857847"/>
        <n v="1527.176274"/>
        <n v="1717.7057346666668"/>
        <n v="4514.952724"/>
        <n v="2058.6680513333336"/>
        <n v="1841.358126"/>
        <n v="310.1876636"/>
        <n v="1719.9158313333335"/>
        <n v="2633.2121165"/>
        <n v="390.25547875"/>
        <n v="750.4193855"/>
        <n v="366.3786775"/>
        <n v="216.7287715"/>
        <n v="227.7804852857143"/>
        <n v="547.6747715454545"/>
        <n v="563.88060225"/>
        <n v="1609.149933"/>
        <n v="4718.836114"/>
        <n v="2018.044688"/>
        <n v="889.1749258"/>
        <n v="200.0961985"/>
        <n v="156.9317688181818"/>
        <n v="375.9782635"/>
        <n v="637.2787895"/>
        <n v="456.5796845"/>
        <n v="393.88879931578947"/>
        <n v="4279.230955"/>
        <n v="394.5131498421053"/>
        <n v="645.0423111666667"/>
        <n v="164.15831733333334"/>
        <n v="1465.872266"/>
        <n v="2113.959767"/>
        <n v="295.32324835"/>
        <n v="408.980054"/>
        <n v="3621.417703"/>
        <n v="259.72857771428573"/>
        <n v="5999.993781"/>
        <n v="1654.655417"/>
        <n v="1567.3425016666667"/>
        <n v="452.06327966666663"/>
        <n v="277.1352884444444"/>
        <n v="5102.706729"/>
        <n v="6407.581828"/>
        <n v="5874.00478"/>
      </sharedItems>
    </cacheField>
    <cacheField name="CTR" numFmtId="10">
      <sharedItems containsSemiMixedTypes="0" containsString="0" containsNumber="1">
        <n v="0.0"/>
        <n v="0.002528510243046597"/>
        <n v="0.0013428226131328052"/>
        <n v="6.531252041016263E-4"/>
        <n v="0.0017139090309822016"/>
        <n v="0.0013497098123903361"/>
        <n v="4.755564009891573E-4"/>
        <n v="7.867820613690008E-4"/>
        <n v="0.002701321457253413"/>
        <n v="8.212877792378449E-4"/>
        <n v="9.569835877314704E-4"/>
        <n v="0.002599090318388564"/>
        <n v="0.0013796909492273732"/>
        <n v="0.0019584802193497847"/>
        <n v="0.002512837321096908"/>
        <n v="0.0013008976193573565"/>
        <n v="0.002086375964948884"/>
        <n v="0.0031961135259524417"/>
        <n v="0.001664632116302297"/>
        <n v="6.00817111271329E-4"/>
        <n v="8.094544277157196E-4"/>
        <n v="0.0020161290322580645"/>
        <n v="0.002327963497532359"/>
        <n v="0.0027631942525559545"/>
        <n v="0.0033112582781456954"/>
        <n v="0.004508196721311476"/>
        <n v="4.3671459609358795E-4"/>
        <n v="0.0030424729219909945"/>
        <n v="0.0030404378230465185"/>
        <n v="0.003219229531065565"/>
        <n v="0.002523765458063431"/>
        <n v="0.003108606955508063"/>
        <n v="0.003586761589044074"/>
        <n v="0.002266931141966563"/>
        <n v="0.0020934266403493033"/>
        <n v="0.0021046589495838514"/>
        <n v="0.004226775705228338"/>
        <n v="0.002433493722692329"/>
        <n v="0.0019466614755693985"/>
        <n v="0.0034649122807017545"/>
        <n v="0.006258692628650904"/>
        <n v="0.0017669925786311697"/>
        <n v="6.703760809814306E-4"/>
        <n v="0.002996914940502424"/>
        <n v="0.003337115397450444"/>
        <n v="0.0020688941760628942"/>
        <n v="0.0023815194093831865"/>
        <n v="0.0025536613983021604"/>
        <n v="0.0049367650321721765"/>
        <n v="0.004777947932618683"/>
        <n v="0.0024809791597750577"/>
        <n v="0.003118844386080105"/>
        <n v="0.0024908232826428944"/>
        <n v="0.004583597771666314"/>
        <n v="0.0019671138908503986"/>
        <n v="0.0029754820280885504"/>
        <n v="0.006577916992952232"/>
        <n v="0.0032200933827080985"/>
        <n v="0.006923318997167733"/>
        <n v="0.003229574658146087"/>
        <n v="0.002109111361079865"/>
        <n v="0.002083622725378525"/>
        <n v="0.0027955631707097125"/>
        <n v="0.00625842480261891"/>
        <n v="0.002576866764275256"/>
        <n v="0.0037072470700789287"/>
        <n v="0.0032927230819888046"/>
        <n v="0.0029423982276377734"/>
        <n v="0.006312334301224593"/>
        <n v="0.0030795762503079576"/>
        <n v="0.0021091887265390964"/>
        <n v="0.003185075645546582"/>
        <n v="0.003004566941751462"/>
        <n v="0.0028993911278631487"/>
        <n v="0.006376811594202898"/>
        <n v="0.003200716960599174"/>
        <n v="0.002689907467183129"/>
        <n v="0.0031525306615995856"/>
        <n v="0.005659655831739962"/>
        <n v="0.002847218267752406"/>
        <n v="0.00261876080238831"/>
        <n v="0.0025780283239378522"/>
        <n v="0.0034250485215207216"/>
        <n v="0.0016446015952635473"/>
        <n v="0.00286820593718629"/>
        <n v="0.002784646572656998"/>
        <n v="0.005226149752945648"/>
        <n v="0.006277463904582548"/>
        <n v="0.0029375858385472303"/>
        <n v="0.0030541524726888287"/>
        <n v="0.00155978163057172"/>
        <n v="0.00367249945992655"/>
        <n v="0.002398172820708032"/>
        <n v="0.004209766658648063"/>
        <n v="0.0040599468698310865"/>
        <n v="0.0028107432854465957"/>
        <n v="0.002271436683702442"/>
        <n v="0.0031124000848836387"/>
        <n v="0.0024285241196600068"/>
        <n v="0.001998321410015587"/>
        <n v="0.009092877246157177"/>
        <n v="0.004926975189160654"/>
        <n v="0.003921226908330429"/>
        <n v="0.003926777155396431"/>
        <n v="0.003247016803311957"/>
        <n v="0.010251046025104602"/>
        <n v="0.0029511918274687855"/>
        <n v="0.002514413430523455"/>
        <n v="0.0039950917444282735"/>
        <n v="0.0018585057613678603"/>
        <n v="0.004822446295484437"/>
        <n v="0.006412311638345623"/>
        <n v="0.0029754525167369206"/>
        <n v="0.006742114134360703"/>
        <n v="0.0034206246845735434"/>
        <n v="0.006383178447385713"/>
        <n v="0.0024970035956851776"/>
        <n v="0.0034599681682928518"/>
        <n v="0.0026707954325527385"/>
        <n v="0.0031323414252153485"/>
        <n v="0.0025733401955738548"/>
        <n v="0.0026404300128878132"/>
        <n v="0.002884402041269137"/>
        <n v="0.004165776543473617"/>
        <n v="0.00398675586188256"/>
        <n v="0.004740244194397893"/>
        <n v="0.002442897276169537"/>
        <n v="0.0027666343892654584"/>
        <n v="0.002705139765554554"/>
        <n v="0.0020108586366378444"/>
        <n v="0.002661698163428267"/>
        <n v="0.002982848620432513"/>
        <n v="0.0016964967342437867"/>
        <n v="0.0026560424966799467"/>
        <n v="6.657567990413102E-4"/>
        <n v="0.003515301902398677"/>
        <n v="0.0028512773722627737"/>
        <n v="0.003152033061324554"/>
        <n v="0.002323008849557522"/>
        <n v="0.0027974574587830234"/>
        <n v="0.0033183616008580813"/>
        <n v="0.002308599962378371"/>
        <n v="0.0021987837977118906"/>
        <n v="0.0040936630096610445"/>
        <n v="0.002250586325094714"/>
        <n v="0.004248908802966511"/>
        <n v="0.0030556970230103246"/>
        <n v="0.007126660187884677"/>
        <n v="0.0025200458190148913"/>
        <n v="0.006247042120208234"/>
        <n v="0.003565741189503566"/>
        <n v="0.0030458480282141713"/>
        <n v="0.005866900175131348"/>
        <n v="0.005031305903398927"/>
        <n v="0.0032743942370661427"/>
        <n v="0.002409445024496024"/>
        <n v="0.00827292782855342"/>
        <n v="0.0031901318587834963"/>
        <n v="0.003086208079006927"/>
        <n v="0.002885376503332227"/>
        <n v="0.0034936292642827787"/>
        <n v="0.0025111791528074543"/>
        <n v="0.0038045875606528452"/>
        <n v="0.0038823479765371146"/>
        <n v="0.0031467867509426795"/>
        <n v="0.002226250675826098"/>
        <n v="0.0039392234102419805"/>
        <n v="0.002808673182788451"/>
        <n v="0.003606084447941254"/>
        <n v="0.0044878187776036475"/>
        <n v="0.005512850376582033"/>
        <n v="0.00417953159123428"/>
        <n v="0.003768429977860474"/>
        <n v="0.005993856297295272"/>
        <n v="0.0033960662232913543"/>
        <n v="0.0028548997216472772"/>
        <n v="0.0029010032636286715"/>
        <n v="3.018115189470966E-4"/>
        <n v="0.003802476748368532"/>
        <n v="0.0022604287964929103"/>
        <n v="0.0031931198910081743"/>
        <n v="0.0023510129507227687"/>
        <n v="0.002312459531958191"/>
        <n v="8.742481465939293E-4"/>
        <n v="0.002683987331579795"/>
        <n v="0.0023073373327180432"/>
        <n v="0.002693467336683417"/>
        <n v="0.004090178701855188"/>
        <n v="0.0025380710659898475"/>
        <n v="0.004436904606550959"/>
        <n v="0.005391077766296779"/>
        <n v="0.0029100417527729745"/>
        <n v="0.006831917316282736"/>
        <n v="0.0068877369878577"/>
        <n v="0.005132152938157557"/>
        <n v="0.0032977870923996794"/>
        <n v="0.0017709772252328835"/>
        <n v="0.0043748784755979"/>
        <n v="0.001215887597946501"/>
        <n v="0.0025544563652408155"/>
        <n v="0.0026860387033758623"/>
        <n v="0.002559549888163811"/>
        <n v="0.006754583467352846"/>
        <n v="0.0017264767542237022"/>
        <n v="0.0030477937210055023"/>
        <n v="0.003173536439665472"/>
        <n v="0.0032325241662263388"/>
        <n v="0.011319387847505207"/>
        <n v="0.004176066817069073"/>
        <n v="0.0022658610271903325"/>
        <n v="0.002685185185185185"/>
        <n v="0.002523229734059596"/>
        <n v="0.0022035089390997774"/>
        <n v="0.0027365220442053563"/>
        <n v="0.003742025653163815"/>
        <n v="0.0030010571906012346"/>
        <n v="0.00296450824846971"/>
        <n v="0.004181057989456462"/>
        <n v="0.002852760296457703"/>
        <n v="0.00125"/>
        <n v="0.004233572227766186"/>
        <n v="0.001326259946949602"/>
        <n v="0.0025438819638768763"/>
        <n v="0.0013383297644539614"/>
        <n v="0.0017377588258097288"/>
        <n v="0.009501187648456057"/>
        <n v="0.0012394645513138325"/>
        <n v="0.0032312414891407207"/>
        <n v="0.003228149463320152"/>
        <n v="0.002478775484910454"/>
        <n v="0.002445884798825975"/>
        <n v="0.0031529164477141357"/>
        <n v="0.001327844907714779"/>
        <n v="0.0012871669455528382"/>
        <n v="0.001955129771738599"/>
        <n v="0.0020154247171687316"/>
        <n v="0.0018485996857380534"/>
        <n v="0.0013594344752582926"/>
        <n v="0.0023405500292568754"/>
        <n v="0.0017413512885999535"/>
        <n v="0.004029550033579583"/>
        <n v="0.005497190324945028"/>
        <n v="0.003257328990228013"/>
        <n v="0.004372062520494043"/>
        <n v="0.004181184668989547"/>
        <n v="0.002795302339124527"/>
        <n v="0.0027445342693377646"/>
        <n v="0.0016204328111063637"/>
        <n v="0.0027008282295263642"/>
        <n v="0.002806180047092217"/>
        <n v="0.005463983243784719"/>
        <n v="0.002318431530668817"/>
        <n v="0.004698960099699675"/>
        <n v="0.0028668230388324213"/>
        <n v="0.0024846902921393434"/>
        <n v="0.0035896097115259104"/>
        <n v="0.002849808050118938"/>
        <n v="0.0028193079880392993"/>
        <n v="0.0027394555640563685"/>
        <n v="0.0029717682020802376"/>
        <n v="0.006003430531732418"/>
        <n v="0.008570612322635939"/>
        <n v="0.006203046385002412"/>
        <n v="0.002325661324137615"/>
        <n v="0.003318744684822966"/>
        <n v="0.0028749150593277927"/>
        <n v="0.002449805613250253"/>
        <n v="0.003675883011027649"/>
        <n v="0.0024251469079376925"/>
        <n v="0.002692710759198882"/>
        <n v="0.002804642166344294"/>
        <n v="0.002554540916698476"/>
        <n v="0.002272874862004026"/>
        <n v="0.007603736693460786"/>
        <n v="0.003289473684210526"/>
        <n v="0.0025930085832744014"/>
        <n v="0.002809084408730294"/>
        <n v="0.0025571422951335613"/>
        <n v="0.002843954409223163"/>
        <n v="0.003247752213599535"/>
        <n v="0.006474487436411284"/>
        <n v="0.007196710075394105"/>
        <n v="0.0021921011289320813"/>
        <n v="0.0024514811031664963"/>
        <n v="0.0036249213341724355"/>
        <n v="0.00240967291185445"/>
        <n v="0.0022498568272928086"/>
        <n v="0.007108239095315024"/>
        <n v="0.0037178456591639873"/>
        <n v="0.005915267785771383"/>
        <n v="0.003613987106856808"/>
        <n v="0.002352663466834527"/>
        <n v="0.002311604253351826"/>
        <n v="0.0013082327084341762"/>
        <n v="0.0023192708212537976"/>
        <n v="0.0025436231367960524"/>
        <n v="0.0045351473922902496"/>
        <n v="0.005753077896674721"/>
        <n v="0.0031343246157318023"/>
        <n v="0.002723904990193942"/>
        <n v="0.00272203887938718"/>
        <n v="0.00324955504018122"/>
        <n v="0.0026316048847317636"/>
        <n v="0.0026009460303698696"/>
        <n v="0.0026375342220065303"/>
        <n v="0.002658600474690179"/>
        <n v="0.0023493214396450974"/>
        <n v="0.003965486320068549"/>
        <n v="0.0023822285748317552"/>
        <n v="0.002932121389825539"/>
        <n v="0.0024650274234300855"/>
        <n v="0.0030765680882975043"/>
        <n v="0.005333096306830807"/>
        <n v="0.006216972334473112"/>
        <n v="0.002801578222398618"/>
        <n v="0.00279876854184159"/>
        <n v="0.0028881111752913596"/>
        <n v="0.0047804532577903685"/>
        <n v="0.002507854857900099"/>
        <n v="0.003593176746473013"/>
        <n v="0.002933563416738568"/>
        <n v="0.003088834891478934"/>
        <n v="0.0018294137921891986"/>
        <n v="9.749650637518822E-4"/>
        <n v="0.002533976246251447"/>
        <n v="0.005917785057592729"/>
        <n v="0.002660472972972973"/>
        <n v="0.002662508082613822"/>
        <n v="0.006072435480373021"/>
        <n v="0.007548797584384773"/>
        <n v="0.005066344993968637"/>
        <n v="0.002168021680216802"/>
        <n v="0.0022596166626791077"/>
        <n v="0.003443927046953822"/>
        <n v="0.0037982220214753527"/>
        <n v="0.0058384249830278345"/>
        <n v="0.002558305568776773"/>
        <n v="0.0033841316973057946"/>
        <n v="0.0026296604873984586"/>
        <n v="0.002846632215117807"/>
        <n v="0.002745326103689513"/>
        <n v="0.004467005076142132"/>
        <n v="0.004139479407843962"/>
        <n v="0.00437609711474275"/>
        <n v="0.005566839690062439"/>
        <n v="0.005870220529906394"/>
        <n v="0.00323853755558101"/>
        <n v="0.0046248715313463515"/>
        <n v="0.001518064973180852"/>
        <n v="0.0028452200303490135"/>
        <n v="0.00327636105498826"/>
        <n v="0.003947368421052632"/>
        <n v="0.0031474254060178774"/>
        <n v="0.002465271926234442"/>
        <n v="0.0023667384930587446"/>
        <n v="0.0042326016675174405"/>
        <n v="0.004217861727489456"/>
        <n v="0.015852502800034463"/>
        <n v="0.0026264639307154807"/>
        <n v="0.005483315055616481"/>
        <n v="0.004803251431738408"/>
        <n v="0.00664734958241009"/>
        <n v="0.005003176620076239"/>
        <n v="0.004598540145985402"/>
        <n v="0.0028724874733628983"/>
        <n v="0.003678837487353996"/>
        <n v="0.0061068702290076335"/>
        <n v="0.003531874073428098"/>
        <n v="0.007895056480019433"/>
        <n v="0.0028874369389554635"/>
        <n v="0.003546217925127965"/>
        <n v="0.0035783994795055302"/>
        <n v="0.003130434782608696"/>
        <n v="0.003269425321390678"/>
        <n v="0.002400019296637561"/>
        <n v="0.0029173230643561466"/>
        <n v="0.004066759931027752"/>
        <n v="0.002040233402701269"/>
        <n v="0.0037432154220475387"/>
        <n v="0.007109746039871456"/>
        <n v="0.00510204081632653"/>
        <n v="0.0065298507462686565"/>
        <n v="0.0049636327894633375"/>
        <n v="0.0026692422512951093"/>
        <n v="0.002922680671003997"/>
        <n v="0.002862853826810239"/>
        <n v="0.00421217612773669"/>
        <n v="0.0027455330177800718"/>
        <n v="0.004516593572036395"/>
        <n v="0.005312596242685556"/>
        <n v="0.004195649773655736"/>
        <n v="0.0033280912847895258"/>
        <n v="0.002378898432984112"/>
        <n v="0.00335345405767941"/>
        <n v="0.007525300579534642"/>
        <n v="0.0028739016748722057"/>
        <n v="0.002833453329307662"/>
        <n v="0.0032101256534898654"/>
        <n v="0.0021638330757341576"/>
        <n v="0.004764173415912339"/>
        <n v="0.0028441868577101614"/>
        <n v="0.003469422658750519"/>
        <n v="0.0044189852700491"/>
        <n v="0.0033434462262398614"/>
        <n v="0.007328990228013029"/>
        <n v="0.0038350407144733386"/>
        <n v="0.00248161349997744"/>
        <n v="0.006013652616751544"/>
        <n v="0.0018353174603174603"/>
        <n v="0.003544474510041237"/>
        <n v="0.00343811394891945"/>
        <n v="0.0026486307524949157"/>
        <n v="0.0024490932621266974"/>
        <n v="0.005323620061641917"/>
        <n v="0.0026499894000424"/>
        <n v="0.0022843350645432407"/>
        <n v="0.004195905375099472"/>
        <n v="0.005973838706354928"/>
        <n v="0.0025027688678566805"/>
        <n v="0.004406162942748309"/>
        <n v="0.0027824789879808383"/>
        <n v="0.002969221894193899"/>
        <n v="0.0036347759646346125"/>
        <n v="0.005520504731861199"/>
        <n v="0.0066344993968636915"/>
        <n v="0.0030352556619192153"/>
        <n v="0.0025621316935690495"/>
        <n v="0.0036357025995273585"/>
        <n v="0.005274261603375527"/>
        <n v="0.003333055578701775"/>
        <n v="0.003680360675346184"/>
        <n v="0.00270947639368692"/>
        <n v="0.002704895861509332"/>
        <n v="0.004589261128958238"/>
        <n v="0.0024378352023403218"/>
        <n v="0.0024700506360380388"/>
        <n v="0.003509782038591828"/>
        <n v="0.002710406179435429"/>
        <n v="0.0033038856568268333"/>
        <n v="0.0029172908617834895"/>
        <n v="0.002871784559602098"/>
        <n v="0.002437307752463375"/>
        <n v="0.005590558168426657"/>
        <n v="0.005582508141157706"/>
        <n v="0.0021181098391245146"/>
        <n v="0.0020501806111490775"/>
        <n v="0.002313284864507601"/>
        <n v="0.00637910085054678"/>
        <n v="0.004204484783769354"/>
        <n v="0.0058295041492353065"/>
        <n v="0.00547148841583312"/>
        <n v="0.003833451285680585"/>
        <n v="0.002841883482777206"/>
        <n v="0.007648351648351649"/>
        <n v="0.0037164934883937004"/>
        <n v="0.0060318040577590935"/>
        <n v="0.009427494000685635"/>
        <n v="0.004564315352697096"/>
        <n v="0.007533601575207602"/>
        <n v="0.004833394361039912"/>
        <n v="9.62657635187762E-4"/>
        <n v="0.004069251257768571"/>
        <n v="0.002474878121579942"/>
        <n v="0.002754296868538155"/>
        <n v="0.0026479193973335453"/>
        <n v="0.0031350910743957114"/>
        <n v="0.0031188902336840144"/>
        <n v="0.011266430210723972"/>
        <n v="0.0029996471003411363"/>
        <n v="0.0022550656069332212"/>
        <n v="0.0035253494334629063"/>
        <n v="0.0034496140744254234"/>
        <n v="0.006083046813012431"/>
        <n v="0.004502476361999099"/>
        <n v="0.006313416009019166"/>
        <n v="0.004245659030256819"/>
        <n v="0.0030030888914311864"/>
        <n v="0.0036370041861814566"/>
        <n v="0.0030351347195130833"/>
        <n v="0.003965285051623522"/>
        <n v="0.005124885364406323"/>
        <n v="0.006967123884171565"/>
        <n v="0.0029166329093413272"/>
        <n v="0.0031533327736736065"/>
        <n v="0.0026871062948768776"/>
        <n v="0.003489802339883864"/>
        <n v="0.004369538077403246"/>
        <n v="0.004022658238239882"/>
        <n v="0.0036492750764375186"/>
        <n v="0.007927610506085843"/>
        <n v="0.0026167339478494127"/>
        <n v="0.0030895132208433648"/>
        <n v="0.00626540244768389"/>
        <n v="0.0073594347954077126"/>
        <n v="0.005055544468835229"/>
        <n v="0.003101313716490305"/>
        <n v="0.0031080634821966237"/>
        <n v="0.0025093053406382"/>
        <n v="0.0052940610260852825"/>
        <n v="8.044875779804437E-4"/>
        <n v="0.0025796194947905137"/>
        <n v="0.005285601662724862"/>
        <n v="0.0025392914024701748"/>
        <n v="0.0035304319101494754"/>
        <n v="0.0029430747386084938"/>
        <n v="0.007978476667594396"/>
        <n v="0.0021285929798958757"/>
        <n v="0.0029884583676834295"/>
        <n v="0.002555651514884467"/>
        <n v="0.00622524052065648"/>
        <n v="0.005974202308214528"/>
        <n v="0.00824201554743842"/>
        <n v="0.0024709169755312886"/>
        <n v="0.0018392777769262604"/>
        <n v="0.0038515855693927333"/>
        <n v="0.006552364311455717"/>
        <n v="0.0027914952444884583"/>
        <n v="0.003385240352064997"/>
        <n v="0.0023503603885929175"/>
        <n v="0.006027323868202518"/>
        <n v="0.01101144899000948"/>
        <n v="0.0029359901251983776"/>
        <n v="0.001952855129468768"/>
        <n v="0.005661324932657627"/>
        <n v="0.0023324159164062135"/>
        <n v="0.001966322262343141"/>
        <n v="0.007467109162024416"/>
        <n v="0.0028319355190066444"/>
        <n v="0.0024693273935587528"/>
        <n v="0.0037356992762082653"/>
        <n v="0.007128854036713598"/>
        <n v="0.0023685050192671134"/>
        <n v="0.008824599708879185"/>
        <n v="0.00859243511382762"/>
        <n v="0.007992748846407383"/>
        <n v="0.00212232339937812"/>
        <n v="0.00644010700485485"/>
        <n v="0.0034920890751336396"/>
        <n v="0.004993149642259095"/>
        <n v="0.0036144578313253013"/>
        <n v="0.002898448890684561"/>
        <n v="0.002816742188015186"/>
        <n v="0.0027146303061327376"/>
        <n v="0.0022517704545198663"/>
        <n v="0.004203494580900229"/>
        <n v="0.002534886055616906"/>
        <n v="0.007650356006665656"/>
        <n v="0.0025382525382525384"/>
        <n v="0.0025115568012230188"/>
        <n v="0.005789076264787314"/>
        <n v="0.003353311877276494"/>
        <n v="0.004547373891577614"/>
        <n v="0.0025708829146466874"/>
        <n v="0.003524315328324237"/>
        <n v="0.012040298140715866"/>
        <n v="0.0026178133947143754"/>
        <n v="0.002101718663487723"/>
        <n v="0.002786480988481237"/>
        <n v="0.0028632652307237594"/>
        <n v="0.007051166154402459"/>
        <n v="0.0020883837588808784"/>
        <n v="0.004937662017034934"/>
        <n v="0.004832085044696787"/>
        <n v="0.0024599111357102225"/>
        <n v="0.008686210640608035"/>
        <n v="0.0041228612657184084"/>
        <n v="0.008115382244776365"/>
        <n v="0.0031814010400734167"/>
        <n v="0.004296894981840504"/>
        <n v="0.008011444921316165"/>
        <n v="0.002474202626641651"/>
        <n v="0.0036604105875649635"/>
        <n v="0.0028669724770642203"/>
        <n v="0.0035467651415576557"/>
        <n v="0.0023320566562508626"/>
        <n v="0.00727994705493051"/>
        <n v="0.007770419426048565"/>
        <n v="0.0024587583587629283"/>
        <n v="0.0030525257789524624"/>
        <n v="0.005934326783594884"/>
        <n v="0.0028870721719925128"/>
        <n v="0.002914094910452292"/>
        <n v="0.0041388365587714795"/>
        <n v="0.0038816758131441573"/>
        <n v="0.007354044724598529"/>
        <n v="0.0029061856070914816"/>
        <n v="0.0032047173439302655"/>
        <n v="0.002293648123795835"/>
        <n v="0.0032364554340086737"/>
        <n v="0.003979981873349883"/>
        <n v="0.002937237117278004"/>
        <n v="0.003340687046958714"/>
        <n v="0.002564762858080353"/>
        <n v="0.004347478462491755"/>
        <n v="0.002152937380067347"/>
        <n v="0.00265750505763913"/>
        <n v="0.003440459807334251"/>
        <n v="0.0026026704007123098"/>
        <n v="0.0025681898689337585"/>
        <n v="0.003050826774055769"/>
        <n v="0.002982817925994833"/>
        <n v="0.002611545136482343"/>
        <n v="0.0021943871136099447"/>
        <n v="0.002182860801915284"/>
        <n v="0.0027444370284059414"/>
        <n v="0.0029083491184613143"/>
        <n v="0.002839741043491592"/>
        <n v="0.002748206433695904"/>
        <n v="0.004785291524996852"/>
        <n v="0.002470477151319959"/>
        <n v="0.0025724847036101856"/>
        <n v="0.0048500881834215165"/>
        <n v="0.003080129334784008"/>
        <n v="0.002059692807154561"/>
        <n v="0.0012634593517049683"/>
        <n v="0.0026045434814064533"/>
        <n v="0.003199191024698295"/>
        <n v="0.002535547379934374"/>
        <n v="0.0026253812594108335"/>
        <n v="0.0050814526976535645"/>
        <n v="0.003148758294011883"/>
        <n v="0.0055147058823529415"/>
        <n v="0.0031264604921757908"/>
        <n v="0.003400699572483482"/>
        <n v="0.0024274517721774563"/>
        <n v="0.003212948789839807"/>
        <n v="0.003962079820530449"/>
        <n v="0.003579734699413457"/>
        <n v="0.003520522067662717"/>
        <n v="0.0031772191686559683"/>
        <n v="0.0025705594852990505"/>
        <n v="0.002919689252456655"/>
        <n v="0.0026116864464434198"/>
        <n v="0.0027104053975455125"/>
        <n v="0.0028029673127890663"/>
        <n v="0.002555828760792505"/>
        <n v="0.008226221079691516"/>
        <n v="0.0026040282723069565"/>
        <n v="0.0026546528409350277"/>
        <n v="0.006238859180035651"/>
        <n v="0.006253678634490877"/>
        <n v="0.0038294613224406433"/>
        <n v="0.0024263693967291025"/>
        <n v="0.0030248133058996154"/>
        <n v="0.0019817677368212444"/>
        <n v="0.0028451276446619703"/>
        <n v="0.0037253362781229627"/>
        <n v="0.003355052886228391"/>
        <n v="0.011946680080482898"/>
        <n v="0.002522933358668229"/>
        <n v="0.002139428326922477"/>
        <n v="0.002730363898396685"/>
        <n v="0.0026778310927453885"/>
        <n v="0.0028103616813294234"/>
        <n v="0.00758552681483729"/>
        <n v="0.003465412729541808"/>
        <n v="0.0027866438064882916"/>
        <n v="0.002631952614710536"/>
        <n v="0.0029754103586786345"/>
        <n v="0.0030355619356548223"/>
        <n v="0.00539433839665551"/>
        <n v="0.0025878013340741956"/>
        <n v="0.002748233599855988"/>
        <n v="0.002415045734928605"/>
        <n v="0.0021269377316143847"/>
        <n v="0.002561167769320392"/>
        <n v="0.0027360350362661524"/>
        <n v="0.0028327130575269747"/>
        <n v="0.0028139307983410956"/>
        <n v="0.0024474503854012633"/>
        <n v="0.002763760318149918"/>
        <n v="0.0028144620047629355"/>
        <n v="0.0028614968346409083"/>
        <n v="0.005344735435595938"/>
        <n v="0.002698348771647201"/>
        <n v="0.0026219559738703056"/>
        <n v="0.00265203275820745"/>
        <n v="0.002662408477757809"/>
        <n v="0.002808240042647171"/>
        <n v="0.011139165305213129"/>
        <n v="0.004306868997874056"/>
        <n v="0.0023108363783416862"/>
        <n v="0.002544211528556043"/>
        <n v="0.002916673943797265"/>
        <n v="0.002693734265196697"/>
        <n v="0.0032730922411092715"/>
        <n v="0.003319367120090302"/>
        <n v="0.0027435434492503337"/>
        <n v="0.004011691214396241"/>
        <n v="0.0026615911917255604"/>
        <n v="0.002579598401004798"/>
        <n v="0.002628232477414598"/>
        <n v="0.0026930502060540417"/>
        <n v="0.0025256686632116683"/>
        <n v="0.0030923472543211484"/>
        <n v="0.004133579897748286"/>
        <n v="0.0033276704555405714"/>
        <n v="0.0028706764720787216"/>
        <n v="0.0027784785037298643"/>
        <n v="0.0028008584515839714"/>
        <n v="0.0027177902589753658"/>
        <n v="0.0029723486018057295"/>
        <n v="0.0027753282885247693"/>
        <n v="0.003170871850613794"/>
        <n v="0.0024745441629173575"/>
        <n v="0.0036785005309080835"/>
        <n v="0.002525559049136807"/>
        <n v="0.002921522372323288"/>
        <n v="0.003032198411835092"/>
        <n v="0.0033412434741338396"/>
        <n v="0.002827728830976796"/>
        <n v="0.002336681627128304"/>
        <n v="0.006630623278588188"/>
        <n v="0.0033569959291704426"/>
        <n v="0.0025442910873227933"/>
        <n v="0.0019991833123489977"/>
        <n v="0.005042810240123602"/>
        <n v="0.0035153183896865095"/>
        <n v="0.002780507424689365"/>
        <n v="0.003308477336930242"/>
        <n v="0.0040911520334288905"/>
        <n v="0.002577626204544553"/>
      </sharedItems>
    </cacheField>
    <cacheField name="CPC">
      <sharedItems containsMixedTypes="1" containsNumber="1">
        <s v="N/A"/>
        <n v="148.85918369387755"/>
        <n v="331.1941246"/>
        <n v="147.1187144"/>
        <n v="544.8195232307692"/>
        <n v="147.21101149999998"/>
        <n v="510.1321655"/>
        <n v="785.1397478"/>
        <n v="98.17010283783783"/>
        <n v="181.6030806"/>
        <n v="82.4729926"/>
        <n v="336.37202495"/>
        <n v="124.7"/>
        <n v="52.34324633333333"/>
        <n v="217.71851326086957"/>
        <n v="648.6853909"/>
        <n v="65.78540776666667"/>
        <n v="271.27286588"/>
        <n v="135.03862496666667"/>
        <n v="638.6464232000001"/>
        <n v="180.8307918"/>
        <n v="72.6557195"/>
        <n v="30.824280939999998"/>
        <n v="135.37517536"/>
        <n v="164.4950521"/>
        <n v="52.435562727272725"/>
        <n v="43.28962155"/>
        <n v="242.05338491999998"/>
        <n v="227.98563620000002"/>
        <n v="153.15346676666667"/>
        <n v="127.61846723333333"/>
        <n v="33.63143777083334"/>
        <n v="99.56805381818182"/>
        <n v="39.79430615"/>
        <n v="45.38992857142857"/>
        <n v="24.600224818181818"/>
        <n v="42.227878152173915"/>
        <n v="148.24176195454547"/>
        <n v="76.510619225"/>
        <n v="20.50842405063291"/>
        <n v="109.19979519047618"/>
        <n v="196.20237153333335"/>
        <n v="158.3537104"/>
        <n v="106.03950744117647"/>
        <n v="13.42354572888889"/>
        <n v="182.303376475"/>
        <n v="30.296538542857142"/>
        <n v="167.455154972973"/>
        <n v="17.665637191011236"/>
        <n v="23.257674115384614"/>
        <n v="208.17115976666668"/>
        <n v="69.93648991578948"/>
        <n v="351.79277915789476"/>
        <n v="44.80718701538462"/>
        <n v="37.12495635897436"/>
        <n v="91.28475245333334"/>
        <n v="24.851307464285714"/>
        <n v="113.08438821666667"/>
        <n v="84.46278037878787"/>
        <n v="148.25532914893617"/>
        <n v="187.91011656666666"/>
        <n v="171.82148516666666"/>
        <n v="51.280520980645164"/>
        <n v="68.30520098461538"/>
        <n v="115.59295363636365"/>
        <n v="225.72480525806452"/>
        <n v="48.400201225"/>
        <n v="80.68915432941176"/>
        <n v="107.5800288"/>
        <n v="32.79627392"/>
        <n v="21.83513484057971"/>
        <n v="122.25799848214285"/>
        <n v="90.78741401333333"/>
        <n v="85.116950275"/>
        <n v="102.63943387878788"/>
        <n v="14.525905600000002"/>
        <n v="67.53595242"/>
        <n v="84.56729986301369"/>
        <n v="26.163929702702703"/>
        <n v="30.3980802"/>
        <n v="132.2429138"/>
        <n v="24.01410814666667"/>
        <n v="112.75000666666666"/>
        <n v="363.6632994"/>
        <n v="123.00586575"/>
        <n v="53.159633168"/>
        <n v="111.56607094545454"/>
        <n v="125.97027858"/>
        <n v="83.80435077922078"/>
        <n v="61.59606708974359"/>
        <n v="63.783020615384615"/>
        <n v="74.81708404411765"/>
        <n v="101.86134228571429"/>
        <n v="23.799512157142857"/>
        <n v="22.236405555555557"/>
        <n v="39.50142801851852"/>
        <n v="107.51531061666667"/>
        <n v="144.21500768181818"/>
        <n v="86.75118713636364"/>
        <n v="99.22957768"/>
        <n v="79.56220817857142"/>
        <n v="25.529637940476192"/>
        <n v="160.60927442222223"/>
        <n v="83.36554527941178"/>
        <n v="41.7004"/>
        <n v="65.5124298265306"/>
        <n v="46.303737019230766"/>
        <n v="64.06955339393939"/>
        <n v="10.914116285714286"/>
        <n v="73.6550319"/>
        <n v="70.61455104545455"/>
        <n v="109.32462926666668"/>
        <n v="29.05131145"/>
        <n v="18.964409511904762"/>
        <n v="80.31403204918033"/>
        <n v="38.845270544117646"/>
        <n v="72.23704344"/>
        <n v="127.95205035999999"/>
        <n v="83.3610477826087"/>
        <n v="130.21933534090908"/>
        <n v="60.77113022857144"/>
        <n v="24.535641452380954"/>
        <n v="59.215411153846155"/>
        <n v="187.4998142820513"/>
        <n v="28.707803983050844"/>
        <n v="25.22005490909091"/>
        <n v="349.01146520000003"/>
        <n v="340.6294351"/>
        <n v="24.027184916666666"/>
        <n v="76.29811645"/>
        <n v="337.81475895"/>
        <n v="84.313793"/>
        <n v="325.2763228"/>
        <n v="251.93570334999998"/>
        <n v="57.231904783333334"/>
        <n v="22.069445455882352"/>
        <n v="63.03751888"/>
        <n v="61.92347106666667"/>
        <n v="70.1520220952381"/>
        <n v="9.938300047337277"/>
        <n v="60.937748626262625"/>
        <n v="38.871288022222224"/>
        <n v="52.17897378125"/>
        <n v="112.32618803999999"/>
        <n v="15.812068062124249"/>
        <n v="45.25258903636364"/>
        <n v="84.11193053030303"/>
        <n v="98.65196327272727"/>
        <n v="148.54577881818182"/>
        <n v="94.48656203030303"/>
        <n v="16.31333605097087"/>
        <n v="14.890179203007518"/>
        <n v="56.785733880597014"/>
        <n v="39.0107676"/>
        <n v="116.60386396666667"/>
        <n v="70.91079426666667"/>
        <n v="14.683043790476189"/>
        <n v="44.84563333333333"/>
        <n v="117.71044646666667"/>
        <n v="50.37845852212389"/>
        <n v="22.653961029411764"/>
        <n v="40.196958692982456"/>
        <n v="99.42550140579709"/>
        <n v="25.551609983695652"/>
        <n v="40.972557629310344"/>
        <n v="30.32522697142857"/>
        <n v="74.21763824285715"/>
        <n v="54.131802944"/>
        <n v="112.93091176363636"/>
        <n v="101.09306211111111"/>
        <n v="71.82088014084506"/>
        <n v="60.824855684684685"/>
        <n v="19.3759581875"/>
        <n v="19.29576775"/>
        <n v="15.552895583333333"/>
        <n v="140.802199325"/>
        <n v="195.39670933333332"/>
        <n v="6.410343198564593"/>
        <n v="98.81079391891892"/>
        <n v="154.31997621212122"/>
        <n v="88.9030362"/>
        <n v="8.905995074285714"/>
        <n v="67.1933526"/>
        <n v="58.03331454"/>
        <n v="7.618919545"/>
        <n v="188.16999823999998"/>
        <n v="69.43644852238806"/>
        <n v="19.16524611904762"/>
        <n v="52.75766845544554"/>
        <n v="102.11052682352941"/>
        <n v="13.427835091666667"/>
        <n v="83.20220607246377"/>
        <n v="79.57227061538461"/>
        <n v="61.6460824742268"/>
        <n v="43.981668524999996"/>
        <n v="9.795726864485982"/>
        <n v="28.888845632"/>
        <n v="16.992302544444446"/>
        <n v="173.38332622222222"/>
        <n v="26.74494409090909"/>
        <n v="32.11667854545455"/>
        <n v="46.9756639009009"/>
        <n v="20.48654911904762"/>
        <n v="26.26196726785714"/>
        <n v="13.168106884955751"/>
        <n v="78.15484290588235"/>
        <n v="14.406649423076923"/>
        <n v="14.865057368"/>
        <n v="63.70703656321839"/>
        <n v="65.97890282758621"/>
        <n v="17.498306011494254"/>
        <n v="16.077650944444443"/>
        <n v="35.954132486486486"/>
        <n v="55.98549547008547"/>
        <n v="30.41477441566265"/>
        <n v="69.27324455681818"/>
        <n v="30.424393722222224"/>
        <n v="82.81918647826087"/>
        <n v="7.59103175879397"/>
        <n v="615.9366901999999"/>
        <n v="11.023647221428572"/>
        <n v="171.3978863"/>
        <n v="325.32168435"/>
        <n v="218.3952037"/>
        <n v="25.40610060769231"/>
        <n v="64.80731779999999"/>
        <n v="599.5041002"/>
        <n v="32.53483488571429"/>
        <n v="76.72808707499999"/>
        <n v="45.876218449999996"/>
        <n v="40.257999425"/>
        <n v="192.55027286666666"/>
        <n v="193.70583879999998"/>
        <n v="560.3048132"/>
        <n v="46.065162825"/>
        <n v="10.13064368"/>
        <n v="75.2164607"/>
        <n v="173.037357"/>
        <n v="109.06239745"/>
        <n v="51.58378196666667"/>
        <n v="33.040274733333334"/>
        <n v="18.939012477777776"/>
        <n v="44.13496775"/>
        <n v="43.952459125000004"/>
        <n v="101.90058226666666"/>
        <n v="15.002134201388891"/>
        <n v="13.873163673469389"/>
        <n v="1.7506018979343863"/>
        <n v="11.098297658967391"/>
        <n v="26.367859517241378"/>
        <n v="53.36669273333334"/>
        <n v="26.891315156521742"/>
        <n v="24.792566369565215"/>
        <n v="206.53673712121213"/>
        <n v="64.32191847474748"/>
        <n v="33.64480372727273"/>
        <n v="52.243732966942154"/>
        <n v="29.24515943939394"/>
        <n v="14.255954747747747"/>
        <n v="38.44991165"/>
        <n v="60.858500875"/>
        <n v="69.38353245555555"/>
        <n v="61.34654588888888"/>
        <n v="7.780134709359606"/>
        <n v="41.92789594375"/>
        <n v="22.50696757090909"/>
        <n v="18.88960309782609"/>
        <n v="55.46907798550724"/>
        <n v="60.789929375"/>
        <n v="8.678735302702703"/>
        <n v="12.293481568965518"/>
        <n v="15.825930954022988"/>
        <n v="98.1351758"/>
        <n v="37.45958385714285"/>
        <n v="97.6787228857143"/>
        <n v="9.10330056684492"/>
        <n v="16.97929930909091"/>
        <n v="11.702863638461539"/>
        <n v="49.36827822307692"/>
        <n v="63.10259825263157"/>
        <n v="75.02224817857143"/>
        <n v="62.90806"/>
        <n v="83.07475971666666"/>
        <n v="63.839536708333334"/>
        <n v="44.66357744444444"/>
        <n v="14.880876426035504"/>
        <n v="17.987360554545454"/>
        <n v="37.78830348181818"/>
        <n v="43.70625627027027"/>
        <n v="20.600953013513514"/>
        <n v="13.544903702702703"/>
        <n v="19.4277968361204"/>
        <n v="196.86379372"/>
        <n v="15.248102240000001"/>
        <n v="42.504304389999994"/>
        <n v="55.308004579999995"/>
        <n v="33.14319532"/>
        <n v="57.972199769999996"/>
        <n v="56.791117648"/>
        <n v="60.12820732"/>
        <n v="60.08436638053097"/>
        <n v="7.8933669834024895"/>
        <n v="1.991869088639201"/>
        <n v="7.90465356372549"/>
        <n v="12.671896775999999"/>
        <n v="7.096953052576235"/>
        <n v="29.359612984771573"/>
        <n v="8.18534076884422"/>
        <n v="38.0628068"/>
        <n v="43.2817962"/>
        <n v="49.798595999999996"/>
        <n v="32.5000632375"/>
        <n v="12.687649575"/>
        <n v="39.2142880375"/>
        <n v="17.007790158333332"/>
        <n v="36.507196"/>
        <n v="19.82149639607843"/>
        <n v="31.154416648148146"/>
        <n v="17.31439431534091"/>
        <n v="56.113494410526314"/>
        <n v="9.014645735294119"/>
        <n v="42.31088682666667"/>
        <n v="25.00393279710145"/>
        <n v="39.72120041666666"/>
        <n v="19.457136528776978"/>
        <n v="122.85003048214286"/>
        <n v="51.605356611111105"/>
        <n v="11.655297942857143"/>
        <n v="18.176036500000002"/>
        <n v="71.235991"/>
        <n v="23.40165413095238"/>
        <n v="10.716994216269843"/>
        <n v="18.928034729411763"/>
        <n v="8.544101417840377"/>
        <n v="30.272192664864864"/>
        <n v="61.4833433488372"/>
        <n v="36.623053023255814"/>
        <n v="4.326510682258065"/>
        <n v="52.90553892079208"/>
        <n v="26.493868815384616"/>
        <n v="15.320999943925235"/>
        <n v="7.702140804545454"/>
        <n v="35.68637318644068"/>
        <n v="28.72252131638418"/>
        <n v="39.2055339054054"/>
        <n v="27.061324175675676"/>
        <n v="4.851793151125402"/>
        <n v="39.53195411111111"/>
        <n v="100.33410333333333"/>
        <n v="27.061360016666665"/>
        <n v="24.282236450000003"/>
        <n v="32.839289083333334"/>
        <n v="20.46264"/>
        <n v="10.232821849609374"/>
        <n v="11.096617842217483"/>
        <n v="30.024497889447236"/>
        <n v="123.78849869565218"/>
        <n v="37.5528930326087"/>
        <n v="9.236080400468383"/>
        <n v="43.194100778571425"/>
        <n v="30.611362756410255"/>
        <n v="82.55491664102564"/>
        <n v="24.145796650793653"/>
        <n v="32.2650816984127"/>
        <n v="12.62818226566416"/>
        <n v="13.052163370833334"/>
        <n v="42.6448753625"/>
        <n v="21.124769604938272"/>
        <n v="98.16933193846154"/>
        <n v="2.848907973717146"/>
        <n v="6.866526198113207"/>
        <n v="47.974675818181815"/>
        <n v="23.843992363636364"/>
        <n v="5.782482418867924"/>
        <n v="7.963925864321609"/>
        <n v="16.890831860000002"/>
        <n v="8.757365395999999"/>
        <n v="36.2834617"/>
        <n v="46.230896720000004"/>
        <n v="25.3468724"/>
        <n v="26.98049465671642"/>
        <n v="22.689163011904764"/>
        <n v="15.807449237623763"/>
        <n v="33.845226125"/>
        <n v="4.034242154506438"/>
        <n v="2.6636514744744746"/>
        <n v="20.995354802325583"/>
        <n v="12.615801502"/>
        <n v="27.602381826086955"/>
        <n v="32.41282752173913"/>
        <n v="24.88427582105263"/>
        <n v="19.03298407142857"/>
        <n v="5.265608040620384"/>
        <n v="16.2316908575"/>
        <n v="21.976229344827587"/>
        <n v="12.545522016393443"/>
        <n v="48.23714257377049"/>
        <n v="41.7145644"/>
        <n v="47.11627071428571"/>
        <n v="29.24784177142857"/>
        <n v="13.708259075471698"/>
        <n v="47.637469274647884"/>
        <n v="27.377634203703703"/>
        <n v="31.59674662962963"/>
        <n v="16.135637344444444"/>
        <n v="11.325416280821917"/>
        <n v="27.159624145454547"/>
        <n v="25.82429433333333"/>
        <n v="37.86340801621622"/>
        <n v="12.30716568292683"/>
        <n v="36.252548374999996"/>
        <n v="26.7931825"/>
        <n v="25.631087939799333"/>
        <n v="28.137881824561404"/>
        <n v="6.068977508"/>
        <n v="7.4499037830188675"/>
        <n v="27.15016782758621"/>
        <n v="120.58767850000001"/>
        <n v="15.229872431034483"/>
        <n v="37.02457476774194"/>
        <n v="8.596164407216495"/>
        <n v="27.89256153714286"/>
        <n v="11.807011575075075"/>
        <n v="22.452011163265308"/>
        <n v="15.948246787878787"/>
        <n v="6.887191618729097"/>
        <n v="308.11604165"/>
        <n v="20.405909775"/>
        <n v="111.67701895"/>
        <n v="41.498317825"/>
        <n v="19.0197081"/>
        <n v="38.298172125"/>
        <n v="81.2420387"/>
        <n v="52.520503425"/>
        <n v="298.6689946"/>
        <n v="308.87322725"/>
        <n v="1.6776117910112358"/>
        <n v="2.674044433310992"/>
        <n v="10.766577652173913"/>
        <n v="10.400879324324325"/>
        <n v="8.593798677242887"/>
        <n v="7.985050951871657"/>
        <n v="25.022050952380955"/>
        <n v="25.32733288095238"/>
        <n v="46.48723269047619"/>
        <n v="40.916994333333335"/>
        <n v="80.99027314285715"/>
        <n v="19.52051607142857"/>
        <n v="23.889041825396824"/>
        <n v="31.014142635294117"/>
        <n v="81.532347359375"/>
        <n v="23.118155984615385"/>
        <n v="11.031917689655172"/>
        <n v="20.273380011494254"/>
        <n v="7.505621379166667"/>
        <n v="24.17807006060606"/>
        <n v="24.127105263636363"/>
        <n v="53.74782704545455"/>
        <n v="59.28010089772727"/>
        <n v="22.35219877272727"/>
        <n v="24.35594607272727"/>
        <n v="48.11724466363636"/>
        <n v="8.98548551758794"/>
        <n v="14.02106206906907"/>
        <n v="36.309325199999996"/>
        <n v="34.164700335"/>
        <n v="53.18057971641791"/>
        <n v="21.136534877777777"/>
        <n v="9.43043206372549"/>
        <n v="30.0029535"/>
        <n v="19.317429123167155"/>
        <n v="21.031289215625"/>
        <n v="31.567446014492756"/>
        <n v="25.249492228571427"/>
        <n v="13.637696307142857"/>
        <n v="14.003135469387754"/>
        <n v="30.08768135714286"/>
        <n v="15.130397641025642"/>
        <n v="10.173259026666667"/>
        <n v="27.080651155660377"/>
        <n v="54.802515452631575"/>
        <n v="15.937936375"/>
        <n v="18.912673844444445"/>
        <n v="7.890262505823626"/>
        <n v="17.731683163934427"/>
        <n v="12.110601286885247"/>
        <n v="31.722228877551018"/>
        <n v="10.293120598639456"/>
        <n v="39.47446225675676"/>
        <n v="21.986439080808083"/>
        <n v="34.88844451256281"/>
        <n v="21.128798508361204"/>
        <n v="19.041102833333333"/>
        <n v="31.54552496"/>
        <n v="21.720039605263157"/>
        <n v="11.535594762"/>
        <n v="20.700691171875"/>
        <n v="23.282348645833334"/>
        <n v="46.954433581818186"/>
        <n v="17.6913677"/>
        <n v="2.398100334212068"/>
        <n v="11.034655349152542"/>
        <n v="11.188674171597633"/>
        <n v="25.652913538011695"/>
        <n v="18.665123385964915"/>
        <n v="20.461684104651162"/>
        <n v="7.315065579390115"/>
        <n v="94.70382151724138"/>
        <n v="13.988759613793103"/>
        <n v="16.778827738636366"/>
        <n v="58.983363613636364"/>
        <n v="16.857417113636362"/>
        <n v="22.260176627516778"/>
        <n v="31.289043725"/>
        <n v="213.2289587666667"/>
        <n v="24.152963399999997"/>
        <n v="14.063880966666668"/>
        <n v="49.3981719"/>
        <n v="18.463598708333333"/>
        <n v="19.160196711111112"/>
        <n v="9.86759070860927"/>
        <n v="15.388696498498499"/>
        <n v="32.31404001415094"/>
        <n v="13.396515395161291"/>
        <n v="3.7408827669767444"/>
        <n v="8.118659645454546"/>
        <n v="29.849732825396824"/>
        <n v="16.267019681818184"/>
        <n v="12.497363815157117"/>
        <n v="39.134848275"/>
        <n v="15.87000351875"/>
        <n v="7.584678103626943"/>
        <n v="17.278220896907218"/>
        <n v="17.166602525773197"/>
        <n v="53.86528312371134"/>
        <n v="7.661886996919917"/>
        <n v="47.77358467692307"/>
        <n v="14.623805315384615"/>
        <n v="11.649004182926829"/>
        <n v="50.17554112121212"/>
        <n v="14.932254042424244"/>
        <n v="22.130035652173913"/>
        <n v="8.427756404285715"/>
        <n v="7.211139950000001"/>
        <n v="15.322012864864865"/>
        <n v="43.954139425742575"/>
        <n v="16.822384247524752"/>
        <n v="1.810446262910798"/>
        <n v="42.351972492753625"/>
        <n v="92.04227398550725"/>
        <n v="12.487596247126437"/>
        <n v="17.855947160714287"/>
        <n v="2.592515257142857"/>
        <n v="42.57200295138889"/>
        <n v="25.979286952380953"/>
        <n v="7.177696931531531"/>
        <n v="9.694300064516128"/>
        <n v="3.513306394366197"/>
        <n v="9.690437096774193"/>
        <n v="19.232042564102564"/>
        <n v="16.19867310552764"/>
        <n v="19.6292845"/>
        <n v="38.157415475"/>
        <n v="14.674490818749998"/>
        <n v="19.20786335"/>
        <n v="142.78480025"/>
        <n v="2.0981833797468354"/>
        <n v="13.970596932692306"/>
        <n v="21.96413001190476"/>
        <n v="26.657890702380953"/>
        <n v="10.511526502369668"/>
        <n v="7.876079740566038"/>
        <n v="9.22773681764706"/>
        <n v="8.748403676470588"/>
        <n v="1.6941136568047337"/>
        <n v="17.045751727272727"/>
        <n v="17.877887386363636"/>
        <n v="2.0182365247805887"/>
        <n v="11.976589796747968"/>
        <n v="111.8551684"/>
        <n v="10.081592685"/>
        <n v="10.216498111111111"/>
        <n v="14.768754110344826"/>
        <n v="10.8783868"/>
        <n v="14.714614112244899"/>
        <n v="6.740629869565217"/>
        <n v="52.01788654"/>
        <n v="7.322204106666667"/>
        <n v="62.45885148"/>
        <n v="51.2390388019802"/>
        <n v="3.9071312469999997"/>
        <n v="9.176571641509433"/>
        <n v="1.650093598380567"/>
        <n v="13.40511676551724"/>
        <n v="6.7095268798627"/>
        <n v="7.932789743243243"/>
        <n v="9.386232152941178"/>
        <n v="7.529925326023393"/>
        <n v="8.948366264367817"/>
        <n v="13.548596105714285"/>
        <n v="3.7047568390064396"/>
        <n v="3.6536772505307855"/>
        <n v="9.781572762162163"/>
        <n v="2.6114351728830645"/>
        <n v="1.5481566758037923"/>
        <n v="3.3233114749498998"/>
        <n v="7.847301379141105"/>
        <n v="7.93656237368421"/>
        <n v="7.7706289947368425"/>
        <n v="9.373770670157068"/>
        <n v="4.5756562707692305"/>
        <n v="26.70701871212121"/>
        <n v="12.279282771144278"/>
        <n v="5.605379628252788"/>
        <n v="8.129581944444444"/>
        <n v="19.572909499999998"/>
        <n v="2.8631997620556144"/>
        <n v="9.999258784313726"/>
        <n v="7.680943166666666"/>
        <n v="21.293046955882353"/>
        <n v="4.6861296289855074"/>
        <n v="33.3172313768116"/>
        <n v="6.245213115463918"/>
        <n v="2.987886193877551"/>
        <n v="1.469224913988658"/>
        <n v="7.542812495283019"/>
        <n v="6.998894543378995"/>
        <n v="9.144090644720496"/>
        <n v="5.265169411924119"/>
        <n v="6.698939954545454"/>
        <n v="2.508201911521324"/>
        <n v="6.600444493392071"/>
        <n v="7.054488743849493"/>
        <n v="6.676115072961374"/>
        <n v="1.807235069524913"/>
        <n v="2.0264956747547753"/>
        <n v="61.778549837499995"/>
        <n v="3.2647246306122453"/>
        <n v="2.1237276084656087"/>
        <n v="17.45577504761905"/>
        <n v="18.295436211764706"/>
        <n v="7.085062525925926"/>
        <n v="3.025718402113739"/>
        <n v="10.821719742547426"/>
        <n v="4.239827081081081"/>
        <n v="2.7100562355601947"/>
        <n v="5.380218242857143"/>
        <n v="19.58811377105263"/>
        <n v="9.60908267368421"/>
        <n v="3.399947447698745"/>
        <n v="8.743618285416666"/>
        <n v="3.0585245443298965"/>
        <n v="7.956172949238578"/>
        <n v="21.88164691638796"/>
        <n v="24.30243664"/>
        <n v="20.481708122186493"/>
        <n v="5.821872780722892"/>
        <n v="3.0534330578034683"/>
        <n v="3.8851974976190475"/>
        <n v="3.581334046522782"/>
        <n v="14.528345352272726"/>
        <n v="2.9315698684475806"/>
        <n v="2.86729140720524"/>
        <n v="3.7564197854166665"/>
        <n v="2.994578617586912"/>
        <n v="3.178987012024048"/>
        <n v="0.658235697198399"/>
        <n v="2.384105913112667"/>
        <n v="2.420112865420561"/>
        <n v="2.0230834272608123"/>
        <n v="1.021610947400242"/>
        <n v="42.031613976923076"/>
        <n v="1.6961634551760938"/>
        <n v="6.364707692592592"/>
        <n v="3.0717837657365346"/>
        <n v="1.2363898709677419"/>
        <n v="1.8498256267605633"/>
        <n v="1.591022225087925"/>
        <n v="3.436324386440678"/>
        <n v="10.181175159999999"/>
        <n v="10.96407915744681"/>
        <n v="28.218454525"/>
        <n v="12.629865345603273"/>
        <n v="11.026096562874253"/>
        <n v="1.8441597122473246"/>
        <n v="10.07763182421875"/>
        <n v="15.177015080691643"/>
        <n v="2.2332216237482116"/>
        <n v="4.288110774285714"/>
        <n v="2.0876277920227917"/>
        <n v="1.1957449462068965"/>
        <n v="1.2564723380614657"/>
        <n v="3.0137181025512754"/>
        <n v="3.0033587336884158"/>
        <n v="8.46921017368421"/>
        <n v="24.83597954736842"/>
        <n v="10.621287831578947"/>
        <n v="4.616692241952233"/>
        <n v="1.0381125732814527"/>
        <n v="0.7896841065873742"/>
        <n v="1.8893380075376887"/>
        <n v="3.190381924906133"/>
        <n v="2.2491610073891626"/>
        <n v="1.9318242609705731"/>
        <n v="20.474789258373207"/>
        <n v="1.8814633150100402"/>
        <n v="3.000196796124031"/>
        <n v="0.7446697862903227"/>
        <n v="6.573418233183856"/>
        <n v="9.008351279829546"/>
        <n v="1.2140729634121274"/>
        <n v="1.6625205447154472"/>
        <n v="13.928529626923078"/>
        <n v="0.9738082720942689"/>
        <n v="20.06686883277592"/>
        <n v="5.280815160638298"/>
        <n v="5.002156920212766"/>
        <n v="1.3671268538306451"/>
        <n v="0.8035494832474227"/>
        <n v="13.08386340769231"/>
        <n v="15.21990933016627"/>
        <n v="9.036930430769232"/>
      </sharedItems>
    </cacheField>
    <cacheField name="CPM" numFmtId="164">
      <sharedItems containsSemiMixedTypes="0" containsString="0" containsNumber="1">
        <n v="190.73294708752033"/>
        <n v="616.5406492417704"/>
        <n v="232.79722650602412"/>
        <n v="770.7459092445715"/>
        <n v="120.9579370912361"/>
        <n v="202.6099583950451"/>
        <n v="376.3919707415243"/>
        <n v="444.73495984960385"/>
        <n v="96.08694036966887"/>
        <n v="933.7711011206328"/>
        <n v="198.69214671345662"/>
        <n v="242.59661665398517"/>
        <n v="617.7338692368214"/>
        <n v="265.18900525662553"/>
        <n v="149.14839076872536"/>
        <n v="78.92530034929901"/>
        <n v="874.2612734243015"/>
        <n v="172.04746136865342"/>
        <n v="102.51321256038646"/>
        <n v="547.0912056156452"/>
        <n v="843.8732807337062"/>
        <n v="137.25309360873499"/>
        <n v="867.0188758629506"/>
        <n v="224.78963206081457"/>
        <n v="383.70969911079067"/>
        <n v="146.37428508984942"/>
        <n v="146.48330544354837"/>
        <n v="71.75780086600241"/>
        <n v="374.0679064935065"/>
        <n v="544.6856029801324"/>
        <n v="236.3898319672131"/>
        <n v="18.90520959025253"/>
        <n v="736.4408692953632"/>
        <n v="693.1761514138036"/>
        <n v="493.03616300032195"/>
        <n v="322.07907941448644"/>
        <n v="104.54692137814908"/>
        <n v="357.12687093092774"/>
        <n v="90.2109518843865"/>
        <n v="95.02048567498056"/>
        <n v="51.77508332536114"/>
        <n v="178.4877694569512"/>
        <n v="360.74539715723694"/>
        <n v="148.9402749172669"/>
        <n v="71.05989035087718"/>
        <n v="683.4479532088218"/>
        <n v="346.6881344092355"/>
        <n v="106.1565397868204"/>
        <n v="317.7913841339797"/>
        <n v="44.79592114025525"/>
        <n v="377.16639386572876"/>
        <n v="72.15179457694009"/>
        <n v="427.6237652011871"/>
        <n v="87.21109995562458"/>
        <n v="111.12395595712097"/>
        <n v="516.468309047304"/>
        <n v="218.12102895600788"/>
        <n v="876.2536449921342"/>
        <n v="205.37812255835274"/>
        <n v="73.0290173509533"/>
        <n v="271.6161403634055"/>
        <n v="163.46983766640562"/>
        <n v="364.142290184082"/>
        <n v="584.7627719500681"/>
        <n v="478.8016539545111"/>
        <n v="396.3233617125984"/>
        <n v="358.0111512015557"/>
        <n v="143.3579358282983"/>
        <n v="427.4829639899865"/>
        <n v="297.8676404099561"/>
        <n v="836.8176229370964"/>
        <n v="159.36845974646033"/>
        <n v="237.41962468845196"/>
        <n v="679.0811059209695"/>
        <n v="100.99862626262626"/>
        <n v="46.05442024821178"/>
        <n v="389.40097343874413"/>
        <n v="272.7768628715648"/>
        <n v="246.7873304581038"/>
        <n v="654.5123319806763"/>
        <n v="46.49331242198253"/>
        <n v="181.6654627178825"/>
        <n v="266.6010057868371"/>
        <n v="148.07883732313576"/>
        <n v="86.54996925004271"/>
        <n v="346.31255905305613"/>
        <n v="61.90905097621339"/>
        <n v="386.17424363511816"/>
        <n v="598.0812423320451"/>
        <n v="352.8061544528897"/>
        <n v="148.0307903049745"/>
        <n v="583.0609941087038"/>
        <n v="790.7738768361581"/>
        <n v="246.18247405768352"/>
        <n v="188.1237806100474"/>
        <n v="99.48758389825424"/>
        <n v="274.7657007453014"/>
        <n v="244.28110255043774"/>
        <n v="100.19039277122926"/>
        <n v="90.27862513157235"/>
        <n v="111.02837356860294"/>
        <n v="244.21422059435926"/>
        <n v="448.85480215038547"/>
        <n v="210.677350369798"/>
        <n v="198.2925895847488"/>
        <n v="723.4493924009525"/>
        <n v="125.7838927209807"/>
        <n v="629.7854085918439"/>
        <n v="327.3579187503609"/>
        <n v="135.40189950482994"/>
        <n v="671.5709333682008"/>
        <n v="136.6512102724177"/>
        <n v="161.09734554136082"/>
        <n v="43.60289587078732"/>
        <n v="136.8883011398835"/>
        <n v="340.5348800964489"/>
        <n v="701.0235926044672"/>
        <n v="86.44079776841062"/>
        <n v="127.86021342001766"/>
        <n v="274.7241605450569"/>
        <n v="247.95629372007883"/>
        <n v="180.37615721134637"/>
        <n v="442.71002131340384"/>
        <n v="222.6403056706019"/>
        <n v="407.89141845233854"/>
        <n v="156.38479214763623"/>
        <n v="64.784644076321"/>
        <n v="170.80105280674508"/>
        <n v="781.0823282418287"/>
        <n v="114.45100581120346"/>
        <n v="119.54921886521427"/>
        <n v="852.5991576890193"/>
        <n v="942.3971091437267"/>
        <n v="64.99689337240758"/>
        <n v="153.42472642268248"/>
        <n v="899.1609234761778"/>
        <n v="251.49528113348245"/>
        <n v="551.8302193570277"/>
        <n v="669.1519345285525"/>
        <n v="38.10252973158905"/>
        <n v="77.58076359594706"/>
        <n v="179.73745118613138"/>
        <n v="195.1848280741078"/>
        <n v="162.9637681415929"/>
        <n v="27.80197159504734"/>
        <n v="202.2134850841322"/>
        <n v="89.73825406570104"/>
        <n v="114.73028213144605"/>
        <n v="459.8255609955788"/>
        <n v="35.586424152083715"/>
        <n v="192.27412391363129"/>
        <n v="257.0205757210982"/>
        <n v="703.0590191124069"/>
        <n v="374.3421688430699"/>
        <n v="590.2615327969711"/>
        <n v="58.16913429516028"/>
        <n v="45.353222965236114"/>
        <n v="333.15623204903676"/>
        <n v="196.27510532200355"/>
        <n v="381.80702019209775"/>
        <n v="170.85566042888124"/>
        <n v="121.47176158209895"/>
        <n v="143.06348362398978"/>
        <n v="363.278930868939"/>
        <n v="145.36082049383347"/>
        <n v="79.14454120427457"/>
        <n v="100.94176467607991"/>
        <n v="378.2730258601676"/>
        <n v="99.20024131746635"/>
        <n v="128.9319015001492"/>
        <n v="67.51155703972267"/>
        <n v="292.3598580191334"/>
        <n v="152.03854326480172"/>
        <n v="407.238404602675"/>
        <n v="453.68734242769625"/>
        <n v="395.93776613091075"/>
        <n v="254.21940586640562"/>
        <n v="73.0169416835461"/>
        <n v="115.65605903948452"/>
        <n v="52.81866336493561"/>
        <n v="401.9761596602669"/>
        <n v="566.8464914783029"/>
        <n v="1.9347154177309693"/>
        <n v="375.7257463645239"/>
        <n v="348.8293181039797"/>
        <n v="283.87805326123976"/>
        <n v="20.938109758718902"/>
        <n v="155.38190870409767"/>
        <n v="50.73551767729752"/>
        <n v="20.449083539105693"/>
        <n v="434.17166183664045"/>
        <n v="187.02480607035176"/>
        <n v="78.38928149194136"/>
        <n v="133.9027118158516"/>
        <n v="453.05466684066295"/>
        <n v="72.39050321218383"/>
        <n v="242.1218935936907"/>
        <n v="543.6311735131821"/>
        <n v="424.6020024142583"/>
        <n v="225.7206493456505"/>
        <n v="32.304221614374654"/>
        <n v="51.161487677540464"/>
        <n v="74.33925865253744"/>
        <n v="210.81463604431235"/>
        <n v="68.31879267103247"/>
        <n v="86.26664159697211"/>
        <n v="120.23655528397167"/>
        <n v="138.37810598263107"/>
        <n v="45.340676008139106"/>
        <n v="40.13367348149746"/>
        <n v="248.02724189814816"/>
        <n v="46.569842414446896"/>
        <n v="168.26334972380693"/>
        <n v="266.0448414054625"/>
        <n v="149.4990245338056"/>
        <n v="46.986192067901236"/>
        <n v="40.56760691685357"/>
        <n v="79.22525233155068"/>
        <n v="153.20554250964798"/>
        <n v="113.81286609860011"/>
        <n v="207.89296869351702"/>
        <n v="90.19336614421785"/>
        <n v="346.2718213052172"/>
        <n v="21.655394010636925"/>
        <n v="769.92086275"/>
        <n v="46.66940672533189"/>
        <n v="227.31815159151193"/>
        <n v="827.5799652760112"/>
        <n v="292.2848015256959"/>
        <n v="44.14967556042723"/>
        <n v="615.7464874109263"/>
        <n v="743.0640805651958"/>
        <n v="105.1279083250629"/>
        <n v="247.6897331127431"/>
        <n v="113.71684563425667"/>
        <n v="98.46642882475236"/>
        <n v="607.0949223331583"/>
        <n v="257.2113116451998"/>
        <n v="721.2058349851975"/>
        <n v="90.06337127914365"/>
        <n v="20.417549673501195"/>
        <n v="139.04512561234867"/>
        <n v="235.2329486133768"/>
        <n v="255.26599754242247"/>
        <n v="89.82548519851404"/>
        <n v="133.137440161182"/>
        <n v="104.11135615685316"/>
        <n v="143.7621099348534"/>
        <n v="192.1628992239589"/>
        <n v="426.06515233449477"/>
        <n v="41.93550082500243"/>
        <n v="38.075373125968525"/>
        <n v="2.8367327545979535"/>
        <n v="29.974595617025493"/>
        <n v="73.99296126181338"/>
        <n v="291.5947148711411"/>
        <n v="62.34567296003226"/>
        <n v="116.49928013974298"/>
        <n v="592.1042763443662"/>
        <n v="159.82004640598336"/>
        <n v="120.77171420180133"/>
        <n v="148.88461077745592"/>
        <n v="82.45111161896625"/>
        <n v="39.05355455465337"/>
        <n v="114.26422481426448"/>
        <n v="365.35978226843906"/>
        <n v="594.6593582515951"/>
        <n v="380.5354697084568"/>
        <n v="18.09395839013828"/>
        <n v="139.1479818091307"/>
        <n v="64.70562000940882"/>
        <n v="46.27585570112372"/>
        <n v="203.89784140429384"/>
        <n v="147.42450925753195"/>
        <n v="23.369323925826734"/>
        <n v="34.4788167794971"/>
        <n v="40.42798816689667"/>
        <n v="223.04897415416585"/>
        <n v="284.8328122963284"/>
        <n v="321.31158843984963"/>
        <n v="23.6049365059556"/>
        <n v="47.69628496033233"/>
        <n v="29.92588758409064"/>
        <n v="140.40113252827547"/>
        <n v="204.94160315886634"/>
        <n v="485.73060328349004"/>
        <n v="452.73106922549687"/>
        <n v="182.1082745606664"/>
        <n v="156.50141787538305"/>
        <n v="161.90195473882946"/>
        <n v="35.858044828471215"/>
        <n v="40.46898594862145"/>
        <n v="268.60829615508885"/>
        <n v="162.49311515273314"/>
        <n v="121.86015371702638"/>
        <n v="48.9511073451846"/>
        <n v="45.70706785742387"/>
        <n v="455.0711828941285"/>
        <n v="19.94806609191643"/>
        <n v="98.5789929494167"/>
        <n v="140.68272009971002"/>
        <n v="150.3092758276644"/>
        <n v="333.51858111839834"/>
        <n v="178.00179799904717"/>
        <n v="163.78352397036392"/>
        <n v="163.55198133114925"/>
        <n v="25.64993046491559"/>
        <n v="5.241812423409128"/>
        <n v="20.55957730802086"/>
        <n v="33.42256140443422"/>
        <n v="18.867962754433098"/>
        <n v="68.97516824480644"/>
        <n v="32.45885684395114"/>
        <n v="90.67430599726043"/>
        <n v="126.90748042808971"/>
        <n v="122.75490478831576"/>
        <n v="99.98865742414337"/>
        <n v="67.66445709079596"/>
        <n v="243.7941438451974"/>
        <n v="47.64865451871221"/>
        <n v="102.17519171564511"/>
        <n v="57.246685252511526"/>
        <n v="148.93223256019832"/>
        <n v="43.42198789532555"/>
        <n v="201.62570327924655"/>
        <n v="26.445034943917168"/>
        <n v="130.69134351962438"/>
        <n v="45.74253951798924"/>
        <n v="38.7267826965367"/>
        <n v="49.303921783992195"/>
        <n v="727.0000747120363"/>
        <n v="137.29465652449323"/>
        <n v="31.032324978129395"/>
        <n v="110.37280893515506"/>
        <n v="537.7460767820554"/>
        <n v="118.56085325693607"/>
        <n v="23.234675807631092"/>
        <n v="42.77010266634766"/>
        <n v="29.425261964816972"/>
        <n v="114.98050881803437"/>
        <n v="358.96588784792937"/>
        <n v="93.69296049500238"/>
        <n v="14.641481938561636"/>
        <n v="139.1236052645282"/>
        <n v="75.41830047297888"/>
        <n v="42.06114108068351"/>
        <n v="34.40550207106599"/>
        <n v="147.72300694590612"/>
        <n v="125.69254266076594"/>
        <n v="218.25092221469944"/>
        <n v="158.85594074250355"/>
        <n v="15.712714331830346"/>
        <n v="182.83020914696812"/>
        <n v="152.31368788584152"/>
        <n v="76.99552356790592"/>
        <n v="79.55737383279637"/>
        <n v="129.62877269736842"/>
        <n v="64.40463301019767"/>
        <n v="25.226688432000383"/>
        <n v="26.262792589938584"/>
        <n v="127.08173983324825"/>
        <n v="522.1227709517698"/>
        <n v="595.307341948824"/>
        <n v="24.258232033018402"/>
        <n v="236.84686311295627"/>
        <n v="147.0340719871913"/>
        <n v="548.7713906596216"/>
        <n v="120.80568527636595"/>
        <n v="148.37227350364964"/>
        <n v="36.2742953694638"/>
        <n v="48.016787899690364"/>
        <n v="260.42671977099235"/>
        <n v="74.61002607482341"/>
        <n v="775.0524202599295"/>
        <n v="8.226042118995649"/>
        <n v="24.350198287109833"/>
        <n v="171.67255497722837"/>
        <n v="74.6420630513834"/>
        <n v="18.90539444074321"/>
        <n v="19.113575751362827"/>
        <n v="49.276013361339636"/>
        <n v="35.61410269382177"/>
        <n v="74.02673052597217"/>
        <n v="173.052205577391"/>
        <n v="180.2098256690271"/>
        <n v="137.65558498324702"/>
        <n v="148.15684802549754"/>
        <n v="78.46237335364654"/>
        <n v="90.34110757748705"/>
        <n v="11.790801567125488"/>
        <n v="7.625644816987986"/>
        <n v="88.4361322917177"/>
        <n v="34.63709956950042"/>
        <n v="124.66874032859853"/>
        <n v="172.1962657068063"/>
        <n v="104.40570621618637"/>
        <n v="63.343508411659286"/>
        <n v="12.52634671654037"/>
        <n v="54.43222956908116"/>
        <n v="165.37773142461725"/>
        <n v="36.05459673505924"/>
        <n v="136.67769222193837"/>
        <n v="133.90899330459504"/>
        <n v="101.95174497681607"/>
        <n v="139.34179024025045"/>
        <n v="38.988850304542645"/>
        <n v="165.27451530699503"/>
        <n v="120.98136227495908"/>
        <n v="105.64202328029225"/>
        <n v="118.25792842019543"/>
        <n v="43.43343254531127"/>
        <n v="67.39968993367324"/>
        <n v="155.29833519341207"/>
        <n v="69.49137383928571"/>
        <n v="43.6224350539884"/>
        <n v="124.64039225196463"/>
        <n v="70.9652471267086"/>
        <n v="62.77292477433941"/>
        <n v="149.79539217334454"/>
        <n v="16.08272606529574"/>
        <n v="17.01807643902334"/>
        <n v="113.91953512262172"/>
        <n v="720.371341332784"/>
        <n v="38.11685058182185"/>
        <n v="163.1363093126386"/>
        <n v="23.918646840308654"/>
        <n v="82.81920440123521"/>
        <n v="42.915841887245534"/>
        <n v="123.94643386660658"/>
        <n v="105.80863369521512"/>
        <n v="20.904387355470057"/>
        <n v="789.4338756085062"/>
        <n v="74.18981921468824"/>
        <n v="589.0138130274262"/>
        <n v="138.31619973335555"/>
        <n v="69.99938574780329"/>
        <n v="103.76799329404592"/>
        <n v="219.75125426021097"/>
        <n v="241.0303048416705"/>
        <n v="728.1057888834714"/>
        <n v="762.9325114239842"/>
        <n v="5.888051731821104"/>
        <n v="7.247746556131022"/>
        <n v="35.57154147812972"/>
        <n v="30.34239020736419"/>
        <n v="24.679538349635056"/>
        <n v="19.46202658881184"/>
        <n v="139.88723134262136"/>
        <n v="141.39004200172792"/>
        <n v="98.4650649553684"/>
        <n v="83.88722844869667"/>
        <n v="187.35357303370787"/>
        <n v="124.52334067436209"/>
        <n v="100.44111285371062"/>
        <n v="180.79707317742267"/>
        <n v="446.1032940925023"/>
        <n v="88.62232478178817"/>
        <n v="31.351424665588713"/>
        <n v="155.05793942857144"/>
        <n v="27.894592982021464"/>
        <n v="145.83738110034727"/>
        <n v="227.45814012684264"/>
        <n v="245.32203215767638"/>
        <n v="446.5926615015838"/>
        <n v="108.03699150494324"/>
        <n v="23.446437449132294"/>
        <n v="195.8011583678603"/>
        <n v="22.237981519251814"/>
        <n v="38.61816735041604"/>
        <n v="96.14416650117171"/>
        <n v="107.10944707966267"/>
        <n v="165.86439069919"/>
        <n v="238.1332950970165"/>
        <n v="28.287968194918246"/>
        <n v="67.65862854426672"/>
        <n v="68.10068781531717"/>
        <n v="72.54983128153162"/>
        <n v="192.02625187340212"/>
        <n v="113.68524191162281"/>
        <n v="86.10045019165727"/>
        <n v="59.45253855751568"/>
        <n v="90.3559816525569"/>
        <n v="55.02931955900029"/>
        <n v="30.877211682435878"/>
        <n v="107.38250121577136"/>
        <n v="280.8566093758429"/>
        <n v="111.04157718266927"/>
        <n v="55.16132693834562"/>
        <n v="24.88062335250168"/>
        <n v="47.646917448570555"/>
        <n v="42.26360470837267"/>
        <n v="138.61148698056"/>
        <n v="41.40570637331363"/>
        <n v="144.05317126935597"/>
        <n v="174.2999254484305"/>
        <n v="91.29377714368367"/>
        <n v="65.27770233211751"/>
        <n v="119.30017229856732"/>
        <n v="232.1572340300265"/>
        <n v="109.80662608927027"/>
        <n v="35.775498263264325"/>
        <n v="64.33906228753472"/>
        <n v="58.42252179959015"/>
        <n v="248.57963682741362"/>
        <n v="14.232485552134452"/>
        <n v="6.1861863725970965"/>
        <n v="58.32479266107647"/>
        <n v="28.41130412897797"/>
        <n v="90.56586454290198"/>
        <n v="54.93285313024397"/>
        <n v="163.25306920864642"/>
        <n v="15.570797239767757"/>
        <n v="283.018427864798"/>
        <n v="35.750394698345"/>
        <n v="104.45223832767402"/>
        <n v="352.3785470468432"/>
        <n v="138.93909394024539"/>
        <n v="55.00304830725603"/>
        <n v="57.54924278466655"/>
        <n v="821.2695805623316"/>
        <n v="158.2590153980561"/>
        <n v="39.259256837501745"/>
        <n v="167.22468483412322"/>
        <n v="43.396111034942024"/>
        <n v="115.48471095633539"/>
        <n v="108.65647174214249"/>
        <n v="45.181060959266446"/>
        <n v="63.10463879549369"/>
        <n v="75.84202661735836"/>
        <n v="8.725294507106275"/>
        <n v="15.963901201244145"/>
        <n v="222.8912134645016"/>
        <n v="46.06715082532107"/>
        <n v="30.86008281603739"/>
        <n v="146.19602437543776"/>
        <n v="113.13493864729995"/>
        <n v="17.964348157965784"/>
        <n v="152.47338309679768"/>
        <n v="147.50291832757551"/>
        <n v="430.5316795484509"/>
        <n v="16.261002056954094"/>
        <n v="307.6669973248786"/>
        <n v="51.06763077873586"/>
        <n v="58.1652210686558"/>
        <n v="181.35737754654983"/>
        <n v="43.2803751646846"/>
        <n v="62.334605043758415"/>
        <n v="22.87824294777827"/>
        <n v="16.237831882817865"/>
        <n v="64.40599804594306"/>
        <n v="111.41873511695613"/>
        <n v="128.6972283744887"/>
        <n v="4.595369822203155"/>
        <n v="106.36938455938558"/>
        <n v="532.8397436865508"/>
        <n v="41.87480481412245"/>
        <n v="81.19766792802157"/>
        <n v="6.665053180549434"/>
        <n v="150.0371625590445"/>
        <n v="312.79836038987634"/>
        <n v="18.789871170563515"/>
        <n v="20.374691375043785"/>
        <n v="9.789761474610971"/>
        <n v="27.746291609709242"/>
        <n v="135.60832760802748"/>
        <n v="33.8290458290044"/>
        <n v="96.92277249722255"/>
        <n v="184.37987666102924"/>
        <n v="36.09794337592054"/>
        <n v="166.84354701411507"/>
        <n v="588.6819222840651"/>
        <n v="17.027560146282333"/>
        <n v="44.44607161211379"/>
        <n v="94.37756002864596"/>
        <n v="213.5682230805913"/>
        <n v="26.00764648217636"/>
        <n v="28.829685670873836"/>
        <n v="26.455667481786293"/>
        <n v="31.02853320398072"/>
        <n v="3.9507690297969686"/>
        <n v="124.09217008603574"/>
        <n v="138.9186834437086"/>
        <n v="4.962355925264916"/>
        <n v="36.558849098512205"/>
        <n v="663.785121719636"/>
        <n v="29.10628569022678"/>
        <n v="29.77184514823434"/>
        <n v="61.12545943940172"/>
        <n v="42.226370927586665"/>
        <n v="108.21193028665766"/>
        <n v="19.589521509661367"/>
        <n v="166.7026231893347"/>
        <n v="16.794559711306157"/>
        <n v="202.14528927438673"/>
        <n v="203.93044563975252"/>
        <n v="11.476170920765092"/>
        <n v="30.65605401827923"/>
        <n v="4.232098773482637"/>
        <n v="58.27845642527333"/>
        <n v="14.445191222223043"/>
        <n v="21.081428863856733"/>
        <n v="32.29295446450255"/>
        <n v="19.597913765615072"/>
        <n v="22.981103583658047"/>
        <n v="41.33441975018087"/>
        <n v="11.050615110840361"/>
        <n v="9.541743053899852"/>
        <n v="21.464557220126682"/>
        <n v="5.700399475629305"/>
        <n v="4.24881850684978"/>
        <n v="9.665349998542911"/>
        <n v="22.284303806995172"/>
        <n v="21.81131177678778"/>
        <n v="37.184725072409016"/>
        <n v="23.15768626233622"/>
        <n v="11.770805765531872"/>
        <n v="129.5313958700764"/>
        <n v="37.821779073509354"/>
        <n v="11.545360101682975"/>
        <n v="10.271396333160192"/>
        <n v="50.978493850383444"/>
        <n v="9.159922980686616"/>
        <n v="25.35359441185244"/>
        <n v="20.165404244366368"/>
        <n v="108.19961089523241"/>
        <n v="14.755489536082944"/>
        <n v="183.7347318574169"/>
        <n v="19.525412070716026"/>
        <n v="10.160903302148688"/>
        <n v="3.5664726211890385"/>
        <n v="24.23467027870815"/>
        <n v="27.73017883634258"/>
        <n v="32.73341857548794"/>
        <n v="18.53614510466159"/>
        <n v="21.28400043325716"/>
        <n v="6.4474822147063495"/>
        <n v="19.271246848793538"/>
        <n v="18.424112638899388"/>
        <n v="18.094978328389463"/>
        <n v="5.065620826404406"/>
        <n v="5.179375929159868"/>
        <n v="508.20400894601534"/>
        <n v="8.50143523941117"/>
        <n v="5.63775952918538"/>
        <n v="108.90412240047534"/>
        <n v="114.41377854620366"/>
        <n v="27.131972910106942"/>
        <n v="7.341510534008858"/>
        <n v="32.73368186997401"/>
        <n v="8.402352518987477"/>
        <n v="7.710455914380863"/>
        <n v="20.043122204334693"/>
        <n v="65.71915764334021"/>
        <n v="114.79663656941649"/>
        <n v="8.577840833518067"/>
        <n v="18.706344639617754"/>
        <n v="8.350884998198522"/>
        <n v="21.305287302730843"/>
        <n v="61.495342018196865"/>
        <n v="184.3467847986043"/>
        <n v="70.97757204938492"/>
        <n v="16.223485726564213"/>
        <n v="8.036491120329424"/>
        <n v="11.560056879928023"/>
        <n v="10.871361310489213"/>
        <n v="78.3708111736364"/>
        <n v="7.586320416500364"/>
        <n v="7.879986585859799"/>
        <n v="9.071925581371946"/>
        <n v="6.3692822520312475"/>
        <n v="8.14191907428413"/>
        <n v="1.8009559296558977"/>
        <n v="6.753487950601523"/>
        <n v="6.810030127468436"/>
        <n v="4.951396313748384"/>
        <n v="2.8234877970123318"/>
        <n v="118.29638053691275"/>
        <n v="4.853566358019979"/>
        <n v="34.01767874180968"/>
        <n v="8.288743951040992"/>
        <n v="3.241759808216607"/>
        <n v="4.905798159140642"/>
        <n v="4.235951060375184"/>
        <n v="9.650023741527681"/>
        <n v="113.40979310856973"/>
        <n v="47.22085261344476"/>
        <n v="65.20823125695057"/>
        <n v="32.1330490163943"/>
        <n v="32.15952854672791"/>
        <n v="4.9676762073758995"/>
        <n v="32.98501853260626"/>
        <n v="50.3780848399625"/>
        <n v="6.1269405565585995"/>
        <n v="17.20257631955986"/>
        <n v="5.556411742849343"/>
        <n v="3.0845417512448785"/>
        <n v="3.3023014058661984"/>
        <n v="8.116094157064508"/>
        <n v="7.58548903805991"/>
        <n v="26.189738826861106"/>
        <n v="102.6615057978897"/>
        <n v="35.344145716937845"/>
        <n v="13.253029797800638"/>
        <n v="2.88437346931421"/>
        <n v="2.2117934040167846"/>
        <n v="5.134824432797856"/>
        <n v="9.482927253721018"/>
        <n v="6.242160169254011"/>
        <n v="6.125567169444386"/>
        <n v="50.66577024627043"/>
        <n v="6.920963803148516"/>
        <n v="7.577174167642303"/>
        <n v="2.1755694406403787"/>
        <n v="19.931908326987926"/>
        <n v="30.099094926435694"/>
        <n v="3.433069121549909"/>
        <n v="3.884781211559925"/>
        <n v="92.3548327807814"/>
        <n v="3.2690704052129633"/>
        <n v="51.05595552170732"/>
        <n v="10.557317544747677"/>
        <n v="25.224928139954077"/>
        <n v="4.805886170305127"/>
        <n v="2.234275304274761"/>
        <n v="43.287665563840896"/>
        <n v="62.266963004713084"/>
        <n v="23.293828686996868"/>
      </sharedItems>
    </cacheField>
    <cacheField name="CVR">
      <sharedItems containsMixedTypes="1" containsNumber="1">
        <s v="N/A"/>
        <n v="1.9795918367346939"/>
        <n v="1.9"/>
        <n v="1.8461538461538463"/>
        <n v="1.2"/>
        <n v="1.1"/>
        <n v="1.054054054054054"/>
        <n v="1.0"/>
        <n v="0.95"/>
        <n v="0.7"/>
        <n v="0.6333333333333333"/>
        <n v="0.6086956521739131"/>
        <n v="0.6"/>
        <n v="0.52"/>
        <n v="0.5"/>
        <n v="0.48"/>
        <n v="0.4666666666666667"/>
        <n v="0.45454545454545453"/>
        <n v="0.45"/>
        <n v="0.44"/>
        <n v="0.4"/>
        <n v="0.3958333333333333"/>
        <n v="0.3939393939393939"/>
        <n v="0.375"/>
        <n v="0.37142857142857144"/>
        <n v="0.36363636363636365"/>
        <n v="0.34782608695652173"/>
        <n v="0.3409090909090909"/>
        <n v="0.325"/>
        <n v="0.3037974683544304"/>
        <n v="0.30158730158730157"/>
        <n v="0.3"/>
        <n v="0.27941176470588236"/>
        <n v="0.2777777777777778"/>
        <n v="0.275"/>
        <n v="0.2714285714285714"/>
        <n v="0.2702702702702703"/>
        <n v="0.2696629213483146"/>
        <n v="0.2692307692307692"/>
        <n v="0.26666666666666666"/>
        <n v="0.2631578947368421"/>
        <n v="0.26153846153846155"/>
        <n v="0.2564102564102564"/>
        <n v="0.25333333333333335"/>
        <n v="0.25"/>
        <n v="0.24242424242424243"/>
        <n v="0.23404255319148937"/>
        <n v="0.23333333333333334"/>
        <n v="0.23225806451612904"/>
        <n v="0.23076923076923078"/>
        <n v="0.22727272727272727"/>
        <n v="0.22580645161290322"/>
        <n v="0.225"/>
        <n v="0.2235294117647059"/>
        <n v="0.22"/>
        <n v="0.21739130434782608"/>
        <n v="0.21428571428571427"/>
        <n v="0.21333333333333335"/>
        <n v="0.2125"/>
        <n v="0.21212121212121213"/>
        <n v="0.21"/>
        <n v="0.2054794520547945"/>
        <n v="0.20270270270270271"/>
        <n v="0.2"/>
        <n v="0.19480519480519481"/>
        <n v="0.19230769230769232"/>
        <n v="0.19117647058823528"/>
        <n v="0.19047619047619047"/>
        <n v="0.18571428571428572"/>
        <n v="0.18518518518518517"/>
        <n v="0.18333333333333332"/>
        <n v="0.18181818181818182"/>
        <n v="0.18"/>
        <n v="0.17857142857142858"/>
        <n v="0.17777777777777778"/>
        <n v="0.17647058823529413"/>
        <n v="0.175"/>
        <n v="0.17346938775510204"/>
        <n v="0.17307692307692307"/>
        <n v="0.1717171717171717"/>
        <n v="0.17142857142857143"/>
        <n v="0.16666666666666666"/>
        <n v="0.16393442622950818"/>
        <n v="0.16176470588235295"/>
        <n v="0.16"/>
        <n v="0.15942028985507245"/>
        <n v="0.1590909090909091"/>
        <n v="0.15714285714285714"/>
        <n v="0.15476190476190477"/>
        <n v="0.15384615384615385"/>
        <n v="0.15254237288135594"/>
        <n v="0.15151515151515152"/>
        <n v="0.15"/>
        <n v="0.14705882352941177"/>
        <n v="0.14666666666666667"/>
        <n v="0.14444444444444443"/>
        <n v="0.14285714285714285"/>
        <n v="0.14201183431952663"/>
        <n v="0.1414141414141414"/>
        <n v="0.14074074074074075"/>
        <n v="0.140625"/>
        <n v="0.14"/>
        <n v="0.13827655310621242"/>
        <n v="0.13636363636363635"/>
        <n v="0.13592233009708737"/>
        <n v="0.13533834586466165"/>
        <n v="0.13432835820895522"/>
        <n v="0.13333333333333333"/>
        <n v="0.13274336283185842"/>
        <n v="0.1323529411764706"/>
        <n v="0.13157894736842105"/>
        <n v="0.13043478260869565"/>
        <n v="0.12931034482758622"/>
        <n v="0.12857142857142856"/>
        <n v="0.128"/>
        <n v="0.12727272727272726"/>
        <n v="0.12698412698412698"/>
        <n v="0.1267605633802817"/>
        <n v="0.12612612612612611"/>
        <n v="0.125"/>
        <n v="0.12280701754385964"/>
        <n v="0.12162162162162163"/>
        <n v="0.12121212121212122"/>
        <n v="0.12"/>
        <n v="0.11940298507462686"/>
        <n v="0.11904761904761904"/>
        <n v="0.1188118811881188"/>
        <n v="0.11764705882352941"/>
        <n v="0.11666666666666667"/>
        <n v="0.11594202898550725"/>
        <n v="0.11538461538461539"/>
        <n v="0.1134020618556701"/>
        <n v="0.1125"/>
        <n v="0.11214953271028037"/>
        <n v="0.112"/>
        <n v="0.1111111111111111"/>
        <n v="0.10909090909090909"/>
        <n v="0.10810810810810811"/>
        <n v="0.10714285714285714"/>
        <n v="0.10619469026548672"/>
        <n v="0.10588235294117647"/>
        <n v="0.10576923076923077"/>
        <n v="0.104"/>
        <n v="0.10344827586206896"/>
        <n v="0.10317460317460317"/>
        <n v="0.10270270270270271"/>
        <n v="0.10256410256410256"/>
        <n v="0.10240963855421686"/>
        <n v="0.10227272727272728"/>
        <n v="0.10185185185185185"/>
        <n v="0.10144927536231885"/>
        <n v="0.10050251256281408"/>
        <n v="0.1"/>
        <n v="0.09722222222222222"/>
        <n v="0.09523809523809523"/>
        <n v="0.09477521263669501"/>
        <n v="0.09375"/>
        <n v="0.09195402298850575"/>
        <n v="0.09166666666666666"/>
        <n v="0.09130434782608696"/>
        <n v="0.09090909090909091"/>
        <n v="0.09009009009009009"/>
        <n v="0.09"/>
        <n v="0.08928571428571429"/>
        <n v="0.08888888888888889"/>
        <n v="0.08866995073891626"/>
        <n v="0.0875"/>
        <n v="0.08727272727272728"/>
        <n v="0.08695652173913043"/>
        <n v="0.08653846153846154"/>
        <n v="0.08648648648648649"/>
        <n v="0.08620689655172414"/>
        <n v="0.08571428571428572"/>
        <n v="0.0855614973262032"/>
        <n v="0.08484848484848485"/>
        <n v="0.08461538461538462"/>
        <n v="0.08421052631578947"/>
        <n v="0.08333333333333333"/>
        <n v="0.08284023668639054"/>
        <n v="0.08181818181818182"/>
        <n v="0.08108108108108109"/>
        <n v="0.0802675585284281"/>
        <n v="0.08"/>
        <n v="0.07964601769911504"/>
        <n v="0.07883817427385892"/>
        <n v="0.07865168539325842"/>
        <n v="0.0784313725490196"/>
        <n v="0.078"/>
        <n v="0.07781282860147214"/>
        <n v="0.07614213197969544"/>
        <n v="0.07537688442211055"/>
        <n v="0.075"/>
        <n v="0.07450980392156863"/>
        <n v="0.07407407407407407"/>
        <n v="0.07386363636363637"/>
        <n v="0.07368421052631578"/>
        <n v="0.07352941176470588"/>
        <n v="0.07333333333333333"/>
        <n v="0.07246376811594203"/>
        <n v="0.07222222222222222"/>
        <n v="0.07194244604316546"/>
        <n v="0.07142857142857142"/>
        <n v="0.07058823529411765"/>
        <n v="0.07042253521126761"/>
        <n v="0.07027027027027027"/>
        <n v="0.06976744186046512"/>
        <n v="0.06935483870967742"/>
        <n v="0.06930693069306931"/>
        <n v="0.06923076923076923"/>
        <n v="0.06853582554517133"/>
        <n v="0.06818181818181818"/>
        <n v="0.06779661016949153"/>
        <n v="0.06756756756756757"/>
        <n v="0.06752411575562701"/>
        <n v="0.06666666666666667"/>
        <n v="0.06640625"/>
        <n v="0.06609808102345416"/>
        <n v="0.06532663316582915"/>
        <n v="0.06521739130434782"/>
        <n v="0.06440281030444965"/>
        <n v="0.06428571428571428"/>
        <n v="0.0641025641025641"/>
        <n v="0.06349206349206349"/>
        <n v="0.06265664160401002"/>
        <n v="0.0625"/>
        <n v="0.06172839506172839"/>
        <n v="0.06153846153846154"/>
        <n v="0.06132665832290363"/>
        <n v="0.06132075471698113"/>
        <n v="0.06060606060606061"/>
        <n v="0.06037735849056604"/>
        <n v="0.06030150753768844"/>
        <n v="0.06"/>
        <n v="0.05970149253731343"/>
        <n v="0.05952380952380952"/>
        <n v="0.0594059405940594"/>
        <n v="0.05921052631578947"/>
        <n v="0.058655221745350504"/>
        <n v="0.05855855855855856"/>
        <n v="0.05813953488372093"/>
        <n v="0.058"/>
        <n v="0.057971014492753624"/>
        <n v="0.05789473684210526"/>
        <n v="0.057692307692307696"/>
        <n v="0.05760709010339734"/>
        <n v="0.0575"/>
        <n v="0.05747126436781609"/>
        <n v="0.05737704918032787"/>
        <n v="0.05714285714285714"/>
        <n v="0.05660377358490566"/>
        <n v="0.056338028169014086"/>
        <n v="0.05555555555555555"/>
        <n v="0.0547945205479452"/>
        <n v="0.05454545454545454"/>
        <n v="0.05405405405405406"/>
        <n v="0.05365853658536585"/>
        <n v="0.05357142857142857"/>
        <n v="0.05351170568561873"/>
        <n v="0.05263157894736842"/>
        <n v="0.052"/>
        <n v="0.05188679245283019"/>
        <n v="0.05172413793103448"/>
        <n v="0.05161290322580645"/>
        <n v="0.05154639175257732"/>
        <n v="0.05142857142857143"/>
        <n v="0.05105105105105105"/>
        <n v="0.05102040816326531"/>
        <n v="0.050505050505050504"/>
        <n v="0.05016722408026756"/>
        <n v="0.05"/>
        <n v="0.04943820224719101"/>
        <n v="0.0492627345844504"/>
        <n v="0.04891304347826087"/>
        <n v="0.04864864864864865"/>
        <n v="0.04814004376367615"/>
        <n v="0.0481283422459893"/>
        <n v="0.047619047619047616"/>
        <n v="0.047058823529411764"/>
        <n v="0.046875"/>
        <n v="0.046153846153846156"/>
        <n v="0.04597701149425287"/>
        <n v="0.04583333333333333"/>
        <n v="0.045454545454545456"/>
        <n v="0.04522613065326633"/>
        <n v="0.04504504504504504"/>
        <n v="0.045"/>
        <n v="0.04477611940298507"/>
        <n v="0.044444444444444446"/>
        <n v="0.04411764705882353"/>
        <n v="0.04398826979472141"/>
        <n v="0.04375"/>
        <n v="0.043478260869565216"/>
        <n v="0.04285714285714286"/>
        <n v="0.042735042735042736"/>
        <n v="0.042666666666666665"/>
        <n v="0.04245283018867924"/>
        <n v="0.042105263157894736"/>
        <n v="0.041666666666666664"/>
        <n v="0.04159733777038269"/>
        <n v="0.040983606557377046"/>
        <n v="0.04081632653061224"/>
        <n v="0.04054054054054054"/>
        <n v="0.04040404040404041"/>
        <n v="0.04020100502512563"/>
        <n v="0.04013377926421405"/>
        <n v="0.04"/>
        <n v="0.039473684210526314"/>
        <n v="0.038"/>
        <n v="0.0375"/>
        <n v="0.03636363636363636"/>
        <n v="0.03602811950790861"/>
        <n v="0.03559322033898305"/>
        <n v="0.03550295857988166"/>
        <n v="0.03508771929824561"/>
        <n v="0.03488372093023256"/>
        <n v="0.03470031545741325"/>
        <n v="0.034482758620689655"/>
        <n v="0.03409090909090909"/>
        <n v="0.03355704697986577"/>
        <n v="0.03333333333333333"/>
        <n v="0.033112582781456956"/>
        <n v="0.03303303303303303"/>
        <n v="0.0330188679245283"/>
        <n v="0.03225806451612903"/>
        <n v="0.03209302325581395"/>
        <n v="0.031818181818181815"/>
        <n v="0.031746031746031744"/>
        <n v="0.03146853146853147"/>
        <n v="0.031423290203327174"/>
        <n v="0.03125"/>
        <n v="0.031088082901554404"/>
        <n v="0.030927835051546393"/>
        <n v="0.030800821355236138"/>
        <n v="0.03076923076923077"/>
        <n v="0.03048780487804878"/>
        <n v="0.030303030303030304"/>
        <n v="0.030100334448160536"/>
        <n v="0.03"/>
        <n v="0.02972972972972973"/>
        <n v="0.0297029702970297"/>
        <n v="0.029342723004694836"/>
        <n v="0.028985507246376812"/>
        <n v="0.028735632183908046"/>
        <n v="0.02857142857142857"/>
        <n v="0.027777777777777776"/>
        <n v="0.027210884353741496"/>
        <n v="0.02702702702702703"/>
        <n v="0.026881720430107527"/>
        <n v="0.025821596244131457"/>
        <n v="0.025806451612903226"/>
        <n v="0.02564102564102564"/>
        <n v="0.02512562814070352"/>
        <n v="0.025"/>
        <n v="0.024050632911392405"/>
        <n v="0.02403846153846154"/>
        <n v="0.023809523809523808"/>
        <n v="0.023696682464454975"/>
        <n v="0.02358490566037736"/>
        <n v="0.023529411764705882"/>
        <n v="0.023230330922638615"/>
        <n v="0.022727272727272728"/>
        <n v="0.022715539494062985"/>
        <n v="0.022357723577235773"/>
        <n v="0.022222222222222223"/>
        <n v="0.021666666666666667"/>
        <n v="0.020833333333333332"/>
        <n v="0.020689655172413793"/>
        <n v="0.02040816326530612"/>
        <n v="0.020066889632107024"/>
        <n v="0.02"/>
        <n v="0.019801980198019802"/>
        <n v="0.0195"/>
        <n v="0.018867924528301886"/>
        <n v="0.01862348178137652"/>
        <n v="0.01839080459770115"/>
        <n v="0.018306636155606407"/>
        <n v="0.018018018018018018"/>
        <n v="0.01764705882352941"/>
        <n v="0.017543859649122806"/>
        <n v="0.017241379310344827"/>
        <n v="0.017142857142857144"/>
        <n v="0.01701931922723091"/>
        <n v="0.016985138004246284"/>
        <n v="0.016216216216216217"/>
        <n v="0.016129032258064516"/>
        <n v="0.016075845012366034"/>
        <n v="0.01603206412825651"/>
        <n v="0.015950920245398775"/>
        <n v="0.015789473684210527"/>
        <n v="0.015706806282722512"/>
        <n v="0.015384615384615385"/>
        <n v="0.015151515151515152"/>
        <n v="0.014925373134328358"/>
        <n v="0.01486988847583643"/>
        <n v="0.014814814814814815"/>
        <n v="0.014783526927138331"/>
        <n v="0.014705882352941176"/>
        <n v="0.014492753623188406"/>
        <n v="0.01443298969072165"/>
        <n v="0.014285714285714285"/>
        <n v="0.014177693761814745"/>
        <n v="0.014150943396226415"/>
        <n v="0.0136986301369863"/>
        <n v="0.013664596273291925"/>
        <n v="0.013550135501355014"/>
        <n v="0.013368983957219251"/>
        <n v="0.01336728198599618"/>
        <n v="0.013215859030837005"/>
        <n v="0.013024602026049204"/>
        <n v="0.012875536480686695"/>
        <n v="0.012746234067207415"/>
        <n v="0.012648425400103252"/>
        <n v="0.0125"/>
        <n v="0.012244897959183673"/>
        <n v="0.011904761904761904"/>
        <n v="0.011764705882352941"/>
        <n v="0.011111111111111112"/>
        <n v="0.011071967790639155"/>
        <n v="0.01084010840108401"/>
        <n v="0.010810810810810811"/>
        <n v="0.010786360473208072"/>
        <n v="0.010714285714285714"/>
        <n v="0.010526315789473684"/>
        <n v="0.010460251046025104"/>
        <n v="0.010416666666666666"/>
        <n v="0.010309278350515464"/>
        <n v="0.01015228426395939"/>
        <n v="0.010033444816053512"/>
        <n v="0.01"/>
        <n v="0.00964630225080386"/>
        <n v="0.00963855421686747"/>
        <n v="0.009633911368015413"/>
        <n v="0.009523809523809525"/>
        <n v="0.009112709832134292"/>
        <n v="0.00909090909090909"/>
        <n v="0.008568548387096774"/>
        <n v="0.008369723435225618"/>
        <n v="0.008333333333333333"/>
        <n v="0.0081799591002045"/>
        <n v="0.008016032064128256"/>
        <n v="0.008004574042309892"/>
        <n v="0.007956715467854869"/>
        <n v="0.00794392523364486"/>
        <n v="0.007863695937090432"/>
        <n v="0.007859733978234583"/>
        <n v="0.007692307692307693"/>
        <n v="0.007470651013874066"/>
        <n v="0.007407407407407408"/>
        <n v="0.007138221933809215"/>
        <n v="0.007056451612903226"/>
        <n v="0.007042253521126761"/>
        <n v="0.006799531066822978"/>
        <n v="0.006779661016949152"/>
        <n v="0.006666666666666667"/>
        <n v="0.006382978723404255"/>
        <n v="0.00625"/>
        <n v="0.006134969325153374"/>
        <n v="0.005988023952095809"/>
        <n v="0.005945303210463734"/>
        <n v="0.005859375"/>
        <n v="0.005763688760806916"/>
        <n v="0.005722460658082976"/>
        <n v="0.005714285714285714"/>
        <n v="0.005698005698005698"/>
        <n v="0.005517241379310344"/>
        <n v="0.005516154452324665"/>
        <n v="0.005502751375687844"/>
        <n v="0.005326231691078562"/>
        <n v="0.005263157894736842"/>
        <n v="0.005192107995846314"/>
        <n v="0.005188067444876783"/>
        <n v="0.005032021957913998"/>
        <n v="0.005025125628140704"/>
        <n v="0.0050062578222778474"/>
        <n v="0.0049261083743842365"/>
        <n v="0.00490449148167269"/>
        <n v="0.004784688995215311"/>
        <n v="0.004769076305220884"/>
        <n v="0.004651162790697674"/>
        <n v="0.0045362903225806455"/>
        <n v="0.004484304932735426"/>
        <n v="0.004261363636363636"/>
        <n v="0.0041109969167523125"/>
        <n v="0.0040650406504065045"/>
        <n v="0.0038461538461538464"/>
        <n v="0.003749330476700589"/>
        <n v="0.0033444816053511705"/>
        <n v="0.0031914893617021275"/>
        <n v="0.0030241935483870967"/>
        <n v="0.0028994845360824743"/>
        <n v="0.002564102564102564"/>
        <n v="0.0023752969121140144"/>
        <n v="0.0015384615384615385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728" sheet="COOP_DA_Capstone_Dataset1_Modif"/>
  </cacheSource>
  <cacheFields>
    <cacheField name="user id" numFmtId="0">
      <sharedItems>
        <s v="HPNFI2551J"/>
        <s v="KAOJS0986I"/>
        <s v="RRFVN6966N"/>
        <s v="YIFKL6363U"/>
        <s v="EXWIY3624H"/>
        <s v="ELPSH7345M"/>
        <s v="TADZU2116Y"/>
        <s v="PHTXE1764B"/>
        <s v="TOJIT8735S"/>
        <s v="XSQXY8178A"/>
        <s v="ZPFYE9731B"/>
        <s v="NNIQN4994L"/>
        <s v="NXNCM3609R"/>
        <s v="UDILX1928H"/>
        <s v="MYYFY2600T"/>
        <s v="ZRRCV7570B"/>
        <s v="DEIGT6412A"/>
        <s v="WOAJS6397Q"/>
        <s v="VPBJO3661M"/>
        <s v="HYWBU2767P"/>
        <s v="VOFGB6363F"/>
        <s v="CDXJO4905E"/>
        <s v="UYBWI6518W"/>
        <s v="WQOKT9460U"/>
        <s v="DPTMM2394J"/>
        <s v="IXZCJ1734X"/>
        <s v="TOBUU9192V"/>
        <s v="SWROB3634I"/>
        <s v="YDBMK6388L"/>
        <s v="RESTH6166P"/>
        <s v="XEVLA2869O"/>
        <s v="MKJOS9956B"/>
        <s v="URJMU3263E"/>
        <s v="BPIEV7647Z"/>
        <s v="SKDOI1091I"/>
        <s v="NQIAQ4797B"/>
        <s v="IQNDF8078J"/>
        <s v="XNDIE5376H"/>
        <s v="QLYBJ6230S"/>
        <s v="YOGGI4679I"/>
        <s v="SVDSI0203I"/>
        <s v="ELGKR4105C"/>
        <s v="SSXHD0493R"/>
        <s v="IBKUG9489W"/>
        <s v="HXCRN4463P"/>
        <s v="DLXOX1644U"/>
        <s v="DVSKS0893I"/>
        <s v="EZLPP1861T"/>
        <s v="JNBOH4462V"/>
        <s v="KULXK2417O"/>
        <s v="TSZTZ3446D"/>
        <s v="DLRVS3201A"/>
        <s v="EWNTA2102E"/>
        <s v="YTVZF7096N"/>
        <s v="SLPEF4433Z"/>
        <s v="XWYIT9866J"/>
        <s v="ULCVE1524T"/>
        <s v="SEAXG5752L"/>
        <s v="TPUSC7096U"/>
        <s v="EDMHM0851Y"/>
        <s v="PXTFY2287U"/>
        <s v="XLDQB0289S"/>
        <s v="XJAXD7769J"/>
        <s v="PFARI5934S"/>
        <s v="XSOQC3661H"/>
        <s v="MRWWP1933D"/>
        <s v="ACISR2177V"/>
        <s v="IHTFN9883F"/>
        <s v="MKCYW5699X"/>
        <s v="VRAEE9947R"/>
        <s v="YEMIG6375F"/>
        <s v="RLRXJ9018X"/>
        <s v="LAUXF7510L"/>
        <s v="DRQEG8768V"/>
        <s v="YWOKG0142J"/>
        <s v="UFJIL2790F"/>
        <s v="OMUVE7654C"/>
        <s v="ZDTAD6991M"/>
        <s v="PBJVX1159R"/>
        <s v="QTDDO7203O"/>
        <s v="FRLAV2389E"/>
        <s v="EIGNB6744C"/>
        <s v="QFWII4772P"/>
        <s v="GYCND0607J"/>
        <s v="DUSFZ5266A"/>
        <s v="ZJRPV5063L"/>
        <s v="EOBSG4888H"/>
        <s v="ZXILD0744S"/>
        <s v="MEOSU3566R"/>
        <s v="GVNEZ4094A"/>
        <s v="DANIT5805U"/>
        <s v="RGWVN5464S"/>
        <s v="YXUGJ2459B"/>
        <s v="MHCUS4399K"/>
        <s v="ALQHY3719W"/>
        <s v="ZHVGN2491H"/>
        <s v="ZKNQP2729Q"/>
        <s v="CJJWX4880S"/>
        <s v="VDJYO1640I"/>
        <s v="CXGAZ6353T"/>
        <s v="FQHEZ7971Z"/>
        <s v="PLNCK8092K"/>
        <s v="XQRTH0321M"/>
        <s v="UDWCZ8207P"/>
        <s v="MSTKW0021I"/>
        <s v="OHSXI8260D"/>
        <s v="JOJKS6529M"/>
        <s v="FBZDK4515D"/>
        <s v="VPWSU8183E"/>
        <s v="DXADI4176M"/>
        <s v="NBFDP8614V"/>
        <s v="YHBPW3142T"/>
        <s v="WOOPY2470Q"/>
        <s v="NVALC0032U"/>
        <s v="FVEOX2518Q"/>
        <s v="CZLSB5840A"/>
        <s v="MCGLF9586W"/>
        <s v="OBEFA3199W"/>
        <s v="WOMDF4920R"/>
        <s v="ZXLIT6695R"/>
        <s v="WASAZ7091S"/>
        <s v="NRDJO4942X"/>
        <s v="WNXZE3849P"/>
        <s v="ZFWXT7245G"/>
        <s v="TOJEA8998J"/>
        <s v="JHQYJ2545D"/>
        <s v="HTXDB0315N"/>
        <s v="RGVDH5612B"/>
        <s v="FEICG0482L"/>
        <s v="HVIPF9164I"/>
        <s v="BBJPF6212Z"/>
        <s v="ZAPRT1202P"/>
        <s v="MNKEV7271L"/>
        <s v="DYYCQ3365N"/>
        <s v="VDIFM5959E"/>
        <s v="TSUJX7553E"/>
        <s v="ALJEC5836N"/>
        <s v="KSREK1687R"/>
        <s v="BLMUX0265H"/>
        <s v="GQTYF6449M"/>
        <s v="HLRXK0020W"/>
        <s v="WVAIV4666J"/>
        <s v="ZXMCR0435E"/>
        <s v="MBYFR7830Z"/>
        <s v="CGMMU2582A"/>
        <s v="MKCML3857A"/>
        <s v="WSVWR6700T"/>
        <s v="EVNAW4640F"/>
        <s v="WIOIH3185X"/>
        <s v="MGZVT5342M"/>
        <s v="XOUNU4391H"/>
        <s v="WAJCH8135H"/>
        <s v="JMHAM7380E"/>
        <s v="LUNGK0290L"/>
        <s v="YXYJD5988H"/>
        <s v="MQLNG3826L"/>
        <s v="MBBXE6117R"/>
        <s v="CXWOQ3854Y"/>
        <s v="UIWIP6457B"/>
        <s v="LYDJQ5653N"/>
        <s v="HWWPB2234B"/>
        <s v="VOIKW7525D"/>
        <s v="NQQNL7320T"/>
        <s v="LLQYY4909B"/>
        <s v="FRRDD3353T"/>
        <s v="JGIIM9251E"/>
        <s v="DZRCO0881W"/>
        <s v="DTBFV9091K"/>
        <s v="ZHEWP3598B"/>
        <s v="IOFRC1978M"/>
        <s v="IBKVE5450B"/>
        <s v="FXYFQ8937T"/>
        <s v="IPVUM5032X"/>
        <s v="HKIWD6732Z"/>
        <s v="JHJPD1937B"/>
        <s v="NOKCJ7278U"/>
        <s v="TNEMA3098L"/>
        <s v="NUEFG3623O"/>
        <s v="QETJS1358H"/>
        <s v="HGETU3242K"/>
        <s v="ESXTC0601A"/>
        <s v="NWIPH6867Y"/>
        <s v="IDJBP7103Z"/>
        <s v="DDAUP9478O"/>
        <s v="LBLVK2168C"/>
        <s v="VQSPP7748N"/>
        <s v="YDFZL4760B"/>
        <s v="UJMXF0797L"/>
        <s v="IQSSO8533H"/>
        <s v="HTPDW1024C"/>
        <s v="YJOKS4938A"/>
        <s v="SYCWI6055B"/>
        <s v="XTHAC0632A"/>
        <s v="XNMNN2508C"/>
        <s v="MIEKF7155T"/>
        <s v="IXQEK3844N"/>
        <s v="KUEOV3059A"/>
        <s v="UGXAX0803E"/>
        <s v="DBWPR4771C"/>
        <s v="AFMSM7834H"/>
        <s v="KNJHG4959G"/>
        <s v="KODBQ9842M"/>
        <s v="ZZDMK1526H"/>
        <s v="EDGHK7447A"/>
        <s v="BOQOT3577K"/>
        <s v="NKXQD8942M"/>
        <s v="MDRXP7045D"/>
        <s v="DBLTB3558S"/>
        <s v="PSRDL1633K"/>
        <s v="EBJLN4203Z"/>
        <s v="RTBFW6798E"/>
        <s v="FGJQD8833Y"/>
        <s v="PWPQP4253T"/>
        <s v="CUZSG1386K"/>
        <s v="TXPGH7140K"/>
        <s v="DUVJV0365K"/>
        <s v="UFEIC4685Q"/>
        <s v="LJRKT6242F"/>
        <s v="AJMBY2346O"/>
        <s v="UODXL9048I"/>
        <s v="SXGTG5116S"/>
        <s v="DPPOA9109K"/>
        <s v="ULAIX3501E"/>
        <s v="NHIUE2081D"/>
        <s v="ADOWV1114V"/>
        <s v="UMAYV9951W"/>
        <s v="YEDWG7133W"/>
        <s v="BUFTA5555M"/>
        <s v="WMDBP5263P"/>
        <s v="SSLQK7603J"/>
        <s v="SDVKA9078Z"/>
        <s v="OICXW8154D"/>
        <s v="CUCAI3074I"/>
        <s v="UTHKV3343C"/>
        <s v="GVZIZ4368Z"/>
        <s v="KNDVK7610T"/>
        <s v="FGRHL1188N"/>
        <s v="UGRIS7899B"/>
        <s v="KVFZR5846U"/>
        <s v="DCAHB9626S"/>
        <s v="JLMBA1714K"/>
        <s v="ZQQVT1648U"/>
        <s v="XULRY0614D"/>
        <s v="RHAIL7304A"/>
        <s v="IBXAA5591O"/>
        <s v="ZYYBI7750V"/>
        <s v="UUBIN9425T"/>
        <s v="JUAJZ1179L"/>
        <s v="XMYUC8028K"/>
        <s v="LYYFK6266Q"/>
        <s v="QGJUN3539N"/>
        <s v="ZLASU0197Q"/>
        <s v="XSPIU6074Y"/>
        <s v="DMNFG5266O"/>
        <s v="UWHDX4547D"/>
        <s v="RUPEE8669S"/>
        <s v="CEGED2731Y"/>
        <s v="DBQPZ0065J"/>
        <s v="VYLUI9549K"/>
        <s v="RUPPP6016V"/>
        <s v="IXAMN5010X"/>
        <s v="CCRNM8255N"/>
        <s v="VTFJZ4454U"/>
        <s v="ARBEB1229T"/>
        <s v="EZURE6857K"/>
        <s v="IBYZN1800D"/>
        <s v="ZUTDU7524X"/>
        <s v="NPHUV3051S"/>
        <s v="NTFCU1151W"/>
        <s v="UDQZF1654N"/>
        <s v="HFZCU7720Q"/>
        <s v="MPLPP0362A"/>
        <s v="HRVXJ7349Z"/>
        <s v="JGLSA4329U"/>
        <s v="OJNGY6042R"/>
        <s v="NGAMR1003C"/>
        <s v="GLOSR9987H"/>
        <s v="NHUXA3523K"/>
        <s v="MNVGC8599B"/>
        <s v="DUZHB7832G"/>
        <s v="IGJXP7390M"/>
        <s v="LGXZN7618K"/>
        <s v="LTHGG8490O"/>
        <s v="JOKIV1520Z"/>
        <s v="RBTCM6209G"/>
        <s v="YXRCM7069A"/>
        <s v="VBOIN7828R"/>
        <s v="XJCCK3495N"/>
        <s v="CLEKY2878M"/>
        <s v="CUHNL0300I"/>
        <s v="QOVXZ1547U"/>
        <s v="LQLYG6047L"/>
        <s v="UKVZR6178H"/>
        <s v="FSWKS7703F"/>
        <s v="TMWLJ3345S"/>
        <s v="FZBMA4850B"/>
        <s v="EIHMD3764I"/>
        <s v="UQVUR7684C"/>
        <s v="DYSHC7693I"/>
        <s v="BSPYL8294V"/>
        <s v="HAAET5600P"/>
        <s v="IXGIU1790K"/>
        <s v="INWUW6003P"/>
        <s v="WIAXH5568R"/>
        <s v="WQKOK9466B"/>
        <s v="FWDFC3678M"/>
        <s v="UGYXW4230S"/>
        <s v="VPCIP7254I"/>
        <s v="HRTWF2586O"/>
        <s v="XYOJW6022K"/>
        <s v="YUUQX1533J"/>
        <s v="IDWQW7204M"/>
        <s v="UPUTZ1432X"/>
        <s v="SOENF7979I"/>
        <s v="MJVRY6395O"/>
        <s v="QROHR6546G"/>
        <s v="XRMMV3675M"/>
        <s v="KYCQN5930T"/>
        <s v="IBDNQ3988K"/>
        <s v="HNWTV2993L"/>
        <s v="PQLGX6807T"/>
        <s v="FHALK0254I"/>
        <s v="YAWMM0905I"/>
        <s v="KRPSH7899E"/>
        <s v="WKMPV6304C"/>
        <s v="ETYCF9135S"/>
        <s v="FAMYP0995M"/>
        <s v="YSCFB3523B"/>
        <s v="JIEVO9973J"/>
        <s v="ZONZT0469Y"/>
        <s v="VKGWM6447J"/>
        <s v="BYVML5268P"/>
        <s v="KUECC7597O"/>
        <s v="CAHYG3981W"/>
        <s v="PPOHQ6538L"/>
        <s v="FPSKP7757U"/>
        <s v="YHRWV5518Y"/>
        <s v="RHUKV7848M"/>
        <s v="XPGSD5184Z"/>
        <s v="UCHEB8023T"/>
        <s v="RMFKW1583H"/>
        <s v="ZTHAO8965Z"/>
        <s v="HCZPH4346B"/>
        <s v="JRADW4215G"/>
        <s v="UYILJ6576R"/>
        <s v="UHQLB1940F"/>
        <s v="RXHRP9729B"/>
        <s v="HWUEF0767X"/>
        <s v="VSEBV0477I"/>
        <s v="IXGTG8836K"/>
        <s v="RUXTH5361L"/>
        <s v="GNJHQ6615U"/>
        <s v="OBTHQ1814N"/>
        <s v="HQWSA5089H"/>
        <s v="ONZEO0121L"/>
        <s v="CCUNM3999A"/>
        <s v="CKQDJ5078T"/>
        <s v="KWTTE8102B"/>
        <s v="QYCQG9954K"/>
        <s v="FHXYS4659R"/>
        <s v="QLOUJ8272S"/>
        <s v="BZOBI2836C"/>
        <s v="WFYQL7703Z"/>
        <s v="GODYB4457O"/>
        <s v="GFDFS4398C"/>
        <s v="UTLZK1972J"/>
        <s v="GSFPR8052D"/>
        <s v="VMYST9432L"/>
        <s v="TLVFK1900S"/>
        <s v="ORNZZ7431N"/>
        <s v="CUJSR0419H"/>
        <s v="GKJGA3143R"/>
        <s v="IHOHM5014T"/>
        <s v="RZUDP2486J"/>
        <s v="AOBAC3198V"/>
        <s v="ABWXM0805N"/>
        <s v="HFPQI8101C"/>
        <s v="FSZHR3629S"/>
        <s v="MLCPE3769A"/>
        <s v="WOZNO2145E"/>
        <s v="SNGLC5511I"/>
        <s v="XAYIG7093D"/>
        <s v="SZZTG0430B"/>
        <s v="EQNJY1753V"/>
        <s v="ERAWQ4479D"/>
        <s v="XGMHH6981T"/>
        <s v="ZAJWN7862U"/>
        <s v="MPGXL3067A"/>
        <s v="LYCVY6358C"/>
        <s v="DZGAO1303N"/>
        <s v="DIVZD4914F"/>
        <s v="OLDCT4805K"/>
        <s v="WZUCC2935Y"/>
        <s v="YTOPI5843W"/>
        <s v="JZKWS2776C"/>
        <s v="GYLSP9079C"/>
        <s v="EUWTQ7057W"/>
        <s v="TPPAP8234B"/>
        <s v="SERKQ1423A"/>
        <s v="DZKXR6496B"/>
        <s v="VQWRD0962W"/>
        <s v="ASKQT4796T"/>
        <s v="SPCMX2024W"/>
        <s v="BUPVZ1190I"/>
        <s v="JGGKX2037G"/>
        <s v="SFQJF8708G"/>
        <s v="YBMER8440V"/>
        <s v="RLBQR3041X"/>
        <s v="XLGLF3015N"/>
        <s v="PAIWC8906L"/>
        <s v="VQKIZ8502W"/>
        <s v="NWLOJ3636X"/>
        <s v="YFRQE4602U"/>
        <s v="DPGGD9172J"/>
        <s v="INIEJ5776C"/>
        <s v="DAIHT9728L"/>
        <s v="VRJZP3827J"/>
        <s v="UCZLN2659H"/>
        <s v="XLMPS4623T"/>
        <s v="ALGYF1437Q"/>
        <s v="QDYXJ7569A"/>
        <s v="EMKQQ7215U"/>
        <s v="GFIAB5156G"/>
        <s v="VHSGZ6955F"/>
        <s v="VNITQ2564X"/>
        <s v="MYWVG5740K"/>
        <s v="NMQEL6671J"/>
        <s v="SNNTU2001Z"/>
        <s v="VMZVX0803G"/>
        <s v="MPRAX9910J"/>
        <s v="UBHTX8408S"/>
        <s v="ASOMQ3553Y"/>
        <s v="ELQWA3255B"/>
        <s v="EHBUT5002W"/>
        <s v="SIZMU2622P"/>
        <s v="AYMSL2125P"/>
        <s v="FTBPT7921O"/>
        <s v="MBXJL8921H"/>
        <s v="VGRYB1953J"/>
        <s v="WHTMD7367W"/>
        <s v="NMZNE4238Q"/>
        <s v="HLWQP6959X"/>
        <s v="YJOWE1578J"/>
        <s v="RBDGI2191H"/>
        <s v="PCCZU6150E"/>
        <s v="RGSQC0136Q"/>
        <s v="PJSYV2809B"/>
        <s v="TQOZR1674Z"/>
        <s v="IWBMW6853J"/>
        <s v="QUAZP4763Z"/>
        <s v="MKNCM9151D"/>
        <s v="ZBLQJ7353X"/>
        <s v="RAPZK6824L"/>
        <s v="BBLZX7578R"/>
        <s v="UNAHF7261R"/>
        <s v="OTXLT2018N"/>
        <s v="LAHPY7048C"/>
        <s v="HNFNT9214M"/>
        <s v="PHCDP6748A"/>
        <s v="LWJQD9640X"/>
      </sharedItems>
    </cacheField>
    <cacheField name="campaign_id" numFmtId="0">
      <sharedItems>
        <s v="HB2A"/>
        <s v="ZQ60M"/>
        <s v="LW13R"/>
        <s v="OK81J"/>
        <s v="CX74A"/>
        <s v="UG46B"/>
        <s v="NW53C"/>
        <s v="RN43O"/>
        <s v="LE15C"/>
        <s v="GK16D"/>
        <s v="SZ61E"/>
        <s v="TF90F"/>
        <s v="HR71Z"/>
        <s v="YO94V"/>
        <s v="MR14E"/>
        <s v="DN89A"/>
        <s v="CA29H"/>
        <s v="FO61S"/>
        <s v="SS93R"/>
        <s v="MC97N"/>
        <s v="BF81J"/>
        <s v="HQ52B"/>
        <s v="QO74F"/>
        <s v="QR61D"/>
        <s v="CK45Q"/>
        <s v="ZG97X"/>
        <s v="KH50U"/>
        <s v="TG90O"/>
        <s v="JW12Z"/>
        <s v="IV40O"/>
        <s v="IB27Y"/>
        <s v="RZ82L"/>
        <s v="ZX9V"/>
        <s v="TM55X"/>
        <s v="ZD1G"/>
        <s v="CD61D"/>
        <s v="OW55J"/>
        <s v="EQ16F"/>
        <s v="SQ61P"/>
        <s v="XA52Z"/>
        <s v="FA84H"/>
        <s v="LG4T"/>
        <s v="MF89F"/>
        <s v="AI78S"/>
        <s v="HA24F"/>
        <s v="MF66D"/>
        <s v="HT80E"/>
        <s v="SM49H"/>
        <s v="PZ15U"/>
        <s v="UU39F"/>
        <s v="FT78K"/>
        <s v="AX44P"/>
        <s v="UL28U"/>
        <s v="WT25C"/>
        <s v="DR49G"/>
        <s v="BR65H"/>
        <s v="TX53X"/>
        <s v="YB34H"/>
        <s v="NU6F"/>
        <s v="TL68U"/>
        <s v="OT24Z"/>
        <s v="QX79K"/>
        <s v="ZM82G"/>
        <s v="CV59K"/>
        <s v="ZE90K"/>
        <s v="PY93L"/>
        <s v="AS19C"/>
        <s v="ZL76M"/>
        <s v="CC34J"/>
        <s v="XZ62Y"/>
        <s v="FX4F"/>
        <s v="UZ85Q"/>
        <s v="BW72Y"/>
        <s v="PT2L"/>
        <s v="VP35J"/>
        <s v="BL80W"/>
        <s v="CB3X"/>
        <s v="SD45I"/>
        <s v="FA58M"/>
        <s v="YW60Z"/>
        <s v="SP85G"/>
        <s v="FD20P"/>
        <s v="VV75E"/>
        <s v="CA27R"/>
        <s v="VB73M"/>
        <s v="DK13M"/>
        <s v="TY28G"/>
        <s v="DS25N"/>
        <s v="PF14Y"/>
        <s v="PY52A"/>
        <s v="MY27P"/>
        <s v="CX76O"/>
        <s v="RG72V"/>
        <s v="GQ41P"/>
        <s v="FL76Z"/>
        <s v="RC2P"/>
        <s v="DV78O"/>
        <s v="NS2G"/>
        <s v="WK8Z"/>
        <s v="OA89U"/>
        <s v="TK90U"/>
        <s v="JX52A"/>
        <s v="ZJ42B"/>
        <s v="NX90Z"/>
        <s v="QV44G"/>
        <s v="KT96S"/>
        <s v="FC37X"/>
        <s v="AI50C"/>
        <s v="SW55N"/>
        <s v="PL55J"/>
        <s v="IX88K"/>
        <s v="FJ55P"/>
        <s v="HD76E"/>
        <s v="VL93T"/>
        <s v="YM18C"/>
        <s v="VM61T"/>
        <s v="KS26Y"/>
        <s v="XF27G"/>
        <s v="GS85Y"/>
        <s v="CB14P"/>
        <s v="QD24W"/>
        <s v="LA49B"/>
        <s v="YW97M"/>
        <s v="PI99Y"/>
        <s v="QO56E"/>
        <s v="RH2Q"/>
        <s v="JO74L"/>
        <s v="FP31H"/>
        <s v="KO64X"/>
        <s v="LF50W"/>
        <s v="AI43A"/>
        <s v="WE38X"/>
        <s v="HP18H"/>
        <s v="BR28O"/>
        <s v="CZ71Z"/>
        <s v="KD37E"/>
        <s v="UC73J"/>
        <s v="JI58X"/>
        <s v="RF99F"/>
        <s v="SI34J"/>
        <s v="LI62M"/>
        <s v="YR56D"/>
        <s v="CQ28H"/>
        <s v="JH99C"/>
        <s v="FJ49T"/>
        <s v="FN90K"/>
        <s v="AS66E"/>
        <s v="QP61Z"/>
        <s v="UL98M"/>
        <s v="DR18B"/>
        <s v="UO2O"/>
        <s v="SN59M"/>
        <s v="BK85A"/>
        <s v="RM49A"/>
        <s v="IW82T"/>
        <s v="JV79I"/>
        <s v="PZ46T"/>
        <s v="KN73T"/>
        <s v="DJ79Y"/>
        <s v="NX35Z"/>
        <s v="XR28K"/>
        <s v="LX93G"/>
        <s v="BS13E"/>
        <s v="ZJ79U"/>
        <s v="IG70C"/>
        <s v="NG13A"/>
        <s v="KK63X"/>
        <s v="LX48K"/>
        <s v="QC78I"/>
        <s v="OG4B"/>
        <s v="ZC65Y"/>
        <s v="WE25H"/>
        <s v="PF1W"/>
        <s v="OI72G"/>
        <s v="VS67G"/>
        <s v="CO6W"/>
        <s v="ME5T"/>
        <s v="RH47V"/>
        <s v="ZM72X"/>
        <s v="FX52Z"/>
        <s v="PD25P"/>
        <s v="WJ38C"/>
        <s v="TG45C"/>
        <s v="VJ55I"/>
        <s v="XY64N"/>
        <s v="EH26D"/>
        <s v="KU74Z"/>
        <s v="XJ21O"/>
        <s v="YI10E"/>
        <s v="XU43P"/>
        <s v="RC44A"/>
        <s v="BF65Z"/>
        <s v="TR42E"/>
        <s v="PB16Q"/>
        <s v="YK54X"/>
        <s v="YD24D"/>
        <s v="BR61L"/>
        <s v="YE88G"/>
        <s v="JO90O"/>
        <s v="MO50I"/>
        <s v="TU69U"/>
        <s v="KM84T"/>
        <s v="IH33F"/>
        <s v="VQ84S"/>
        <s v="DE44S"/>
        <s v="PE58F"/>
        <s v="IP79M"/>
        <s v="SR69O"/>
        <s v="ON96R"/>
        <s v="UP96X"/>
        <s v="MJ37O"/>
        <s v="MN37C"/>
        <s v="CU47I"/>
        <s v="QY29X"/>
        <s v="TP94D"/>
        <s v="EW47Q"/>
        <s v="MK12L"/>
        <s v="HW22I"/>
        <s v="ID36Q"/>
        <s v="AW70L"/>
        <s v="XJ76Y"/>
        <s v="LD18F"/>
        <s v="MX53O"/>
        <s v="AM13H"/>
        <s v="WF48V"/>
        <s v="NF1V"/>
        <s v="OW56X"/>
        <s v="YE17A"/>
        <s v="SE18K"/>
        <s v="US20C"/>
        <s v="WG43O"/>
        <s v="CT4P"/>
        <s v="JL47Q"/>
        <s v="CU74E"/>
        <s v="DC21G"/>
        <s v="VV13F"/>
        <s v="SV80Q"/>
        <s v="BB25D"/>
        <s v="WD3S"/>
        <s v="RB8I"/>
        <s v="SV16N"/>
        <s v="CH23V"/>
        <s v="SF90S"/>
        <s v="RR88N"/>
        <s v="GA43V"/>
        <s v="YU46V"/>
        <s v="MF44X"/>
        <s v="ZN45Y"/>
        <s v="WA48M"/>
        <s v="AE47X"/>
        <s v="GK42Y"/>
        <s v="BX9R"/>
        <s v="NV41L"/>
        <s v="MF23V"/>
        <s v="QG40P"/>
        <s v="PO75K"/>
        <s v="JN1V"/>
        <s v="BR66R"/>
        <s v="CX65M"/>
        <s v="AU16R"/>
        <s v="TY28N"/>
        <s v="LD34K"/>
        <s v="VE36B"/>
        <s v="UU95I"/>
        <s v="VR36D"/>
        <s v="SL61D"/>
        <s v="XB90L"/>
        <s v="JV91E"/>
        <s v="WE26N"/>
        <s v="CY22M"/>
        <s v="FZ29Z"/>
        <s v="RG3Q"/>
        <s v="DB95E"/>
        <s v="KQ29I"/>
        <s v="FC29X"/>
        <s v="TJ58Q"/>
        <s v="HK61Z"/>
        <s v="XM72N"/>
        <s v="GM72A"/>
        <s v="UV25U"/>
        <s v="VK59M"/>
        <s v="NC76Z"/>
        <s v="DL29V"/>
        <s v="UO32G"/>
        <s v="EX11B"/>
        <s v="PS95D"/>
        <s v="AN47E"/>
        <s v="YW19R"/>
        <s v="HS57B"/>
        <s v="NR36N"/>
        <s v="RR9V"/>
        <s v="SQ86K"/>
        <s v="RB11E"/>
        <s v="KO72S"/>
        <s v="YD93A"/>
        <s v="SD58A"/>
        <s v="KI87I"/>
        <s v="US88K"/>
        <s v="WJ88L"/>
        <s v="EP17H"/>
        <s v="OJ39S"/>
        <s v="HN38W"/>
        <s v="GG75R"/>
        <s v="WI59E"/>
        <s v="BJ95X"/>
        <s v="RW45A"/>
        <s v="HT40G"/>
        <s v="RH54S"/>
        <s v="RD14U"/>
        <s v="OL80N"/>
        <s v="HA18M"/>
        <s v="AK60K"/>
        <s v="SK84F"/>
        <s v="BT87Q"/>
        <s v="MN99M"/>
        <s v="KR18E"/>
        <s v="ZY62B"/>
        <s v="VJ7C"/>
        <s v="WY54W"/>
        <s v="FD96U"/>
        <s v="VX38M"/>
        <s v="QO87J"/>
        <s v="BS45E"/>
        <s v="NP4J"/>
        <s v="EP10T"/>
        <s v="RL41W"/>
        <s v="XR94Q"/>
        <s v="IN7G"/>
        <s v="XF72I"/>
        <s v="HL26C"/>
        <s v="HZ39X"/>
        <s v="NG81Y"/>
        <s v="BZ43X"/>
        <s v="UV37M"/>
        <s v="PV66B"/>
        <s v="IK84N"/>
        <s v="XA20N"/>
        <s v="PK44G"/>
        <s v="EH40I"/>
        <s v="MQ71P"/>
        <s v="VD4E"/>
        <s v="AY31I"/>
        <s v="ID87R"/>
        <s v="XN84U"/>
        <s v="YV64Q"/>
        <s v="TT89D"/>
        <s v="AS97D"/>
        <s v="XQ9M"/>
        <s v="FM3X"/>
        <s v="AS69J"/>
        <s v="NA91N"/>
        <s v="TN17C"/>
        <s v="FP66H"/>
        <s v="JD10W"/>
        <s v="SW64A"/>
        <s v="SX82Z"/>
        <s v="QQ2Y"/>
        <s v="DL9Z"/>
        <s v="OK51G"/>
        <s v="QU84F"/>
        <s v="QL25B"/>
        <s v="SW20Q"/>
        <s v="IT58V"/>
        <s v="PA87U"/>
        <s v="WD37V"/>
        <s v="GV1N"/>
        <s v="NN81N"/>
        <s v="BH43H"/>
        <s v="QH76R"/>
        <s v="ZD2R"/>
        <s v="FW95N"/>
        <s v="FB78P"/>
        <s v="MM8D"/>
        <s v="ZI45Q"/>
        <s v="OM70F"/>
        <s v="WQ7D"/>
        <s v="YY51C"/>
        <s v="II11H"/>
        <s v="EL94C"/>
        <s v="RA52R"/>
        <s v="II59W"/>
        <s v="AM46F"/>
        <s v="CP5M"/>
        <s v="OB12N"/>
        <s v="LR90D"/>
        <s v="JC89H"/>
        <s v="JZ12O"/>
        <s v="NU49I"/>
        <s v="HJ85Z"/>
        <s v="GC80D"/>
        <s v="ID72M"/>
        <s v="NH28Z"/>
        <s v="NS39N"/>
        <s v="SX17H"/>
        <s v="AS58Q"/>
        <s v="EG6O"/>
        <s v="TW81P"/>
        <s v="TK7C"/>
        <s v="GI80S"/>
        <s v="VL45Y"/>
        <s v="VT20X"/>
        <s v="LY87E"/>
        <s v="SB59E"/>
        <s v="ZV88T"/>
        <s v="JG36F"/>
        <s v="LA15C"/>
        <s v="OG25C"/>
        <s v="AY41W"/>
        <s v="PL44V"/>
        <s v="TS9D"/>
        <s v="VT28P"/>
        <s v="WH20F"/>
        <s v="ZY56K"/>
        <s v="WM99B"/>
        <s v="UX97A"/>
        <s v="OE95K"/>
        <s v="JC36B"/>
        <s v="CB92F"/>
        <s v="XR50W"/>
        <s v="YC1L"/>
        <s v="OI32U"/>
        <s v="ON55N"/>
        <s v="EN72G"/>
        <s v="VH75H"/>
        <s v="GS50R"/>
        <s v="JH82W"/>
        <s v="DF43V"/>
        <s v="TY85U"/>
        <s v="OF68G"/>
        <s v="ZF56K"/>
        <s v="ER60K"/>
        <s v="HK2R"/>
        <s v="XB39Z"/>
        <s v="EX81D"/>
        <s v="LD46G"/>
        <s v="PD88W"/>
        <s v="BQ7C"/>
        <s v="UJ9P"/>
        <s v="KX87Q"/>
        <s v="UQ37T"/>
        <s v="FQ37X"/>
        <s v="LF71Z"/>
        <s v="YB36W"/>
        <s v="PB83X"/>
        <s v="QM66T"/>
        <s v="BB76Q"/>
        <s v="DL22V"/>
        <s v="SE74H"/>
        <s v="WT38Q"/>
        <s v="FR51R"/>
        <s v="YO2N"/>
        <s v="GV78T"/>
        <s v="TV45A"/>
        <s v="BQ63V"/>
        <s v="WU57A"/>
        <s v="UM60H"/>
        <s v="XO76S"/>
        <s v="AP56Z"/>
        <s v="WA12C"/>
        <s v="AZ27P"/>
        <s v="ID47P"/>
        <s v="XX27Z"/>
        <s v="UB6C"/>
        <s v="XF90G"/>
        <s v="FG25L"/>
        <s v="WO40N"/>
        <s v="ID38G"/>
        <s v="HC80N"/>
        <s v="GJ70J"/>
        <s v="CJ7I"/>
        <s v="DV69A"/>
        <s v="UI79V"/>
        <s v="OY34N"/>
        <s v="HZ45L"/>
        <s v="KZ46Y"/>
        <s v="ST27H"/>
        <s v="BY55L"/>
        <s v="VU13Y"/>
        <s v="HK56I"/>
        <s v="BR6X"/>
        <s v="RG67P"/>
        <s v="EI89S"/>
        <s v="HC4X"/>
        <s v="FB1J"/>
        <s v="YM34K"/>
        <s v="WR64T"/>
        <s v="SP76H"/>
        <s v="YO43F"/>
        <s v="JU7V"/>
        <s v="VT45U"/>
        <s v="UU5F"/>
        <s v="YT33T"/>
        <s v="HD98S"/>
        <s v="QF24V"/>
        <s v="CH11H"/>
        <s v="RT17D"/>
        <s v="VD70V"/>
        <s v="LL7K"/>
        <s v="RX11J"/>
        <s v="UI7X"/>
        <s v="BR42N"/>
        <s v="RG71V"/>
        <s v="KE35U"/>
        <s v="ID22O"/>
        <s v="AD43G"/>
        <s v="ED71U"/>
        <s v="RD69Q"/>
        <s v="RL97F"/>
        <s v="HZ5U"/>
        <s v="NC23T"/>
        <s v="VY38C"/>
        <s v="PM50D"/>
        <s v="VB90Y"/>
        <s v="TK18D"/>
        <s v="RN32E"/>
        <s v="PN16O"/>
        <s v="BE24Y"/>
        <s v="PU49C"/>
        <s v="IF29I"/>
        <s v="AG22S"/>
        <s v="AR75J"/>
        <s v="KI32E"/>
        <s v="KQ37M"/>
        <s v="LW21L"/>
        <s v="ZW38J"/>
        <s v="ZR82P"/>
        <s v="UA76X"/>
        <s v="VN39U"/>
        <s v="FU79I"/>
        <s v="UN91Q"/>
        <s v="MH91N"/>
        <s v="KE54L"/>
        <s v="YY1A"/>
        <s v="KU60Y"/>
        <s v="MG5Q"/>
        <s v="RG48W"/>
        <s v="SI97H"/>
        <s v="FW57K"/>
        <s v="UU68U"/>
        <s v="VL75F"/>
        <s v="FS5L"/>
        <s v="QU95E"/>
        <s v="LC90S"/>
        <s v="UX10C"/>
        <s v="LZ91S"/>
        <s v="HY33C"/>
        <s v="SN60A"/>
        <s v="RD77Z"/>
        <s v="UW41F"/>
        <s v="SS21R"/>
        <s v="RP80S"/>
        <s v="AT79X"/>
        <s v="EZ49Z"/>
        <s v="YJ49H"/>
        <s v="RT37T"/>
        <s v="SI93Q"/>
        <s v="GH69A"/>
        <s v="CZ38F"/>
        <s v="WS66Y"/>
        <s v="SO36A"/>
        <s v="RV44H"/>
        <s v="GI31N"/>
        <s v="CM26L"/>
        <s v="TF11Y"/>
        <s v="TS76J"/>
        <s v="PL31F"/>
        <s v="FL83D"/>
        <s v="FW38P"/>
        <s v="TL17K"/>
        <s v="UZ6S"/>
        <s v="AS21M"/>
        <s v="QV63N"/>
        <s v="DP71D"/>
        <s v="YF73J"/>
        <s v="CK51F"/>
        <s v="ZW25W"/>
        <s v="LB38P"/>
        <s v="KE39R"/>
        <s v="KL76P"/>
        <s v="JB46P"/>
        <s v="TI12K"/>
        <s v="XT63E"/>
        <s v="SG72J"/>
        <s v="IP86E"/>
        <s v="KS13Y"/>
        <s v="JV27R"/>
        <s v="GJ44N"/>
        <s v="IS27S"/>
        <s v="MP21U"/>
        <s v="FM50F"/>
        <s v="JY31R"/>
        <s v="RT1U"/>
        <s v="TI87B"/>
        <s v="XN24I"/>
        <s v="BB96O"/>
        <s v="HQ17A"/>
        <s v="ZG91R"/>
        <s v="LO80X"/>
        <s v="TW29Y"/>
        <s v="TG47L"/>
        <s v="DI54A"/>
        <s v="KW83Q"/>
        <s v="NX60U"/>
        <s v="EE35R"/>
        <s v="EB16N"/>
        <s v="ZG12D"/>
        <s v="JL19C"/>
        <s v="PU4C"/>
        <s v="HG31J"/>
        <s v="YL48I"/>
        <s v="KI97V"/>
        <s v="XA96J"/>
        <s v="KG35D"/>
        <s v="VR42I"/>
        <s v="GM86I"/>
        <s v="KB46S"/>
        <s v="QU88S"/>
        <s v="MP61A"/>
        <s v="CZ45V"/>
        <s v="JB89V"/>
        <s v="FP6T"/>
        <s v="QM89L"/>
        <s v="CD54M"/>
        <s v="OU89T"/>
        <s v="LY42H"/>
        <s v="QX68O"/>
        <s v="CG27J"/>
        <s v="OA8V"/>
        <s v="ZN58J"/>
        <s v="FV62Y"/>
        <s v="ZA12Q"/>
        <s v="TQ42F"/>
        <s v="NQ5W"/>
        <s v="LG31R"/>
        <s v="MF91D"/>
        <s v="PJ21X"/>
        <s v="SS65B"/>
        <s v="FA98Q"/>
        <s v="TD74N"/>
        <s v="IC53B"/>
        <s v="NH21A"/>
        <s v="JY83P"/>
        <s v="YD55K"/>
        <s v="MB34P"/>
        <s v="VC10A"/>
        <s v="DJ43D"/>
        <s v="WX88C"/>
        <s v="WD10E"/>
        <s v="ZM79T"/>
        <s v="KD42E"/>
        <s v="ID53Y"/>
        <s v="TI31R"/>
        <s v="YU4V"/>
        <s v="SO94T"/>
        <s v="ZA11Y"/>
        <s v="CW19Y"/>
        <s v="DT74K"/>
        <s v="QE76I"/>
        <s v="BP10B"/>
        <s v="SM16W"/>
        <s v="JQ4O"/>
        <s v="PS12M"/>
        <s v="OI61Q"/>
        <s v="FY4Y"/>
        <s v="OO13M"/>
        <s v="ND96X"/>
        <s v="KA76J"/>
        <s v="DJ26S"/>
        <s v="DT93C"/>
        <s v="ZN59E"/>
        <s v="OY58M"/>
        <s v="TQ36V"/>
        <s v="BY93B"/>
        <s v="YE29K"/>
        <s v="QY39V"/>
        <s v="RD84L"/>
        <s v="LA55D"/>
        <s v="ZU80A"/>
        <s v="DE96V"/>
        <s v="PW83H"/>
        <s v="JZ71C"/>
        <s v="IT82N"/>
        <s v="KX64V"/>
        <s v="VP14B"/>
        <s v="ED29O"/>
        <s v="IC18H"/>
        <s v="ZJ89Y"/>
        <s v="YB65T"/>
        <s v="JD96O"/>
        <s v="MR63Y"/>
        <s v="XS64U"/>
        <s v="DF19B"/>
        <s v="QW9G"/>
        <s v="EZ97X"/>
        <s v="ID8E"/>
        <s v="EC54S"/>
        <s v="UX68W"/>
        <s v="WB42P"/>
        <s v="QA40V"/>
        <s v="XU55K"/>
        <s v="WS57S"/>
        <s v="RQ92I"/>
        <s v="DO35G"/>
        <s v="TF80Q"/>
        <s v="QA53V"/>
        <s v="XK31G"/>
        <s v="NZ83Q"/>
        <s v="UD94W"/>
        <s v="GX90P"/>
        <s v="BU12D"/>
        <s v="YP57Z"/>
        <s v="PJ83K"/>
        <s v="ZG71F"/>
        <s v="GB24X"/>
        <s v="LR80T"/>
        <s v="AI69M"/>
        <s v="FZ8E"/>
        <s v="BM78H"/>
        <s v="WG83O"/>
        <s v="MS82D"/>
        <s v="RV38Z"/>
        <s v="QZ39C"/>
        <s v="DN9L"/>
        <s v="FW17T"/>
        <s v="RT89L"/>
        <s v="VR21A"/>
        <s v="BT83T"/>
      </sharedItems>
    </cacheField>
    <cacheField name="audience_segment" numFmtId="0">
      <sharedItems>
        <s v="Online Behavior&gt;United States&gt;Sports&gt;Water Sports » Surfing"/>
        <s v="Online Behavior&gt;United States&gt;Intent » Shopping&gt;CPG� Grocery"/>
        <s v="Online Behavior&gt;United States&gt;B2B » Occupation&gt;SupplyChainManager"/>
        <s v="Online Behavior&gt;United States&gt;Autos and Vehicles » Brands&gt;Nissan"/>
        <s v="Online Behavior&gt;United States&gt;B2B » Occupation&gt;OfficeManager"/>
        <s v="Mobile - US » Device Ownership » Smartphones » Huawei"/>
        <s v="Online Behavior&gt;United States&gt;Sports&gt;Team Sports » Basketball"/>
        <s v="Online Behavior&gt;United States&gt;B2B » Occupation&gt;PropertyManager"/>
        <s v="US Financial » Method of Payment » Other"/>
        <s v="Online Behavior&gt;United States&gt;Beauty and Fitness&gt;Face and Body Care » Make-Up and Cosmetics"/>
        <s v="OnAudience » Interest » Shopping » Shopping Mall Buyers"/>
        <s v="Online Behavior&gt;United States&gt;Arts and Entertainment&gt;Events and Listings » Live Sporting Events"/>
        <s v="Online Behavior&gt;United States&gt;Travel&gt;Tourist Destinations » Lakes and Rivers"/>
        <s v="Online Behavior&gt;United States&gt;Travel&gt;Air Travel"/>
        <s v="US » Brand Propensities » Travel » American Airlines Buyer Propensity"/>
        <s v="US » Sociodemographic » ConneXions Lifestage » F1 Early Adopting Elite"/>
        <s v="Online Behavior&gt;United States&gt;Finance » Investing&gt;Brokerages and Day Trading"/>
        <s v="Online Behavior&gt;United States&gt;Arts and Entertainment&gt;Arts and Entertainment"/>
        <s v="US Home » Property Type » Single"/>
        <s v="Online Behavior&gt;United States&gt;Intent » Auto Buyers » Category&gt;Van"/>
        <s v="Online Behavior&gt;United States&gt;Intent » Shopping&gt;Drug Stores"/>
        <s v="US » Sociodemographic » P$YCLE Premier Lifestage » M3 Upscale Empty Nests"/>
        <s v="Online Behavior&gt;United States&gt;Food and Drink&gt;Restaurants » Fast Food"/>
        <s v="Online Behavior&gt;United States&gt;Beauty and Fitness&gt;Cosmetology and Beauty Professionals"/>
        <s v="Online Behavior&gt;United States&gt;Intent » Shopping&gt;Consumer Electronics » Computers, Laptops"/>
        <s v="Travel and Tourism » Interest (Affinity) » Destinations » North America"/>
        <s v="US Interest » Cooking » General"/>
        <s v="US Interest » Home » Home Improvement » Home Improvement Grouping"/>
        <s v="Online Behavior&gt;United States&gt;Beauty and Fitness&gt;Fashion and Style » Fashion Modeling"/>
        <s v="Online Behavior&gt;United States&gt;Intent » Auto Buyers » Car Make&gt;Toyota"/>
        <s v="Online Behavior&gt;United States&gt;Beauty and Fitness&gt;Fashion and Style"/>
        <s v="Mobile - US » Travel » Vacation Rentals » HomeAway"/>
        <s v="Online Behavior&gt;United States&gt;Sports&gt;Sports League » Premier League"/>
        <s v="Online Behavior&gt;United States&gt;Law and Government&gt;Legal"/>
        <s v="Online Behavior&gt;United States&gt;Autos and Vehicles » Brands&gt;Citroen"/>
        <s v="Online Behavior&gt;United States&gt;Beauty and Fitness&gt;Fashion and Style » Fashion Designers and Collections"/>
        <s v="US Interest » Consumer Electronics"/>
        <s v="Online Behavior&gt;United States&gt;Finance » Insurance&gt;Life Insurance"/>
        <s v="Mobile - US » Device Ownership » Tablets » yes"/>
        <s v="Lotame » Travel » Summer Travel"/>
        <s v="US » AUTO » Auto Car Purchase Next Year » Yes"/>
        <s v="Media and Entertainment » Sports and Recreational Activities » Interest (Affinity) » Olympics"/>
        <s v="Online Behavior&gt;United States&gt;Life Event&gt;Job Search"/>
        <s v="US » Reach » Propensity Models » Hobbies and Interest » Food and Drinks » High-end Spirit Drinkers"/>
        <s v="OnAudience » Interest » Arts &amp; Entertainment » Television"/>
        <s v="Online Behavior&gt;United States&gt;Sports&gt;Team Sports » Volleyball"/>
        <s v="Online Behavior&gt;United States&gt;Autos and Vehicles » Brands&gt;Isuzu"/>
        <s v="US » B2B » B2B Decision Maker Responsibilities » Advertising Services"/>
        <s v="Online Behavior&gt;United States&gt;Beauty and Fitness&gt;Body Art"/>
        <s v="Online Behavior&gt;United States&gt;Autos and Vehicles » Brands&gt;Mazda"/>
        <s v="Online Behavior&gt;United States&gt;Sports&gt;Team Sports » Baseball"/>
        <s v="Telecommunications (Telco) » Subscribers"/>
        <s v="Online Behavior&gt;United States&gt;Intent » Auto Buyers » Type&gt;Luxury"/>
        <s v="Mobile - US » Food » Restaurant » Style » Desserts"/>
        <s v="Media and Entertainment » Television (TV) » Viewership » TV Genres » Drama"/>
        <s v="Online Behavior&gt;United States&gt;Intent » Auto Buyers » Car Make&gt;BMW"/>
        <s v="Online Behavior&gt;United States&gt;Sports&gt;Individual Sports » Bowling"/>
        <s v="Online Behavior&gt;United States&gt;Arts and Entertainment&gt;Music and Audio"/>
        <s v="US » Reach » Sociodemographic » Household Income » $50,000-$74,999"/>
        <s v="OnAudience » Intent » Electronics » Video » Televisions"/>
        <s v="Online Behavior&gt;United States&gt;Hobbies and Leisure&gt;Outdoors » Fishing"/>
        <s v="US » Multibuyer Behaviors » Paid with Credit Card"/>
        <s v="Online Behavior&gt;United States&gt;Sports&gt;Sporting Goods"/>
        <s v="Online Behavior&gt;United States&gt;Intent » Shopping&gt;Consumer Electronics » Tablets"/>
        <s v="Online Behavior&gt;United States&gt;Internet and Telecom&gt;Email and Messaging"/>
        <s v="Online Behavior&gt;United States&gt;Beauty and Fitness&gt;Fitness » Home Exercise"/>
        <s v="Online Behavior&gt;United States&gt;Hobbies and Leisure&gt;Special Occasions » Party Planning"/>
        <s v="Online Behavior&gt;United States&gt;News&gt;Politics"/>
        <s v="Online Behavior&gt;United States&gt;Validated Demographic » Age&gt;65 or older"/>
        <s v="Online Behavior&gt;United States&gt;Autos and Vehicles » Brands&gt;Lexus"/>
        <s v="Online Behavior&gt;United States&gt;Finance » Banking&gt;Debit and Checking Services"/>
        <s v="US » Brand Propensities » Telecom and Service Providers » Page Plus Cellular Buyer Propensity"/>
        <s v="Online Behavior&gt;United States&gt;Home and Garden&gt;Bed and Bath"/>
        <s v="Online Behavior&gt;United States&gt;Home and Garden&gt;Homemaking and Interior Decor"/>
        <s v="Lotame » Technology » Electronics &amp; Gadgets"/>
        <s v="US » Interest Propensities » Activities and Interests » B2B Job Search"/>
        <s v="Online Behavior&gt;United States&gt;Law and Government&gt;Military"/>
        <s v="Online Behavior&gt;United States&gt;Finance » Accounting and Auditing&gt;Tax Preparation and Planning"/>
        <s v="Online Behavior&gt;United States&gt;Hobbies and Leisure&gt;Outdoors » Hiking and Camping"/>
        <s v="Online Behavior&gt;United States&gt;Travel&gt;Car Rental and Taxi Services"/>
        <s v="Travel and Tourism » Interest (Affinity) » Destinations » Latin America"/>
        <s v="Online Behavior&gt;United States&gt;News&gt;Newspapers"/>
        <s v="Online Behavior&gt;United States&gt;Beauty and Fitness&gt;Fitness » Fitness Instruction and Personal Training"/>
        <s v="US » Reach » Propensity Models » Real Estate » Monthly Mortgage Payment » $800-$999"/>
        <s v="Mobile - US » Automotive » Vehicle Ownership » Brand » BMW"/>
        <s v="Online Behavior&gt;United States&gt;Sports&gt;Sports League » MLB"/>
        <s v="Tech Enthusiasts"/>
        <s v="Online Behavior&gt;United States&gt;Autos and Vehicles&gt;Hybrid and Alternative Vehicles"/>
        <s v="Online Behavior&gt;United States&gt;The Changing Consumer&gt;DIY"/>
        <s v="Online Behavior&gt;United States&gt;Arts and Entertainment&gt;TV and Video"/>
        <s v="Online Behavior&gt;United States&gt;News&gt;Local News"/>
        <s v="Online Behavior&gt;United States&gt;Validated Demographic » Gender and Age Combined&gt;Females 25 or older"/>
        <s v="Online Behavior&gt;United States&gt;Intent » Auto Buyers » Car Make&gt;Subaru"/>
        <s v="Online Behavior&gt;United States&gt;Food and Drink&gt;Beverages » Beer"/>
        <s v="Online Behavior&gt;United States&gt;Intent » Auto Buyers » Type&gt;Crossover"/>
        <s v="OnAudience » Intent » Baby &amp; Toddler » Baby Toys"/>
        <s v="Online Behavior&gt;United States&gt;Intent » Shopping&gt;Pet Food » Dog"/>
        <s v="Online Behavior&gt;United States&gt;Intent » Shopping&gt;Home and Garden"/>
        <s v="OnAudience » Intent » Baby &amp; Toddler"/>
        <s v="US » B2B » B2B Decision Maker Responsibilities » Sales"/>
        <s v="OnAudience » Intent"/>
        <s v="Online Behavior&gt;United States&gt;Intent » Travel&gt;Graduation Trip"/>
        <s v="Online Behavior&gt;United States&gt;Intent » Travel&gt;Accommodation » Hotels"/>
        <s v="Lotame » Technology"/>
        <s v="Online Behavior&gt;United States&gt;Games&gt;Family-Oriented Games and Activities"/>
        <s v="Online Behavior&gt;United States&gt;Intent » Financial Intent&gt;Banking"/>
        <s v="Media and Entertainment » Audio and Video Streaming » Streaming Video » Interest (Affinity) » Streaming Services"/>
        <s v="Online Behavior&gt;United States&gt;Finance » Investing&gt;Commodities and Futures Trading"/>
        <s v="Online Behavior&gt;United States&gt;Autos and Vehicles » Brands&gt;Peugeot"/>
        <s v="Travel"/>
        <s v="Online Behavior&gt;United States&gt;Intent » Travel&gt;Cruises"/>
        <s v="US » Reach » Propensity Models » Hobbies and Interest » Cultural Arts"/>
        <s v="Online Behavior&gt;United States&gt;Intent » Shopping&gt;Drug Stores » Walgreens"/>
        <s v="US »Price-Driven Traditionalist Audience"/>
        <s v="US »Quality-First Shopper Audience"/>
        <s v="US » Reach » Sociodemographic » Dwelling Size » 1 Unit"/>
        <s v="Online Behavior&gt;United States&gt;Intent » Shopping&gt;Home Improvement"/>
        <s v="OnAudience » Interest » Education"/>
        <s v="US » Interest Propensities » Insurance » Humana"/>
        <s v="Online Behavior&gt;United States&gt;B2B » Occupation&gt;Musician"/>
        <s v="US » Reach » Propensity Models » Hobbies and Interest » Sports » Canoeing » Kayaking"/>
        <s v="US » Interest Propensities » Celebrities » Celebrity Fan Gossip"/>
        <s v="Online Behavior&gt;United States&gt;Intent » Auto Buyers » Car Make&gt;Volkswagen"/>
        <s v="Online Behavior&gt;United States&gt;Beauty and Fitness&gt;Fitness » Gyms and Health Clubs"/>
        <s v="Online Behavior&gt;United States&gt;Autos and Vehicles » Brands&gt;Rolls-Royce"/>
        <s v="Online Behavior&gt;United States&gt;The Changing Consumer&gt;Internet Connection"/>
        <s v="US » Brand Propensities » Home and Household Goods » Pottery Barn Kids Buyer Propensity"/>
        <s v="Lotame » Style, Fashion &amp; Clothing » Children's Clothing Shoppers"/>
        <s v="Online Behavior&gt;United States&gt;Life Event&gt;Home Buying"/>
        <s v="US » Interest Propensities » Activities and Interests » Buying and Selling Homes » Real Estate"/>
        <s v="US » Reach » Propensity Models » Young Adult Clothing Shoppers"/>
        <s v="Online Behavior&gt;United States&gt;Online Communities&gt;Online Goodies"/>
        <s v="Online Behavior&gt;United States&gt;Sports&gt;Individual Sports » Running and Walking"/>
        <s v="Mobile - US » Sports » UFC Fans"/>
        <s v="US » Interest Propensities » Activities and Interests » International News"/>
        <s v="Online Behavior&gt;United States&gt;Sports&gt;Individual Sports » Track and Field"/>
        <s v="Online Behavior&gt;United States&gt;People and Society&gt;Seniors and Retirement"/>
        <s v="Online Behavior&gt;United States&gt;Intent » Travel&gt;Travel"/>
        <s v="Online Behavior&gt;United States&gt;The Changing Consumer&gt;Gaming Equipment"/>
        <s v="US » Reach » Propensity Models » Hobbies and Interest » Books » E-Book Reader"/>
        <s v="OnAudience » Intent » Education"/>
        <s v="Online Behavior&gt;United States&gt;Intent » Shopping&gt;Sports and Outdoors"/>
        <s v="Online Behavior&gt;United States&gt;Validated Demographic » Gender and Age Combined&gt;Females 18-54"/>
        <s v="Lotame » Style, Fashion &amp; Clothing » Women's Clothing Shoppers"/>
        <s v="US » Brand Propensities » Electronics » RadioShack Buyer Propensity"/>
        <s v="Online Behavior&gt;United States&gt;Intent » Services&gt;Arts and Entertainment"/>
        <s v="Online Behavior&gt;United States&gt;Autos and Vehicles&gt;Vehicle Parts and Accessories"/>
        <s v="US » Reach » Propensity Models » Luxury Home Goods Store Shopper"/>
        <s v="Online Behavior&gt;United States&gt;Validated Demographic » Age&gt;18-54"/>
        <s v="Online Behavior&gt;United States&gt;Finance » Banking&gt;Money Transfer and Wire Services"/>
        <s v="Online Behavior&gt;United States&gt;Intent » Auto Buyers » Type&gt;Sedan"/>
        <s v="Online Behavior&gt;United States&gt;Autos and Vehicles » Brands&gt;Buick"/>
        <s v="Online Behavior&gt;United States&gt;Arts and Entertainment&gt;Celebrities and Entertainment News"/>
        <s v="US » Reach » Propensity Models » Hobbies and Interest » Sports » Plays Soccer"/>
        <s v="Online Behavior&gt;United States&gt;Intent » Travel&gt;Budget Travel"/>
        <s v="Online Behavior&gt;United States&gt;People and Society&gt;Family and Relationships » Parents"/>
        <s v="US » Brand Propensities » Apparel » Shoebuy.com Buyer Propensity"/>
        <s v="Online Behavior&gt;United States&gt;B2B » Occupation&gt;Architect"/>
        <s v="US Financial » Likely In Market Timing » Not At All Likely to Purchase » Second House/Residence In The Next Year (Financial)"/>
        <s v="Online Behavior&gt;United States&gt;Finance » Financial Planning and Management&gt;Retirement and Pension"/>
        <s v="US » B2B » B2B Decision Maker Responsibilities » Employee Benefits"/>
        <s v="US » Multibuyer Behaviors » Club » Continuity Buyers"/>
        <s v="Online Behavior&gt;United States&gt;News&gt;Weather"/>
        <s v="Online Behavior&gt;United States&gt;Internet and Telecom&gt;Web Services"/>
        <s v="Online Behavior&gt;United States&gt;B2B » Occupation&gt;Student"/>
        <s v="Lotame » Style, Fashion &amp; Clothing » Clothing Shoppers"/>
        <s v="Online Behavior&gt;United States&gt;The Changing Consumer&gt;B2B Work from Home"/>
        <s v="Online Behavior&gt;United States&gt;Online Communities&gt;Blogging Resources and Services"/>
        <s v="Online Behavior&gt;United States&gt;Validated Demographic » Gender and Age Combined&gt;Males 25-44"/>
        <s v="Online Behavior&gt;United States&gt;Validated Demographic » Age&gt;55-64"/>
        <s v="US » B2B » B2B Decision Maker Responsibilities » Company Liability or Insurance"/>
        <s v="Online Behavior&gt;United States&gt;Intent » Travel&gt;Business Travel"/>
        <s v="Online Behavior&gt;United States&gt;News&gt;Business News"/>
        <s v="Online Behavior&gt;United States&gt;Intent » Auto Buyers » Category&gt;Motorcycle"/>
        <s v="Online Behavior&gt;United States&gt;Intent » Auto Buyers » Car Make&gt;Vauxhall"/>
        <s v="Online Behavior&gt;United States&gt;Food and Drink&gt;Beverages » Bottled Water"/>
        <s v="Online Behavior&gt;United States&gt;Games&gt;Computer and Video Games"/>
        <s v="Media and Entertainment » Sports and Recreational Activities » Interest (Affinity) » Olympics » Winter Olympics"/>
        <s v="Lotame » Online Shoppers » Online Shoppers"/>
        <s v="US Financial » Likely In Market Timing » Not At All Likely to Purchase » First Home/Residence In The Next Year (Financial)"/>
        <s v="Online Behavior&gt;United States&gt;Autos and Vehicles » Brands&gt;Cadillac"/>
        <s v="Online Behavior&gt;United States&gt;Validated Demographic » Gender and Age Combined&gt;Females 25-34"/>
        <s v="Online Behavior&gt;United States&gt;Finance » Credit and Lending&gt;Credit and Lending"/>
        <s v="Online Behavior&gt;United States&gt;Travel&gt;Tourist Destinations » Beaches and Islands"/>
        <s v="Online Behavior&gt;United States&gt;Sports&gt;Extreme Sports"/>
        <s v="Online Behavior&gt;United States&gt;Arts and Entertainment&gt;Events and Listings » Event Ticket Sales"/>
        <s v="Mobile - US » Device Ownership » Smartphones » ZTE"/>
        <s v="US Financial » Likely Credit Card » Card in Own Name » Any major Credit/Debit Card (Financial)"/>
        <s v="Online Behavior&gt;United States&gt;Finance » Investing&gt;Derivatives"/>
        <s v="Mobile - US » Sports » Motor Sports » NASCAR"/>
        <s v="Online Behavior&gt;United States&gt;Validated Demographic » Gender and Age Combined&gt;Males 18-34"/>
        <s v="Online Behavior&gt;United States&gt;Beauty and Fitness&gt;Fitness » Fitness Equipment and Accessories"/>
        <s v="OnAudience » Interest » News » National News"/>
        <s v="Online Behavior&gt;United States&gt;Online Communities&gt;File Sharing and Hosting"/>
        <s v="Online Behavior&gt;United States&gt;Internet and Telecom&gt;Mobile and Wireless"/>
        <s v="US » Brand Propensities » Travel » Booking.com Buyer Propensity"/>
        <s v="Online Behavior&gt;United States&gt;Autos and Vehicles » Brands&gt;Jeep"/>
        <s v="Online Behavior&gt;United States&gt;Autos and Vehicles » Brands&gt;Fiat"/>
        <s v="Online Behavior&gt;United States&gt;Autos and Vehicles » Brands&gt;SEAT"/>
        <s v="US » Reach » Propensity Models » Travel » High Frequency Travel » Foreign Vacationer"/>
        <s v="US » Reach » Propensity Models » Hobbies and Interest » Food and Drinks » Wine Lovers"/>
        <s v="Online Behavior&gt;United States&gt;Travel&gt;Air Travel » Airport Parking and Transportation"/>
        <s v="OnAudience » Interest » Pets"/>
        <s v="Media and Entertainment » Sports and Recreational Activities » Interest (Affinity) » Team Sports » Soccer (Football)"/>
        <s v="Media and Entertainment » Sports and Recreational Activities » Interest (Affinity) » Motorsports"/>
        <s v="Online Behavior&gt;United States&gt;Arts and Entertainment&gt;Events and Listings » Bars, Clubs and Nightlife"/>
        <s v="Online Behavior&gt;United States&gt;Law and Government&gt;Public Safety"/>
        <s v="US » Interest Propensities » Insurance » Aetna Group"/>
        <s v="US » Demographic » Family » Households with 3 Adults"/>
        <s v="Media and Entertainment » Gaming » In-Market"/>
        <s v="Online Behavior&gt;United States&gt;People and Society&gt;Family and Relationships » Moms"/>
        <s v="US » Brand Propensities » Media and Entertainment » Sony Network Entertainment International Buyer Propensity"/>
        <s v="Real Estate » Property Type&gt; Residential"/>
        <s v="Online Behavior&gt;United States&gt;Arts and Entertainment&gt;Events and Listings » Expos and Conventions"/>
        <s v="Online Behavior&gt;United States&gt;Autos and Vehicles » Brands&gt;Jaguar"/>
        <s v="US » Brand Propensities » Travel » MGM Resorts International Buyer Propensity"/>
        <s v="US » B2B » B2B Decision Maker Responsibilities » Purchasing Utilities"/>
        <s v="Online Behavior&gt;United States&gt;Intent » Financial Intent&gt;Loans and Credit"/>
        <s v="Online Behavior&gt;United States&gt;The Changing Consumer&gt;Natural Disasters"/>
        <s v="Online Behavior&gt;United States&gt;Validated Demographic » Gender and Age Combined&gt;Males 55-64"/>
        <s v="Online Behavior&gt;United States&gt;Intent » Auto Buyers » Car Make&gt;Ford"/>
        <s v="US » Reach » Propensity Models » Household Consumer Expenditures » Home Office"/>
        <s v="Online Behavior&gt;United States&gt;Life Event&gt;Wedding Planning"/>
        <s v="Media and Entertainment » Connected TV and Over-the-Top (CTV and OTT) » Streaming Television and Film Viewership » OTT Movie Viewers » Genre » Crime Movie Streamers"/>
        <s v="Online Behavior&gt;United States&gt;Intent » Auto Buyers » Car Make&gt;Honda"/>
        <s v="US » Interest Propensities » Insurance » Unitedhealth Group"/>
        <s v="OnAudience » Interest » Travel"/>
        <s v="Online Behavior&gt;United States&gt;Hobbies and Leisure&gt;Outdoors » Equestrian"/>
        <s v="OnAudience"/>
        <s v="Online Behavior&gt;United States&gt;Sports&gt;Sports League » NBA"/>
        <s v="Online Behavior&gt;United States&gt;Home and Garden&gt;Home Appliances"/>
        <s v="Online Behavior&gt;United States&gt;Intent » Auto Buyers » Car Make&gt;Nissan"/>
        <s v="Online Behavior&gt;United States&gt;Intent » Shopping&gt;CPG� Cosmetics"/>
        <s v="US » AUTO » Primary Vehicle » New or Used » New"/>
        <s v="US »Made In America Audience"/>
        <s v="Mobile - US » Food » Restaurant » Brand » Buffalo Wild Wings"/>
        <s v="Online Behavior&gt;United States&gt;Real Estate&gt;Apartments and Residential Rentals"/>
        <s v="OnAudience » Interest » Society"/>
        <s v="Online Behavior&gt;United States&gt;Autos and Vehicles » Brands&gt;Pontiac"/>
        <s v="US » Interest Propensities » Activities and Interests » Ecommerce"/>
        <s v="Mobile - US » Device Ownership » Smartphones » iOS (Apple) » iPhone X"/>
        <s v="US Health and Fitness » Interest » Exercise » Health"/>
        <s v="US Demographic » Preferred Language » Individual » Non-Hispanic"/>
        <s v="US » Entertainment and Pastimes » Entertainment and Pastimes"/>
        <s v="Media and Entertainment » Sports and Recreational Activities » Interest (Affinity) » Individual Sports » Tennis and Racquet Sports"/>
        <s v="Travel and Tourism » Interest (Affinity)"/>
        <s v="Mobile - US » Gamers » Online » Users"/>
        <s v="Restaurants"/>
        <s v="Media Source"/>
        <s v="Online Behavior&gt;United States&gt;Finance » Grants, Scholarships and Financial Aid&gt;Government Grants"/>
        <s v="US » Reach » Propensity Models » Finance » Credit » Debit Card » Store Credit Card User"/>
        <s v="US » Brand Propensities » Travel » Sandals Resorts Buyer Propensity"/>
        <s v="US » Demographic » Family » Households with 2 Adults"/>
        <s v="Online Behavior&gt;United States&gt;Travel&gt;Travel"/>
        <s v="US » Sociodemographic » ConneXions Lifestage » M4 Elderly Traditionalists"/>
        <s v="Online Behavior&gt;United States&gt;B2B » Occupation&gt;Broker"/>
        <s v="Online Behavior&gt;United States&gt;Intent » Auto Buyers » Type&gt;SUV"/>
        <s v="Online Behavior&gt;United States&gt;Validated Demographic » Gender&gt;Male"/>
        <s v="Online Behavior&gt;United States&gt;Games&gt;Card Games"/>
        <s v="Online Behavior&gt;United States&gt;Online Communities&gt;Dating and Personals"/>
        <s v="US » Premium Gender » Premium Gender » Males"/>
        <s v="Online Behavior&gt;United States&gt;Intent » Auto Buyers » Car Make&gt;Mercedes"/>
        <s v="OnAudience » Interest » Technology &amp; Computing"/>
        <s v="Mobile Audience » Lifestyle » Arts Enthusiasts"/>
        <s v="US » Reach » Propensity Models » Hobbies and Interest » Sports » Plays Tennis"/>
        <s v="Online Behavior&gt;United States&gt;Finance » Financial Planning and Management&gt;Asset and Portfolio Management"/>
        <s v="Online Behavior&gt;United States&gt;Intent » Auto Buyers » Car Make&gt;Audi Q"/>
        <s v="Online Behavior&gt;United States&gt;Intent » Travel&gt;Luxury Travel"/>
        <s v="Mobile - US » Travel » Car Rentals » Hertz"/>
        <s v="Online Behavior&gt;United States&gt;Travel&gt;Tourist Destinations » Regional Parks and Gardens"/>
        <s v="Online Behavior&gt;United States&gt;Food and Drink&gt;Restaurants » Fine Dining"/>
        <s v="US Financial » Likely Credit Card » Behavior » Used for Personal Purposes"/>
        <s v="US » Reach » Propensity Models » Hobbies and Interest » Music » Listens to Pop Music"/>
        <s v="Online Behavior&gt;United States&gt;Intent » Financial Intent&gt;Insurance » Auto"/>
        <s v="US » Reach » Sociodemographic » Dwelling Type » Multi-family Dwelling Unit"/>
        <s v="US » Interest Propensities » Music » Classic Rock"/>
        <s v="US » Reach » Propensity Models » Household Consumer Expenditures » Furniture"/>
        <s v="US » Reach » Propensity Models » Hobbies and Interest » Music » Streaming"/>
        <s v="Online Behavior&gt;United States&gt;Food and Drink&gt;Food and Grocery Retailers"/>
        <s v="Online Behavior&gt;United States&gt;Jobs and Education&gt;Jobs"/>
        <s v="US » Sociodemographic » PRIZM Premier Lifestage » F2 Young Accumulators"/>
        <s v="US » Demo » Age » 65+"/>
        <s v="Transactional » Q3 Home Entertainers"/>
        <s v="Online Behavior&gt;United States&gt;Travel&gt;Bus and Rail"/>
        <s v="Online Behavior&gt;United States&gt;Sports&gt;Winter Sports » Skiing and Snowboarding"/>
        <s v="Online Behavior&gt;United States&gt;Intent » Auto Buyers » Type&gt;Truck"/>
        <s v="Online Behavior&gt;United States&gt;Intent » Auto Buyers » Car Make&gt;Mazda"/>
        <s v="Online Behavior&gt;United States&gt;The Changing Consumer&gt;Personal Budgeting"/>
        <s v="US » B2B » B2B Decision Maker Responsibilities » Real Estate Services"/>
        <s v="Online Behavior&gt;United States&gt;Intent » Shopping&gt;Wireless Providers"/>
        <s v="US » Reach » Sociodemographic » Homeowner Status » Renter"/>
        <s v="Travel and Tourism » In-Market"/>
        <s v="US » Reach » Propensity Models » Lifestyle » Charities » Contributes by Volunteering"/>
        <s v="Online Behavior&gt;United States&gt;Intent » Services&gt;Restaurants"/>
        <s v="US » Demographic » Family » Male Head of Household"/>
        <s v="OnAudience » Interest » Arts &amp; Entertainment » Movies"/>
        <s v="Online Behavior&gt;United States&gt;The Changing Consumer&gt;Active Facebook Users"/>
        <s v="Online Behavior&gt;United States&gt;Validated Demographic » Gender and Age Combined&gt;Males 18-44"/>
        <s v="OnAudience » Intent » Software » Video Game Software"/>
        <s v="Online Behavior&gt;United States&gt;Validated Demographic » Gender and Age Combined&gt;Females 45-54"/>
        <s v="Online Behavior&gt;United States&gt;Intent » Shopping&gt;Consumer Electronics » Video Game Consoles"/>
        <s v="US » Sociodemographic » P$YCLE Premier Lifestage » M2 Wealthy Achievers"/>
        <s v="Online Behavior&gt;United States&gt;Autos and Vehicles » Brands&gt;Vauxhall-Opel"/>
        <s v="Online Behavior&gt;United States&gt;Finance » Insurance&gt;Health Insurance"/>
        <s v="Mobile - US » Device Ownership » Smartphones » Vivo"/>
        <s v="Online Behavior&gt;United States&gt;Hobbies and Leisure&gt;Crafts"/>
        <s v="Mobile - US » Demographics » Education » High Education Achievement"/>
        <s v="US » Brand Propensities » Automotive » Ford Credit Buyer Propensity"/>
        <s v="US Mail Order Buyer"/>
        <s v="Online Behavior&gt;United States&gt;Travel&gt;Travel Agencies and Services » Tourist Boards and Visitor Centers"/>
        <s v="Online Behavior&gt;United States&gt;Finance » Banking&gt;Savings Accounts"/>
        <s v="Online Behavior&gt;United States&gt;Autos and Vehicles » Brands&gt;Acura"/>
        <s v="US » Brand Propensities » Apparel » TOMS Buyer Propensity"/>
        <s v="OnAudience » Intent » Electronics » Video Game Consoles"/>
        <s v="Mobile - US » Sports » Basketball » NCAA College Basketball"/>
        <s v="US » Interest Propensities » Oil &amp; Gas » QuickTrip"/>
        <s v="Online Behavior&gt;United States&gt;Validated Demographic » Gender and Age Combined&gt;Females 55-64"/>
        <s v="OnAudience » Intent » Software"/>
        <s v="US » Reach » Propensity Models » Finance » Credit » Debit Card » Major Credit Card User"/>
        <s v="OnAudience » Interest » News"/>
        <s v="Online Behavior&gt;United States&gt;Beauty and Fitness&gt;Fitness » Bodybuilding"/>
        <s v="Online Behavior&gt;United States&gt;Autos and Vehicles » Brands&gt;Ferrari"/>
        <s v="Mobile - US » Food » Restaurant » Brand » Outback Steakhouse"/>
        <s v="Online Behavior&gt;United States&gt;Intent » Travel&gt;Flights"/>
        <s v="Online Behavior&gt;United States&gt;Internet and Telecom&gt;Search Engines"/>
        <s v="US »Green Consumer Audience"/>
        <s v="Online Behavior&gt;United States&gt;Validated Demographic » Age&gt;18-64"/>
        <s v="OnAudience » Interest » Arts &amp; Entertainment » Fine Art"/>
        <s v="Online Behavior&gt;United States&gt;Travel&gt;Travel Agencies and Services"/>
        <s v="Online Behavior&gt;United States&gt;Autos and Vehicles » Brands&gt;Saab"/>
        <s v="Online Behavior&gt;United States&gt;Online Communities&gt;Social Networks"/>
        <s v="Online Behavior&gt;United States&gt;Travel&gt;Tourist Destinations » Historical Sites and Buildings"/>
        <s v="US » Brand Propensities » Media and Entertainment » Regal Cinemas Buyer Propensity"/>
        <s v="OnAudience » Interest » Technology &amp; Computing » Internet Technology"/>
        <s v="Online Behavior&gt;United States&gt;Arts and Entertainment&gt;Movies"/>
        <s v="Mobile - US » Travel » Activity » Ski Travelers"/>
        <s v="Online Behavior&gt;United States&gt;Validated Demographic » Gender and Age Combined&gt;Females 65 or older"/>
        <s v="OnAudience » Interest » Arts &amp; Entertainment"/>
        <s v="US » Interest Propensities » Insurance » Lincoln Heritage"/>
        <s v="Online Behavior&gt;United States&gt;Validated Demographic » Gender and Age Combined&gt;Males 25-64"/>
        <s v="Online Behavior&gt;United States&gt;The Changing Consumer&gt;Home Entertaining"/>
        <s v="OnAudience » Interest » Science » Weather Forecast"/>
        <s v="Media and Entertainment » News and Current Events"/>
        <s v="Online Behavior&gt;United States&gt;Autos and Vehicles » Brands&gt;Maserati"/>
        <s v="Online Behavior&gt;United States&gt;The Changing Consumer&gt;Pet Adoption"/>
        <s v="Online Behavior&gt;United States&gt;Food and Drink&gt;Restaurants » Dining Guides"/>
        <s v="Real Estate » Occupancy » Owner Occupied"/>
        <s v="Online Behavior&gt;United States&gt;The Changing Consumer&gt;Online Retailers"/>
        <s v="Online Behavior&gt;United States&gt;Sports&gt;Sports League » NFL"/>
        <s v="US » Sociodemographic » ConneXions Lifestage » M3 Offline Seniors"/>
        <s v="US » B2B » B2B Decision Maker Responsibilities » Accounting or Tax Services"/>
        <s v="OnAudience » Intent » Travel"/>
        <s v="Travel and Tourism » Interest (Affinity) » Destinations » North America » United States"/>
        <s v="US » Health and Wellbeing » Health and Wellbeing"/>
        <s v="Mobile - US » Financial Services » Digital Payments » Chase Pay"/>
        <s v="Mobile - US » Travel » Destination » International Travelers » Frequent Travelers"/>
        <s v="US » Interest Propensities » TV and Movies » Sports TV"/>
        <s v="Online Behavior&gt;United States&gt;People and Society&gt;Millennials"/>
        <s v="Online Behavior&gt;United States&gt;Validated Demographic » Gender and Age Combined&gt;Females 18-44"/>
        <s v="Online Behavior&gt;United States&gt;Validated Demographic » Age&gt;25-54"/>
        <s v="Online Behavior&gt;United States&gt;Validated Demographic » Gender and Age Combined&gt;Males 25 or older"/>
        <s v="Online Behavior&gt;United States&gt;Validated Demographic » Gender&gt;Female"/>
        <s v="Online Behavior&gt;United States&gt;Home and Garden&gt;Yard and Patio"/>
        <s v="Online Behavior&gt;United States&gt;Travel&gt;Tourist Destinations"/>
        <s v="Online Behavior&gt;United States&gt;Intent » Auto Buyers » Car Make&gt;Hyundai"/>
        <s v="Media and Entertainment » Audio and Video Streaming » Streaming Video » Interest (Affinity)"/>
        <s v="Online Behavior&gt;United States&gt;Intent » Shopping&gt;Entertainment"/>
        <s v="US » Home and Garden Interests » Cooking » Food Enthusiasts"/>
        <s v="OnAudience » Interest » Business"/>
        <s v="Online Behavior&gt;United States&gt;Intent » Auto Buyers » Car Make&gt;Dodge"/>
        <s v="US » Reach » Propensity Models » Hobbies and Interest » Sports » Fitness Enthusiasts"/>
        <s v="US » Reach » Propensity Models » Lifestyle » Loyalty Programs » Loyalty Card User"/>
        <s v="OnAudience » Interest » Hobbies &amp; Interests » Art"/>
        <s v="Online Behavior&gt;United States&gt;Validated Demographic » Age&gt;25 or older"/>
        <s v="US » B2B » B2B Decision Maker Responsibilities » Purchasing Vehicles or Automobile Services"/>
        <s v="Lotame » Personal Finance » Estate Planning"/>
        <s v="OnAudience » Intent » Toys &amp; Games"/>
        <s v="US » B2B » B2B Decision Maker Responsibilities » Internet Services"/>
        <s v="US Travel » Likely Business Travel » Number of Nights Stayed » 0 Nights"/>
        <s v="Mobile - US » Demographics » Education » Lowest Education Achievement"/>
        <s v="US » Sociodemographic » PRIZM Premier Social » C2 City Centers"/>
        <s v="US » Interest Propensities » Brands » Big Box Retail"/>
        <s v="Online Behavior&gt;United States&gt;B2B » Occupation&gt;Teacher"/>
        <s v="Online Behavior&gt;United States&gt;News&gt;Sports News"/>
        <s v="Online Behavior&gt;United States&gt;Life Event&gt;Engagement"/>
        <s v="US » Reach » Sociodemographic » Estimated Current Home Value » $160,000-$199,999"/>
        <s v="US » Interest Propensities » Activities and Interests » Financial Aid"/>
        <s v="US » Brand Propensities » Media and Entertainment » wwe.com Buyer Propensity"/>
        <s v="Online Behavior&gt;United States&gt;Sports&gt;Sports League » NHL"/>
        <s v="Retail"/>
        <s v="Real Estate » Lot Size » Cozy Outdoor Living Space (Less than  an Acre)"/>
        <s v="US » Demographic » Household Income $50k+"/>
        <s v="Online Behavior&gt;United States&gt;Travel&gt;Specialty Travel"/>
        <s v="US » Multibuyer Behaviors » Entertainment » Pastimes Multibuyer"/>
        <s v="US » Reach » Propensity Models » Hobbies and Interest » Sports » NASCAR Enthusiast"/>
        <s v="Online Behavior&gt;United States&gt;Sports&gt;Fantasy Sports"/>
        <s v="Online Behavior&gt;United States&gt;Internet and Telecom&gt;Web Apps and Online Tools"/>
        <s v="Online Behavior&gt;United States&gt;Life Event&gt;New Parent"/>
        <s v="Online Behavior&gt;United States&gt;Games&gt;Educational Games"/>
        <s v="US » Automotive » Auto Loyalists and Defectors » Auto Make Defectors"/>
        <s v="Media and Entertainment » Audio and Video Streaming » Streaming Audio"/>
        <s v="Online Behavior&gt;United States&gt;Autos and Vehicles » Brands&gt;Dodge"/>
        <s v="Lotame » Style, Fashion &amp; Clothing » Men's Clothing Shoppers"/>
        <s v="US Financial » Likely Attitude and Behavior » Completely Disagree » When I Find A Financial Product/Service I Like I Typically Recommend It To People I Know (Financial)"/>
        <s v="Media and Entertainment » Television (TV) » Viewership"/>
        <s v="OnAudience » Intent » Auto » Vehicle Parts &amp; Accessories"/>
        <s v="Online Behavior&gt;United States&gt;Food and Drink&gt;Cooking and Recipes"/>
        <s v="US » Composite Segment » Women Born to Shop"/>
        <s v="US » Interest Propensities » Activities and Interests » Local News"/>
        <s v="Purchase-Based » Categories » Office Supplies Buyers"/>
        <s v="OnAudience » Interest » Food &amp; Drink"/>
        <s v="Mobile - US » Device Ownership » Smartphones » iOS (Apple) » iPhone 11"/>
        <s v="US » Reach » Propensity Models » Hobbies and Interest » Food and Drinks » Eats at Fast Food Restaurants"/>
        <s v="Online Behavior&gt;United States&gt;Beauty and Fitness&gt;Face and Body Care » Skin and Nail Care"/>
        <s v="Online Behavior&gt;United States&gt;Finance » Financial Planning and Management&gt;Inheritance and Estate Planning"/>
        <s v="Media and Entertainment » News and Current Events » Online News Websites"/>
        <s v="US Financial » Estimated Disposable Income » $0 - $99,999"/>
        <s v="Online Behavior&gt;United States&gt;Finance » Insurance&gt;Insurance"/>
        <s v="US Buying Channel Preference » Online"/>
        <s v="OnAudience » Intent » Sporting Goods » Team Sports"/>
        <s v="Lotame » Offline CPG Purchasers » Product Segment"/>
        <s v="OnAudience » Interest » Science » Weather"/>
        <s v="Online Behavior&gt;United States&gt;The Changing Consumer&gt;Streaming Services"/>
        <s v="Online Behavior&gt;United States&gt;Finance » Accounting and Auditing&gt;Bookkeeping"/>
        <s v="Online Behavior&gt;United States&gt;Travel&gt;Tourist Destinations » Mountain and Ski Resorts"/>
        <s v="OnAudience » Interest » News » Local News"/>
        <s v="Online Behavior&gt;United States&gt;The Changing Consumer&gt;Home Cooking"/>
        <s v="Online Behavior&gt;United States&gt;Finance » Credit and Lending&gt;Credit Cards"/>
        <s v="Online Behavior&gt;United States&gt;B2B » Occupation&gt;MechanicalEngineer"/>
        <s v="US » Brand Propensities » Health » Beauty and Cosmetics » Bare Escentuals Buyer Propensity"/>
        <s v="Online Behavior&gt;United States&gt;Autos and Vehicles » Brands&gt;Bugatti"/>
        <s v="Online Behavior&gt;United States&gt;Autos and Vehicles » Brands&gt;Volvo"/>
        <s v="OnAudience » Intent » Sporting Goods"/>
        <s v="Online Behavior&gt;United States&gt;Beauty and Fitness&gt;Beauty Pageants"/>
        <s v="US » Brand Propensities » Apparel » JCPenney Buyer Propensity"/>
        <s v="Media Source » LBDigital » Open For Business B2B"/>
        <s v="Transactional » Q3 Gardening Shoppers"/>
        <s v="US Financial » Credit Card Type » Credit Card Holder - Unknown Type"/>
        <s v="US » Interest Propensities » Music » Country"/>
        <s v="Online Behavior&gt;United States&gt;Sports&gt;Motor Sports"/>
        <s v="Online Behavior&gt;United States&gt;Intent » Auto Buyers » Category&gt;Caravan"/>
        <s v="Travel and Tourism » Interest (Affinity) » Destinations » Africa"/>
        <s v="Online Behavior&gt;United States&gt;Finance » Credit and Lending&gt;Loans"/>
        <s v="US » B2B » B2B Decision Maker Responsibilities » Office Supplies or Equipment"/>
        <s v="OnAudience » Interest » Shopping"/>
        <s v="Online Behavior&gt;United States&gt;Travel&gt;Tourist Destinations » Theme Parks"/>
        <s v="OnAudience » Interest » Arts &amp; Entertainment » Music Lovers"/>
        <s v="Telecommunications and Mobile Tech » Mobile Devices and Connected Technology"/>
        <s v="US » Interest Propensities » TV and Movies » Reality » Game Shows"/>
        <s v="US » AUTO » Primary Vehicle » Owned or Leased » Company Car"/>
        <s v="US » Interest Propensities » Activities and Interests » National News"/>
        <s v="Media and Entertainment » Gaming » Interest (Affinity) » Video Games"/>
        <s v="Lotame » Style, Fashion &amp; Clothing"/>
        <s v="US » Demographic » Family » Female Head of Household"/>
        <s v="Media and Entertainment » Sports and Recreational Activities » Interest (Affinity)"/>
        <s v="Online Behavior&gt;United States&gt;Intent » Shopping&gt;Drug Stores » CVS"/>
        <s v="OnAudience » Interest » Technology &amp; Computing » Email"/>
        <s v="US » Brand Propensities » Media and Entertainment » pokerstars.net Buyer Propensity"/>
        <s v="OnAudience » Interest » Sports"/>
        <s v="US » Sociodemographic » P$YCLE Premier Lifestage » F4 Working-Class USA"/>
        <s v="Media and Entertainment » Consumer Entertainment Technology"/>
        <s v="US » B2B » B2B Decision Maker Responsibilities » Financial Services"/>
        <s v="Online Behavior&gt;United States&gt;Autos and Vehicles » Brands&gt;Mini"/>
        <s v="Online Behavior&gt;United States&gt;Intent » Shopping&gt;Consumer Electronics » Cameras and Photography Equip"/>
        <s v="Mobile - US » Sports » Water Sports » Boating"/>
        <s v="US » Reach » Propensity Models » Hobbies and Interest » Sports » NHL Enthusiast"/>
        <s v="Online Behavior&gt;United States&gt;The Changing Consumer&gt;Direct to Consumer"/>
        <s v="OnAudience » Interest » Personal Finance"/>
        <s v="Online Behavior&gt;United States&gt;Hobbies and Leisure&gt;Contests, Awards and Prizes"/>
        <s v="Online Behavior&gt;United States&gt;Travel&gt;Hotels and Accommodations"/>
        <s v="Online Behavior&gt;United States&gt;Food and Drink&gt;Beverages » Coffee and Tea"/>
        <s v="US » Reach » Propensity Models » Hobbies and Interest » Sports » NBA Enthusiast"/>
        <s v="Online Behavior&gt;United States&gt;Autos and Vehicles » Brands&gt;Mercedes-Benz"/>
        <s v="US » Reach » Propensity Models » Online » Pets"/>
        <s v="Online Behavior&gt;United States&gt;Autos and Vehicles » Brands&gt;Honda"/>
        <s v="Online Behavior&gt;United States&gt;Intent » Shopping&gt;Office Supplies"/>
        <s v="Online Behavior&gt;United States&gt;Autos and Vehicles&gt;Vehicle Shopping » Fuel Economy and Gas Prices"/>
        <s v="OnAudience » Interest"/>
        <s v="US » Home Renovation » Home Renovators"/>
        <s v="Mobile - US » Device Ownership » Smartphones » iOS (Apple) » yes"/>
        <s v="Online Behavior&gt;United States&gt;News&gt;Technology News"/>
        <s v="Online Behavior&gt;United States&gt;Sports&gt;Individual Sports » Golf"/>
        <s v="Online Behavior&gt;United States&gt;Internet and Telecom&gt;Web Portals"/>
        <s v="Online Behavior&gt;United States&gt;Beauty and Fitness&gt;Face and Body Care » Hygiene and Toiletries"/>
        <s v="Online Behavior&gt;United States&gt;Finance » Insurance&gt;Home Insurance"/>
        <s v="Online Behavior&gt;United States&gt;Law and Government&gt;Government"/>
        <s v="OnAudience » Interest » Games"/>
        <s v="Online Behavior&gt;United States&gt;Home and Garden&gt;Kitchen and Dining"/>
        <s v="Online Behavior&gt;United States&gt;Validated Demographic » Age&gt;25-34"/>
        <s v="Media and Entertainment » Music"/>
        <s v="US » Sociodemographic » PRIZM Premier Social » T2 Country Comfort"/>
        <s v="Mobile - US » Demographics » Finance » Rent Value » Highest Rent Value"/>
        <s v="Lotame » Travel » Thanksgiving Travel"/>
        <s v="US » Reach » Propensity Models » Hobbies and Interest » Photography"/>
        <s v="US » B2B » B2B Decision Maker Responsibilities » Security Services"/>
        <s v="Online Behavior&gt;United States&gt;Home and Garden&gt;Home Improvement"/>
        <s v="Online Behavior&gt;United States&gt;Intent » Auto Buyers » Car Make&gt;Jeep"/>
        <s v="Online Behavior&gt;United States&gt;Autos and Vehicles » Brands&gt;Maybach"/>
        <s v="US » Reach » Propensity Models » Lifestyle » Charities » Contributes to Charities"/>
        <s v="US » Home and Garden Interests » House and Garden Merchandise Buyers"/>
        <s v="Online Behavior&gt;United States&gt;Travel&gt;Cruises and Charters"/>
        <s v="Online Behavior&gt;United States&gt;Intent » Shopping&gt;Fashion"/>
        <s v="Online Behavior&gt;United States&gt;Beauty and Fitness&gt;Fitness » Yoga and Pilates"/>
        <s v="US » Reach » Propensity Models » Online » Electronics and Gadgets"/>
        <s v="US » B2B » B2B Decision Maker Responsibilities » Computer Software"/>
        <s v="Online Behavior&gt;United States&gt;Finance » Financial Planning and Management&gt;Financial Planning and Management"/>
        <s v="Online Behavior&gt;United States&gt;Autos and Vehicles&gt;Boats and Watercraft"/>
        <s v="Purchase Behaviors » Q2 Environmentally Concerned Shoppers"/>
        <s v="Online Behavior&gt;United States&gt;Autos and Vehicles » Brands&gt;GM-Daewoo"/>
        <s v="Online Behavior&gt;United States&gt;B2B » Occupation&gt;ElectricalEngineer"/>
        <s v="US Financial » Estimated Discretionary Spending (Financial) » Greater than $2,499"/>
        <s v="Online Behavior&gt;United States&gt;Arts and Entertainment&gt;Events and Listings » Concerts and Music Festivals"/>
        <s v="Online Behavior&gt;United States&gt;The Changing Consumer&gt;Telehealth"/>
        <s v="US » B2B » B2B Decision Maker Responsibilities » Television providers » services"/>
        <s v="US » Demo » Age » 55-64"/>
        <s v="Online Behavior&gt;United States&gt;Validated Demographic » Gender and Age Combined&gt;Males 18-54"/>
        <s v="US »Rural Improvement Fanatic"/>
        <s v="Online Behavior&gt;United States&gt;Games&gt;Arcade and Coin-Op Games"/>
        <s v="US » Reach » Propensity Models » Hobbies and Interest » Sports » Hunting Enthusiasts"/>
        <s v="Online Behavior&gt;United States&gt;Autos and Vehicles » Brands&gt;Volkswagen"/>
        <s v="Mobile - US » Automotive » Repair &amp; Oil Change » Intend"/>
        <s v="Online Behavior&gt;United States&gt;Food and Drink&gt;Beverages » Soft Drinks"/>
        <s v="US Financial » Likely Attitude and Behavior » Bank Selection » Customer Service Very Important (Financial)"/>
        <s v="US » B2B » B2B Decision Maker Responsibilities » Computer Hardware"/>
        <s v="US » Interest Propensities » Insurance » New York Life"/>
        <s v="Media and Entertainment » Audio and Video Streaming » Streaming Video"/>
        <s v="Online Behavior&gt;United States&gt;Jobs and Education&gt;Education"/>
        <s v="Online Behavior&gt;United States&gt;Travel&gt;Specialty Travel » Adventure Travel"/>
        <s v="Mobile - US » Food » Restaurant » Brand » Moes Southwest Grill"/>
        <s v="Online Behavior&gt;United States&gt;Finance » Banking&gt;Banking"/>
        <s v="Real Estate » Sale Activity » Just Sold"/>
        <s v="US » Brand Propensities » Electronics » Crutchfield Buyer Propensity"/>
        <s v="Online Behavior&gt;United States&gt;Intent » Travel&gt;Future Travel"/>
        <s v="Online Behavior&gt;United States&gt;Validated Demographic » Age&gt;18 or older"/>
        <s v="Online Behavior&gt;United States&gt;Intent » Auto Buyers&gt;New"/>
        <s v="US » Reach » Propensity Models » Hobbies and Interest » Sports » NFL Enthusiast"/>
        <s v="Lotame » Travel » Winter Holiday Travel"/>
        <s v="Media and Entertainment » Sports and Recreational Activities » Interest (Affinity) » Olympics » Summer Olympics"/>
        <s v="Purchase-Based"/>
        <s v="Online Behavior&gt;United States&gt;Online Communities&gt;Photo and Video Sharing"/>
        <s v="Online Behavior&gt;United States&gt;Sports&gt;Team Sports » American Football"/>
        <s v="US » Reach » Propensity Models » Household Consumer Expenditures » Kitchen"/>
        <s v="Media and Entertainment » Sports and Recreational Activities » Interest (Affinity) » Individual Sports"/>
        <s v="US » Interest Propensities » Insurance » MassMutual"/>
        <s v="Media and Entertainment » Television (TV)"/>
        <s v="US » B2B » Purchase DM » Technology Services, Hardware and » or Software » I am the sole decision maker"/>
        <s v="Online Behavior&gt;United States&gt;Travel&gt;Tourist Destinations » Zoos-Aquariums-Preserves"/>
        <s v="Online Behavior&gt;United States&gt;Autos and Vehicles » Brands&gt;Kia"/>
        <s v="Travel and Tourism » Interest (Affinity) » Destinations » Europe"/>
        <s v="Online Behavior&gt;United States&gt;Autos and Vehicles » Brands&gt;BMW"/>
        <s v="Online Behavior&gt;United States&gt;Finance » Grants, Scholarships and Financial Aid&gt;Study Grants and Scholarships"/>
        <s v="US » Brand Propensities » Food and Drug » Postmates Buyer Propensity"/>
        <s v="US » Brand Propensities » Restaurants and Dining » Seamless Buyer Propensity"/>
        <s v="Online Behavior&gt;United States&gt;Validated Demographic » Age&gt;35-44"/>
        <s v="Online Behavior&gt;United States&gt;Life Event&gt;Bride"/>
        <s v="US » B2B » B2B Decision Maker Responsibilities » HR or Personnel Services"/>
        <s v="Online Behavior&gt;United States&gt;Finance » Insurance&gt;Travel Insurance"/>
        <s v="US » B2B » Purchase DM » Technology Services, Hardware and » or Software » I make the final decision with input from staff » management"/>
        <s v="Online Behavior&gt;United States&gt;Food and Drink&gt;Beverages » Juice"/>
        <s v="Online Behavior&gt;United States&gt;The Changing Consumer&gt;Home Learning"/>
        <s v="Online Behavior&gt;United States&gt;Travel&gt;Travel Guides and Travelogues"/>
        <s v="US » Interest Propensities » Social » Premium User Generated Content"/>
        <s v="US » Brand Propensities » Health » Beauty and Cosmetics » Beachbody Buyer Propensity"/>
        <s v="US » B2B » B2B Decision Maker Responsibilities » Marketing or Market Research"/>
        <s v="Media and Entertainment » Sports and Recreational Activities » Interest (Affinity) » Team Sports » Baseball » Major League Baseball (MLB)"/>
        <s v="Online Behavior&gt;United States&gt;B2B » Occupation&gt;SystemsAnalyst"/>
        <s v="US Home » Dwelling Type » Single-Family"/>
        <s v="US » Brand Propensities » Big Box Dollar Tree Buyer Propensity"/>
        <s v="US » Reach » Propensity Models » Hobbies and Interest » Sports » Fishing"/>
        <s v="Mobile - US » Food » Restaurant » Brand » Five Guys"/>
        <s v="Online Behavior&gt;United States&gt;Validated Demographic » Gender and Age Combined&gt;Males 18-64"/>
        <s v="OnAudience » Interest » Shopping » Luxurious Brands"/>
        <s v="Telecommunications (Telco)"/>
        <s v="Purchase Behaviors » Q2 Spring Cleaners"/>
        <s v="US » Sociodemographic » ConneXions Lifestage » Y2 Emerging Techies"/>
        <s v="US » Interest Propensities » Food and Drink » American Cuisine"/>
        <s v="Mobile - US » Food » Restaurant » Brand » Red Lobster"/>
        <s v="US » Brand Propensities » Apparel » The Men's Wearhouse Buyer Propensity"/>
        <s v="Media and Entertainment » Sports and Recreational Activities » Interest (Affinity) » Team Sports » Football (American)"/>
        <s v="Online Behavior&gt;United States&gt;Sports&gt;Team Sports » Rugby"/>
        <s v="US » Brand Propensities » Health » Beauty and Cosmetics » Mary Kay Buyer Propensity"/>
        <s v="US » AUTO » Primary Vehicle » New or Used » Pre-owned"/>
        <s v="Online Behavior&gt;United States&gt;The Changing Consumer&gt;Happy at Home"/>
        <s v="Online Behavior&gt;United States&gt;Real Estate&gt;Homeowner"/>
        <s v="Online Behavior&gt;United States&gt;Arts and Entertainment&gt;Comics and Animation"/>
        <s v="Online Behavior&gt;United States&gt;Hobbies and Leisure&gt;Clubs and Organizations"/>
        <s v="Real Estate » Rent Amount » Sensible  Rentals ($1000-$3000)"/>
        <s v="US »Connected Impulse-Shopper Audience"/>
        <s v="US Demographic » Preferred Language » Non-Hispanic"/>
        <s v="Lotame » Offline CPG Purchasers » Product Segment » Home Supplies"/>
        <s v="US » AUTO » Decision Maker for Auto Purchase » I shared equally in the decision"/>
        <s v="US » Reach » Propensity Models » Luxury Store Shoppers"/>
        <s v="US » B2B » Purchase DM » Technology Services, Hardware and » or Software » I have no input into the final decision"/>
        <s v="US » Reach » Propensity Models » Lifestyle » Healthy Living"/>
        <s v="Online Behavior&gt;United States&gt;Home and Garden&gt;Home Furnishings"/>
        <s v="Online Behavior&gt;United States&gt;Finance » Investing&gt;Stocks and Bonds"/>
        <s v="US » Reach » Propensity Models » Hobbies and Interest » Pets » Cat Owners"/>
        <s v="US » Reach » Propensity Models » Online » Home Office"/>
        <s v="Online Behavior&gt;United States&gt;Intent » Services&gt;Photography"/>
        <s v="Online Behavior&gt;United States&gt;Arts and Entertainment&gt;Events and Listings » Film Festivals"/>
        <s v="OnAudience » Interest » Social life"/>
        <s v="US » B2B » B2B Decision Maker Responsibilities » Office Services or Moving"/>
        <s v="Online Behavior&gt;United States&gt;Food and Drink&gt;Food and Grocery Delivery"/>
        <s v="Mobile - US » Shopping » Brand » Old Navy"/>
        <s v="Online Behavior&gt;United States&gt;Validated Demographic » Age&gt;25-44"/>
        <s v="Online Behavior&gt;United States&gt;Beauty and Fitness&gt;Fitness"/>
        <s v="US Demographic » Age » Specialty Age Range » 21+"/>
        <s v="OnAudience » Interest » Technology"/>
        <s v="Online Behavior&gt;United States&gt;Food and Drink&gt;Restaurants"/>
        <s v="Online Behavior&gt;United States&gt;Finance » Accounting and Auditing&gt;Accounting and Auditing"/>
        <s v="US » Interest Propensities » Activities and Interests » College Life"/>
        <s v="Online Behavior&gt;United States&gt;Intent » Auto Buyers » Car Make&gt;Opel"/>
        <s v="Mobile - US » Travel » Destination » International Travelers » yes"/>
        <s v="Lotame » Technology » Mobile Phones"/>
        <s v="OnAudience » Interest » Careers"/>
        <s v="US Financial » Estimated Discretionary Spending » Greater than $2,500"/>
        <s v="Mobile - US » Food » Restaurant » Brand » Krispy Kreme"/>
        <s v="US » Reach » Propensity Models » Hobbies and Interest » Sports » PGA Tour Enthusiast"/>
        <s v="Transactional » Q3 Fashion Shoppers"/>
        <s v="US » Interest Propensities » Brands » Quick Service Restaurants"/>
        <s v="Online Behavior&gt;United States&gt;The Changing Consumer&gt;Delivery Services and Quick Service Restaurants"/>
        <s v="Online Behavior&gt;United States&gt;Beauty and Fitness&gt;Spas and Beauty Services"/>
        <s v="OnAudience » Interest » News &amp; Magazines"/>
        <s v="OnAudience » Interest » Arts &amp; Entertainment » Celebrity Fan » Gossip"/>
        <s v="Lotame » Personal Finance » Stocks"/>
        <s v="US » Premium Entertainment and Pastimes » Premium Magazine Enthusiasts"/>
        <s v="US » Financially in Charge » Performance Score: Top 50%"/>
        <s v="Online Behavior&gt;United States&gt;Life Event&gt;Movers"/>
        <s v="Transactional » Q2 Graduation Gift Shoppers"/>
        <s v="US » Brand Propensities » Health » Beauty and Cosmetics » SkinCareRx Buyer Propensity"/>
        <s v="US » Reach » Propensity Models » Household Consumer Expenditures » Lawn and Garden"/>
        <s v="Mobile - US » Demographics » Finance » Rent Value » Lowest Rent Value"/>
        <s v="Online Behavior&gt;United States&gt;The Changing Consumer&gt;CPG"/>
        <s v="US » Interest Propensities » TV and Movies » Network TV"/>
        <s v="US » Response Performance » Direct Marketing Responders"/>
        <s v="Online Behavior&gt;United States&gt;Finance » Investing&gt;Investing"/>
        <s v="OnAudience » Interest » Business » Economy"/>
        <s v="Online Behavior&gt;United States&gt;Validated Demographic » Gender and Age Combined&gt;Females 25-44"/>
        <s v="OnAudience » Interest » Technology &amp; Computing » Entertainment"/>
        <s v="Travel and Tourism » Interest (Affinity) » Products » Air Travel"/>
        <s v="Online Behavior&gt;United States&gt;Life Event&gt;College Graduation"/>
        <s v="Online Behavior&gt;United States&gt;Validated Demographic » Gender and Age Combined&gt;Males 25-54"/>
        <s v="US » Brand Propensities » Travel » Hotel Tonight Buyer Propensity"/>
        <s v="Transactional » Q3 Casual Dining Restaurant Goers"/>
        <s v="Lotame » Travel » International Travel"/>
        <s v="Media and Entertainment » Sports and Recreational Activities » Interest (Affinity) » Combat Sports"/>
        <s v="Media and Entertainment » Events and Attractions"/>
        <s v="Online Behavior&gt;United States&gt;Intent » Services&gt;Pets"/>
        <s v="Online Behavior&gt;United States&gt;Validated Demographic » Gender and Age Combined&gt;Females 35-44"/>
        <s v="US » Brand Propensities » Apparel » Bare Necessities Buyer Propensity"/>
        <s v="Online Behavior&gt;United States&gt;The Changing Consumer&gt;Data For Good » Current Affairs - Social Justice"/>
        <s v="OnAudience » Intent » Animals &amp; Pet"/>
        <s v="Online Behavior&gt;United States&gt;The Changing Consumer&gt;Trending TV Shows"/>
        <s v="US » Reach » Propensity Models » Real Estate » Mortgage Amount » $120,000-$159,999"/>
        <s v="OnAudience » Interest » Life Stage"/>
        <s v="Online Behavior&gt;United States&gt;Arts and Entertainment&gt;Events and Listings » Food and Beverage Events"/>
        <s v="US Financial » Likely Bank Account and Services » Saving Account » Personal or Join (Financial)"/>
        <s v="US Interest » Computers"/>
        <s v="Online Behavior&gt;United States&gt;Beauty and Fitness&gt;Face and Body Care » Unwanted Body and Facial Hair Removal"/>
        <s v="US » Response Performance » Direct Marketing Purchasers"/>
        <s v="Online Behavior&gt;United States&gt;Autos and Vehicles » Brands&gt;Ford"/>
        <s v="Online Behavior&gt;United States&gt;Life Event&gt;College Applications"/>
        <s v="OnAudience » Interest » News » International News"/>
        <s v="US » B2B » B2B Decision Maker Responsibilities » Print, Copy or Photo Services"/>
        <s v="Online Behavior&gt;United States&gt;B2B » Occupation&gt;Entrepreneur"/>
        <s v="Online Behavior&gt;United States&gt;Intent » Auto Buyers » Category&gt;Sport Cars"/>
        <s v="Online Behavior&gt;United States&gt;Validated Demographic » Gender and Age Combined&gt;Females 25-64"/>
        <s v="Online Behavior&gt;United States&gt;Beauty and Fitness&gt;Hair Care"/>
        <s v="US » Brand Propensities » Health » Beauty and Cosmetics » ULTA Buyer Propensity"/>
        <s v="US » Interest Propensities » Insurance » Northwestern Mutual"/>
        <s v="US » Brand Propensities » Big Box Dollar General Buyer Propensity"/>
        <s v="Online Behavior&gt;United States&gt;Autos and Vehicles » Brands&gt;Porsche"/>
        <s v="Online Behavior&gt;United States&gt;Sports&gt;College Sports"/>
        <s v="Online Behavior&gt;United States&gt;Hobbies and Leisure&gt;Special Occasions » Holidays and Seasonal Events"/>
        <s v="US » Financially in Charge » Performance Score: Top 25%"/>
        <s v="US » Interest Propensities » Insurance » Transamerica"/>
        <s v="Online Behavior&gt;United States&gt;Travel&gt;Carpooling and Vehicle Sharing"/>
        <s v="Media and Entertainment"/>
        <s v="US » Brand Propensities » Kids Products » Disney Buyer Propensity"/>
        <s v="Online Behavior&gt;United States&gt;The Changing Consumer&gt;Virtual Events"/>
        <s v="Media and Entertainment » Connected TV and Over-the-Top (CTV and OTT)"/>
        <s v="US » Reach » Propensity Models » Hobbies and Interest » Pets » Pet Enthusiast"/>
        <s v="Online Behavior&gt;United States&gt;Autos and Vehicles&gt;Electric and Plug-In Vehicles"/>
        <s v="US » Brand Propensities » Travel » Choice Hotels Buyer Propensity"/>
        <s v="Media and Entertainment » Movies » Enthusiasts"/>
        <s v="Online Behavior&gt;United States&gt;Beauty and Fitness&gt;Spas and Beauty Services » Massage Therapy"/>
        <s v="US » Reach » Sociodemographic » Age » 45-49"/>
        <s v="Online Behavior&gt;United States&gt;Intent » Shopping&gt;Consumer Electronics » Televisions/TVs"/>
        <s v="US » Brand Propensities » Apparel » Lady Foot Locker Buyer Propensity"/>
        <s v="US Technology » Social Media » Likely Behavior » Heavy Facebook User"/>
        <s v="Online Behavior&gt;United States&gt;Hobbies and Leisure&gt;Water Activities"/>
        <s v="Online Behavior&gt;United States&gt;Autos and Vehicles » Brands&gt;LandRover"/>
        <s v="US » Interest Propensities » Music » Hip Hop and Rap"/>
        <s v="Mobile - US » Food » Restaurant » Brand » Chilis"/>
        <s v="US » Reach » Propensity Models » Hobbies and Interest » Food and Drinks » Coffee Connoisseurs"/>
        <s v="Mobile - US » Automotive » Vehicle Ownership » yes"/>
        <s v="US » Brand Propensities » Automotive » Tirerack.com Buyer Propensity"/>
        <s v="Online Behavior&gt;United States&gt;Validated Demographic » Gender and Age Combined&gt;Females 18-64"/>
        <s v="US » Sociodemographic » P$YCLE Premier Lifestage » Y3 Fiscal Fledglings"/>
        <s v="US » Interest Propensities » Activities and Interests » Fashion"/>
        <s v="Online Behavior&gt;United States&gt;Travel&gt;Business Travel"/>
        <s v="Online Behavior&gt;United States&gt;B2B » Occupation&gt;ComputerProgrammer"/>
        <s v="Online Behavior&gt;United States&gt;Autos and Vehicles » Brands&gt;Mitsubishi"/>
        <s v="Lotame » Social Media"/>
        <s v="US » Brand Propensities » Media and Entertainment » Steam Community Buyer Propensity"/>
        <s v="US » Sociodemographic » ConneXions Lifestage » F2 Suburban Spenders"/>
        <s v="US » Reach » Propensity Models » Hobbies and Interest » Food and Drinks » Eats at Family Restaurants"/>
        <s v="US » Reach » Propensity Models » Hobbies and Interest » Music » Listens to Country Music"/>
        <s v="Online Behavior&gt;United States&gt;Life Event&gt;University Graduation"/>
        <s v="Online Behavior&gt;United States&gt;Autos and Vehicles » Brands&gt;Aston Martin"/>
        <s v="Online Behavior&gt;United States&gt;Beauty and Fitness&gt;Weight Loss"/>
        <s v="US » Reach » Propensity Models » Hobbies and Interest » Sports » Avid Runners"/>
        <s v="Travel and Tourism » Interest (Affinity) » Products » Hotels and Lodging"/>
        <s v="Media and Entertainment » Sports and Recreational Activities » Interest (Affinity) » Team Sports » Baseball"/>
        <s v="Online Behavior&gt;United States&gt;Intent » Shopping&gt;CPG� Home Care"/>
        <s v="Online Behavior&gt;United States&gt;Travel&gt;Specialty Travel » Agritourism"/>
        <s v="Media &amp; Entertainment"/>
        <s v="Online Behavior&gt;United States&gt;Finance » Banking&gt;ATMs and Branch Locations"/>
        <s v="US » Interest Propensities » TV and Movies » Drama"/>
        <s v="Online Behavior&gt;United States&gt;Sports&gt;Individual Sports » Cycling"/>
        <s v="Online Behavior&gt;United States&gt;Sports&gt;Winter Sports » Ice Skating"/>
        <s v="Online Behavior&gt;United States&gt;Intent » Auto Buyers » Car Make&gt;Peugeot"/>
        <s v="US » Reach » Propensity Models » Hobbies and Interest » Sports » Boating"/>
        <s v="US » AUTO » Decision Maker for Auto Purchase » I was the sole decision-maker"/>
        <s v="Online Behavior&gt;United States&gt;Sports&gt;Individual Sports » Skate Sports"/>
        <s v="Online Behavior&gt;United States&gt;Intent » Shopping&gt;Auto Parts Stores"/>
        <s v="Online Behavior&gt;United States&gt;Validated Demographic » Age&gt;25-64"/>
      </sharedItems>
    </cacheField>
    <cacheField name="Creative Size" numFmtId="0">
      <sharedItems>
        <s v="300x250 "/>
        <s v="320x50 "/>
        <s v="300x50 "/>
      </sharedItems>
    </cacheField>
    <cacheField name="creative_size.userid" numFmtId="0">
      <sharedItems>
        <s v="300x250 | HPNFI2551J"/>
        <s v="300x250 | KAOJS0986I"/>
        <s v="300x250 | RRFVN6966N"/>
        <s v="300x250 | YIFKL6363U"/>
        <s v="300x250 | EXWIY3624H"/>
        <s v="300x250 | ELPSH7345M"/>
        <s v="300x250 | TADZU2116Y"/>
        <s v="300x250 | PHTXE1764B"/>
        <s v="320x50 | TOJIT8735S"/>
        <s v="300x250 | XSQXY8178A"/>
        <s v="300x250 | ZPFYE9731B"/>
        <s v="320x50 | NNIQN4994L"/>
        <s v="300x250 | NXNCM3609R"/>
        <s v="300x250 | UDILX1928H"/>
        <s v="300x250 | MYYFY2600T"/>
        <s v="320x50 | ZRRCV7570B"/>
        <s v="300x250 | DEIGT6412A"/>
        <s v="320x50 | WOAJS6397Q"/>
        <s v="320x50 | VPBJO3661M"/>
        <s v="320x50 | HYWBU2767P"/>
        <s v="320x50 | VOFGB6363F"/>
        <s v="320x50 | CDXJO4905E"/>
        <s v="300x50 | UYBWI6518W"/>
        <s v="320x50 | WQOKT9460U"/>
        <s v="320x50 | DPTMM2394J"/>
        <s v="320x50 | IXZCJ1734X"/>
        <s v="320x50 | TOBUU9192V"/>
        <s v="320x50 | SWROB3634I"/>
        <s v="320x50 | YDBMK6388L"/>
        <s v="320x50 | RESTH6166P"/>
        <s v="320x50 | XEVLA2869O"/>
        <s v="300x250 | MKJOS9956B"/>
        <s v="320x50 | URJMU3263E"/>
        <s v="320x50 | BPIEV7647Z"/>
        <s v="300x250 | SKDOI1091I"/>
        <s v="320x50 | NQIAQ4797B"/>
        <s v="320x50 | IQNDF8078J"/>
        <s v="300x250 | XNDIE5376H"/>
        <s v="300x250 | QLYBJ6230S"/>
        <s v="320x50 | YOGGI4679I"/>
        <s v="300x250 | SVDSI0203I"/>
        <s v="320x50 | ELGKR4105C"/>
        <s v="320x50 | SSXHD0493R"/>
        <s v="300x250 | DPTMM2394J"/>
        <s v="300x250 | IBKUG9489W"/>
        <s v="300x250 | HXCRN4463P"/>
        <s v="320x50 | DLXOX1644U"/>
        <s v="320x50 | DVSKS0893I"/>
        <s v="320x50 | EZLPP1861T"/>
        <s v="320x50 | JNBOH4462V"/>
        <s v="320x50 | KULXK2417O"/>
        <s v="320x50 | TSZTZ3446D"/>
        <s v="300x250 | DLRVS3201A"/>
        <s v="300x250 | EWNTA2102E"/>
        <s v="300x250 | YTVZF7096N"/>
        <s v="300x250 | SLPEF4433Z"/>
        <s v="300x250 | XWYIT9866J"/>
        <s v="320x50 | ULCVE1524T"/>
        <s v="320x50 | SEAXG5752L"/>
        <s v="300x250 | TPUSC7096U"/>
        <s v="300x250 | EDMHM0851Y"/>
        <s v="320x50 | PXTFY2287U"/>
        <s v="320x50 | XLDQB0289S"/>
        <s v="320x50 | XJAXD7769J"/>
        <s v="300x250 | PFARI5934S"/>
        <s v="300x250 | XSOQC3661H"/>
        <s v="320x50 | MRWWP1933D"/>
        <s v="320x50 | ACISR2177V"/>
        <s v="300x250 | IHTFN9883F"/>
        <s v="300x250 | MKCYW5699X"/>
        <s v="320x50 | VRAEE9947R"/>
        <s v="300x250 | YEMIG6375F"/>
        <s v="300x250 | RLRXJ9018X"/>
        <s v="300x250 | LAUXF7510L"/>
        <s v="320x50 | DRQEG8768V"/>
        <s v="300x250 | YWOKG0142J"/>
        <s v="300x250 | UFJIL2790F"/>
        <s v="300x50 | OMUVE7654C"/>
        <s v="320x50 | UYBWI6518W"/>
        <s v="320x50 | ZDTAD6991M"/>
        <s v="300x250 | PBJVX1159R"/>
        <s v="300x250 | QTDDO7203O"/>
        <s v="320x50 | FRLAV2389E"/>
        <s v="320x50 | EIGNB6744C"/>
        <s v="320x50 | QFWII4772P"/>
        <s v="300x50 | GYCND0607J"/>
        <s v="320x50 | DUSFZ5266A"/>
        <s v="300x50 | ZJRPV5063L"/>
        <s v="320x50 | EOBSG4888H"/>
        <s v="300x250 | ZXILD0744S"/>
        <s v="300x250 | MEOSU3566R"/>
        <s v="320x50 | GVNEZ4094A"/>
        <s v="300x250 | DANIT5805U"/>
        <s v="320x50 | RGWVN5464S"/>
        <s v="320x50 | GYCND0607J"/>
        <s v="300x250 | YXUGJ2459B"/>
        <s v="300x250 | MHCUS4399K"/>
        <s v="320x50 | ALQHY3719W"/>
        <s v="300x250 | ZHVGN2491H"/>
        <s v="300x50 | EWNTA2102E"/>
        <s v="320x50 | ZKNQP2729Q"/>
        <s v="300x250 | CJJWX4880S"/>
        <s v="300x50 | HXCRN4463P"/>
        <s v="300x250 | WOAJS6397Q"/>
        <s v="300x250 | VDJYO1640I"/>
        <s v="320x50 | CXGAZ6353T"/>
        <s v="300x250 | FQHEZ7971Z"/>
        <s v="300x50 | PLNCK8092K"/>
        <s v="300x250 | XQRTH0321M"/>
        <s v="300x50 | UDWCZ8207P"/>
        <s v="300x250 | MSTKW0021I"/>
        <s v="300x50 | OHSXI8260D"/>
        <s v="320x50 | YWOKG0142J"/>
        <s v="320x50 | JOJKS6529M"/>
        <s v="300x50 | FBZDK4515D"/>
        <s v="300x250 | VPWSU8183E"/>
        <s v="300x250 | DXADI4176M"/>
        <s v="320x50 | NBFDP8614V"/>
        <s v="300x250 | YHBPW3142T"/>
        <s v="320x50 | WOOPY2470Q"/>
        <s v="320x50 | NVALC0032U"/>
        <s v="300x250 | FVEOX2518Q"/>
        <s v="300x250 | CZLSB5840A"/>
        <s v="320x50 | XWYIT9866J"/>
        <s v="300x250 | MCGLF9586W"/>
        <s v="300x250 | OBEFA3199W"/>
        <s v="320x50 | WOMDF4920R"/>
        <s v="300x250 | ZXLIT6695R"/>
        <s v="300x250 | EZLPP1861T"/>
        <s v="320x50 | WASAZ7091S"/>
        <s v="300x50 | NRDJO4942X"/>
        <s v="320x50 | WNXZE3849P"/>
        <s v="320x50 | ZFWXT7245G"/>
        <s v="300x50 | TOJEA8998J"/>
        <s v="320x50 | JHQYJ2545D"/>
        <s v="300x250 | HTXDB0315N"/>
        <s v="320x50 | RGVDH5612B"/>
        <s v="320x50 | FEICG0482L"/>
        <s v="320x50 | HVIPF9164I"/>
        <s v="320x50 | BBJPF6212Z"/>
        <s v="300x250 | ZAPRT1202P"/>
        <s v="300x250 | RESTH6166P"/>
        <s v="300x250 | MNKEV7271L"/>
        <s v="320x50 | DYYCQ3365N"/>
        <s v="320x50 | VDIFM5959E"/>
        <s v="300x250 | TSUJX7553E"/>
        <s v="300x250 | ALJEC5836N"/>
        <s v="320x50 | KSREK1687R"/>
        <s v="300x250 | BLMUX0265H"/>
        <s v="300x50 | GQTYF6449M"/>
        <s v="320x50 | HLRXK0020W"/>
        <s v="300x250 | WVAIV4666J"/>
        <s v="320x50 | PFARI5934S"/>
        <s v="320x50 | ZXMCR0435E"/>
        <s v="320x50 | MBYFR7830Z"/>
        <s v="300x250 | CGMMU2582A"/>
        <s v="320x50 | MKCML3857A"/>
        <s v="300x250 | WSVWR6700T"/>
        <s v="300x250 | EVNAW4640F"/>
        <s v="320x50 | WIOIH3185X"/>
        <s v="320x50 | MGZVT5342M"/>
        <s v="300x250 | XOUNU4391H"/>
        <s v="300x250 | WAJCH8135H"/>
        <s v="300x250 | JMHAM7380E"/>
        <s v="320x50 | LUNGK0290L"/>
        <s v="320x50 | YXYJD5988H"/>
        <s v="320x50 | MQLNG3826L"/>
        <s v="300x250 | MBBXE6117R"/>
        <s v="320x50 | CXWOQ3854Y"/>
        <s v="300x250 | KSREK1687R"/>
        <s v="320x50 | FBZDK4515D"/>
        <s v="300x250 | FBZDK4515D"/>
        <s v="320x50 | UIWIP6457B"/>
        <s v="300x50 | KAOJS0986I"/>
        <s v="300x250 | LYDJQ5653N"/>
        <s v="300x50 | HWWPB2234B"/>
        <s v="300x250 | VOIKW7525D"/>
        <s v="300x250 | ZRRCV7570B"/>
        <s v="320x50 | NQQNL7320T"/>
        <s v="320x50 | LLQYY4909B"/>
        <s v="320x50 | FRRDD3353T"/>
        <s v="300x250 | WIOIH3185X"/>
        <s v="300x50 | JGIIM9251E"/>
        <s v="320x50 | DZRCO0881W"/>
        <s v="320x50 | DTBFV9091K"/>
        <s v="320x50 | ZHEWP3598B"/>
        <s v="300x250 | SSXHD0493R"/>
        <s v="300x250 | IOFRC1978M"/>
        <s v="300x250 | IBKVE5450B"/>
        <s v="300x250 | FXYFQ8937T"/>
        <s v="320x50 | JGIIM9251E"/>
        <s v="300x250 | IPVUM5032X"/>
        <s v="300x250 | HKIWD6732Z"/>
        <s v="320x50 | JHJPD1937B"/>
        <s v="300x250 | NOKCJ7278U"/>
        <s v="300x250 | TNEMA3098L"/>
        <s v="300x250 | NUEFG3623O"/>
        <s v="320x50 | QETJS1358H"/>
        <s v="300x250 | HGETU3242K"/>
        <s v="300x250 | ESXTC0601A"/>
        <s v="320x50 | NWIPH6867Y"/>
        <s v="300x50 | IDJBP7103Z"/>
        <s v="320x50 | DDAUP9478O"/>
        <s v="320x50 | LBLVK2168C"/>
        <s v="300x250 | VQSPP7748N"/>
        <s v="300x250 | YDFZL4760B"/>
        <s v="320x50 | WAJCH8135H"/>
        <s v="300x250 | UJMXF0797L"/>
        <s v="300x250 | IQSSO8533H"/>
        <s v="300x250 | HTPDW1024C"/>
        <s v="320x50 | YJOKS4938A"/>
        <s v="300x250 | SYCWI6055B"/>
        <s v="300x250 | XTHAC0632A"/>
        <s v="300x250 | XNMNN2508C"/>
        <s v="320x50 | MIEKF7155T"/>
        <s v="300x250 | IXQEK3844N"/>
        <s v="320x50 | KUEOV3059A"/>
        <s v="300x250 | UGXAX0803E"/>
        <s v="320x50 | DBWPR4771C"/>
        <s v="300x250 | AFMSM7834H"/>
        <s v="320x50 | YHBPW3142T"/>
        <s v="300x50 | LLQYY4909B"/>
        <s v="320x50 | KNJHG4959G"/>
        <s v="300x250 | KODBQ9842M"/>
        <s v="300x250 | ZZDMK1526H"/>
        <s v="300x50 | EDGHK7447A"/>
        <s v="300x250 | BOQOT3577K"/>
        <s v="300x250 | DYYCQ3365N"/>
        <s v="300x250 | NKXQD8942M"/>
        <s v="320x50 | MDRXP7045D"/>
        <s v="320x50 | DBLTB3558S"/>
        <s v="300x250 | PSRDL1633K"/>
        <s v="300x250 | EBJLN4203Z"/>
        <s v="300x250 | MKCML3857A"/>
        <s v="320x50 | RTBFW6798E"/>
        <s v="300x50 | FGJQD8833Y"/>
        <s v="320x50 | PWPQP4253T"/>
        <s v="320x50 | CUZSG1386K"/>
        <s v="320x50 | TXPGH7140K"/>
        <s v="320x50 | DUVJV0365K"/>
        <s v="300x250 | UFEIC4685Q"/>
        <s v="320x50 | LJRKT6242F"/>
        <s v="320x50 | XNMNN2508C"/>
        <s v="320x50 | AJMBY2346O"/>
        <s v="320x50 | UODXL9048I"/>
        <s v="300x50 | SXGTG5116S"/>
        <s v="300x250 | DPPOA9109K"/>
        <s v="300x250 | ULAIX3501E"/>
        <s v="300x250 | NHIUE2081D"/>
        <s v="300x250 | ADOWV1114V"/>
        <s v="320x50 | UMAYV9951W"/>
        <s v="320x50 | UDWCZ8207P"/>
        <s v="300x250 | FEICG0482L"/>
        <s v="300x250 | YEDWG7133W"/>
        <s v="300x250 | BUFTA5555M"/>
        <s v="320x50 | WMDBP5263P"/>
        <s v="320x50 | SSLQK7603J"/>
        <s v="300x50 | SDVKA9078Z"/>
        <s v="320x50 | DPPOA9109K"/>
        <s v="320x50 | OICXW8154D"/>
        <s v="320x50 | CUCAI3074I"/>
        <s v="300x50 | UTHKV3343C"/>
        <s v="320x50 | GVZIZ4368Z"/>
        <s v="320x50 | KNDVK7610T"/>
        <s v="320x50 | FGRHL1188N"/>
        <s v="300x250 | UGRIS7899B"/>
        <s v="300x250 | KVFZR5846U"/>
        <s v="320x50 | DCAHB9626S"/>
        <s v="300x250 | IXZCJ1734X"/>
        <s v="300x250 | JLMBA1714K"/>
        <s v="320x50 | ZQQVT1648U"/>
        <s v="300x50 | XULRY0614D"/>
        <s v="300x250 | RHAIL7304A"/>
        <s v="300x250 | IBXAA5591O"/>
        <s v="300x250 | ZYYBI7750V"/>
        <s v="320x50 | UUBIN9425T"/>
        <s v="300x250 | MBYFR7830Z"/>
        <s v="320x50 | JUAJZ1179L"/>
        <s v="300x50 | XMYUC8028K"/>
        <s v="320x50 | LYYFK6266Q"/>
        <s v="300x50 | QGJUN3539N"/>
        <s v="300x250 | EDGHK7447A"/>
        <s v="320x50 | QTDDO7203O"/>
        <s v="320x50 | ZLASU0197Q"/>
        <s v="320x50 | XSPIU6074Y"/>
        <s v="300x250 | DMNFG5266O"/>
        <s v="300x250 | UWHDX4547D"/>
        <s v="320x50 | RUPEE8669S"/>
        <s v="300x250 | CEGED2731Y"/>
        <s v="320x50 | DBQPZ0065J"/>
        <s v="300x250 | VYLUI9549K"/>
        <s v="300x250 | RUPPP6016V"/>
        <s v="320x50 | IXAMN5010X"/>
        <s v="320x50 | CCRNM8255N"/>
        <s v="300x250 | VTFJZ4454U"/>
        <s v="300x250 | ARBEB1229T"/>
        <s v="300x250 | EZURE6857K"/>
        <s v="300x50 | IBYZN1800D"/>
        <s v="300x250 | ZUTDU7524X"/>
        <s v="320x50 | NPHUV3051S"/>
        <s v="300x50 | NTFCU1151W"/>
        <s v="300x50 | UDQZF1654N"/>
        <s v="320x50 | HFZCU7720Q"/>
        <s v="320x50 | MPLPP0362A"/>
        <s v="320x50 | HRVXJ7349Z"/>
        <s v="320x50 | JGLSA4329U"/>
        <s v="300x250 | XSPIU6074Y"/>
        <s v="300x250 | OJNGY6042R"/>
        <s v="320x50 | NGAMR1003C"/>
        <s v="320x50 | GLOSR9987H"/>
        <s v="320x50 | NHUXA3523K"/>
        <s v="320x50 | MNVGC8599B"/>
        <s v="300x250 | DUZHB7832G"/>
        <s v="300x250 | FGJQD8833Y"/>
        <s v="300x250 | IGJXP7390M"/>
        <s v="320x50 | LGXZN7618K"/>
        <s v="300x250 | NHUXA3523K"/>
        <s v="320x50 | LTHGG8490O"/>
        <s v="320x50 | JOKIV1520Z"/>
        <s v="320x50 | RRFVN6966N"/>
        <s v="320x50 | RBTCM6209G"/>
        <s v="300x250 | YOGGI4679I"/>
        <s v="300x50 | YXRCM7069A"/>
        <s v="320x50 | KVFZR5846U"/>
        <s v="300x250 | VBOIN7828R"/>
        <s v="300x250 | XJCCK3495N"/>
        <s v="300x250 | CLEKY2878M"/>
        <s v="320x50 | CUHNL0300I"/>
        <s v="300x250 | QOVXZ1547U"/>
        <s v="320x50 | LQLYG6047L"/>
        <s v="300x50 | IXQEK3844N"/>
        <s v="300x250 | UKVZR6178H"/>
        <s v="300x250 | FSWKS7703F"/>
        <s v="320x50 | TMWLJ3345S"/>
        <s v="300x50 | FZBMA4850B"/>
        <s v="300x250 | XMYUC8028K"/>
        <s v="320x50 | EIHMD3764I"/>
        <s v="300x250 | UQVUR7684C"/>
        <s v="300x250 | LYYFK6266Q"/>
        <s v="300x250 | DYSHC7693I"/>
        <s v="320x50 | BSPYL8294V"/>
        <s v="300x250 | SDVKA9078Z"/>
        <s v="320x50 | HAAET5600P"/>
        <s v="320x50 | IXGIU1790K"/>
        <s v="300x50 | INWUW6003P"/>
        <s v="320x50 | WIAXH5568R"/>
        <s v="300x250 | XLDQB0289S"/>
        <s v="300x250 | WQKOK9466B"/>
        <s v="320x50 | FWDFC3678M"/>
        <s v="300x250 | UGYXW4230S"/>
        <s v="300x250 | VPCIP7254I"/>
        <s v="300x250 | HRTWF2586O"/>
        <s v="300x250 | XYOJW6022K"/>
        <s v="320x50 | YUUQX1533J"/>
        <s v="300x250 | WNXZE3849P"/>
        <s v="300x50 | IDWQW7204M"/>
        <s v="300x250 | UPUTZ1432X"/>
        <s v="300x250 | SOENF7979I"/>
        <s v="300x250 | MJVRY6395O"/>
        <s v="300x250 | QROHR6546G"/>
        <s v="300x50 | XRMMV3675M"/>
        <s v="320x50 | KYCQN5930T"/>
        <s v="300x250 | IBDNQ3988K"/>
        <s v="320x50 | HNWTV2993L"/>
        <s v="300x250 | PQLGX6807T"/>
        <s v="300x50 | TMWLJ3345S"/>
        <s v="320x50 | FHALK0254I"/>
        <s v="300x250 | CUHNL0300I"/>
        <s v="300x250 | YAWMM0905I"/>
        <s v="320x50 | KRPSH7899E"/>
        <s v="300x250 | WKMPV6304C"/>
        <s v="300x50 | ESXTC0601A"/>
        <s v="320x50 | ETYCF9135S"/>
        <s v="320x50 | FAMYP0995M"/>
        <s v="300x250 | YSCFB3523B"/>
        <s v="320x50 | JIEVO9973J"/>
        <s v="320x50 | ZONZT0469Y"/>
        <s v="300x250 | VKGWM6447J"/>
        <s v="320x50 | BYVML5268P"/>
        <s v="320x50 | KUECC7597O"/>
        <s v="320x50 | CAHYG3981W"/>
        <s v="300x50 | PPOHQ6538L"/>
        <s v="300x50 | FPSKP7757U"/>
        <s v="320x50 | YHRWV5518Y"/>
        <s v="320x50 | RHUKV7848M"/>
        <s v="320x50 | ZYYBI7750V"/>
        <s v="300x250 | MGZVT5342M"/>
        <s v="300x250 | XPGSD5184Z"/>
        <s v="300x250 | UCHEB8023T"/>
        <s v="320x50 | RMFKW1583H"/>
        <s v="300x250 | XULRY0614D"/>
        <s v="300x50 | YEMIG6375F"/>
        <s v="300x250 | MDRXP7045D"/>
        <s v="300x250 | ZTHAO8965Z"/>
        <s v="300x50 | HCZPH4346B"/>
        <s v="320x50 | JRADW4215G"/>
        <s v="300x250 | KRPSH7899E"/>
        <s v="300x250 | UYILJ6576R"/>
        <s v="300x250 | TMWLJ3345S"/>
        <s v="320x50 | UHQLB1940F"/>
        <s v="320x50 | RXHRP9729B"/>
        <s v="300x250 | HWUEF0767X"/>
        <s v="320x50 | VSEBV0477I"/>
        <s v="300x250 | IXGTG8836K"/>
        <s v="300x250 | RUXTH5361L"/>
        <s v="320x50 | FPSKP7757U"/>
        <s v="300x250 | GNJHQ6615U"/>
        <s v="320x50 | OBTHQ1814N"/>
        <s v="300x250 | ALQHY3719W"/>
        <s v="300x250 | HQWSA5089H"/>
        <s v="320x50 | GNJHQ6615U"/>
        <s v="320x50 | ONZEO0121L"/>
        <s v="320x50 | WVAIV4666J"/>
        <s v="320x50 | ARBEB1229T"/>
        <s v="320x50 | CCUNM3999A"/>
        <s v="300x250 | NQQNL7320T"/>
        <s v="300x250 | YJOKS4938A"/>
        <s v="320x50 | CKQDJ5078T"/>
        <s v="300x50 | XYOJW6022K"/>
        <s v="300x250 | KWTTE8102B"/>
        <s v="300x250 | QYCQG9954K"/>
        <s v="300x250 | FHXYS4659R"/>
        <s v="300x250 | QLOUJ8272S"/>
        <s v="320x50 | BZOBI2836C"/>
        <s v="300x250 | VSEBV0477I"/>
        <s v="300x250 | FWDFC3678M"/>
        <s v="320x50 | QLYBJ6230S"/>
        <s v="320x50 | WFYQL7703Z"/>
        <s v="320x50 | VPCIP7254I"/>
        <s v="300x250 | GODYB4457O"/>
        <s v="300x250 | GFDFS4398C"/>
        <s v="300x250 | UTLZK1972J"/>
        <s v="300x250 | GSFPR8052D"/>
        <s v="300x250 | VMYST9432L"/>
        <s v="300x250 | TLVFK1900S"/>
        <s v="320x50 | ORNZZ7431N"/>
        <s v="320x50 | OBEFA3199W"/>
        <s v="320x50 | CUJSR0419H"/>
        <s v="320x50 | IGJXP7390M"/>
        <s v="320x50 | GKJGA3143R"/>
        <s v="300x50 | HQWSA5089H"/>
        <s v="300x50 | HTPDW1024C"/>
        <s v="300x250 | IHOHM5014T"/>
        <s v="300x250 | RZUDP2486J"/>
        <s v="300x250 | AOBAC3198V"/>
        <s v="320x50 | UTLZK1972J"/>
        <s v="320x50 | ALJEC5836N"/>
        <s v="300x250 | ABWXM0805N"/>
        <s v="300x250 | HFPQI8101C"/>
        <s v="300x250 | FSZHR3629S"/>
        <s v="300x50 | ZFWXT7245G"/>
        <s v="320x50 | MLCPE3769A"/>
        <s v="300x250 | NVALC0032U"/>
        <s v="320x50 | MKJOS9956B"/>
        <s v="320x50 | WQKOK9466B"/>
        <s v="320x50 | WOZNO2145E"/>
        <s v="320x50 | SNGLC5511I"/>
        <s v="300x250 | XAYIG7093D"/>
        <s v="300x250 | SZZTG0430B"/>
        <s v="320x50 | HCZPH4346B"/>
        <s v="300x250 | EQNJY1753V"/>
        <s v="300x250 | OICXW8154D"/>
        <s v="300x250 | RMFKW1583H"/>
        <s v="300x250 | ERAWQ4479D"/>
        <s v="320x50 | XGMHH6981T"/>
        <s v="320x50 | ZHVGN2491H"/>
        <s v="300x250 | ZAJWN7862U"/>
        <s v="320x50 | MPGXL3067A"/>
        <s v="320x50 | DEIGT6412A"/>
        <s v="300x50 | LYCVY6358C"/>
        <s v="320x50 | DZGAO1303N"/>
        <s v="300x50 | JUAJZ1179L"/>
        <s v="300x50 | LYDJQ5653N"/>
        <s v="300x250 | DIVZD4914F"/>
        <s v="300x250 | KUECC7597O"/>
        <s v="300x250 | OLDCT4805K"/>
        <s v="320x50 | TSUJX7553E"/>
        <s v="320x50 | JMHAM7380E"/>
        <s v="320x50 | WZUCC2935Y"/>
        <s v="320x50 | YTOPI5843W"/>
        <s v="320x50 | JZKWS2776C"/>
        <s v="300x250 | GYLSP9079C"/>
        <s v="320x50 | DANIT5805U"/>
        <s v="300x250 | LBLVK2168C"/>
        <s v="300x250 | EUWTQ7057W"/>
        <s v="300x250 | TPPAP8234B"/>
        <s v="320x50 | DYSHC7693I"/>
        <s v="320x50 | SERKQ1423A"/>
        <s v="320x50 | DLRVS3201A"/>
        <s v="300x250 | DZKXR6496B"/>
        <s v="300x250 | VQWRD0962W"/>
        <s v="300x250 | SWROB3634I"/>
        <s v="320x50 | ASKQT4796T"/>
        <s v="320x50 | SPCMX2024W"/>
        <s v="300x250 | BUPVZ1190I"/>
        <s v="300x50 | WOOPY2470Q"/>
        <s v="300x250 | ZFWXT7245G"/>
        <s v="300x250 | NGAMR1003C"/>
        <s v="320x50 | JGGKX2037G"/>
        <s v="300x50 | YXUGJ2459B"/>
        <s v="300x250 | JHQYJ2545D"/>
        <s v="300x250 | SFQJF8708G"/>
        <s v="300x250 | WOZNO2145E"/>
        <s v="320x50 | YBMER8440V"/>
        <s v="300x50 | RLBQR3041X"/>
        <s v="320x50 | XOUNU4391H"/>
        <s v="300x250 | XLGLF3015N"/>
        <s v="300x250 | MNVGC8599B"/>
        <s v="300x250 | CCRNM8255N"/>
        <s v="300x50 | ABWXM0805N"/>
        <s v="300x250 | PAIWC8906L"/>
        <s v="300x250 | VQKIZ8502W"/>
        <s v="300x50 | NWLOJ3636X"/>
        <s v="300x250 | ZHEWP3598B"/>
        <s v="300x250 | YFRQE4602U"/>
        <s v="320x50 | DPGGD9172J"/>
        <s v="300x250 | INIEJ5776C"/>
        <s v="320x50 | DAIHT9728L"/>
        <s v="300x50 | UUBIN9425T"/>
        <s v="320x50 | VRJZP3827J"/>
        <s v="300x50 | UCZLN2659H"/>
        <s v="320x50 | AOBAC3198V"/>
        <s v="320x50 | XLMPS4623T"/>
        <s v="300x250 | DZRCO0881W"/>
        <s v="300x250 | ALGYF1437Q"/>
        <s v="300x250 | QDYXJ7569A"/>
        <s v="320x50 | EMKQQ7215U"/>
        <s v="300x250 | GFIAB5156G"/>
        <s v="300x250 | ZQQVT1648U"/>
        <s v="300x250 | VHSGZ6955F"/>
        <s v="320x50 | VNITQ2564X"/>
        <s v="300x250 | MYWVG5740K"/>
        <s v="300x250 | NMQEL6671J"/>
        <s v="320x50 | SNNTU2001Z"/>
        <s v="300x250 | VMZVX0803G"/>
        <s v="300x250 | MPRAX9910J"/>
        <s v="300x250 | UBHTX8408S"/>
        <s v="300x250 | ASOMQ3553Y"/>
        <s v="300x250 | PPOHQ6538L"/>
        <s v="300x250 | ELQWA3255B"/>
        <s v="300x250 | EHBUT5002W"/>
        <s v="320x50 | XNDIE5376H"/>
        <s v="320x50 | XQRTH0321M"/>
        <s v="300x250 | SIZMU2622P"/>
        <s v="320x50 | UFEIC4685Q"/>
        <s v="300x250 | AYMSL2125P"/>
        <s v="300x250 | FTBPT7921O"/>
        <s v="300x250 | MBXJL8921H"/>
        <s v="300x250 | VGRYB1953J"/>
        <s v="300x250 | IXAMN5010X"/>
        <s v="320x50 | SXGTG5116S"/>
        <s v="300x250 | WHTMD7367W"/>
        <s v="300x250 | JUAJZ1179L"/>
        <s v="320x50 | NMZNE4238Q"/>
        <s v="320x50 | ZXLIT6695R"/>
        <s v="320x50 | HLWQP6959X"/>
        <s v="320x50 | YJOWE1578J"/>
        <s v="300x250 | NPHUV3051S"/>
        <s v="320x50 | RBDGI2191H"/>
        <s v="320x50 | PCCZU6150E"/>
        <s v="300x250 | RGSQC0136Q"/>
        <s v="320x50 | NWLOJ3636X"/>
        <s v="300x250 | HAAET5600P"/>
        <s v="300x250 | PJSYV2809B"/>
        <s v="300x50 | SFQJF8708G"/>
        <s v="320x50 | TQOZR1674Z"/>
        <s v="300x250 | IWBMW6853J"/>
        <s v="300x250 | QUAZP4763Z"/>
        <s v="300x250 | GKJGA3143R"/>
        <s v="320x50 | AFMSM7834H"/>
        <s v="300x250 | WFYQL7703Z"/>
        <s v="320x50 | CLEKY2878M"/>
        <s v="300x250 | RBDGI2191H"/>
        <s v="320x50 | UKVZR6178H"/>
        <s v="300x250 | DTBFV9091K"/>
        <s v="320x50 | YXRCM7069A"/>
        <s v="300x250 | JNBOH4462V"/>
        <s v="320x50 | DUZHB7832G"/>
        <s v="300x50 | MKNCM9151D"/>
        <s v="320x50 | ZBLQJ7353X"/>
        <s v="320x50 | QOVXZ1547U"/>
        <s v="320x50 | EQNJY1753V"/>
        <s v="320x50 | RAPZK6824L"/>
        <s v="300x250 | BBLZX7578R"/>
        <s v="300x250 | YXYJD5988H"/>
        <s v="300x50 | UNAHF7261R"/>
        <s v="300x250 | OTXLT2018N"/>
        <s v="320x50 | LAHPY7048C"/>
        <s v="320x50 | HNFNT9214M"/>
        <s v="300x250 | PHCDP6748A"/>
        <s v="300x250 | LWJQD9640X"/>
        <s v="300x250 | IDJBP7103Z"/>
        <s v="320x50 | UYILJ6576R"/>
      </sharedItems>
    </cacheField>
    <cacheField name="creative_messaging" numFmtId="0">
      <sharedItems>
        <s v="Sign up Today - 10% Off"/>
        <s v="Subscribe Today - 10% Discount"/>
        <s v="Sign up Now - 10% Off"/>
        <s v="10% Discount - Ends 6/1"/>
      </sharedItems>
    </cacheField>
    <cacheField name="app_url" numFmtId="0">
      <sharedItems>
        <s v="ebay.com"/>
        <s v="dailybee.com"/>
        <s v="my.earthlink.net"/>
        <s v="thefinancechatter.com"/>
        <s v="dafont.com"/>
        <s v="dailymail.co.uk/tvshowbiz"/>
        <s v="aol.com"/>
        <s v="whatismyipaddress.com"/>
        <s v="zdnet.com"/>
        <s v="cargurus.com"/>
        <s v="my.yahoo.com"/>
        <s v="flightaware.com"/>
        <s v="finance.yahoo.com"/>
        <s v="classmates.com"/>
        <s v="forbes.com"/>
        <s v="newsmemory.com"/>
        <s v="nbcchicago.com"/>
        <s v="realtor.com"/>
        <s v="tasteofhome.com"/>
        <s v="investopedia.com"/>
        <s v="historyallday.com"/>
        <s v="macrumors.com"/>
        <s v="dotesports.com"/>
        <s v="boattrader.com"/>
        <s v="ew.com"/>
        <s v="cbsnews.com"/>
        <s v="cnn.com"/>
        <s v="miamiherald.com"/>
        <s v="foxnews.com"/>
        <s v="cnet.com"/>
        <s v="washingtonpost.com"/>
        <s v="reuters.com"/>
        <s v="mail.yahoo.com"/>
        <s v="drugs.com"/>
        <s v="medicalnewstoday.com"/>
        <s v="ajc.com"/>
        <s v="nba.com"/>
        <s v="thesaurus.com"/>
        <s v="cbssports.com"/>
        <s v="buzzfeed.com"/>
        <s v="dmv.org"/>
        <s v="rollingstone.com"/>
        <s v="dailydot.com"/>
        <s v="al.com"/>
        <s v="dictionary.com"/>
        <s v="semana.com"/>
        <s v="firstcoastnews.com"/>
        <s v="mail.aol.com"/>
        <s v="chicagotribune.com"/>
        <s v="zillow.com"/>
        <s v="accuweather.com"/>
        <s v="mlb.com"/>
        <s v="baseball.fantasysports.yahoo.com"/>
        <s v="calculator.net"/>
        <s v="finviz.com"/>
        <s v="dexerto.com"/>
        <s v="nbcnews.com"/>
        <s v="mayoclinic.org"/>
        <s v="tripadvisor.com"/>
        <s v="sportpirate.com"/>
        <s v="thegamer.com"/>
        <s v="merriam-webster.com"/>
        <s v="streetinsider.com"/>
        <s v="dailymail.co.uk/news"/>
        <s v="kbb.com"/>
        <s v="cars.com"/>
        <s v="pandora.com"/>
        <s v="factable.com"/>
        <s v="uscellular.com"/>
        <s v="autotrader.com"/>
        <s v="nypost.com"/>
        <s v="hindustantimes.com"/>
        <s v="techradar.com"/>
        <s v="msn.com"/>
        <s v="abcnews.go.com"/>
        <s v="signupgenius.com"/>
        <s v="usatoday.com"/>
        <s v="poshland.com"/>
        <s v="yourdailysportfix.com"/>
        <s v="topclassactions.com"/>
        <s v="slickdeals.net"/>
        <s v="sallysbakingaddiction.com"/>
        <s v="m.timesofindia.com"/>
        <s v="findagrave.com"/>
        <s v="mydailymagazine.com"/>
        <s v="yahoo.com"/>
        <s v="nbcmiami.com"/>
        <s v="todaysnyc.com"/>
        <s v="doctoreport.com"/>
        <s v="people.com"/>
        <s v="screenrant.com"/>
        <s v="wikihow.com"/>
        <s v="bbc.com"/>
        <s v="wordunscrambler.me"/>
        <s v="politico.com"/>
        <s v="thebigmansworld.com"/>
        <s v="androidauthority.com"/>
        <s v="businessinsider.com"/>
        <s v="investmentguru.com"/>
        <s v="lensvid.com"/>
        <s v="the-sun.com"/>
        <s v="sciencesensei.com"/>
        <s v="ign.com"/>
        <s v="bridesblush.com"/>
        <s v="healthline.com"/>
        <s v="icy-veins.com"/>
        <s v="daily-choices.com"/>
        <s v="jdpower.com"/>
        <s v="health.usnews.com"/>
        <s v="yachtworld.com"/>
        <s v="maxroll.gg"/>
        <s v="geeksforgeeks.org"/>
        <s v="signin.ebay.com"/>
        <s v="citationmachine.net"/>
        <s v="gamerant.com"/>
        <s v="fandom.com"/>
        <s v="outlook.live.com"/>
        <s v="sciencealert.com"/>
        <s v="eenadu.net"/>
        <s v="cheezburger.com"/>
        <s v="webmd.com"/>
        <s v="biblegateway.com"/>
        <s v="nbcdfw.com"/>
        <s v="travelerdreams.com"/>
        <s v="greedyfinance.com"/>
        <s v="thekrazycouponlady.com"/>
        <s v="nsfas-applications.co.za"/>
        <s v="soaps.sheknows.com"/>
        <s v="merriam-webster.com/dictionary"/>
        <s v="activebeat.com"/>
        <s v="foxbusiness.com"/>
        <s v="moneyppl.com"/>
        <s v="tomsguide.com"/>
        <s v="w3schools.com"/>
        <s v="timeanddate.com"/>
        <s v="news.yahoo.com"/>
        <s v="npr.org"/>
        <s v="clutchpoints.com"/>
        <s v="britannica.com"/>
        <s v="weather.com"/>
        <s v="dinneratthezoo.com"/>
        <s v="upworthy.com"/>
        <s v="evite.com"/>
        <s v="thehulltruth.com"/>
        <s v="sports.yahoo.com"/>
        <s v="wsj.com"/>
        <s v="houseplans.net"/>
        <s v="yellowpages.com"/>
        <s v="healthyrecipesblogs.com"/>
        <s v="tastesbetterfromscratch.com"/>
        <s v="homeaddict.io"/>
        <s v="behindthevoiceactors.com"/>
        <s v="wunderground.com"/>
        <s v="culturess.com"/>
        <s v="seedsgames.com"/>
        <s v="microsoftcasualgames.com"/>
        <s v="iflscience.com"/>
        <s v="mapquest.com"/>
        <s v="milb.com"/>
        <s v="sneakertoast.com"/>
        <s v="factinate.com"/>
        <s v="wsmv.com"/>
        <s v="myfitnesspal.com"/>
        <s v="wizofawes.com"/>
        <s v="funnyand.com"/>
        <s v="redfin.com"/>
        <s v="investing.com"/>
        <s v="alotfinance.com"/>
        <s v="doodle.com"/>
        <s v="yourroyals.com"/>
        <s v="nytimes.com"/>
        <s v="historycollection.com"/>
        <s v="fandomwire.com"/>
        <s v="kiplinger.com"/>
        <s v="essentiallysports.com"/>
        <s v="rent.com"/>
        <s v="apnews.com"/>
        <s v="allrecipes.com"/>
        <s v="si.com"/>
        <s v="cnbc.com"/>
        <s v="zone.msn.com"/>
        <s v="womenshealthmag.com"/>
        <s v="bestbuy.com"/>
        <s v="newsharper.com"/>
        <s v="omnicalculator.com"/>
        <s v="mobileposse.com"/>
        <s v="chocolatecoveredkatie.com"/>
        <s v="greatschools.org"/>
        <s v="ranker.com"/>
        <s v="nbcsports.com"/>
        <s v="onechicagocenter.com"/>
        <s v="bleacherbreaker.com"/>
        <s v="rvtrader.com"/>
        <s v="att.yahoo.com"/>
        <s v="cheapoair.com"/>
        <s v="sporcle.com"/>
        <s v="femanin.com"/>
        <s v="editorsnation.com"/>
        <s v="androidpolice.com"/>
        <s v="gameofglam.com"/>
        <s v="heraldweekly.com"/>
        <s v="thesaltymarshmallow.com"/>
        <s v="gamespot.com"/>
        <s v="lotterypost.com"/>
        <s v="insidethemagic.net"/>
        <s v="commercialappeal.com"/>
        <s v="biblestudytools.com"/>
        <s v="usssa.com"/>
        <s v="therighthairstyles.com"/>
        <s v="carscoops.com"/>
        <s v="reference.com"/>
        <s v="scitechdaily.com"/>
        <s v="culinaryhill.com"/>
        <s v="phys.org"/>
        <s v="homehacks.co"/>
        <s v="taboolanews.com"/>
        <s v="fortune.com"/>
        <s v="espn.com"/>
        <s v="livescience.com"/>
        <s v="shareably.net"/>
        <s v="billboard.com"/>
        <s v="fox59.com"/>
        <s v="boxrox.com"/>
        <s v="insider.com"/>
        <s v="usnews.com"/>
        <s v="repairlinkshop.com"/>
        <s v="baseball-reference.com"/>
        <s v="marca.com"/>
        <s v="eonline.com"/>
        <s v="motor-junkie.com"/>
        <s v="a-z-animals.com"/>
        <s v="gamingbible.com"/>
        <s v="wsvn.com"/>
        <s v="dailyhodl.com"/>
        <s v="medical-news.org"/>
      </sharedItems>
    </cacheField>
    <cacheField name="exchange" numFmtId="0">
      <sharedItems>
        <s v="Google Ad Manager"/>
        <s v="BidSwitch"/>
        <s v="PubMatic"/>
        <s v="Magnite DV+"/>
        <s v="Sharethrough"/>
        <s v="Index Exchange"/>
        <s v="PulsePoint"/>
        <s v="Xandr - Monetize SSP (AppNexus)"/>
        <s v="Yahoo Exchange"/>
        <s v="OpenX"/>
        <s v="Yieldmo"/>
        <s v="TripleLift"/>
        <s v="Smart RTB+ (Smartadserver)"/>
        <s v="Sovrn"/>
        <s v="Kargo"/>
        <s v="Taboola"/>
        <s v="GumGum"/>
      </sharedItems>
    </cacheField>
    <cacheField name="device_make" numFmtId="0">
      <sharedItems>
        <s v="Smartphone"/>
        <s v="Apple PC"/>
        <s v="Windows PC"/>
      </sharedItems>
    </cacheField>
    <cacheField name="impressions" numFmtId="0">
      <sharedItems containsSemiMixedTypes="0" containsString="0" containsNumber="1" containsInteger="1">
        <n v="23983.0"/>
        <n v="8111.0"/>
        <n v="7470.0"/>
        <n v="7691.0"/>
        <n v="24464.0"/>
        <n v="7427.0"/>
        <n v="19379.0"/>
        <n v="7447.0"/>
        <n v="15311.0"/>
        <n v="7585.0"/>
        <n v="7409.0"/>
        <n v="21028.0"/>
        <n v="12710.0"/>
        <n v="27394.0"/>
        <n v="12176.0"/>
        <n v="20899.0"/>
        <n v="7695.0"/>
        <n v="7248.0"/>
        <n v="15318.0"/>
        <n v="9153.0"/>
        <n v="7687.0"/>
        <n v="14379.0"/>
        <n v="7822.0"/>
        <n v="18022.0"/>
        <n v="16644.0"/>
        <n v="12354.0"/>
        <n v="9920.0"/>
        <n v="21478.0"/>
        <n v="18095.0"/>
        <n v="9060.0"/>
        <n v="7320.0"/>
        <n v="91593.0"/>
        <n v="8217.0"/>
        <n v="9867.0"/>
        <n v="9319.0"/>
        <n v="23774.0"/>
        <n v="15441.0"/>
        <n v="18401.0"/>
        <n v="17645.0"/>
        <n v="16719.0"/>
        <n v="31359.0"/>
        <n v="10883.0"/>
        <n v="18081.0"/>
        <n v="20548.0"/>
        <n v="22800.0"/>
        <n v="10066.0"/>
        <n v="16978.0"/>
        <n v="14917.0"/>
        <n v="22690.0"/>
        <n v="134847.0"/>
        <n v="19334.0"/>
        <n v="29393.0"/>
        <n v="14489.0"/>
        <n v="18028.0"/>
        <n v="16325.0"/>
        <n v="12092.0"/>
        <n v="30460.0"/>
        <n v="7628.0"/>
        <n v="14181.0"/>
        <n v="19826.0"/>
        <n v="25206.0"/>
        <n v="12770.0"/>
        <n v="18633.0"/>
        <n v="9533.0"/>
        <n v="14553.0"/>
        <n v="14224.0"/>
        <n v="14398.0"/>
        <n v="55445.0"/>
        <n v="10386.0"/>
        <n v="17075.0"/>
        <n v="8362.0"/>
        <n v="12148.0"/>
        <n v="28888.0"/>
        <n v="7921.0"/>
        <n v="16236.0"/>
        <n v="32714.0"/>
        <n v="17582.0"/>
        <n v="24962.0"/>
        <n v="27592.0"/>
        <n v="10350.0"/>
        <n v="31243.0"/>
        <n v="37176.0"/>
        <n v="23156.0"/>
        <n v="13075.0"/>
        <n v="17561.0"/>
        <n v="19093.0"/>
        <n v="29092.0"/>
        <n v="17518.0"/>
        <n v="12161.0"/>
        <n v="13946.0"/>
        <n v="44889.0"/>
        <n v="10524.0"/>
        <n v="7965.0"/>
        <n v="26212.0"/>
        <n v="25539.0"/>
        <n v="16669.0"/>
        <n v="18516.0"/>
        <n v="26270.0"/>
        <n v="16628.0"/>
        <n v="19951.0"/>
        <n v="19212.0"/>
        <n v="26415.0"/>
        <n v="14137.0"/>
        <n v="9059.0"/>
        <n v="25021.0"/>
        <n v="9238.0"/>
        <n v="17049.0"/>
        <n v="11476.0"/>
        <n v="17317.0"/>
        <n v="12319.0"/>
        <n v="9560.0"/>
        <n v="17620.0"/>
        <n v="39373.0"/>
        <n v="35043.0"/>
        <n v="16142.0"/>
        <n v="13686.0"/>
        <n v="9357.0"/>
        <n v="20165.0"/>
        <n v="12459.0"/>
        <n v="17833.0"/>
        <n v="10653.0"/>
        <n v="10012.0"/>
        <n v="14451.0"/>
        <n v="25835.0"/>
        <n v="14047.0"/>
        <n v="27202.0"/>
        <n v="31813.0"/>
        <n v="9014.0"/>
        <n v="9362.0"/>
        <n v="14799.0"/>
        <n v="20885.0"/>
        <n v="8187.0"/>
        <n v="7229.0"/>
        <n v="22180.0"/>
        <n v="9946.0"/>
        <n v="7514.0"/>
        <n v="26820.0"/>
        <n v="11789.0"/>
        <n v="7530.0"/>
        <n v="90123.0"/>
        <n v="19344.0"/>
        <n v="26304.0"/>
        <n v="28553.0"/>
        <n v="9040.0"/>
        <n v="60412.0"/>
        <n v="29834.0"/>
        <n v="58477.0"/>
        <n v="29107.0"/>
        <n v="12214.0"/>
        <n v="221720.0"/>
        <n v="25889.0"/>
        <n v="21599.0"/>
        <n v="9261.0"/>
        <n v="8730.0"/>
        <n v="10565.0"/>
        <n v="115544.0"/>
        <n v="43666.0"/>
        <n v="11420.0"/>
        <n v="8944.0"/>
        <n v="18324.0"/>
        <n v="12451.0"/>
        <n v="12692.0"/>
        <n v="9404.0"/>
        <n v="14581.0"/>
        <n v="39163.0"/>
        <n v="19464.0"/>
        <n v="45397.0"/>
        <n v="18136.0"/>
        <n v="47394.0"/>
        <n v="36863.0"/>
        <n v="31443.0"/>
        <n v="17770.0"/>
        <n v="44505.0"/>
        <n v="15252.0"/>
        <n v="14038.0"/>
        <n v="12879.0"/>
        <n v="26558.0"/>
        <n v="21229.0"/>
        <n v="13347.0"/>
        <n v="35335.0"/>
        <n v="14011.0"/>
        <n v="8273.0"/>
        <n v="4154911.0"/>
        <n v="19461.0"/>
        <n v="14599.0"/>
        <n v="23488.0"/>
        <n v="74436.0"/>
        <n v="10811.0"/>
        <n v="114384.0"/>
        <n v="74516.0"/>
        <n v="10835.0"/>
        <n v="24875.0"/>
        <n v="20537.0"/>
        <n v="39794.0"/>
        <n v="15326.0"/>
        <n v="22259.0"/>
        <n v="23711.0"/>
        <n v="11417.0"/>
        <n v="14083.0"/>
        <n v="15588.0"/>
        <n v="64892.0"/>
        <n v="141165.0"/>
        <n v="20572.0"/>
        <n v="7402.0"/>
        <n v="21531.0"/>
        <n v="81905.0"/>
        <n v="43367.0"/>
        <n v="12436.0"/>
        <n v="32436.0"/>
        <n v="37076.0"/>
        <n v="26784.0"/>
        <n v="32173.0"/>
        <n v="11043.0"/>
        <n v="20833.0"/>
        <n v="38396.0"/>
        <n v="32400.0"/>
        <n v="49936.0"/>
        <n v="83957.0"/>
        <n v="42755.0"/>
        <n v="44361.0"/>
        <n v="29323.0"/>
        <n v="36431.0"/>
        <n v="16503.0"/>
        <n v="69757.0"/>
        <n v="8000.0"/>
        <n v="33069.0"/>
        <n v="7540.0"/>
        <n v="7862.0"/>
        <n v="7472.0"/>
        <n v="149618.0"/>
        <n v="8420.0"/>
        <n v="8068.0"/>
        <n v="43327.0"/>
        <n v="12391.0"/>
        <n v="16137.0"/>
        <n v="16354.0"/>
        <n v="9515.0"/>
        <n v="7531.0"/>
        <n v="7769.0"/>
        <n v="20459.0"/>
        <n v="74426.0"/>
        <n v="10819.0"/>
        <n v="7356.0"/>
        <n v="8545.0"/>
        <n v="17228.0"/>
        <n v="14890.0"/>
        <n v="16372.0"/>
        <n v="12280.0"/>
        <n v="9149.0"/>
        <n v="14350.0"/>
        <n v="51515.0"/>
        <n v="53561.0"/>
        <n v="507889.0"/>
        <n v="272509.0"/>
        <n v="31003.0"/>
        <n v="21962.0"/>
        <n v="99205.0"/>
        <n v="48947.0"/>
        <n v="11511.0"/>
        <n v="39844.0"/>
        <n v="15322.0"/>
        <n v="42459.0"/>
        <n v="23410.0"/>
        <n v="40519.0"/>
        <n v="33650.0"/>
        <n v="9328.0"/>
        <n v="10501.0"/>
        <n v="14509.0"/>
        <n v="87287.0"/>
        <n v="48211.0"/>
        <n v="95655.0"/>
        <n v="37554.0"/>
        <n v="18771.0"/>
        <n v="42884.0"/>
        <n v="68704.0"/>
        <n v="62040.0"/>
        <n v="68114.0"/>
        <n v="15399.0"/>
        <n v="18412.0"/>
        <n v="21280.0"/>
        <n v="72117.0"/>
        <n v="58738.0"/>
        <n v="50838.0"/>
        <n v="45711.0"/>
        <n v="29251.0"/>
        <n v="12974.0"/>
        <n v="11672.0"/>
        <n v="27371.0"/>
        <n v="9790.0"/>
        <n v="39725.0"/>
        <n v="70134.0"/>
        <n v="48892.0"/>
        <n v="15475.0"/>
        <n v="29856.0"/>
        <n v="12510.0"/>
        <n v="30714.0"/>
        <n v="127090.0"/>
        <n v="10815.0"/>
        <n v="76439.0"/>
        <n v="43117.0"/>
        <n v="39314.0"/>
        <n v="11025.0"/>
        <n v="17382.0"/>
        <n v="39881.0"/>
        <n v="9178.0"/>
        <n v="41513.0"/>
        <n v="74164.0"/>
        <n v="304377.0"/>
        <n v="78433.0"/>
        <n v="189571.0"/>
        <n v="357707.0"/>
        <n v="83854.0"/>
        <n v="50183.0"/>
        <n v="16791.0"/>
        <n v="13642.0"/>
        <n v="16227.0"/>
        <n v="52006.0"/>
        <n v="22501.0"/>
        <n v="12868.0"/>
        <n v="42833.0"/>
        <n v="57168.0"/>
        <n v="88293.0"/>
        <n v="11296.0"/>
        <n v="140359.0"/>
        <n v="26439.0"/>
        <n v="69540.0"/>
        <n v="48562.0"/>
        <n v="37717.0"/>
        <n v="184622.0"/>
        <n v="109709.0"/>
        <n v="9463.0"/>
        <n v="47360.0"/>
        <n v="52582.0"/>
        <n v="13833.0"/>
        <n v="9273.0"/>
        <n v="16580.0"/>
        <n v="232470.0"/>
        <n v="37617.0"/>
        <n v="61848.0"/>
        <n v="48707.0"/>
        <n v="14730.0"/>
        <n v="16808.0"/>
        <n v="183208.0"/>
        <n v="38408.0"/>
        <n v="45668.0"/>
        <n v="116926.0"/>
        <n v="49250.0"/>
        <n v="42759.0"/>
        <n v="40447.0"/>
        <n v="13293.0"/>
        <n v="12606.0"/>
        <n v="96031.0"/>
        <n v="9730.0"/>
        <n v="9881.0"/>
        <n v="21088.0"/>
        <n v="18313.0"/>
        <n v="15200.0"/>
        <n v="23829.0"/>
        <n v="207685.0"/>
        <n v="198163.0"/>
        <n v="47016.0"/>
        <n v="10906.0"/>
        <n v="11607.0"/>
        <n v="325152.0"/>
        <n v="25532.0"/>
        <n v="16239.0"/>
        <n v="11734.0"/>
        <n v="12592.0"/>
        <n v="13700.0"/>
        <n v="138904.0"/>
        <n v="65238.0"/>
        <n v="13100.0"/>
        <n v="22934.0"/>
        <n v="8233.0"/>
        <n v="276716.0"/>
        <n v="59782.0"/>
        <n v="9222.0"/>
        <n v="31625.0"/>
        <n v="81054.0"/>
        <n v="82916.0"/>
        <n v="34278.0"/>
        <n v="61474.0"/>
        <n v="49014.0"/>
        <n v="26715.0"/>
        <n v="35163.0"/>
        <n v="13132.0"/>
        <n v="12864.0"/>
        <n v="20348.0"/>
        <n v="56945.0"/>
        <n v="239164.0"/>
        <n v="232635.0"/>
        <n v="20417.0"/>
        <n v="182114.0"/>
        <n v="15277.0"/>
        <n v="12988.0"/>
        <n v="45285.0"/>
        <n v="109372.0"/>
        <n v="569171.0"/>
        <n v="119280.0"/>
        <n v="11561.0"/>
        <n v="42451.0"/>
        <n v="43057.0"/>
        <n v="10903.0"/>
        <n v="16175.0"/>
        <n v="14693.0"/>
        <n v="37269.0"/>
        <n v="40929.0"/>
        <n v="12220.0"/>
        <n v="16151.0"/>
        <n v="38070.0"/>
        <n v="22163.0"/>
        <n v="18458.0"/>
        <n v="100800.0"/>
        <n v="115673.0"/>
        <n v="16288.0"/>
        <n v="21143.0"/>
        <n v="122086.0"/>
        <n v="10707.0"/>
        <n v="94340.0"/>
        <n v="92806.0"/>
        <n v="13823.0"/>
        <n v="9709.0"/>
        <n v="69523.0"/>
        <n v="35178.0"/>
        <n v="69722.0"/>
        <n v="58938.0"/>
        <n v="183230.0"/>
        <n v="17752.0"/>
        <n v="14922.0"/>
        <n v="98509.0"/>
        <n v="7806.0"/>
        <n v="22004.0"/>
        <n v="7584.0"/>
        <n v="12001.0"/>
        <n v="21737.0"/>
        <n v="14763.0"/>
        <n v="7394.0"/>
        <n v="8716.0"/>
        <n v="8204.0"/>
        <n v="8097.0"/>
        <n v="253577.0"/>
        <n v="1100942.0"/>
        <n v="55692.0"/>
        <n v="63415.0"/>
        <n v="318269.0"/>
        <n v="76724.0"/>
        <n v="11269.0"/>
        <n v="15047.0"/>
        <n v="19829.0"/>
        <n v="20486.0"/>
        <n v="9078.0"/>
        <n v="13168.0"/>
        <n v="14984.0"/>
        <n v="11697.0"/>
        <n v="16956.0"/>
        <n v="61227.0"/>
        <n v="11375.0"/>
        <n v="64577.0"/>
        <n v="10942.0"/>
        <n v="11668.0"/>
        <n v="24100.0"/>
        <n v="11681.0"/>
        <n v="13655.0"/>
        <n v="114267.0"/>
        <n v="27032.0"/>
        <n v="80408.0"/>
        <n v="120902.0"/>
        <n v="75531.0"/>
        <n v="63794.0"/>
        <n v="21482.0"/>
        <n v="23965.0"/>
        <n v="68008.0"/>
        <n v="90463.0"/>
        <n v="96728.0"/>
        <n v="92764.0"/>
        <n v="11343.0"/>
        <n v="15547.0"/>
        <n v="22175.0"/>
        <n v="115412.0"/>
        <n v="69928.0"/>
        <n v="96508.0"/>
        <n v="247106.0"/>
        <n v="53464.0"/>
        <n v="18537.0"/>
        <n v="13779.0"/>
        <n v="123430.0"/>
        <n v="190592.0"/>
        <n v="45402.0"/>
        <n v="34959.0"/>
        <n v="11214.0"/>
        <n v="36543.0"/>
        <n v="20278.0"/>
        <n v="12488.0"/>
        <n v="76049.0"/>
        <n v="96779.0"/>
        <n v="23941.0"/>
        <n v="10191.0"/>
        <n v="15033.0"/>
        <n v="161222.0"/>
        <n v="102958.0"/>
        <n v="95644.0"/>
        <n v="10389.0"/>
        <n v="136733.0"/>
        <n v="1323451.0"/>
        <n v="111624.0"/>
        <n v="66554.0"/>
        <n v="48436.0"/>
        <n v="38735.0"/>
        <n v="10779.0"/>
        <n v="446774.0"/>
        <n v="19408.0"/>
        <n v="56737.0"/>
        <n v="14136.0"/>
        <n v="10677.0"/>
        <n v="120603.0"/>
        <n v="65243.0"/>
        <n v="7789.0"/>
        <n v="9157.0"/>
        <n v="150457.0"/>
        <n v="8862.0"/>
        <n v="51056.0"/>
        <n v="14932.0"/>
        <n v="13713.0"/>
        <n v="113420.0"/>
        <n v="108559.0"/>
        <n v="21903.0"/>
        <n v="921791.0"/>
        <n v="111884.0"/>
        <n v="8437.0"/>
        <n v="100991.0"/>
        <n v="219088.0"/>
        <n v="42830.0"/>
        <n v="22444.0"/>
        <n v="81486.0"/>
        <n v="10992.0"/>
        <n v="11289.0"/>
        <n v="12136.0"/>
        <n v="458931.0"/>
        <n v="10093.0"/>
        <n v="37227.0"/>
        <n v="32845.0"/>
        <n v="9130.0"/>
        <n v="56927.0"/>
        <n v="106151.0"/>
        <n v="257862.0"/>
        <n v="88819.0"/>
        <n v="88022.0"/>
        <n v="13202.0"/>
        <n v="335664.0"/>
        <n v="27473.0"/>
        <n v="11919.0"/>
        <n v="51889.0"/>
        <n v="61574.0"/>
        <n v="217824.0"/>
        <n v="40859.0"/>
        <n v="12209.0"/>
        <n v="212009.0"/>
        <n v="88499.0"/>
        <n v="152881.0"/>
        <n v="54134.0"/>
        <n v="11062.0"/>
        <n v="95289.0"/>
        <n v="16202.0"/>
        <n v="8278.0"/>
        <n v="65043.0"/>
        <n v="9210.0"/>
        <n v="9702.0"/>
        <n v="97346.0"/>
        <n v="65380.0"/>
        <n v="19549.0"/>
        <n v="10485.0"/>
        <n v="85280.0"/>
        <n v="57917.0"/>
        <n v="59296.0"/>
        <n v="47931.0"/>
        <n v="1956642.0"/>
        <n v="12088.0"/>
        <n v="11325.0"/>
        <n v="1575592.0"/>
        <n v="161178.0"/>
        <n v="7583.0"/>
        <n v="207823.0"/>
        <n v="49415.0"/>
        <n v="35034.0"/>
        <n v="37355.0"/>
        <n v="13326.0"/>
        <n v="102884.0"/>
        <n v="15602.0"/>
        <n v="130796.0"/>
        <n v="15449.0"/>
        <n v="25377.0"/>
        <n v="680912.0"/>
        <n v="63460.0"/>
        <n v="481526.0"/>
        <n v="100058.0"/>
        <n v="405957.0"/>
        <n v="83537.0"/>
        <n v="49412.0"/>
        <n v="262807.0"/>
        <n v="67752.0"/>
        <n v="114723.0"/>
        <n v="728841.0"/>
        <n v="180353.0"/>
        <n v="84306.0"/>
        <n v="908899.0"/>
        <n v="1767940.0"/>
        <n v="171575.0"/>
        <n v="286998.0"/>
        <n v="69136.0"/>
        <n v="39705.0"/>
        <n v="77313.0"/>
        <n v="126337.0"/>
        <n v="13608.0"/>
        <n v="65257.0"/>
        <n v="130602.0"/>
        <n v="213699.0"/>
        <n v="103665.0"/>
        <n v="888037.0"/>
        <n v="80456.0"/>
        <n v="77703.0"/>
        <n v="13382.0"/>
        <n v="109567.0"/>
        <n v="12512.0"/>
        <n v="310255.0"/>
        <n v="144088.0"/>
        <n v="435848.0"/>
        <n v="65983.0"/>
        <n v="55274.0"/>
        <n v="224877.0"/>
        <n v="104814.0"/>
        <n v="117713.0"/>
        <n v="1222302.0"/>
        <n v="77748.0"/>
        <n v="264580.0"/>
        <n v="85965.0"/>
        <n v="307888.0"/>
        <n v="1515751.0"/>
        <n v="9725.0"/>
        <n v="188170.0"/>
        <n v="284783.0"/>
        <n v="13464.0"/>
        <n v="13592.0"/>
        <n v="70506.0"/>
        <n v="818919.0"/>
        <n v="121991.0"/>
        <n v="186702.0"/>
        <n v="1010148.0"/>
        <n v="75161.0"/>
        <n v="113262.0"/>
        <n v="15904.0"/>
        <n v="189462.0"/>
        <n v="224359.0"/>
        <n v="177632.0"/>
        <n v="73567.0"/>
        <n v="106392.0"/>
        <n v="13183.0"/>
        <n v="89744.0"/>
        <n v="197192.0"/>
        <n v="141157.0"/>
        <n v="686858.0"/>
        <n v="81567.0"/>
        <n v="766674.0"/>
        <n v="999915.0"/>
        <n v="198754.0"/>
        <n v="229908.0"/>
        <n v="194833.0"/>
        <n v="3196231.0"/>
        <n v="1109184.0"/>
        <n v="760502.0"/>
        <n v="311753.0"/>
        <n v="598460.0"/>
        <n v="46190.0"/>
        <n v="654902.0"/>
        <n v="50517.0"/>
        <n v="571090.0"/>
        <n v="756687.0"/>
        <n v="321263.0"/>
        <n v="1601933.0"/>
        <n v="210096.0"/>
        <n v="13466.0"/>
        <n v="109128.0"/>
        <n v="69239.0"/>
        <n v="192201.0"/>
        <n v="57257.0"/>
        <n v="312206.0"/>
        <n v="156427.0"/>
        <n v="104538.0"/>
        <n v="254780.0"/>
        <n v="87245.0"/>
        <n v="263752.0"/>
        <n v="562103.0"/>
        <n v="482834.0"/>
        <n v="742281.0"/>
        <n v="297347.0"/>
        <n v="61442.0"/>
        <n v="45965.0"/>
        <n v="114194.0"/>
        <n v="335461.0"/>
        <n v="554980.0"/>
        <n v="780475.0"/>
        <n v="292885.0"/>
        <n v="268811.0"/>
        <n v="292578.0"/>
        <n v="1221746.0"/>
        <n v="84460.0"/>
        <n v="1083050.0"/>
        <n v="510778.0"/>
        <n v="679098.0"/>
        <n v="73544.0"/>
        <n v="210700.0"/>
        <n v="1720462.0"/>
        <n v="421110.0"/>
        <n v="39212.0"/>
        <n v="556152.0"/>
        <n v="117518.0"/>
        <n v="470192.0"/>
        <n v="186404.0"/>
        <n v="564387.0"/>
        <n v="1116343.0"/>
        <n v="117879.0"/>
        <n v="102905.0"/>
        <n v="252170.0"/>
      </sharedItems>
    </cacheField>
    <cacheField name="clicks" numFmtId="0">
      <sharedItems containsSemiMixedTypes="0" containsString="0" containsNumber="1" containsInteger="1">
        <n v="0.0"/>
        <n v="49.0"/>
        <n v="10.0"/>
        <n v="13.0"/>
        <n v="74.0"/>
        <n v="20.0"/>
        <n v="30.0"/>
        <n v="23.0"/>
        <n v="25.0"/>
        <n v="50.0"/>
        <n v="33.0"/>
        <n v="40.0"/>
        <n v="60.0"/>
        <n v="48.0"/>
        <n v="66.0"/>
        <n v="35.0"/>
        <n v="46.0"/>
        <n v="44.0"/>
        <n v="79.0"/>
        <n v="63.0"/>
        <n v="68.0"/>
        <n v="450.0"/>
        <n v="70.0"/>
        <n v="37.0"/>
        <n v="89.0"/>
        <n v="78.0"/>
        <n v="95.0"/>
        <n v="19.0"/>
        <n v="65.0"/>
        <n v="39.0"/>
        <n v="75.0"/>
        <n v="84.0"/>
        <n v="47.0"/>
        <n v="155.0"/>
        <n v="31.0"/>
        <n v="85.0"/>
        <n v="69.0"/>
        <n v="56.0"/>
        <n v="80.0"/>
        <n v="100.0"/>
        <n v="73.0"/>
        <n v="125.0"/>
        <n v="55.0"/>
        <n v="77.0"/>
        <n v="26.0"/>
        <n v="81.0"/>
        <n v="54.0"/>
        <n v="22.0"/>
        <n v="45.0"/>
        <n v="98.0"/>
        <n v="52.0"/>
        <n v="99.0"/>
        <n v="140.0"/>
        <n v="61.0"/>
        <n v="59.0"/>
        <n v="90.0"/>
        <n v="21.0"/>
        <n v="169.0"/>
        <n v="135.0"/>
        <n v="64.0"/>
        <n v="499.0"/>
        <n v="110.0"/>
        <n v="412.0"/>
        <n v="133.0"/>
        <n v="67.0"/>
        <n v="105.0"/>
        <n v="113.0"/>
        <n v="114.0"/>
        <n v="184.0"/>
        <n v="116.0"/>
        <n v="71.0"/>
        <n v="111.0"/>
        <n v="120.0"/>
        <n v="24.0"/>
        <n v="1254.0"/>
        <n v="175.0"/>
        <n v="200.0"/>
        <n v="101.0"/>
        <n v="97.0"/>
        <n v="214.0"/>
        <n v="250.0"/>
        <n v="9.0"/>
        <n v="220.0"/>
        <n v="104.0"/>
        <n v="87.0"/>
        <n v="126.0"/>
        <n v="185.0"/>
        <n v="117.0"/>
        <n v="166.0"/>
        <n v="88.0"/>
        <n v="108.0"/>
        <n v="199.0"/>
        <n v="260.0"/>
        <n v="150.0"/>
        <n v="144.0"/>
        <n v="147.0"/>
        <n v="823.0"/>
        <n v="736.0"/>
        <n v="230.0"/>
        <n v="121.0"/>
        <n v="203.0"/>
        <n v="160.0"/>
        <n v="275.0"/>
        <n v="92.0"/>
        <n v="174.0"/>
        <n v="187.0"/>
        <n v="165.0"/>
        <n v="130.0"/>
        <n v="299.0"/>
        <n v="241.0"/>
        <n v="801.0"/>
        <n v="204.0"/>
        <n v="500.0"/>
        <n v="951.0"/>
        <n v="197.0"/>
        <n v="255.0"/>
        <n v="352.0"/>
        <n v="180.0"/>
        <n v="278.0"/>
        <n v="504.0"/>
        <n v="213.0"/>
        <n v="86.0"/>
        <n v="43.0"/>
        <n v="620.0"/>
        <n v="321.0"/>
        <n v="177.0"/>
        <n v="311.0"/>
        <n v="15.0"/>
        <n v="512.0"/>
        <n v="469.0"/>
        <n v="854.0"/>
        <n v="399.0"/>
        <n v="240.0"/>
        <n v="799.0"/>
        <n v="212.0"/>
        <n v="265.0"/>
        <n v="152.0"/>
        <n v="699.0"/>
        <n v="666.0"/>
        <n v="190.0"/>
        <n v="364.0"/>
        <n v="1354.0"/>
        <n v="400.0"/>
        <n v="122.0"/>
        <n v="106.0"/>
        <n v="142.0"/>
        <n v="146.0"/>
        <n v="410.0"/>
        <n v="57.0"/>
        <n v="58.0"/>
        <n v="194.0"/>
        <n v="890.0"/>
        <n v="2984.0"/>
        <n v="914.0"/>
        <n v="42.0"/>
        <n v="333.0"/>
        <n v="270.0"/>
        <n v="341.0"/>
        <n v="320.0"/>
        <n v="490.0"/>
        <n v="210.0"/>
        <n v="351.0"/>
        <n v="750.0"/>
        <n v="96.0"/>
        <n v="360.0"/>
        <n v="601.0"/>
        <n v="76.0"/>
        <n v="3414.0"/>
        <n v="590.0"/>
        <n v="171.0"/>
        <n v="145.0"/>
        <n v="298.0"/>
        <n v="420.0"/>
        <n v="151.0"/>
        <n v="124.0"/>
        <n v="2150.0"/>
        <n v="286.0"/>
        <n v="541.0"/>
        <n v="193.0"/>
        <n v="974.0"/>
        <n v="164.0"/>
        <n v="700.0"/>
        <n v="370.0"/>
        <n v="852.0"/>
        <n v="280.0"/>
        <n v="560.0"/>
        <n v="555.0"/>
        <n v="186.0"/>
        <n v="426.0"/>
        <n v="790.0"/>
        <n v="208.0"/>
        <n v="211.0"/>
        <n v="170.0"/>
        <n v="4563.0"/>
        <n v="3874.0"/>
        <n v="492.0"/>
        <n v="600.0"/>
        <n v="300.0"/>
        <n v="2000.0"/>
        <n v="1235.0"/>
        <n v="435.0"/>
        <n v="874.0"/>
        <n v="222.0"/>
        <n v="684.0"/>
        <n v="350.0"/>
        <n v="2174.0"/>
        <n v="471.0"/>
        <n v="1984.0"/>
        <n v="4852.0"/>
        <n v="815.0"/>
        <n v="191.0"/>
        <n v="325.0"/>
        <n v="201.0"/>
        <n v="269.0"/>
        <n v="2841.0"/>
        <n v="345.0"/>
        <n v="970.0"/>
        <n v="1058.0"/>
        <n v="219.0"/>
        <n v="805.0"/>
        <n v="369.0"/>
        <n v="374.0"/>
        <n v="3142.0"/>
        <n v="227.0"/>
        <n v="691.0"/>
        <n v="233.0"/>
        <n v="863.0"/>
        <n v="756.0"/>
        <n v="1987.0"/>
        <n v="2874.0"/>
        <n v="380.0"/>
        <n v="478.0"/>
        <n v="480.0"/>
        <n v="485.0"/>
        <n v="1245.0"/>
        <n v="519.0"/>
        <n v="2085.0"/>
        <n v="440.0"/>
        <n v="2748.0"/>
        <n v="489.0"/>
        <n v="8745.0"/>
        <n v="2140.0"/>
        <n v="763.0"/>
        <n v="1654.0"/>
        <n v="1874.0"/>
        <n v="1541.0"/>
        <n v="4265.0"/>
        <n v="470.0"/>
        <n v="167.0"/>
        <n v="841.0"/>
        <n v="347.0"/>
        <n v="702.0"/>
        <n v="1450.0"/>
        <n v="1269.0"/>
        <n v="1999.0"/>
        <n v="751.0"/>
        <n v="963.0"/>
        <n v="1542.0"/>
        <n v="2186.0"/>
        <n v="796.0"/>
        <n v="812.0"/>
        <n v="209.0"/>
        <n v="3984.0"/>
        <n v="1290.0"/>
        <n v="223.0"/>
        <n v="704.0"/>
        <n v="4865.0"/>
        <n v="984.0"/>
        <n v="1867.0"/>
        <n v="940.0"/>
        <n v="3104.0"/>
        <n v="390.0"/>
        <n v="421.0"/>
        <n v="650.0"/>
      </sharedItems>
    </cacheField>
    <cacheField name="viewable_impressions" numFmtId="0">
      <sharedItems containsSemiMixedTypes="0" containsString="0" containsNumber="1" containsInteger="1">
        <n v="464.0"/>
        <n v="4346.0"/>
        <n v="6753.0"/>
        <n v="3890.0"/>
        <n v="3275.0"/>
        <n v="4752.0"/>
        <n v="12168.0"/>
        <n v="4163.0"/>
        <n v="7757.0"/>
        <n v="5396.0"/>
        <n v="5009.0"/>
        <n v="5781.0"/>
        <n v="8159.0"/>
        <n v="16144.0"/>
        <n v="5460.0"/>
        <n v="11394.0"/>
        <n v="3481.0"/>
        <n v="3988.0"/>
        <n v="5928.0"/>
        <n v="4345.0"/>
        <n v="5311.0"/>
        <n v="6272.0"/>
        <n v="3786.0"/>
        <n v="10618.0"/>
        <n v="5055.0"/>
        <n v="8561.0"/>
        <n v="6702.0"/>
        <n v="15548.0"/>
        <n v="10021.0"/>
        <n v="5190.0"/>
        <n v="4020.0"/>
        <n v="51004.0"/>
        <n v="5740.0"/>
        <n v="6867.0"/>
        <n v="6193.0"/>
        <n v="10735.0"/>
        <n v="7626.0"/>
        <n v="11051.0"/>
        <n v="9673.0"/>
        <n v="9944.0"/>
        <n v="18348.0"/>
        <n v="1652.0"/>
        <n v="4545.0"/>
        <n v="14259.0"/>
        <n v="8298.0"/>
        <n v="6978.0"/>
        <n v="8367.0"/>
        <n v="3065.0"/>
        <n v="10212.0"/>
        <n v="104268.0"/>
        <n v="8673.0"/>
        <n v="3277.0"/>
        <n v="12453.0"/>
        <n v="1851.0"/>
        <n v="9558.0"/>
        <n v="2042.0"/>
        <n v="21830.0"/>
        <n v="5048.0"/>
        <n v="7106.0"/>
        <n v="6511.0"/>
        <n v="3588.0"/>
        <n v="6224.0"/>
        <n v="9424.0"/>
        <n v="6548.0"/>
        <n v="6119.0"/>
        <n v="2549.0"/>
        <n v="2807.0"/>
        <n v="4565.0"/>
        <n v="5876.0"/>
        <n v="5508.0"/>
        <n v="5959.0"/>
        <n v="7950.0"/>
        <n v="21437.0"/>
        <n v="4727.0"/>
        <n v="8669.0"/>
        <n v="3756.0"/>
        <n v="9848.0"/>
        <n v="18450.0"/>
        <n v="10901.0"/>
        <n v="723.0"/>
        <n v="16326.0"/>
        <n v="31829.0"/>
        <n v="4468.0"/>
        <n v="5980.0"/>
        <n v="2960.0"/>
        <n v="9626.0"/>
        <n v="16986.0"/>
        <n v="11513.0"/>
        <n v="6284.0"/>
        <n v="3142.0"/>
        <n v="17477.0"/>
        <n v="7601.0"/>
        <n v="5230.0"/>
        <n v="12726.0"/>
        <n v="12130.0"/>
        <n v="10961.0"/>
        <n v="8191.0"/>
        <n v="12813.0"/>
        <n v="7974.0"/>
        <n v="10511.0"/>
        <n v="6872.0"/>
        <n v="13791.0"/>
        <n v="9300.0"/>
        <n v="589.0"/>
        <n v="11084.0"/>
        <n v="4626.0"/>
        <n v="191.0"/>
        <n v="4963.0"/>
        <n v="8055.0"/>
        <n v="7028.0"/>
        <n v="3076.0"/>
        <n v="11197.0"/>
        <n v="23152.0"/>
        <n v="20942.0"/>
        <n v="7064.0"/>
        <n v="7928.0"/>
        <n v="1754.0"/>
        <n v="6601.0"/>
        <n v="7290.0"/>
        <n v="8670.0"/>
        <n v="5263.0"/>
        <n v="5734.0"/>
        <n v="5606.0"/>
        <n v="3753.0"/>
        <n v="9934.0"/>
        <n v="5202.0"/>
        <n v="14149.0"/>
        <n v="5054.0"/>
        <n v="1403.0"/>
        <n v="9901.0"/>
        <n v="4888.0"/>
        <n v="5668.0"/>
        <n v="4835.0"/>
        <n v="4818.0"/>
        <n v="2646.0"/>
        <n v="13553.0"/>
        <n v="6187.0"/>
        <n v="5468.0"/>
        <n v="33421.0"/>
        <n v="2353.0"/>
        <n v="12354.0"/>
        <n v="11390.0"/>
        <n v="3585.0"/>
        <n v="33457.0"/>
        <n v="14599.0"/>
        <n v="43554.0"/>
        <n v="4047.0"/>
        <n v="5376.0"/>
        <n v="35178.0"/>
        <n v="18382.0"/>
        <n v="13600.0"/>
        <n v="3852.0"/>
        <n v="3725.0"/>
        <n v="6248.0"/>
        <n v="79182.0"/>
        <n v="18513.0"/>
        <n v="4647.0"/>
        <n v="3002.0"/>
        <n v="3145.0"/>
        <n v="2987.0"/>
        <n v="9048.0"/>
        <n v="4781.0"/>
        <n v="3821.0"/>
        <n v="16254.0"/>
        <n v="11814.0"/>
        <n v="716.0"/>
        <n v="10842.0"/>
        <n v="22712.0"/>
        <n v="3570.0"/>
        <n v="19134.0"/>
        <n v="12771.0"/>
        <n v="18993.0"/>
        <n v="2152.0"/>
        <n v="1600.0"/>
        <n v="7225.0"/>
        <n v="15761.0"/>
        <n v="18073.0"/>
        <n v="8357.0"/>
        <n v="22566.0"/>
        <n v="5060.0"/>
        <n v="1929.0"/>
        <n v="2338732.0"/>
        <n v="14647.0"/>
        <n v="1779.0"/>
        <n v="4620.0"/>
        <n v="30158.0"/>
        <n v="988.0"/>
        <n v="61524.0"/>
        <n v="23985.0"/>
        <n v="2888.0"/>
        <n v="14213.0"/>
        <n v="15587.0"/>
        <n v="17539.0"/>
        <n v="7941.0"/>
        <n v="12405.0"/>
        <n v="4337.0"/>
        <n v="1387.0"/>
        <n v="9945.0"/>
        <n v="2089.0"/>
        <n v="34731.0"/>
        <n v="102776.0"/>
        <n v="2226.0"/>
        <n v="3860.0"/>
        <n v="15593.0"/>
        <n v="61995.0"/>
        <n v="14306.0"/>
        <n v="7055.0"/>
        <n v="17531.0"/>
        <n v="9246.0"/>
        <n v="12708.0"/>
        <n v="24427.0"/>
        <n v="4547.0"/>
        <n v="1777.0"/>
        <n v="6305.0"/>
        <n v="5152.0"/>
        <n v="25461.0"/>
        <n v="1420.0"/>
        <n v="36503.0"/>
        <n v="36040.0"/>
        <n v="13822.0"/>
        <n v="31262.0"/>
        <n v="8595.0"/>
        <n v="41258.0"/>
        <n v="4400.0"/>
        <n v="17744.0"/>
        <n v="1475.0"/>
        <n v="1191.0"/>
        <n v="126031.0"/>
        <n v="4430.0"/>
        <n v="5545.0"/>
        <n v="4689.0"/>
        <n v="5756.0"/>
        <n v="7938.0"/>
        <n v="8061.0"/>
        <n v="6169.0"/>
        <n v="3059.0"/>
        <n v="3152.0"/>
        <n v="12668.0"/>
        <n v="39257.0"/>
        <n v="4168.0"/>
        <n v="1588.0"/>
        <n v="3454.0"/>
        <n v="11116.0"/>
        <n v="4731.0"/>
        <n v="9613.0"/>
        <n v="4568.0"/>
        <n v="8228.0"/>
        <n v="18304.0"/>
        <n v="37063.0"/>
        <n v="176329.0"/>
        <n v="89526.0"/>
        <n v="12591.0"/>
        <n v="10702.0"/>
        <n v="49240.0"/>
        <n v="32089.0"/>
        <n v="8268.0"/>
        <n v="11077.0"/>
        <n v="6416.0"/>
        <n v="15187.0"/>
        <n v="13626.0"/>
        <n v="6105.0"/>
        <n v="15621.0"/>
        <n v="7102.0"/>
        <n v="4126.0"/>
        <n v="866.0"/>
        <n v="40039.0"/>
        <n v="30157.0"/>
        <n v="9202.0"/>
        <n v="13128.0"/>
        <n v="10871.0"/>
        <n v="31283.0"/>
        <n v="43853.0"/>
        <n v="569.0"/>
        <n v="3398.0"/>
        <n v="15309.0"/>
        <n v="9807.0"/>
        <n v="33538.0"/>
        <n v="23274.0"/>
        <n v="23052.0"/>
        <n v="25060.0"/>
        <n v="7521.0"/>
        <n v="7619.0"/>
        <n v="22256.0"/>
        <n v="1295.0"/>
        <n v="5402.0"/>
        <n v="48862.0"/>
        <n v="32060.0"/>
        <n v="6019.0"/>
        <n v="7664.0"/>
        <n v="4391.0"/>
        <n v="12531.0"/>
        <n v="30178.0"/>
        <n v="4321.0"/>
        <n v="58269.0"/>
        <n v="6478.0"/>
        <n v="27671.0"/>
        <n v="7411.0"/>
        <n v="6331.0"/>
        <n v="4644.0"/>
        <n v="20872.0"/>
        <n v="25104.0"/>
        <n v="27519.0"/>
        <n v="24067.0"/>
        <n v="130676.0"/>
        <n v="203987.0"/>
        <n v="60626.0"/>
        <n v="41506.0"/>
        <n v="11402.0"/>
        <n v="9830.0"/>
        <n v="9438.0"/>
        <n v="24711.0"/>
        <n v="13003.0"/>
        <n v="6472.0"/>
        <n v="37438.0"/>
        <n v="43261.0"/>
        <n v="24101.0"/>
        <n v="6822.0"/>
        <n v="76130.0"/>
        <n v="7093.0"/>
        <n v="28713.0"/>
        <n v="29108.0"/>
        <n v="26541.0"/>
        <n v="98938.0"/>
        <n v="3064.0"/>
        <n v="1518.0"/>
        <n v="8047.0"/>
        <n v="22065.0"/>
        <n v="7693.0"/>
        <n v="4648.0"/>
        <n v="11928.0"/>
        <n v="40870.0"/>
        <n v="5092.0"/>
        <n v="6581.0"/>
        <n v="25182.0"/>
        <n v="6410.0"/>
        <n v="9211.0"/>
        <n v="131164.0"/>
        <n v="23557.0"/>
        <n v="16872.0"/>
        <n v="69132.0"/>
        <n v="9205.0"/>
        <n v="16663.0"/>
        <n v="9054.0"/>
        <n v="8332.0"/>
        <n v="57187.0"/>
        <n v="2971.0"/>
        <n v="2344.0"/>
        <n v="17930.0"/>
        <n v="9481.0"/>
        <n v="5375.0"/>
        <n v="8326.0"/>
        <n v="20134.0"/>
        <n v="76695.0"/>
        <n v="12210.0"/>
        <n v="4735.0"/>
        <n v="5218.0"/>
        <n v="138319.0"/>
        <n v="15219.0"/>
        <n v="9375.0"/>
        <n v="8741.0"/>
        <n v="7472.0"/>
        <n v="3609.0"/>
        <n v="98952.0"/>
        <n v="23741.0"/>
        <n v="6507.0"/>
        <n v="18536.0"/>
        <n v="5361.0"/>
        <n v="114927.0"/>
        <n v="28235.0"/>
        <n v="5352.0"/>
        <n v="23764.0"/>
        <n v="56762.0"/>
        <n v="24951.0"/>
        <n v="3704.0"/>
        <n v="31245.0"/>
        <n v="30349.0"/>
        <n v="12287.0"/>
        <n v="21222.0"/>
        <n v="6133.0"/>
        <n v="5549.0"/>
        <n v="14945.0"/>
        <n v="20750.0"/>
        <n v="86250.0"/>
        <n v="34008.0"/>
        <n v="1016.0"/>
        <n v="14477.0"/>
        <n v="3089.0"/>
        <n v="6514.0"/>
        <n v="30225.0"/>
        <n v="58336.0"/>
        <n v="343050.0"/>
        <n v="55665.0"/>
        <n v="4063.0"/>
        <n v="29142.0"/>
        <n v="23767.0"/>
        <n v="3776.0"/>
        <n v="1923.0"/>
        <n v="6597.0"/>
        <n v="11667.0"/>
        <n v="9249.0"/>
        <n v="7133.0"/>
        <n v="4360.0"/>
        <n v="7633.0"/>
        <n v="15253.0"/>
        <n v="2368.0"/>
        <n v="3623.0"/>
        <n v="14473.0"/>
        <n v="52475.0"/>
        <n v="5304.0"/>
        <n v="3798.0"/>
        <n v="82898.0"/>
        <n v="6300.0"/>
        <n v="16955.0"/>
        <n v="67534.0"/>
        <n v="10671.0"/>
        <n v="3339.0"/>
        <n v="48273.0"/>
        <n v="23374.0"/>
        <n v="40640.0"/>
        <n v="41861.0"/>
        <n v="155260.0"/>
        <n v="5855.0"/>
        <n v="10713.0"/>
        <n v="30688.0"/>
        <n v="3150.0"/>
        <n v="18735.0"/>
        <n v="3093.0"/>
        <n v="7173.0"/>
        <n v="11206.0"/>
        <n v="8955.0"/>
        <n v="3441.0"/>
        <n v="6490.0"/>
        <n v="1348.0"/>
        <n v="4942.0"/>
        <n v="66972.0"/>
        <n v="629973.0"/>
        <n v="3596.0"/>
        <n v="28161.0"/>
        <n v="33355.0"/>
        <n v="43209.0"/>
        <n v="4992.0"/>
        <n v="5653.0"/>
        <n v="15071.0"/>
        <n v="14583.0"/>
        <n v="4051.0"/>
        <n v="8527.0"/>
        <n v="9614.0"/>
        <n v="6970.0"/>
        <n v="6761.0"/>
        <n v="7553.0"/>
        <n v="10434.0"/>
        <n v="7171.0"/>
        <n v="37732.0"/>
        <n v="4578.0"/>
        <n v="7860.0"/>
        <n v="11355.0"/>
        <n v="4713.0"/>
        <n v="9519.0"/>
        <n v="60964.0"/>
        <n v="21893.0"/>
        <n v="13127.0"/>
        <n v="9964.0"/>
        <n v="63816.0"/>
        <n v="46557.0"/>
        <n v="10473.0"/>
        <n v="13608.0"/>
        <n v="2996.0"/>
        <n v="803.0"/>
        <n v="69700.0"/>
        <n v="19625.0"/>
        <n v="5900.0"/>
        <n v="7615.0"/>
        <n v="14910.0"/>
        <n v="71564.0"/>
        <n v="30196.0"/>
        <n v="47065.0"/>
        <n v="159618.0"/>
        <n v="22151.0"/>
        <n v="6473.0"/>
        <n v="3482.0"/>
        <n v="45294.0"/>
        <n v="28906.0"/>
        <n v="17284.0"/>
        <n v="17511.0"/>
        <n v="5523.0"/>
        <n v="18046.0"/>
        <n v="14227.0"/>
        <n v="4021.0"/>
        <n v="34921.0"/>
        <n v="9831.0"/>
        <n v="13054.0"/>
        <n v="1243.0"/>
        <n v="5495.0"/>
        <n v="66740.0"/>
        <n v="86884.0"/>
        <n v="13294.0"/>
        <n v="8161.0"/>
        <n v="102728.0"/>
        <n v="737990.0"/>
        <n v="40343.0"/>
        <n v="39206.0"/>
        <n v="16543.0"/>
        <n v="28719.0"/>
        <n v="6420.0"/>
        <n v="196581.0"/>
        <n v="6596.0"/>
        <n v="41296.0"/>
        <n v="4683.0"/>
        <n v="1272.0"/>
        <n v="7247.0"/>
        <n v="47405.0"/>
        <n v="39543.0"/>
        <n v="4655.0"/>
        <n v="4520.0"/>
        <n v="58372.0"/>
        <n v="1359.0"/>
        <n v="24672.0"/>
        <n v="8947.0"/>
        <n v="8339.0"/>
        <n v="33557.0"/>
        <n v="79254.0"/>
        <n v="18831.0"/>
        <n v="668449.0"/>
        <n v="53017.0"/>
        <n v="5271.0"/>
        <n v="56138.0"/>
        <n v="75638.0"/>
        <n v="24499.0"/>
        <n v="12672.0"/>
        <n v="57653.0"/>
        <n v="6677.0"/>
        <n v="1345.0"/>
        <n v="264325.0"/>
        <n v="3901.0"/>
        <n v="13542.0"/>
        <n v="16163.0"/>
        <n v="3721.0"/>
        <n v="20980.0"/>
        <n v="75304.0"/>
        <n v="105048.0"/>
        <n v="65488.0"/>
        <n v="45972.0"/>
        <n v="28001.0"/>
        <n v="148742.0"/>
        <n v="11306.0"/>
        <n v="8100.0"/>
        <n v="33879.0"/>
        <n v="18717.0"/>
        <n v="75089.0"/>
        <n v="17695.0"/>
        <n v="3976.0"/>
        <n v="16903.0"/>
        <n v="18950.0"/>
        <n v="94895.0"/>
        <n v="37418.0"/>
        <n v="6539.0"/>
        <n v="19527.0"/>
        <n v="11786.0"/>
        <n v="6758.0"/>
        <n v="25871.0"/>
        <n v="5564.0"/>
        <n v="44118.0"/>
        <n v="30039.0"/>
        <n v="4255.0"/>
        <n v="35860.0"/>
        <n v="3650.0"/>
        <n v="25482.0"/>
        <n v="15989.0"/>
        <n v="981461.0"/>
        <n v="1124.0"/>
        <n v="6186.0"/>
        <n v="1155869.0"/>
        <n v="70181.0"/>
        <n v="4608.0"/>
        <n v="33602.0"/>
        <n v="24692.0"/>
        <n v="13904.0"/>
        <n v="17138.0"/>
        <n v="3568.0"/>
        <n v="42841.0"/>
        <n v="7676.0"/>
        <n v="109118.0"/>
        <n v="4595.0"/>
        <n v="16698.0"/>
        <n v="388915.0"/>
        <n v="26978.0"/>
        <n v="396802.0"/>
        <n v="73422.0"/>
        <n v="204189.0"/>
        <n v="67987.0"/>
        <n v="22155.0"/>
        <n v="109871.0"/>
        <n v="47126.0"/>
        <n v="14623.0"/>
        <n v="424340.0"/>
        <n v="67637.0"/>
        <n v="45376.0"/>
        <n v="644697.0"/>
        <n v="881525.0"/>
        <n v="101487.0"/>
        <n v="61586.0"/>
        <n v="40571.0"/>
        <n v="12950.0"/>
        <n v="40366.0"/>
        <n v="51394.0"/>
        <n v="2714.0"/>
        <n v="12749.0"/>
        <n v="11736.0"/>
        <n v="18395.0"/>
        <n v="77283.0"/>
        <n v="370429.0"/>
        <n v="46039.0"/>
        <n v="33478.0"/>
        <n v="3340.0"/>
        <n v="57620.0"/>
        <n v="6240.0"/>
        <n v="105054.0"/>
        <n v="26416.0"/>
        <n v="274912.0"/>
        <n v="8536.0"/>
        <n v="47583.0"/>
        <n v="121175.0"/>
        <n v="55984.0"/>
        <n v="16357.0"/>
        <n v="553773.0"/>
        <n v="6170.0"/>
        <n v="217526.0"/>
        <n v="33865.0"/>
        <n v="134959.0"/>
        <n v="1151776.0"/>
        <n v="6616.0"/>
        <n v="155266.0"/>
        <n v="239363.0"/>
        <n v="1698.0"/>
        <n v="7747.0"/>
        <n v="26779.0"/>
        <n v="395852.0"/>
        <n v="43079.0"/>
        <n v="132038.0"/>
        <n v="699834.0"/>
        <n v="40385.0"/>
        <n v="95762.0"/>
        <n v="7523.0"/>
        <n v="53431.0"/>
        <n v="163149.0"/>
        <n v="70865.0"/>
        <n v="28800.0"/>
        <n v="39599.0"/>
        <n v="48786.0"/>
        <n v="163786.0"/>
        <n v="80623.0"/>
        <n v="8280.0"/>
        <n v="81956.0"/>
        <n v="53264.0"/>
        <n v="344201.0"/>
        <n v="618816.0"/>
        <n v="137649.0"/>
        <n v="98259.0"/>
        <n v="29091.0"/>
        <n v="2013324.0"/>
        <n v="83035.0"/>
        <n v="326721.0"/>
        <n v="170122.0"/>
        <n v="201153.0"/>
        <n v="8618.0"/>
        <n v="40733.0"/>
        <n v="17179.0"/>
        <n v="246243.0"/>
        <n v="442979.0"/>
        <n v="172887.0"/>
        <n v="1135085.0"/>
        <n v="90928.0"/>
        <n v="8684.0"/>
        <n v="38487.0"/>
        <n v="23112.0"/>
        <n v="113707.0"/>
        <n v="3797.0"/>
        <n v="35661.0"/>
        <n v="61821.0"/>
        <n v="49049.0"/>
        <n v="19169.0"/>
        <n v="71903.0"/>
        <n v="127042.0"/>
        <n v="340616.0"/>
        <n v="292059.0"/>
        <n v="432673.0"/>
        <n v="166412.0"/>
        <n v="17048.0"/>
        <n v="10028.0"/>
        <n v="50923.0"/>
        <n v="171464.0"/>
        <n v="323498.0"/>
        <n v="453974.0"/>
        <n v="12733.0"/>
        <n v="95989.0"/>
        <n v="6474.0"/>
        <n v="512107.0"/>
        <n v="13169.0"/>
        <n v="590156.0"/>
        <n v="70777.0"/>
        <n v="467726.0"/>
        <n v="40405.0"/>
        <n v="94625.0"/>
        <n v="940296.0"/>
        <n v="212140.0"/>
        <n v="31317.0"/>
        <n v="221833.0"/>
        <n v="66458.0"/>
        <n v="336480.0"/>
        <n v="30885.0"/>
        <n v="78234.0"/>
        <n v="550519.0"/>
        <n v="52098.0"/>
        <n v="45324.0"/>
        <n v="9248.0"/>
      </sharedItems>
    </cacheField>
    <cacheField name="measurable_impressions" numFmtId="0">
      <sharedItems containsSemiMixedTypes="0" containsString="0" containsNumber="1" containsInteger="1">
        <n v="19802.0"/>
        <n v="6163.0"/>
        <n v="7229.0"/>
        <n v="5905.0"/>
        <n v="21993.0"/>
        <n v="6566.0"/>
        <n v="16616.0"/>
        <n v="5586.0"/>
        <n v="12630.0"/>
        <n v="7417.0"/>
        <n v="7160.0"/>
        <n v="16134.0"/>
        <n v="11984.0"/>
        <n v="24752.0"/>
        <n v="11154.0"/>
        <n v="19576.0"/>
        <n v="7050.0"/>
        <n v="6863.0"/>
        <n v="13298.0"/>
        <n v="8376.0"/>
        <n v="7266.0"/>
        <n v="11886.0"/>
        <n v="7232.0"/>
        <n v="16643.0"/>
        <n v="15831.0"/>
        <n v="11782.0"/>
        <n v="9096.0"/>
        <n v="20651.0"/>
        <n v="16755.0"/>
        <n v="8621.0"/>
        <n v="6692.0"/>
        <n v="82985.0"/>
        <n v="8009.0"/>
        <n v="9347.0"/>
        <n v="8682.0"/>
        <n v="21076.0"/>
        <n v="14456.0"/>
        <n v="17202.0"/>
        <n v="15088.0"/>
        <n v="15714.0"/>
        <n v="25950.0"/>
        <n v="8869.0"/>
        <n v="15617.0"/>
        <n v="19654.0"/>
        <n v="21161.0"/>
        <n v="9369.0"/>
        <n v="15731.0"/>
        <n v="13109.0"/>
        <n v="19934.0"/>
        <n v="128470.0"/>
        <n v="18578.0"/>
        <n v="25959.0"/>
        <n v="13873.0"/>
        <n v="14926.0"/>
        <n v="15426.0"/>
        <n v="10315.0"/>
        <n v="27750.0"/>
        <n v="7154.0"/>
        <n v="13189.0"/>
        <n v="15752.0"/>
        <n v="23556.0"/>
        <n v="11110.0"/>
        <n v="18087.0"/>
        <n v="9042.0"/>
        <n v="12505.0"/>
        <n v="11974.0"/>
        <n v="13393.0"/>
        <n v="53407.0"/>
        <n v="10048.0"/>
        <n v="11539.0"/>
        <n v="7947.0"/>
        <n v="11360.0"/>
        <n v="27586.0"/>
        <n v="6513.0"/>
        <n v="15208.0"/>
        <n v="30764.0"/>
        <n v="16558.0"/>
        <n v="24128.0"/>
        <n v="24980.0"/>
        <n v="8720.0"/>
        <n v="25991.0"/>
        <n v="35639.0"/>
        <n v="18821.0"/>
        <n v="12114.0"/>
        <n v="9953.0"/>
        <n v="17815.0"/>
        <n v="26606.0"/>
        <n v="16192.0"/>
        <n v="10919.0"/>
        <n v="8823.0"/>
        <n v="38621.0"/>
        <n v="10242.0"/>
        <n v="6923.0"/>
        <n v="24442.0"/>
        <n v="24129.0"/>
        <n v="15451.0"/>
        <n v="13641.0"/>
        <n v="21893.0"/>
        <n v="15969.0"/>
        <n v="18132.0"/>
        <n v="14248.0"/>
        <n v="25315.0"/>
        <n v="13110.0"/>
        <n v="7480.0"/>
        <n v="18079.0"/>
        <n v="8264.0"/>
        <n v="15564.0"/>
        <n v="10991.0"/>
        <n v="12724.0"/>
        <n v="10191.0"/>
        <n v="6252.0"/>
        <n v="16687.0"/>
        <n v="35857.0"/>
        <n v="33479.0"/>
        <n v="15433.0"/>
        <n v="11931.0"/>
        <n v="8343.0"/>
        <n v="18909.0"/>
        <n v="11731.0"/>
        <n v="16871.0"/>
        <n v="9921.0"/>
        <n v="9413.0"/>
        <n v="13461.0"/>
        <n v="20808.0"/>
        <n v="13377.0"/>
        <n v="23474.0"/>
        <n v="21281.0"/>
        <n v="7227.0"/>
        <n v="8928.0"/>
        <n v="13410.0"/>
        <n v="16266.0"/>
        <n v="7510.0"/>
        <n v="6760.0"/>
        <n v="19291.0"/>
        <n v="7382.0"/>
        <n v="3373.0"/>
        <n v="21192.0"/>
        <n v="10028.0"/>
        <n v="7298.0"/>
        <n v="66729.0"/>
        <n v="18261.0"/>
        <n v="17500.0"/>
        <n v="23355.0"/>
        <n v="8450.0"/>
        <n v="52172.0"/>
        <n v="24656.0"/>
        <n v="56558.0"/>
        <n v="27357.0"/>
        <n v="11490.0"/>
        <n v="196583.0"/>
        <n v="23328.0"/>
        <n v="20256.0"/>
        <n v="8526.0"/>
        <n v="7413.0"/>
        <n v="10141.0"/>
        <n v="109463.0"/>
        <n v="40506.0"/>
        <n v="9909.0"/>
        <n v="6361.0"/>
        <n v="13703.0"/>
        <n v="11295.0"/>
        <n v="12326.0"/>
        <n v="7943.0"/>
        <n v="12741.0"/>
        <n v="36526.0"/>
        <n v="17040.0"/>
        <n v="6867.0"/>
        <n v="14953.0"/>
        <n v="41918.0"/>
        <n v="29458.0"/>
        <n v="28059.0"/>
        <n v="16749.0"/>
        <n v="39522.0"/>
        <n v="3482.0"/>
        <n v="11345.0"/>
        <n v="12173.0"/>
        <n v="23532.0"/>
        <n v="19655.0"/>
        <n v="11461.0"/>
        <n v="30685.0"/>
        <n v="12459.0"/>
        <n v="7441.0"/>
        <n v="3445626.0"/>
        <n v="18731.0"/>
        <n v="12458.0"/>
        <n v="22254.0"/>
        <n v="69150.0"/>
        <n v="2975.0"/>
        <n v="105104.0"/>
        <n v="63853.0"/>
        <n v="10487.0"/>
        <n v="23455.0"/>
        <n v="19288.0"/>
        <n v="37664.0"/>
        <n v="14331.0"/>
        <n v="17609.0"/>
        <n v="17211.0"/>
        <n v="9924.0"/>
        <n v="12878.0"/>
        <n v="14526.0"/>
        <n v="59369.0"/>
        <n v="128004.0"/>
        <n v="16510.0"/>
        <n v="6406.0"/>
        <n v="18617.0"/>
        <n v="71110.0"/>
        <n v="39750.0"/>
        <n v="11497.0"/>
        <n v="28429.0"/>
        <n v="22565.0"/>
        <n v="22261.0"/>
        <n v="30084.0"/>
        <n v="9666.0"/>
        <n v="35118.0"/>
        <n v="30383.0"/>
        <n v="44751.0"/>
        <n v="69246.0"/>
        <n v="40051.0"/>
        <n v="40684.0"/>
        <n v="26934.0"/>
        <n v="35043.0"/>
        <n v="14466.0"/>
        <n v="65374.0"/>
        <n v="6379.0"/>
        <n v="31192.0"/>
        <n v="2054.0"/>
        <n v="6039.0"/>
        <n v="5883.0"/>
        <n v="140596.0"/>
        <n v="7869.0"/>
        <n v="7554.0"/>
        <n v="31363.0"/>
        <n v="11636.0"/>
        <n v="14030.0"/>
        <n v="15667.0"/>
        <n v="9138.0"/>
        <n v="6523.0"/>
        <n v="6464.0"/>
        <n v="18613.0"/>
        <n v="67151.0"/>
        <n v="9768.0"/>
        <n v="7088.0"/>
        <n v="5510.0"/>
        <n v="16044.0"/>
        <n v="11493.0"/>
        <n v="15332.0"/>
        <n v="11247.0"/>
        <n v="8648.0"/>
        <n v="13396.0"/>
        <n v="44891.0"/>
        <n v="51480.0"/>
        <n v="450103.0"/>
        <n v="237859.0"/>
        <n v="22656.0"/>
        <n v="21034.0"/>
        <n v="72687.0"/>
        <n v="45597.0"/>
        <n v="11042.0"/>
        <n v="30190.0"/>
        <n v="14049.0"/>
        <n v="37408.0"/>
        <n v="22109.0"/>
        <n v="26283.0"/>
        <n v="32539.0"/>
        <n v="8925.0"/>
        <n v="7654.0"/>
        <n v="13268.0"/>
        <n v="80040.0"/>
        <n v="43810.0"/>
        <n v="85273.0"/>
        <n v="27596.0"/>
        <n v="17138.0"/>
        <n v="25153.0"/>
        <n v="59462.0"/>
        <n v="58642.0"/>
        <n v="2059.0"/>
        <n v="4324.0"/>
        <n v="16711.0"/>
        <n v="20244.0"/>
        <n v="68568.0"/>
        <n v="47535.0"/>
        <n v="35934.0"/>
        <n v="42375.0"/>
        <n v="28038.0"/>
        <n v="10959.0"/>
        <n v="9999.0"/>
        <n v="25986.0"/>
        <n v="9196.0"/>
        <n v="36080.0"/>
        <n v="66739.0"/>
        <n v="45251.0"/>
        <n v="10952.0"/>
        <n v="21698.0"/>
        <n v="9098.0"/>
        <n v="28461.0"/>
        <n v="113438.0"/>
        <n v="9646.0"/>
        <n v="66924.0"/>
        <n v="27405.0"/>
        <n v="35488.0"/>
        <n v="10311.0"/>
        <n v="16576.0"/>
        <n v="36245.0"/>
        <n v="8462.0"/>
        <n v="39250.0"/>
        <n v="61242.0"/>
        <n v="270098.0"/>
        <n v="58308.0"/>
        <n v="183688.0"/>
        <n v="338107.0"/>
        <n v="76071.0"/>
        <n v="46163.0"/>
        <n v="14231.0"/>
        <n v="11658.0"/>
        <n v="15611.0"/>
        <n v="48019.0"/>
        <n v="21286.0"/>
        <n v="11922.0"/>
        <n v="40447.0"/>
        <n v="55261.0"/>
        <n v="75557.0"/>
        <n v="9274.0"/>
        <n v="133578.0"/>
        <n v="19681.0"/>
        <n v="62829.0"/>
        <n v="45570.0"/>
        <n v="35126.0"/>
        <n v="161848.0"/>
        <n v="15428.0"/>
        <n v="8191.0"/>
        <n v="33641.0"/>
        <n v="46126.0"/>
        <n v="13237.0"/>
        <n v="8751.0"/>
        <n v="14527.0"/>
        <n v="195447.0"/>
        <n v="34373.0"/>
        <n v="44917.0"/>
        <n v="44696.0"/>
        <n v="10860.0"/>
        <n v="13372.0"/>
        <n v="177952.0"/>
        <n v="35247.0"/>
        <n v="32085.0"/>
        <n v="111957.0"/>
        <n v="43535.0"/>
        <n v="34812.0"/>
        <n v="29774.0"/>
        <n v="12676.0"/>
        <n v="11170.0"/>
        <n v="78396.0"/>
        <n v="5102.0"/>
        <n v="7324.0"/>
        <n v="19822.0"/>
        <n v="16300.0"/>
        <n v="12040.0"/>
        <n v="18812.0"/>
        <n v="30708.0"/>
        <n v="183585.0"/>
        <n v="38039.0"/>
        <n v="6390.0"/>
        <n v="10763.0"/>
        <n v="300133.0"/>
        <n v="21497.0"/>
        <n v="15562.0"/>
        <n v="10606.0"/>
        <n v="11687.0"/>
        <n v="12644.0"/>
        <n v="120688.0"/>
        <n v="59893.0"/>
        <n v="10895.0"/>
        <n v="21019.0"/>
        <n v="7643.0"/>
        <n v="255481.0"/>
        <n v="57543.0"/>
        <n v="8141.0"/>
        <n v="29364.0"/>
        <n v="76198.0"/>
        <n v="77333.0"/>
        <n v="30227.0"/>
        <n v="49089.0"/>
        <n v="46446.0"/>
        <n v="25003.0"/>
        <n v="33671.0"/>
        <n v="12377.0"/>
        <n v="11852.0"/>
        <n v="19548.0"/>
        <n v="50714.0"/>
        <n v="198209.0"/>
        <n v="195803.0"/>
        <n v="13468.0"/>
        <n v="139167.0"/>
        <n v="13644.0"/>
        <n v="9378.0"/>
        <n v="43298.0"/>
        <n v="103569.0"/>
        <n v="541133.0"/>
        <n v="112913.0"/>
        <n v="9941.0"/>
        <n v="41093.0"/>
        <n v="41484.0"/>
        <n v="9581.0"/>
        <n v="15085.0"/>
        <n v="13508.0"/>
        <n v="33260.0"/>
        <n v="31564.0"/>
        <n v="11331.0"/>
        <n v="11358.0"/>
        <n v="11053.0"/>
        <n v="35453.0"/>
        <n v="8130.0"/>
        <n v="16934.0"/>
        <n v="85424.0"/>
        <n v="97166.0"/>
        <n v="10731.0"/>
        <n v="19588.0"/>
        <n v="116235.0"/>
        <n v="10089.0"/>
        <n v="76971.0"/>
        <n v="85013.0"/>
        <n v="12937.0"/>
        <n v="7891.0"/>
        <n v="65800.0"/>
        <n v="33779.0"/>
        <n v="64819.0"/>
        <n v="55929.0"/>
        <n v="169583.0"/>
        <n v="15753.0"/>
        <n v="13992.0"/>
        <n v="109518.0"/>
        <n v="7247.0"/>
        <n v="21127.0"/>
        <n v="6897.0"/>
        <n v="11432.0"/>
        <n v="19459.0"/>
        <n v="13829.0"/>
        <n v="6663.0"/>
        <n v="7862.0"/>
        <n v="7832.0"/>
        <n v="6868.0"/>
        <n v="191183.0"/>
        <n v="1041225.0"/>
        <n v="51209.0"/>
        <n v="59169.0"/>
        <n v="295405.0"/>
        <n v="69530.0"/>
        <n v="10245.0"/>
        <n v="14459.0"/>
        <n v="19095.0"/>
        <n v="19860.0"/>
        <n v="6215.0"/>
        <n v="12625.0"/>
        <n v="14086.0"/>
        <n v="8882.0"/>
        <n v="10783.0"/>
        <n v="15201.0"/>
        <n v="53104.0"/>
        <n v="8151.0"/>
        <n v="60357.0"/>
        <n v="9155.0"/>
        <n v="11009.0"/>
        <n v="21740.0"/>
        <n v="8230.0"/>
        <n v="13041.0"/>
        <n v="108301.0"/>
        <n v="26127.0"/>
        <n v="67027.0"/>
        <n v="70015.0"/>
        <n v="70011.0"/>
        <n v="60868.0"/>
        <n v="19679.0"/>
        <n v="21704.0"/>
        <n v="49686.0"/>
        <n v="2465.0"/>
        <n v="91910.0"/>
        <n v="76531.0"/>
        <n v="10175.0"/>
        <n v="14939.0"/>
        <n v="20074.0"/>
        <n v="81785.0"/>
        <n v="62327.0"/>
        <n v="73640.0"/>
        <n v="233150.0"/>
        <n v="49058.0"/>
        <n v="17081.0"/>
        <n v="12487.0"/>
        <n v="77646.0"/>
        <n v="172515.0"/>
        <n v="27542.0"/>
        <n v="31974.0"/>
        <n v="10267.0"/>
        <n v="27358.0"/>
        <n v="19480.0"/>
        <n v="11403.0"/>
        <n v="69138.0"/>
        <n v="63640.0"/>
        <n v="22276.0"/>
        <n v="8897.0"/>
        <n v="149743.0"/>
        <n v="94687.0"/>
        <n v="86775.0"/>
        <n v="9951.0"/>
        <n v="127130.0"/>
        <n v="1177859.0"/>
        <n v="101306.0"/>
        <n v="62109.0"/>
        <n v="42427.0"/>
        <n v="36629.0"/>
        <n v="10287.0"/>
        <n v="379758.0"/>
        <n v="13880.0"/>
        <n v="53472.0"/>
        <n v="13273.0"/>
        <n v="12427.0"/>
        <n v="10338.0"/>
        <n v="100881.0"/>
        <n v="54290.0"/>
        <n v="7434.0"/>
        <n v="8037.0"/>
        <n v="135099.0"/>
        <n v="7114.0"/>
        <n v="45563.0"/>
        <n v="14256.0"/>
        <n v="13051.0"/>
        <n v="104929.0"/>
        <n v="100563.0"/>
        <n v="20922.0"/>
        <n v="852442.0"/>
        <n v="106432.0"/>
        <n v="7065.0"/>
        <n v="88836.0"/>
        <n v="153987.0"/>
        <n v="34496.0"/>
        <n v="21345.0"/>
        <n v="76803.0"/>
        <n v="10132.0"/>
        <n v="8187.0"/>
        <n v="11500.0"/>
        <n v="378011.0"/>
        <n v="9645.0"/>
        <n v="32456.0"/>
        <n v="30368.0"/>
        <n v="5564.0"/>
        <n v="55050.0"/>
        <n v="99311.0"/>
        <n v="238629.0"/>
        <n v="80451.0"/>
        <n v="83922.0"/>
        <n v="36335.0"/>
        <n v="12885.0"/>
        <n v="313071.0"/>
        <n v="20625.0"/>
        <n v="11524.0"/>
        <n v="49382.0"/>
        <n v="46367.0"/>
        <n v="179723.0"/>
        <n v="37108.0"/>
        <n v="5219.0"/>
        <n v="149653.0"/>
        <n v="71458.0"/>
        <n v="145113.0"/>
        <n v="51299.0"/>
        <n v="9391.0"/>
        <n v="82800.0"/>
        <n v="15365.0"/>
        <n v="7537.0"/>
        <n v="53969.0"/>
        <n v="8619.0"/>
        <n v="8210.0"/>
        <n v="91080.0"/>
        <n v="60482.0"/>
        <n v="17166.0"/>
        <n v="7669.0"/>
        <n v="79837.0"/>
        <n v="55128.0"/>
        <n v="54149.0"/>
        <n v="38916.0"/>
        <n v="1731673.0"/>
        <n v="10003.0"/>
        <n v="10612.0"/>
        <n v="1447900.0"/>
        <n v="150003.0"/>
        <n v="5881.0"/>
        <n v="167814.0"/>
        <n v="45565.0"/>
        <n v="34123.0"/>
        <n v="35689.0"/>
        <n v="11388.0"/>
        <n v="96539.0"/>
        <n v="13775.0"/>
        <n v="122937.0"/>
        <n v="13765.0"/>
        <n v="23798.0"/>
        <n v="648524.0"/>
        <n v="59516.0"/>
        <n v="437639.0"/>
        <n v="91976.0"/>
        <n v="385654.0"/>
        <n v="79409.0"/>
        <n v="43802.0"/>
        <n v="236426.0"/>
        <n v="65080.0"/>
        <n v="92063.0"/>
        <n v="634059.0"/>
        <n v="145416.0"/>
        <n v="79935.0"/>
        <n v="853964.0"/>
        <n v="1550866.0"/>
        <n v="136036.0"/>
        <n v="247500.0"/>
        <n v="63614.0"/>
        <n v="38030.0"/>
        <n v="71128.0"/>
        <n v="117635.0"/>
        <n v="9332.0"/>
        <n v="19274.0"/>
        <n v="113735.0"/>
        <n v="164487.0"/>
        <n v="94019.0"/>
        <n v="820340.0"/>
        <n v="65383.0"/>
        <n v="72874.0"/>
        <n v="11662.0"/>
        <n v="97903.0"/>
        <n v="9672.0"/>
        <n v="260998.0"/>
        <n v="137369.0"/>
        <n v="415601.0"/>
        <n v="57434.0"/>
        <n v="51275.0"/>
        <n v="213280.0"/>
        <n v="99432.0"/>
        <n v="100222.0"/>
        <n v="1120128.0"/>
        <n v="53603.0"/>
        <n v="240731.0"/>
        <n v="78662.0"/>
        <n v="274790.0"/>
        <n v="1396230.0"/>
        <n v="8778.0"/>
        <n v="176562.0"/>
        <n v="261467.0"/>
        <n v="11234.0"/>
        <n v="10690.0"/>
        <n v="48902.0"/>
        <n v="699064.0"/>
        <n v="99312.0"/>
        <n v="167406.0"/>
        <n v="955905.0"/>
        <n v="70325.0"/>
        <n v="104612.0"/>
        <n v="14815.0"/>
        <n v="163634.0"/>
        <n v="200859.0"/>
        <n v="95871.0"/>
        <n v="68566.0"/>
        <n v="94941.0"/>
        <n v="10596.0"/>
        <n v="85900.0"/>
        <n v="374116.0"/>
        <n v="181763.0"/>
        <n v="107935.0"/>
        <n v="624118.0"/>
        <n v="68123.0"/>
        <n v="720606.0"/>
        <n v="829942.0"/>
        <n v="178415.0"/>
        <n v="212073.0"/>
        <n v="143813.0"/>
        <n v="2669103.0"/>
        <n v="782482.0"/>
        <n v="700814.0"/>
        <n v="256841.0"/>
        <n v="557263.0"/>
        <n v="41618.0"/>
        <n v="477114.0"/>
        <n v="48389.0"/>
        <n v="532325.0"/>
        <n v="611813.0"/>
        <n v="263424.0"/>
        <n v="1487426.0"/>
        <n v="184823.0"/>
        <n v="11766.0"/>
        <n v="90615.0"/>
        <n v="65390.0"/>
        <n v="157940.0"/>
        <n v="51520.0"/>
        <n v="292992.0"/>
        <n v="145505.0"/>
        <n v="97093.0"/>
        <n v="182583.0"/>
        <n v="80390.0"/>
        <n v="225121.0"/>
        <n v="488921.0"/>
        <n v="428761.0"/>
        <n v="642404.0"/>
        <n v="251319.0"/>
        <n v="54166.0"/>
        <n v="37295.0"/>
        <n v="104074.0"/>
        <n v="247450.0"/>
        <n v="467646.0"/>
        <n v="691696.0"/>
        <n v="203986.0"/>
        <n v="173923.0"/>
        <n v="12323.0"/>
        <n v="1088748.0"/>
        <n v="26688.0"/>
        <n v="953556.0"/>
        <n v="436133.0"/>
        <n v="634589.0"/>
        <n v="67406.0"/>
        <n v="180681.0"/>
        <n v="1516537.0"/>
        <n v="389474.0"/>
        <n v="37660.0"/>
        <n v="480882.0"/>
        <n v="86571.0"/>
        <n v="443202.0"/>
        <n v="151358.0"/>
        <n v="438695.0"/>
        <n v="977978.0"/>
        <n v="86127.0"/>
        <n v="99065.0"/>
        <n v="14192.0"/>
      </sharedItems>
    </cacheField>
    <cacheField name="total_conversions" numFmtId="0">
      <sharedItems containsSemiMixedTypes="0" containsString="0" containsNumber="1" containsInteger="1">
        <n v="9.0"/>
        <n v="1.0"/>
        <n v="6.0"/>
        <n v="97.0"/>
        <n v="19.0"/>
        <n v="24.0"/>
        <n v="12.0"/>
        <n v="11.0"/>
        <n v="78.0"/>
        <n v="10.0"/>
        <n v="14.0"/>
        <n v="7.0"/>
        <n v="18.0"/>
        <n v="13.0"/>
        <n v="15.0"/>
        <n v="5.0"/>
        <n v="26.0"/>
        <n v="16.0"/>
        <n v="3.0"/>
        <n v="125.0"/>
        <n v="21.0"/>
        <n v="8.0"/>
        <n v="25.0"/>
        <n v="17.0"/>
        <n v="36.0"/>
        <n v="4.0"/>
        <n v="69.0"/>
        <n v="56.0"/>
        <n v="154.0"/>
        <n v="28.0"/>
        <n v="20.0"/>
        <n v="2.0"/>
        <n v="63.0"/>
        <n v="39.0"/>
        <n v="74.0"/>
        <n v="43.0"/>
        <n v="22.0"/>
        <n v="34.0"/>
        <n v="31.0"/>
        <n v="55.0"/>
        <n v="49.0"/>
        <n v="41.0"/>
        <n v="29.0"/>
        <n v="23.0"/>
        <n v="44.0"/>
        <n v="147.0"/>
        <n v="32.0"/>
        <n v="123.0"/>
        <n v="33.0"/>
        <n v="30.0"/>
        <n v="106.0"/>
        <n v="88.0"/>
        <n v="37.0"/>
        <n v="42.0"/>
        <n v="70.0"/>
      </sharedItems>
    </cacheField>
    <cacheField name="gross_cost" numFmtId="164">
      <sharedItems containsSemiMixedTypes="0" containsString="0" containsNumber="1">
        <n v="4574.34827"/>
        <n v="5000.761206"/>
        <n v="1738.995282"/>
        <n v="5927.806788"/>
        <n v="2959.114973"/>
        <n v="1504.784161"/>
        <n v="7294.100001"/>
        <n v="3311.941246"/>
        <n v="1471.187144"/>
        <n v="7082.653802"/>
        <n v="1472.110115"/>
        <n v="5101.321655"/>
        <n v="7851.397478"/>
        <n v="7264.58761"/>
        <n v="1816.030806"/>
        <n v="1649.459852"/>
        <n v="6727.440499"/>
        <n v="1247.0"/>
        <n v="1570.29739"/>
        <n v="5007.525805"/>
        <n v="6486.853909"/>
        <n v="1973.562233"/>
        <n v="6781.821647"/>
        <n v="4051.158749"/>
        <n v="6386.464232"/>
        <n v="1808.307918"/>
        <n v="1453.11439"/>
        <n v="1541.214047"/>
        <n v="6768.758768"/>
        <n v="4934.851563"/>
        <n v="1730.37357"/>
        <n v="1731.584862"/>
        <n v="6051.334623"/>
        <n v="6839.569086"/>
        <n v="4594.604003"/>
        <n v="7657.108034"/>
        <n v="1614.309013"/>
        <n v="6571.491552"/>
        <n v="1591.772246"/>
        <n v="1588.6475"/>
        <n v="1623.614838"/>
        <n v="1942.482395"/>
        <n v="6522.637526"/>
        <n v="3060.424769"/>
        <n v="1620.1655"/>
        <n v="6879.587097"/>
        <n v="5886.071146"/>
        <n v="1583.537104"/>
        <n v="7210.686506"/>
        <n v="6040.595578"/>
        <n v="7292.135059"/>
        <n v="2120.757698"/>
        <n v="6195.840734"/>
        <n v="1572.24171"/>
        <n v="1814.098581"/>
        <n v="6245.134793"/>
        <n v="6643.966542"/>
        <n v="6684.062804"/>
        <n v="2912.467156"/>
        <n v="1447.873298"/>
        <n v="6846.356434"/>
        <n v="2087.509827"/>
        <n v="6785.063293"/>
        <n v="5574.543505"/>
        <n v="6968.00047"/>
        <n v="5637.303497"/>
        <n v="5154.644555"/>
        <n v="7948.480752"/>
        <n v="4439.838064"/>
        <n v="5086.08996"/>
        <n v="6997.468963"/>
        <n v="1936.008049"/>
        <n v="6858.578118"/>
        <n v="5379.00144"/>
        <n v="1639.813696"/>
        <n v="1506.624304"/>
        <n v="6846.447915"/>
        <n v="6809.056051"/>
        <n v="6809.356022"/>
        <n v="6774.202636"/>
        <n v="1452.59056"/>
        <n v="6753.595242"/>
        <n v="6173.41289"/>
        <n v="1936.130798"/>
        <n v="1519.90401"/>
        <n v="6612.14569"/>
        <n v="1801.058111"/>
        <n v="6765.0004"/>
        <n v="7273.265988"/>
        <n v="4920.23463"/>
        <n v="6644.954146"/>
        <n v="6136.133902"/>
        <n v="6298.513929"/>
        <n v="6452.93501"/>
        <n v="4804.493233"/>
        <n v="1658.358536"/>
        <n v="5087.561715"/>
        <n v="6417.264564"/>
        <n v="1665.965851"/>
        <n v="1801.14885"/>
        <n v="2133.077113"/>
        <n v="6450.918637"/>
        <n v="6345.460338"/>
        <n v="1908.526117"/>
        <n v="4961.478884"/>
        <n v="6683.225487"/>
        <n v="2144.489587"/>
        <n v="7227.417349"/>
        <n v="5668.857079"/>
        <n v="1668.016"/>
        <n v="6420.218123"/>
        <n v="2407.794325"/>
        <n v="6342.885786"/>
        <n v="1527.97628"/>
        <n v="2209.650957"/>
        <n v="4660.560369"/>
        <n v="6559.477756"/>
        <n v="1743.078687"/>
        <n v="1593.010399"/>
        <n v="4899.155955"/>
        <n v="2641.478397"/>
        <n v="1805.926086"/>
        <n v="6397.602518"/>
        <n v="5751.912297"/>
        <n v="5729.650755"/>
        <n v="4253.979116"/>
        <n v="2060.993882"/>
        <n v="1539.60069"/>
        <n v="7312.492757"/>
        <n v="1693.760435"/>
        <n v="2496.785436"/>
        <n v="6980.229304"/>
        <n v="6812.588702"/>
        <n v="1441.631095"/>
        <n v="1525.962329"/>
        <n v="6756.295179"/>
        <n v="6745.10344"/>
        <n v="6505.526456"/>
        <n v="5038.714067"/>
        <n v="3433.914287"/>
        <n v="1500.722291"/>
        <n v="4727.813916"/>
        <n v="5573.112396"/>
        <n v="1473.192464"/>
        <n v="1679.572708"/>
        <n v="6032.837114"/>
        <n v="5247.623883"/>
        <n v="3339.454322"/>
        <n v="5616.309402"/>
        <n v="7890.221963"/>
        <n v="4977.784794"/>
        <n v="5551.387415"/>
        <n v="6511.029576"/>
        <n v="3268.007134"/>
        <n v="6236.113094"/>
        <n v="6721.094453"/>
        <n v="1980.393834"/>
        <n v="3804.64417"/>
        <n v="1755.484542"/>
        <n v="6996.231838"/>
        <n v="2127.323828"/>
        <n v="1541.719598"/>
        <n v="1345.369"/>
        <n v="5296.970091"/>
        <n v="5692.765813"/>
        <n v="1540.46935"/>
        <n v="4582.453291"/>
        <n v="6860.359597"/>
        <n v="4701.496237"/>
        <n v="4752.816685"/>
        <n v="2122.765888"/>
        <n v="5195.234677"/>
        <n v="6766.475368"/>
        <n v="6211.200147"/>
        <n v="6368.862913"/>
        <n v="5099.28249"/>
        <n v="6751.558981"/>
        <n v="1550.076655"/>
        <n v="1543.66142"/>
        <n v="1866.34747"/>
        <n v="5632.087973"/>
        <n v="4689.521024"/>
        <n v="8038.570371"/>
        <n v="7311.99875"/>
        <n v="5092.559215"/>
        <n v="6667.727715"/>
        <n v="1558.549138"/>
        <n v="1679.833815"/>
        <n v="5803.331454"/>
        <n v="1523.783909"/>
        <n v="4704.249956"/>
        <n v="4652.242051"/>
        <n v="1609.880674"/>
        <n v="5328.524514"/>
        <n v="6943.515824"/>
        <n v="1611.340211"/>
        <n v="5740.952219"/>
        <n v="6206.637108"/>
        <n v="5979.67"/>
        <n v="3518.533482"/>
        <n v="2096.285549"/>
        <n v="7222.211408"/>
        <n v="1529.307229"/>
        <n v="1560.449936"/>
        <n v="1470.971925"/>
        <n v="7065.66928"/>
        <n v="5214.298693"/>
        <n v="1720.870126"/>
        <n v="1470.670167"/>
        <n v="1487.996078"/>
        <n v="6643.161647"/>
        <n v="1498.29154"/>
        <n v="1858.132171"/>
        <n v="5542.512181"/>
        <n v="5740.164546"/>
        <n v="1522.352623"/>
        <n v="2025.784019"/>
        <n v="6651.51451"/>
        <n v="6550.30297"/>
        <n v="5048.852553"/>
        <n v="6096.045521"/>
        <n v="3285.834522"/>
        <n v="5714.523867"/>
        <n v="1510.61532"/>
        <n v="6159.366902"/>
        <n v="1543.310611"/>
        <n v="1713.978863"/>
        <n v="6506.433687"/>
        <n v="2183.952037"/>
        <n v="6605.586158"/>
        <n v="5184.585424"/>
        <n v="5995.041002"/>
        <n v="4554.876884"/>
        <n v="3069.123483"/>
        <n v="1835.048738"/>
        <n v="1610.319977"/>
        <n v="5776.508186"/>
        <n v="1937.058388"/>
        <n v="5603.048132"/>
        <n v="1842.606513"/>
        <n v="1519.596552"/>
        <n v="1504.329214"/>
        <n v="2181.247949"/>
        <n v="1547.513459"/>
        <n v="1982.416484"/>
        <n v="1704.511123"/>
        <n v="1765.39871"/>
        <n v="1758.098365"/>
        <n v="6114.034936"/>
        <n v="2160.307325"/>
        <n v="2039.35506"/>
        <n v="1440.745362"/>
        <n v="8168.347077"/>
        <n v="2294.003778"/>
        <n v="6404.003128"/>
        <n v="6185.002486"/>
        <n v="5702.290265"/>
        <n v="6815.712325"/>
        <n v="6367.869929"/>
        <n v="1850.464205"/>
        <n v="6321.491689"/>
        <n v="1930.180523"/>
        <n v="1582.410977"/>
        <n v="3844.991165"/>
        <n v="3408.076049"/>
        <n v="6244.517921"/>
        <n v="5521.18913"/>
        <n v="1579.367346"/>
        <n v="6708.463351"/>
        <n v="6189.416082"/>
        <n v="1737.843485"/>
        <n v="3827.366381"/>
        <n v="6322.152655"/>
        <n v="1605.566031"/>
        <n v="2139.065793"/>
        <n v="2753.711986"/>
        <n v="3434.731153"/>
        <n v="5244.34174"/>
        <n v="6837.510602"/>
        <n v="1702.317206"/>
        <n v="2801.584386"/>
        <n v="1521.372273"/>
        <n v="6417.876169"/>
        <n v="5994.746834"/>
        <n v="6301.868847"/>
        <n v="5284.27704"/>
        <n v="4984.485583"/>
        <n v="1532.148881"/>
        <n v="6431.555152"/>
        <n v="2514.868116"/>
        <n v="1978.609661"/>
        <n v="4156.713383"/>
        <n v="4851.394446"/>
        <n v="1524.470523"/>
        <n v="1503.484311"/>
        <n v="5808.911254"/>
        <n v="4921.594843"/>
        <n v="1524.810224"/>
        <n v="4250.430439"/>
        <n v="5530.800458"/>
        <n v="1657.159766"/>
        <n v="5797.219977"/>
        <n v="7098.889706"/>
        <n v="1503.205183"/>
        <n v="6789.533401"/>
        <n v="1902.301443"/>
        <n v="1595.48714"/>
        <n v="1612.549327"/>
        <n v="6335.948388"/>
        <n v="6749.202353"/>
        <n v="5783.843758"/>
        <n v="1628.882813"/>
        <n v="1522.512272"/>
        <n v="1731.271848"/>
        <n v="1991.94384"/>
        <n v="5200.010118"/>
        <n v="1522.517949"/>
        <n v="3137.143043"/>
        <n v="2040.934819"/>
        <n v="5841.15136"/>
        <n v="5054.481581"/>
        <n v="1682.338499"/>
        <n v="6094.666799"/>
        <n v="5330.781969"/>
        <n v="1838.98773"/>
        <n v="6346.633024"/>
        <n v="1725.271363"/>
        <n v="7149.816075"/>
        <n v="5409.083955"/>
        <n v="6879.601707"/>
        <n v="6502.274933"/>
        <n v="1631.741712"/>
        <n v="1526.787066"/>
        <n v="4986.51937"/>
        <n v="1965.738947"/>
        <n v="5401.365085"/>
        <n v="1608.882952"/>
        <n v="1819.893602"/>
        <n v="5600.355643"/>
        <n v="5287.567528"/>
        <n v="1574.79128"/>
        <n v="2682.436623"/>
        <n v="5343.459431"/>
        <n v="3444.202946"/>
        <n v="4918.040982"/>
        <n v="1694.470977"/>
        <n v="6316.488054"/>
        <n v="5083.886273"/>
        <n v="2901.209509"/>
        <n v="2002.537989"/>
        <n v="1508.90767"/>
        <n v="1778.937935"/>
        <n v="1505.01155"/>
        <n v="1623.681601"/>
        <n v="1456.934187"/>
        <n v="1970.357345"/>
        <n v="1534.698"/>
        <n v="5239.204787"/>
        <n v="5204.313768"/>
        <n v="5974.87508"/>
        <n v="5694.27094"/>
        <n v="6909.732318"/>
        <n v="7887.612662"/>
        <n v="6047.174109"/>
        <n v="2387.686295"/>
        <n v="6439.283498"/>
        <n v="1521.185189"/>
        <n v="2032.700147"/>
        <n v="5038.644724"/>
        <n v="3132.519209"/>
        <n v="3411.590029"/>
        <n v="1711.106338"/>
        <n v="6381.006576"/>
        <n v="2276.277471"/>
        <n v="1455.703554"/>
        <n v="1583.164302"/>
        <n v="2360.555244"/>
        <n v="1532.357841"/>
        <n v="1584.821247"/>
        <n v="1689.083186"/>
        <n v="2189.341349"/>
        <n v="3628.34617"/>
        <n v="4623.089672"/>
        <n v="6336.7181"/>
        <n v="1807.693142"/>
        <n v="1905.889693"/>
        <n v="1596.552373"/>
        <n v="5144.474371"/>
        <n v="2819.935266"/>
        <n v="1773.991882"/>
        <n v="1805.600513"/>
        <n v="6307.900751"/>
        <n v="1904.564346"/>
        <n v="2236.485099"/>
        <n v="4728.012406"/>
        <n v="6928.006202"/>
        <n v="7129.633287"/>
        <n v="6492.676343"/>
        <n v="1911.931953"/>
        <n v="1530.553686"/>
        <n v="5884.931394"/>
        <n v="1460.009754"/>
        <n v="1649.069475"/>
        <n v="2047.348924"/>
        <n v="1453.075462"/>
        <n v="6764.520637"/>
        <n v="1478.392247"/>
        <n v="1706.224318"/>
        <n v="1452.207361"/>
        <n v="1653.510777"/>
        <n v="1493.779328"/>
        <n v="2866.496671"/>
        <n v="7004.730483"/>
        <n v="5045.93793"/>
        <n v="2030.142709"/>
        <n v="1500.41822"/>
        <n v="7663.695294"/>
        <n v="1603.859264"/>
        <n v="1517.244377"/>
        <n v="1579.379602"/>
        <n v="1574.709734"/>
        <n v="6994.085353"/>
        <n v="2649.997803"/>
        <n v="5738.809089"/>
        <n v="1667.655895"/>
        <n v="4881.198269"/>
        <n v="7863.469709"/>
        <n v="2200.297094"/>
        <n v="1578.876432"/>
        <n v="2059.270294"/>
        <n v="6162.320833"/>
        <n v="1632.472782"/>
        <n v="4467.080758"/>
        <n v="1659.932713"/>
        <n v="1521.576648"/>
        <n v="1531.926885"/>
        <n v="1624.840774"/>
        <n v="2100.820137"/>
        <n v="5973.379892"/>
        <n v="6177.464545"/>
        <n v="1493.074494"/>
        <n v="7979.348589"/>
        <n v="1981.050288"/>
        <n v="1924.162675"/>
        <n v="7854.731991"/>
        <n v="1493.204528"/>
        <n v="1576.38921"/>
        <n v="2127.495962"/>
        <n v="1952.463773"/>
        <n v="1718.513762"/>
        <n v="1700.795736"/>
        <n v="1639.72335"/>
        <n v="1505.009635"/>
        <n v="2636.202124"/>
        <n v="5218.070231"/>
        <n v="1502.680139"/>
        <n v="1919.553678"/>
        <n v="1763.784061"/>
        <n v="1801.349131"/>
        <n v="1595.752624"/>
        <n v="2653.981579"/>
        <n v="5912.260975"/>
        <n v="5216.648879"/>
        <n v="1475.245119"/>
        <n v="2679.154068"/>
        <n v="5292.896913"/>
        <n v="1788.111618"/>
        <n v="4669.013669"/>
        <n v="7261.86504"/>
        <n v="6832.940067"/>
        <n v="3563.098841"/>
        <n v="5706.864417"/>
        <n v="1923.808141"/>
        <n v="6120.602514"/>
        <n v="6587.243331"/>
        <n v="6730.012549"/>
        <n v="2178.153775"/>
        <n v="1767.464456"/>
        <n v="1909.277483"/>
        <n v="6861.53638"/>
        <n v="6318.413085"/>
        <n v="5310.769572"/>
        <n v="7629.94427"/>
        <n v="5741.098045"/>
        <n v="5206.238968"/>
        <n v="1530.041892"/>
        <n v="6808.562584"/>
        <n v="4742.047766"/>
        <n v="2163.265346"/>
        <n v="1477.493357"/>
        <n v="1554.389215"/>
        <n v="1513.088728"/>
        <n v="2921.110207"/>
        <n v="2176.657469"/>
        <n v="6942.800458"/>
        <n v="6317.510754"/>
        <n v="2856.165425"/>
        <n v="2365.914372"/>
        <n v="1650.72301"/>
        <n v="5767.797381"/>
        <n v="6624.221175"/>
        <n v="5587.763675"/>
        <n v="2582.493847"/>
        <n v="1946.050447"/>
        <n v="8187.114541"/>
        <n v="6510.446656"/>
        <n v="1890.885935"/>
        <n v="4386.648215"/>
        <n v="2127.824066"/>
        <n v="1759.704833"/>
        <n v="6956.627366"/>
        <n v="5492.821648"/>
        <n v="2028.370144"/>
        <n v="1476.536841"/>
        <n v="5190.535998"/>
        <n v="1483.452706"/>
        <n v="6633.532635"/>
        <n v="3754.685247"/>
        <n v="6396.868763"/>
        <n v="1449.177804"/>
        <n v="5906.830006"/>
        <n v="1481.945157"/>
        <n v="2215.631845"/>
        <n v="1724.417704"/>
        <n v="1490.006197"/>
        <n v="5124.435934"/>
        <n v="6850.576483"/>
        <n v="1661.167909"/>
        <n v="8042.897949"/>
        <n v="1786.105122"/>
        <n v="1880.533168"/>
        <n v="4652.367629"/>
        <n v="6761.073824"/>
        <n v="6261.575724"/>
        <n v="2539.200563"/>
        <n v="1463.842874"/>
        <n v="1675.987427"/>
        <n v="1665.160445"/>
        <n v="5224.932463"/>
        <n v="7462.677935"/>
        <n v="3105.283004"/>
        <n v="1901.094691"/>
        <n v="1910.436686"/>
        <n v="1655.792857"/>
        <n v="2463.821917"/>
        <n v="6616.88066"/>
        <n v="5899.429483"/>
        <n v="1442.22799"/>
        <n v="5669.14476"/>
        <n v="4439.368082"/>
        <n v="1699.060809"/>
        <n v="1542.500216"/>
        <n v="2922.286102"/>
        <n v="6350.916905"/>
        <n v="2172.841747"/>
        <n v="4999.665205"/>
        <n v="1451.808544"/>
        <n v="6130.368425"/>
        <n v="3818.955182"/>
        <n v="3983.621797"/>
        <n v="1803.139812"/>
        <n v="1496.668524"/>
        <n v="1502.01775"/>
        <n v="1500.09932"/>
        <n v="3223.535948"/>
        <n v="1570.34276"/>
        <n v="1526.296619"/>
        <n v="2347.918531"/>
        <n v="1536.629068"/>
        <n v="5711.39201"/>
        <n v="1657.56487"/>
        <n v="2905.884162"/>
        <n v="1844.986921"/>
        <n v="2239.262819"/>
        <n v="2217.932092"/>
        <n v="1669.728905"/>
        <n v="1568.715259"/>
        <n v="1487.228625"/>
        <n v="7730.240616"/>
        <n v="1500.026152"/>
        <n v="1573.25409"/>
        <n v="7818.648297"/>
        <n v="5892.48218"/>
        <n v="5033.482578"/>
        <n v="6048.955611"/>
        <n v="1471.175728"/>
        <n v="2141.469346"/>
        <n v="1577.366086"/>
        <n v="1442.032183"/>
        <n v="2015.448331"/>
        <n v="2600.894327"/>
        <n v="2196.661232"/>
        <n v="3122.942574"/>
        <n v="5175.142919"/>
        <n v="7814.262494"/>
        <n v="1945.433188"/>
        <n v="2037.865594"/>
        <n v="5831.225793"/>
        <n v="5864.126493"/>
        <n v="1761.079323"/>
        <n v="1595.659466"/>
        <n v="5150.468923"/>
        <n v="1557.01573"/>
        <n v="4742.008637"/>
        <n v="8054.141368"/>
        <n v="1720.881985"/>
        <n v="1809.590961"/>
        <n v="5181.087383"/>
        <n v="7511.656191"/>
        <n v="1658.332426"/>
        <n v="6395.550624"/>
        <n v="1507.946851"/>
        <n v="1476.419509"/>
        <n v="1790.390198"/>
        <n v="1487.088288"/>
        <n v="1762.663235"/>
        <n v="2468.135837"/>
        <n v="1507.84712"/>
        <n v="2194.987125"/>
        <n v="5284.685565"/>
        <n v="8134.350524"/>
        <n v="2039.848792"/>
        <n v="1566.912406"/>
        <n v="1447.927193"/>
        <n v="1616.714722"/>
        <n v="2298.888965"/>
        <n v="6057.856722"/>
        <n v="1464.064235"/>
        <n v="1554.439959"/>
        <n v="1599.076249"/>
        <n v="1532.757905"/>
        <n v="7360.992969"/>
        <n v="1942.847513"/>
        <n v="2505.403543"/>
        <n v="7880.770406"/>
        <n v="1498.3009"/>
        <n v="4874.651722"/>
        <n v="1555.534812"/>
        <n v="1559.643865"/>
        <n v="7850.644244"/>
        <n v="4942.283987"/>
        <n v="1599.715069"/>
        <n v="1605.538072"/>
        <n v="1466.285104"/>
        <n v="1555.112078"/>
        <n v="1912.966882"/>
        <n v="6012.102465"/>
        <n v="3993.214585"/>
        <n v="1568.73602"/>
        <n v="7788.701621"/>
        <n v="1506.461108"/>
        <n v="7443.483233"/>
        <n v="1825.725708"/>
        <n v="1625.17488"/>
        <n v="4196.936777"/>
        <n v="1483.384404"/>
        <n v="1567.366071"/>
        <n v="6542.612428"/>
        <n v="2430.243664"/>
        <n v="6369.811226"/>
        <n v="7248.231612"/>
        <n v="1584.731757"/>
        <n v="1631.782949"/>
        <n v="7467.081487"/>
        <n v="6392.471955"/>
        <n v="5816.234619"/>
        <n v="7879.316787"/>
        <n v="1803.081497"/>
        <n v="1464.348944"/>
        <n v="1586.314519"/>
        <n v="5756.271172"/>
        <n v="7490.860779"/>
        <n v="5179.041532"/>
        <n v="1543.612655"/>
        <n v="1689.744507"/>
        <n v="5464.109817"/>
        <n v="3178.610315"/>
        <n v="1718.471077"/>
        <n v="4733.618783"/>
        <n v="2452.997504"/>
        <n v="1576.051434"/>
        <n v="6785.70979"/>
        <n v="2027.431388"/>
        <n v="1527.176274"/>
        <n v="5153.117204"/>
        <n v="4514.952724"/>
        <n v="6176.004154"/>
        <n v="1841.358126"/>
        <n v="1550.938318"/>
        <n v="5159.747494"/>
        <n v="5266.424233"/>
        <n v="1561.021915"/>
        <n v="1500.838771"/>
        <n v="1465.51471"/>
        <n v="1733.830172"/>
        <n v="1594.463397"/>
        <n v="6024.422487"/>
        <n v="2255.522409"/>
        <n v="1609.149933"/>
        <n v="4718.836114"/>
        <n v="4036.089376"/>
        <n v="4445.874629"/>
        <n v="1600.769588"/>
        <n v="1726.249457"/>
        <n v="1503.913054"/>
        <n v="2549.115158"/>
        <n v="1826.318738"/>
        <n v="7483.887187"/>
        <n v="4279.230955"/>
        <n v="7495.749847"/>
        <n v="3870.253867"/>
        <n v="1477.424856"/>
        <n v="1465.872266"/>
        <n v="6341.879301"/>
        <n v="5906.464967"/>
        <n v="1635.920216"/>
        <n v="3621.417703"/>
        <n v="1818.100044"/>
        <n v="5999.993781"/>
        <n v="4963.966251"/>
        <n v="4702.027505"/>
        <n v="2712.379678"/>
        <n v="2494.217596"/>
        <n v="5102.706729"/>
        <n v="6407.581828"/>
        <n v="5874.00478"/>
      </sharedItems>
    </cacheField>
    <cacheField name="sex" numFmtId="0">
      <sharedItems>
        <s v="Male"/>
        <s v="Female"/>
      </sharedItems>
    </cacheField>
    <cacheField name="age" numFmtId="0">
      <sharedItems containsSemiMixedTypes="0" containsString="0" containsNumber="1" containsInteger="1">
        <n v="20.0"/>
        <n v="34.0"/>
        <n v="53.0"/>
        <n v="40.0"/>
        <n v="43.0"/>
        <n v="64.0"/>
        <n v="56.0"/>
        <n v="60.0"/>
        <n v="44.0"/>
        <n v="41.0"/>
        <n v="26.0"/>
        <n v="58.0"/>
        <n v="45.0"/>
        <n v="24.0"/>
        <n v="57.0"/>
        <n v="51.0"/>
        <n v="38.0"/>
        <n v="23.0"/>
        <n v="19.0"/>
        <n v="59.0"/>
        <n v="18.0"/>
        <n v="54.0"/>
        <n v="49.0"/>
        <n v="62.0"/>
        <n v="33.0"/>
        <n v="28.0"/>
        <n v="21.0"/>
        <n v="35.0"/>
        <n v="31.0"/>
        <n v="25.0"/>
        <n v="27.0"/>
        <n v="63.0"/>
        <n v="29.0"/>
        <n v="52.0"/>
        <n v="48.0"/>
        <n v="61.0"/>
        <n v="47.0"/>
        <n v="37.0"/>
        <n v="22.0"/>
        <n v="30.0"/>
        <n v="50.0"/>
        <n v="55.0"/>
        <n v="46.0"/>
        <n v="36.0"/>
        <n v="42.0"/>
        <n v="32.0"/>
        <n v="39.0"/>
        <n v="65.0"/>
      </sharedItems>
    </cacheField>
    <cacheField name="state" numFmtId="0">
      <sharedItems>
        <s v="Alabama"/>
        <s v="Arkansas"/>
        <s v="Delaware"/>
        <s v="Michigan"/>
        <s v="Missouri"/>
        <s v="New Hampshire"/>
        <s v="Utah"/>
        <s v="Alaska"/>
        <s v="Tennessee"/>
        <s v="Washington"/>
        <s v="Kansas"/>
        <s v="New York"/>
        <s v="Wyoming"/>
        <s v="Texas"/>
        <s v="Mississippi"/>
        <s v="Oregon"/>
        <s v="Rhode Island"/>
        <s v="Pennsylvania"/>
        <s v="Minnesota"/>
        <s v="New Mexico"/>
        <s v="Oklahoma"/>
        <s v="West Virginia"/>
        <s v="South Dakota"/>
        <s v="Connecticut"/>
        <s v="Indiana"/>
        <s v="Iowa"/>
        <s v="South Carolina"/>
        <s v="Virginia"/>
        <s v="Arizona"/>
        <s v="Illinois"/>
        <s v="Maryland"/>
        <s v="Maine"/>
        <s v="Colorado"/>
        <s v="Georgia"/>
        <s v="Hawaii"/>
        <s v="California"/>
        <s v="Vermont"/>
        <s v="Ohio"/>
        <s v="Florida"/>
        <s v="Nebraska"/>
        <s v="Kentucky"/>
        <s v="Montana"/>
        <s v="Idaho"/>
        <s v="New Jersey"/>
        <s v="North Carolina"/>
        <s v="Massachusetts"/>
        <s v="North Dakota"/>
        <s v="Wisconsin"/>
        <s v="Nevada"/>
        <s v="Louisiana"/>
      </sharedItems>
    </cacheField>
    <cacheField name="ad_view_date" numFmtId="165">
      <sharedItems containsSemiMixedTypes="0" containsDate="1" containsString="0">
        <d v="2024-03-26T00:00:00Z"/>
        <d v="2023-07-13T00:00:00Z"/>
        <d v="2024-09-27T00:00:00Z"/>
        <d v="2023-08-07T00:00:00Z"/>
        <d v="2024-06-29T00:00:00Z"/>
        <d v="2024-02-25T00:00:00Z"/>
        <d v="2024-07-18T00:00:00Z"/>
        <d v="2023-08-10T00:00:00Z"/>
        <d v="2024-08-13T00:00:00Z"/>
        <d v="2024-09-25T00:00:00Z"/>
        <d v="2023-08-03T00:00:00Z"/>
        <d v="2023-11-11T00:00:00Z"/>
        <d v="2024-03-06T00:00:00Z"/>
        <d v="2024-02-24T00:00:00Z"/>
        <d v="2023-10-14T00:00:00Z"/>
        <d v="2023-09-08T00:00:00Z"/>
        <d v="2023-12-21T00:00:00Z"/>
        <d v="2024-04-01T00:00:00Z"/>
        <d v="2023-08-27T00:00:00Z"/>
        <d v="2023-08-23T00:00:00Z"/>
        <d v="2024-02-08T00:00:00Z"/>
        <d v="2023-04-10T00:00:00Z"/>
        <d v="2024-03-18T00:00:00Z"/>
        <d v="2023-12-16T00:00:00Z"/>
        <d v="2024-01-10T00:00:00Z"/>
        <d v="2024-06-03T00:00:00Z"/>
        <d v="2023-02-23T00:00:00Z"/>
        <d v="2024-05-21T00:00:00Z"/>
        <d v="2023-08-18T00:00:00Z"/>
        <d v="2023-07-08T00:00:00Z"/>
        <d v="2024-04-17T00:00:00Z"/>
        <d v="2023-12-10T00:00:00Z"/>
        <d v="2023-04-05T00:00:00Z"/>
        <d v="2023-02-16T00:00:00Z"/>
        <d v="2024-09-03T00:00:00Z"/>
        <d v="2023-10-04T00:00:00Z"/>
        <d v="2023-04-21T00:00:00Z"/>
        <d v="2023-09-30T00:00:00Z"/>
        <d v="2023-05-10T00:00:00Z"/>
        <d v="2024-01-29T00:00:00Z"/>
        <d v="2024-09-04T00:00:00Z"/>
        <d v="2023-07-07T00:00:00Z"/>
        <d v="2024-08-22T00:00:00Z"/>
        <d v="2024-06-10T00:00:00Z"/>
        <d v="2023-07-02T00:00:00Z"/>
        <d v="2024-07-16T00:00:00Z"/>
        <d v="2024-03-01T00:00:00Z"/>
        <d v="2023-11-06T00:00:00Z"/>
        <d v="2024-08-27T00:00:00Z"/>
        <d v="2023-01-19T00:00:00Z"/>
        <d v="2023-01-12T00:00:00Z"/>
        <d v="2023-08-12T00:00:00Z"/>
        <d v="2024-05-16T00:00:00Z"/>
        <d v="2023-01-21T00:00:00Z"/>
        <d v="2023-11-04T00:00:00Z"/>
        <d v="2023-06-03T00:00:00Z"/>
        <d v="2023-01-24T00:00:00Z"/>
        <d v="2023-10-29T00:00:00Z"/>
        <d v="2023-09-24T00:00:00Z"/>
        <d v="2023-05-11T00:00:00Z"/>
        <d v="2024-03-04T00:00:00Z"/>
        <d v="2023-04-01T00:00:00Z"/>
        <d v="2023-12-30T00:00:00Z"/>
        <d v="2024-02-05T00:00:00Z"/>
        <d v="2024-04-06T00:00:00Z"/>
        <d v="2023-07-15T00:00:00Z"/>
        <d v="2023-06-02T00:00:00Z"/>
        <d v="2024-05-18T00:00:00Z"/>
        <d v="2023-11-03T00:00:00Z"/>
        <d v="2024-03-02T00:00:00Z"/>
        <d v="2023-01-18T00:00:00Z"/>
        <d v="2023-06-29T00:00:00Z"/>
        <d v="2023-01-20T00:00:00Z"/>
        <d v="2023-09-03T00:00:00Z"/>
        <d v="2023-12-27T00:00:00Z"/>
        <d v="2023-12-28T00:00:00Z"/>
        <d v="2023-06-05T00:00:00Z"/>
        <d v="2024-06-25T00:00:00Z"/>
        <d v="2024-07-23T00:00:00Z"/>
        <d v="2024-06-14T00:00:00Z"/>
        <d v="2023-08-16T00:00:00Z"/>
        <d v="2023-07-14T00:00:00Z"/>
        <d v="2023-01-29T00:00:00Z"/>
        <d v="2023-04-25T00:00:00Z"/>
        <d v="2023-05-07T00:00:00Z"/>
        <d v="2023-09-04T00:00:00Z"/>
        <d v="2023-10-06T00:00:00Z"/>
        <d v="2023-04-19T00:00:00Z"/>
        <d v="2024-02-02T00:00:00Z"/>
        <d v="2023-11-26T00:00:00Z"/>
        <d v="2023-08-14T00:00:00Z"/>
        <d v="2023-09-22T00:00:00Z"/>
        <d v="2024-07-22T00:00:00Z"/>
        <d v="2023-09-11T00:00:00Z"/>
        <d v="2024-05-14T00:00:00Z"/>
        <d v="2023-01-28T00:00:00Z"/>
        <d v="2024-04-19T00:00:00Z"/>
        <d v="2023-06-16T00:00:00Z"/>
        <d v="2023-01-16T00:00:00Z"/>
        <d v="2024-05-19T00:00:00Z"/>
        <d v="2024-05-03T00:00:00Z"/>
        <d v="2024-01-12T00:00:00Z"/>
        <d v="2024-04-12T00:00:00Z"/>
        <d v="2023-03-08T00:00:00Z"/>
        <d v="2023-06-17T00:00:00Z"/>
        <d v="2023-08-13T00:00:00Z"/>
        <d v="2023-07-03T00:00:00Z"/>
        <d v="2024-04-05T00:00:00Z"/>
        <d v="2023-05-28T00:00:00Z"/>
        <d v="2024-08-06T00:00:00Z"/>
        <d v="2023-01-01T00:00:00Z"/>
        <d v="2023-09-26T00:00:00Z"/>
        <d v="2024-03-14T00:00:00Z"/>
        <d v="2024-06-09T00:00:00Z"/>
        <d v="2023-03-09T00:00:00Z"/>
        <d v="2023-01-26T00:00:00Z"/>
        <d v="2024-04-03T00:00:00Z"/>
        <d v="2024-08-02T00:00:00Z"/>
        <d v="2024-07-11T00:00:00Z"/>
        <d v="2024-04-14T00:00:00Z"/>
        <d v="2024-06-20T00:00:00Z"/>
        <d v="2023-01-22T00:00:00Z"/>
        <d v="2023-03-22T00:00:00Z"/>
        <d v="2023-10-30T00:00:00Z"/>
        <d v="2023-05-04T00:00:00Z"/>
        <d v="2023-02-02T00:00:00Z"/>
        <d v="2023-07-28T00:00:00Z"/>
        <d v="2023-05-21T00:00:00Z"/>
        <d v="2024-06-06T00:00:00Z"/>
        <d v="2023-09-06T00:00:00Z"/>
        <d v="2024-09-30T00:00:00Z"/>
        <d v="2023-09-19T00:00:00Z"/>
        <d v="2023-10-09T00:00:00Z"/>
        <d v="2024-06-26T00:00:00Z"/>
        <d v="2024-07-14T00:00:00Z"/>
        <d v="2024-03-29T00:00:00Z"/>
        <d v="2023-11-14T00:00:00Z"/>
        <d v="2023-08-21T00:00:00Z"/>
        <d v="2024-09-22T00:00:00Z"/>
        <d v="2024-01-06T00:00:00Z"/>
        <d v="2023-11-05T00:00:00Z"/>
        <d v="2023-03-02T00:00:00Z"/>
        <d v="2023-10-22T00:00:00Z"/>
        <d v="2024-02-10T00:00:00Z"/>
        <d v="2023-01-10T00:00:00Z"/>
        <d v="2023-10-12T00:00:00Z"/>
        <d v="2024-09-20T00:00:00Z"/>
        <d v="2023-01-14T00:00:00Z"/>
        <d v="2024-08-04T00:00:00Z"/>
        <d v="2024-09-06T00:00:00Z"/>
        <d v="2024-03-11T00:00:00Z"/>
        <d v="2024-05-08T00:00:00Z"/>
        <d v="2024-04-29T00:00:00Z"/>
        <d v="2024-09-21T00:00:00Z"/>
        <d v="2024-07-20T00:00:00Z"/>
        <d v="2023-08-11T00:00:00Z"/>
        <d v="2024-04-30T00:00:00Z"/>
        <d v="2023-03-06T00:00:00Z"/>
        <d v="2023-03-25T00:00:00Z"/>
        <d v="2023-05-31T00:00:00Z"/>
        <d v="2023-12-12T00:00:00Z"/>
        <d v="2023-07-16T00:00:00Z"/>
        <d v="2024-03-30T00:00:00Z"/>
        <d v="2023-10-25T00:00:00Z"/>
        <d v="2023-06-15T00:00:00Z"/>
        <d v="2024-07-26T00:00:00Z"/>
        <d v="2023-04-23T00:00:00Z"/>
        <d v="2024-04-23T00:00:00Z"/>
        <d v="2024-09-13T00:00:00Z"/>
        <d v="2023-07-10T00:00:00Z"/>
        <d v="2023-10-10T00:00:00Z"/>
        <d v="2024-03-23T00:00:00Z"/>
        <d v="2024-05-23T00:00:00Z"/>
        <d v="2023-06-28T00:00:00Z"/>
        <d v="2023-07-18T00:00:00Z"/>
        <d v="2023-09-12T00:00:00Z"/>
        <d v="2023-09-05T00:00:00Z"/>
        <d v="2024-09-24T00:00:00Z"/>
        <d v="2023-10-11T00:00:00Z"/>
        <d v="2023-11-17T00:00:00Z"/>
        <d v="2023-07-30T00:00:00Z"/>
        <d v="2023-06-24T00:00:00Z"/>
        <d v="2023-05-27T00:00:00Z"/>
        <d v="2024-04-21T00:00:00Z"/>
        <d v="2023-12-08T00:00:00Z"/>
        <d v="2024-02-15T00:00:00Z"/>
        <d v="2023-12-31T00:00:00Z"/>
        <d v="2023-09-10T00:00:00Z"/>
        <d v="2023-03-24T00:00:00Z"/>
        <d v="2023-01-05T00:00:00Z"/>
        <d v="2024-05-09T00:00:00Z"/>
        <d v="2023-09-14T00:00:00Z"/>
        <d v="2024-01-26T00:00:00Z"/>
        <d v="2024-04-27T00:00:00Z"/>
        <d v="2024-07-06T00:00:00Z"/>
        <d v="2023-03-23T00:00:00Z"/>
        <d v="2023-10-20T00:00:00Z"/>
        <d v="2024-07-02T00:00:00Z"/>
        <d v="2024-08-03T00:00:00Z"/>
        <d v="2023-07-11T00:00:00Z"/>
        <d v="2023-11-28T00:00:00Z"/>
        <d v="2024-04-24T00:00:00Z"/>
        <d v="2024-05-10T00:00:00Z"/>
        <d v="2024-01-11T00:00:00Z"/>
        <d v="2023-01-02T00:00:00Z"/>
        <d v="2023-11-07T00:00:00Z"/>
        <d v="2023-07-21T00:00:00Z"/>
        <d v="2023-03-26T00:00:00Z"/>
        <d v="2023-08-01T00:00:00Z"/>
        <d v="2023-03-30T00:00:00Z"/>
        <d v="2024-08-05T00:00:00Z"/>
        <d v="2023-02-07T00:00:00Z"/>
        <d v="2023-10-08T00:00:00Z"/>
        <d v="2024-07-05T00:00:00Z"/>
        <d v="2023-02-15T00:00:00Z"/>
        <d v="2024-01-19T00:00:00Z"/>
        <d v="2024-03-27T00:00:00Z"/>
        <d v="2023-05-05T00:00:00Z"/>
        <d v="2023-07-24T00:00:00Z"/>
        <d v="2023-11-12T00:00:00Z"/>
        <d v="2023-12-14T00:00:00Z"/>
        <d v="2024-02-18T00:00:00Z"/>
        <d v="2023-10-21T00:00:00Z"/>
        <d v="2023-07-22T00:00:00Z"/>
        <d v="2023-08-26T00:00:00Z"/>
        <d v="2023-02-06T00:00:00Z"/>
        <d v="2024-03-09T00:00:00Z"/>
        <d v="2023-07-27T00:00:00Z"/>
        <d v="2024-03-17T00:00:00Z"/>
        <d v="2024-07-12T00:00:00Z"/>
        <d v="2024-05-20T00:00:00Z"/>
        <d v="2023-05-15T00:00:00Z"/>
        <d v="2023-11-08T00:00:00Z"/>
        <d v="2024-02-14T00:00:00Z"/>
        <d v="2023-01-15T00:00:00Z"/>
        <d v="2023-02-03T00:00:00Z"/>
        <d v="2024-07-07T00:00:00Z"/>
        <d v="2024-06-15T00:00:00Z"/>
        <d v="2023-11-15T00:00:00Z"/>
        <d v="2023-05-25T00:00:00Z"/>
        <d v="2024-03-15T00:00:00Z"/>
        <d v="2023-08-06T00:00:00Z"/>
        <d v="2023-01-30T00:00:00Z"/>
        <d v="2024-03-16T00:00:00Z"/>
        <d v="2023-09-29T00:00:00Z"/>
        <d v="2023-09-27T00:00:00Z"/>
        <d v="2023-04-08T00:00:00Z"/>
        <d v="2023-03-28T00:00:00Z"/>
        <d v="2023-12-05T00:00:00Z"/>
        <d v="2024-03-25T00:00:00Z"/>
        <d v="2024-09-23T00:00:00Z"/>
        <d v="2024-05-06T00:00:00Z"/>
        <d v="2023-02-08T00:00:00Z"/>
        <d v="2024-02-28T00:00:00Z"/>
        <d v="2024-09-12T00:00:00Z"/>
        <d v="2024-04-16T00:00:00Z"/>
        <d v="2023-11-09T00:00:00Z"/>
        <d v="2023-04-24T00:00:00Z"/>
        <d v="2023-06-25T00:00:00Z"/>
        <d v="2023-03-11T00:00:00Z"/>
        <d v="2024-07-21T00:00:00Z"/>
        <d v="2023-04-09T00:00:00Z"/>
        <d v="2024-03-03T00:00:00Z"/>
        <d v="2023-04-15T00:00:00Z"/>
        <d v="2024-09-16T00:00:00Z"/>
        <d v="2023-05-19T00:00:00Z"/>
        <d v="2023-01-23T00:00:00Z"/>
        <d v="2023-06-21T00:00:00Z"/>
        <d v="2023-10-28T00:00:00Z"/>
        <d v="2023-11-20T00:00:00Z"/>
        <d v="2024-02-16T00:00:00Z"/>
        <d v="2023-04-02T00:00:00Z"/>
        <d v="2024-06-21T00:00:00Z"/>
        <d v="2024-06-19T00:00:00Z"/>
        <d v="2023-08-09T00:00:00Z"/>
        <d v="2024-04-04T00:00:00Z"/>
        <d v="2023-08-30T00:00:00Z"/>
        <d v="2023-07-05T00:00:00Z"/>
        <d v="2024-01-07T00:00:00Z"/>
        <d v="2023-10-17T00:00:00Z"/>
        <d v="2024-09-18T00:00:00Z"/>
        <d v="2024-08-17T00:00:00Z"/>
        <d v="2023-01-13T00:00:00Z"/>
        <d v="2023-03-19T00:00:00Z"/>
        <d v="2023-07-04T00:00:00Z"/>
        <d v="2023-02-24T00:00:00Z"/>
        <d v="2024-07-10T00:00:00Z"/>
        <d v="2024-04-02T00:00:00Z"/>
        <d v="2024-09-11T00:00:00Z"/>
        <d v="2024-04-28T00:00:00Z"/>
        <d v="2024-07-30T00:00:00Z"/>
        <d v="2024-03-24T00:00:00Z"/>
        <d v="2023-04-03T00:00:00Z"/>
        <d v="2024-05-30T00:00:00Z"/>
        <d v="2024-07-27T00:00:00Z"/>
        <d v="2024-09-08T00:00:00Z"/>
        <d v="2024-08-30T00:00:00Z"/>
        <d v="2023-04-22T00:00:00Z"/>
        <d v="2024-05-13T00:00:00Z"/>
        <d v="2024-05-24T00:00:00Z"/>
        <d v="2023-06-13T00:00:00Z"/>
        <d v="2023-12-15T00:00:00Z"/>
        <d v="2023-03-31T00:00:00Z"/>
        <d v="2023-08-31T00:00:00Z"/>
        <d v="2024-05-26T00:00:00Z"/>
        <d v="2024-04-25T00:00:00Z"/>
        <d v="2023-06-06T00:00:00Z"/>
        <d v="2024-09-02T00:00:00Z"/>
        <d v="2024-05-28T00:00:00Z"/>
        <d v="2024-04-18T00:00:00Z"/>
        <d v="2023-05-24T00:00:00Z"/>
        <d v="2024-09-29T00:00:00Z"/>
        <d v="2023-10-24T00:00:00Z"/>
        <d v="2024-03-12T00:00:00Z"/>
        <d v="2024-03-05T00:00:00Z"/>
        <d v="2023-03-18T00:00:00Z"/>
        <d v="2023-06-18T00:00:00Z"/>
        <d v="2023-10-05T00:00:00Z"/>
        <d v="2023-01-06T00:00:00Z"/>
        <d v="2023-02-27T00:00:00Z"/>
        <d v="2024-03-10T00:00:00Z"/>
        <d v="2024-06-05T00:00:00Z"/>
        <d v="2023-12-11T00:00:00Z"/>
        <d v="2023-01-25T00:00:00Z"/>
        <d v="2023-07-20T00:00:00Z"/>
        <d v="2024-02-29T00:00:00Z"/>
        <d v="2024-08-11T00:00:00Z"/>
        <d v="2024-01-24T00:00:00Z"/>
        <d v="2024-09-05T00:00:00Z"/>
        <d v="2023-07-09T00:00:00Z"/>
        <d v="2023-04-12T00:00:00Z"/>
        <d v="2024-02-11T00:00:00Z"/>
      </sharedItems>
    </cacheField>
    <cacheField name="CPA" numFmtId="164">
      <sharedItems containsSemiMixedTypes="0" containsString="0" containsNumber="1">
        <n v="508.2609188888889"/>
        <n v="5000.761206"/>
        <n v="1738.995282"/>
        <n v="5927.806788"/>
        <n v="493.18582883333335"/>
        <n v="1504.784161"/>
        <n v="75.19690722680411"/>
        <n v="174.31269715789472"/>
        <n v="77.43090231578947"/>
        <n v="295.11057508333334"/>
        <n v="122.67584291666667"/>
        <n v="463.7565140909091"/>
        <n v="713.763407090909"/>
        <n v="93.13573858974358"/>
        <n v="181.6030806"/>
        <n v="86.81367642105263"/>
        <n v="480.53146421428573"/>
        <n v="178.14285714285714"/>
        <n v="82.64723105263158"/>
        <n v="357.68041464285716"/>
        <n v="1081.1423181666667"/>
        <n v="109.64234627777779"/>
        <n v="521.6785882307693"/>
        <n v="270.07724993333335"/>
        <n v="1277.2928464000001"/>
        <n v="361.6615836"/>
        <n v="145.311439"/>
        <n v="64.21725195833334"/>
        <n v="282.0316153333333"/>
        <n v="352.4893973571429"/>
        <n v="115.358238"/>
        <n v="96.199159"/>
        <n v="550.1213293636364"/>
        <n v="569.9640905"/>
        <n v="382.8836669166667"/>
        <n v="319.0461680833333"/>
        <n v="84.96363226315789"/>
        <n v="252.7496750769231"/>
        <n v="106.11814973333334"/>
        <n v="122.20365384615386"/>
        <n v="67.65061825"/>
        <n v="121.4051496875"/>
        <n v="434.84250173333334"/>
        <n v="235.41728992307694"/>
        <n v="67.50689583333333"/>
        <n v="362.0835314210526"/>
        <n v="654.0079051111111"/>
        <n v="527.8457013333333"/>
        <n v="379.50981610526316"/>
        <n v="48.324764624000004"/>
        <n v="662.921369"/>
        <n v="111.61882621052631"/>
        <n v="619.5840734000001"/>
        <n v="65.51007125"/>
        <n v="86.38564671428571"/>
        <n v="780.641849125"/>
        <n v="265.75866168"/>
        <n v="1336.8125608"/>
        <n v="171.3215974117647"/>
        <n v="144.7873298"/>
        <n v="360.33454915789474"/>
        <n v="99.40522985714286"/>
        <n v="452.33755286666667"/>
        <n v="348.4089690625"/>
        <n v="633.4545881818182"/>
        <n v="805.329071"/>
        <n v="736.3777935714286"/>
        <n v="220.791132"/>
        <n v="295.98920426666666"/>
        <n v="508.60899600000005"/>
        <n v="999.6384232857143"/>
        <n v="215.11200544444443"/>
        <n v="360.97779568421055"/>
        <n v="489.0001309090909"/>
        <n v="149.07397236363636"/>
        <n v="100.44162026666666"/>
        <n v="570.53732625"/>
        <n v="425.5660031875"/>
        <n v="400.5503542352941"/>
        <n v="483.87161685714284"/>
        <n v="69.17097904761906"/>
        <n v="321.59977342857144"/>
        <n v="411.5608593333333"/>
        <n v="129.07538653333333"/>
        <n v="151.990401"/>
        <n v="661.214569"/>
        <n v="120.07054073333333"/>
        <n v="563.7500333333334"/>
        <n v="1818.316497"/>
        <n v="615.02932875"/>
        <n v="265.79816584"/>
        <n v="557.8303547272727"/>
        <n v="629.8513929"/>
        <n v="430.19566733333335"/>
        <n v="320.29954886666667"/>
        <n v="331.6717072"/>
        <n v="391.35090115384617"/>
        <n v="534.772047"/>
        <n v="128.15121930769232"/>
        <n v="120.07659"/>
        <n v="213.3077113"/>
        <n v="586.4471488181817"/>
        <n v="793.18254225"/>
        <n v="477.13152925"/>
        <n v="551.2754315555555"/>
        <n v="445.5483658"/>
        <n v="142.96597246666667"/>
        <n v="903.427168625"/>
        <n v="472.4047565833334"/>
        <n v="238.288"/>
        <n v="377.6598895882353"/>
        <n v="267.5327027777778"/>
        <n v="373.1109285882353"/>
        <n v="63.66567833333334"/>
        <n v="441.93019139999996"/>
        <n v="423.68730627272726"/>
        <n v="655.9477756"/>
        <n v="174.3078687"/>
        <n v="113.78645707142857"/>
        <n v="489.9155955"/>
        <n v="240.13439972727272"/>
        <n v="451.4815215"/>
        <n v="799.70031475"/>
        <n v="522.9011179090909"/>
        <n v="818.5215364285714"/>
        <n v="386.7253741818182"/>
        <n v="158.53799092307693"/>
        <n v="384.9001725"/>
        <n v="1218.7487928333333"/>
        <n v="188.19560388888888"/>
        <n v="166.4523624"/>
        <n v="2326.7431013333335"/>
        <n v="2270.8629006666665"/>
        <n v="160.18123277777778"/>
        <n v="508.65410966666667"/>
        <n v="2252.0983929999998"/>
        <n v="562.0919533333333"/>
        <n v="2168.5088186666667"/>
        <n v="1679.5713556666667"/>
        <n v="381.5460318888889"/>
        <n v="150.07222910000002"/>
        <n v="429.8012650909091"/>
        <n v="428.7009535384616"/>
        <n v="491.06415466666664"/>
        <n v="69.98219616666667"/>
        <n v="430.9169367142857"/>
        <n v="276.19073068421056"/>
        <n v="371.05048022222223"/>
        <n v="802.3299145714285"/>
        <n v="114.35104294202898"/>
        <n v="331.8523196"/>
        <n v="616.8208238888889"/>
        <n v="723.4477306666666"/>
        <n v="1089.3357113333334"/>
        <n v="692.9014548888889"/>
        <n v="120.01954380357142"/>
        <n v="110.02187966666666"/>
        <n v="422.7382411111111"/>
        <n v="292.580757"/>
        <n v="874.52897975"/>
        <n v="531.830957"/>
        <n v="110.12282842857142"/>
        <n v="336.34225"/>
        <n v="882.8283485000001"/>
        <n v="379.51772086666665"/>
        <n v="171.16326111111113"/>
        <n v="305.49688606666666"/>
        <n v="762.2621774444444"/>
        <n v="195.8956765416667"/>
        <n v="316.85444566666666"/>
        <n v="235.86287644444442"/>
        <n v="577.2482974444445"/>
        <n v="422.9047105"/>
        <n v="887.3143067142856"/>
        <n v="796.107864125"/>
        <n v="566.5869433333332"/>
        <n v="482.25421292857146"/>
        <n v="155.0076655"/>
        <n v="154.366142"/>
        <n v="124.42316466666666"/>
        <n v="1126.4175946"/>
        <n v="1563.1736746666666"/>
        <n v="52.1985089025974"/>
        <n v="812.4443055555555"/>
        <n v="1273.13980375"/>
        <n v="740.858635"/>
        <n v="74.21662561904762"/>
        <n v="559.944605"/>
        <n v="483.6109545"/>
        <n v="63.490996208333335"/>
        <n v="1568.0833186666666"/>
        <n v="581.530256375"/>
        <n v="160.9880674"/>
        <n v="444.0437095"/>
        <n v="867.939478"/>
        <n v="115.09572935714286"/>
        <n v="717.619027375"/>
        <n v="689.6263453333333"/>
        <n v="543.6063636363637"/>
        <n v="390.9481646666666"/>
        <n v="87.34523120833335"/>
        <n v="257.9361217142857"/>
        <n v="152.9307229"/>
        <n v="1560.449936"/>
        <n v="245.1619875"/>
        <n v="294.4028866666667"/>
        <n v="434.52489108333333"/>
        <n v="191.20779177777777"/>
        <n v="245.1116945"/>
        <n v="123.99967316666665"/>
        <n v="738.1290718888889"/>
        <n v="136.20832181818182"/>
        <n v="142.93324392307693"/>
        <n v="615.8346867777777"/>
        <n v="637.7960606666667"/>
        <n v="169.15029144444443"/>
        <n v="155.8295399230769"/>
        <n v="350.0797110526316"/>
        <n v="545.8585808333333"/>
        <n v="296.9913266470588"/>
        <n v="677.3383912222222"/>
        <n v="298.71222927272726"/>
        <n v="816.3605524285714"/>
        <n v="75.530766"/>
        <n v="6159.366902"/>
        <n v="110.23647221428573"/>
        <n v="1713.978863"/>
        <n v="3253.2168435"/>
        <n v="2183.952037"/>
        <n v="254.0610060769231"/>
        <n v="648.073178"/>
        <n v="5995.041002"/>
        <n v="325.34834885714287"/>
        <n v="767.28087075"/>
        <n v="458.7621845"/>
        <n v="402.57999425"/>
        <n v="1925.5027286666666"/>
        <n v="1937.058388"/>
        <n v="5603.048132"/>
        <n v="460.65162825"/>
        <n v="101.3064368"/>
        <n v="752.164607"/>
        <n v="1730.37357"/>
        <n v="1090.6239745"/>
        <n v="515.8378196666666"/>
        <n v="330.40274733333337"/>
        <n v="189.39012477777777"/>
        <n v="441.3496775"/>
        <n v="439.52459125"/>
        <n v="1019.0058226666666"/>
        <n v="154.3076660714286"/>
        <n v="145.66821857142858"/>
        <n v="18.471094384615384"/>
        <n v="118.38184169565218"/>
        <n v="286.75047225"/>
        <n v="582.1821025454545"/>
        <n v="294.52392790476193"/>
        <n v="271.53763166666664"/>
        <n v="2271.9041083333336"/>
        <n v="707.5411032222223"/>
        <n v="370.092841"/>
        <n v="574.6810626363637"/>
        <n v="321.69675383333333"/>
        <n v="158.2410977"/>
        <n v="427.22124055555554"/>
        <n v="681.6152098"/>
        <n v="780.564740125"/>
        <n v="690.14864125"/>
        <n v="87.74263033333334"/>
        <n v="479.17595364285717"/>
        <n v="257.89233674999997"/>
        <n v="217.230435625"/>
        <n v="637.8943968333333"/>
        <n v="702.461406111111"/>
        <n v="100.3478769375"/>
        <n v="142.60438620000002"/>
        <n v="183.58079906666666"/>
        <n v="1144.9103843333335"/>
        <n v="437.02847833333334"/>
        <n v="1139.5851003333335"/>
        <n v="106.394825375"/>
        <n v="200.11317042857144"/>
        <n v="138.30657027272727"/>
        <n v="583.443288090909"/>
        <n v="749.34335425"/>
        <n v="900.266978142857"/>
        <n v="754.89672"/>
        <n v="996.8971165999999"/>
        <n v="766.0744405"/>
        <n v="535.9629293333334"/>
        <n v="179.63343685714287"/>
        <n v="219.84551788888888"/>
        <n v="461.8570425555556"/>
        <n v="539.0438273333334"/>
        <n v="254.0784205"/>
        <n v="167.05381233333333"/>
        <n v="242.03796891666664"/>
        <n v="2460.7974215"/>
        <n v="190.601278"/>
        <n v="531.303804875"/>
        <n v="691.35005725"/>
        <n v="414.2899415"/>
        <n v="724.652497125"/>
        <n v="709.8889706"/>
        <n v="751.6025915"/>
        <n v="754.392600111111"/>
        <n v="100.12112857894738"/>
        <n v="25.325192698412696"/>
        <n v="100.7843329375"/>
        <n v="162.46021507692308"/>
        <n v="91.2054372027027"/>
        <n v="385.58958386666666"/>
        <n v="108.59218753333333"/>
        <n v="507.5040906666666"/>
        <n v="577.0906160000001"/>
        <n v="663.98128"/>
        <n v="433.3341765"/>
        <n v="169.16866100000001"/>
        <n v="522.8571738333334"/>
        <n v="226.77053544444445"/>
        <n v="486.7626133333333"/>
        <n v="266.025346368421"/>
        <n v="420.58462475"/>
        <n v="234.4102615"/>
        <n v="761.5402812857143"/>
        <n v="122.599182"/>
        <n v="576.9666385454545"/>
        <n v="345.0542726"/>
        <n v="549.9858519230769"/>
        <n v="270.45419775"/>
        <n v="1719.90042675"/>
        <n v="722.4749925555556"/>
        <n v="163.1741712"/>
        <n v="254.46451100000002"/>
        <n v="997.303874"/>
        <n v="327.6231578333333"/>
        <n v="150.03791902777778"/>
        <n v="268.14715866666666"/>
        <n v="121.32624013333334"/>
        <n v="430.7965879230769"/>
        <n v="881.2612546666666"/>
        <n v="524.9304266666667"/>
        <n v="62.38224704651163"/>
        <n v="763.3513472857143"/>
        <n v="382.6892162222222"/>
        <n v="223.54731736363638"/>
        <n v="112.9647318"/>
        <n v="526.3740045000001"/>
        <n v="423.65718941666665"/>
        <n v="580.2419017999999"/>
        <n v="400.5075978"/>
        <n v="71.8527461904762"/>
        <n v="592.9793116666666"/>
        <n v="1505.01155"/>
        <n v="405.92040025"/>
        <n v="364.23354675"/>
        <n v="492.58933625"/>
        <n v="306.93960000000004"/>
        <n v="154.09425844117646"/>
        <n v="167.8810892903226"/>
        <n v="459.60577538461536"/>
        <n v="1898.0903133333334"/>
        <n v="575.8110265"/>
        <n v="143.4111393090909"/>
        <n v="671.9082343333333"/>
        <n v="477.537259"/>
        <n v="1287.8566996"/>
        <n v="380.29629725"/>
        <n v="508.17503675"/>
        <n v="201.54578895999998"/>
        <n v="208.83461393333334"/>
        <n v="682.3180058"/>
        <n v="342.22126760000003"/>
        <n v="1595.251644"/>
        <n v="46.45464226530612"/>
        <n v="111.97719646153845"/>
        <n v="791.582151"/>
        <n v="393.425874"/>
        <n v="95.7723650625"/>
        <n v="132.06843725000002"/>
        <n v="281.51386433333334"/>
        <n v="145.95608993333332"/>
        <n v="604.7243616666666"/>
        <n v="770.5149453333333"/>
        <n v="422.44787333333335"/>
        <n v="451.9232855"/>
        <n v="381.1779386"/>
        <n v="266.09206216666666"/>
        <n v="571.6082634444444"/>
        <n v="68.77890892682927"/>
        <n v="45.48697133333334"/>
        <n v="361.1201026"/>
        <n v="217.513819"/>
        <n v="476.1410865"/>
        <n v="559.12127475"/>
        <n v="429.81930963636364"/>
        <n v="329.9050572380952"/>
        <n v="91.40555496153846"/>
        <n v="282.2902757826087"/>
        <n v="382.3863906"/>
        <n v="218.65052657142857"/>
        <n v="840.7044848571429"/>
        <n v="730.004877"/>
        <n v="824.5347375"/>
        <n v="511.837231"/>
        <n v="242.17924366666668"/>
        <n v="845.565079625"/>
        <n v="492.79741566666667"/>
        <n v="568.7414393333333"/>
        <n v="290.4414722"/>
        <n v="206.688847125"/>
        <n v="497.9264426666667"/>
        <n v="477.74944516666665"/>
        <n v="700.4730483000001"/>
        <n v="229.360815"/>
        <n v="676.7142363333334"/>
        <n v="500.1394066666667"/>
        <n v="478.980955875"/>
        <n v="534.6197546666666"/>
        <n v="116.71110592307693"/>
        <n v="143.57996381818182"/>
        <n v="524.9032446666666"/>
        <n v="2331.3617843333336"/>
        <n v="294.44420033333336"/>
        <n v="717.351136125"/>
        <n v="166.7655895"/>
        <n v="542.3553632222223"/>
        <n v="231.27852085294117"/>
        <n v="440.0594188"/>
        <n v="315.7752864"/>
        <n v="137.28468626666665"/>
        <n v="6162.320833"/>
        <n v="408.1181955"/>
        <n v="2233.540379"/>
        <n v="829.9663565"/>
        <n v="380.394162"/>
        <n v="765.9634425"/>
        <n v="1624.840774"/>
        <n v="1050.4100685"/>
        <n v="5973.379892"/>
        <n v="6177.464545"/>
        <n v="33.933511227272724"/>
        <n v="54.281282918367346"/>
        <n v="220.11669866666665"/>
        <n v="213.79585277777778"/>
        <n v="178.5166361590909"/>
        <n v="165.91161422222223"/>
        <n v="525.46307"/>
        <n v="531.8739905"/>
        <n v="976.2318865"/>
        <n v="859.256881"/>
        <n v="1700.795736"/>
        <n v="409.9308375"/>
        <n v="501.6698783333333"/>
        <n v="659.050531"/>
        <n v="1739.3567436666665"/>
        <n v="500.8933796666667"/>
        <n v="239.94420975"/>
        <n v="440.94601525"/>
        <n v="163.7590119090909"/>
        <n v="531.9175413333334"/>
        <n v="530.7963158"/>
        <n v="1182.452195"/>
        <n v="1304.16221975"/>
        <n v="491.74837299999996"/>
        <n v="535.8308135999999"/>
        <n v="1058.5793826"/>
        <n v="198.67906866666667"/>
        <n v="311.2675779333333"/>
        <n v="806.8738933333333"/>
        <n v="759.2155630000001"/>
        <n v="1187.6996136666667"/>
        <n v="475.57203475"/>
        <n v="213.7564601111111"/>
        <n v="680.066946"/>
        <n v="439.1495554"/>
        <n v="480.71518207142856"/>
        <n v="726.0512583333334"/>
        <n v="589.1548186666666"/>
        <n v="318.21291383333335"/>
        <n v="326.7398276190476"/>
        <n v="702.0458983333333"/>
        <n v="354.0513048"/>
        <n v="238.4357584375"/>
        <n v="637.8997827777778"/>
        <n v="1301.559742"/>
        <n v="382.510473"/>
        <n v="453.9041722666667"/>
        <n v="189.68191063999998"/>
        <n v="432.6530692"/>
        <n v="295.49867140000003"/>
        <n v="777.1946075"/>
        <n v="252.18145466666667"/>
        <n v="973.7034023333334"/>
        <n v="544.16436725"/>
        <n v="867.85005725"/>
        <n v="526.4592295"/>
        <n v="476.02757083333336"/>
        <n v="788.6381240000001"/>
        <n v="550.2410033333333"/>
        <n v="303.5682832105263"/>
        <n v="552.0184312499999"/>
        <n v="620.8626305555556"/>
        <n v="1291.2469235"/>
        <n v="486.51261175"/>
        <n v="66.56190683739837"/>
        <n v="310.02126933333335"/>
        <n v="315.1476558333333"/>
        <n v="731.1080358333334"/>
        <n v="531.9560165"/>
        <n v="586.5682776666666"/>
        <n v="210.80688987878787"/>
        <n v="2746.410824"/>
        <n v="405.6740288"/>
        <n v="492.17894700000005"/>
        <n v="1730.178666"/>
        <n v="494.48423533333334"/>
        <n v="663.3532634999999"/>
        <n v="938.67131175"/>
        <n v="6396.868763"/>
        <n v="724.588902"/>
        <n v="421.916429"/>
        <n v="1481.945157"/>
        <n v="553.90796125"/>
        <n v="574.8059013333333"/>
        <n v="298.0012394"/>
        <n v="465.8578121818182"/>
        <n v="978.6537832857142"/>
        <n v="415.29197725"/>
        <n v="116.56373839130435"/>
        <n v="255.15787457142855"/>
        <n v="940.266584"/>
        <n v="516.9297365555556"/>
        <n v="397.7102249411765"/>
        <n v="1252.3151448"/>
        <n v="507.8401126"/>
        <n v="243.9738123333333"/>
        <n v="558.6624756666666"/>
        <n v="555.0534816666667"/>
        <n v="1741.6441543333333"/>
        <n v="248.75593116666667"/>
        <n v="1552.641502"/>
        <n v="475.27367275"/>
        <n v="382.0873372"/>
        <n v="1655.792857"/>
        <n v="492.76438340000004"/>
        <n v="735.2089622222222"/>
        <n v="280.9252134761905"/>
        <n v="240.3713316666667"/>
        <n v="515.3767963636363"/>
        <n v="1479.7893606666667"/>
        <n v="566.353603"/>
        <n v="61.70000863999999"/>
        <n v="1461.143051"/>
        <n v="3175.4584525"/>
        <n v="434.5683494"/>
        <n v="624.958150625"/>
        <n v="90.738034"/>
        <n v="1532.59210625"/>
        <n v="954.7387955"/>
        <n v="265.57478646666664"/>
        <n v="360.6279624"/>
        <n v="136.0607749090909"/>
        <n v="375.5044375"/>
        <n v="750.04966"/>
        <n v="644.7071896"/>
        <n v="785.17138"/>
        <n v="1526.296619"/>
        <n v="586.97963275"/>
        <n v="768.314534"/>
        <n v="5711.39201"/>
        <n v="87.24025631578947"/>
        <n v="581.1768324"/>
        <n v="922.4934605"/>
        <n v="1119.6314095"/>
        <n v="443.5864184"/>
        <n v="333.945781"/>
        <n v="392.17881475"/>
        <n v="371.80715625"/>
        <n v="72.92679826415095"/>
        <n v="750.013076"/>
        <n v="786.627045"/>
        <n v="88.84827610227272"/>
        <n v="535.6801981818181"/>
        <n v="5033.482578"/>
        <n v="465.3042777692308"/>
        <n v="490.39190933333333"/>
        <n v="713.8231153333332"/>
        <n v="525.7886953333333"/>
        <n v="721.0160915"/>
        <n v="335.90805516666666"/>
        <n v="2600.894327"/>
        <n v="366.11020533333334"/>
        <n v="3122.942574"/>
        <n v="2587.5714595"/>
        <n v="200.36570497435898"/>
        <n v="486.358297"/>
        <n v="88.60285191304348"/>
        <n v="728.903224125"/>
        <n v="366.5079058125"/>
        <n v="440.26983075"/>
        <n v="531.8864886666667"/>
        <n v="429.20574358333334"/>
        <n v="519.0052433333334"/>
        <n v="790.3347728333333"/>
        <n v="217.67949643243242"/>
        <n v="215.110248125"/>
        <n v="603.196987"/>
        <n v="161.90898071875"/>
        <n v="96.3032845"/>
        <n v="207.29155325"/>
        <n v="491.96543261538466"/>
        <n v="502.6489503333333"/>
        <n v="492.13983633333334"/>
        <n v="596.7967326666667"/>
        <n v="297.4176576"/>
        <n v="1762.663235"/>
        <n v="822.7119456666666"/>
        <n v="376.96178"/>
        <n v="548.74678125"/>
        <n v="1321.17139125"/>
        <n v="193.6750124761905"/>
        <n v="679.9495973333334"/>
        <n v="522.3041353333333"/>
        <n v="1447.927193"/>
        <n v="323.34294439999996"/>
        <n v="2298.888965"/>
        <n v="432.7040515714286"/>
        <n v="209.15203357142857"/>
        <n v="103.6293306"/>
        <n v="533.0254163333333"/>
        <n v="510.9193016666666"/>
        <n v="669.181179"/>
        <n v="388.56950259999996"/>
        <n v="501.0807086"/>
        <n v="187.6373906190476"/>
        <n v="499.4336333333333"/>
        <n v="541.627969111111"/>
        <n v="518.511604"/>
        <n v="141.7858059090909"/>
        <n v="160.21722946938775"/>
        <n v="4942.283987"/>
        <n v="266.6191781666667"/>
        <n v="178.3931191111111"/>
        <n v="1466.285104"/>
        <n v="1555.112078"/>
        <n v="637.6556273333333"/>
        <n v="273.27738477272726"/>
        <n v="998.30364625"/>
        <n v="392.184005"/>
        <n v="251.24843938709677"/>
        <n v="502.1537026666667"/>
        <n v="1860.87080825"/>
        <n v="912.862854"/>
        <n v="325.03497600000003"/>
        <n v="839.3873553999999"/>
        <n v="296.6768808"/>
        <n v="783.6830355"/>
        <n v="2180.8708093333335"/>
        <n v="2430.243664"/>
        <n v="2123.2704086666668"/>
        <n v="604.0193009999999"/>
        <n v="316.9463514"/>
        <n v="407.94573725"/>
        <n v="393.0042887894737"/>
        <n v="1598.11798875"/>
        <n v="342.1314481764706"/>
        <n v="342.5789907391304"/>
        <n v="450.77037425"/>
        <n v="366.087236"/>
        <n v="396.57862975"/>
        <n v="82.23244531428571"/>
        <n v="299.63443115999996"/>
        <n v="304.649501882353"/>
        <n v="257.26877583333334"/>
        <n v="129.9803466923077"/>
        <n v="5464.109817"/>
        <n v="227.04359392857143"/>
        <n v="859.2355385"/>
        <n v="430.3289802727273"/>
        <n v="175.21410742857142"/>
        <n v="262.675239"/>
        <n v="233.98999275862067"/>
        <n v="506.857847"/>
        <n v="1527.176274"/>
        <n v="1717.7057346666668"/>
        <n v="4514.952724"/>
        <n v="2058.6680513333336"/>
        <n v="1841.358126"/>
        <n v="310.1876636"/>
        <n v="1719.9158313333335"/>
        <n v="2633.2121165"/>
        <n v="390.25547875"/>
        <n v="750.4193855"/>
        <n v="366.3786775"/>
        <n v="216.7287715"/>
        <n v="227.7804852857143"/>
        <n v="547.6747715454545"/>
        <n v="563.88060225"/>
        <n v="1609.149933"/>
        <n v="4718.836114"/>
        <n v="2018.044688"/>
        <n v="889.1749258"/>
        <n v="200.0961985"/>
        <n v="156.9317688181818"/>
        <n v="375.9782635"/>
        <n v="637.2787895"/>
        <n v="456.5796845"/>
        <n v="393.88879931578947"/>
        <n v="4279.230955"/>
        <n v="394.5131498421053"/>
        <n v="645.0423111666667"/>
        <n v="164.15831733333334"/>
        <n v="1465.872266"/>
        <n v="2113.959767"/>
        <n v="295.32324835"/>
        <n v="408.980054"/>
        <n v="3621.417703"/>
        <n v="259.72857771428573"/>
        <n v="5999.993781"/>
        <n v="1654.655417"/>
        <n v="1567.3425016666667"/>
        <n v="452.06327966666663"/>
        <n v="277.1352884444444"/>
        <n v="5102.706729"/>
        <n v="6407.581828"/>
        <n v="5874.00478"/>
      </sharedItems>
    </cacheField>
    <cacheField name="CTR" numFmtId="10">
      <sharedItems containsSemiMixedTypes="0" containsString="0" containsNumber="1">
        <n v="0.0"/>
        <n v="0.002528510243046597"/>
        <n v="0.0013428226131328052"/>
        <n v="6.531252041016263E-4"/>
        <n v="0.0017139090309822016"/>
        <n v="0.0013497098123903361"/>
        <n v="4.755564009891573E-4"/>
        <n v="7.867820613690008E-4"/>
        <n v="0.002701321457253413"/>
        <n v="8.212877792378449E-4"/>
        <n v="9.569835877314704E-4"/>
        <n v="0.002599090318388564"/>
        <n v="0.0013796909492273732"/>
        <n v="0.0019584802193497847"/>
        <n v="0.002512837321096908"/>
        <n v="0.0013008976193573565"/>
        <n v="0.002086375964948884"/>
        <n v="0.0031961135259524417"/>
        <n v="0.001664632116302297"/>
        <n v="6.00817111271329E-4"/>
        <n v="8.094544277157196E-4"/>
        <n v="0.0020161290322580645"/>
        <n v="0.002327963497532359"/>
        <n v="0.0027631942525559545"/>
        <n v="0.0033112582781456954"/>
        <n v="0.004508196721311476"/>
        <n v="4.3671459609358795E-4"/>
        <n v="0.0030424729219909945"/>
        <n v="0.0030404378230465185"/>
        <n v="0.003219229531065565"/>
        <n v="0.002523765458063431"/>
        <n v="0.003108606955508063"/>
        <n v="0.003586761589044074"/>
        <n v="0.002266931141966563"/>
        <n v="0.0020934266403493033"/>
        <n v="0.0021046589495838514"/>
        <n v="0.004226775705228338"/>
        <n v="0.002433493722692329"/>
        <n v="0.0019466614755693985"/>
        <n v="0.0034649122807017545"/>
        <n v="0.006258692628650904"/>
        <n v="0.0017669925786311697"/>
        <n v="6.703760809814306E-4"/>
        <n v="0.002996914940502424"/>
        <n v="0.003337115397450444"/>
        <n v="0.0020688941760628942"/>
        <n v="0.0023815194093831865"/>
        <n v="0.0025536613983021604"/>
        <n v="0.0049367650321721765"/>
        <n v="0.004777947932618683"/>
        <n v="0.0024809791597750577"/>
        <n v="0.003118844386080105"/>
        <n v="0.0024908232826428944"/>
        <n v="0.004583597771666314"/>
        <n v="0.0019671138908503986"/>
        <n v="0.0029754820280885504"/>
        <n v="0.006577916992952232"/>
        <n v="0.0032200933827080985"/>
        <n v="0.006923318997167733"/>
        <n v="0.003229574658146087"/>
        <n v="0.002109111361079865"/>
        <n v="0.002083622725378525"/>
        <n v="0.0027955631707097125"/>
        <n v="0.00625842480261891"/>
        <n v="0.002576866764275256"/>
        <n v="0.0037072470700789287"/>
        <n v="0.0032927230819888046"/>
        <n v="0.0029423982276377734"/>
        <n v="0.006312334301224593"/>
        <n v="0.0030795762503079576"/>
        <n v="0.0021091887265390964"/>
        <n v="0.003185075645546582"/>
        <n v="0.003004566941751462"/>
        <n v="0.0028993911278631487"/>
        <n v="0.006376811594202898"/>
        <n v="0.003200716960599174"/>
        <n v="0.002689907467183129"/>
        <n v="0.0031525306615995856"/>
        <n v="0.005659655831739962"/>
        <n v="0.002847218267752406"/>
        <n v="0.00261876080238831"/>
        <n v="0.0025780283239378522"/>
        <n v="0.0034250485215207216"/>
        <n v="0.0016446015952635473"/>
        <n v="0.00286820593718629"/>
        <n v="0.002784646572656998"/>
        <n v="0.005226149752945648"/>
        <n v="0.006277463904582548"/>
        <n v="0.0029375858385472303"/>
        <n v="0.0030541524726888287"/>
        <n v="0.00155978163057172"/>
        <n v="0.00367249945992655"/>
        <n v="0.002398172820708032"/>
        <n v="0.004209766658648063"/>
        <n v="0.0040599468698310865"/>
        <n v="0.0028107432854465957"/>
        <n v="0.002271436683702442"/>
        <n v="0.0031124000848836387"/>
        <n v="0.0024285241196600068"/>
        <n v="0.001998321410015587"/>
        <n v="0.009092877246157177"/>
        <n v="0.004926975189160654"/>
        <n v="0.003921226908330429"/>
        <n v="0.003926777155396431"/>
        <n v="0.003247016803311957"/>
        <n v="0.010251046025104602"/>
        <n v="0.0029511918274687855"/>
        <n v="0.002514413430523455"/>
        <n v="0.0039950917444282735"/>
        <n v="0.0018585057613678603"/>
        <n v="0.004822446295484437"/>
        <n v="0.006412311638345623"/>
        <n v="0.0029754525167369206"/>
        <n v="0.006742114134360703"/>
        <n v="0.0034206246845735434"/>
        <n v="0.006383178447385713"/>
        <n v="0.0024970035956851776"/>
        <n v="0.0034599681682928518"/>
        <n v="0.0026707954325527385"/>
        <n v="0.0031323414252153485"/>
        <n v="0.0025733401955738548"/>
        <n v="0.0026404300128878132"/>
        <n v="0.002884402041269137"/>
        <n v="0.004165776543473617"/>
        <n v="0.00398675586188256"/>
        <n v="0.004740244194397893"/>
        <n v="0.002442897276169537"/>
        <n v="0.0027666343892654584"/>
        <n v="0.002705139765554554"/>
        <n v="0.0020108586366378444"/>
        <n v="0.002661698163428267"/>
        <n v="0.002982848620432513"/>
        <n v="0.0016964967342437867"/>
        <n v="0.0026560424966799467"/>
        <n v="6.657567990413102E-4"/>
        <n v="0.003515301902398677"/>
        <n v="0.0028512773722627737"/>
        <n v="0.003152033061324554"/>
        <n v="0.002323008849557522"/>
        <n v="0.0027974574587830234"/>
        <n v="0.0033183616008580813"/>
        <n v="0.002308599962378371"/>
        <n v="0.0021987837977118906"/>
        <n v="0.0040936630096610445"/>
        <n v="0.002250586325094714"/>
        <n v="0.004248908802966511"/>
        <n v="0.0030556970230103246"/>
        <n v="0.007126660187884677"/>
        <n v="0.0025200458190148913"/>
        <n v="0.006247042120208234"/>
        <n v="0.003565741189503566"/>
        <n v="0.0030458480282141713"/>
        <n v="0.005866900175131348"/>
        <n v="0.005031305903398927"/>
        <n v="0.0032743942370661427"/>
        <n v="0.002409445024496024"/>
        <n v="0.00827292782855342"/>
        <n v="0.0031901318587834963"/>
        <n v="0.003086208079006927"/>
        <n v="0.002885376503332227"/>
        <n v="0.0034936292642827787"/>
        <n v="0.0025111791528074543"/>
        <n v="0.0038045875606528452"/>
        <n v="0.0038823479765371146"/>
        <n v="0.0031467867509426795"/>
        <n v="0.002226250675826098"/>
        <n v="0.0039392234102419805"/>
        <n v="0.002808673182788451"/>
        <n v="0.003606084447941254"/>
        <n v="0.0044878187776036475"/>
        <n v="0.005512850376582033"/>
        <n v="0.00417953159123428"/>
        <n v="0.003768429977860474"/>
        <n v="0.005993856297295272"/>
        <n v="0.0033960662232913543"/>
        <n v="0.0028548997216472772"/>
        <n v="0.0029010032636286715"/>
        <n v="3.018115189470966E-4"/>
        <n v="0.003802476748368532"/>
        <n v="0.0022604287964929103"/>
        <n v="0.0031931198910081743"/>
        <n v="0.0023510129507227687"/>
        <n v="0.002312459531958191"/>
        <n v="8.742481465939293E-4"/>
        <n v="0.002683987331579795"/>
        <n v="0.0023073373327180432"/>
        <n v="0.002693467336683417"/>
        <n v="0.004090178701855188"/>
        <n v="0.0025380710659898475"/>
        <n v="0.004436904606550959"/>
        <n v="0.005391077766296779"/>
        <n v="0.0029100417527729745"/>
        <n v="0.006831917316282736"/>
        <n v="0.0068877369878577"/>
        <n v="0.005132152938157557"/>
        <n v="0.0032977870923996794"/>
        <n v="0.0017709772252328835"/>
        <n v="0.0043748784755979"/>
        <n v="0.001215887597946501"/>
        <n v="0.0025544563652408155"/>
        <n v="0.0026860387033758623"/>
        <n v="0.002559549888163811"/>
        <n v="0.006754583467352846"/>
        <n v="0.0017264767542237022"/>
        <n v="0.0030477937210055023"/>
        <n v="0.003173536439665472"/>
        <n v="0.0032325241662263388"/>
        <n v="0.011319387847505207"/>
        <n v="0.004176066817069073"/>
        <n v="0.0022658610271903325"/>
        <n v="0.002685185185185185"/>
        <n v="0.002523229734059596"/>
        <n v="0.0022035089390997774"/>
        <n v="0.0027365220442053563"/>
        <n v="0.003742025653163815"/>
        <n v="0.0030010571906012346"/>
        <n v="0.00296450824846971"/>
        <n v="0.004181057989456462"/>
        <n v="0.002852760296457703"/>
        <n v="0.00125"/>
        <n v="0.004233572227766186"/>
        <n v="0.001326259946949602"/>
        <n v="0.0025438819638768763"/>
        <n v="0.0013383297644539614"/>
        <n v="0.0017377588258097288"/>
        <n v="0.009501187648456057"/>
        <n v="0.0012394645513138325"/>
        <n v="0.0032312414891407207"/>
        <n v="0.003228149463320152"/>
        <n v="0.002478775484910454"/>
        <n v="0.002445884798825975"/>
        <n v="0.0031529164477141357"/>
        <n v="0.001327844907714779"/>
        <n v="0.0012871669455528382"/>
        <n v="0.001955129771738599"/>
        <n v="0.0020154247171687316"/>
        <n v="0.0018485996857380534"/>
        <n v="0.0013594344752582926"/>
        <n v="0.0023405500292568754"/>
        <n v="0.0017413512885999535"/>
        <n v="0.004029550033579583"/>
        <n v="0.005497190324945028"/>
        <n v="0.003257328990228013"/>
        <n v="0.004372062520494043"/>
        <n v="0.004181184668989547"/>
        <n v="0.002795302339124527"/>
        <n v="0.0027445342693377646"/>
        <n v="0.0016204328111063637"/>
        <n v="0.0027008282295263642"/>
        <n v="0.002806180047092217"/>
        <n v="0.005463983243784719"/>
        <n v="0.002318431530668817"/>
        <n v="0.004698960099699675"/>
        <n v="0.0028668230388324213"/>
        <n v="0.0024846902921393434"/>
        <n v="0.0035896097115259104"/>
        <n v="0.002849808050118938"/>
        <n v="0.0028193079880392993"/>
        <n v="0.0027394555640563685"/>
        <n v="0.0029717682020802376"/>
        <n v="0.006003430531732418"/>
        <n v="0.008570612322635939"/>
        <n v="0.006203046385002412"/>
        <n v="0.002325661324137615"/>
        <n v="0.003318744684822966"/>
        <n v="0.0028749150593277927"/>
        <n v="0.002449805613250253"/>
        <n v="0.003675883011027649"/>
        <n v="0.0024251469079376925"/>
        <n v="0.002692710759198882"/>
        <n v="0.002804642166344294"/>
        <n v="0.002554540916698476"/>
        <n v="0.002272874862004026"/>
        <n v="0.007603736693460786"/>
        <n v="0.003289473684210526"/>
        <n v="0.0025930085832744014"/>
        <n v="0.002809084408730294"/>
        <n v="0.0025571422951335613"/>
        <n v="0.002843954409223163"/>
        <n v="0.003247752213599535"/>
        <n v="0.006474487436411284"/>
        <n v="0.007196710075394105"/>
        <n v="0.0021921011289320813"/>
        <n v="0.0024514811031664963"/>
        <n v="0.0036249213341724355"/>
        <n v="0.00240967291185445"/>
        <n v="0.0022498568272928086"/>
        <n v="0.007108239095315024"/>
        <n v="0.0037178456591639873"/>
        <n v="0.005915267785771383"/>
        <n v="0.003613987106856808"/>
        <n v="0.002352663466834527"/>
        <n v="0.002311604253351826"/>
        <n v="0.0013082327084341762"/>
        <n v="0.0023192708212537976"/>
        <n v="0.0025436231367960524"/>
        <n v="0.0045351473922902496"/>
        <n v="0.005753077896674721"/>
        <n v="0.0031343246157318023"/>
        <n v="0.002723904990193942"/>
        <n v="0.00272203887938718"/>
        <n v="0.00324955504018122"/>
        <n v="0.0026316048847317636"/>
        <n v="0.0026009460303698696"/>
        <n v="0.0026375342220065303"/>
        <n v="0.002658600474690179"/>
        <n v="0.0023493214396450974"/>
        <n v="0.003965486320068549"/>
        <n v="0.0023822285748317552"/>
        <n v="0.002932121389825539"/>
        <n v="0.0024650274234300855"/>
        <n v="0.0030765680882975043"/>
        <n v="0.005333096306830807"/>
        <n v="0.006216972334473112"/>
        <n v="0.002801578222398618"/>
        <n v="0.00279876854184159"/>
        <n v="0.0028881111752913596"/>
        <n v="0.0047804532577903685"/>
        <n v="0.002507854857900099"/>
        <n v="0.003593176746473013"/>
        <n v="0.002933563416738568"/>
        <n v="0.003088834891478934"/>
        <n v="0.0018294137921891986"/>
        <n v="9.749650637518822E-4"/>
        <n v="0.002533976246251447"/>
        <n v="0.005917785057592729"/>
        <n v="0.002660472972972973"/>
        <n v="0.002662508082613822"/>
        <n v="0.006072435480373021"/>
        <n v="0.007548797584384773"/>
        <n v="0.005066344993968637"/>
        <n v="0.002168021680216802"/>
        <n v="0.0022596166626791077"/>
        <n v="0.003443927046953822"/>
        <n v="0.0037982220214753527"/>
        <n v="0.0058384249830278345"/>
        <n v="0.002558305568776773"/>
        <n v="0.0033841316973057946"/>
        <n v="0.0026296604873984586"/>
        <n v="0.002846632215117807"/>
        <n v="0.002745326103689513"/>
        <n v="0.004467005076142132"/>
        <n v="0.004139479407843962"/>
        <n v="0.00437609711474275"/>
        <n v="0.005566839690062439"/>
        <n v="0.005870220529906394"/>
        <n v="0.00323853755558101"/>
        <n v="0.0046248715313463515"/>
        <n v="0.001518064973180852"/>
        <n v="0.0028452200303490135"/>
        <n v="0.00327636105498826"/>
        <n v="0.003947368421052632"/>
        <n v="0.0031474254060178774"/>
        <n v="0.002465271926234442"/>
        <n v="0.0023667384930587446"/>
        <n v="0.0042326016675174405"/>
        <n v="0.004217861727489456"/>
        <n v="0.015852502800034463"/>
        <n v="0.0026264639307154807"/>
        <n v="0.005483315055616481"/>
        <n v="0.004803251431738408"/>
        <n v="0.00664734958241009"/>
        <n v="0.005003176620076239"/>
        <n v="0.004598540145985402"/>
        <n v="0.0028724874733628983"/>
        <n v="0.003678837487353996"/>
        <n v="0.0061068702290076335"/>
        <n v="0.003531874073428098"/>
        <n v="0.007895056480019433"/>
        <n v="0.0028874369389554635"/>
        <n v="0.003546217925127965"/>
        <n v="0.0035783994795055302"/>
        <n v="0.003130434782608696"/>
        <n v="0.003269425321390678"/>
        <n v="0.002400019296637561"/>
        <n v="0.0029173230643561466"/>
        <n v="0.004066759931027752"/>
        <n v="0.002040233402701269"/>
        <n v="0.0037432154220475387"/>
        <n v="0.007109746039871456"/>
        <n v="0.00510204081632653"/>
        <n v="0.0065298507462686565"/>
        <n v="0.0049636327894633375"/>
        <n v="0.0026692422512951093"/>
        <n v="0.002922680671003997"/>
        <n v="0.002862853826810239"/>
        <n v="0.00421217612773669"/>
        <n v="0.0027455330177800718"/>
        <n v="0.004516593572036395"/>
        <n v="0.005312596242685556"/>
        <n v="0.004195649773655736"/>
        <n v="0.0033280912847895258"/>
        <n v="0.002378898432984112"/>
        <n v="0.00335345405767941"/>
        <n v="0.007525300579534642"/>
        <n v="0.0028739016748722057"/>
        <n v="0.002833453329307662"/>
        <n v="0.0032101256534898654"/>
        <n v="0.0021638330757341576"/>
        <n v="0.004764173415912339"/>
        <n v="0.0028441868577101614"/>
        <n v="0.003469422658750519"/>
        <n v="0.0044189852700491"/>
        <n v="0.0033434462262398614"/>
        <n v="0.007328990228013029"/>
        <n v="0.0038350407144733386"/>
        <n v="0.00248161349997744"/>
        <n v="0.006013652616751544"/>
        <n v="0.0018353174603174603"/>
        <n v="0.003544474510041237"/>
        <n v="0.00343811394891945"/>
        <n v="0.0026486307524949157"/>
        <n v="0.0024490932621266974"/>
        <n v="0.005323620061641917"/>
        <n v="0.0026499894000424"/>
        <n v="0.0022843350645432407"/>
        <n v="0.004195905375099472"/>
        <n v="0.005973838706354928"/>
        <n v="0.0025027688678566805"/>
        <n v="0.004406162942748309"/>
        <n v="0.0027824789879808383"/>
        <n v="0.002969221894193899"/>
        <n v="0.0036347759646346125"/>
        <n v="0.005520504731861199"/>
        <n v="0.0066344993968636915"/>
        <n v="0.0030352556619192153"/>
        <n v="0.0025621316935690495"/>
        <n v="0.0036357025995273585"/>
        <n v="0.005274261603375527"/>
        <n v="0.003333055578701775"/>
        <n v="0.003680360675346184"/>
        <n v="0.00270947639368692"/>
        <n v="0.002704895861509332"/>
        <n v="0.004589261128958238"/>
        <n v="0.0024378352023403218"/>
        <n v="0.0024700506360380388"/>
        <n v="0.003509782038591828"/>
        <n v="0.002710406179435429"/>
        <n v="0.0033038856568268333"/>
        <n v="0.0029172908617834895"/>
        <n v="0.002871784559602098"/>
        <n v="0.002437307752463375"/>
        <n v="0.005590558168426657"/>
        <n v="0.005582508141157706"/>
        <n v="0.0021181098391245146"/>
        <n v="0.0020501806111490775"/>
        <n v="0.002313284864507601"/>
        <n v="0.00637910085054678"/>
        <n v="0.004204484783769354"/>
        <n v="0.0058295041492353065"/>
        <n v="0.00547148841583312"/>
        <n v="0.003833451285680585"/>
        <n v="0.002841883482777206"/>
        <n v="0.007648351648351649"/>
        <n v="0.0037164934883937004"/>
        <n v="0.0060318040577590935"/>
        <n v="0.009427494000685635"/>
        <n v="0.004564315352697096"/>
        <n v="0.007533601575207602"/>
        <n v="0.004833394361039912"/>
        <n v="9.62657635187762E-4"/>
        <n v="0.004069251257768571"/>
        <n v="0.002474878121579942"/>
        <n v="0.002754296868538155"/>
        <n v="0.0026479193973335453"/>
        <n v="0.0031350910743957114"/>
        <n v="0.0031188902336840144"/>
        <n v="0.011266430210723972"/>
        <n v="0.0029996471003411363"/>
        <n v="0.0022550656069332212"/>
        <n v="0.0035253494334629063"/>
        <n v="0.0034496140744254234"/>
        <n v="0.006083046813012431"/>
        <n v="0.004502476361999099"/>
        <n v="0.006313416009019166"/>
        <n v="0.004245659030256819"/>
        <n v="0.0030030888914311864"/>
        <n v="0.0036370041861814566"/>
        <n v="0.0030351347195130833"/>
        <n v="0.003965285051623522"/>
        <n v="0.005124885364406323"/>
        <n v="0.006967123884171565"/>
        <n v="0.0029166329093413272"/>
        <n v="0.0031533327736736065"/>
        <n v="0.0026871062948768776"/>
        <n v="0.003489802339883864"/>
        <n v="0.004369538077403246"/>
        <n v="0.004022658238239882"/>
        <n v="0.0036492750764375186"/>
        <n v="0.007927610506085843"/>
        <n v="0.0026167339478494127"/>
        <n v="0.0030895132208433648"/>
        <n v="0.00626540244768389"/>
        <n v="0.0073594347954077126"/>
        <n v="0.005055544468835229"/>
        <n v="0.003101313716490305"/>
        <n v="0.0031080634821966237"/>
        <n v="0.0025093053406382"/>
        <n v="0.0052940610260852825"/>
        <n v="8.044875779804437E-4"/>
        <n v="0.0025796194947905137"/>
        <n v="0.005285601662724862"/>
        <n v="0.0025392914024701748"/>
        <n v="0.0035304319101494754"/>
        <n v="0.0029430747386084938"/>
        <n v="0.007978476667594396"/>
        <n v="0.0021285929798958757"/>
        <n v="0.0029884583676834295"/>
        <n v="0.002555651514884467"/>
        <n v="0.00622524052065648"/>
        <n v="0.005974202308214528"/>
        <n v="0.00824201554743842"/>
        <n v="0.0024709169755312886"/>
        <n v="0.0018392777769262604"/>
        <n v="0.0038515855693927333"/>
        <n v="0.006552364311455717"/>
        <n v="0.0027914952444884583"/>
        <n v="0.003385240352064997"/>
        <n v="0.0023503603885929175"/>
        <n v="0.006027323868202518"/>
        <n v="0.01101144899000948"/>
        <n v="0.0029359901251983776"/>
        <n v="0.001952855129468768"/>
        <n v="0.005661324932657627"/>
        <n v="0.0023324159164062135"/>
        <n v="0.001966322262343141"/>
        <n v="0.007467109162024416"/>
        <n v="0.0028319355190066444"/>
        <n v="0.0024693273935587528"/>
        <n v="0.0037356992762082653"/>
        <n v="0.007128854036713598"/>
        <n v="0.0023685050192671134"/>
        <n v="0.008824599708879185"/>
        <n v="0.00859243511382762"/>
        <n v="0.007992748846407383"/>
        <n v="0.00212232339937812"/>
        <n v="0.00644010700485485"/>
        <n v="0.0034920890751336396"/>
        <n v="0.004993149642259095"/>
        <n v="0.0036144578313253013"/>
        <n v="0.002898448890684561"/>
        <n v="0.002816742188015186"/>
        <n v="0.0027146303061327376"/>
        <n v="0.0022517704545198663"/>
        <n v="0.004203494580900229"/>
        <n v="0.002534886055616906"/>
        <n v="0.007650356006665656"/>
        <n v="0.0025382525382525384"/>
        <n v="0.0025115568012230188"/>
        <n v="0.005789076264787314"/>
        <n v="0.003353311877276494"/>
        <n v="0.004547373891577614"/>
        <n v="0.0025708829146466874"/>
        <n v="0.003524315328324237"/>
        <n v="0.012040298140715866"/>
        <n v="0.0026178133947143754"/>
        <n v="0.002101718663487723"/>
        <n v="0.002786480988481237"/>
        <n v="0.0028632652307237594"/>
        <n v="0.007051166154402459"/>
        <n v="0.0020883837588808784"/>
        <n v="0.004937662017034934"/>
        <n v="0.004832085044696787"/>
        <n v="0.0024599111357102225"/>
        <n v="0.008686210640608035"/>
        <n v="0.0041228612657184084"/>
        <n v="0.008115382244776365"/>
        <n v="0.0031814010400734167"/>
        <n v="0.004296894981840504"/>
        <n v="0.008011444921316165"/>
        <n v="0.002474202626641651"/>
        <n v="0.0036604105875649635"/>
        <n v="0.0028669724770642203"/>
        <n v="0.0035467651415576557"/>
        <n v="0.0023320566562508626"/>
        <n v="0.00727994705493051"/>
        <n v="0.007770419426048565"/>
        <n v="0.0024587583587629283"/>
        <n v="0.0030525257789524624"/>
        <n v="0.005934326783594884"/>
        <n v="0.0028870721719925128"/>
        <n v="0.002914094910452292"/>
        <n v="0.0041388365587714795"/>
        <n v="0.0038816758131441573"/>
        <n v="0.007354044724598529"/>
        <n v="0.0029061856070914816"/>
        <n v="0.0032047173439302655"/>
        <n v="0.002293648123795835"/>
        <n v="0.0032364554340086737"/>
        <n v="0.003979981873349883"/>
        <n v="0.002937237117278004"/>
        <n v="0.003340687046958714"/>
        <n v="0.002564762858080353"/>
        <n v="0.004347478462491755"/>
        <n v="0.002152937380067347"/>
        <n v="0.00265750505763913"/>
        <n v="0.003440459807334251"/>
        <n v="0.0026026704007123098"/>
        <n v="0.0025681898689337585"/>
        <n v="0.003050826774055769"/>
        <n v="0.002982817925994833"/>
        <n v="0.002611545136482343"/>
        <n v="0.0021943871136099447"/>
        <n v="0.002182860801915284"/>
        <n v="0.0027444370284059414"/>
        <n v="0.0029083491184613143"/>
        <n v="0.002839741043491592"/>
        <n v="0.002748206433695904"/>
        <n v="0.004785291524996852"/>
        <n v="0.002470477151319959"/>
        <n v="0.0025724847036101856"/>
        <n v="0.0048500881834215165"/>
        <n v="0.003080129334784008"/>
        <n v="0.002059692807154561"/>
        <n v="0.0012634593517049683"/>
        <n v="0.0026045434814064533"/>
        <n v="0.003199191024698295"/>
        <n v="0.002535547379934374"/>
        <n v="0.0026253812594108335"/>
        <n v="0.0050814526976535645"/>
        <n v="0.003148758294011883"/>
        <n v="0.0055147058823529415"/>
        <n v="0.0031264604921757908"/>
        <n v="0.003400699572483482"/>
        <n v="0.0024274517721774563"/>
        <n v="0.003212948789839807"/>
        <n v="0.003962079820530449"/>
        <n v="0.003579734699413457"/>
        <n v="0.003520522067662717"/>
        <n v="0.0031772191686559683"/>
        <n v="0.0025705594852990505"/>
        <n v="0.002919689252456655"/>
        <n v="0.0026116864464434198"/>
        <n v="0.0027104053975455125"/>
        <n v="0.0028029673127890663"/>
        <n v="0.002555828760792505"/>
        <n v="0.008226221079691516"/>
        <n v="0.0026040282723069565"/>
        <n v="0.0026546528409350277"/>
        <n v="0.006238859180035651"/>
        <n v="0.006253678634490877"/>
        <n v="0.0038294613224406433"/>
        <n v="0.0024263693967291025"/>
        <n v="0.0030248133058996154"/>
        <n v="0.0019817677368212444"/>
        <n v="0.0028451276446619703"/>
        <n v="0.0037253362781229627"/>
        <n v="0.003355052886228391"/>
        <n v="0.011946680080482898"/>
        <n v="0.002522933358668229"/>
        <n v="0.002139428326922477"/>
        <n v="0.002730363898396685"/>
        <n v="0.0026778310927453885"/>
        <n v="0.0028103616813294234"/>
        <n v="0.00758552681483729"/>
        <n v="0.003465412729541808"/>
        <n v="0.0027866438064882916"/>
        <n v="0.002631952614710536"/>
        <n v="0.0029754103586786345"/>
        <n v="0.0030355619356548223"/>
        <n v="0.00539433839665551"/>
        <n v="0.0025878013340741956"/>
        <n v="0.002748233599855988"/>
        <n v="0.002415045734928605"/>
        <n v="0.0021269377316143847"/>
        <n v="0.002561167769320392"/>
        <n v="0.0027360350362661524"/>
        <n v="0.0028327130575269747"/>
        <n v="0.0028139307983410956"/>
        <n v="0.0024474503854012633"/>
        <n v="0.002763760318149918"/>
        <n v="0.0028144620047629355"/>
        <n v="0.0028614968346409083"/>
        <n v="0.005344735435595938"/>
        <n v="0.002698348771647201"/>
        <n v="0.0026219559738703056"/>
        <n v="0.00265203275820745"/>
        <n v="0.002662408477757809"/>
        <n v="0.002808240042647171"/>
        <n v="0.011139165305213129"/>
        <n v="0.004306868997874056"/>
        <n v="0.0023108363783416862"/>
        <n v="0.002544211528556043"/>
        <n v="0.002916673943797265"/>
        <n v="0.002693734265196697"/>
        <n v="0.0032730922411092715"/>
        <n v="0.003319367120090302"/>
        <n v="0.0027435434492503337"/>
        <n v="0.004011691214396241"/>
        <n v="0.0026615911917255604"/>
        <n v="0.002579598401004798"/>
        <n v="0.002628232477414598"/>
        <n v="0.0026930502060540417"/>
        <n v="0.0025256686632116683"/>
        <n v="0.0030923472543211484"/>
        <n v="0.004133579897748286"/>
        <n v="0.0033276704555405714"/>
        <n v="0.0028706764720787216"/>
        <n v="0.0027784785037298643"/>
        <n v="0.0028008584515839714"/>
        <n v="0.0027177902589753658"/>
        <n v="0.0029723486018057295"/>
        <n v="0.0027753282885247693"/>
        <n v="0.003170871850613794"/>
        <n v="0.0024745441629173575"/>
        <n v="0.0036785005309080835"/>
        <n v="0.002525559049136807"/>
        <n v="0.002921522372323288"/>
        <n v="0.003032198411835092"/>
        <n v="0.0033412434741338396"/>
        <n v="0.002827728830976796"/>
        <n v="0.002336681627128304"/>
        <n v="0.006630623278588188"/>
        <n v="0.0033569959291704426"/>
        <n v="0.0025442910873227933"/>
        <n v="0.0019991833123489977"/>
        <n v="0.005042810240123602"/>
        <n v="0.0035153183896865095"/>
        <n v="0.002780507424689365"/>
        <n v="0.003308477336930242"/>
        <n v="0.0040911520334288905"/>
        <n v="0.002577626204544553"/>
      </sharedItems>
    </cacheField>
    <cacheField name="CPC">
      <sharedItems containsMixedTypes="1" containsNumber="1">
        <s v="N/A"/>
        <n v="148.85918369387755"/>
        <n v="331.1941246"/>
        <n v="147.1187144"/>
        <n v="544.8195232307692"/>
        <n v="147.21101149999998"/>
        <n v="510.1321655"/>
        <n v="785.1397478"/>
        <n v="98.17010283783783"/>
        <n v="181.6030806"/>
        <n v="82.4729926"/>
        <n v="336.37202495"/>
        <n v="124.7"/>
        <n v="52.34324633333333"/>
        <n v="217.71851326086957"/>
        <n v="648.6853909"/>
        <n v="65.78540776666667"/>
        <n v="271.27286588"/>
        <n v="135.03862496666667"/>
        <n v="638.6464232000001"/>
        <n v="180.8307918"/>
        <n v="72.6557195"/>
        <n v="30.824280939999998"/>
        <n v="135.37517536"/>
        <n v="164.4950521"/>
        <n v="52.435562727272725"/>
        <n v="43.28962155"/>
        <n v="242.05338491999998"/>
        <n v="227.98563620000002"/>
        <n v="153.15346676666667"/>
        <n v="127.61846723333333"/>
        <n v="33.63143777083334"/>
        <n v="99.56805381818182"/>
        <n v="39.79430615"/>
        <n v="45.38992857142857"/>
        <n v="24.600224818181818"/>
        <n v="42.227878152173915"/>
        <n v="148.24176195454547"/>
        <n v="76.510619225"/>
        <n v="20.50842405063291"/>
        <n v="109.19979519047618"/>
        <n v="196.20237153333335"/>
        <n v="158.3537104"/>
        <n v="106.03950744117647"/>
        <n v="13.42354572888889"/>
        <n v="182.303376475"/>
        <n v="30.296538542857142"/>
        <n v="167.455154972973"/>
        <n v="17.665637191011236"/>
        <n v="23.257674115384614"/>
        <n v="208.17115976666668"/>
        <n v="69.93648991578948"/>
        <n v="351.79277915789476"/>
        <n v="44.80718701538462"/>
        <n v="37.12495635897436"/>
        <n v="91.28475245333334"/>
        <n v="24.851307464285714"/>
        <n v="113.08438821666667"/>
        <n v="84.46278037878787"/>
        <n v="148.25532914893617"/>
        <n v="187.91011656666666"/>
        <n v="171.82148516666666"/>
        <n v="51.280520980645164"/>
        <n v="68.30520098461538"/>
        <n v="115.59295363636365"/>
        <n v="225.72480525806452"/>
        <n v="48.400201225"/>
        <n v="80.68915432941176"/>
        <n v="107.5800288"/>
        <n v="32.79627392"/>
        <n v="21.83513484057971"/>
        <n v="122.25799848214285"/>
        <n v="90.78741401333333"/>
        <n v="85.116950275"/>
        <n v="102.63943387878788"/>
        <n v="14.525905600000002"/>
        <n v="67.53595242"/>
        <n v="84.56729986301369"/>
        <n v="26.163929702702703"/>
        <n v="30.3980802"/>
        <n v="132.2429138"/>
        <n v="24.01410814666667"/>
        <n v="112.75000666666666"/>
        <n v="363.6632994"/>
        <n v="123.00586575"/>
        <n v="53.159633168"/>
        <n v="111.56607094545454"/>
        <n v="125.97027858"/>
        <n v="83.80435077922078"/>
        <n v="61.59606708974359"/>
        <n v="63.783020615384615"/>
        <n v="74.81708404411765"/>
        <n v="101.86134228571429"/>
        <n v="23.799512157142857"/>
        <n v="22.236405555555557"/>
        <n v="39.50142801851852"/>
        <n v="107.51531061666667"/>
        <n v="144.21500768181818"/>
        <n v="86.75118713636364"/>
        <n v="99.22957768"/>
        <n v="79.56220817857142"/>
        <n v="25.529637940476192"/>
        <n v="160.60927442222223"/>
        <n v="83.36554527941178"/>
        <n v="41.7004"/>
        <n v="65.5124298265306"/>
        <n v="46.303737019230766"/>
        <n v="64.06955339393939"/>
        <n v="10.914116285714286"/>
        <n v="73.6550319"/>
        <n v="70.61455104545455"/>
        <n v="109.32462926666668"/>
        <n v="29.05131145"/>
        <n v="18.964409511904762"/>
        <n v="80.31403204918033"/>
        <n v="38.845270544117646"/>
        <n v="72.23704344"/>
        <n v="127.95205035999999"/>
        <n v="83.3610477826087"/>
        <n v="130.21933534090908"/>
        <n v="60.77113022857144"/>
        <n v="24.535641452380954"/>
        <n v="59.215411153846155"/>
        <n v="187.4998142820513"/>
        <n v="28.707803983050844"/>
        <n v="25.22005490909091"/>
        <n v="349.01146520000003"/>
        <n v="340.6294351"/>
        <n v="24.027184916666666"/>
        <n v="76.29811645"/>
        <n v="337.81475895"/>
        <n v="84.313793"/>
        <n v="325.2763228"/>
        <n v="251.93570334999998"/>
        <n v="57.231904783333334"/>
        <n v="22.069445455882352"/>
        <n v="63.03751888"/>
        <n v="61.92347106666667"/>
        <n v="70.1520220952381"/>
        <n v="9.938300047337277"/>
        <n v="60.937748626262625"/>
        <n v="38.871288022222224"/>
        <n v="52.17897378125"/>
        <n v="112.32618803999999"/>
        <n v="15.812068062124249"/>
        <n v="45.25258903636364"/>
        <n v="84.11193053030303"/>
        <n v="98.65196327272727"/>
        <n v="148.54577881818182"/>
        <n v="94.48656203030303"/>
        <n v="16.31333605097087"/>
        <n v="14.890179203007518"/>
        <n v="56.785733880597014"/>
        <n v="39.0107676"/>
        <n v="116.60386396666667"/>
        <n v="70.91079426666667"/>
        <n v="14.683043790476189"/>
        <n v="44.84563333333333"/>
        <n v="117.71044646666667"/>
        <n v="50.37845852212389"/>
        <n v="22.653961029411764"/>
        <n v="40.196958692982456"/>
        <n v="99.42550140579709"/>
        <n v="25.551609983695652"/>
        <n v="40.972557629310344"/>
        <n v="30.32522697142857"/>
        <n v="74.21763824285715"/>
        <n v="54.131802944"/>
        <n v="112.93091176363636"/>
        <n v="101.09306211111111"/>
        <n v="71.82088014084506"/>
        <n v="60.824855684684685"/>
        <n v="19.3759581875"/>
        <n v="19.29576775"/>
        <n v="15.552895583333333"/>
        <n v="140.802199325"/>
        <n v="195.39670933333332"/>
        <n v="6.410343198564593"/>
        <n v="98.81079391891892"/>
        <n v="154.31997621212122"/>
        <n v="88.9030362"/>
        <n v="8.905995074285714"/>
        <n v="67.1933526"/>
        <n v="58.03331454"/>
        <n v="7.618919545"/>
        <n v="188.16999823999998"/>
        <n v="69.43644852238806"/>
        <n v="19.16524611904762"/>
        <n v="52.75766845544554"/>
        <n v="102.11052682352941"/>
        <n v="13.427835091666667"/>
        <n v="83.20220607246377"/>
        <n v="79.57227061538461"/>
        <n v="61.6460824742268"/>
        <n v="43.981668524999996"/>
        <n v="9.795726864485982"/>
        <n v="28.888845632"/>
        <n v="16.992302544444446"/>
        <n v="173.38332622222222"/>
        <n v="26.74494409090909"/>
        <n v="32.11667854545455"/>
        <n v="46.9756639009009"/>
        <n v="20.48654911904762"/>
        <n v="26.26196726785714"/>
        <n v="13.168106884955751"/>
        <n v="78.15484290588235"/>
        <n v="14.406649423076923"/>
        <n v="14.865057368"/>
        <n v="63.70703656321839"/>
        <n v="65.97890282758621"/>
        <n v="17.498306011494254"/>
        <n v="16.077650944444443"/>
        <n v="35.954132486486486"/>
        <n v="55.98549547008547"/>
        <n v="30.41477441566265"/>
        <n v="69.27324455681818"/>
        <n v="30.424393722222224"/>
        <n v="82.81918647826087"/>
        <n v="7.59103175879397"/>
        <n v="615.9366901999999"/>
        <n v="11.023647221428572"/>
        <n v="171.3978863"/>
        <n v="325.32168435"/>
        <n v="218.3952037"/>
        <n v="25.40610060769231"/>
        <n v="64.80731779999999"/>
        <n v="599.5041002"/>
        <n v="32.53483488571429"/>
        <n v="76.72808707499999"/>
        <n v="45.876218449999996"/>
        <n v="40.257999425"/>
        <n v="192.55027286666666"/>
        <n v="193.70583879999998"/>
        <n v="560.3048132"/>
        <n v="46.065162825"/>
        <n v="10.13064368"/>
        <n v="75.2164607"/>
        <n v="173.037357"/>
        <n v="109.06239745"/>
        <n v="51.58378196666667"/>
        <n v="33.040274733333334"/>
        <n v="18.939012477777776"/>
        <n v="44.13496775"/>
        <n v="43.952459125000004"/>
        <n v="101.90058226666666"/>
        <n v="15.002134201388891"/>
        <n v="13.873163673469389"/>
        <n v="1.7506018979343863"/>
        <n v="11.098297658967391"/>
        <n v="26.367859517241378"/>
        <n v="53.36669273333334"/>
        <n v="26.891315156521742"/>
        <n v="24.792566369565215"/>
        <n v="206.53673712121213"/>
        <n v="64.32191847474748"/>
        <n v="33.64480372727273"/>
        <n v="52.243732966942154"/>
        <n v="29.24515943939394"/>
        <n v="14.255954747747747"/>
        <n v="38.44991165"/>
        <n v="60.858500875"/>
        <n v="69.38353245555555"/>
        <n v="61.34654588888888"/>
        <n v="7.780134709359606"/>
        <n v="41.92789594375"/>
        <n v="22.50696757090909"/>
        <n v="18.88960309782609"/>
        <n v="55.46907798550724"/>
        <n v="60.789929375"/>
        <n v="8.678735302702703"/>
        <n v="12.293481568965518"/>
        <n v="15.825930954022988"/>
        <n v="98.1351758"/>
        <n v="37.45958385714285"/>
        <n v="97.6787228857143"/>
        <n v="9.10330056684492"/>
        <n v="16.97929930909091"/>
        <n v="11.702863638461539"/>
        <n v="49.36827822307692"/>
        <n v="63.10259825263157"/>
        <n v="75.02224817857143"/>
        <n v="62.90806"/>
        <n v="83.07475971666666"/>
        <n v="63.839536708333334"/>
        <n v="44.66357744444444"/>
        <n v="14.880876426035504"/>
        <n v="17.987360554545454"/>
        <n v="37.78830348181818"/>
        <n v="43.70625627027027"/>
        <n v="20.600953013513514"/>
        <n v="13.544903702702703"/>
        <n v="19.4277968361204"/>
        <n v="196.86379372"/>
        <n v="15.248102240000001"/>
        <n v="42.504304389999994"/>
        <n v="55.308004579999995"/>
        <n v="33.14319532"/>
        <n v="57.972199769999996"/>
        <n v="56.791117648"/>
        <n v="60.12820732"/>
        <n v="60.08436638053097"/>
        <n v="7.8933669834024895"/>
        <n v="1.991869088639201"/>
        <n v="7.90465356372549"/>
        <n v="12.671896775999999"/>
        <n v="7.096953052576235"/>
        <n v="29.359612984771573"/>
        <n v="8.18534076884422"/>
        <n v="38.0628068"/>
        <n v="43.2817962"/>
        <n v="49.798595999999996"/>
        <n v="32.5000632375"/>
        <n v="12.687649575"/>
        <n v="39.2142880375"/>
        <n v="17.007790158333332"/>
        <n v="36.507196"/>
        <n v="19.82149639607843"/>
        <n v="31.154416648148146"/>
        <n v="17.31439431534091"/>
        <n v="56.113494410526314"/>
        <n v="9.014645735294119"/>
        <n v="42.31088682666667"/>
        <n v="25.00393279710145"/>
        <n v="39.72120041666666"/>
        <n v="19.457136528776978"/>
        <n v="122.85003048214286"/>
        <n v="51.605356611111105"/>
        <n v="11.655297942857143"/>
        <n v="18.176036500000002"/>
        <n v="71.235991"/>
        <n v="23.40165413095238"/>
        <n v="10.716994216269843"/>
        <n v="18.928034729411763"/>
        <n v="8.544101417840377"/>
        <n v="30.272192664864864"/>
        <n v="61.4833433488372"/>
        <n v="36.623053023255814"/>
        <n v="4.326510682258065"/>
        <n v="52.90553892079208"/>
        <n v="26.493868815384616"/>
        <n v="15.320999943925235"/>
        <n v="7.702140804545454"/>
        <n v="35.68637318644068"/>
        <n v="28.72252131638418"/>
        <n v="39.2055339054054"/>
        <n v="27.061324175675676"/>
        <n v="4.851793151125402"/>
        <n v="39.53195411111111"/>
        <n v="100.33410333333333"/>
        <n v="27.061360016666665"/>
        <n v="24.282236450000003"/>
        <n v="32.839289083333334"/>
        <n v="20.46264"/>
        <n v="10.232821849609374"/>
        <n v="11.096617842217483"/>
        <n v="30.024497889447236"/>
        <n v="123.78849869565218"/>
        <n v="37.5528930326087"/>
        <n v="9.236080400468383"/>
        <n v="43.194100778571425"/>
        <n v="30.611362756410255"/>
        <n v="82.55491664102564"/>
        <n v="24.145796650793653"/>
        <n v="32.2650816984127"/>
        <n v="12.62818226566416"/>
        <n v="13.052163370833334"/>
        <n v="42.6448753625"/>
        <n v="21.124769604938272"/>
        <n v="98.16933193846154"/>
        <n v="2.848907973717146"/>
        <n v="6.866526198113207"/>
        <n v="47.974675818181815"/>
        <n v="23.843992363636364"/>
        <n v="5.782482418867924"/>
        <n v="7.963925864321609"/>
        <n v="16.890831860000002"/>
        <n v="8.757365395999999"/>
        <n v="36.2834617"/>
        <n v="46.230896720000004"/>
        <n v="25.3468724"/>
        <n v="26.98049465671642"/>
        <n v="22.689163011904764"/>
        <n v="15.807449237623763"/>
        <n v="33.845226125"/>
        <n v="4.034242154506438"/>
        <n v="2.6636514744744746"/>
        <n v="20.995354802325583"/>
        <n v="12.615801502"/>
        <n v="27.602381826086955"/>
        <n v="32.41282752173913"/>
        <n v="24.88427582105263"/>
        <n v="19.03298407142857"/>
        <n v="5.265608040620384"/>
        <n v="16.2316908575"/>
        <n v="21.976229344827587"/>
        <n v="12.545522016393443"/>
        <n v="48.23714257377049"/>
        <n v="41.7145644"/>
        <n v="47.11627071428571"/>
        <n v="29.24784177142857"/>
        <n v="13.708259075471698"/>
        <n v="47.637469274647884"/>
        <n v="27.377634203703703"/>
        <n v="31.59674662962963"/>
        <n v="16.135637344444444"/>
        <n v="11.325416280821917"/>
        <n v="27.159624145454547"/>
        <n v="25.82429433333333"/>
        <n v="37.86340801621622"/>
        <n v="12.30716568292683"/>
        <n v="36.252548374999996"/>
        <n v="26.7931825"/>
        <n v="25.631087939799333"/>
        <n v="28.137881824561404"/>
        <n v="6.068977508"/>
        <n v="7.4499037830188675"/>
        <n v="27.15016782758621"/>
        <n v="120.58767850000001"/>
        <n v="15.229872431034483"/>
        <n v="37.02457476774194"/>
        <n v="8.596164407216495"/>
        <n v="27.89256153714286"/>
        <n v="11.807011575075075"/>
        <n v="22.452011163265308"/>
        <n v="15.948246787878787"/>
        <n v="6.887191618729097"/>
        <n v="308.11604165"/>
        <n v="20.405909775"/>
        <n v="111.67701895"/>
        <n v="41.498317825"/>
        <n v="19.0197081"/>
        <n v="38.298172125"/>
        <n v="81.2420387"/>
        <n v="52.520503425"/>
        <n v="298.6689946"/>
        <n v="308.87322725"/>
        <n v="1.6776117910112358"/>
        <n v="2.674044433310992"/>
        <n v="10.766577652173913"/>
        <n v="10.400879324324325"/>
        <n v="8.593798677242887"/>
        <n v="7.985050951871657"/>
        <n v="25.022050952380955"/>
        <n v="25.32733288095238"/>
        <n v="46.48723269047619"/>
        <n v="40.916994333333335"/>
        <n v="80.99027314285715"/>
        <n v="19.52051607142857"/>
        <n v="23.889041825396824"/>
        <n v="31.014142635294117"/>
        <n v="81.532347359375"/>
        <n v="23.118155984615385"/>
        <n v="11.031917689655172"/>
        <n v="20.273380011494254"/>
        <n v="7.505621379166667"/>
        <n v="24.17807006060606"/>
        <n v="24.127105263636363"/>
        <n v="53.74782704545455"/>
        <n v="59.28010089772727"/>
        <n v="22.35219877272727"/>
        <n v="24.35594607272727"/>
        <n v="48.11724466363636"/>
        <n v="8.98548551758794"/>
        <n v="14.02106206906907"/>
        <n v="36.309325199999996"/>
        <n v="34.164700335"/>
        <n v="53.18057971641791"/>
        <n v="21.136534877777777"/>
        <n v="9.43043206372549"/>
        <n v="30.0029535"/>
        <n v="19.317429123167155"/>
        <n v="21.031289215625"/>
        <n v="31.567446014492756"/>
        <n v="25.249492228571427"/>
        <n v="13.637696307142857"/>
        <n v="14.003135469387754"/>
        <n v="30.08768135714286"/>
        <n v="15.130397641025642"/>
        <n v="10.173259026666667"/>
        <n v="27.080651155660377"/>
        <n v="54.802515452631575"/>
        <n v="15.937936375"/>
        <n v="18.912673844444445"/>
        <n v="7.890262505823626"/>
        <n v="17.731683163934427"/>
        <n v="12.110601286885247"/>
        <n v="31.722228877551018"/>
        <n v="10.293120598639456"/>
        <n v="39.47446225675676"/>
        <n v="21.986439080808083"/>
        <n v="34.88844451256281"/>
        <n v="21.128798508361204"/>
        <n v="19.041102833333333"/>
        <n v="31.54552496"/>
        <n v="21.720039605263157"/>
        <n v="11.535594762"/>
        <n v="20.700691171875"/>
        <n v="23.282348645833334"/>
        <n v="46.954433581818186"/>
        <n v="17.6913677"/>
        <n v="2.398100334212068"/>
        <n v="11.034655349152542"/>
        <n v="11.188674171597633"/>
        <n v="25.652913538011695"/>
        <n v="18.665123385964915"/>
        <n v="20.461684104651162"/>
        <n v="7.315065579390115"/>
        <n v="94.70382151724138"/>
        <n v="13.988759613793103"/>
        <n v="16.778827738636366"/>
        <n v="58.983363613636364"/>
        <n v="16.857417113636362"/>
        <n v="22.260176627516778"/>
        <n v="31.289043725"/>
        <n v="213.2289587666667"/>
        <n v="24.152963399999997"/>
        <n v="14.063880966666668"/>
        <n v="49.3981719"/>
        <n v="18.463598708333333"/>
        <n v="19.160196711111112"/>
        <n v="9.86759070860927"/>
        <n v="15.388696498498499"/>
        <n v="32.31404001415094"/>
        <n v="13.396515395161291"/>
        <n v="3.7408827669767444"/>
        <n v="8.118659645454546"/>
        <n v="29.849732825396824"/>
        <n v="16.267019681818184"/>
        <n v="12.497363815157117"/>
        <n v="39.134848275"/>
        <n v="15.87000351875"/>
        <n v="7.584678103626943"/>
        <n v="17.278220896907218"/>
        <n v="17.166602525773197"/>
        <n v="53.86528312371134"/>
        <n v="7.661886996919917"/>
        <n v="47.77358467692307"/>
        <n v="14.623805315384615"/>
        <n v="11.649004182926829"/>
        <n v="50.17554112121212"/>
        <n v="14.932254042424244"/>
        <n v="22.130035652173913"/>
        <n v="8.427756404285715"/>
        <n v="7.211139950000001"/>
        <n v="15.322012864864865"/>
        <n v="43.954139425742575"/>
        <n v="16.822384247524752"/>
        <n v="1.810446262910798"/>
        <n v="42.351972492753625"/>
        <n v="92.04227398550725"/>
        <n v="12.487596247126437"/>
        <n v="17.855947160714287"/>
        <n v="2.592515257142857"/>
        <n v="42.57200295138889"/>
        <n v="25.979286952380953"/>
        <n v="7.177696931531531"/>
        <n v="9.694300064516128"/>
        <n v="3.513306394366197"/>
        <n v="9.690437096774193"/>
        <n v="19.232042564102564"/>
        <n v="16.19867310552764"/>
        <n v="19.6292845"/>
        <n v="38.157415475"/>
        <n v="14.674490818749998"/>
        <n v="19.20786335"/>
        <n v="142.78480025"/>
        <n v="2.0981833797468354"/>
        <n v="13.970596932692306"/>
        <n v="21.96413001190476"/>
        <n v="26.657890702380953"/>
        <n v="10.511526502369668"/>
        <n v="7.876079740566038"/>
        <n v="9.22773681764706"/>
        <n v="8.748403676470588"/>
        <n v="1.6941136568047337"/>
        <n v="17.045751727272727"/>
        <n v="17.877887386363636"/>
        <n v="2.0182365247805887"/>
        <n v="11.976589796747968"/>
        <n v="111.8551684"/>
        <n v="10.081592685"/>
        <n v="10.216498111111111"/>
        <n v="14.768754110344826"/>
        <n v="10.8783868"/>
        <n v="14.714614112244899"/>
        <n v="6.740629869565217"/>
        <n v="52.01788654"/>
        <n v="7.322204106666667"/>
        <n v="62.45885148"/>
        <n v="51.2390388019802"/>
        <n v="3.9071312469999997"/>
        <n v="9.176571641509433"/>
        <n v="1.650093598380567"/>
        <n v="13.40511676551724"/>
        <n v="6.7095268798627"/>
        <n v="7.932789743243243"/>
        <n v="9.386232152941178"/>
        <n v="7.529925326023393"/>
        <n v="8.948366264367817"/>
        <n v="13.548596105714285"/>
        <n v="3.7047568390064396"/>
        <n v="3.6536772505307855"/>
        <n v="9.781572762162163"/>
        <n v="2.6114351728830645"/>
        <n v="1.5481566758037923"/>
        <n v="3.3233114749498998"/>
        <n v="7.847301379141105"/>
        <n v="7.93656237368421"/>
        <n v="7.7706289947368425"/>
        <n v="9.373770670157068"/>
        <n v="4.5756562707692305"/>
        <n v="26.70701871212121"/>
        <n v="12.279282771144278"/>
        <n v="5.605379628252788"/>
        <n v="8.129581944444444"/>
        <n v="19.572909499999998"/>
        <n v="2.8631997620556144"/>
        <n v="9.999258784313726"/>
        <n v="7.680943166666666"/>
        <n v="21.293046955882353"/>
        <n v="4.6861296289855074"/>
        <n v="33.3172313768116"/>
        <n v="6.245213115463918"/>
        <n v="2.987886193877551"/>
        <n v="1.469224913988658"/>
        <n v="7.542812495283019"/>
        <n v="6.998894543378995"/>
        <n v="9.144090644720496"/>
        <n v="5.265169411924119"/>
        <n v="6.698939954545454"/>
        <n v="2.508201911521324"/>
        <n v="6.600444493392071"/>
        <n v="7.054488743849493"/>
        <n v="6.676115072961374"/>
        <n v="1.807235069524913"/>
        <n v="2.0264956747547753"/>
        <n v="61.778549837499995"/>
        <n v="3.2647246306122453"/>
        <n v="2.1237276084656087"/>
        <n v="17.45577504761905"/>
        <n v="18.295436211764706"/>
        <n v="7.085062525925926"/>
        <n v="3.025718402113739"/>
        <n v="10.821719742547426"/>
        <n v="4.239827081081081"/>
        <n v="2.7100562355601947"/>
        <n v="5.380218242857143"/>
        <n v="19.58811377105263"/>
        <n v="9.60908267368421"/>
        <n v="3.399947447698745"/>
        <n v="8.743618285416666"/>
        <n v="3.0585245443298965"/>
        <n v="7.956172949238578"/>
        <n v="21.88164691638796"/>
        <n v="24.30243664"/>
        <n v="20.481708122186493"/>
        <n v="5.821872780722892"/>
        <n v="3.0534330578034683"/>
        <n v="3.8851974976190475"/>
        <n v="3.581334046522782"/>
        <n v="14.528345352272726"/>
        <n v="2.9315698684475806"/>
        <n v="2.86729140720524"/>
        <n v="3.7564197854166665"/>
        <n v="2.994578617586912"/>
        <n v="3.178987012024048"/>
        <n v="0.658235697198399"/>
        <n v="2.384105913112667"/>
        <n v="2.420112865420561"/>
        <n v="2.0230834272608123"/>
        <n v="1.021610947400242"/>
        <n v="42.031613976923076"/>
        <n v="1.6961634551760938"/>
        <n v="6.364707692592592"/>
        <n v="3.0717837657365346"/>
        <n v="1.2363898709677419"/>
        <n v="1.8498256267605633"/>
        <n v="1.591022225087925"/>
        <n v="3.436324386440678"/>
        <n v="10.181175159999999"/>
        <n v="10.96407915744681"/>
        <n v="28.218454525"/>
        <n v="12.629865345603273"/>
        <n v="11.026096562874253"/>
        <n v="1.8441597122473246"/>
        <n v="10.07763182421875"/>
        <n v="15.177015080691643"/>
        <n v="2.2332216237482116"/>
        <n v="4.288110774285714"/>
        <n v="2.0876277920227917"/>
        <n v="1.1957449462068965"/>
        <n v="1.2564723380614657"/>
        <n v="3.0137181025512754"/>
        <n v="3.0033587336884158"/>
        <n v="8.46921017368421"/>
        <n v="24.83597954736842"/>
        <n v="10.621287831578947"/>
        <n v="4.616692241952233"/>
        <n v="1.0381125732814527"/>
        <n v="0.7896841065873742"/>
        <n v="1.8893380075376887"/>
        <n v="3.190381924906133"/>
        <n v="2.2491610073891626"/>
        <n v="1.9318242609705731"/>
        <n v="20.474789258373207"/>
        <n v="1.8814633150100402"/>
        <n v="3.000196796124031"/>
        <n v="0.7446697862903227"/>
        <n v="6.573418233183856"/>
        <n v="9.008351279829546"/>
        <n v="1.2140729634121274"/>
        <n v="1.6625205447154472"/>
        <n v="13.928529626923078"/>
        <n v="0.9738082720942689"/>
        <n v="20.06686883277592"/>
        <n v="5.280815160638298"/>
        <n v="5.002156920212766"/>
        <n v="1.3671268538306451"/>
        <n v="0.8035494832474227"/>
        <n v="13.08386340769231"/>
        <n v="15.21990933016627"/>
        <n v="9.036930430769232"/>
      </sharedItems>
    </cacheField>
    <cacheField name="CPM" numFmtId="164">
      <sharedItems containsSemiMixedTypes="0" containsString="0" containsNumber="1">
        <n v="190.73294708752033"/>
        <n v="616.5406492417704"/>
        <n v="232.79722650602412"/>
        <n v="770.7459092445715"/>
        <n v="120.9579370912361"/>
        <n v="202.6099583950451"/>
        <n v="376.3919707415243"/>
        <n v="444.73495984960385"/>
        <n v="96.08694036966887"/>
        <n v="933.7711011206328"/>
        <n v="198.69214671345662"/>
        <n v="242.59661665398517"/>
        <n v="617.7338692368214"/>
        <n v="265.18900525662553"/>
        <n v="149.14839076872536"/>
        <n v="78.92530034929901"/>
        <n v="874.2612734243015"/>
        <n v="172.04746136865342"/>
        <n v="102.51321256038646"/>
        <n v="547.0912056156452"/>
        <n v="843.8732807337062"/>
        <n v="137.25309360873499"/>
        <n v="867.0188758629506"/>
        <n v="224.78963206081457"/>
        <n v="383.70969911079067"/>
        <n v="146.37428508984942"/>
        <n v="146.48330544354837"/>
        <n v="71.75780086600241"/>
        <n v="374.0679064935065"/>
        <n v="544.6856029801324"/>
        <n v="236.3898319672131"/>
        <n v="18.90520959025253"/>
        <n v="736.4408692953632"/>
        <n v="693.1761514138036"/>
        <n v="493.03616300032195"/>
        <n v="322.07907941448644"/>
        <n v="104.54692137814908"/>
        <n v="357.12687093092774"/>
        <n v="90.2109518843865"/>
        <n v="95.02048567498056"/>
        <n v="51.77508332536114"/>
        <n v="178.4877694569512"/>
        <n v="360.74539715723694"/>
        <n v="148.9402749172669"/>
        <n v="71.05989035087718"/>
        <n v="683.4479532088218"/>
        <n v="346.6881344092355"/>
        <n v="106.1565397868204"/>
        <n v="317.7913841339797"/>
        <n v="44.79592114025525"/>
        <n v="377.16639386572876"/>
        <n v="72.15179457694009"/>
        <n v="427.6237652011871"/>
        <n v="87.21109995562458"/>
        <n v="111.12395595712097"/>
        <n v="516.468309047304"/>
        <n v="218.12102895600788"/>
        <n v="876.2536449921342"/>
        <n v="205.37812255835274"/>
        <n v="73.0290173509533"/>
        <n v="271.6161403634055"/>
        <n v="163.46983766640562"/>
        <n v="364.142290184082"/>
        <n v="584.7627719500681"/>
        <n v="478.8016539545111"/>
        <n v="396.3233617125984"/>
        <n v="358.0111512015557"/>
        <n v="143.3579358282983"/>
        <n v="427.4829639899865"/>
        <n v="297.8676404099561"/>
        <n v="836.8176229370964"/>
        <n v="159.36845974646033"/>
        <n v="237.41962468845196"/>
        <n v="679.0811059209695"/>
        <n v="100.99862626262626"/>
        <n v="46.05442024821178"/>
        <n v="389.40097343874413"/>
        <n v="272.7768628715648"/>
        <n v="246.7873304581038"/>
        <n v="654.5123319806763"/>
        <n v="46.49331242198253"/>
        <n v="181.6654627178825"/>
        <n v="266.6010057868371"/>
        <n v="148.07883732313576"/>
        <n v="86.54996925004271"/>
        <n v="346.31255905305613"/>
        <n v="61.90905097621339"/>
        <n v="386.17424363511816"/>
        <n v="598.0812423320451"/>
        <n v="352.8061544528897"/>
        <n v="148.0307903049745"/>
        <n v="583.0609941087038"/>
        <n v="790.7738768361581"/>
        <n v="246.18247405768352"/>
        <n v="188.1237806100474"/>
        <n v="99.48758389825424"/>
        <n v="274.7657007453014"/>
        <n v="244.28110255043774"/>
        <n v="100.19039277122926"/>
        <n v="90.27862513157235"/>
        <n v="111.02837356860294"/>
        <n v="244.21422059435926"/>
        <n v="448.85480215038547"/>
        <n v="210.677350369798"/>
        <n v="198.2925895847488"/>
        <n v="723.4493924009525"/>
        <n v="125.7838927209807"/>
        <n v="629.7854085918439"/>
        <n v="327.3579187503609"/>
        <n v="135.40189950482994"/>
        <n v="671.5709333682008"/>
        <n v="136.6512102724177"/>
        <n v="161.09734554136082"/>
        <n v="43.60289587078732"/>
        <n v="136.8883011398835"/>
        <n v="340.5348800964489"/>
        <n v="701.0235926044672"/>
        <n v="86.44079776841062"/>
        <n v="127.86021342001766"/>
        <n v="274.7241605450569"/>
        <n v="247.95629372007883"/>
        <n v="180.37615721134637"/>
        <n v="442.71002131340384"/>
        <n v="222.6403056706019"/>
        <n v="407.89141845233854"/>
        <n v="156.38479214763623"/>
        <n v="64.784644076321"/>
        <n v="170.80105280674508"/>
        <n v="781.0823282418287"/>
        <n v="114.45100581120346"/>
        <n v="119.54921886521427"/>
        <n v="852.5991576890193"/>
        <n v="942.3971091437267"/>
        <n v="64.99689337240758"/>
        <n v="153.42472642268248"/>
        <n v="899.1609234761778"/>
        <n v="251.49528113348245"/>
        <n v="551.8302193570277"/>
        <n v="669.1519345285525"/>
        <n v="38.10252973158905"/>
        <n v="77.58076359594706"/>
        <n v="179.73745118613138"/>
        <n v="195.1848280741078"/>
        <n v="162.9637681415929"/>
        <n v="27.80197159504734"/>
        <n v="202.2134850841322"/>
        <n v="89.73825406570104"/>
        <n v="114.73028213144605"/>
        <n v="459.8255609955788"/>
        <n v="35.586424152083715"/>
        <n v="192.27412391363129"/>
        <n v="257.0205757210982"/>
        <n v="703.0590191124069"/>
        <n v="374.3421688430699"/>
        <n v="590.2615327969711"/>
        <n v="58.16913429516028"/>
        <n v="45.353222965236114"/>
        <n v="333.15623204903676"/>
        <n v="196.27510532200355"/>
        <n v="381.80702019209775"/>
        <n v="170.85566042888124"/>
        <n v="121.47176158209895"/>
        <n v="143.06348362398978"/>
        <n v="363.278930868939"/>
        <n v="145.36082049383347"/>
        <n v="79.14454120427457"/>
        <n v="100.94176467607991"/>
        <n v="378.2730258601676"/>
        <n v="99.20024131746635"/>
        <n v="128.9319015001492"/>
        <n v="67.51155703972267"/>
        <n v="292.3598580191334"/>
        <n v="152.03854326480172"/>
        <n v="407.238404602675"/>
        <n v="453.68734242769625"/>
        <n v="395.93776613091075"/>
        <n v="254.21940586640562"/>
        <n v="73.0169416835461"/>
        <n v="115.65605903948452"/>
        <n v="52.81866336493561"/>
        <n v="401.9761596602669"/>
        <n v="566.8464914783029"/>
        <n v="1.9347154177309693"/>
        <n v="375.7257463645239"/>
        <n v="348.8293181039797"/>
        <n v="283.87805326123976"/>
        <n v="20.938109758718902"/>
        <n v="155.38190870409767"/>
        <n v="50.73551767729752"/>
        <n v="20.449083539105693"/>
        <n v="434.17166183664045"/>
        <n v="187.02480607035176"/>
        <n v="78.38928149194136"/>
        <n v="133.9027118158516"/>
        <n v="453.05466684066295"/>
        <n v="72.39050321218383"/>
        <n v="242.1218935936907"/>
        <n v="543.6311735131821"/>
        <n v="424.6020024142583"/>
        <n v="225.7206493456505"/>
        <n v="32.304221614374654"/>
        <n v="51.161487677540464"/>
        <n v="74.33925865253744"/>
        <n v="210.81463604431235"/>
        <n v="68.31879267103247"/>
        <n v="86.26664159697211"/>
        <n v="120.23655528397167"/>
        <n v="138.37810598263107"/>
        <n v="45.340676008139106"/>
        <n v="40.13367348149746"/>
        <n v="248.02724189814816"/>
        <n v="46.569842414446896"/>
        <n v="168.26334972380693"/>
        <n v="266.0448414054625"/>
        <n v="149.4990245338056"/>
        <n v="46.986192067901236"/>
        <n v="40.56760691685357"/>
        <n v="79.22525233155068"/>
        <n v="153.20554250964798"/>
        <n v="113.81286609860011"/>
        <n v="207.89296869351702"/>
        <n v="90.19336614421785"/>
        <n v="346.2718213052172"/>
        <n v="21.655394010636925"/>
        <n v="769.92086275"/>
        <n v="46.66940672533189"/>
        <n v="227.31815159151193"/>
        <n v="827.5799652760112"/>
        <n v="292.2848015256959"/>
        <n v="44.14967556042723"/>
        <n v="615.7464874109263"/>
        <n v="743.0640805651958"/>
        <n v="105.1279083250629"/>
        <n v="247.6897331127431"/>
        <n v="113.71684563425667"/>
        <n v="98.46642882475236"/>
        <n v="607.0949223331583"/>
        <n v="257.2113116451998"/>
        <n v="721.2058349851975"/>
        <n v="90.06337127914365"/>
        <n v="20.417549673501195"/>
        <n v="139.04512561234867"/>
        <n v="235.2329486133768"/>
        <n v="255.26599754242247"/>
        <n v="89.82548519851404"/>
        <n v="133.137440161182"/>
        <n v="104.11135615685316"/>
        <n v="143.7621099348534"/>
        <n v="192.1628992239589"/>
        <n v="426.06515233449477"/>
        <n v="41.93550082500243"/>
        <n v="38.075373125968525"/>
        <n v="2.8367327545979535"/>
        <n v="29.974595617025493"/>
        <n v="73.99296126181338"/>
        <n v="291.5947148711411"/>
        <n v="62.34567296003226"/>
        <n v="116.49928013974298"/>
        <n v="592.1042763443662"/>
        <n v="159.82004640598336"/>
        <n v="120.77171420180133"/>
        <n v="148.88461077745592"/>
        <n v="82.45111161896625"/>
        <n v="39.05355455465337"/>
        <n v="114.26422481426448"/>
        <n v="365.35978226843906"/>
        <n v="594.6593582515951"/>
        <n v="380.5354697084568"/>
        <n v="18.09395839013828"/>
        <n v="139.1479818091307"/>
        <n v="64.70562000940882"/>
        <n v="46.27585570112372"/>
        <n v="203.89784140429384"/>
        <n v="147.42450925753195"/>
        <n v="23.369323925826734"/>
        <n v="34.4788167794971"/>
        <n v="40.42798816689667"/>
        <n v="223.04897415416585"/>
        <n v="284.8328122963284"/>
        <n v="321.31158843984963"/>
        <n v="23.6049365059556"/>
        <n v="47.69628496033233"/>
        <n v="29.92588758409064"/>
        <n v="140.40113252827547"/>
        <n v="204.94160315886634"/>
        <n v="485.73060328349004"/>
        <n v="452.73106922549687"/>
        <n v="182.1082745606664"/>
        <n v="156.50141787538305"/>
        <n v="161.90195473882946"/>
        <n v="35.858044828471215"/>
        <n v="40.46898594862145"/>
        <n v="268.60829615508885"/>
        <n v="162.49311515273314"/>
        <n v="121.86015371702638"/>
        <n v="48.9511073451846"/>
        <n v="45.70706785742387"/>
        <n v="455.0711828941285"/>
        <n v="19.94806609191643"/>
        <n v="98.5789929494167"/>
        <n v="140.68272009971002"/>
        <n v="150.3092758276644"/>
        <n v="333.51858111839834"/>
        <n v="178.00179799904717"/>
        <n v="163.78352397036392"/>
        <n v="163.55198133114925"/>
        <n v="25.64993046491559"/>
        <n v="5.241812423409128"/>
        <n v="20.55957730802086"/>
        <n v="33.42256140443422"/>
        <n v="18.867962754433098"/>
        <n v="68.97516824480644"/>
        <n v="32.45885684395114"/>
        <n v="90.67430599726043"/>
        <n v="126.90748042808971"/>
        <n v="122.75490478831576"/>
        <n v="99.98865742414337"/>
        <n v="67.66445709079596"/>
        <n v="243.7941438451974"/>
        <n v="47.64865451871221"/>
        <n v="102.17519171564511"/>
        <n v="57.246685252511526"/>
        <n v="148.93223256019832"/>
        <n v="43.42198789532555"/>
        <n v="201.62570327924655"/>
        <n v="26.445034943917168"/>
        <n v="130.69134351962438"/>
        <n v="45.74253951798924"/>
        <n v="38.7267826965367"/>
        <n v="49.303921783992195"/>
        <n v="727.0000747120363"/>
        <n v="137.29465652449323"/>
        <n v="31.032324978129395"/>
        <n v="110.37280893515506"/>
        <n v="537.7460767820554"/>
        <n v="118.56085325693607"/>
        <n v="23.234675807631092"/>
        <n v="42.77010266634766"/>
        <n v="29.425261964816972"/>
        <n v="114.98050881803437"/>
        <n v="358.96588784792937"/>
        <n v="93.69296049500238"/>
        <n v="14.641481938561636"/>
        <n v="139.1236052645282"/>
        <n v="75.41830047297888"/>
        <n v="42.06114108068351"/>
        <n v="34.40550207106599"/>
        <n v="147.72300694590612"/>
        <n v="125.69254266076594"/>
        <n v="218.25092221469944"/>
        <n v="158.85594074250355"/>
        <n v="15.712714331830346"/>
        <n v="182.83020914696812"/>
        <n v="152.31368788584152"/>
        <n v="76.99552356790592"/>
        <n v="79.55737383279637"/>
        <n v="129.62877269736842"/>
        <n v="64.40463301019767"/>
        <n v="25.226688432000383"/>
        <n v="26.262792589938584"/>
        <n v="127.08173983324825"/>
        <n v="522.1227709517698"/>
        <n v="595.307341948824"/>
        <n v="24.258232033018402"/>
        <n v="236.84686311295627"/>
        <n v="147.0340719871913"/>
        <n v="548.7713906596216"/>
        <n v="120.80568527636595"/>
        <n v="148.37227350364964"/>
        <n v="36.2742953694638"/>
        <n v="48.016787899690364"/>
        <n v="260.42671977099235"/>
        <n v="74.61002607482341"/>
        <n v="775.0524202599295"/>
        <n v="8.226042118995649"/>
        <n v="24.350198287109833"/>
        <n v="171.67255497722837"/>
        <n v="74.6420630513834"/>
        <n v="18.90539444074321"/>
        <n v="19.113575751362827"/>
        <n v="49.276013361339636"/>
        <n v="35.61410269382177"/>
        <n v="74.02673052597217"/>
        <n v="173.052205577391"/>
        <n v="180.2098256690271"/>
        <n v="137.65558498324702"/>
        <n v="148.15684802549754"/>
        <n v="78.46237335364654"/>
        <n v="90.34110757748705"/>
        <n v="11.790801567125488"/>
        <n v="7.625644816987986"/>
        <n v="88.4361322917177"/>
        <n v="34.63709956950042"/>
        <n v="124.66874032859853"/>
        <n v="172.1962657068063"/>
        <n v="104.40570621618637"/>
        <n v="63.343508411659286"/>
        <n v="12.52634671654037"/>
        <n v="54.43222956908116"/>
        <n v="165.37773142461725"/>
        <n v="36.05459673505924"/>
        <n v="136.67769222193837"/>
        <n v="133.90899330459504"/>
        <n v="101.95174497681607"/>
        <n v="139.34179024025045"/>
        <n v="38.988850304542645"/>
        <n v="165.27451530699503"/>
        <n v="120.98136227495908"/>
        <n v="105.64202328029225"/>
        <n v="118.25792842019543"/>
        <n v="43.43343254531127"/>
        <n v="67.39968993367324"/>
        <n v="155.29833519341207"/>
        <n v="69.49137383928571"/>
        <n v="43.6224350539884"/>
        <n v="124.64039225196463"/>
        <n v="70.9652471267086"/>
        <n v="62.77292477433941"/>
        <n v="149.79539217334454"/>
        <n v="16.08272606529574"/>
        <n v="17.01807643902334"/>
        <n v="113.91953512262172"/>
        <n v="720.371341332784"/>
        <n v="38.11685058182185"/>
        <n v="163.1363093126386"/>
        <n v="23.918646840308654"/>
        <n v="82.81920440123521"/>
        <n v="42.915841887245534"/>
        <n v="123.94643386660658"/>
        <n v="105.80863369521512"/>
        <n v="20.904387355470057"/>
        <n v="789.4338756085062"/>
        <n v="74.18981921468824"/>
        <n v="589.0138130274262"/>
        <n v="138.31619973335555"/>
        <n v="69.99938574780329"/>
        <n v="103.76799329404592"/>
        <n v="219.75125426021097"/>
        <n v="241.0303048416705"/>
        <n v="728.1057888834714"/>
        <n v="762.9325114239842"/>
        <n v="5.888051731821104"/>
        <n v="7.247746556131022"/>
        <n v="35.57154147812972"/>
        <n v="30.34239020736419"/>
        <n v="24.679538349635056"/>
        <n v="19.46202658881184"/>
        <n v="139.88723134262136"/>
        <n v="141.39004200172792"/>
        <n v="98.4650649553684"/>
        <n v="83.88722844869667"/>
        <n v="187.35357303370787"/>
        <n v="124.52334067436209"/>
        <n v="100.44111285371062"/>
        <n v="180.79707317742267"/>
        <n v="446.1032940925023"/>
        <n v="88.62232478178817"/>
        <n v="31.351424665588713"/>
        <n v="155.05793942857144"/>
        <n v="27.894592982021464"/>
        <n v="145.83738110034727"/>
        <n v="227.45814012684264"/>
        <n v="245.32203215767638"/>
        <n v="446.5926615015838"/>
        <n v="108.03699150494324"/>
        <n v="23.446437449132294"/>
        <n v="195.8011583678603"/>
        <n v="22.237981519251814"/>
        <n v="38.61816735041604"/>
        <n v="96.14416650117171"/>
        <n v="107.10944707966267"/>
        <n v="165.86439069919"/>
        <n v="238.1332950970165"/>
        <n v="28.287968194918246"/>
        <n v="67.65862854426672"/>
        <n v="68.10068781531717"/>
        <n v="72.54983128153162"/>
        <n v="192.02625187340212"/>
        <n v="113.68524191162281"/>
        <n v="86.10045019165727"/>
        <n v="59.45253855751568"/>
        <n v="90.3559816525569"/>
        <n v="55.02931955900029"/>
        <n v="30.877211682435878"/>
        <n v="107.38250121577136"/>
        <n v="280.8566093758429"/>
        <n v="111.04157718266927"/>
        <n v="55.16132693834562"/>
        <n v="24.88062335250168"/>
        <n v="47.646917448570555"/>
        <n v="42.26360470837267"/>
        <n v="138.61148698056"/>
        <n v="41.40570637331363"/>
        <n v="144.05317126935597"/>
        <n v="174.2999254484305"/>
        <n v="91.29377714368367"/>
        <n v="65.27770233211751"/>
        <n v="119.30017229856732"/>
        <n v="232.1572340300265"/>
        <n v="109.80662608927027"/>
        <n v="35.775498263264325"/>
        <n v="64.33906228753472"/>
        <n v="58.42252179959015"/>
        <n v="248.57963682741362"/>
        <n v="14.232485552134452"/>
        <n v="6.1861863725970965"/>
        <n v="58.32479266107647"/>
        <n v="28.41130412897797"/>
        <n v="90.56586454290198"/>
        <n v="54.93285313024397"/>
        <n v="163.25306920864642"/>
        <n v="15.570797239767757"/>
        <n v="283.018427864798"/>
        <n v="35.750394698345"/>
        <n v="104.45223832767402"/>
        <n v="352.3785470468432"/>
        <n v="138.93909394024539"/>
        <n v="55.00304830725603"/>
        <n v="57.54924278466655"/>
        <n v="821.2695805623316"/>
        <n v="158.2590153980561"/>
        <n v="39.259256837501745"/>
        <n v="167.22468483412322"/>
        <n v="43.396111034942024"/>
        <n v="115.48471095633539"/>
        <n v="108.65647174214249"/>
        <n v="45.181060959266446"/>
        <n v="63.10463879549369"/>
        <n v="75.84202661735836"/>
        <n v="8.725294507106275"/>
        <n v="15.963901201244145"/>
        <n v="222.8912134645016"/>
        <n v="46.06715082532107"/>
        <n v="30.86008281603739"/>
        <n v="146.19602437543776"/>
        <n v="113.13493864729995"/>
        <n v="17.964348157965784"/>
        <n v="152.47338309679768"/>
        <n v="147.50291832757551"/>
        <n v="430.5316795484509"/>
        <n v="16.261002056954094"/>
        <n v="307.6669973248786"/>
        <n v="51.06763077873586"/>
        <n v="58.1652210686558"/>
        <n v="181.35737754654983"/>
        <n v="43.2803751646846"/>
        <n v="62.334605043758415"/>
        <n v="22.87824294777827"/>
        <n v="16.237831882817865"/>
        <n v="64.40599804594306"/>
        <n v="111.41873511695613"/>
        <n v="128.6972283744887"/>
        <n v="4.595369822203155"/>
        <n v="106.36938455938558"/>
        <n v="532.8397436865508"/>
        <n v="41.87480481412245"/>
        <n v="81.19766792802157"/>
        <n v="6.665053180549434"/>
        <n v="150.0371625590445"/>
        <n v="312.79836038987634"/>
        <n v="18.789871170563515"/>
        <n v="20.374691375043785"/>
        <n v="9.789761474610971"/>
        <n v="27.746291609709242"/>
        <n v="135.60832760802748"/>
        <n v="33.8290458290044"/>
        <n v="96.92277249722255"/>
        <n v="184.37987666102924"/>
        <n v="36.09794337592054"/>
        <n v="166.84354701411507"/>
        <n v="588.6819222840651"/>
        <n v="17.027560146282333"/>
        <n v="44.44607161211379"/>
        <n v="94.37756002864596"/>
        <n v="213.5682230805913"/>
        <n v="26.00764648217636"/>
        <n v="28.829685670873836"/>
        <n v="26.455667481786293"/>
        <n v="31.02853320398072"/>
        <n v="3.9507690297969686"/>
        <n v="124.09217008603574"/>
        <n v="138.9186834437086"/>
        <n v="4.962355925264916"/>
        <n v="36.558849098512205"/>
        <n v="663.785121719636"/>
        <n v="29.10628569022678"/>
        <n v="29.77184514823434"/>
        <n v="61.12545943940172"/>
        <n v="42.226370927586665"/>
        <n v="108.21193028665766"/>
        <n v="19.589521509661367"/>
        <n v="166.7026231893347"/>
        <n v="16.794559711306157"/>
        <n v="202.14528927438673"/>
        <n v="203.93044563975252"/>
        <n v="11.476170920765092"/>
        <n v="30.65605401827923"/>
        <n v="4.232098773482637"/>
        <n v="58.27845642527333"/>
        <n v="14.445191222223043"/>
        <n v="21.081428863856733"/>
        <n v="32.29295446450255"/>
        <n v="19.597913765615072"/>
        <n v="22.981103583658047"/>
        <n v="41.33441975018087"/>
        <n v="11.050615110840361"/>
        <n v="9.541743053899852"/>
        <n v="21.464557220126682"/>
        <n v="5.700399475629305"/>
        <n v="4.24881850684978"/>
        <n v="9.665349998542911"/>
        <n v="22.284303806995172"/>
        <n v="21.81131177678778"/>
        <n v="37.184725072409016"/>
        <n v="23.15768626233622"/>
        <n v="11.770805765531872"/>
        <n v="129.5313958700764"/>
        <n v="37.821779073509354"/>
        <n v="11.545360101682975"/>
        <n v="10.271396333160192"/>
        <n v="50.978493850383444"/>
        <n v="9.159922980686616"/>
        <n v="25.35359441185244"/>
        <n v="20.165404244366368"/>
        <n v="108.19961089523241"/>
        <n v="14.755489536082944"/>
        <n v="183.7347318574169"/>
        <n v="19.525412070716026"/>
        <n v="10.160903302148688"/>
        <n v="3.5664726211890385"/>
        <n v="24.23467027870815"/>
        <n v="27.73017883634258"/>
        <n v="32.73341857548794"/>
        <n v="18.53614510466159"/>
        <n v="21.28400043325716"/>
        <n v="6.4474822147063495"/>
        <n v="19.271246848793538"/>
        <n v="18.424112638899388"/>
        <n v="18.094978328389463"/>
        <n v="5.065620826404406"/>
        <n v="5.179375929159868"/>
        <n v="508.20400894601534"/>
        <n v="8.50143523941117"/>
        <n v="5.63775952918538"/>
        <n v="108.90412240047534"/>
        <n v="114.41377854620366"/>
        <n v="27.131972910106942"/>
        <n v="7.341510534008858"/>
        <n v="32.73368186997401"/>
        <n v="8.402352518987477"/>
        <n v="7.710455914380863"/>
        <n v="20.043122204334693"/>
        <n v="65.71915764334021"/>
        <n v="114.79663656941649"/>
        <n v="8.577840833518067"/>
        <n v="18.706344639617754"/>
        <n v="8.350884998198522"/>
        <n v="21.305287302730843"/>
        <n v="61.495342018196865"/>
        <n v="184.3467847986043"/>
        <n v="70.97757204938492"/>
        <n v="16.223485726564213"/>
        <n v="8.036491120329424"/>
        <n v="11.560056879928023"/>
        <n v="10.871361310489213"/>
        <n v="78.3708111736364"/>
        <n v="7.586320416500364"/>
        <n v="7.879986585859799"/>
        <n v="9.071925581371946"/>
        <n v="6.3692822520312475"/>
        <n v="8.14191907428413"/>
        <n v="1.8009559296558977"/>
        <n v="6.753487950601523"/>
        <n v="6.810030127468436"/>
        <n v="4.951396313748384"/>
        <n v="2.8234877970123318"/>
        <n v="118.29638053691275"/>
        <n v="4.853566358019979"/>
        <n v="34.01767874180968"/>
        <n v="8.288743951040992"/>
        <n v="3.241759808216607"/>
        <n v="4.905798159140642"/>
        <n v="4.235951060375184"/>
        <n v="9.650023741527681"/>
        <n v="113.40979310856973"/>
        <n v="47.22085261344476"/>
        <n v="65.20823125695057"/>
        <n v="32.1330490163943"/>
        <n v="32.15952854672791"/>
        <n v="4.9676762073758995"/>
        <n v="32.98501853260626"/>
        <n v="50.3780848399625"/>
        <n v="6.1269405565585995"/>
        <n v="17.20257631955986"/>
        <n v="5.556411742849343"/>
        <n v="3.0845417512448785"/>
        <n v="3.3023014058661984"/>
        <n v="8.116094157064508"/>
        <n v="7.58548903805991"/>
        <n v="26.189738826861106"/>
        <n v="102.6615057978897"/>
        <n v="35.344145716937845"/>
        <n v="13.253029797800638"/>
        <n v="2.88437346931421"/>
        <n v="2.2117934040167846"/>
        <n v="5.134824432797856"/>
        <n v="9.482927253721018"/>
        <n v="6.242160169254011"/>
        <n v="6.125567169444386"/>
        <n v="50.66577024627043"/>
        <n v="6.920963803148516"/>
        <n v="7.577174167642303"/>
        <n v="2.1755694406403787"/>
        <n v="19.931908326987926"/>
        <n v="30.099094926435694"/>
        <n v="3.433069121549909"/>
        <n v="3.884781211559925"/>
        <n v="92.3548327807814"/>
        <n v="3.2690704052129633"/>
        <n v="51.05595552170732"/>
        <n v="10.557317544747677"/>
        <n v="25.224928139954077"/>
        <n v="4.805886170305127"/>
        <n v="2.234275304274761"/>
        <n v="43.287665563840896"/>
        <n v="62.266963004713084"/>
        <n v="23.293828686996868"/>
      </sharedItems>
    </cacheField>
    <cacheField name="CVR">
      <sharedItems containsMixedTypes="1" containsNumber="1">
        <s v="N/A"/>
        <n v="1.9795918367346939"/>
        <n v="1.9"/>
        <n v="1.8461538461538463"/>
        <n v="1.2"/>
        <n v="1.1"/>
        <n v="1.054054054054054"/>
        <n v="1.0"/>
        <n v="0.95"/>
        <n v="0.7"/>
        <n v="0.6333333333333333"/>
        <n v="0.6086956521739131"/>
        <n v="0.6"/>
        <n v="0.52"/>
        <n v="0.5"/>
        <n v="0.48"/>
        <n v="0.4666666666666667"/>
        <n v="0.45454545454545453"/>
        <n v="0.45"/>
        <n v="0.44"/>
        <n v="0.4"/>
        <n v="0.3958333333333333"/>
        <n v="0.3939393939393939"/>
        <n v="0.375"/>
        <n v="0.37142857142857144"/>
        <n v="0.36363636363636365"/>
        <n v="0.34782608695652173"/>
        <n v="0.3409090909090909"/>
        <n v="0.325"/>
        <n v="0.3037974683544304"/>
        <n v="0.30158730158730157"/>
        <n v="0.3"/>
        <n v="0.27941176470588236"/>
        <n v="0.2777777777777778"/>
        <n v="0.275"/>
        <n v="0.2714285714285714"/>
        <n v="0.2702702702702703"/>
        <n v="0.2696629213483146"/>
        <n v="0.2692307692307692"/>
        <n v="0.26666666666666666"/>
        <n v="0.2631578947368421"/>
        <n v="0.26153846153846155"/>
        <n v="0.2564102564102564"/>
        <n v="0.25333333333333335"/>
        <n v="0.25"/>
        <n v="0.24242424242424243"/>
        <n v="0.23404255319148937"/>
        <n v="0.23333333333333334"/>
        <n v="0.23225806451612904"/>
        <n v="0.23076923076923078"/>
        <n v="0.22727272727272727"/>
        <n v="0.22580645161290322"/>
        <n v="0.225"/>
        <n v="0.2235294117647059"/>
        <n v="0.22"/>
        <n v="0.21739130434782608"/>
        <n v="0.21428571428571427"/>
        <n v="0.21333333333333335"/>
        <n v="0.2125"/>
        <n v="0.21212121212121213"/>
        <n v="0.21"/>
        <n v="0.2054794520547945"/>
        <n v="0.20270270270270271"/>
        <n v="0.2"/>
        <n v="0.19480519480519481"/>
        <n v="0.19230769230769232"/>
        <n v="0.19117647058823528"/>
        <n v="0.19047619047619047"/>
        <n v="0.18571428571428572"/>
        <n v="0.18518518518518517"/>
        <n v="0.18333333333333332"/>
        <n v="0.18181818181818182"/>
        <n v="0.18"/>
        <n v="0.17857142857142858"/>
        <n v="0.17777777777777778"/>
        <n v="0.17647058823529413"/>
        <n v="0.175"/>
        <n v="0.17346938775510204"/>
        <n v="0.17307692307692307"/>
        <n v="0.1717171717171717"/>
        <n v="0.17142857142857143"/>
        <n v="0.16666666666666666"/>
        <n v="0.16393442622950818"/>
        <n v="0.16176470588235295"/>
        <n v="0.16"/>
        <n v="0.15942028985507245"/>
        <n v="0.1590909090909091"/>
        <n v="0.15714285714285714"/>
        <n v="0.15476190476190477"/>
        <n v="0.15384615384615385"/>
        <n v="0.15254237288135594"/>
        <n v="0.15151515151515152"/>
        <n v="0.15"/>
        <n v="0.14705882352941177"/>
        <n v="0.14666666666666667"/>
        <n v="0.14444444444444443"/>
        <n v="0.14285714285714285"/>
        <n v="0.14201183431952663"/>
        <n v="0.1414141414141414"/>
        <n v="0.14074074074074075"/>
        <n v="0.140625"/>
        <n v="0.14"/>
        <n v="0.13827655310621242"/>
        <n v="0.13636363636363635"/>
        <n v="0.13592233009708737"/>
        <n v="0.13533834586466165"/>
        <n v="0.13432835820895522"/>
        <n v="0.13333333333333333"/>
        <n v="0.13274336283185842"/>
        <n v="0.1323529411764706"/>
        <n v="0.13157894736842105"/>
        <n v="0.13043478260869565"/>
        <n v="0.12931034482758622"/>
        <n v="0.12857142857142856"/>
        <n v="0.128"/>
        <n v="0.12727272727272726"/>
        <n v="0.12698412698412698"/>
        <n v="0.1267605633802817"/>
        <n v="0.12612612612612611"/>
        <n v="0.125"/>
        <n v="0.12280701754385964"/>
        <n v="0.12162162162162163"/>
        <n v="0.12121212121212122"/>
        <n v="0.12"/>
        <n v="0.11940298507462686"/>
        <n v="0.11904761904761904"/>
        <n v="0.1188118811881188"/>
        <n v="0.11764705882352941"/>
        <n v="0.11666666666666667"/>
        <n v="0.11594202898550725"/>
        <n v="0.11538461538461539"/>
        <n v="0.1134020618556701"/>
        <n v="0.1125"/>
        <n v="0.11214953271028037"/>
        <n v="0.112"/>
        <n v="0.1111111111111111"/>
        <n v="0.10909090909090909"/>
        <n v="0.10810810810810811"/>
        <n v="0.10714285714285714"/>
        <n v="0.10619469026548672"/>
        <n v="0.10588235294117647"/>
        <n v="0.10576923076923077"/>
        <n v="0.104"/>
        <n v="0.10344827586206896"/>
        <n v="0.10317460317460317"/>
        <n v="0.10270270270270271"/>
        <n v="0.10256410256410256"/>
        <n v="0.10240963855421686"/>
        <n v="0.10227272727272728"/>
        <n v="0.10185185185185185"/>
        <n v="0.10144927536231885"/>
        <n v="0.10050251256281408"/>
        <n v="0.1"/>
        <n v="0.09722222222222222"/>
        <n v="0.09523809523809523"/>
        <n v="0.09477521263669501"/>
        <n v="0.09375"/>
        <n v="0.09195402298850575"/>
        <n v="0.09166666666666666"/>
        <n v="0.09130434782608696"/>
        <n v="0.09090909090909091"/>
        <n v="0.09009009009009009"/>
        <n v="0.09"/>
        <n v="0.08928571428571429"/>
        <n v="0.08888888888888889"/>
        <n v="0.08866995073891626"/>
        <n v="0.0875"/>
        <n v="0.08727272727272728"/>
        <n v="0.08695652173913043"/>
        <n v="0.08653846153846154"/>
        <n v="0.08648648648648649"/>
        <n v="0.08620689655172414"/>
        <n v="0.08571428571428572"/>
        <n v="0.0855614973262032"/>
        <n v="0.08484848484848485"/>
        <n v="0.08461538461538462"/>
        <n v="0.08421052631578947"/>
        <n v="0.08333333333333333"/>
        <n v="0.08284023668639054"/>
        <n v="0.08181818181818182"/>
        <n v="0.08108108108108109"/>
        <n v="0.0802675585284281"/>
        <n v="0.08"/>
        <n v="0.07964601769911504"/>
        <n v="0.07883817427385892"/>
        <n v="0.07865168539325842"/>
        <n v="0.0784313725490196"/>
        <n v="0.078"/>
        <n v="0.07781282860147214"/>
        <n v="0.07614213197969544"/>
        <n v="0.07537688442211055"/>
        <n v="0.075"/>
        <n v="0.07450980392156863"/>
        <n v="0.07407407407407407"/>
        <n v="0.07386363636363637"/>
        <n v="0.07368421052631578"/>
        <n v="0.07352941176470588"/>
        <n v="0.07333333333333333"/>
        <n v="0.07246376811594203"/>
        <n v="0.07222222222222222"/>
        <n v="0.07194244604316546"/>
        <n v="0.07142857142857142"/>
        <n v="0.07058823529411765"/>
        <n v="0.07042253521126761"/>
        <n v="0.07027027027027027"/>
        <n v="0.06976744186046512"/>
        <n v="0.06935483870967742"/>
        <n v="0.06930693069306931"/>
        <n v="0.06923076923076923"/>
        <n v="0.06853582554517133"/>
        <n v="0.06818181818181818"/>
        <n v="0.06779661016949153"/>
        <n v="0.06756756756756757"/>
        <n v="0.06752411575562701"/>
        <n v="0.06666666666666667"/>
        <n v="0.06640625"/>
        <n v="0.06609808102345416"/>
        <n v="0.06532663316582915"/>
        <n v="0.06521739130434782"/>
        <n v="0.06440281030444965"/>
        <n v="0.06428571428571428"/>
        <n v="0.0641025641025641"/>
        <n v="0.06349206349206349"/>
        <n v="0.06265664160401002"/>
        <n v="0.0625"/>
        <n v="0.06172839506172839"/>
        <n v="0.06153846153846154"/>
        <n v="0.06132665832290363"/>
        <n v="0.06132075471698113"/>
        <n v="0.06060606060606061"/>
        <n v="0.06037735849056604"/>
        <n v="0.06030150753768844"/>
        <n v="0.06"/>
        <n v="0.05970149253731343"/>
        <n v="0.05952380952380952"/>
        <n v="0.0594059405940594"/>
        <n v="0.05921052631578947"/>
        <n v="0.058655221745350504"/>
        <n v="0.05855855855855856"/>
        <n v="0.05813953488372093"/>
        <n v="0.058"/>
        <n v="0.057971014492753624"/>
        <n v="0.05789473684210526"/>
        <n v="0.057692307692307696"/>
        <n v="0.05760709010339734"/>
        <n v="0.0575"/>
        <n v="0.05747126436781609"/>
        <n v="0.05737704918032787"/>
        <n v="0.05714285714285714"/>
        <n v="0.05660377358490566"/>
        <n v="0.056338028169014086"/>
        <n v="0.05555555555555555"/>
        <n v="0.0547945205479452"/>
        <n v="0.05454545454545454"/>
        <n v="0.05405405405405406"/>
        <n v="0.05365853658536585"/>
        <n v="0.05357142857142857"/>
        <n v="0.05351170568561873"/>
        <n v="0.05263157894736842"/>
        <n v="0.052"/>
        <n v="0.05188679245283019"/>
        <n v="0.05172413793103448"/>
        <n v="0.05161290322580645"/>
        <n v="0.05154639175257732"/>
        <n v="0.05142857142857143"/>
        <n v="0.05105105105105105"/>
        <n v="0.05102040816326531"/>
        <n v="0.050505050505050504"/>
        <n v="0.05016722408026756"/>
        <n v="0.05"/>
        <n v="0.04943820224719101"/>
        <n v="0.0492627345844504"/>
        <n v="0.04891304347826087"/>
        <n v="0.04864864864864865"/>
        <n v="0.04814004376367615"/>
        <n v="0.0481283422459893"/>
        <n v="0.047619047619047616"/>
        <n v="0.047058823529411764"/>
        <n v="0.046875"/>
        <n v="0.046153846153846156"/>
        <n v="0.04597701149425287"/>
        <n v="0.04583333333333333"/>
        <n v="0.045454545454545456"/>
        <n v="0.04522613065326633"/>
        <n v="0.04504504504504504"/>
        <n v="0.045"/>
        <n v="0.04477611940298507"/>
        <n v="0.044444444444444446"/>
        <n v="0.04411764705882353"/>
        <n v="0.04398826979472141"/>
        <n v="0.04375"/>
        <n v="0.043478260869565216"/>
        <n v="0.04285714285714286"/>
        <n v="0.042735042735042736"/>
        <n v="0.042666666666666665"/>
        <n v="0.04245283018867924"/>
        <n v="0.042105263157894736"/>
        <n v="0.041666666666666664"/>
        <n v="0.04159733777038269"/>
        <n v="0.040983606557377046"/>
        <n v="0.04081632653061224"/>
        <n v="0.04054054054054054"/>
        <n v="0.04040404040404041"/>
        <n v="0.04020100502512563"/>
        <n v="0.04013377926421405"/>
        <n v="0.04"/>
        <n v="0.039473684210526314"/>
        <n v="0.038"/>
        <n v="0.0375"/>
        <n v="0.03636363636363636"/>
        <n v="0.03602811950790861"/>
        <n v="0.03559322033898305"/>
        <n v="0.03550295857988166"/>
        <n v="0.03508771929824561"/>
        <n v="0.03488372093023256"/>
        <n v="0.03470031545741325"/>
        <n v="0.034482758620689655"/>
        <n v="0.03409090909090909"/>
        <n v="0.03355704697986577"/>
        <n v="0.03333333333333333"/>
        <n v="0.033112582781456956"/>
        <n v="0.03303303303303303"/>
        <n v="0.0330188679245283"/>
        <n v="0.03225806451612903"/>
        <n v="0.03209302325581395"/>
        <n v="0.031818181818181815"/>
        <n v="0.031746031746031744"/>
        <n v="0.03146853146853147"/>
        <n v="0.031423290203327174"/>
        <n v="0.03125"/>
        <n v="0.031088082901554404"/>
        <n v="0.030927835051546393"/>
        <n v="0.030800821355236138"/>
        <n v="0.03076923076923077"/>
        <n v="0.03048780487804878"/>
        <n v="0.030303030303030304"/>
        <n v="0.030100334448160536"/>
        <n v="0.03"/>
        <n v="0.02972972972972973"/>
        <n v="0.0297029702970297"/>
        <n v="0.029342723004694836"/>
        <n v="0.028985507246376812"/>
        <n v="0.028735632183908046"/>
        <n v="0.02857142857142857"/>
        <n v="0.027777777777777776"/>
        <n v="0.027210884353741496"/>
        <n v="0.02702702702702703"/>
        <n v="0.026881720430107527"/>
        <n v="0.025821596244131457"/>
        <n v="0.025806451612903226"/>
        <n v="0.02564102564102564"/>
        <n v="0.02512562814070352"/>
        <n v="0.025"/>
        <n v="0.024050632911392405"/>
        <n v="0.02403846153846154"/>
        <n v="0.023809523809523808"/>
        <n v="0.023696682464454975"/>
        <n v="0.02358490566037736"/>
        <n v="0.023529411764705882"/>
        <n v="0.023230330922638615"/>
        <n v="0.022727272727272728"/>
        <n v="0.022715539494062985"/>
        <n v="0.022357723577235773"/>
        <n v="0.022222222222222223"/>
        <n v="0.021666666666666667"/>
        <n v="0.020833333333333332"/>
        <n v="0.020689655172413793"/>
        <n v="0.02040816326530612"/>
        <n v="0.020066889632107024"/>
        <n v="0.02"/>
        <n v="0.019801980198019802"/>
        <n v="0.0195"/>
        <n v="0.018867924528301886"/>
        <n v="0.01862348178137652"/>
        <n v="0.01839080459770115"/>
        <n v="0.018306636155606407"/>
        <n v="0.018018018018018018"/>
        <n v="0.01764705882352941"/>
        <n v="0.017543859649122806"/>
        <n v="0.017241379310344827"/>
        <n v="0.017142857142857144"/>
        <n v="0.01701931922723091"/>
        <n v="0.016985138004246284"/>
        <n v="0.016216216216216217"/>
        <n v="0.016129032258064516"/>
        <n v="0.016075845012366034"/>
        <n v="0.01603206412825651"/>
        <n v="0.015950920245398775"/>
        <n v="0.015789473684210527"/>
        <n v="0.015706806282722512"/>
        <n v="0.015384615384615385"/>
        <n v="0.015151515151515152"/>
        <n v="0.014925373134328358"/>
        <n v="0.01486988847583643"/>
        <n v="0.014814814814814815"/>
        <n v="0.014783526927138331"/>
        <n v="0.014705882352941176"/>
        <n v="0.014492753623188406"/>
        <n v="0.01443298969072165"/>
        <n v="0.014285714285714285"/>
        <n v="0.014177693761814745"/>
        <n v="0.014150943396226415"/>
        <n v="0.0136986301369863"/>
        <n v="0.013664596273291925"/>
        <n v="0.013550135501355014"/>
        <n v="0.013368983957219251"/>
        <n v="0.01336728198599618"/>
        <n v="0.013215859030837005"/>
        <n v="0.013024602026049204"/>
        <n v="0.012875536480686695"/>
        <n v="0.012746234067207415"/>
        <n v="0.012648425400103252"/>
        <n v="0.0125"/>
        <n v="0.012244897959183673"/>
        <n v="0.011904761904761904"/>
        <n v="0.011764705882352941"/>
        <n v="0.011111111111111112"/>
        <n v="0.011071967790639155"/>
        <n v="0.01084010840108401"/>
        <n v="0.010810810810810811"/>
        <n v="0.010786360473208072"/>
        <n v="0.010714285714285714"/>
        <n v="0.010526315789473684"/>
        <n v="0.010460251046025104"/>
        <n v="0.010416666666666666"/>
        <n v="0.010309278350515464"/>
        <n v="0.01015228426395939"/>
        <n v="0.010033444816053512"/>
        <n v="0.01"/>
        <n v="0.00964630225080386"/>
        <n v="0.00963855421686747"/>
        <n v="0.009633911368015413"/>
        <n v="0.009523809523809525"/>
        <n v="0.009112709832134292"/>
        <n v="0.00909090909090909"/>
        <n v="0.008568548387096774"/>
        <n v="0.008369723435225618"/>
        <n v="0.008333333333333333"/>
        <n v="0.0081799591002045"/>
        <n v="0.008016032064128256"/>
        <n v="0.008004574042309892"/>
        <n v="0.007956715467854869"/>
        <n v="0.00794392523364486"/>
        <n v="0.007863695937090432"/>
        <n v="0.007859733978234583"/>
        <n v="0.007692307692307693"/>
        <n v="0.007470651013874066"/>
        <n v="0.007407407407407408"/>
        <n v="0.007138221933809215"/>
        <n v="0.007056451612903226"/>
        <n v="0.007042253521126761"/>
        <n v="0.006799531066822978"/>
        <n v="0.006779661016949152"/>
        <n v="0.006666666666666667"/>
        <n v="0.006382978723404255"/>
        <n v="0.00625"/>
        <n v="0.006134969325153374"/>
        <n v="0.005988023952095809"/>
        <n v="0.005945303210463734"/>
        <n v="0.005859375"/>
        <n v="0.005763688760806916"/>
        <n v="0.005722460658082976"/>
        <n v="0.005714285714285714"/>
        <n v="0.005698005698005698"/>
        <n v="0.005517241379310344"/>
        <n v="0.005516154452324665"/>
        <n v="0.005502751375687844"/>
        <n v="0.005326231691078562"/>
        <n v="0.005263157894736842"/>
        <n v="0.005192107995846314"/>
        <n v="0.005188067444876783"/>
        <n v="0.005032021957913998"/>
        <n v="0.005025125628140704"/>
        <n v="0.0050062578222778474"/>
        <n v="0.0049261083743842365"/>
        <n v="0.00490449148167269"/>
        <n v="0.004784688995215311"/>
        <n v="0.004769076305220884"/>
        <n v="0.004651162790697674"/>
        <n v="0.0045362903225806455"/>
        <n v="0.004484304932735426"/>
        <n v="0.004261363636363636"/>
        <n v="0.0041109969167523125"/>
        <n v="0.0040650406504065045"/>
        <n v="0.0038461538461538464"/>
        <n v="0.003749330476700589"/>
        <n v="0.0033444816053511705"/>
        <n v="0.0031914893617021275"/>
        <n v="0.0030241935483870967"/>
        <n v="0.0028994845360824743"/>
        <n v="0.002564102564102564"/>
        <n v="0.0023752969121140144"/>
        <n v="0.0015384615384615385"/>
      </sharedItems>
    </cacheField>
    <cacheField name="viewability" numFmtId="10">
      <sharedItems containsSemiMixedTypes="0" containsString="0" containsNumber="1">
        <n v="0.019347037484885126"/>
        <n v="0.5358155591172482"/>
        <n v="0.9040160642570281"/>
        <n v="0.5057859836172149"/>
        <n v="0.13387017658600392"/>
        <n v="0.639827655850276"/>
        <n v="0.6278961762732855"/>
        <n v="0.5590170538471868"/>
        <n v="0.5066292208216315"/>
        <n v="0.7114040870138431"/>
        <n v="0.6760696450263194"/>
        <n v="0.2749191554118318"/>
        <n v="0.6419354838709678"/>
        <n v="0.5893261298094473"/>
        <n v="0.4484231274638633"/>
        <n v="0.5451935499306186"/>
        <n v="0.4523716699155296"/>
        <n v="0.5502207505518764"/>
        <n v="0.3869956913435174"/>
        <n v="0.47470774609417676"/>
        <n v="0.6909067256406921"/>
        <n v="0.4361916684053133"/>
        <n v="0.4840194323702378"/>
        <n v="0.589168793696593"/>
        <n v="0.30371304974765684"/>
        <n v="0.6929739355674276"/>
        <n v="0.6756048387096775"/>
        <n v="0.7239035291926622"/>
        <n v="0.5537993920972645"/>
        <n v="0.5728476821192053"/>
        <n v="0.5491803278688525"/>
        <n v="0.556854781478934"/>
        <n v="0.6985517828891323"/>
        <n v="0.6959562176953481"/>
        <n v="0.6645562828629681"/>
        <n v="0.4515437032051821"/>
        <n v="0.4938799300563435"/>
        <n v="0.6005651866746372"/>
        <n v="0.548200623406064"/>
        <n v="0.5947724146180992"/>
        <n v="0.5850951879843107"/>
        <n v="0.15179637967472204"/>
        <n v="0.25136884021901446"/>
        <n v="0.6939361495036013"/>
        <n v="0.36394736842105263"/>
        <n v="0.6932247168686668"/>
        <n v="0.49281423018023324"/>
        <n v="0.20547026882080846"/>
        <n v="0.4500661084178052"/>
        <n v="0.7732318850252509"/>
        <n v="0.44858797972483705"/>
        <n v="0.11148913006498146"/>
        <n v="0.8594796052177514"/>
        <n v="0.10267361881517639"/>
        <n v="0.5854823889739663"/>
        <n v="0.16887198147535562"/>
        <n v="0.716677609980302"/>
        <n v="0.6617724174095437"/>
        <n v="0.5010930117763204"/>
        <n v="0.32840714213658834"/>
        <n v="0.14234706022375626"/>
        <n v="0.4873923257635082"/>
        <n v="0.505769333977352"/>
        <n v="0.6868771635371866"/>
        <n v="0.42046313474884905"/>
        <n v="0.17920416197975253"/>
        <n v="0.19495763300458396"/>
        <n v="0.08233384435025701"/>
        <n v="0.5657616021567494"/>
        <n v="0.32257686676427527"/>
        <n v="0.7126285577613011"/>
        <n v="0.6544287125452749"/>
        <n v="0.7420728330102465"/>
        <n v="0.596768084837773"/>
        <n v="0.5339369302783937"/>
        <n v="0.11481322980986733"/>
        <n v="0.5601183028096918"/>
        <n v="0.7391234676708597"/>
        <n v="0.3950782835604523"/>
        <n v="0.06985507246376811"/>
        <n v="0.5225490509874212"/>
        <n v="0.8561706477297181"/>
        <n v="0.19295215063050614"/>
        <n v="0.45736137667304017"/>
        <n v="0.16855532145094243"/>
        <n v="0.5041638296757974"/>
        <n v="0.5838718548054448"/>
        <n v="0.6572097271378011"/>
        <n v="0.5167338212318066"/>
        <n v="0.22529757636598308"/>
        <n v="0.3893381452026109"/>
        <n v="0.7222538958570885"/>
        <n v="0.6566227244193346"/>
        <n v="0.48550282313444226"/>
        <n v="0.47495986530404477"/>
        <n v="0.6575679404883317"/>
        <n v="0.4423741628861525"/>
        <n v="0.4877426722497145"/>
        <n v="0.47955256194370943"/>
        <n v="0.5268407598616611"/>
        <n v="0.3576931084738705"/>
        <n v="0.5220897217490063"/>
        <n v="0.6578481997594964"/>
        <n v="0.06501821393089745"/>
        <n v="0.4429878901722553"/>
        <n v="0.5007577397705131"/>
        <n v="0.011203003108686726"/>
        <n v="0.43246775880097593"/>
        <n v="0.4651498527458567"/>
        <n v="0.5705008523419108"/>
        <n v="0.3217573221757322"/>
        <n v="0.6354710556186152"/>
        <n v="0.5880171691260508"/>
        <n v="0.5976086522272637"/>
        <n v="0.4376161566100855"/>
        <n v="0.5792780944030396"/>
        <n v="0.1874532435609704"/>
        <n v="0.3273493677163402"/>
        <n v="0.5851191909463038"/>
        <n v="0.4861773117254528"/>
        <n v="0.49403923777339714"/>
        <n v="0.5727127447063524"/>
        <n v="0.38793163102899453"/>
        <n v="0.14526804722275982"/>
        <n v="0.7071972663202107"/>
        <n v="0.19123593853393134"/>
        <n v="0.44475528871844844"/>
        <n v="0.5606833814067007"/>
        <n v="0.5556505020294809"/>
        <n v="0.09480370295290222"/>
        <n v="0.4740723006942782"/>
        <n v="0.5970440942958348"/>
        <n v="0.784064185917831"/>
        <n v="0.2179891794409378"/>
        <n v="0.4844158455660567"/>
        <n v="0.3521426670215598"/>
        <n v="0.5053318419090231"/>
        <n v="0.5248112647383154"/>
        <n v="0.7261620185922975"/>
        <n v="0.3708376330126605"/>
        <n v="0.12163978494623656"/>
        <n v="0.4696624087591241"/>
        <n v="0.39890729520540746"/>
        <n v="0.396570796460177"/>
        <n v="0.5538138118254652"/>
        <n v="0.48934102031239524"/>
        <n v="0.7448056500846487"/>
        <n v="0.13903871920843783"/>
        <n v="0.44015064679875554"/>
        <n v="0.15865957062962294"/>
        <n v="0.7100312874193673"/>
        <n v="0.6296587804990972"/>
        <n v="0.4159378036929057"/>
        <n v="0.42668957617411224"/>
        <n v="0.5913866540463796"/>
        <n v="0.6852973758914352"/>
        <n v="0.4239683048596162"/>
        <n v="0.4069176882661997"/>
        <n v="0.3356440071556351"/>
        <n v="0.1716328312595503"/>
        <n v="0.23990040960565417"/>
        <n v="0.7128900094547747"/>
        <n v="0.5084006805614633"/>
        <n v="0.2620533571085659"/>
        <n v="0.4150345989837346"/>
        <n v="0.6069667077681874"/>
        <n v="0.01577196731061524"/>
        <n v="0.5978164975738862"/>
        <n v="0.47921677849516814"/>
        <n v="0.09684507500746005"/>
        <n v="0.6085297204465223"/>
        <n v="0.7186831738885763"/>
        <n v="0.42676103808560834"/>
        <n v="0.14109624967217413"/>
        <n v="0.11397634990739422"/>
        <n v="0.5609907601521857"/>
        <n v="0.5934558325175089"/>
        <n v="0.8513354373734043"/>
        <n v="0.6261332134562074"/>
        <n v="0.6386302532899392"/>
        <n v="0.36114481478838056"/>
        <n v="0.23316813731415448"/>
        <n v="0.562883777775264"/>
        <n v="0.7526334720723499"/>
        <n v="0.12185766148366327"/>
        <n v="0.19669618528610355"/>
        <n v="0.4051534203879843"/>
        <n v="0.0913884007029877"/>
        <n v="0.537872429710449"/>
        <n v="0.3218771807397069"/>
        <n v="0.26654360867558835"/>
        <n v="0.5713768844221105"/>
        <n v="0.758971612212105"/>
        <n v="0.4407448359049103"/>
        <n v="0.5181391100091348"/>
        <n v="0.5573026640909295"/>
        <n v="0.1829108852431361"/>
        <n v="0.12148550407287378"/>
        <n v="0.7061705602499467"/>
        <n v="0.13401334359763922"/>
        <n v="0.5352123528323984"/>
        <n v="0.7280558212021393"/>
        <n v="0.10820532762978806"/>
        <n v="0.5214806808970549"/>
        <n v="0.7242116018763644"/>
        <n v="0.7569134973444844"/>
        <n v="0.32988216846911245"/>
        <n v="0.5673045995496945"/>
        <n v="0.5404797138981379"/>
        <n v="0.24937965260545905"/>
        <n v="0.47446236559139787"/>
        <n v="0.7592391135424114"/>
        <n v="0.4117540523408494"/>
        <n v="0.08529736475783613"/>
        <n v="0.1642098135222419"/>
        <n v="0.15901234567901235"/>
        <n v="0.5098726369753285"/>
        <n v="0.016913419964982076"/>
        <n v="0.8537714887147702"/>
        <n v="0.8124253285543608"/>
        <n v="0.47137059646011664"/>
        <n v="0.8581153413301859"/>
        <n v="0.5208143973822942"/>
        <n v="0.5914531874937282"/>
        <n v="0.55"/>
        <n v="0.5365750400677372"/>
        <n v="0.1956233421750663"/>
        <n v="0.2737216993131519"/>
        <n v="0.15939507494646682"/>
        <n v="0.8423518560600998"/>
        <n v="0.5261282660332541"/>
        <n v="0.68728309370352"/>
        <n v="0.10822350958986314"/>
        <n v="0.46453070777176986"/>
        <n v="0.49191299498047963"/>
        <n v="0.4929069340834047"/>
        <n v="0.64834471886495"/>
        <n v="0.4061877572699509"/>
        <n v="0.4057150212382546"/>
        <n v="0.6191895987096143"/>
        <n v="0.5274635208126193"/>
        <n v="0.38524817450781035"/>
        <n v="0.21587819467101685"/>
        <n v="0.40421299005266237"/>
        <n v="0.6452286974692362"/>
        <n v="0.4196104768300873"/>
        <n v="0.2889689714146103"/>
        <n v="0.7828175895765472"/>
        <n v="0.49928953984041974"/>
        <n v="0.5733797909407665"/>
        <n v="0.3553139862176065"/>
        <n v="0.6919773715950038"/>
        <n v="0.3471801909472345"/>
        <n v="0.32852492945187134"/>
        <n v="0.40612198819469086"/>
        <n v="0.4872962389582005"/>
        <n v="0.4963459503049241"/>
        <n v="0.6555866549533168"/>
        <n v="0.7182694813656503"/>
        <n v="0.2780092360204799"/>
        <n v="0.41874428925727714"/>
        <n v="0.3576862384888952"/>
        <n v="0.5820589491670226"/>
        <n v="0.15067005602310027"/>
        <n v="0.46421991084695396"/>
        <n v="0.7613636363636364"/>
        <n v="0.3929149604799543"/>
        <n v="0.059687090771245434"/>
        <n v="0.4587051909219013"/>
        <n v="0.6255211466262887"/>
        <n v="0.09619988500339763"/>
        <n v="0.34957660968205784"/>
        <n v="0.5791380320707474"/>
        <n v="0.10131983956720456"/>
        <n v="0.4553301117838845"/>
        <n v="0.7068504190844617"/>
        <n v="0.008353642422996741"/>
        <n v="0.22066367945970516"/>
        <n v="0.30784271127525525"/>
        <n v="0.7194078947368421"/>
        <n v="0.13598735388327302"/>
        <n v="0.5709761993939187"/>
        <n v="0.4578071521302962"/>
        <n v="0.5042987464724027"/>
        <n v="0.8567228470821511"/>
        <n v="0.5796978572529675"/>
        <n v="0.6527587388622345"/>
        <n v="0.81312337875854"/>
        <n v="0.13227783452502553"/>
        <n v="0.13598489616110762"/>
        <n v="0.6966948983374682"/>
        <n v="0.6557309989364313"/>
        <n v="0.38894991922455574"/>
        <n v="0.2566988210075027"/>
        <n v="0.3509992006394884"/>
        <n v="0.4079898417659699"/>
        <n v="0.2374537729168306"/>
        <n v="0.39953767914932964"/>
        <n v="0.7622941168775101"/>
        <n v="0.150242363800821"/>
        <n v="0.7038459581828357"/>
        <n v="0.723265306122449"/>
        <n v="0.42636060292256356"/>
        <n v="0.15874727313758433"/>
        <n v="0.5059925909784266"/>
        <n v="0.5027822609784887"/>
        <n v="0.33849306941373175"/>
        <n v="0.09041090489754482"/>
        <n v="0.30684788290642967"/>
        <n v="0.6893248439898507"/>
        <n v="0.570262812860805"/>
        <n v="0.7229947289336227"/>
        <n v="0.8270928402048503"/>
        <n v="0.6790542552557918"/>
        <n v="0.7205688315496261"/>
        <n v="0.5816232205583287"/>
        <n v="0.47515671268699766"/>
        <n v="0.5778854273143416"/>
        <n v="0.5029530618588747"/>
        <n v="0.8740457124179954"/>
        <n v="0.7567345368038063"/>
        <n v="0.2729661468066551"/>
        <n v="0.6039305949008499"/>
        <n v="0.5423948588975414"/>
        <n v="0.2682779227656114"/>
        <n v="0.4128990509059534"/>
        <n v="0.5993987068077921"/>
        <n v="0.70368799215208"/>
        <n v="0.5358949637637984"/>
        <n v="0.0279284288435771"/>
        <n v="0.1604142449540315"/>
        <n v="0.16991131756756755"/>
        <n v="0.4196302917348142"/>
        <n v="0.5561338827441625"/>
        <n v="0.5012401596031489"/>
        <n v="0.7194209891435465"/>
        <n v="0.17580763109218395"/>
        <n v="0.1353643299572002"/>
        <n v="0.10640602768076575"/>
        <n v="0.5170098753772558"/>
        <n v="0.4351663272233537"/>
        <n v="0.5480128510233222"/>
        <n v="0.7159294353958342"/>
        <n v="0.6133357633826286"/>
        <n v="0.3694490671805203"/>
        <n v="0.5912457451721602"/>
        <n v="0.18690355329949238"/>
        <n v="0.4149769639140298"/>
        <n v="0.41197122159863525"/>
        <n v="0.6811103588354773"/>
        <n v="0.6609551007456766"/>
        <n v="0.5955056179775281"/>
        <n v="0.305344295991778"/>
        <n v="0.2372229531423945"/>
        <n v="0.8502465857359636"/>
        <n v="0.5177196527057282"/>
        <n v="0.3536184210526316"/>
        <n v="0.3494061857400646"/>
        <n v="0.09694489250547704"/>
        <n v="0.38702986934997957"/>
        <n v="0.25969882593159777"/>
        <n v="0.4341646799926646"/>
        <n v="0.4495563022314121"/>
        <n v="0.4253979677197126"/>
        <n v="0.5960755130816231"/>
        <n v="0.5773138740070202"/>
        <n v="0.7449292653826487"/>
        <n v="0.5933926302414231"/>
        <n v="0.26343065693430656"/>
        <n v="0.7123768933939987"/>
        <n v="0.36391366994696345"/>
        <n v="0.4967175572519084"/>
        <n v="0.808232318827941"/>
        <n v="0.651159965990526"/>
        <n v="0.41532473727576286"/>
        <n v="0.47229935432069853"/>
        <n v="0.5803513337670787"/>
        <n v="0.7514308300395257"/>
        <n v="0.7002985663878402"/>
        <n v="0.3009190023638381"/>
        <n v="0.10805764630375168"/>
        <n v="0.5082636561798484"/>
        <n v="0.6191904353858081"/>
        <n v="0.4599288789069811"/>
        <n v="0.6035321218326082"/>
        <n v="0.4670271093512032"/>
        <n v="0.43135883084577115"/>
        <n v="0.7344702182032632"/>
        <n v="0.3643866889103521"/>
        <n v="0.3606311986753859"/>
        <n v="0.14618608549874265"/>
        <n v="0.049762452857912524"/>
        <n v="0.0794941629968042"/>
        <n v="0.20219938469594817"/>
        <n v="0.5015398829688944"/>
        <n v="0.6674395495197085"/>
        <n v="0.5333723439271477"/>
        <n v="0.6027186908679465"/>
        <n v="0.4666750503018109"/>
        <n v="0.35144018683504885"/>
        <n v="0.686485595156769"/>
        <n v="0.5519892235873377"/>
        <n v="0.34632669907364944"/>
        <n v="0.11888717156105101"/>
        <n v="0.4489893146396243"/>
        <n v="0.3130483780085326"/>
        <n v="0.22597669134354614"/>
        <n v="0.5837152209492635"/>
        <n v="0.2699523249334407"/>
        <n v="0.6215798045602606"/>
        <n v="0.40065668505384816"/>
        <n v="0.10684474123539232"/>
        <n v="0.19628345432874633"/>
        <n v="0.1435813492063492"/>
        <n v="0.4536495119863754"/>
        <n v="0.3256385068762279"/>
        <n v="0.179633921392423"/>
        <n v="0.6790131546614682"/>
        <n v="0.5884001120762118"/>
        <n v="0.17972228111087557"/>
        <n v="0.7276900200418076"/>
        <n v="0.7719742458221804"/>
        <n v="0.3439077144917087"/>
        <n v="0.6943457560807215"/>
        <n v="0.6644493717664449"/>
        <n v="0.5828863199563983"/>
        <n v="0.7102548440734331"/>
        <n v="0.8473503247284834"/>
        <n v="0.32982199188823796"/>
        <n v="0.7179332529151589"/>
        <n v="0.3115248352942371"/>
        <n v="0.4035357417371253"/>
        <n v="0.8514361025268133"/>
        <n v="0.40783227848101267"/>
        <n v="0.5977001916506958"/>
        <n v="0.5155265215991167"/>
        <n v="0.6065840276366592"/>
        <n v="0.4653773329726805"/>
        <n v="0.7446076181734741"/>
        <n v="0.1643100926377377"/>
        <n v="0.6103495121649993"/>
        <n v="0.2641091266163729"/>
        <n v="0.5722127051197974"/>
        <n v="0.06456941751059399"/>
        <n v="0.44407474572262085"/>
        <n v="0.10480128444806124"/>
        <n v="0.5631744955945989"/>
        <n v="0.44298518058390274"/>
        <n v="0.3756895062138632"/>
        <n v="0.76004841393918"/>
        <n v="0.7118519964854046"/>
        <n v="0.4462436660057281"/>
        <n v="0.6475546780072904"/>
        <n v="0.6416177255739456"/>
        <n v="0.4780193402372951"/>
        <n v="0.5780114559288706"/>
        <n v="0.445447039396084"/>
        <n v="0.17041501298446762"/>
        <n v="0.6304175824175824"/>
        <n v="0.5842947179336296"/>
        <n v="0.41838786327910804"/>
        <n v="0.6736372985944463"/>
        <n v="0.47116182572614107"/>
        <n v="0.4034757298176526"/>
        <n v="0.6971072867081655"/>
        <n v="0.533522364287152"/>
        <n v="0.8098919798757028"/>
        <n v="0.16325490000994927"/>
        <n v="0.08241385585019272"/>
        <n v="0.8448981213011876"/>
        <n v="0.7298021757532056"/>
        <n v="0.48752443906526394"/>
        <n v="0.5678280826204882"/>
        <n v="0.04405364074814728"/>
        <n v="0.00887655726650675"/>
        <n v="0.7205772888925647"/>
        <n v="0.21155836315812168"/>
        <n v="0.5201445825619325"/>
        <n v="0.48980510709461633"/>
        <n v="0.6723788049605411"/>
        <n v="0.6200741690638755"/>
        <n v="0.43181558174121953"/>
        <n v="0.4876797778422514"/>
        <n v="0.6459495115456525"/>
        <n v="0.41431617537034265"/>
        <n v="0.34919350488212764"/>
        <n v="0.2527033892154728"/>
        <n v="0.36696103054362794"/>
        <n v="0.1516642881128274"/>
        <n v="0.38068807541517996"/>
        <n v="0.5009010555221831"/>
        <n v="0.49250936329588013"/>
        <n v="0.49382918753249594"/>
        <n v="0.701597790709143"/>
        <n v="0.32198910954516335"/>
        <n v="0.4591907848886902"/>
        <n v="0.10158195476291344"/>
        <n v="0.5452570903471033"/>
        <n v="0.12197036600922383"/>
        <n v="0.3655291691611787"/>
        <n v="0.41396335487712593"/>
        <n v="0.8438780862099108"/>
        <n v="0.13899460499351762"/>
        <n v="0.7855424006160362"/>
        <n v="0.7513036355525001"/>
        <n v="0.557625480656254"/>
        <n v="0.3614186913208629"/>
        <n v="0.5890855545872524"/>
        <n v="0.3415434800561566"/>
        <n v="0.7414224861236608"/>
        <n v="0.5956025605343724"/>
        <n v="0.4400009848379718"/>
        <n v="0.33985985160758453"/>
        <n v="0.7278495514390961"/>
        <n v="0.3312818336162988"/>
        <n v="0.08635437881873727"/>
        <n v="0.6787487121850707"/>
        <n v="0.3930665074666468"/>
        <n v="0.6060880094416259"/>
        <n v="0.5976376941841058"/>
        <n v="0.4936114447963307"/>
        <n v="0.3879646676459055"/>
        <n v="0.15335138794854436"/>
        <n v="0.48323409589470384"/>
        <n v="0.5991829627645325"/>
        <n v="0.6081090935608546"/>
        <n v="0.29586492682066656"/>
        <n v="0.7300546246741403"/>
        <n v="0.8597452403780305"/>
        <n v="0.7251632962352638"/>
        <n v="0.4738568517393014"/>
        <n v="0.6247481332227095"/>
        <n v="0.5558713152657168"/>
        <n v="0.34524026875045644"/>
        <n v="0.5720056035489143"/>
        <n v="0.564605239707717"/>
        <n v="0.7075203102373414"/>
        <n v="0.6074417758369723"/>
        <n v="0.11914252812472319"/>
        <n v="0.17213249835201055"/>
        <n v="0.5759580416228147"/>
        <n v="0.38650549886059643"/>
        <n v="0.36376823273430575"/>
        <n v="0.4920992540721571"/>
        <n v="0.4075575027382256"/>
        <n v="0.36854216803977025"/>
        <n v="0.7094045275126942"/>
        <n v="0.40738069199804544"/>
        <n v="0.737319717627985"/>
        <n v="0.5222785212787712"/>
        <n v="0.7027657865676137"/>
        <n v="0.8234358430540827"/>
        <n v="0.4431276514609848"/>
        <n v="0.41153132166126744"/>
        <n v="0.6795872136924238"/>
        <n v="0.6529129487945422"/>
        <n v="0.30397570403092217"/>
        <n v="0.34472326281768767"/>
        <n v="0.43307472037984285"/>
        <n v="0.3256613973298386"/>
        <n v="0.07972774740694971"/>
        <n v="0.21412671329619543"/>
        <n v="0.6207115338073403"/>
        <n v="0.6912106993756234"/>
        <n v="0.5911227626107395"/>
        <n v="0.2049239681390297"/>
        <n v="0.7274410566596716"/>
        <n v="0.8163807683015221"/>
        <n v="0.3977522561997448"/>
        <n v="0.41237785016286643"/>
        <n v="0.5734900020614306"/>
        <n v="0.4532081441456249"/>
        <n v="0.459452431936372"/>
        <n v="0.3164867768172285"/>
        <n v="0.4058178350023844"/>
        <n v="0.4204971857410882"/>
        <n v="0.06302122002175527"/>
        <n v="0.42974230976794386"/>
        <n v="0.3335836932256786"/>
        <n v="0.5016047902477817"/>
        <n v="0.09298477829252151"/>
        <n v="0.5462251655629139"/>
        <n v="0.7336093354117056"/>
        <n v="0.43542543026963976"/>
        <n v="0.6076750626401161"/>
        <n v="0.16168566520548736"/>
        <n v="0.49968633006172214"/>
        <n v="0.3968716104355769"/>
        <n v="0.4587873109356177"/>
        <n v="0.26774726099354645"/>
        <n v="0.4164009952956728"/>
        <n v="0.49198820664017434"/>
        <n v="0.834260986574513"/>
        <n v="0.2974302543853971"/>
        <n v="0.657997399219766"/>
        <n v="0.5711677867330874"/>
        <n v="0.42511818468326507"/>
        <n v="0.8240510377425103"/>
        <n v="0.7337943992484359"/>
        <n v="0.5029818429045441"/>
        <n v="0.8138549385302322"/>
        <n v="0.44837286489111955"/>
        <n v="0.41806725087231317"/>
        <n v="0.6955661825481166"/>
        <n v="0.12746354262005002"/>
        <n v="0.5822120325283566"/>
        <n v="0.3750256441534103"/>
        <n v="0.5382297819846749"/>
        <n v="0.7093164366997873"/>
        <n v="0.498617034514746"/>
        <n v="0.5915022584875419"/>
        <n v="0.21458686123248247"/>
        <n v="0.5868288590604027"/>
        <n v="0.32615539604583804"/>
        <n v="0.522111417226081"/>
        <n v="0.40680085802259036"/>
        <n v="0.19944150499706056"/>
        <n v="0.19536601437393689"/>
        <n v="0.08986079845637893"/>
        <n v="0.08607901768375144"/>
        <n v="0.7455071624945738"/>
        <n v="0.41713239425834736"/>
        <n v="0.5722258128666601"/>
        <n v="0.4308456558948818"/>
        <n v="0.24958900014945448"/>
        <n v="0.5258882692781586"/>
        <n v="0.49872122762148335"/>
        <n v="0.33860534076807786"/>
        <n v="0.18333240797290545"/>
        <n v="0.6307520052862465"/>
        <n v="0.12936665504751224"/>
        <n v="0.8608568223758005"/>
        <n v="0.5388501269582927"/>
        <n v="0.5341271204228443"/>
        <n v="0.13895661481739485"/>
        <n v="0.4530574277060825"/>
        <n v="0.07935895457117868"/>
        <n v="0.8221558696802479"/>
        <n v="0.3939393939393939"/>
        <n v="0.4383379670529543"/>
        <n v="0.7598715092386547"/>
        <n v="0.6803084832904884"/>
        <n v="0.8251368443428815"/>
        <n v="0.8405101428104907"/>
        <n v="0.12611408199643495"/>
        <n v="0.5699676280164803"/>
        <n v="0.37981164723569627"/>
        <n v="0.4833835825032757"/>
        <n v="0.35313260814322367"/>
        <n v="0.7072125633362256"/>
        <n v="0.6928034307843999"/>
        <n v="0.5373132342571281"/>
        <n v="0.8454909855026399"/>
        <n v="0.47302565392354123"/>
        <n v="0.2820143353284564"/>
        <n v="0.7271783168939067"/>
        <n v="0.3989427580616105"/>
        <n v="0.39147987548765073"/>
        <n v="0.37219903752161815"/>
        <n v="0.3289842979594933"/>
        <n v="0.5436129434836869"/>
        <n v="0.36659698191927015"/>
        <n v="0.4088553288165849"/>
        <n v="0.058658089928235936"/>
        <n v="0.11932015059881373"/>
        <n v="0.6530091826351343"/>
        <n v="0.44895353174882674"/>
        <n v="0.6188686038313257"/>
        <n v="0.6925596465983075"/>
        <n v="0.4273839970770917"/>
        <n v="0.1493124881308608"/>
        <n v="0.6299056607610651"/>
        <n v="0.07486133950724136"/>
        <n v="0.4296122824134585"/>
        <n v="0.5456948289190481"/>
        <n v="0.33611770210206193"/>
        <n v="0.1865771812080537"/>
        <n v="0.062197092084006464"/>
        <n v="0.34006374091889857"/>
        <n v="0.4311807245793132"/>
        <n v="0.5854190702364386"/>
        <n v="0.5381478726152716"/>
        <n v="0.7085720813542139"/>
        <n v="0.4327926281319016"/>
        <n v="0.6448834100698054"/>
        <n v="0.3526775896195294"/>
        <n v="0.33380031485145656"/>
        <n v="0.5916046222444212"/>
        <n v="0.06631503571615698"/>
        <n v="0.11422266067916696"/>
        <n v="0.3952067098390943"/>
        <n v="0.46919780366947905"/>
        <n v="0.07523745976921266"/>
        <n v="0.8241503811106654"/>
        <n v="0.4816721768934454"/>
        <n v="0.605967233763207"/>
        <n v="0.6048849086849725"/>
        <n v="0.5828965041540872"/>
        <n v="0.5596558902561654"/>
        <n v="0.27746492627193126"/>
        <n v="0.2181659958664201"/>
        <n v="0.4459341121249803"/>
        <n v="0.5111294606526541"/>
        <n v="0.5829002846949439"/>
        <n v="0.5816637304205772"/>
        <n v="0.04347440121549414"/>
        <n v="0.357087321575382"/>
        <n v="0.022127432684617435"/>
        <n v="0.41915995632480074"/>
        <n v="0.1559199621122425"/>
        <n v="0.544901897419325"/>
        <n v="0.1385670486982603"/>
        <n v="0.6887459541921784"/>
        <n v="0.5493989992385511"/>
        <n v="0.4490982439487423"/>
        <n v="0.5465369185718719"/>
        <n v="0.5037638621737788"/>
        <n v="0.7986585739059472"/>
        <n v="0.3988711719098376"/>
        <n v="0.5655133681648769"/>
        <n v="0.7156225541906285"/>
        <n v="0.1656885045385292"/>
        <n v="0.13861765065460402"/>
        <n v="0.4931450280066252"/>
        <n v="0.44196167256254293"/>
        <n v="0.44044507069627326"/>
        <n v="0.03667367252250466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X702" sheet="Audience Goals Part 1"/>
  </cacheSource>
  <cacheFields>
    <cacheField name="user id" numFmtId="0">
      <sharedItems>
        <s v="VSEBV0477I"/>
        <s v="UYILJ6576R"/>
        <s v="YTOPI5843W"/>
        <s v="IDJBP7103Z"/>
        <s v="XJCCK3495N"/>
        <s v="FEICG0482L"/>
        <s v="LWJQD9640X"/>
        <s v="PHCDP6748A"/>
        <s v="PFARI5934S"/>
        <s v="KNJHG4959G"/>
        <s v="IBXAA5591O"/>
        <s v="NOKCJ7278U"/>
        <s v="HNFNT9214M"/>
        <s v="LAHPY7048C"/>
        <s v="OTXLT2018N"/>
        <s v="ZQQVT1648U"/>
        <s v="UNAHF7261R"/>
        <s v="YXYJD5988H"/>
        <s v="BBLZX7578R"/>
        <s v="DMNFG5266O"/>
        <s v="DLRVS3201A"/>
        <s v="WFYQL7703Z"/>
        <s v="RAPZK6824L"/>
        <s v="FBZDK4515D"/>
        <s v="CJJWX4880S"/>
        <s v="WKMPV6304C"/>
        <s v="EQNJY1753V"/>
        <s v="SLPEF4433Z"/>
        <s v="QOVXZ1547U"/>
        <s v="ZBLQJ7353X"/>
        <s v="HWUEF0767X"/>
        <s v="MKNCM9151D"/>
        <s v="DUZHB7832G"/>
        <s v="JNBOH4462V"/>
        <s v="SWROB3634I"/>
        <s v="VQSPP7748N"/>
        <s v="YXRCM7069A"/>
        <s v="DTBFV9091K"/>
        <s v="ARBEB1229T"/>
        <s v="UKVZR6178H"/>
        <s v="RBDGI2191H"/>
        <s v="WOAJS6397Q"/>
        <s v="CLEKY2878M"/>
        <s v="AFMSM7834H"/>
        <s v="GKJGA3143R"/>
        <s v="QUAZP4763Z"/>
        <s v="IWBMW6853J"/>
        <s v="TQOZR1674Z"/>
        <s v="SFQJF8708G"/>
        <s v="PJSYV2809B"/>
        <s v="HAAET5600P"/>
        <s v="RGSQC0136Q"/>
        <s v="PCCZU6150E"/>
        <s v="NPHUV3051S"/>
        <s v="YJOWE1578J"/>
        <s v="HLWQP6959X"/>
        <s v="YIFKL6363U"/>
        <s v="ZXLIT6695R"/>
        <s v="NMZNE4238Q"/>
        <s v="JUAJZ1179L"/>
        <s v="WHTMD7367W"/>
        <s v="SXGTG5116S"/>
        <s v="OMUVE7654C"/>
        <s v="IXAMN5010X"/>
        <s v="VGRYB1953J"/>
        <s v="MBXJL8921H"/>
        <s v="FTBPT7921O"/>
        <s v="XLDQB0289S"/>
        <s v="UFEIC4685Q"/>
        <s v="AYMSL2125P"/>
        <s v="SIZMU2622P"/>
        <s v="XQRTH0321M"/>
        <s v="XNDIE5376H"/>
        <s v="EHBUT5002W"/>
        <s v="WQKOK9466B"/>
        <s v="FGJQD8833Y"/>
        <s v="IXGIU1790K"/>
        <s v="ELQWA3255B"/>
        <s v="PPOHQ6538L"/>
        <s v="ASOMQ3553Y"/>
        <s v="UBHTX8408S"/>
        <s v="EZLPP1861T"/>
        <s v="MPRAX9910J"/>
        <s v="VMZVX0803G"/>
        <s v="SNNTU2001Z"/>
        <s v="NMQEL6671J"/>
        <s v="GLOSR9987H"/>
        <s v="VNITQ2564X"/>
        <s v="VHSGZ6955F"/>
        <s v="GFIAB5156G"/>
        <s v="EMKQQ7215U"/>
        <s v="QDYXJ7569A"/>
        <s v="ALGYF1437Q"/>
        <s v="DZRCO0881W"/>
        <s v="XLMPS4623T"/>
        <s v="DDAUP9478O"/>
        <s v="NKXQD8942M"/>
        <s v="AOBAC3198V"/>
        <s v="UCZLN2659H"/>
        <s v="VRJZP3827J"/>
        <s v="UUBIN9425T"/>
        <s v="VOFGB6363F"/>
        <s v="WIAXH5568R"/>
        <s v="INIEJ5776C"/>
        <s v="DPGGD9172J"/>
        <s v="IXQEK3844N"/>
        <s v="YFRQE4602U"/>
        <s v="ZHEWP3598B"/>
        <s v="NWLOJ3636X"/>
        <s v="VQKIZ8502W"/>
        <s v="PAIWC8906L"/>
        <s v="ABWXM0805N"/>
        <s v="CCRNM8255N"/>
        <s v="DIVZD4914F"/>
        <s v="MNVGC8599B"/>
        <s v="XLGLF3015N"/>
        <s v="XOUNU4391H"/>
        <s v="RLBQR3041X"/>
        <s v="YBMER8440V"/>
        <s v="WOZNO2145E"/>
        <s v="ZKNQP2729Q"/>
        <s v="MDRXP7045D"/>
        <s v="JHQYJ2545D"/>
        <s v="YXUGJ2459B"/>
        <s v="JGGKX2037G"/>
        <s v="NGAMR1003C"/>
        <s v="ZFWXT7245G"/>
        <s v="KSREK1687R"/>
        <s v="BUPVZ1190I"/>
        <s v="XWYIT9866J"/>
        <s v="SZZTG0430B"/>
        <s v="SPCMX2024W"/>
        <s v="ASKQT4796T"/>
        <s v="RESTH6166P"/>
        <s v="VQWRD0962W"/>
        <s v="DZKXR6496B"/>
        <s v="SERKQ1423A"/>
        <s v="LAUXF7510L"/>
        <s v="DYSHC7693I"/>
        <s v="DLXOX1644U"/>
        <s v="EUWTQ7057W"/>
        <s v="TPPAP8234B"/>
        <s v="DANIT5805U"/>
        <s v="LBLVK2168C"/>
        <s v="GYLSP9079C"/>
        <s v="JZKWS2776C"/>
        <s v="WZUCC2935Y"/>
        <s v="JMHAM7380E"/>
        <s v="MKCML3857A"/>
        <s v="RUPEE8669S"/>
        <s v="MBYFR7830Z"/>
        <s v="OLDCT4805K"/>
        <s v="KUECC7597O"/>
        <s v="LQLYG6047L"/>
        <s v="XPGSD5184Z"/>
        <s v="IBKUG9489W"/>
        <s v="ADOWV1114V"/>
        <s v="LYCVY6358C"/>
        <s v="DZGAO1303N"/>
        <s v="DEIGT6412A"/>
        <s v="ZAJWN7862U"/>
        <s v="MPGXL3067A"/>
        <s v="YJOKS4938A"/>
        <s v="ZHVGN2491H"/>
        <s v="XGMHH6981T"/>
        <s v="BZOBI2836C"/>
        <s v="ERAWQ4479D"/>
        <s v="RMFKW1583H"/>
        <s v="OICXW8154D"/>
        <s v="HCZPH4346B"/>
        <s v="DXADI4176M"/>
        <s v="XAYIG7093D"/>
        <s v="SNGLC5511I"/>
        <s v="LJRKT6242F"/>
        <s v="DAIHT9728L"/>
        <s v="MKJOS9956B"/>
        <s v="XNMNN2508C"/>
        <s v="HFPQI8101C"/>
        <s v="FSZHR3629S"/>
        <s v="MLCPE3769A"/>
        <s v="NVALC0032U"/>
        <s v="ALJEC5836N"/>
        <s v="RZUDP2486J"/>
        <s v="UTLZK1972J"/>
        <s v="HTPDW1024C"/>
        <s v="IHOHM5014T"/>
        <s v="HQWSA5089H"/>
        <s v="IGJXP7390M"/>
        <s v="CUJSR0419H"/>
        <s v="OBEFA3199W"/>
        <s v="ORNZZ7431N"/>
        <s v="TLVFK1900S"/>
        <s v="VMYST9432L"/>
        <s v="GSFPR8052D"/>
        <s v="GFDFS4398C"/>
        <s v="GODYB4457O"/>
        <s v="EDMHM0851Y"/>
        <s v="OBTHQ1814N"/>
        <s v="QLYBJ6230S"/>
        <s v="LTHGG8490O"/>
        <s v="FWDFC3678M"/>
        <s v="CUCAI3074I"/>
        <s v="QLOUJ8272S"/>
        <s v="FHXYS4659R"/>
        <s v="QYCQG9954K"/>
        <s v="CUZSG1386K"/>
        <s v="CKQDJ5078T"/>
        <s v="XYOJW6022K"/>
        <s v="KWTTE8102B"/>
        <s v="NQQNL7320T"/>
        <s v="CCUNM3999A"/>
        <s v="DVSKS0893I"/>
        <s v="WVAIV4666J"/>
        <s v="FPSKP7757U"/>
        <s v="ONZEO0121L"/>
        <s v="GNJHQ6615U"/>
        <s v="VPWSU8183E"/>
        <s v="JOJKS6529M"/>
        <s v="IXGTG8836K"/>
        <s v="QETJS1358H"/>
        <s v="RUXTH5361L"/>
        <s v="ZXMCR0435E"/>
        <s v="YWOKG0142J"/>
        <s v="UHQLB1940F"/>
        <s v="XSQXY8178A"/>
        <s v="RXHRP9729B"/>
        <s v="TMWLJ3345S"/>
        <s v="KRPSH7899E"/>
        <s v="JRADW4215G"/>
        <s v="HGETU3242K"/>
        <s v="ZTHAO8965Z"/>
        <s v="MGZVT5342M"/>
        <s v="ZYYBI7750V"/>
        <s v="VPBJO3661M"/>
        <s v="XULRY0614D"/>
        <s v="UCHEB8023T"/>
        <s v="YEMIG6375F"/>
        <s v="RHUKV7848M"/>
        <s v="YHRWV5518Y"/>
        <s v="YDBMK6388L"/>
        <s v="CAHYG3981W"/>
        <s v="BYVML5268P"/>
        <s v="VKGWM6447J"/>
        <s v="KVFZR5846U"/>
        <s v="ZONZT0469Y"/>
        <s v="JIEVO9973J"/>
        <s v="FAMYP0995M"/>
        <s v="YSCFB3523B"/>
        <s v="ETYCF9135S"/>
        <s v="ESXTC0601A"/>
        <s v="YAWMM0905I"/>
        <s v="CUHNL0300I"/>
        <s v="FHALK0254I"/>
        <s v="WNXZE3849P"/>
        <s v="HNWTV2993L"/>
        <s v="PQLGX6807T"/>
        <s v="IBDNQ3988K"/>
        <s v="KYCQN5930T"/>
        <s v="XRMMV3675M"/>
        <s v="QROHR6546G"/>
        <s v="SOENF7979I"/>
        <s v="MJVRY6395O"/>
        <s v="UPUTZ1432X"/>
        <s v="IDWQW7204M"/>
        <s v="YUUQX1533J"/>
        <s v="HRTWF2586O"/>
        <s v="VPCIP7254I"/>
        <s v="UGYXW4230S"/>
        <s v="VRAEE9947R"/>
        <s v="LYDJQ5653N"/>
        <s v="INWUW6003P"/>
        <s v="ZXILD0744S"/>
        <s v="SDVKA9078Z"/>
        <s v="BSPYL8294V"/>
        <s v="UQVUR7684C"/>
        <s v="EIHMD3764I"/>
        <s v="XMYUC8028K"/>
        <s v="ELGKR4105C"/>
        <s v="FZBMA4850B"/>
        <s v="TSZTZ3446D"/>
        <s v="FSWKS7703F"/>
        <s v="VBOIN7828R"/>
        <s v="YOGGI4679I"/>
        <s v="RBTCM6209G"/>
        <s v="RRFVN6966N"/>
        <s v="JOKIV1520Z"/>
        <s v="NHUXA3523K"/>
        <s v="LGXZN7618K"/>
        <s v="RUPPP6016V"/>
        <s v="XSPIU6074Y"/>
        <s v="OJNGY6042R"/>
        <s v="MPLPP0362A"/>
        <s v="HRVXJ7349Z"/>
        <s v="JGLSA4329U"/>
        <s v="HFZCU7720Q"/>
        <s v="UDQZF1654N"/>
        <s v="NTFCU1151W"/>
        <s v="ULAIX3501E"/>
        <s v="ZUTDU7524X"/>
        <s v="IBYZN1800D"/>
        <s v="EZURE6857K"/>
        <s v="CEGED2731Y"/>
        <s v="VTFJZ4454U"/>
        <s v="VYLUI9549K"/>
        <s v="DBQPZ0065J"/>
        <s v="UWHDX4547D"/>
        <s v="ZLASU0197Q"/>
        <s v="QTDDO7203O"/>
        <s v="ZDTAD6991M"/>
        <s v="QGJUN3539N"/>
        <s v="LYYFK6266Q"/>
        <s v="RHAIL7304A"/>
        <s v="AJMBY2346O"/>
        <s v="UGRIS7899B"/>
        <s v="JLMBA1714K"/>
        <s v="DCAHB9626S"/>
        <s v="IXZCJ1734X"/>
        <s v="FGRHL1188N"/>
        <s v="BUFTA5555M"/>
        <s v="KNDVK7610T"/>
        <s v="GVZIZ4368Z"/>
        <s v="UTHKV3343C"/>
        <s v="TSUJX7553E"/>
        <s v="FXYFQ8937T"/>
        <s v="SSLQK7603J"/>
        <s v="WMDBP5263P"/>
        <s v="YEDWG7133W"/>
        <s v="UDWCZ8207P"/>
        <s v="UMAYV9951W"/>
        <s v="NHIUE2081D"/>
        <s v="DPPOA9109K"/>
        <s v="HYWBU2767P"/>
        <s v="UODXL9048I"/>
        <s v="DUVJV0365K"/>
        <s v="TXPGH7140K"/>
        <s v="PWPQP4253T"/>
        <s v="RTBFW6798E"/>
        <s v="EBJLN4203Z"/>
        <s v="ZZDMK1526H"/>
        <s v="DBLTB3558S"/>
        <s v="LLQYY4909B"/>
        <s v="SYCWI6055B"/>
        <s v="EDGHK7447A"/>
        <s v="XTHAC0632A"/>
        <s v="DUSFZ5266A"/>
        <s v="KUEOV3059A"/>
        <s v="YHBPW3142T"/>
        <s v="MIEKF7155T"/>
        <s v="UGXAX0803E"/>
        <s v="DYYCQ3365N"/>
        <s v="DBWPR4771C"/>
        <s v="BOQOT3577K"/>
        <s v="IQSSO8533H"/>
        <s v="UJMXF0797L"/>
        <s v="YDFZL4760B"/>
        <s v="NWIPH6867Y"/>
        <s v="MSTKW0021I"/>
        <s v="NUEFG3623O"/>
        <s v="TNEMA3098L"/>
        <s v="JHJPD1937B"/>
        <s v="IPVUM5032X"/>
        <s v="HKIWD6732Z"/>
        <s v="CZLSB5840A"/>
        <s v="JGIIM9251E"/>
        <s v="IBKVE5450B"/>
        <s v="SEAXG5752L"/>
        <s v="IOFRC1978M"/>
        <s v="SSXHD0493R"/>
        <s v="ZRRCV7570B"/>
        <s v="WIOIH3185X"/>
        <s v="VOIKW7525D"/>
        <s v="HWWPB2234B"/>
        <s v="FRRDD3353T"/>
        <s v="KAOJS0986I"/>
        <s v="UIWIP6457B"/>
        <s v="CXWOQ3854Y"/>
        <s v="BLMUX0265H"/>
        <s v="MBBXE6117R"/>
        <s v="MQLNG3826L"/>
        <s v="EOBSG4888H"/>
        <s v="LUNGK0290L"/>
        <s v="WAJCH8135H"/>
        <s v="EVNAW4640F"/>
        <s v="WSVWR6700T"/>
        <s v="CGMMU2582A"/>
        <s v="MHCUS4399K"/>
        <s v="HLRXK0020W"/>
        <s v="GQTYF6449M"/>
        <s v="VDIFM5959E"/>
        <s v="MNKEV7271L"/>
        <s v="ZAPRT1202P"/>
        <s v="BBJPF6212Z"/>
        <s v="HVIPF9164I"/>
        <s v="HTXDB0315N"/>
        <s v="WASAZ7091S"/>
        <s v="TOJEA8998J"/>
        <s v="NRDJO4942X"/>
        <s v="RGVDH5612B"/>
        <s v="WOMDF4920R"/>
        <s v="MCGLF9586W"/>
        <s v="FVEOX2518Q"/>
        <s v="WOOPY2470Q"/>
        <s v="NBFDP8614V"/>
        <s v="OHSXI8260D"/>
        <s v="IHTFN9883F"/>
        <s v="PLNCK8092K"/>
        <s v="FQHEZ7971Z"/>
        <s v="CXGAZ6353T"/>
        <s v="VDJYO1640I"/>
        <s v="HXCRN4463P"/>
        <s v="EWNTA2102E"/>
        <s v="GYCND0607J"/>
        <s v="RGWVN5464S"/>
        <s v="GVNEZ4094A"/>
        <s v="PHTXE1764B"/>
        <s v="FRLAV2389E"/>
        <s v="ZJRPV5063L"/>
        <s v="MEOSU3566R"/>
        <s v="EIGNB6744C"/>
        <s v="QFWII4772P"/>
        <s v="PBJVX1159R"/>
        <s v="UYBWI6518W"/>
        <s v="UFJIL2790F"/>
        <s v="XJAXD7769J"/>
        <s v="DRQEG8768V"/>
        <s v="RLRXJ9018X"/>
        <s v="MKCYW5699X"/>
        <s v="ACISR2177V"/>
        <s v="MRWWP1933D"/>
        <s v="PXTFY2287U"/>
        <s v="TPUSC7096U"/>
        <s v="ULCVE1524T"/>
        <s v="YTVZF7096N"/>
        <s v="KULXK2417O"/>
        <s v="DPTMM2394J"/>
        <s v="SVDSI0203I"/>
        <s v="IQNDF8078J"/>
        <s v="NQIAQ4797B"/>
        <s v="BPIEV7647Z"/>
        <s v="SKDOI1091I"/>
        <s v="URJMU3263E"/>
        <s v="XEVLA2869O"/>
        <s v="NNIQN4994L"/>
        <s v="WQOKT9460U"/>
        <s v="TOBUU9192V"/>
        <s v="CDXJO4905E"/>
        <s v="MYYFY2600T"/>
        <s v="UDILX1928H"/>
        <s v="NXNCM3609R"/>
        <s v="ZPFYE9731B"/>
        <s v="TOJIT8735S"/>
        <s v="TADZU2116Y"/>
        <s v="ELPSH7345M"/>
        <s v="EXWIY3624H"/>
        <s v="HPNFI2551J"/>
      </sharedItems>
    </cacheField>
    <cacheField name="campaign_id" numFmtId="0">
      <sharedItems>
        <s v="BT83T"/>
        <s v="VR21A"/>
        <s v="RT89L"/>
        <s v="FW17T"/>
        <s v="DN9L"/>
        <s v="QZ39C"/>
        <s v="RV38Z"/>
        <s v="MS82D"/>
        <s v="WG83O"/>
        <s v="BM78H"/>
        <s v="FZ8E"/>
        <s v="AI69M"/>
        <s v="LR80T"/>
        <s v="GB24X"/>
        <s v="ZG71F"/>
        <s v="PJ83K"/>
        <s v="YP57Z"/>
        <s v="BU12D"/>
        <s v="GX90P"/>
        <s v="UD94W"/>
        <s v="NZ83Q"/>
        <s v="XK31G"/>
        <s v="QA53V"/>
        <s v="TF80Q"/>
        <s v="DO35G"/>
        <s v="RQ92I"/>
        <s v="WS57S"/>
        <s v="XU55K"/>
        <s v="QA40V"/>
        <s v="WB42P"/>
        <s v="UX68W"/>
        <s v="EC54S"/>
        <s v="ID8E"/>
        <s v="EZ97X"/>
        <s v="QW9G"/>
        <s v="DF19B"/>
        <s v="XS64U"/>
        <s v="MR63Y"/>
        <s v="JD96O"/>
        <s v="YB65T"/>
        <s v="ZJ89Y"/>
        <s v="IC18H"/>
        <s v="ED29O"/>
        <s v="VP14B"/>
        <s v="KX64V"/>
        <s v="IT82N"/>
        <s v="JZ71C"/>
        <s v="PW83H"/>
        <s v="DE96V"/>
        <s v="ZU80A"/>
        <s v="LA55D"/>
        <s v="RD84L"/>
        <s v="QY39V"/>
        <s v="BY93B"/>
        <s v="TQ36V"/>
        <s v="OY58M"/>
        <s v="ZN59E"/>
        <s v="DT93C"/>
        <s v="DJ26S"/>
        <s v="KA76J"/>
        <s v="ND96X"/>
        <s v="OO13M"/>
        <s v="FY4Y"/>
        <s v="OI61Q"/>
        <s v="PS12M"/>
        <s v="JQ4O"/>
        <s v="BP10B"/>
        <s v="QE76I"/>
        <s v="DT74K"/>
        <s v="CW19Y"/>
        <s v="ZA11Y"/>
        <s v="YU4V"/>
        <s v="SO94T"/>
        <s v="TI31R"/>
        <s v="ID53Y"/>
        <s v="KD42E"/>
        <s v="ZM79T"/>
        <s v="WD10E"/>
        <s v="WX88C"/>
        <s v="DJ43D"/>
        <s v="VC10A"/>
        <s v="MB34P"/>
        <s v="YD55K"/>
        <s v="JY83P"/>
        <s v="NH21A"/>
        <s v="IC53B"/>
        <s v="TD74N"/>
        <s v="FA98Q"/>
        <s v="SS65B"/>
        <s v="PJ21X"/>
        <s v="LG31R"/>
        <s v="NQ5W"/>
        <s v="TQ42F"/>
        <s v="FV62Y"/>
        <s v="ZN58J"/>
        <s v="OA8V"/>
        <s v="CG27J"/>
        <s v="QX68O"/>
        <s v="LY42H"/>
        <s v="OU89T"/>
        <s v="CD54M"/>
        <s v="QM89L"/>
        <s v="FP6T"/>
        <s v="JB89V"/>
        <s v="CZ45V"/>
        <s v="MP61A"/>
        <s v="QU88S"/>
        <s v="KB46S"/>
        <s v="RA52R"/>
        <s v="VR42I"/>
        <s v="KG35D"/>
        <s v="XA96J"/>
        <s v="KI97V"/>
        <s v="YL48I"/>
        <s v="HG31J"/>
        <s v="PU4C"/>
        <s v="JL19C"/>
        <s v="ZG12D"/>
        <s v="EB16N"/>
        <s v="EE35R"/>
        <s v="NX60U"/>
        <s v="KW83Q"/>
        <s v="DI54A"/>
        <s v="TG47L"/>
        <s v="TW29Y"/>
        <s v="LO80X"/>
        <s v="ZG91R"/>
        <s v="HQ17A"/>
        <s v="BB96O"/>
        <s v="TI87B"/>
        <s v="RT1U"/>
        <s v="JY31R"/>
        <s v="FM50F"/>
        <s v="IS27S"/>
        <s v="MP21U"/>
        <s v="GJ44N"/>
        <s v="KS13Y"/>
        <s v="IP86E"/>
        <s v="SG72J"/>
        <s v="XT63E"/>
        <s v="TI12K"/>
        <s v="JB46P"/>
        <s v="KL76P"/>
        <s v="KE39R"/>
        <s v="LB38P"/>
        <s v="ZW25W"/>
        <s v="YF73J"/>
        <s v="CK51F"/>
        <s v="DP71D"/>
        <s v="QV63N"/>
        <s v="UZ6S"/>
        <s v="AS21M"/>
        <s v="FW38P"/>
        <s v="TL17K"/>
        <s v="FL83D"/>
        <s v="PL31F"/>
        <s v="TS76J"/>
        <s v="TF11Y"/>
        <s v="CM26L"/>
        <s v="GI31N"/>
        <s v="RV44H"/>
        <s v="AE47X"/>
        <s v="WS66Y"/>
        <s v="GH69A"/>
        <s v="CZ38F"/>
        <s v="SI93Q"/>
        <s v="RT37T"/>
        <s v="YJ49H"/>
        <s v="EZ49Z"/>
        <s v="UV25U"/>
        <s v="AT79X"/>
        <s v="SS21R"/>
        <s v="RD77Z"/>
        <s v="UW41F"/>
        <s v="SN60A"/>
        <s v="LZ91S"/>
        <s v="HY33C"/>
        <s v="UX10C"/>
        <s v="LC90S"/>
        <s v="FS5L"/>
        <s v="FW57K"/>
        <s v="VL75F"/>
        <s v="UU68U"/>
        <s v="SI97H"/>
        <s v="MG5Q"/>
        <s v="RG48W"/>
        <s v="KU60Y"/>
        <s v="YY1A"/>
        <s v="KE54L"/>
        <s v="MH91N"/>
        <s v="UN91Q"/>
        <s v="FU79I"/>
        <s v="VN39U"/>
        <s v="GM86I"/>
        <s v="ZR82P"/>
        <s v="AR75J"/>
        <s v="AG22S"/>
        <s v="KI32E"/>
        <s v="LW21L"/>
        <s v="ZW38J"/>
        <s v="IF29I"/>
        <s v="KQ37M"/>
        <s v="PU49C"/>
        <s v="PN16O"/>
        <s v="RN32E"/>
        <s v="BE24Y"/>
        <s v="VB90Y"/>
        <s v="TK18D"/>
        <s v="PM50D"/>
        <s v="VY38C"/>
        <s v="HZ5U"/>
        <s v="NC23T"/>
        <s v="RL97F"/>
        <s v="RD69Q"/>
        <s v="ED71U"/>
        <s v="AD43G"/>
        <s v="ID22O"/>
        <s v="KE35U"/>
        <s v="RG71V"/>
        <s v="BR42N"/>
        <s v="UI7X"/>
        <s v="LL7K"/>
        <s v="VD70V"/>
        <s v="RT17D"/>
        <s v="CH11H"/>
        <s v="QF24V"/>
        <s v="HD98S"/>
        <s v="YT33T"/>
        <s v="VT45U"/>
        <s v="UU5F"/>
        <s v="JU7V"/>
        <s v="SP76H"/>
        <s v="YO43F"/>
        <s v="WR64T"/>
        <s v="YM34K"/>
        <s v="FB1J"/>
        <s v="HC4X"/>
        <s v="BR6X"/>
        <s v="RG67P"/>
        <s v="EI89S"/>
        <s v="HK56I"/>
        <s v="VU13Y"/>
        <s v="BY55L"/>
        <s v="ST27H"/>
        <s v="KZ46Y"/>
        <s v="HZ45L"/>
        <s v="OY34N"/>
        <s v="UI79V"/>
        <s v="DV69A"/>
        <s v="CJ7I"/>
        <s v="HC80N"/>
        <s v="ID47P"/>
        <s v="FG25L"/>
        <s v="UB6C"/>
        <s v="XF90G"/>
        <s v="ID38G"/>
        <s v="XX27Z"/>
        <s v="WO40N"/>
        <s v="AZ27P"/>
        <s v="WA12C"/>
        <s v="AP56Z"/>
        <s v="XO76S"/>
        <s v="WU57A"/>
        <s v="TV45A"/>
        <s v="GV78T"/>
        <s v="SE74H"/>
        <s v="FR51R"/>
        <s v="BQ63V"/>
        <s v="YO2N"/>
        <s v="WT38Q"/>
        <s v="DL22V"/>
        <s v="BB76Q"/>
        <s v="QM66T"/>
        <s v="PB83X"/>
        <s v="YB36W"/>
        <s v="LF71Z"/>
        <s v="PD88W"/>
        <s v="XB39Z"/>
        <s v="HK2R"/>
        <s v="EX81D"/>
        <s v="FQ37X"/>
        <s v="UQ37T"/>
        <s v="BQ7C"/>
        <s v="LD46G"/>
        <s v="KX87Q"/>
        <s v="UJ9P"/>
        <s v="ER60K"/>
        <s v="ZF56K"/>
        <s v="OF68G"/>
        <s v="TY85U"/>
        <s v="DF43V"/>
        <s v="JH82W"/>
        <s v="GS50R"/>
        <s v="ON55N"/>
        <s v="VH75H"/>
        <s v="EN72G"/>
        <s v="OI32U"/>
        <s v="YC1L"/>
        <s v="XR50W"/>
        <s v="CB92F"/>
        <s v="OE95K"/>
        <s v="JC36B"/>
        <s v="UX97A"/>
        <s v="WM99B"/>
        <s v="ZY56K"/>
        <s v="WH20F"/>
        <s v="VT28P"/>
        <s v="TS9D"/>
        <s v="AY41W"/>
        <s v="PL44V"/>
        <s v="OG25C"/>
        <s v="LA15C"/>
        <s v="SB59E"/>
        <s v="JG36F"/>
        <s v="ZV88T"/>
        <s v="VT20X"/>
        <s v="LY87E"/>
        <s v="VL45Y"/>
        <s v="GI80S"/>
        <s v="TK7C"/>
        <s v="TW81P"/>
        <s v="EG6O"/>
        <s v="SX17H"/>
        <s v="AS58Q"/>
        <s v="NS39N"/>
        <s v="NH28Z"/>
        <s v="ID72M"/>
        <s v="GC80D"/>
        <s v="HJ85Z"/>
        <s v="NU49I"/>
        <s v="JZ12O"/>
        <s v="JC89H"/>
        <s v="CP5M"/>
        <s v="LR90D"/>
        <s v="OB12N"/>
        <s v="II59W"/>
        <s v="RP80S"/>
        <s v="EL94C"/>
        <s v="YY51C"/>
        <s v="II11H"/>
        <s v="WQ7D"/>
        <s v="OM70F"/>
        <s v="ZI45Q"/>
        <s v="MM8D"/>
        <s v="FW95N"/>
        <s v="ZD2R"/>
        <s v="QH76R"/>
        <s v="BH43H"/>
        <s v="GV1N"/>
        <s v="NN81N"/>
        <s v="WD37V"/>
        <s v="PA87U"/>
        <s v="IT58V"/>
        <s v="SW20Q"/>
        <s v="QL25B"/>
        <s v="QU84F"/>
        <s v="OK51G"/>
        <s v="SW64A"/>
        <s v="SX82Z"/>
        <s v="DL9Z"/>
        <s v="FP66H"/>
        <s v="QQ2Y"/>
        <s v="TN17C"/>
        <s v="NA91N"/>
        <s v="AS69J"/>
        <s v="FM3X"/>
        <s v="XQ9M"/>
        <s v="AS97D"/>
        <s v="TT89D"/>
        <s v="YV64Q"/>
        <s v="XN84U"/>
        <s v="ID87R"/>
        <s v="AY31I"/>
        <s v="VD4E"/>
        <s v="MQ71P"/>
        <s v="EH40I"/>
        <s v="PK44G"/>
        <s v="IK84N"/>
        <s v="UV37M"/>
        <s v="PV66B"/>
        <s v="HZ39X"/>
        <s v="NG81Y"/>
        <s v="XA20N"/>
        <s v="BZ43X"/>
        <s v="HL26C"/>
        <s v="XF72I"/>
        <s v="IN7G"/>
        <s v="XR94Q"/>
        <s v="RL41W"/>
        <s v="EP10T"/>
        <s v="NP4J"/>
        <s v="BS45E"/>
        <s v="QO87J"/>
        <s v="MN99M"/>
        <s v="BT87Q"/>
        <s v="VJ7C"/>
        <s v="FD96U"/>
        <s v="VX38M"/>
        <s v="ZY62B"/>
        <s v="KR18E"/>
        <s v="WY54W"/>
        <s v="SK84F"/>
        <s v="AK60K"/>
        <s v="HA18M"/>
        <s v="OL80N"/>
        <s v="RD14U"/>
        <s v="RH54S"/>
        <s v="UA76X"/>
        <s v="RW45A"/>
        <s v="BJ95X"/>
        <s v="WJ88L"/>
        <s v="GG75R"/>
        <s v="WI59E"/>
        <s v="OJ39S"/>
        <s v="EP17H"/>
        <s v="US88K"/>
        <s v="HN38W"/>
        <s v="KI87I"/>
        <s v="SD58A"/>
        <s v="KO72S"/>
        <s v="YD93A"/>
        <s v="SQ86K"/>
        <s v="RR9V"/>
        <s v="AN47E"/>
        <s v="PS95D"/>
        <s v="NR36N"/>
        <s v="YW19R"/>
        <s v="HS57B"/>
        <s v="EX11B"/>
        <s v="UO32G"/>
        <s v="DL29V"/>
        <s v="NC76Z"/>
        <s v="VK59M"/>
        <s v="GM72A"/>
        <s v="SO36A"/>
        <s v="XM72N"/>
        <s v="TJ58Q"/>
        <s v="FC29X"/>
        <s v="KQ29I"/>
        <s v="DB95E"/>
        <s v="RG3Q"/>
        <s v="FZ29Z"/>
        <s v="CY22M"/>
        <s v="WE26N"/>
        <s v="XB90L"/>
        <s v="JV91E"/>
        <s v="SL61D"/>
        <s v="VR36D"/>
        <s v="UU95I"/>
        <s v="VE36B"/>
        <s v="CX65M"/>
        <s v="LD34K"/>
        <s v="AU16R"/>
        <s v="TY28N"/>
        <s v="JN1V"/>
        <s v="BR66R"/>
        <s v="PO75K"/>
        <s v="QG40P"/>
        <s v="MF23V"/>
        <s v="NV41L"/>
        <s v="BX9R"/>
        <s v="GK42Y"/>
        <s v="GA43V"/>
        <s v="WA48M"/>
        <s v="SV16N"/>
        <s v="VV13F"/>
        <s v="MF44X"/>
        <s v="BB25D"/>
        <s v="OW56X"/>
        <s v="WD3S"/>
        <s v="HT40G"/>
        <s v="YE17A"/>
        <s v="WG43O"/>
        <s v="WF48V"/>
        <s v="CT4P"/>
        <s v="JL47Q"/>
        <s v="SV80Q"/>
        <s v="US20C"/>
        <s v="YU46V"/>
        <s v="CU74E"/>
        <s v="RR88N"/>
        <s v="NF1V"/>
        <s v="DC21G"/>
        <s v="SF90S"/>
        <s v="AM13H"/>
        <s v="MX53O"/>
        <s v="XJ76Y"/>
        <s v="AW70L"/>
        <s v="ID36Q"/>
        <s v="HW22I"/>
        <s v="MK12L"/>
        <s v="QY29X"/>
        <s v="TP94D"/>
        <s v="EW47Q"/>
        <s v="CU47I"/>
        <s v="MN37C"/>
        <s v="MJ37O"/>
        <s v="UP96X"/>
        <s v="ON96R"/>
        <s v="SR69O"/>
        <s v="IP79M"/>
        <s v="DE44S"/>
        <s v="PE58F"/>
        <s v="VQ84S"/>
        <s v="IH33F"/>
        <s v="KM84T"/>
        <s v="TU69U"/>
        <s v="MO50I"/>
        <s v="JO90O"/>
        <s v="YE88G"/>
        <s v="BR61L"/>
        <s v="YD24D"/>
        <s v="YK54X"/>
        <s v="PB16Q"/>
        <s v="TR42E"/>
        <s v="BF65Z"/>
        <s v="KU74Z"/>
        <s v="XU43P"/>
        <s v="EH26D"/>
        <s v="YI10E"/>
        <s v="RC44A"/>
        <s v="XJ21O"/>
        <s v="XY64N"/>
        <s v="VJ55I"/>
        <s v="TG45C"/>
        <s v="ZM72X"/>
        <s v="RH47V"/>
        <s v="PD25P"/>
        <s v="WJ38C"/>
        <s v="FX52Z"/>
        <s v="ME5T"/>
        <s v="CO6W"/>
        <s v="VS67G"/>
        <s v="OI72G"/>
        <s v="PF1W"/>
        <s v="WE25H"/>
        <s v="ZC65Y"/>
        <s v="OG4B"/>
        <s v="LX48K"/>
        <s v="QC78I"/>
        <s v="KK63X"/>
        <s v="NG13A"/>
        <s v="IG70C"/>
        <s v="NX35Z"/>
        <s v="ZJ79U"/>
        <s v="BS13E"/>
        <s v="XR28K"/>
        <s v="LX93G"/>
        <s v="DJ79Y"/>
        <s v="KN73T"/>
        <s v="PZ46T"/>
        <s v="JV79I"/>
        <s v="BK85A"/>
        <s v="SN59M"/>
        <s v="UO2O"/>
        <s v="IW82T"/>
        <s v="RM49A"/>
        <s v="DR18B"/>
        <s v="UL98M"/>
        <s v="QP61Z"/>
        <s v="AS66E"/>
        <s v="FN90K"/>
        <s v="FJ49T"/>
        <s v="JH99C"/>
        <s v="CQ28H"/>
        <s v="YR56D"/>
        <s v="SI34J"/>
        <s v="BR28O"/>
        <s v="JI58X"/>
        <s v="WE38X"/>
        <s v="UC73J"/>
        <s v="HP18H"/>
        <s v="KD37E"/>
        <s v="RF99F"/>
        <s v="CZ71Z"/>
        <s v="LI62M"/>
        <s v="AI43A"/>
        <s v="LF50W"/>
        <s v="FP31H"/>
        <s v="KO64X"/>
        <s v="JO74L"/>
        <s v="RH2Q"/>
        <s v="QO56E"/>
        <s v="PI99Y"/>
        <s v="YW97M"/>
        <s v="LA49B"/>
        <s v="QD24W"/>
        <s v="CB14P"/>
        <s v="XF27G"/>
        <s v="KS26Y"/>
        <s v="GS85Y"/>
        <s v="VM61T"/>
        <s v="YM18C"/>
        <s v="VL93T"/>
        <s v="FJ55P"/>
        <s v="IX88K"/>
        <s v="PL55J"/>
        <s v="SW55N"/>
        <s v="AI50C"/>
        <s v="FC37X"/>
        <s v="KT96S"/>
        <s v="QV44G"/>
        <s v="NX90Z"/>
        <s v="ZJ42B"/>
        <s v="JX52A"/>
        <s v="OA89U"/>
        <s v="NS2G"/>
        <s v="DV78O"/>
        <s v="FL76Z"/>
        <s v="GQ41P"/>
        <s v="VB73M"/>
        <s v="PY52A"/>
        <s v="DS25N"/>
        <s v="RG72V"/>
        <s v="MY27P"/>
        <s v="DK13M"/>
        <s v="PF14Y"/>
        <s v="CX76O"/>
        <s v="TY28G"/>
        <s v="CA27R"/>
        <s v="VV75E"/>
        <s v="FD20P"/>
        <s v="SP85G"/>
        <s v="YW60Z"/>
        <s v="FA58M"/>
        <s v="SD45I"/>
        <s v="CB3X"/>
        <s v="BL80W"/>
        <s v="VP35J"/>
        <s v="PT2L"/>
        <s v="BW72Y"/>
        <s v="UZ85Q"/>
        <s v="FX4F"/>
        <s v="XZ62Y"/>
        <s v="CC34J"/>
        <s v="ZL76M"/>
        <s v="PY93L"/>
        <s v="ZE90K"/>
        <s v="CV59K"/>
        <s v="ZM82G"/>
        <s v="QX79K"/>
        <s v="OT24Z"/>
        <s v="TL68U"/>
        <s v="NU6F"/>
        <s v="YB34H"/>
        <s v="TX53X"/>
        <s v="BR65H"/>
        <s v="DR49G"/>
        <s v="WT25C"/>
        <s v="UL28U"/>
        <s v="AX44P"/>
        <s v="FT78K"/>
        <s v="UU39F"/>
        <s v="PZ15U"/>
        <s v="HT80E"/>
        <s v="SM49H"/>
        <s v="MF66D"/>
        <s v="HA24F"/>
        <s v="AI78S"/>
        <s v="MF89F"/>
        <s v="LG4T"/>
        <s v="FA84H"/>
        <s v="XA52Z"/>
        <s v="SQ61P"/>
        <s v="EQ16F"/>
        <s v="OW55J"/>
        <s v="ZD1G"/>
        <s v="CD61D"/>
        <s v="TM55X"/>
        <s v="ZX9V"/>
        <s v="RZ82L"/>
        <s v="IB27Y"/>
        <s v="IV40O"/>
        <s v="JW12Z"/>
        <s v="TG90O"/>
        <s v="QR61D"/>
        <s v="CK45Q"/>
        <s v="ZG97X"/>
        <s v="KH50U"/>
        <s v="QO74F"/>
        <s v="HQ52B"/>
        <s v="MC97N"/>
        <s v="SS93R"/>
        <s v="FO61S"/>
        <s v="CA29H"/>
        <s v="DN89A"/>
        <s v="MR14E"/>
        <s v="YO94V"/>
        <s v="TF90F"/>
        <s v="HR71Z"/>
        <s v="SZ61E"/>
        <s v="GK16D"/>
        <s v="RN43O"/>
        <s v="LE15C"/>
        <s v="NW53C"/>
        <s v="UG46B"/>
        <s v="OK81J"/>
        <s v="CX74A"/>
        <s v="LW13R"/>
        <s v="ZQ60M"/>
        <s v="HB2A"/>
      </sharedItems>
    </cacheField>
    <cacheField name="New Audience Segment" numFmtId="0">
      <sharedItems>
        <s v="Age"/>
        <s v="Autos and Vehicles Brands"/>
        <s v="Sports"/>
        <s v="Life Event"/>
        <s v="Interest Propensities"/>
        <s v="Finance"/>
        <s v="Media and Entertainment"/>
        <s v="Travel"/>
        <s v="Home and Garden"/>
        <s v="Team Sports"/>
        <s v="Fitness"/>
        <s v="Music"/>
        <s v="Restaurants"/>
        <s v="Sociodemographic Data"/>
        <s v="Buyer Propensity"/>
        <s v="Social Media"/>
        <s v="Business to Business Occupation"/>
        <s v="Style Fashion and Clothing"/>
        <s v="Gender and Age Females"/>
        <s v="Automotive"/>
        <s v="Food and Drinks"/>
        <s v="Outdoors"/>
        <s v="Technology"/>
        <s v="Beauty"/>
        <s v="Animals and Pet"/>
        <s v="Television (TV)"/>
        <s v="Insurance"/>
        <s v="B2B Decision Maker Responsibilities"/>
        <s v="News"/>
        <s v="Events and Listings"/>
        <s v="Law and Government"/>
        <s v="Gender and Age Males"/>
        <s v="Product Segment"/>
        <s v="Online Shopping"/>
        <s v="Education"/>
        <s v="Arts"/>
        <s v="Shopping Audiences"/>
        <s v="Real Estate"/>
        <s v="Online Communities"/>
        <s v="Gaming"/>
        <s v="Internet and Telecom"/>
        <s v="Smartphones"/>
        <s v="People and Society"/>
      </sharedItems>
    </cacheField>
    <cacheField name="Creative Size" numFmtId="0">
      <sharedItems>
        <s v="320x50 "/>
        <s v="300x250 "/>
        <s v="300x50 "/>
      </sharedItems>
    </cacheField>
    <cacheField name="creative_size.userid" numFmtId="0">
      <sharedItems>
        <s v="320x50 | VSEBV0477I"/>
        <s v="320x50 | UYILJ6576R"/>
        <s v="320x50 | YTOPI5843W"/>
        <s v="300x250 | IDJBP7103Z"/>
        <s v="300x250 | XJCCK3495N"/>
        <s v="300x250 | FEICG0482L"/>
        <s v="300x250 | LWJQD9640X"/>
        <s v="300x250 | PHCDP6748A"/>
        <s v="300x250 | PFARI5934S"/>
        <s v="320x50 | KNJHG4959G"/>
        <s v="300x250 | IBXAA5591O"/>
        <s v="300x250 | NOKCJ7278U"/>
        <s v="320x50 | HNFNT9214M"/>
        <s v="320x50 | LAHPY7048C"/>
        <s v="300x250 | OTXLT2018N"/>
        <s v="300x250 | ZQQVT1648U"/>
        <s v="300x50 | UNAHF7261R"/>
        <s v="300x250 | YXYJD5988H"/>
        <s v="300x250 | BBLZX7578R"/>
        <s v="300x250 | DMNFG5266O"/>
        <s v="320x50 | DLRVS3201A"/>
        <s v="320x50 | WFYQL7703Z"/>
        <s v="320x50 | RAPZK6824L"/>
        <s v="300x250 | FBZDK4515D"/>
        <s v="300x250 | CJJWX4880S"/>
        <s v="300x250 | WKMPV6304C"/>
        <s v="320x50 | EQNJY1753V"/>
        <s v="300x250 | SLPEF4433Z"/>
        <s v="320x50 | QOVXZ1547U"/>
        <s v="320x50 | ZBLQJ7353X"/>
        <s v="300x250 | HWUEF0767X"/>
        <s v="300x50 | MKNCM9151D"/>
        <s v="320x50 | DUZHB7832G"/>
        <s v="300x250 | JNBOH4462V"/>
        <s v="320x50 | SWROB3634I"/>
        <s v="300x250 | VQSPP7748N"/>
        <s v="320x50 | YXRCM7069A"/>
        <s v="300x250 | DTBFV9091K"/>
        <s v="300x250 | ARBEB1229T"/>
        <s v="320x50 | UKVZR6178H"/>
        <s v="300x250 | RBDGI2191H"/>
        <s v="300x250 | WOAJS6397Q"/>
        <s v="320x50 | CLEKY2878M"/>
        <s v="300x250 | WFYQL7703Z"/>
        <s v="320x50 | AFMSM7834H"/>
        <s v="300x250 | GKJGA3143R"/>
        <s v="300x250 | QUAZP4763Z"/>
        <s v="300x250 | IWBMW6853J"/>
        <s v="320x50 | TQOZR1674Z"/>
        <s v="300x50 | SFQJF8708G"/>
        <s v="300x250 | PJSYV2809B"/>
        <s v="300x250 | HAAET5600P"/>
        <s v="300x250 | RGSQC0136Q"/>
        <s v="320x50 | PCCZU6150E"/>
        <s v="320x50 | RBDGI2191H"/>
        <s v="300x250 | NPHUV3051S"/>
        <s v="320x50 | YJOWE1578J"/>
        <s v="320x50 | HLWQP6959X"/>
        <s v="300x250 | YIFKL6363U"/>
        <s v="320x50 | ZXLIT6695R"/>
        <s v="320x50 | NMZNE4238Q"/>
        <s v="300x250 | JUAJZ1179L"/>
        <s v="300x250 | WHTMD7367W"/>
        <s v="320x50 | SXGTG5116S"/>
        <s v="300x50 | OMUVE7654C"/>
        <s v="300x250 | IXAMN5010X"/>
        <s v="300x250 | VGRYB1953J"/>
        <s v="300x250 | MBXJL8921H"/>
        <s v="300x250 | FTBPT7921O"/>
        <s v="300x250 | XLDQB0289S"/>
        <s v="320x50 | UFEIC4685Q"/>
        <s v="300x250 | AYMSL2125P"/>
        <s v="300x250 | SIZMU2622P"/>
        <s v="320x50 | XQRTH0321M"/>
        <s v="320x50 | XNDIE5376H"/>
        <s v="300x250 | EHBUT5002W"/>
        <s v="300x250 | WQKOK9466B"/>
        <s v="300x250 | FGJQD8833Y"/>
        <s v="320x50 | IXGIU1790K"/>
        <s v="300x250 | ELQWA3255B"/>
        <s v="300x250 | PPOHQ6538L"/>
        <s v="300x250 | ASOMQ3553Y"/>
        <s v="300x250 | UBHTX8408S"/>
        <s v="320x50 | EZLPP1861T"/>
        <s v="300x250 | MPRAX9910J"/>
        <s v="300x250 | VMZVX0803G"/>
        <s v="320x50 | SNNTU2001Z"/>
        <s v="300x250 | NMQEL6671J"/>
        <s v="320x50 | GLOSR9987H"/>
        <s v="320x50 | VNITQ2564X"/>
        <s v="300x250 | VHSGZ6955F"/>
        <s v="300x250 | DLRVS3201A"/>
        <s v="300x250 | GFIAB5156G"/>
        <s v="320x50 | EMKQQ7215U"/>
        <s v="300x250 | QDYXJ7569A"/>
        <s v="300x250 | ALGYF1437Q"/>
        <s v="300x250 | DZRCO0881W"/>
        <s v="320x50 | XLMPS4623T"/>
        <s v="320x50 | DDAUP9478O"/>
        <s v="300x250 | NKXQD8942M"/>
        <s v="320x50 | AOBAC3198V"/>
        <s v="300x50 | UCZLN2659H"/>
        <s v="320x50 | VRJZP3827J"/>
        <s v="300x50 | UUBIN9425T"/>
        <s v="320x50 | VOFGB6363F"/>
        <s v="320x50 | WIAXH5568R"/>
        <s v="300x250 | INIEJ5776C"/>
        <s v="320x50 | DPGGD9172J"/>
        <s v="300x250 | IXQEK3844N"/>
        <s v="300x250 | YFRQE4602U"/>
        <s v="300x250 | ZHEWP3598B"/>
        <s v="300x50 | NWLOJ3636X"/>
        <s v="300x250 | VQKIZ8502W"/>
        <s v="300x250 | PAIWC8906L"/>
        <s v="300x50 | ABWXM0805N"/>
        <s v="300x250 | CCRNM8255N"/>
        <s v="300x250 | DIVZD4914F"/>
        <s v="300x250 | MNVGC8599B"/>
        <s v="300x250 | XLGLF3015N"/>
        <s v="320x50 | XOUNU4391H"/>
        <s v="300x50 | RLBQR3041X"/>
        <s v="320x50 | YBMER8440V"/>
        <s v="300x250 | WOZNO2145E"/>
        <s v="320x50 | ZKNQP2729Q"/>
        <s v="320x50 | MDRXP7045D"/>
        <s v="300x250 | JHQYJ2545D"/>
        <s v="300x50 | YXUGJ2459B"/>
        <s v="320x50 | JGGKX2037G"/>
        <s v="300x250 | NGAMR1003C"/>
        <s v="300x250 | ZFWXT7245G"/>
        <s v="300x250 | KSREK1687R"/>
        <s v="300x250 | ABWXM0805N"/>
        <s v="300x250 | BUPVZ1190I"/>
        <s v="300x250 | XWYIT9866J"/>
        <s v="300x250 | SZZTG0430B"/>
        <s v="320x50 | SPCMX2024W"/>
        <s v="320x50 | ASKQT4796T"/>
        <s v="300x250 | SWROB3634I"/>
        <s v="320x50 | RESTH6166P"/>
        <s v="300x250 | VQWRD0962W"/>
        <s v="300x250 | DZKXR6496B"/>
        <s v="320x50 | SERKQ1423A"/>
        <s v="300x250 | LAUXF7510L"/>
        <s v="320x50 | DYSHC7693I"/>
        <s v="320x50 | DLXOX1644U"/>
        <s v="300x250 | EUWTQ7057W"/>
        <s v="300x250 | TPPAP8234B"/>
        <s v="320x50 | DANIT5805U"/>
        <s v="300x250 | LBLVK2168C"/>
        <s v="300x250 | GYLSP9079C"/>
        <s v="320x50 | JZKWS2776C"/>
        <s v="320x50 | WZUCC2935Y"/>
        <s v="320x50 | JMHAM7380E"/>
        <s v="300x250 | MKCML3857A"/>
        <s v="320x50 | RUPEE8669S"/>
        <s v="300x250 | MBYFR7830Z"/>
        <s v="300x250 | OLDCT4805K"/>
        <s v="300x250 | KUECC7597O"/>
        <s v="320x50 | LQLYG6047L"/>
        <s v="300x250 | XPGSD5184Z"/>
        <s v="300x250 | IBKUG9489W"/>
        <s v="300x250 | ADOWV1114V"/>
        <s v="300x50 | JUAJZ1179L"/>
        <s v="300x50 | LYCVY6358C"/>
        <s v="320x50 | DZGAO1303N"/>
        <s v="320x50 | DEIGT6412A"/>
        <s v="300x250 | ZAJWN7862U"/>
        <s v="320x50 | MPGXL3067A"/>
        <s v="300x250 | YJOKS4938A"/>
        <s v="320x50 | ZHVGN2491H"/>
        <s v="320x50 | XGMHH6981T"/>
        <s v="320x50 | BZOBI2836C"/>
        <s v="300x250 | ERAWQ4479D"/>
        <s v="300x250 | RMFKW1583H"/>
        <s v="300x250 | OICXW8154D"/>
        <s v="320x50 | HCZPH4346B"/>
        <s v="300x250 | EQNJY1753V"/>
        <s v="300x250 | DXADI4176M"/>
        <s v="300x250 | XAYIG7093D"/>
        <s v="320x50 | SNGLC5511I"/>
        <s v="320x50 | WOZNO2145E"/>
        <s v="320x50 | LJRKT6242F"/>
        <s v="320x50 | WQKOK9466B"/>
        <s v="320x50 | DAIHT9728L"/>
        <s v="320x50 | MKJOS9956B"/>
        <s v="320x50 | XNMNN2508C"/>
        <s v="300x250 | HFPQI8101C"/>
        <s v="300x250 | FSZHR3629S"/>
        <s v="320x50 | MLCPE3769A"/>
        <s v="300x250 | NVALC0032U"/>
        <s v="300x50 | ZFWXT7245G"/>
        <s v="320x50 | ALJEC5836N"/>
        <s v="300x250 | AOBAC3198V"/>
        <s v="300x250 | RZUDP2486J"/>
        <s v="320x50 | UTLZK1972J"/>
        <s v="300x50 | HTPDW1024C"/>
        <s v="300x250 | IHOHM5014T"/>
        <s v="300x50 | HQWSA5089H"/>
        <s v="320x50 | GKJGA3143R"/>
        <s v="320x50 | NGAMR1003C"/>
        <s v="320x50 | IGJXP7390M"/>
        <s v="320x50 | CUJSR0419H"/>
        <s v="320x50 | OBEFA3199W"/>
        <s v="320x50 | ORNZZ7431N"/>
        <s v="300x250 | TLVFK1900S"/>
        <s v="300x250 | VMYST9432L"/>
        <s v="300x250 | GSFPR8052D"/>
        <s v="300x250 | UTLZK1972J"/>
        <s v="300x250 | GFDFS4398C"/>
        <s v="300x250 | GODYB4457O"/>
        <s v="300x250 | EDMHM0851Y"/>
        <s v="320x50 | OBTHQ1814N"/>
        <s v="320x50 | QLYBJ6230S"/>
        <s v="320x50 | LTHGG8490O"/>
        <s v="300x250 | FWDFC3678M"/>
        <s v="320x50 | CUCAI3074I"/>
        <s v="320x50 | FWDFC3678M"/>
        <s v="300x250 | VSEBV0477I"/>
        <s v="300x250 | QLOUJ8272S"/>
        <s v="300x250 | FHXYS4659R"/>
        <s v="300x250 | QYCQG9954K"/>
        <s v="320x50 | CUZSG1386K"/>
        <s v="320x50 | CKQDJ5078T"/>
        <s v="300x50 | XYOJW6022K"/>
        <s v="300x250 | KWTTE8102B"/>
        <s v="300x250 | NQQNL7320T"/>
        <s v="320x50 | CCUNM3999A"/>
        <s v="320x50 | ARBEB1229T"/>
        <s v="320x50 | DVSKS0893I"/>
        <s v="320x50 | WVAIV4666J"/>
        <s v="320x50 | FPSKP7757U"/>
        <s v="320x50 | ONZEO0121L"/>
        <s v="320x50 | GNJHQ6615U"/>
        <s v="300x250 | HQWSA5089H"/>
        <s v="300x250 | VPWSU8183E"/>
        <s v="320x50 | JOJKS6529M"/>
        <s v="300x250 | IXGTG8836K"/>
        <s v="320x50 | QETJS1358H"/>
        <s v="300x250 | RUXTH5361L"/>
        <s v="300x250 | GNJHQ6615U"/>
        <s v="320x50 | ZXMCR0435E"/>
        <s v="300x250 | YWOKG0142J"/>
        <s v="320x50 | JUAJZ1179L"/>
        <s v="300x250 | UYILJ6576R"/>
        <s v="320x50 | UHQLB1940F"/>
        <s v="300x250 | XSQXY8178A"/>
        <s v="320x50 | RXHRP9729B"/>
        <s v="300x250 | TMWLJ3345S"/>
        <s v="300x250 | KRPSH7899E"/>
        <s v="320x50 | JRADW4215G"/>
        <s v="300x50 | HCZPH4346B"/>
        <s v="300x250 | HGETU3242K"/>
        <s v="300x250 | ZTHAO8965Z"/>
        <s v="300x250 | MDRXP7045D"/>
        <s v="320x50 | RMFKW1583H"/>
        <s v="300x250 | MGZVT5342M"/>
        <s v="320x50 | ZYYBI7750V"/>
        <s v="320x50 | VPBJO3661M"/>
        <s v="300x250 | XULRY0614D"/>
        <s v="300x250 | UCHEB8023T"/>
        <s v="300x250 | YEMIG6375F"/>
        <s v="300x50 | YEMIG6375F"/>
        <s v="320x50 | RHUKV7848M"/>
        <s v="320x50 | YHRWV5518Y"/>
        <s v="320x50 | YDBMK6388L"/>
        <s v="300x50 | FPSKP7757U"/>
        <s v="300x50 | PPOHQ6538L"/>
        <s v="320x50 | CAHYG3981W"/>
        <s v="320x50 | KUECC7597O"/>
        <s v="320x50 | BYVML5268P"/>
        <s v="300x250 | VKGWM6447J"/>
        <s v="300x250 | KVFZR5846U"/>
        <s v="320x50 | ZONZT0469Y"/>
        <s v="320x50 | JIEVO9973J"/>
        <s v="320x50 | FAMYP0995M"/>
        <s v="300x250 | YSCFB3523B"/>
        <s v="320x50 | ETYCF9135S"/>
        <s v="300x50 | ESXTC0601A"/>
        <s v="320x50 | KRPSH7899E"/>
        <s v="300x250 | YAWMM0905I"/>
        <s v="300x250 | CUHNL0300I"/>
        <s v="320x50 | FHALK0254I"/>
        <s v="320x50 | WNXZE3849P"/>
        <s v="300x50 | TMWLJ3345S"/>
        <s v="320x50 | HNWTV2993L"/>
        <s v="300x250 | PQLGX6807T"/>
        <s v="300x250 | IBDNQ3988K"/>
        <s v="320x50 | KYCQN5930T"/>
        <s v="300x50 | XRMMV3675M"/>
        <s v="300x250 | QROHR6546G"/>
        <s v="300x250 | SOENF7979I"/>
        <s v="300x250 | MJVRY6395O"/>
        <s v="300x250 | UPUTZ1432X"/>
        <s v="300x50 | IDWQW7204M"/>
        <s v="300x250 | WNXZE3849P"/>
        <s v="320x50 | YUUQX1533J"/>
        <s v="300x250 | XYOJW6022K"/>
        <s v="300x250 | HRTWF2586O"/>
        <s v="300x250 | VPCIP7254I"/>
        <s v="300x250 | UGYXW4230S"/>
        <s v="320x50 | VRAEE9947R"/>
        <s v="300x50 | LYDJQ5653N"/>
        <s v="300x50 | INWUW6003P"/>
        <s v="300x250 | ZXILD0744S"/>
        <s v="320x50 | HAAET5600P"/>
        <s v="300x250 | SDVKA9078Z"/>
        <s v="320x50 | BSPYL8294V"/>
        <s v="300x250 | DYSHC7693I"/>
        <s v="300x250 | UQVUR7684C"/>
        <s v="320x50 | EIHMD3764I"/>
        <s v="300x250 | XMYUC8028K"/>
        <s v="320x50 | ELGKR4105C"/>
        <s v="320x50 | TMWLJ3345S"/>
        <s v="300x50 | FZBMA4850B"/>
        <s v="320x50 | TSZTZ3446D"/>
        <s v="300x250 | FSWKS7703F"/>
        <s v="300x250 | UKVZR6178H"/>
        <s v="300x50 | IXQEK3844N"/>
        <s v="300x250 | QOVXZ1547U"/>
        <s v="320x50 | CUHNL0300I"/>
        <s v="300x250 | VBOIN7828R"/>
        <s v="300x50 | YXRCM7069A"/>
        <s v="300x250 | CLEKY2878M"/>
        <s v="300x250 | YOGGI4679I"/>
        <s v="320x50 | RBTCM6209G"/>
        <s v="320x50 | RRFVN6966N"/>
        <s v="320x50 | JOKIV1520Z"/>
        <s v="300x250 | NHUXA3523K"/>
        <s v="320x50 | LGXZN7618K"/>
        <s v="300x250 | IGJXP7390M"/>
        <s v="300x250 | RUPPP6016V"/>
        <s v="300x250 | DUZHB7832G"/>
        <s v="320x50 | MNVGC8599B"/>
        <s v="320x50 | NHUXA3523K"/>
        <s v="300x250 | XSPIU6074Y"/>
        <s v="300x250 | OJNGY6042R"/>
        <s v="320x50 | MPLPP0362A"/>
        <s v="320x50 | HRVXJ7349Z"/>
        <s v="320x50 | JGLSA4329U"/>
        <s v="320x50 | HFZCU7720Q"/>
        <s v="300x50 | UDQZF1654N"/>
        <s v="300x50 | NTFCU1151W"/>
        <s v="300x250 | ULAIX3501E"/>
        <s v="320x50 | NPHUV3051S"/>
        <s v="300x250 | ZUTDU7524X"/>
        <s v="300x50 | IBYZN1800D"/>
        <s v="300x250 | EZURE6857K"/>
        <s v="300x250 | CEGED2731Y"/>
        <s v="320x50 | CCRNM8255N"/>
        <s v="300x250 | VTFJZ4454U"/>
        <s v="300x250 | VYLUI9549K"/>
        <s v="320x50 | DBQPZ0065J"/>
        <s v="320x50 | IXAMN5010X"/>
        <s v="300x250 | UWHDX4547D"/>
        <s v="320x50 | XSPIU6074Y"/>
        <s v="320x50 | ZLASU0197Q"/>
        <s v="320x50 | QTDDO7203O"/>
        <s v="320x50 | ZDTAD6991M"/>
        <s v="300x50 | QGJUN3539N"/>
        <s v="300x250 | ZYYBI7750V"/>
        <s v="300x50 | XMYUC8028K"/>
        <s v="320x50 | LYYFK6266Q"/>
        <s v="320x50 | UUBIN9425T"/>
        <s v="300x250 | XNMNN2508C"/>
        <s v="300x250 | RHAIL7304A"/>
        <s v="320x50 | AJMBY2346O"/>
        <s v="300x250 | YXUGJ2459B"/>
        <s v="320x50 | ZQQVT1648U"/>
        <s v="300x250 | UGRIS7899B"/>
        <s v="300x250 | JLMBA1714K"/>
        <s v="320x50 | DCAHB9626S"/>
        <s v="300x250 | IXZCJ1734X"/>
        <s v="320x50 | FGRHL1188N"/>
        <s v="300x250 | BUFTA5555M"/>
        <s v="320x50 | KNDVK7610T"/>
        <s v="320x50 | GVZIZ4368Z"/>
        <s v="300x50 | UTHKV3343C"/>
        <s v="320x50 | TSUJX7553E"/>
        <s v="320x50 | OICXW8154D"/>
        <s v="300x250 | FXYFQ8937T"/>
        <s v="300x50 | SDVKA9078Z"/>
        <s v="320x50 | SSLQK7603J"/>
        <s v="320x50 | WMDBP5263P"/>
        <s v="300x250 | YEDWG7133W"/>
        <s v="320x50 | UDWCZ8207P"/>
        <s v="320x50 | UMAYV9951W"/>
        <s v="300x250 | NHIUE2081D"/>
        <s v="300x250 | DPPOA9109K"/>
        <s v="300x50 | SXGTG5116S"/>
        <s v="320x50 | HYWBU2767P"/>
        <s v="320x50 | UODXL9048I"/>
        <s v="300x250 | UFEIC4685Q"/>
        <s v="320x50 | DUVJV0365K"/>
        <s v="320x50 | TXPGH7140K"/>
        <s v="320x50 | PWPQP4253T"/>
        <s v="300x50 | FGJQD8833Y"/>
        <s v="320x50 | RTBFW6798E"/>
        <s v="300x250 | EBJLN4203Z"/>
        <s v="300x250 | ZZDMK1526H"/>
        <s v="300x250 | AFMSM7834H"/>
        <s v="320x50 | DBLTB3558S"/>
        <s v="300x50 | LLQYY4909B"/>
        <s v="300x250 | SYCWI6055B"/>
        <s v="300x250 | EDGHK7447A"/>
        <s v="300x250 | XTHAC0632A"/>
        <s v="300x250 | HTPDW1024C"/>
        <s v="320x50 | DUSFZ5266A"/>
        <s v="320x50 | KUEOV3059A"/>
        <s v="320x50 | YHBPW3142T"/>
        <s v="320x50 | MIEKF7155T"/>
        <s v="300x250 | UGXAX0803E"/>
        <s v="300x250 | DYYCQ3365N"/>
        <s v="320x50 | YJOKS4938A"/>
        <s v="320x50 | DBWPR4771C"/>
        <s v="300x250 | BOQOT3577K"/>
        <s v="300x250 | IQSSO8533H"/>
        <s v="300x250 | UJMXF0797L"/>
        <s v="300x250 | YDFZL4760B"/>
        <s v="320x50 | NWIPH6867Y"/>
        <s v="320x50 | LBLVK2168C"/>
        <s v="300x250 | MSTKW0021I"/>
        <s v="300x50 | IDJBP7103Z"/>
        <s v="300x250 | ESXTC0601A"/>
        <s v="300x250 | NUEFG3623O"/>
        <s v="300x250 | TNEMA3098L"/>
        <s v="320x50 | JHJPD1937B"/>
        <s v="300x250 | IPVUM5032X"/>
        <s v="300x250 | HKIWD6732Z"/>
        <s v="300x250 | CZLSB5840A"/>
        <s v="320x50 | JGIIM9251E"/>
        <s v="300x250 | IBKVE5450B"/>
        <s v="320x50 | SEAXG5752L"/>
        <s v="300x250 | IOFRC1978M"/>
        <s v="300x250 | SSXHD0493R"/>
        <s v="320x50 | ZRRCV7570B"/>
        <s v="320x50 | ZHEWP3598B"/>
        <s v="320x50 | DTBFV9091K"/>
        <s v="320x50 | DZRCO0881W"/>
        <s v="300x50 | JGIIM9251E"/>
        <s v="300x250 | WIOIH3185X"/>
        <s v="300x250 | VOIKW7525D"/>
        <s v="320x50 | LLQYY4909B"/>
        <s v="300x50 | HWWPB2234B"/>
        <s v="320x50 | NQQNL7320T"/>
        <s v="320x50 | FRRDD3353T"/>
        <s v="300x250 | ZRRCV7570B"/>
        <s v="300x250 | LYDJQ5653N"/>
        <s v="300x50 | KAOJS0986I"/>
        <s v="320x50 | UIWIP6457B"/>
        <s v="320x50 | CXWOQ3854Y"/>
        <s v="320x50 | FBZDK4515D"/>
        <s v="300x250 | BLMUX0265H"/>
        <s v="300x250 | MBBXE6117R"/>
        <s v="320x50 | MQLNG3826L"/>
        <s v="320x50 | EOBSG4888H"/>
        <s v="320x50 | YXYJD5988H"/>
        <s v="320x50 | LUNGK0290L"/>
        <s v="300x250 | JMHAM7380E"/>
        <s v="300x250 | WAJCH8135H"/>
        <s v="320x50 | MGZVT5342M"/>
        <s v="300x250 | XOUNU4391H"/>
        <s v="320x50 | WIOIH3185X"/>
        <s v="300x250 | EVNAW4640F"/>
        <s v="300x250 | WSVWR6700T"/>
        <s v="320x50 | PFARI5934S"/>
        <s v="320x50 | MKCML3857A"/>
        <s v="300x250 | CGMMU2582A"/>
        <s v="320x50 | MBYFR7830Z"/>
        <s v="300x250 | MHCUS4399K"/>
        <s v="300x250 | WVAIV4666J"/>
        <s v="320x50 | HLRXK0020W"/>
        <s v="320x50 | JNBOH4462V"/>
        <s v="320x50 | KSREK1687R"/>
        <s v="300x250 | ALJEC5836N"/>
        <s v="300x250 | TSUJX7553E"/>
        <s v="300x50 | GQTYF6449M"/>
        <s v="320x50 | FEICG0482L"/>
        <s v="320x50 | VDIFM5959E"/>
        <s v="320x50 | DYYCQ3365N"/>
        <s v="300x250 | MNKEV7271L"/>
        <s v="300x250 | RESTH6166P"/>
        <s v="300x250 | ZAPRT1202P"/>
        <s v="320x50 | BBJPF6212Z"/>
        <s v="320x50 | HVIPF9164I"/>
        <s v="300x250 | HTXDB0315N"/>
        <s v="320x50 | WASAZ7091S"/>
        <s v="300x50 | TOJEA8998J"/>
        <s v="300x250 | ZXLIT6695R"/>
        <s v="320x50 | ZFWXT7245G"/>
        <s v="300x250 | EZLPP1861T"/>
        <s v="320x50 | JHQYJ2545D"/>
        <s v="300x50 | NRDJO4942X"/>
        <s v="320x50 | RGVDH5612B"/>
        <s v="320x50 | WOMDF4920R"/>
        <s v="300x250 | OBEFA3199W"/>
        <s v="320x50 | XWYIT9866J"/>
        <s v="300x250 | MCGLF9586W"/>
        <s v="300x250 | FVEOX2518Q"/>
        <s v="320x50 | NVALC0032U"/>
        <s v="320x50 | WOOPY2470Q"/>
        <s v="300x250 | YHBPW3142T"/>
        <s v="320x50 | NBFDP8614V"/>
        <s v="320x50 | YWOKG0142J"/>
        <s v="300x50 | FBZDK4515D"/>
        <s v="300x50 | OHSXI8260D"/>
        <s v="300x250 | IHTFN9883F"/>
        <s v="300x250 | XQRTH0321M"/>
        <s v="300x50 | PLNCK8092K"/>
        <s v="300x250 | FQHEZ7971Z"/>
        <s v="320x50 | CXGAZ6353T"/>
        <s v="300x250 | VDJYO1640I"/>
        <s v="300x50 | HXCRN4463P"/>
        <s v="300x50 | EWNTA2102E"/>
        <s v="300x250 | ZHVGN2491H"/>
        <s v="320x50 | GYCND0607J"/>
        <s v="320x50 | RGWVN5464S"/>
        <s v="320x50 | GVNEZ4094A"/>
        <s v="300x250 | PHTXE1764B"/>
        <s v="320x50 | FRLAV2389E"/>
        <s v="300x50 | ZJRPV5063L"/>
        <s v="300x50 | GYCND0607J"/>
        <s v="300x250 | MEOSU3566R"/>
        <s v="320x50 | EIGNB6744C"/>
        <s v="320x50 | QFWII4772P"/>
        <s v="300x250 | QTDDO7203O"/>
        <s v="300x250 | PBJVX1159R"/>
        <s v="320x50 | UYBWI6518W"/>
        <s v="300x250 | UFJIL2790F"/>
        <s v="320x50 | XJAXD7769J"/>
        <s v="320x50 | DRQEG8768V"/>
        <s v="300x250 | RLRXJ9018X"/>
        <s v="300x250 | MKCYW5699X"/>
        <s v="320x50 | ACISR2177V"/>
        <s v="320x50 | MRWWP1933D"/>
        <s v="320x50 | XLDQB0289S"/>
        <s v="320x50 | PXTFY2287U"/>
        <s v="300x250 | TPUSC7096U"/>
        <s v="320x50 | ULCVE1524T"/>
        <s v="300x250 | YTVZF7096N"/>
        <s v="300x250 | EWNTA2102E"/>
        <s v="320x50 | KULXK2417O"/>
        <s v="300x250 | HXCRN4463P"/>
        <s v="300x250 | DPTMM2394J"/>
        <s v="320x50 | SSXHD0493R"/>
        <s v="300x250 | SVDSI0203I"/>
        <s v="320x50 | YOGGI4679I"/>
        <s v="300x250 | QLYBJ6230S"/>
        <s v="300x250 | XNDIE5376H"/>
        <s v="320x50 | IQNDF8078J"/>
        <s v="320x50 | NQIAQ4797B"/>
        <s v="320x50 | BPIEV7647Z"/>
        <s v="300x250 | SKDOI1091I"/>
        <s v="320x50 | URJMU3263E"/>
        <s v="300x250 | MKJOS9956B"/>
        <s v="320x50 | XEVLA2869O"/>
        <s v="320x50 | NNIQN4994L"/>
        <s v="320x50 | WQOKT9460U"/>
        <s v="320x50 | DPTMM2394J"/>
        <s v="320x50 | IXZCJ1734X"/>
        <s v="320x50 | TOBUU9192V"/>
        <s v="300x50 | UYBWI6518W"/>
        <s v="320x50 | CDXJO4905E"/>
        <s v="320x50 | WOAJS6397Q"/>
        <s v="300x250 | DEIGT6412A"/>
        <s v="300x250 | MYYFY2600T"/>
        <s v="300x250 | UDILX1928H"/>
        <s v="300x250 | NXNCM3609R"/>
        <s v="300x250 | ZPFYE9731B"/>
        <s v="320x50 | TOJIT8735S"/>
        <s v="300x250 | TADZU2116Y"/>
        <s v="300x250 | ELPSH7345M"/>
        <s v="300x250 | EXWIY3624H"/>
        <s v="300x250 | RRFVN6966N"/>
        <s v="300x250 | KAOJS0986I"/>
        <s v="300x250 | HPNFI2551J"/>
      </sharedItems>
    </cacheField>
    <cacheField name="creative_messaging" numFmtId="0">
      <sharedItems>
        <s v="Sign up Now - 10% Off"/>
        <s v="Subscribe Today - 10% Discount"/>
        <s v="Sign up Today - 10% Off"/>
        <s v="10% Discount - Ends 6/1"/>
      </sharedItems>
    </cacheField>
    <cacheField name="app_url" numFmtId="0">
      <sharedItems>
        <s v="microsoftcasualgames.com"/>
        <s v="insider.com"/>
        <s v="medical-news.org"/>
        <s v="yahoo.com"/>
        <s v="weather.com"/>
        <s v="usatoday.com"/>
        <s v="mail.yahoo.com"/>
        <s v="msn.com"/>
        <s v="dailyhodl.com"/>
        <s v="news.yahoo.com"/>
        <s v="cbsnews.com"/>
        <s v="poshland.com"/>
        <s v="realtor.com"/>
        <s v="marca.com"/>
        <s v="ebay.com"/>
        <s v="outlook.live.com"/>
        <s v="zillow.com"/>
        <s v="thesaurus.com"/>
        <s v="forbes.com"/>
        <s v="wsvn.com"/>
        <s v="biblegateway.com"/>
        <s v="streetinsider.com"/>
        <s v="nbcchicago.com"/>
        <s v="slickdeals.net"/>
        <s v="mail.aol.com"/>
        <s v="people.com"/>
        <s v="cnn.com"/>
        <s v="nypost.com"/>
        <s v="m.timesofindia.com"/>
        <s v="a-z-animals.com"/>
        <s v="espn.com"/>
        <s v="motor-junkie.com"/>
        <s v="npr.org"/>
        <s v="eonline.com"/>
        <s v="finance.yahoo.com"/>
        <s v="repairlinkshop.com"/>
        <s v="accuweather.com"/>
        <s v="usnews.com"/>
        <s v="essentiallysports.com"/>
        <s v="cheapoair.com"/>
        <s v="autotrader.com"/>
        <s v="screenrant.com"/>
        <s v="newsmemory.com"/>
        <s v="boxrox.com"/>
        <s v="wikihow.com"/>
        <s v="drugs.com"/>
        <s v="fox59.com"/>
        <s v="billboard.com"/>
        <s v="shareably.net"/>
        <s v="the-sun.com"/>
        <s v="livescience.com"/>
        <s v="gamerant.com"/>
        <s v="aol.com"/>
        <s v="fortune.com"/>
        <s v="signupgenius.com"/>
        <s v="taboolanews.com"/>
        <s v="foxnews.com"/>
        <s v="businessinsider.com"/>
        <s v="homehacks.co"/>
        <s v="pandora.com"/>
        <s v="phys.org"/>
        <s v="bbc.com"/>
        <s v="att.yahoo.com"/>
        <s v="flightaware.com"/>
        <s v="scitechdaily.com"/>
        <s v="investing.com"/>
        <s v="whatismyipaddress.com"/>
        <s v="medicalnewstoday.com"/>
        <s v="reference.com"/>
        <s v="signin.ebay.com"/>
        <s v="mapquest.com"/>
        <s v="wunderground.com"/>
        <s v="therighthairstyles.com"/>
        <s v="mlb.com"/>
        <s v="lotterypost.com"/>
        <s v="nytimes.com"/>
        <s v="ranker.com"/>
        <s v="carscoops.com"/>
        <s v="ajc.com"/>
        <s v="cnbc.com"/>
        <s v="usssa.com"/>
        <s v="biblestudytools.com"/>
        <s v="miamiherald.com"/>
        <s v="cars.com"/>
        <s v="fandomwire.com"/>
        <s v="insidethemagic.net"/>
        <s v="boattrader.com"/>
        <s v="omnicalculator.com"/>
        <s v="gamespot.com"/>
        <s v="femanin.com"/>
        <s v="thesaltymarshmallow.com"/>
        <s v="tomsguide.com"/>
        <s v="nbcnews.com"/>
        <s v="kbb.com"/>
        <s v="jdpower.com"/>
        <s v="editorsnation.com"/>
        <s v="heraldweekly.com"/>
        <s v="gameofglam.com"/>
        <s v="cheezburger.com"/>
        <s v="androidpolice.com"/>
        <s v="yellowpages.com"/>
        <s v="sporcle.com"/>
        <s v="rvtrader.com"/>
        <s v="bleacherbreaker.com"/>
        <s v="onechicagocenter.com"/>
        <s v="nbcsports.com"/>
        <s v="calculator.net"/>
        <s v="chocolatecoveredkatie.com"/>
        <s v="greatschools.org"/>
        <s v="fandom.com"/>
        <s v="mobileposse.com"/>
        <s v="dailymail.co.uk/tvshowbiz"/>
        <s v="sports.yahoo.com"/>
        <s v="cbssports.com"/>
        <s v="travelerdreams.com"/>
        <s v="newsharper.com"/>
        <s v="apnews.com"/>
        <s v="bestbuy.com"/>
        <s v="w3schools.com"/>
        <s v="activebeat.com"/>
        <s v="zone.msn.com"/>
        <s v="womenshealthmag.com"/>
        <s v="webmd.com"/>
        <s v="si.com"/>
        <s v="cargurus.com"/>
        <s v="rent.com"/>
        <s v="allrecipes.com"/>
        <s v="kiplinger.com"/>
        <s v="timeanddate.com"/>
        <s v="historycollection.com"/>
        <s v="daily-choices.com"/>
        <s v="yourroyals.com"/>
        <s v="doodle.com"/>
        <s v="geeksforgeeks.org"/>
        <s v="alotfinance.com"/>
        <s v="redfin.com"/>
        <s v="hindustantimes.com"/>
        <s v="ign.com"/>
        <s v="funnyand.com"/>
        <s v="buzzfeed.com"/>
        <s v="wizofawes.com"/>
        <s v="reuters.com"/>
        <s v="politico.com"/>
        <s v="wsmv.com"/>
        <s v="myfitnesspal.com"/>
        <s v="factinate.com"/>
        <s v="iflscience.com"/>
        <s v="milb.com"/>
        <s v="merriam-webster.com/dictionary"/>
        <s v="seedsgames.com"/>
        <s v="culturess.com"/>
        <s v="rollingstone.com"/>
        <s v="behindthevoiceactors.com"/>
        <s v="homeaddict.io"/>
        <s v="tastesbetterfromscratch.com"/>
        <s v="investopedia.com"/>
        <s v="healthyrecipesblogs.com"/>
        <s v="evite.com"/>
        <s v="thehulltruth.com"/>
        <s v="britannica.com"/>
        <s v="dinneratthezoo.com"/>
        <s v="upworthy.com"/>
        <s v="houseplans.net"/>
        <s v="my.yahoo.com"/>
        <s v="moneyppl.com"/>
        <s v="foxbusiness.com"/>
        <s v="soaps.sheknows.com"/>
        <s v="nsfas-applications.co.za"/>
        <s v="thekrazycouponlady.com"/>
        <s v="greedyfinance.com"/>
        <s v="nbcdfw.com"/>
        <s v="sciencealert.com"/>
        <s v="eenadu.net"/>
        <s v="citationmachine.net"/>
        <s v="classmates.com"/>
        <s v="zdnet.com"/>
        <s v="maxroll.gg"/>
        <s v="yourdailysportfix.com"/>
        <s v="icy-veins.com"/>
        <s v="yachtworld.com"/>
        <s v="health.usnews.com"/>
        <s v="macrumors.com"/>
        <s v="findagrave.com"/>
        <s v="healthline.com"/>
        <s v="cnet.com"/>
        <s v="bridesblush.com"/>
        <s v="sciencesensei.com"/>
        <s v="lensvid.com"/>
        <s v="topclassactions.com"/>
        <s v="investmentguru.com"/>
        <s v="androidauthority.com"/>
        <s v="thebigmansworld.com"/>
        <s v="wordunscrambler.me"/>
        <s v="doctoreport.com"/>
        <s v="todaysnyc.com"/>
        <s v="nbcmiami.com"/>
        <s v="mydailymagazine.com"/>
        <s v="dailymail.co.uk/news"/>
        <s v="sallysbakingaddiction.com"/>
        <s v="uscellular.com"/>
        <s v="techradar.com"/>
        <s v="abcnews.go.com"/>
        <s v="factable.com"/>
        <s v="dictionary.com"/>
        <s v="merriam-webster.com"/>
        <s v="thegamer.com"/>
        <s v="sportpirate.com"/>
        <s v="tripadvisor.com"/>
        <s v="dexerto.com"/>
        <s v="finviz.com"/>
        <s v="baseball.fantasysports.yahoo.com"/>
        <s v="chicagotribune.com"/>
        <s v="firstcoastnews.com"/>
        <s v="semana.com"/>
        <s v="al.com"/>
        <s v="dailydot.com"/>
        <s v="dmv.org"/>
        <s v="nba.com"/>
        <s v="washingtonpost.com"/>
        <s v="dotesports.com"/>
        <s v="ew.com"/>
        <s v="historyallday.com"/>
        <s v="tasteofhome.com"/>
        <s v="thefinancechatter.com"/>
        <s v="dafont.com"/>
        <s v="my.earthlink.net"/>
        <s v="dailybee.com"/>
      </sharedItems>
    </cacheField>
    <cacheField name="exchange" numFmtId="0">
      <sharedItems>
        <s v="Magnite DV+"/>
        <s v="Google Ad Manager"/>
        <s v="Yahoo Exchange"/>
        <s v="TripleLift"/>
        <s v="PubMatic"/>
        <s v="Xandr - Monetize SSP (AppNexus)"/>
        <s v="Smart RTB+ (Smartadserver)"/>
        <s v="BidSwitch"/>
        <s v="PulsePoint"/>
        <s v="OpenX"/>
        <s v="Index Exchange"/>
        <s v="GumGum"/>
        <s v="Sovrn"/>
        <s v="Sharethrough"/>
        <s v="Taboola"/>
        <s v="Yieldmo"/>
        <s v="Kargo"/>
      </sharedItems>
    </cacheField>
    <cacheField name="device_make" numFmtId="0">
      <sharedItems>
        <s v="Smartphone"/>
        <s v="Windows PC"/>
        <s v="Apple PC"/>
      </sharedItems>
    </cacheField>
    <cacheField name="impressions" numFmtId="0">
      <sharedItems containsSemiMixedTypes="0" containsString="0" containsNumber="1" containsInteger="1">
        <n v="252170.0"/>
        <n v="102905.0"/>
        <n v="117879.0"/>
        <n v="1116343.0"/>
        <n v="564387.0"/>
        <n v="186404.0"/>
        <n v="470192.0"/>
        <n v="117518.0"/>
        <n v="556152.0"/>
        <n v="39212.0"/>
        <n v="421110.0"/>
        <n v="1720462.0"/>
        <n v="210700.0"/>
        <n v="73544.0"/>
        <n v="679098.0"/>
        <n v="510778.0"/>
        <n v="1083050.0"/>
        <n v="84460.0"/>
        <n v="1221746.0"/>
        <n v="292578.0"/>
        <n v="268811.0"/>
        <n v="292885.0"/>
        <n v="780475.0"/>
        <n v="554980.0"/>
        <n v="335461.0"/>
        <n v="114194.0"/>
        <n v="45965.0"/>
        <n v="61442.0"/>
        <n v="297347.0"/>
        <n v="742281.0"/>
        <n v="482834.0"/>
        <n v="562103.0"/>
        <n v="263752.0"/>
        <n v="87245.0"/>
        <n v="254780.0"/>
        <n v="104538.0"/>
        <n v="156427.0"/>
        <n v="312206.0"/>
        <n v="57257.0"/>
        <n v="192201.0"/>
        <n v="69239.0"/>
        <n v="109128.0"/>
        <n v="13466.0"/>
        <n v="210096.0"/>
        <n v="1601933.0"/>
        <n v="321263.0"/>
        <n v="756687.0"/>
        <n v="571090.0"/>
        <n v="50517.0"/>
        <n v="654902.0"/>
        <n v="46190.0"/>
        <n v="598460.0"/>
        <n v="311753.0"/>
        <n v="1109184.0"/>
        <n v="3196231.0"/>
        <n v="194833.0"/>
        <n v="229908.0"/>
        <n v="198754.0"/>
        <n v="999915.0"/>
        <n v="766674.0"/>
        <n v="81567.0"/>
        <n v="686858.0"/>
        <n v="141157.0"/>
        <n v="197192.0"/>
        <n v="446774.0"/>
        <n v="89744.0"/>
        <n v="106392.0"/>
        <n v="73567.0"/>
        <n v="177632.0"/>
        <n v="224359.0"/>
        <n v="189462.0"/>
        <n v="113262.0"/>
        <n v="15904.0"/>
        <n v="75161.0"/>
        <n v="1010148.0"/>
        <n v="186702.0"/>
        <n v="121991.0"/>
        <n v="818919.0"/>
        <n v="70506.0"/>
        <n v="13592.0"/>
        <n v="13464.0"/>
        <n v="284783.0"/>
        <n v="188170.0"/>
        <n v="9725.0"/>
        <n v="1515751.0"/>
        <n v="307888.0"/>
        <n v="85965.0"/>
        <n v="264580.0"/>
        <n v="77748.0"/>
        <n v="1222302.0"/>
        <n v="104814.0"/>
        <n v="224877.0"/>
        <n v="55274.0"/>
        <n v="435848.0"/>
        <n v="144088.0"/>
        <n v="310255.0"/>
        <n v="12512.0"/>
        <n v="109567.0"/>
        <n v="13382.0"/>
        <n v="77703.0"/>
        <n v="80456.0"/>
        <n v="888037.0"/>
        <n v="103665.0"/>
        <n v="213699.0"/>
        <n v="130602.0"/>
        <n v="65257.0"/>
        <n v="13608.0"/>
        <n v="126337.0"/>
        <n v="82916.0"/>
        <n v="39705.0"/>
        <n v="69136.0"/>
        <n v="286998.0"/>
        <n v="171575.0"/>
        <n v="1767940.0"/>
        <n v="908899.0"/>
        <n v="84306.0"/>
        <n v="180353.0"/>
        <n v="728841.0"/>
        <n v="114723.0"/>
        <n v="67752.0"/>
        <n v="262807.0"/>
        <n v="49412.0"/>
        <n v="83537.0"/>
        <n v="405957.0"/>
        <n v="100058.0"/>
        <n v="481526.0"/>
        <n v="63460.0"/>
        <n v="680912.0"/>
        <n v="25377.0"/>
        <n v="130796.0"/>
        <n v="15602.0"/>
        <n v="102884.0"/>
        <n v="13326.0"/>
        <n v="35034.0"/>
        <n v="37355.0"/>
        <n v="49415.0"/>
        <n v="7583.0"/>
        <n v="161178.0"/>
        <n v="1575592.0"/>
        <n v="11325.0"/>
        <n v="12088.0"/>
        <n v="1956642.0"/>
        <n v="47931.0"/>
        <n v="59296.0"/>
        <n v="57917.0"/>
        <n v="85280.0"/>
        <n v="19549.0"/>
        <n v="10485.0"/>
        <n v="65380.0"/>
        <n v="97346.0"/>
        <n v="9210.0"/>
        <n v="9702.0"/>
        <n v="8278.0"/>
        <n v="65043.0"/>
        <n v="16202.0"/>
        <n v="95289.0"/>
        <n v="11062.0"/>
        <n v="54134.0"/>
        <n v="152881.0"/>
        <n v="88499.0"/>
        <n v="212009.0"/>
        <n v="14350.0"/>
        <n v="40859.0"/>
        <n v="61574.0"/>
        <n v="217824.0"/>
        <n v="51889.0"/>
        <n v="11919.0"/>
        <n v="27473.0"/>
        <n v="335664.0"/>
        <n v="21280.0"/>
        <n v="13202.0"/>
        <n v="88022.0"/>
        <n v="257862.0"/>
        <n v="88819.0"/>
        <n v="106151.0"/>
        <n v="9130.0"/>
        <n v="56927.0"/>
        <n v="32845.0"/>
        <n v="37227.0"/>
        <n v="458931.0"/>
        <n v="10992.0"/>
        <n v="12136.0"/>
        <n v="11289.0"/>
        <n v="81486.0"/>
        <n v="42830.0"/>
        <n v="22444.0"/>
        <n v="219088.0"/>
        <n v="100991.0"/>
        <n v="8437.0"/>
        <n v="111884.0"/>
        <n v="921791.0"/>
        <n v="21903.0"/>
        <n v="108559.0"/>
        <n v="77313.0"/>
        <n v="13713.0"/>
        <n v="9157.0"/>
        <n v="7789.0"/>
        <n v="150457.0"/>
        <n v="51056.0"/>
        <n v="14932.0"/>
        <n v="65243.0"/>
        <n v="8862.0"/>
        <n v="120603.0"/>
        <n v="14730.0"/>
        <n v="14136.0"/>
        <n v="10677.0"/>
        <n v="19408.0"/>
        <n v="56737.0"/>
        <n v="10779.0"/>
        <n v="48436.0"/>
        <n v="38735.0"/>
        <n v="66554.0"/>
        <n v="111624.0"/>
        <n v="1323451.0"/>
        <n v="136733.0"/>
        <n v="10389.0"/>
        <n v="95644.0"/>
        <n v="102958.0"/>
        <n v="161222.0"/>
        <n v="15033.0"/>
        <n v="23941.0"/>
        <n v="96779.0"/>
        <n v="76049.0"/>
        <n v="12488.0"/>
        <n v="20278.0"/>
        <n v="36543.0"/>
        <n v="11214.0"/>
        <n v="45402.0"/>
        <n v="34959.0"/>
        <n v="190592.0"/>
        <n v="13779.0"/>
        <n v="123430.0"/>
        <n v="18537.0"/>
        <n v="53464.0"/>
        <n v="247106.0"/>
        <n v="96508.0"/>
        <n v="22175.0"/>
        <n v="115412.0"/>
        <n v="69928.0"/>
        <n v="15547.0"/>
        <n v="11343.0"/>
        <n v="92764.0"/>
        <n v="96728.0"/>
        <n v="90463.0"/>
        <n v="68008.0"/>
        <n v="23965.0"/>
        <n v="21482.0"/>
        <n v="63794.0"/>
        <n v="75531.0"/>
        <n v="80408.0"/>
        <n v="10942.0"/>
        <n v="13655.0"/>
        <n v="24100.0"/>
        <n v="11681.0"/>
        <n v="27032.0"/>
        <n v="11668.0"/>
        <n v="114267.0"/>
        <n v="64577.0"/>
        <n v="11375.0"/>
        <n v="61227.0"/>
        <n v="16956.0"/>
        <n v="14581.0"/>
        <n v="13168.0"/>
        <n v="9078.0"/>
        <n v="11269.0"/>
        <n v="19829.0"/>
        <n v="14984.0"/>
        <n v="20486.0"/>
        <n v="15047.0"/>
        <n v="76724.0"/>
        <n v="318269.0"/>
        <n v="63415.0"/>
        <n v="55692.0"/>
        <n v="1100942.0"/>
        <n v="253577.0"/>
        <n v="21737.0"/>
        <n v="22004.0"/>
        <n v="7806.0"/>
        <n v="7584.0"/>
        <n v="8097.0"/>
        <n v="8204.0"/>
        <n v="14763.0"/>
        <n v="12001.0"/>
        <n v="8716.0"/>
        <n v="7394.0"/>
        <n v="98509.0"/>
        <n v="14922.0"/>
        <n v="17752.0"/>
        <n v="183230.0"/>
        <n v="58938.0"/>
        <n v="69722.0"/>
        <n v="35178.0"/>
        <n v="13823.0"/>
        <n v="69523.0"/>
        <n v="9709.0"/>
        <n v="92806.0"/>
        <n v="94340.0"/>
        <n v="10707.0"/>
        <n v="122086.0"/>
        <n v="16288.0"/>
        <n v="21143.0"/>
        <n v="115673.0"/>
        <n v="100800.0"/>
        <n v="18458.0"/>
        <n v="22163.0"/>
        <n v="38070.0"/>
        <n v="12280.0"/>
        <n v="12220.0"/>
        <n v="16151.0"/>
        <n v="40929.0"/>
        <n v="37269.0"/>
        <n v="10903.0"/>
        <n v="14693.0"/>
        <n v="16175.0"/>
        <n v="42451.0"/>
        <n v="43057.0"/>
        <n v="11561.0"/>
        <n v="119280.0"/>
        <n v="569171.0"/>
        <n v="109372.0"/>
        <n v="45285.0"/>
        <n v="15277.0"/>
        <n v="12988.0"/>
        <n v="182114.0"/>
        <n v="20417.0"/>
        <n v="232635.0"/>
        <n v="239164.0"/>
        <n v="56945.0"/>
        <n v="20348.0"/>
        <n v="12864.0"/>
        <n v="13132.0"/>
        <n v="49014.0"/>
        <n v="35163.0"/>
        <n v="26715.0"/>
        <n v="34278.0"/>
        <n v="39844.0"/>
        <n v="81054.0"/>
        <n v="9222.0"/>
        <n v="31625.0"/>
        <n v="59782.0"/>
        <n v="276716.0"/>
        <n v="8233.0"/>
        <n v="22934.0"/>
        <n v="65238.0"/>
        <n v="138904.0"/>
        <n v="13700.0"/>
        <n v="12592.0"/>
        <n v="16239.0"/>
        <n v="11734.0"/>
        <n v="25532.0"/>
        <n v="325152.0"/>
        <n v="11607.0"/>
        <n v="10906.0"/>
        <n v="47016.0"/>
        <n v="198163.0"/>
        <n v="207685.0"/>
        <n v="21088.0"/>
        <n v="18313.0"/>
        <n v="23829.0"/>
        <n v="9730.0"/>
        <n v="15200.0"/>
        <n v="96031.0"/>
        <n v="12606.0"/>
        <n v="13293.0"/>
        <n v="40447.0"/>
        <n v="42759.0"/>
        <n v="49250.0"/>
        <n v="116926.0"/>
        <n v="45668.0"/>
        <n v="38408.0"/>
        <n v="183208.0"/>
        <n v="16808.0"/>
        <n v="48707.0"/>
        <n v="61848.0"/>
        <n v="37617.0"/>
        <n v="16580.0"/>
        <n v="13833.0"/>
        <n v="9273.0"/>
        <n v="9463.0"/>
        <n v="47360.0"/>
        <n v="232470.0"/>
        <n v="52582.0"/>
        <n v="109709.0"/>
        <n v="184622.0"/>
        <n v="37717.0"/>
        <n v="48562.0"/>
        <n v="69540.0"/>
        <n v="26439.0"/>
        <n v="140359.0"/>
        <n v="11296.0"/>
        <n v="88293.0"/>
        <n v="13642.0"/>
        <n v="16791.0"/>
        <n v="22501.0"/>
        <n v="42833.0"/>
        <n v="57168.0"/>
        <n v="52006.0"/>
        <n v="16227.0"/>
        <n v="12868.0"/>
        <n v="50183.0"/>
        <n v="83854.0"/>
        <n v="357707.0"/>
        <n v="189571.0"/>
        <n v="78433.0"/>
        <n v="304377.0"/>
        <n v="113420.0"/>
        <n v="41513.0"/>
        <n v="9178.0"/>
        <n v="76439.0"/>
        <n v="17382.0"/>
        <n v="39881.0"/>
        <n v="39314.0"/>
        <n v="43117.0"/>
        <n v="10815.0"/>
        <n v="11025.0"/>
        <n v="127090.0"/>
        <n v="30714.0"/>
        <n v="29856.0"/>
        <n v="12510.0"/>
        <n v="48892.0"/>
        <n v="70134.0"/>
        <n v="11672.0"/>
        <n v="12974.0"/>
        <n v="39725.0"/>
        <n v="27371.0"/>
        <n v="9790.0"/>
        <n v="29251.0"/>
        <n v="45711.0"/>
        <n v="50838.0"/>
        <n v="58738.0"/>
        <n v="72117.0"/>
        <n v="18412.0"/>
        <n v="12209.0"/>
        <n v="15399.0"/>
        <n v="62040.0"/>
        <n v="68704.0"/>
        <n v="42884.0"/>
        <n v="18771.0"/>
        <n v="37554.0"/>
        <n v="95655.0"/>
        <n v="48211.0"/>
        <n v="87287.0"/>
        <n v="10501.0"/>
        <n v="14509.0"/>
        <n v="9328.0"/>
        <n v="33650.0"/>
        <n v="40519.0"/>
        <n v="23410.0"/>
        <n v="11511.0"/>
        <n v="42459.0"/>
        <n v="15322.0"/>
        <n v="99205.0"/>
        <n v="48947.0"/>
        <n v="21962.0"/>
        <n v="31003.0"/>
        <n v="272509.0"/>
        <n v="507889.0"/>
        <n v="53561.0"/>
        <n v="51515.0"/>
        <n v="17228.0"/>
        <n v="9149.0"/>
        <n v="74426.0"/>
        <n v="16354.0"/>
        <n v="16372.0"/>
        <n v="7531.0"/>
        <n v="7540.0"/>
        <n v="7769.0"/>
        <n v="74164.0"/>
        <n v="7862.0"/>
        <n v="8420.0"/>
        <n v="8000.0"/>
        <n v="8068.0"/>
        <n v="43327.0"/>
        <n v="9515.0"/>
        <n v="149618.0"/>
        <n v="14890.0"/>
        <n v="12391.0"/>
        <n v="8545.0"/>
        <n v="33069.0"/>
        <n v="16137.0"/>
        <n v="7356.0"/>
        <n v="69757.0"/>
        <n v="16503.0"/>
        <n v="29323.0"/>
        <n v="44361.0"/>
        <n v="42755.0"/>
        <n v="83957.0"/>
        <n v="49936.0"/>
        <n v="20833.0"/>
        <n v="38396.0"/>
        <n v="32400.0"/>
        <n v="11043.0"/>
        <n v="32173.0"/>
        <n v="26784.0"/>
        <n v="37076.0"/>
        <n v="32436.0"/>
        <n v="12436.0"/>
        <n v="43367.0"/>
        <n v="21531.0"/>
        <n v="81905.0"/>
        <n v="7402.0"/>
        <n v="20572.0"/>
        <n v="141165.0"/>
        <n v="64892.0"/>
        <n v="15588.0"/>
        <n v="14083.0"/>
        <n v="11417.0"/>
        <n v="23711.0"/>
        <n v="22259.0"/>
        <n v="15326.0"/>
        <n v="39794.0"/>
        <n v="20537.0"/>
        <n v="24875.0"/>
        <n v="74436.0"/>
        <n v="74516.0"/>
        <n v="23488.0"/>
        <n v="114384.0"/>
        <n v="10835.0"/>
        <n v="10811.0"/>
        <n v="14599.0"/>
        <n v="19461.0"/>
        <n v="4154911.0"/>
        <n v="13347.0"/>
        <n v="21229.0"/>
        <n v="14011.0"/>
        <n v="8273.0"/>
        <n v="35335.0"/>
        <n v="26558.0"/>
        <n v="12879.0"/>
        <n v="14038.0"/>
        <n v="15252.0"/>
        <n v="44505.0"/>
        <n v="17770.0"/>
        <n v="31443.0"/>
        <n v="36863.0"/>
        <n v="18136.0"/>
        <n v="47394.0"/>
        <n v="45397.0"/>
        <n v="19464.0"/>
        <n v="39163.0"/>
        <n v="18324.0"/>
        <n v="9404.0"/>
        <n v="12451.0"/>
        <n v="12692.0"/>
        <n v="8944.0"/>
        <n v="11420.0"/>
        <n v="43666.0"/>
        <n v="115544.0"/>
        <n v="9261.0"/>
        <n v="21599.0"/>
        <n v="25889.0"/>
        <n v="10565.0"/>
        <n v="8730.0"/>
        <n v="221720.0"/>
        <n v="12214.0"/>
        <n v="29107.0"/>
        <n v="58477.0"/>
        <n v="29834.0"/>
        <n v="60412.0"/>
        <n v="9040.0"/>
        <n v="28553.0"/>
        <n v="26304.0"/>
        <n v="90123.0"/>
        <n v="22180.0"/>
        <n v="11789.0"/>
        <n v="8187.0"/>
        <n v="26820.0"/>
        <n v="7229.0"/>
        <n v="7514.0"/>
        <n v="7530.0"/>
        <n v="9946.0"/>
        <n v="19344.0"/>
        <n v="20885.0"/>
        <n v="14799.0"/>
        <n v="9014.0"/>
        <n v="9362.0"/>
        <n v="31813.0"/>
        <n v="27202.0"/>
        <n v="14047.0"/>
        <n v="25835.0"/>
        <n v="14451.0"/>
        <n v="10012.0"/>
        <n v="10653.0"/>
        <n v="17833.0"/>
        <n v="20165.0"/>
        <n v="9357.0"/>
        <n v="12459.0"/>
        <n v="13686.0"/>
        <n v="16142.0"/>
        <n v="35043.0"/>
        <n v="17620.0"/>
        <n v="9560.0"/>
        <n v="12319.0"/>
        <n v="17317.0"/>
        <n v="11476.0"/>
        <n v="17049.0"/>
        <n v="9238.0"/>
        <n v="25021.0"/>
        <n v="9059.0"/>
        <n v="14137.0"/>
        <n v="26415.0"/>
        <n v="19951.0"/>
        <n v="26270.0"/>
        <n v="18516.0"/>
        <n v="25539.0"/>
        <n v="26212.0"/>
        <n v="17561.0"/>
        <n v="13946.0"/>
        <n v="17518.0"/>
        <n v="7965.0"/>
        <n v="44889.0"/>
        <n v="19093.0"/>
        <n v="12161.0"/>
        <n v="10524.0"/>
        <n v="29092.0"/>
        <n v="13075.0"/>
        <n v="23156.0"/>
        <n v="37176.0"/>
        <n v="31243.0"/>
        <n v="10350.0"/>
        <n v="27592.0"/>
        <n v="24962.0"/>
        <n v="17582.0"/>
        <n v="32714.0"/>
        <n v="16236.0"/>
        <n v="7921.0"/>
        <n v="28888.0"/>
        <n v="12148.0"/>
        <n v="8362.0"/>
        <n v="17075.0"/>
        <n v="10386.0"/>
        <n v="55445.0"/>
        <n v="14224.0"/>
        <n v="14553.0"/>
        <n v="9533.0"/>
        <n v="18633.0"/>
        <n v="12770.0"/>
        <n v="25206.0"/>
        <n v="19826.0"/>
        <n v="14181.0"/>
        <n v="7628.0"/>
        <n v="30460.0"/>
        <n v="12092.0"/>
        <n v="16325.0"/>
        <n v="18028.0"/>
        <n v="14489.0"/>
        <n v="29393.0"/>
        <n v="19334.0"/>
        <n v="134847.0"/>
        <n v="22690.0"/>
        <n v="16978.0"/>
        <n v="14917.0"/>
        <n v="10066.0"/>
        <n v="22800.0"/>
        <n v="20548.0"/>
        <n v="18081.0"/>
        <n v="10883.0"/>
        <n v="31359.0"/>
        <n v="16719.0"/>
        <n v="17645.0"/>
        <n v="18401.0"/>
        <n v="15441.0"/>
        <n v="9319.0"/>
        <n v="23774.0"/>
        <n v="9867.0"/>
        <n v="8217.0"/>
        <n v="91593.0"/>
        <n v="7320.0"/>
        <n v="9060.0"/>
        <n v="18095.0"/>
        <n v="21478.0"/>
        <n v="18022.0"/>
        <n v="16644.0"/>
        <n v="12354.0"/>
        <n v="9920.0"/>
        <n v="7822.0"/>
        <n v="14379.0"/>
        <n v="9153.0"/>
        <n v="15318.0"/>
        <n v="7248.0"/>
        <n v="7695.0"/>
        <n v="20899.0"/>
        <n v="12176.0"/>
        <n v="27394.0"/>
        <n v="21028.0"/>
        <n v="12710.0"/>
        <n v="7409.0"/>
        <n v="7585.0"/>
        <n v="7447.0"/>
        <n v="15311.0"/>
        <n v="19379.0"/>
        <n v="7427.0"/>
        <n v="7691.0"/>
        <n v="24464.0"/>
        <n v="7470.0"/>
        <n v="8111.0"/>
        <n v="23983.0"/>
      </sharedItems>
    </cacheField>
    <cacheField name="clicks" numFmtId="0">
      <sharedItems containsSemiMixedTypes="0" containsString="0" containsNumber="1" containsInteger="1">
        <n v="650.0"/>
        <n v="421.0"/>
        <n v="390.0"/>
        <n v="3104.0"/>
        <n v="1984.0"/>
        <n v="940.0"/>
        <n v="299.0"/>
        <n v="1867.0"/>
        <n v="260.0"/>
        <n v="984.0"/>
        <n v="4865.0"/>
        <n v="704.0"/>
        <n v="223.0"/>
        <n v="1290.0"/>
        <n v="3984.0"/>
        <n v="209.0"/>
        <n v="3874.0"/>
        <n v="812.0"/>
        <n v="799.0"/>
        <n v="796.0"/>
        <n v="2186.0"/>
        <n v="1542.0"/>
        <n v="963.0"/>
        <n v="380.0"/>
        <n v="190.0"/>
        <n v="751.0"/>
        <n v="1999.0"/>
        <n v="1269.0"/>
        <n v="1450.0"/>
        <n v="702.0"/>
        <n v="350.0"/>
        <n v="699.0"/>
        <n v="347.0"/>
        <n v="512.0"/>
        <n v="841.0"/>
        <n v="167.0"/>
        <n v="489.0"/>
        <n v="160.0"/>
        <n v="470.0"/>
        <n v="150.0"/>
        <n v="590.0"/>
        <n v="4265.0"/>
        <n v="852.0"/>
        <n v="1541.0"/>
        <n v="270.0"/>
        <n v="1874.0"/>
        <n v="130.0"/>
        <n v="1654.0"/>
        <n v="763.0"/>
        <n v="3142.0"/>
        <n v="8745.0"/>
        <n v="499.0"/>
        <n v="480.0"/>
        <n v="2748.0"/>
        <n v="440.0"/>
        <n v="2085.0"/>
        <n v="420.0"/>
        <n v="519.0"/>
        <n v="1245.0"/>
        <n v="311.0"/>
        <n v="197.0"/>
        <n v="485.0"/>
        <n v="478.0"/>
        <n v="280.0"/>
        <n v="2874.0"/>
        <n v="370.0"/>
        <n v="369.0"/>
        <n v="1987.0"/>
        <n v="85.0"/>
        <n v="84.0"/>
        <n v="756.0"/>
        <n v="490.0"/>
        <n v="80.0"/>
        <n v="863.0"/>
        <n v="233.0"/>
        <n v="691.0"/>
        <n v="227.0"/>
        <n v="805.0"/>
        <n v="219.0"/>
        <n v="1058.0"/>
        <n v="970.0"/>
        <n v="69.0"/>
        <n v="345.0"/>
        <n v="68.0"/>
        <n v="204.0"/>
        <n v="2841.0"/>
        <n v="269.0"/>
        <n v="201.0"/>
        <n v="66.0"/>
        <n v="325.0"/>
        <n v="199.0"/>
        <n v="815.0"/>
        <n v="4852.0"/>
        <n v="185.0"/>
        <n v="471.0"/>
        <n v="2174.0"/>
        <n v="174.0"/>
        <n v="684.0"/>
        <n v="170.0"/>
        <n v="222.0"/>
        <n v="874.0"/>
        <n v="435.0"/>
        <n v="1235.0"/>
        <n v="212.0"/>
        <n v="2000.0"/>
        <n v="101.0"/>
        <n v="300.0"/>
        <n v="50.0"/>
        <n v="98.0"/>
        <n v="145.0"/>
        <n v="144.0"/>
        <n v="45.0"/>
        <n v="492.0"/>
        <n v="88.0"/>
        <n v="4563.0"/>
        <n v="211.0"/>
        <n v="208.0"/>
        <n v="790.0"/>
        <n v="40.0"/>
        <n v="78.0"/>
        <n v="155.0"/>
        <n v="426.0"/>
        <n v="186.0"/>
        <n v="555.0"/>
        <n v="60.0"/>
        <n v="560.0"/>
        <n v="70.0"/>
        <n v="700.0"/>
        <n v="200.0"/>
        <n v="33.0"/>
        <n v="165.0"/>
        <n v="164.0"/>
        <n v="974.0"/>
        <n v="97.0"/>
        <n v="193.0"/>
        <n v="541.0"/>
        <n v="286.0"/>
        <n v="63.0"/>
        <n v="220.0"/>
        <n v="2150.0"/>
        <n v="124.0"/>
        <n v="191.0"/>
        <n v="151.0"/>
        <n v="30.0"/>
        <n v="120.0"/>
        <n v="90.0"/>
        <n v="298.0"/>
        <n v="58.0"/>
        <n v="951.0"/>
        <n v="86.0"/>
        <n v="171.0"/>
        <n v="114.0"/>
        <n v="169.0"/>
        <n v="3414.0"/>
        <n v="110.0"/>
        <n v="55.0"/>
        <n v="240.0"/>
        <n v="320.0"/>
        <n v="500.0"/>
        <n v="76.0"/>
        <n v="99.0"/>
        <n v="74.0"/>
        <n v="147.0"/>
        <n v="49.0"/>
        <n v="122.0"/>
        <n v="601.0"/>
        <n v="96.0"/>
        <n v="360.0"/>
        <n v="95.0"/>
        <n v="750.0"/>
        <n v="351.0"/>
        <n v="140.0"/>
        <n v="210.0"/>
        <n v="341.0"/>
        <n v="67.0"/>
        <n v="87.0"/>
        <n v="65.0"/>
        <n v="21.0"/>
        <n v="42.0"/>
        <n v="187.0"/>
        <n v="914.0"/>
        <n v="184.0"/>
        <n v="2984.0"/>
        <n v="890.0"/>
        <n v="20.0"/>
        <n v="666.0"/>
        <n v="175.0"/>
        <n v="194.0"/>
        <n v="250.0"/>
        <n v="57.0"/>
        <n v="56.0"/>
        <n v="410.0"/>
        <n v="111.0"/>
        <n v="146.0"/>
        <n v="54.0"/>
        <n v="142.0"/>
        <n v="106.0"/>
        <n v="35.0"/>
        <n v="400.0"/>
        <n v="1354.0"/>
        <n v="364.0"/>
        <n v="152.0"/>
        <n v="100.0"/>
        <n v="265.0"/>
        <n v="81.0"/>
        <n v="399.0"/>
        <n v="854.0"/>
        <n v="46.0"/>
        <n v="469.0"/>
        <n v="75.0"/>
        <n v="177.0"/>
        <n v="321.0"/>
        <n v="620.0"/>
        <n v="43.0"/>
        <n v="213.0"/>
        <n v="126.0"/>
        <n v="504.0"/>
        <n v="278.0"/>
        <n v="180.0"/>
        <n v="352.0"/>
        <n v="255.0"/>
        <n v="801.0"/>
        <n v="333.0"/>
        <n v="113.0"/>
        <n v="25.0"/>
        <n v="125.0"/>
        <n v="24.0"/>
        <n v="104.0"/>
        <n v="92.0"/>
        <n v="275.0"/>
        <n v="203.0"/>
        <n v="121.0"/>
        <n v="230.0"/>
        <n v="736.0"/>
        <n v="823.0"/>
        <n v="10.0"/>
        <n v="241.0"/>
        <n v="166.0"/>
        <n v="117.0"/>
        <n v="9.0"/>
        <n v="214.0"/>
        <n v="1254.0"/>
        <n v="71.0"/>
        <n v="116.0"/>
        <n v="105.0"/>
        <n v="133.0"/>
        <n v="412.0"/>
        <n v="22.0"/>
        <n v="64.0"/>
        <n v="135.0"/>
        <n v="59.0"/>
        <n v="26.0"/>
        <n v="39.0"/>
        <n v="44.0"/>
        <n v="61.0"/>
        <n v="52.0"/>
        <n v="77.0"/>
        <n v="73.0"/>
        <n v="31.0"/>
        <n v="47.0"/>
        <n v="19.0"/>
        <n v="89.0"/>
        <n v="37.0"/>
        <n v="450.0"/>
        <n v="79.0"/>
        <n v="48.0"/>
        <n v="23.0"/>
        <n v="13.0"/>
        <n v="0.0"/>
      </sharedItems>
    </cacheField>
    <cacheField name="viewable_impressions" numFmtId="0">
      <sharedItems containsSemiMixedTypes="0" containsString="0" containsNumber="1" containsInteger="1">
        <n v="9248.0"/>
        <n v="45324.0"/>
        <n v="52098.0"/>
        <n v="550519.0"/>
        <n v="78234.0"/>
        <n v="30885.0"/>
        <n v="336480.0"/>
        <n v="66458.0"/>
        <n v="221833.0"/>
        <n v="31317.0"/>
        <n v="212140.0"/>
        <n v="940296.0"/>
        <n v="94625.0"/>
        <n v="40405.0"/>
        <n v="467726.0"/>
        <n v="70777.0"/>
        <n v="590156.0"/>
        <n v="13169.0"/>
        <n v="512107.0"/>
        <n v="6474.0"/>
        <n v="95989.0"/>
        <n v="12733.0"/>
        <n v="453974.0"/>
        <n v="323498.0"/>
        <n v="171464.0"/>
        <n v="50923.0"/>
        <n v="10028.0"/>
        <n v="17048.0"/>
        <n v="166412.0"/>
        <n v="432673.0"/>
        <n v="292059.0"/>
        <n v="340616.0"/>
        <n v="127042.0"/>
        <n v="71903.0"/>
        <n v="19169.0"/>
        <n v="49049.0"/>
        <n v="61821.0"/>
        <n v="35661.0"/>
        <n v="3797.0"/>
        <n v="113707.0"/>
        <n v="23112.0"/>
        <n v="38487.0"/>
        <n v="8684.0"/>
        <n v="90928.0"/>
        <n v="1135085.0"/>
        <n v="172887.0"/>
        <n v="442979.0"/>
        <n v="246243.0"/>
        <n v="17179.0"/>
        <n v="40733.0"/>
        <n v="8618.0"/>
        <n v="201153.0"/>
        <n v="170122.0"/>
        <n v="83035.0"/>
        <n v="2013324.0"/>
        <n v="29091.0"/>
        <n v="98259.0"/>
        <n v="137649.0"/>
        <n v="618816.0"/>
        <n v="344201.0"/>
        <n v="53264.0"/>
        <n v="81956.0"/>
        <n v="8280.0"/>
        <n v="80623.0"/>
        <n v="163786.0"/>
        <n v="48786.0"/>
        <n v="39599.0"/>
        <n v="28800.0"/>
        <n v="70865.0"/>
        <n v="163149.0"/>
        <n v="53431.0"/>
        <n v="95762.0"/>
        <n v="7523.0"/>
        <n v="40385.0"/>
        <n v="699834.0"/>
        <n v="132038.0"/>
        <n v="43079.0"/>
        <n v="395852.0"/>
        <n v="26779.0"/>
        <n v="7747.0"/>
        <n v="1698.0"/>
        <n v="239363.0"/>
        <n v="155266.0"/>
        <n v="6616.0"/>
        <n v="1151776.0"/>
        <n v="134959.0"/>
        <n v="33865.0"/>
        <n v="217526.0"/>
        <n v="6170.0"/>
        <n v="553773.0"/>
        <n v="55984.0"/>
        <n v="121175.0"/>
        <n v="47583.0"/>
        <n v="274912.0"/>
        <n v="26416.0"/>
        <n v="105054.0"/>
        <n v="6240.0"/>
        <n v="57620.0"/>
        <n v="3340.0"/>
        <n v="33478.0"/>
        <n v="46039.0"/>
        <n v="370429.0"/>
        <n v="77283.0"/>
        <n v="18395.0"/>
        <n v="11736.0"/>
        <n v="12749.0"/>
        <n v="2714.0"/>
        <n v="51394.0"/>
        <n v="24951.0"/>
        <n v="12950.0"/>
        <n v="40571.0"/>
        <n v="61586.0"/>
        <n v="101487.0"/>
        <n v="881525.0"/>
        <n v="644697.0"/>
        <n v="45376.0"/>
        <n v="67637.0"/>
        <n v="424340.0"/>
        <n v="14623.0"/>
        <n v="47126.0"/>
        <n v="109871.0"/>
        <n v="22155.0"/>
        <n v="67987.0"/>
        <n v="204189.0"/>
        <n v="73422.0"/>
        <n v="396802.0"/>
        <n v="26978.0"/>
        <n v="388915.0"/>
        <n v="16698.0"/>
        <n v="109118.0"/>
        <n v="7676.0"/>
        <n v="42841.0"/>
        <n v="3568.0"/>
        <n v="13904.0"/>
        <n v="17138.0"/>
        <n v="24692.0"/>
        <n v="4608.0"/>
        <n v="70181.0"/>
        <n v="1155869.0"/>
        <n v="6186.0"/>
        <n v="1124.0"/>
        <n v="981461.0"/>
        <n v="15989.0"/>
        <n v="25482.0"/>
        <n v="3650.0"/>
        <n v="35860.0"/>
        <n v="6187.0"/>
        <n v="4255.0"/>
        <n v="30039.0"/>
        <n v="44118.0"/>
        <n v="3798.0"/>
        <n v="5564.0"/>
        <n v="6758.0"/>
        <n v="25871.0"/>
        <n v="11786.0"/>
        <n v="19527.0"/>
        <n v="6539.0"/>
        <n v="37418.0"/>
        <n v="94895.0"/>
        <n v="18950.0"/>
        <n v="16903.0"/>
        <n v="8228.0"/>
        <n v="17695.0"/>
        <n v="18717.0"/>
        <n v="75089.0"/>
        <n v="33879.0"/>
        <n v="8100.0"/>
        <n v="11306.0"/>
        <n v="148742.0"/>
        <n v="15309.0"/>
        <n v="10871.0"/>
        <n v="45972.0"/>
        <n v="105048.0"/>
        <n v="65488.0"/>
        <n v="75304.0"/>
        <n v="3721.0"/>
        <n v="20980.0"/>
        <n v="16163.0"/>
        <n v="13542.0"/>
        <n v="264325.0"/>
        <n v="6677.0"/>
        <n v="2089.0"/>
        <n v="1345.0"/>
        <n v="57653.0"/>
        <n v="24499.0"/>
        <n v="12672.0"/>
        <n v="75638.0"/>
        <n v="56138.0"/>
        <n v="5271.0"/>
        <n v="53017.0"/>
        <n v="668449.0"/>
        <n v="18831.0"/>
        <n v="79254.0"/>
        <n v="40366.0"/>
        <n v="8339.0"/>
        <n v="4520.0"/>
        <n v="4655.0"/>
        <n v="58372.0"/>
        <n v="24672.0"/>
        <n v="8947.0"/>
        <n v="39543.0"/>
        <n v="1359.0"/>
        <n v="47405.0"/>
        <n v="1272.0"/>
        <n v="4683.0"/>
        <n v="7247.0"/>
        <n v="6596.0"/>
        <n v="41296.0"/>
        <n v="196581.0"/>
        <n v="6420.0"/>
        <n v="16543.0"/>
        <n v="28719.0"/>
        <n v="39206.0"/>
        <n v="40343.0"/>
        <n v="737990.0"/>
        <n v="102728.0"/>
        <n v="8161.0"/>
        <n v="13294.0"/>
        <n v="86884.0"/>
        <n v="66740.0"/>
        <n v="5495.0"/>
        <n v="13054.0"/>
        <n v="9831.0"/>
        <n v="34921.0"/>
        <n v="4021.0"/>
        <n v="14227.0"/>
        <n v="18046.0"/>
        <n v="5523.0"/>
        <n v="17284.0"/>
        <n v="17511.0"/>
        <n v="28906.0"/>
        <n v="3482.0"/>
        <n v="45294.0"/>
        <n v="6473.0"/>
        <n v="22151.0"/>
        <n v="159618.0"/>
        <n v="47065.0"/>
        <n v="14910.0"/>
        <n v="71564.0"/>
        <n v="30196.0"/>
        <n v="7615.0"/>
        <n v="5900.0"/>
        <n v="19625.0"/>
        <n v="69700.0"/>
        <n v="803.0"/>
        <n v="2996.0"/>
        <n v="13608.0"/>
        <n v="10473.0"/>
        <n v="46557.0"/>
        <n v="63816.0"/>
        <n v="13127.0"/>
        <n v="4578.0"/>
        <n v="9519.0"/>
        <n v="11355.0"/>
        <n v="4713.0"/>
        <n v="21893.0"/>
        <n v="7860.0"/>
        <n v="60964.0"/>
        <n v="37732.0"/>
        <n v="7171.0"/>
        <n v="10434.0"/>
        <n v="7553.0"/>
        <n v="6970.0"/>
        <n v="8527.0"/>
        <n v="4051.0"/>
        <n v="4992.0"/>
        <n v="15071.0"/>
        <n v="9614.0"/>
        <n v="14583.0"/>
        <n v="5653.0"/>
        <n v="43209.0"/>
        <n v="33355.0"/>
        <n v="28161.0"/>
        <n v="3596.0"/>
        <n v="629973.0"/>
        <n v="66972.0"/>
        <n v="11206.0"/>
        <n v="18735.0"/>
        <n v="3150.0"/>
        <n v="3093.0"/>
        <n v="4942.0"/>
        <n v="1348.0"/>
        <n v="8955.0"/>
        <n v="7173.0"/>
        <n v="6490.0"/>
        <n v="3441.0"/>
        <n v="30688.0"/>
        <n v="10713.0"/>
        <n v="5855.0"/>
        <n v="155260.0"/>
        <n v="41861.0"/>
        <n v="40640.0"/>
        <n v="23374.0"/>
        <n v="10671.0"/>
        <n v="48273.0"/>
        <n v="3339.0"/>
        <n v="67534.0"/>
        <n v="16955.0"/>
        <n v="6300.0"/>
        <n v="82898.0"/>
        <n v="5304.0"/>
        <n v="52475.0"/>
        <n v="14473.0"/>
        <n v="3623.0"/>
        <n v="2368.0"/>
        <n v="15253.0"/>
        <n v="7633.0"/>
        <n v="7133.0"/>
        <n v="4360.0"/>
        <n v="9249.0"/>
        <n v="11667.0"/>
        <n v="3776.0"/>
        <n v="6597.0"/>
        <n v="1923.0"/>
        <n v="29142.0"/>
        <n v="23767.0"/>
        <n v="4063.0"/>
        <n v="55665.0"/>
        <n v="343050.0"/>
        <n v="58336.0"/>
        <n v="30225.0"/>
        <n v="3089.0"/>
        <n v="6514.0"/>
        <n v="14477.0"/>
        <n v="1016.0"/>
        <n v="34008.0"/>
        <n v="86250.0"/>
        <n v="20750.0"/>
        <n v="14945.0"/>
        <n v="5549.0"/>
        <n v="6133.0"/>
        <n v="30349.0"/>
        <n v="21222.0"/>
        <n v="12287.0"/>
        <n v="3704.0"/>
        <n v="28001.0"/>
        <n v="56762.0"/>
        <n v="5352.0"/>
        <n v="23764.0"/>
        <n v="28235.0"/>
        <n v="114927.0"/>
        <n v="5361.0"/>
        <n v="18536.0"/>
        <n v="23741.0"/>
        <n v="98952.0"/>
        <n v="3609.0"/>
        <n v="7472.0"/>
        <n v="9375.0"/>
        <n v="8741.0"/>
        <n v="15219.0"/>
        <n v="138319.0"/>
        <n v="5218.0"/>
        <n v="4735.0"/>
        <n v="12210.0"/>
        <n v="76695.0"/>
        <n v="20134.0"/>
        <n v="17930.0"/>
        <n v="9481.0"/>
        <n v="8326.0"/>
        <n v="2971.0"/>
        <n v="5375.0"/>
        <n v="57187.0"/>
        <n v="8332.0"/>
        <n v="9054.0"/>
        <n v="16663.0"/>
        <n v="17744.0"/>
        <n v="9205.0"/>
        <n v="69132.0"/>
        <n v="16872.0"/>
        <n v="23557.0"/>
        <n v="131164.0"/>
        <n v="9211.0"/>
        <n v="6410.0"/>
        <n v="25182.0"/>
        <n v="6581.0"/>
        <n v="5092.0"/>
        <n v="11928.0"/>
        <n v="7693.0"/>
        <n v="4648.0"/>
        <n v="1518.0"/>
        <n v="8047.0"/>
        <n v="40870.0"/>
        <n v="22065.0"/>
        <n v="3064.0"/>
        <n v="98938.0"/>
        <n v="26541.0"/>
        <n v="29108.0"/>
        <n v="28713.0"/>
        <n v="7093.0"/>
        <n v="76130.0"/>
        <n v="6822.0"/>
        <n v="24101.0"/>
        <n v="9830.0"/>
        <n v="11402.0"/>
        <n v="13003.0"/>
        <n v="37438.0"/>
        <n v="43261.0"/>
        <n v="24711.0"/>
        <n v="9438.0"/>
        <n v="6472.0"/>
        <n v="41506.0"/>
        <n v="60626.0"/>
        <n v="203987.0"/>
        <n v="130676.0"/>
        <n v="24067.0"/>
        <n v="27519.0"/>
        <n v="33557.0"/>
        <n v="20872.0"/>
        <n v="4644.0"/>
        <n v="58269.0"/>
        <n v="7411.0"/>
        <n v="6331.0"/>
        <n v="27671.0"/>
        <n v="6478.0"/>
        <n v="4321.0"/>
        <n v="7974.0"/>
        <n v="30178.0"/>
        <n v="12531.0"/>
        <n v="7664.0"/>
        <n v="4391.0"/>
        <n v="32060.0"/>
        <n v="48862.0"/>
        <n v="7619.0"/>
        <n v="7521.0"/>
        <n v="5402.0"/>
        <n v="22256.0"/>
        <n v="1295.0"/>
        <n v="25060.0"/>
        <n v="23052.0"/>
        <n v="23274.0"/>
        <n v="33538.0"/>
        <n v="9807.0"/>
        <n v="5668.0"/>
        <n v="3976.0"/>
        <n v="3398.0"/>
        <n v="43853.0"/>
        <n v="31283.0"/>
        <n v="4345.0"/>
        <n v="13128.0"/>
        <n v="9202.0"/>
        <n v="30157.0"/>
        <n v="40039.0"/>
        <n v="4126.0"/>
        <n v="866.0"/>
        <n v="7102.0"/>
        <n v="15621.0"/>
        <n v="6105.0"/>
        <n v="13626.0"/>
        <n v="8268.0"/>
        <n v="15187.0"/>
        <n v="11077.0"/>
        <n v="6416.0"/>
        <n v="49240.0"/>
        <n v="32089.0"/>
        <n v="10702.0"/>
        <n v="12591.0"/>
        <n v="89526.0"/>
        <n v="176329.0"/>
        <n v="37063.0"/>
        <n v="18304.0"/>
        <n v="11116.0"/>
        <n v="4568.0"/>
        <n v="39257.0"/>
        <n v="8061.0"/>
        <n v="4731.0"/>
        <n v="3059.0"/>
        <n v="1475.0"/>
        <n v="3152.0"/>
        <n v="25104.0"/>
        <n v="2152.0"/>
        <n v="4430.0"/>
        <n v="4400.0"/>
        <n v="5545.0"/>
        <n v="4689.0"/>
        <n v="6169.0"/>
        <n v="126031.0"/>
        <n v="6248.0"/>
        <n v="5756.0"/>
        <n v="3454.0"/>
        <n v="7938.0"/>
        <n v="1588.0"/>
        <n v="41258.0"/>
        <n v="8595.0"/>
        <n v="13822.0"/>
        <n v="36040.0"/>
        <n v="36503.0"/>
        <n v="1420.0"/>
        <n v="25461.0"/>
        <n v="1777.0"/>
        <n v="6305.0"/>
        <n v="5152.0"/>
        <n v="4547.0"/>
        <n v="24427.0"/>
        <n v="12708.0"/>
        <n v="9246.0"/>
        <n v="17531.0"/>
        <n v="7055.0"/>
        <n v="14306.0"/>
        <n v="15593.0"/>
        <n v="61995.0"/>
        <n v="3860.0"/>
        <n v="2226.0"/>
        <n v="102776.0"/>
        <n v="34731.0"/>
        <n v="9945.0"/>
        <n v="1387.0"/>
        <n v="4337.0"/>
        <n v="12405.0"/>
        <n v="7941.0"/>
        <n v="17539.0"/>
        <n v="15587.0"/>
        <n v="14213.0"/>
        <n v="30158.0"/>
        <n v="23985.0"/>
        <n v="4620.0"/>
        <n v="61524.0"/>
        <n v="2888.0"/>
        <n v="988.0"/>
        <n v="1779.0"/>
        <n v="14647.0"/>
        <n v="2338732.0"/>
        <n v="8357.0"/>
        <n v="18073.0"/>
        <n v="5060.0"/>
        <n v="1929.0"/>
        <n v="22566.0"/>
        <n v="15761.0"/>
        <n v="7225.0"/>
        <n v="1600.0"/>
        <n v="18993.0"/>
        <n v="12771.0"/>
        <n v="19134.0"/>
        <n v="3570.0"/>
        <n v="10842.0"/>
        <n v="22712.0"/>
        <n v="716.0"/>
        <n v="11814.0"/>
        <n v="16254.0"/>
        <n v="3145.0"/>
        <n v="3821.0"/>
        <n v="4781.0"/>
        <n v="2987.0"/>
        <n v="9048.0"/>
        <n v="3002.0"/>
        <n v="4647.0"/>
        <n v="18513.0"/>
        <n v="79182.0"/>
        <n v="3852.0"/>
        <n v="13600.0"/>
        <n v="18382.0"/>
        <n v="3725.0"/>
        <n v="35178.0"/>
        <n v="5376.0"/>
        <n v="4047.0"/>
        <n v="43554.0"/>
        <n v="14599.0"/>
        <n v="33457.0"/>
        <n v="3585.0"/>
        <n v="11390.0"/>
        <n v="12354.0"/>
        <n v="33421.0"/>
        <n v="4835.0"/>
        <n v="4888.0"/>
        <n v="13553.0"/>
        <n v="2646.0"/>
        <n v="5468.0"/>
        <n v="4818.0"/>
        <n v="2353.0"/>
        <n v="9901.0"/>
        <n v="1403.0"/>
        <n v="5054.0"/>
        <n v="5202.0"/>
        <n v="14149.0"/>
        <n v="9934.0"/>
        <n v="3753.0"/>
        <n v="5606.0"/>
        <n v="5734.0"/>
        <n v="5263.0"/>
        <n v="8670.0"/>
        <n v="6601.0"/>
        <n v="1754.0"/>
        <n v="7290.0"/>
        <n v="7928.0"/>
        <n v="7064.0"/>
        <n v="20942.0"/>
        <n v="11197.0"/>
        <n v="3076.0"/>
        <n v="7028.0"/>
        <n v="8055.0"/>
        <n v="4963.0"/>
        <n v="191.0"/>
        <n v="4626.0"/>
        <n v="11084.0"/>
        <n v="589.0"/>
        <n v="9300.0"/>
        <n v="13791.0"/>
        <n v="10511.0"/>
        <n v="12813.0"/>
        <n v="8191.0"/>
        <n v="12130.0"/>
        <n v="12726.0"/>
        <n v="2960.0"/>
        <n v="3142.0"/>
        <n v="11513.0"/>
        <n v="5230.0"/>
        <n v="17477.0"/>
        <n v="9626.0"/>
        <n v="6284.0"/>
        <n v="7601.0"/>
        <n v="16986.0"/>
        <n v="5980.0"/>
        <n v="4468.0"/>
        <n v="31829.0"/>
        <n v="16326.0"/>
        <n v="723.0"/>
        <n v="10901.0"/>
        <n v="18450.0"/>
        <n v="9848.0"/>
        <n v="3756.0"/>
        <n v="8669.0"/>
        <n v="4727.0"/>
        <n v="21437.0"/>
        <n v="7950.0"/>
        <n v="5959.0"/>
        <n v="5508.0"/>
        <n v="5876.0"/>
        <n v="4565.0"/>
        <n v="2549.0"/>
        <n v="6119.0"/>
        <n v="6548.0"/>
        <n v="9424.0"/>
        <n v="6224.0"/>
        <n v="3588.0"/>
        <n v="6511.0"/>
        <n v="7106.0"/>
        <n v="5048.0"/>
        <n v="21830.0"/>
        <n v="2042.0"/>
        <n v="9558.0"/>
        <n v="1851.0"/>
        <n v="12453.0"/>
        <n v="3277.0"/>
        <n v="8673.0"/>
        <n v="104268.0"/>
        <n v="10212.0"/>
        <n v="8367.0"/>
        <n v="3065.0"/>
        <n v="6978.0"/>
        <n v="8298.0"/>
        <n v="14259.0"/>
        <n v="4545.0"/>
        <n v="1652.0"/>
        <n v="18348.0"/>
        <n v="9944.0"/>
        <n v="9673.0"/>
        <n v="11051.0"/>
        <n v="7626.0"/>
        <n v="6193.0"/>
        <n v="10735.0"/>
        <n v="6867.0"/>
        <n v="5740.0"/>
        <n v="51004.0"/>
        <n v="4020.0"/>
        <n v="5190.0"/>
        <n v="10021.0"/>
        <n v="15548.0"/>
        <n v="10618.0"/>
        <n v="5055.0"/>
        <n v="8561.0"/>
        <n v="6702.0"/>
        <n v="3786.0"/>
        <n v="6272.0"/>
        <n v="5928.0"/>
        <n v="3988.0"/>
        <n v="3481.0"/>
        <n v="11394.0"/>
        <n v="5460.0"/>
        <n v="16144.0"/>
        <n v="5781.0"/>
        <n v="8159.0"/>
        <n v="5009.0"/>
        <n v="5396.0"/>
        <n v="4163.0"/>
        <n v="7757.0"/>
        <n v="12168.0"/>
        <n v="4752.0"/>
        <n v="3890.0"/>
        <n v="3275.0"/>
        <n v="6753.0"/>
        <n v="4346.0"/>
        <n v="464.0"/>
      </sharedItems>
    </cacheField>
    <cacheField name="measurable_impressions" numFmtId="0">
      <sharedItems containsSemiMixedTypes="0" containsString="0" containsNumber="1" containsInteger="1">
        <n v="14192.0"/>
        <n v="99065.0"/>
        <n v="86127.0"/>
        <n v="977978.0"/>
        <n v="438695.0"/>
        <n v="151358.0"/>
        <n v="443202.0"/>
        <n v="86571.0"/>
        <n v="480882.0"/>
        <n v="37660.0"/>
        <n v="389474.0"/>
        <n v="1516537.0"/>
        <n v="180681.0"/>
        <n v="67406.0"/>
        <n v="634589.0"/>
        <n v="436133.0"/>
        <n v="953556.0"/>
        <n v="26688.0"/>
        <n v="1088748.0"/>
        <n v="12323.0"/>
        <n v="173923.0"/>
        <n v="203986.0"/>
        <n v="691696.0"/>
        <n v="467646.0"/>
        <n v="247450.0"/>
        <n v="104074.0"/>
        <n v="37295.0"/>
        <n v="54166.0"/>
        <n v="251319.0"/>
        <n v="642404.0"/>
        <n v="428761.0"/>
        <n v="488921.0"/>
        <n v="225121.0"/>
        <n v="80390.0"/>
        <n v="182583.0"/>
        <n v="97093.0"/>
        <n v="145505.0"/>
        <n v="292992.0"/>
        <n v="51520.0"/>
        <n v="157940.0"/>
        <n v="65390.0"/>
        <n v="90615.0"/>
        <n v="11766.0"/>
        <n v="184823.0"/>
        <n v="1487426.0"/>
        <n v="263424.0"/>
        <n v="611813.0"/>
        <n v="532325.0"/>
        <n v="48389.0"/>
        <n v="477114.0"/>
        <n v="41618.0"/>
        <n v="557263.0"/>
        <n v="256841.0"/>
        <n v="782482.0"/>
        <n v="2669103.0"/>
        <n v="143813.0"/>
        <n v="212073.0"/>
        <n v="178415.0"/>
        <n v="829942.0"/>
        <n v="720606.0"/>
        <n v="68123.0"/>
        <n v="624118.0"/>
        <n v="107935.0"/>
        <n v="181763.0"/>
        <n v="374116.0"/>
        <n v="85900.0"/>
        <n v="94941.0"/>
        <n v="68566.0"/>
        <n v="95871.0"/>
        <n v="200859.0"/>
        <n v="163634.0"/>
        <n v="104612.0"/>
        <n v="14815.0"/>
        <n v="70325.0"/>
        <n v="955905.0"/>
        <n v="167406.0"/>
        <n v="99312.0"/>
        <n v="699064.0"/>
        <n v="48902.0"/>
        <n v="10690.0"/>
        <n v="11234.0"/>
        <n v="261467.0"/>
        <n v="176562.0"/>
        <n v="8778.0"/>
        <n v="1396230.0"/>
        <n v="274790.0"/>
        <n v="78662.0"/>
        <n v="240731.0"/>
        <n v="53603.0"/>
        <n v="1120128.0"/>
        <n v="99432.0"/>
        <n v="213280.0"/>
        <n v="51275.0"/>
        <n v="415601.0"/>
        <n v="137369.0"/>
        <n v="260998.0"/>
        <n v="9672.0"/>
        <n v="97903.0"/>
        <n v="11662.0"/>
        <n v="72874.0"/>
        <n v="65383.0"/>
        <n v="820340.0"/>
        <n v="94019.0"/>
        <n v="164487.0"/>
        <n v="113735.0"/>
        <n v="19274.0"/>
        <n v="9332.0"/>
        <n v="117635.0"/>
        <n v="77333.0"/>
        <n v="38030.0"/>
        <n v="63614.0"/>
        <n v="247500.0"/>
        <n v="136036.0"/>
        <n v="1550866.0"/>
        <n v="853964.0"/>
        <n v="79935.0"/>
        <n v="145416.0"/>
        <n v="634059.0"/>
        <n v="92063.0"/>
        <n v="65080.0"/>
        <n v="236426.0"/>
        <n v="43802.0"/>
        <n v="79409.0"/>
        <n v="385654.0"/>
        <n v="91976.0"/>
        <n v="437639.0"/>
        <n v="59516.0"/>
        <n v="648524.0"/>
        <n v="23798.0"/>
        <n v="122937.0"/>
        <n v="13775.0"/>
        <n v="96539.0"/>
        <n v="11388.0"/>
        <n v="34123.0"/>
        <n v="35689.0"/>
        <n v="45565.0"/>
        <n v="5881.0"/>
        <n v="150003.0"/>
        <n v="1447900.0"/>
        <n v="10612.0"/>
        <n v="10003.0"/>
        <n v="1731673.0"/>
        <n v="38916.0"/>
        <n v="54149.0"/>
        <n v="55128.0"/>
        <n v="79837.0"/>
        <n v="17166.0"/>
        <n v="7669.0"/>
        <n v="60482.0"/>
        <n v="91080.0"/>
        <n v="8619.0"/>
        <n v="8210.0"/>
        <n v="7537.0"/>
        <n v="53969.0"/>
        <n v="15365.0"/>
        <n v="82800.0"/>
        <n v="9391.0"/>
        <n v="51299.0"/>
        <n v="145113.0"/>
        <n v="71458.0"/>
        <n v="149653.0"/>
        <n v="13396.0"/>
        <n v="37108.0"/>
        <n v="46367.0"/>
        <n v="179723.0"/>
        <n v="49382.0"/>
        <n v="11524.0"/>
        <n v="20625.0"/>
        <n v="313071.0"/>
        <n v="20244.0"/>
        <n v="12885.0"/>
        <n v="83922.0"/>
        <n v="238629.0"/>
        <n v="80451.0"/>
        <n v="99311.0"/>
        <n v="5564.0"/>
        <n v="55050.0"/>
        <n v="30368.0"/>
        <n v="32456.0"/>
        <n v="378011.0"/>
        <n v="10132.0"/>
        <n v="11500.0"/>
        <n v="8187.0"/>
        <n v="76803.0"/>
        <n v="34496.0"/>
        <n v="21345.0"/>
        <n v="153987.0"/>
        <n v="88836.0"/>
        <n v="7065.0"/>
        <n v="106432.0"/>
        <n v="852442.0"/>
        <n v="20922.0"/>
        <n v="100563.0"/>
        <n v="71128.0"/>
        <n v="13051.0"/>
        <n v="8037.0"/>
        <n v="7434.0"/>
        <n v="135099.0"/>
        <n v="45563.0"/>
        <n v="14256.0"/>
        <n v="54290.0"/>
        <n v="7114.0"/>
        <n v="100881.0"/>
        <n v="12427.0"/>
        <n v="13273.0"/>
        <n v="10338.0"/>
        <n v="13880.0"/>
        <n v="53472.0"/>
        <n v="379758.0"/>
        <n v="10287.0"/>
        <n v="42427.0"/>
        <n v="36629.0"/>
        <n v="62109.0"/>
        <n v="101306.0"/>
        <n v="1177859.0"/>
        <n v="127130.0"/>
        <n v="9951.0"/>
        <n v="86775.0"/>
        <n v="94687.0"/>
        <n v="149743.0"/>
        <n v="7050.0"/>
        <n v="22276.0"/>
        <n v="63640.0"/>
        <n v="69138.0"/>
        <n v="11403.0"/>
        <n v="19480.0"/>
        <n v="27358.0"/>
        <n v="10267.0"/>
        <n v="27542.0"/>
        <n v="31974.0"/>
        <n v="172515.0"/>
        <n v="12487.0"/>
        <n v="77646.0"/>
        <n v="17081.0"/>
        <n v="49058.0"/>
        <n v="233150.0"/>
        <n v="73640.0"/>
        <n v="20074.0"/>
        <n v="81785.0"/>
        <n v="62327.0"/>
        <n v="14939.0"/>
        <n v="10175.0"/>
        <n v="76531.0"/>
        <n v="91910.0"/>
        <n v="2465.0"/>
        <n v="49686.0"/>
        <n v="21704.0"/>
        <n v="19679.0"/>
        <n v="60868.0"/>
        <n v="70011.0"/>
        <n v="67027.0"/>
        <n v="9155.0"/>
        <n v="13041.0"/>
        <n v="21740.0"/>
        <n v="8230.0"/>
        <n v="26127.0"/>
        <n v="11009.0"/>
        <n v="108301.0"/>
        <n v="60357.0"/>
        <n v="8151.0"/>
        <n v="53104.0"/>
        <n v="15201.0"/>
        <n v="8882.0"/>
        <n v="12625.0"/>
        <n v="6215.0"/>
        <n v="10245.0"/>
        <n v="19095.0"/>
        <n v="14086.0"/>
        <n v="19860.0"/>
        <n v="14459.0"/>
        <n v="69530.0"/>
        <n v="295405.0"/>
        <n v="59169.0"/>
        <n v="51209.0"/>
        <n v="1041225.0"/>
        <n v="191183.0"/>
        <n v="19459.0"/>
        <n v="21127.0"/>
        <n v="7247.0"/>
        <n v="6897.0"/>
        <n v="6868.0"/>
        <n v="7832.0"/>
        <n v="13829.0"/>
        <n v="11432.0"/>
        <n v="7862.0"/>
        <n v="6663.0"/>
        <n v="109518.0"/>
        <n v="13992.0"/>
        <n v="15753.0"/>
        <n v="169583.0"/>
        <n v="55929.0"/>
        <n v="64819.0"/>
        <n v="33779.0"/>
        <n v="12937.0"/>
        <n v="65800.0"/>
        <n v="7891.0"/>
        <n v="85013.0"/>
        <n v="76971.0"/>
        <n v="10089.0"/>
        <n v="116235.0"/>
        <n v="10731.0"/>
        <n v="19588.0"/>
        <n v="97166.0"/>
        <n v="85424.0"/>
        <n v="16934.0"/>
        <n v="8130.0"/>
        <n v="35453.0"/>
        <n v="11053.0"/>
        <n v="11331.0"/>
        <n v="11358.0"/>
        <n v="31564.0"/>
        <n v="33260.0"/>
        <n v="9581.0"/>
        <n v="13508.0"/>
        <n v="15085.0"/>
        <n v="41093.0"/>
        <n v="41484.0"/>
        <n v="9941.0"/>
        <n v="112913.0"/>
        <n v="541133.0"/>
        <n v="103569.0"/>
        <n v="43298.0"/>
        <n v="13644.0"/>
        <n v="9378.0"/>
        <n v="139167.0"/>
        <n v="13468.0"/>
        <n v="195803.0"/>
        <n v="198209.0"/>
        <n v="50714.0"/>
        <n v="19548.0"/>
        <n v="11852.0"/>
        <n v="12377.0"/>
        <n v="46446.0"/>
        <n v="33671.0"/>
        <n v="25003.0"/>
        <n v="30227.0"/>
        <n v="36335.0"/>
        <n v="76198.0"/>
        <n v="8141.0"/>
        <n v="29364.0"/>
        <n v="57543.0"/>
        <n v="255481.0"/>
        <n v="7643.0"/>
        <n v="21019.0"/>
        <n v="59893.0"/>
        <n v="120688.0"/>
        <n v="12644.0"/>
        <n v="11687.0"/>
        <n v="15562.0"/>
        <n v="10606.0"/>
        <n v="21497.0"/>
        <n v="300133.0"/>
        <n v="10763.0"/>
        <n v="6390.0"/>
        <n v="38039.0"/>
        <n v="183585.0"/>
        <n v="30708.0"/>
        <n v="19822.0"/>
        <n v="16300.0"/>
        <n v="18812.0"/>
        <n v="5102.0"/>
        <n v="12040.0"/>
        <n v="78396.0"/>
        <n v="11170.0"/>
        <n v="12676.0"/>
        <n v="29774.0"/>
        <n v="34812.0"/>
        <n v="43535.0"/>
        <n v="111957.0"/>
        <n v="32085.0"/>
        <n v="35247.0"/>
        <n v="177952.0"/>
        <n v="13372.0"/>
        <n v="10860.0"/>
        <n v="44696.0"/>
        <n v="44917.0"/>
        <n v="34373.0"/>
        <n v="14527.0"/>
        <n v="13237.0"/>
        <n v="8751.0"/>
        <n v="8191.0"/>
        <n v="33641.0"/>
        <n v="195447.0"/>
        <n v="46126.0"/>
        <n v="15428.0"/>
        <n v="161848.0"/>
        <n v="35126.0"/>
        <n v="45570.0"/>
        <n v="62829.0"/>
        <n v="19681.0"/>
        <n v="133578.0"/>
        <n v="9274.0"/>
        <n v="75557.0"/>
        <n v="11658.0"/>
        <n v="14231.0"/>
        <n v="21286.0"/>
        <n v="40447.0"/>
        <n v="55261.0"/>
        <n v="48019.0"/>
        <n v="15611.0"/>
        <n v="11922.0"/>
        <n v="46163.0"/>
        <n v="76071.0"/>
        <n v="338107.0"/>
        <n v="183688.0"/>
        <n v="58308.0"/>
        <n v="270098.0"/>
        <n v="104929.0"/>
        <n v="39250.0"/>
        <n v="8462.0"/>
        <n v="66924.0"/>
        <n v="16576.0"/>
        <n v="36245.0"/>
        <n v="35488.0"/>
        <n v="27405.0"/>
        <n v="9646.0"/>
        <n v="10311.0"/>
        <n v="113438.0"/>
        <n v="28461.0"/>
        <n v="21698.0"/>
        <n v="9098.0"/>
        <n v="45251.0"/>
        <n v="66739.0"/>
        <n v="9999.0"/>
        <n v="10959.0"/>
        <n v="36080.0"/>
        <n v="25986.0"/>
        <n v="9196.0"/>
        <n v="28038.0"/>
        <n v="42375.0"/>
        <n v="35934.0"/>
        <n v="47535.0"/>
        <n v="68568.0"/>
        <n v="16711.0"/>
        <n v="5219.0"/>
        <n v="4324.0"/>
        <n v="58642.0"/>
        <n v="59462.0"/>
        <n v="25153.0"/>
        <n v="17138.0"/>
        <n v="27596.0"/>
        <n v="85273.0"/>
        <n v="43810.0"/>
        <n v="80040.0"/>
        <n v="7654.0"/>
        <n v="13268.0"/>
        <n v="8925.0"/>
        <n v="32539.0"/>
        <n v="26283.0"/>
        <n v="22109.0"/>
        <n v="11042.0"/>
        <n v="37408.0"/>
        <n v="30190.0"/>
        <n v="14049.0"/>
        <n v="72687.0"/>
        <n v="45597.0"/>
        <n v="21034.0"/>
        <n v="22656.0"/>
        <n v="237859.0"/>
        <n v="450103.0"/>
        <n v="51480.0"/>
        <n v="44891.0"/>
        <n v="16044.0"/>
        <n v="8648.0"/>
        <n v="67151.0"/>
        <n v="15667.0"/>
        <n v="15332.0"/>
        <n v="6523.0"/>
        <n v="2054.0"/>
        <n v="6464.0"/>
        <n v="61242.0"/>
        <n v="6039.0"/>
        <n v="7869.0"/>
        <n v="6379.0"/>
        <n v="7554.0"/>
        <n v="31363.0"/>
        <n v="9138.0"/>
        <n v="140596.0"/>
        <n v="11493.0"/>
        <n v="11636.0"/>
        <n v="5510.0"/>
        <n v="31192.0"/>
        <n v="14030.0"/>
        <n v="7088.0"/>
        <n v="65374.0"/>
        <n v="14466.0"/>
        <n v="26934.0"/>
        <n v="40684.0"/>
        <n v="40051.0"/>
        <n v="69246.0"/>
        <n v="44751.0"/>
        <n v="17211.0"/>
        <n v="35118.0"/>
        <n v="30383.0"/>
        <n v="9666.0"/>
        <n v="30084.0"/>
        <n v="22261.0"/>
        <n v="22565.0"/>
        <n v="28429.0"/>
        <n v="11497.0"/>
        <n v="39750.0"/>
        <n v="18617.0"/>
        <n v="71110.0"/>
        <n v="6406.0"/>
        <n v="16510.0"/>
        <n v="128004.0"/>
        <n v="59369.0"/>
        <n v="14526.0"/>
        <n v="12878.0"/>
        <n v="9924.0"/>
        <n v="17609.0"/>
        <n v="14331.0"/>
        <n v="37664.0"/>
        <n v="19288.0"/>
        <n v="23455.0"/>
        <n v="69150.0"/>
        <n v="63853.0"/>
        <n v="22254.0"/>
        <n v="105104.0"/>
        <n v="10487.0"/>
        <n v="2975.0"/>
        <n v="12458.0"/>
        <n v="18731.0"/>
        <n v="3445626.0"/>
        <n v="11461.0"/>
        <n v="19655.0"/>
        <n v="12459.0"/>
        <n v="7441.0"/>
        <n v="30685.0"/>
        <n v="23532.0"/>
        <n v="12173.0"/>
        <n v="11345.0"/>
        <n v="3482.0"/>
        <n v="39522.0"/>
        <n v="16749.0"/>
        <n v="28059.0"/>
        <n v="29458.0"/>
        <n v="14953.0"/>
        <n v="41918.0"/>
        <n v="6867.0"/>
        <n v="17040.0"/>
        <n v="36526.0"/>
        <n v="13703.0"/>
        <n v="12741.0"/>
        <n v="7943.0"/>
        <n v="11295.0"/>
        <n v="12326.0"/>
        <n v="6361.0"/>
        <n v="9909.0"/>
        <n v="40506.0"/>
        <n v="109463.0"/>
        <n v="8526.0"/>
        <n v="20256.0"/>
        <n v="23328.0"/>
        <n v="10141.0"/>
        <n v="7413.0"/>
        <n v="196583.0"/>
        <n v="11490.0"/>
        <n v="27357.0"/>
        <n v="56558.0"/>
        <n v="24656.0"/>
        <n v="52172.0"/>
        <n v="8450.0"/>
        <n v="23355.0"/>
        <n v="17500.0"/>
        <n v="66729.0"/>
        <n v="19291.0"/>
        <n v="10028.0"/>
        <n v="7510.0"/>
        <n v="21192.0"/>
        <n v="6760.0"/>
        <n v="3373.0"/>
        <n v="7298.0"/>
        <n v="7382.0"/>
        <n v="18261.0"/>
        <n v="16266.0"/>
        <n v="13410.0"/>
        <n v="7227.0"/>
        <n v="8928.0"/>
        <n v="21281.0"/>
        <n v="23474.0"/>
        <n v="13377.0"/>
        <n v="20808.0"/>
        <n v="13461.0"/>
        <n v="9413.0"/>
        <n v="9921.0"/>
        <n v="16871.0"/>
        <n v="18909.0"/>
        <n v="8343.0"/>
        <n v="11731.0"/>
        <n v="11931.0"/>
        <n v="15433.0"/>
        <n v="33479.0"/>
        <n v="16687.0"/>
        <n v="6252.0"/>
        <n v="10191.0"/>
        <n v="12724.0"/>
        <n v="10991.0"/>
        <n v="15564.0"/>
        <n v="8264.0"/>
        <n v="18079.0"/>
        <n v="7480.0"/>
        <n v="13110.0"/>
        <n v="25315.0"/>
        <n v="18132.0"/>
        <n v="21893.0"/>
        <n v="13641.0"/>
        <n v="24129.0"/>
        <n v="24442.0"/>
        <n v="9953.0"/>
        <n v="8823.0"/>
        <n v="16192.0"/>
        <n v="6923.0"/>
        <n v="38621.0"/>
        <n v="17815.0"/>
        <n v="10919.0"/>
        <n v="10242.0"/>
        <n v="26606.0"/>
        <n v="12114.0"/>
        <n v="18821.0"/>
        <n v="35639.0"/>
        <n v="25991.0"/>
        <n v="8720.0"/>
        <n v="24980.0"/>
        <n v="24128.0"/>
        <n v="16558.0"/>
        <n v="30764.0"/>
        <n v="15208.0"/>
        <n v="6513.0"/>
        <n v="27586.0"/>
        <n v="11360.0"/>
        <n v="7947.0"/>
        <n v="11539.0"/>
        <n v="10048.0"/>
        <n v="53407.0"/>
        <n v="11974.0"/>
        <n v="12505.0"/>
        <n v="9042.0"/>
        <n v="18087.0"/>
        <n v="11110.0"/>
        <n v="23556.0"/>
        <n v="15752.0"/>
        <n v="13189.0"/>
        <n v="7154.0"/>
        <n v="27750.0"/>
        <n v="10315.0"/>
        <n v="15426.0"/>
        <n v="14926.0"/>
        <n v="13873.0"/>
        <n v="25959.0"/>
        <n v="18578.0"/>
        <n v="128470.0"/>
        <n v="19934.0"/>
        <n v="15731.0"/>
        <n v="13109.0"/>
        <n v="9369.0"/>
        <n v="21161.0"/>
        <n v="19654.0"/>
        <n v="15617.0"/>
        <n v="8869.0"/>
        <n v="25950.0"/>
        <n v="15714.0"/>
        <n v="15088.0"/>
        <n v="17202.0"/>
        <n v="14456.0"/>
        <n v="8682.0"/>
        <n v="21076.0"/>
        <n v="9347.0"/>
        <n v="8009.0"/>
        <n v="82985.0"/>
        <n v="6692.0"/>
        <n v="8621.0"/>
        <n v="16755.0"/>
        <n v="20651.0"/>
        <n v="16643.0"/>
        <n v="15831.0"/>
        <n v="11782.0"/>
        <n v="9096.0"/>
        <n v="7232.0"/>
        <n v="11886.0"/>
        <n v="8376.0"/>
        <n v="13298.0"/>
        <n v="6863.0"/>
        <n v="19576.0"/>
        <n v="11154.0"/>
        <n v="24752.0"/>
        <n v="16134.0"/>
        <n v="11984.0"/>
        <n v="7160.0"/>
        <n v="7417.0"/>
        <n v="5586.0"/>
        <n v="12630.0"/>
        <n v="16616.0"/>
        <n v="6566.0"/>
        <n v="5905.0"/>
        <n v="21993.0"/>
        <n v="7229.0"/>
        <n v="6163.0"/>
        <n v="19802.0"/>
      </sharedItems>
    </cacheField>
    <cacheField name="total_conversions" numFmtId="0">
      <sharedItems containsSemiMixedTypes="0" containsString="0" containsNumber="1" containsInteger="1">
        <n v="1.0"/>
        <n v="9.0"/>
        <n v="6.0"/>
        <n v="3.0"/>
        <n v="7.0"/>
        <n v="4.0"/>
        <n v="20.0"/>
        <n v="19.0"/>
        <n v="11.0"/>
        <n v="8.0"/>
        <n v="5.0"/>
        <n v="2.0"/>
        <n v="29.0"/>
        <n v="14.0"/>
        <n v="13.0"/>
        <n v="25.0"/>
        <n v="70.0"/>
        <n v="23.0"/>
        <n v="17.0"/>
        <n v="12.0"/>
        <n v="31.0"/>
        <n v="22.0"/>
        <n v="49.0"/>
        <n v="42.0"/>
        <n v="15.0"/>
        <n v="78.0"/>
        <n v="32.0"/>
        <n v="37.0"/>
        <n v="16.0"/>
        <n v="39.0"/>
        <n v="88.0"/>
        <n v="106.0"/>
        <n v="21.0"/>
        <n v="30.0"/>
        <n v="69.0"/>
        <n v="10.0"/>
        <n v="33.0"/>
        <n v="123.0"/>
        <n v="44.0"/>
        <n v="147.0"/>
        <n v="34.0"/>
        <n v="41.0"/>
        <n v="55.0"/>
        <n v="43.0"/>
        <n v="36.0"/>
        <n v="26.0"/>
        <n v="74.0"/>
        <n v="63.0"/>
        <n v="24.0"/>
        <n v="18.0"/>
        <n v="28.0"/>
        <n v="154.0"/>
        <n v="56.0"/>
        <n v="125.0"/>
        <n v="97.0"/>
      </sharedItems>
    </cacheField>
    <cacheField name="gross_cost" numFmtId="164">
      <sharedItems containsSemiMixedTypes="0" containsString="0" containsNumber="1">
        <n v="5874.00478"/>
        <n v="6407.581828"/>
        <n v="5102.706729"/>
        <n v="2494.217596"/>
        <n v="2712.379678"/>
        <n v="4702.027505"/>
        <n v="4963.966251"/>
        <n v="5999.993781"/>
        <n v="1818.100044"/>
        <n v="3621.417703"/>
        <n v="1635.920216"/>
        <n v="5906.464967"/>
        <n v="6341.879301"/>
        <n v="1465.872266"/>
        <n v="1477.424856"/>
        <n v="3870.253867"/>
        <n v="7495.749847"/>
        <n v="4279.230955"/>
        <n v="7483.887187"/>
        <n v="1826.318738"/>
        <n v="2549.115158"/>
        <n v="1503.913054"/>
        <n v="1726.249457"/>
        <n v="1600.769588"/>
        <n v="4445.874629"/>
        <n v="4036.089376"/>
        <n v="4718.836114"/>
        <n v="1609.149933"/>
        <n v="2255.522409"/>
        <n v="6024.422487"/>
        <n v="1594.463397"/>
        <n v="1733.830172"/>
        <n v="1465.51471"/>
        <n v="1500.838771"/>
        <n v="1561.021915"/>
        <n v="5266.424233"/>
        <n v="5159.747494"/>
        <n v="1550.938318"/>
        <n v="1841.358126"/>
        <n v="6176.004154"/>
        <n v="4514.952724"/>
        <n v="5153.117204"/>
        <n v="1527.176274"/>
        <n v="2027.431388"/>
        <n v="6785.70979"/>
        <n v="1576.051434"/>
        <n v="2452.997504"/>
        <n v="4733.618783"/>
        <n v="1718.471077"/>
        <n v="3178.610315"/>
        <n v="5464.109817"/>
        <n v="1689.744507"/>
        <n v="1543.612655"/>
        <n v="7490.860779"/>
        <n v="5756.271172"/>
        <n v="1586.314519"/>
        <n v="1464.348944"/>
        <n v="1803.081497"/>
        <n v="7879.316787"/>
        <n v="5816.234619"/>
        <n v="6392.471955"/>
        <n v="7467.081487"/>
        <n v="1631.782949"/>
        <n v="1584.731757"/>
        <n v="7248.231612"/>
        <n v="6369.811226"/>
        <n v="6542.612428"/>
        <n v="1567.366071"/>
        <n v="1483.384404"/>
        <n v="4196.936777"/>
        <n v="1625.17488"/>
        <n v="7443.483233"/>
        <n v="1825.725708"/>
        <n v="1506.461108"/>
        <n v="7788.701621"/>
        <n v="1568.73602"/>
        <n v="3993.214585"/>
        <n v="6012.102465"/>
        <n v="1912.966882"/>
        <n v="1555.112078"/>
        <n v="1466.285104"/>
        <n v="1605.538072"/>
        <n v="1599.715069"/>
        <n v="4942.283987"/>
        <n v="7850.644244"/>
        <n v="1559.643865"/>
        <n v="1555.534812"/>
        <n v="4874.651722"/>
        <n v="1498.3009"/>
        <n v="7880.770406"/>
        <n v="1942.847513"/>
        <n v="7360.992969"/>
        <n v="1532.757905"/>
        <n v="1554.439959"/>
        <n v="1464.064235"/>
        <n v="6057.856722"/>
        <n v="2298.888965"/>
        <n v="1616.714722"/>
        <n v="1447.927193"/>
        <n v="1566.912406"/>
        <n v="2039.848792"/>
        <n v="8134.350524"/>
        <n v="5284.685565"/>
        <n v="2194.987125"/>
        <n v="1507.84712"/>
        <n v="2468.135837"/>
        <n v="1762.663235"/>
        <n v="1487.088288"/>
        <n v="1584.821247"/>
        <n v="1476.419509"/>
        <n v="1507.946851"/>
        <n v="6395.550624"/>
        <n v="1658.332426"/>
        <n v="7511.656191"/>
        <n v="5181.087383"/>
        <n v="1809.590961"/>
        <n v="1720.881985"/>
        <n v="8054.141368"/>
        <n v="4742.008637"/>
        <n v="1557.01573"/>
        <n v="5150.468923"/>
        <n v="1595.659466"/>
        <n v="1761.079323"/>
        <n v="5864.126493"/>
        <n v="5831.225793"/>
        <n v="2037.865594"/>
        <n v="1945.433188"/>
        <n v="7814.262494"/>
        <n v="5175.142919"/>
        <n v="2196.661232"/>
        <n v="2600.894327"/>
        <n v="2015.448331"/>
        <n v="1442.032183"/>
        <n v="2141.469346"/>
        <n v="1577.366086"/>
        <n v="1471.175728"/>
        <n v="5033.482578"/>
        <n v="5892.48218"/>
        <n v="7818.648297"/>
        <n v="1573.25409"/>
        <n v="1500.026152"/>
        <n v="7730.240616"/>
        <n v="1487.228625"/>
        <n v="1568.715259"/>
        <n v="1669.728905"/>
        <n v="2217.932092"/>
        <n v="1844.986921"/>
        <n v="2239.262819"/>
        <n v="2905.884162"/>
        <n v="1657.56487"/>
        <n v="1536.629068"/>
        <n v="5711.39201"/>
        <n v="1526.296619"/>
        <n v="2347.918531"/>
        <n v="1570.34276"/>
        <n v="3223.535948"/>
        <n v="1500.09932"/>
        <n v="1502.01775"/>
        <n v="1496.668524"/>
        <n v="1803.139812"/>
        <n v="3983.621797"/>
        <n v="6114.034936"/>
        <n v="6130.368425"/>
        <n v="4999.665205"/>
        <n v="1451.808544"/>
        <n v="2172.841747"/>
        <n v="6350.916905"/>
        <n v="2922.286102"/>
        <n v="1542.500216"/>
        <n v="6837.510602"/>
        <n v="1699.060809"/>
        <n v="5669.14476"/>
        <n v="5899.429483"/>
        <n v="1442.22799"/>
        <n v="6616.88066"/>
        <n v="1655.792857"/>
        <n v="2463.821917"/>
        <n v="1910.436686"/>
        <n v="1901.094691"/>
        <n v="7462.677935"/>
        <n v="1675.987427"/>
        <n v="5224.932463"/>
        <n v="1665.160445"/>
        <n v="1463.842874"/>
        <n v="6261.575724"/>
        <n v="2539.200563"/>
        <n v="6761.073824"/>
        <n v="4652.367629"/>
        <n v="1880.533168"/>
        <n v="1786.105122"/>
        <n v="8042.897949"/>
        <n v="1661.167909"/>
        <n v="6850.576483"/>
        <n v="1790.390198"/>
        <n v="1490.006197"/>
        <n v="1449.177804"/>
        <n v="6396.868763"/>
        <n v="5906.830006"/>
        <n v="2215.631845"/>
        <n v="1724.417704"/>
        <n v="3754.685247"/>
        <n v="1481.945157"/>
        <n v="6633.532635"/>
        <n v="5190.535998"/>
        <n v="1476.536841"/>
        <n v="1483.452706"/>
        <n v="5492.821648"/>
        <n v="2028.370144"/>
        <n v="6956.627366"/>
        <n v="1759.704833"/>
        <n v="4386.648215"/>
        <n v="2127.824066"/>
        <n v="1890.885935"/>
        <n v="6510.446656"/>
        <n v="8187.114541"/>
        <n v="1946.050447"/>
        <n v="2582.493847"/>
        <n v="5587.763675"/>
        <n v="6624.221175"/>
        <n v="5767.797381"/>
        <n v="1650.72301"/>
        <n v="2856.165425"/>
        <n v="6317.510754"/>
        <n v="6942.800458"/>
        <n v="2176.657469"/>
        <n v="2921.110207"/>
        <n v="1513.088728"/>
        <n v="1554.389215"/>
        <n v="2163.265346"/>
        <n v="1477.493357"/>
        <n v="4742.047766"/>
        <n v="1530.041892"/>
        <n v="6808.562584"/>
        <n v="5206.238968"/>
        <n v="5741.098045"/>
        <n v="7629.94427"/>
        <n v="5310.769572"/>
        <n v="1909.277483"/>
        <n v="6861.53638"/>
        <n v="6318.413085"/>
        <n v="1767.464456"/>
        <n v="2178.153775"/>
        <n v="6730.012549"/>
        <n v="6587.243331"/>
        <n v="6120.602514"/>
        <n v="1923.808141"/>
        <n v="5706.864417"/>
        <n v="3563.098841"/>
        <n v="6832.940067"/>
        <n v="7261.86504"/>
        <n v="1788.111618"/>
        <n v="1595.752624"/>
        <n v="1475.245119"/>
        <n v="5912.260975"/>
        <n v="5216.648879"/>
        <n v="5292.896913"/>
        <n v="2653.981579"/>
        <n v="2679.154068"/>
        <n v="1801.349131"/>
        <n v="1763.784061"/>
        <n v="1919.553678"/>
        <n v="1502.680139"/>
        <n v="2636.202124"/>
        <n v="1639.72335"/>
        <n v="1700.795736"/>
        <n v="1576.38921"/>
        <n v="1952.463773"/>
        <n v="1505.009635"/>
        <n v="1718.513762"/>
        <n v="2127.495962"/>
        <n v="1493.204528"/>
        <n v="7854.731991"/>
        <n v="1924.162675"/>
        <n v="1981.050288"/>
        <n v="7979.348589"/>
        <n v="1493.074494"/>
        <n v="1521.576648"/>
        <n v="1632.472782"/>
        <n v="6162.320833"/>
        <n v="4467.080758"/>
        <n v="6177.464545"/>
        <n v="5973.379892"/>
        <n v="1531.926885"/>
        <n v="1659.932713"/>
        <n v="2100.820137"/>
        <n v="1624.840774"/>
        <n v="2059.270294"/>
        <n v="1578.876432"/>
        <n v="2200.297094"/>
        <n v="7863.469709"/>
        <n v="4881.198269"/>
        <n v="1667.655895"/>
        <n v="5738.809089"/>
        <n v="1574.709734"/>
        <n v="2649.997803"/>
        <n v="6994.085353"/>
        <n v="1579.379602"/>
        <n v="1517.244377"/>
        <n v="1603.859264"/>
        <n v="7663.695294"/>
        <n v="2030.142709"/>
        <n v="1500.41822"/>
        <n v="5045.93793"/>
        <n v="7004.730483"/>
        <n v="2866.496671"/>
        <n v="1493.779328"/>
        <n v="1653.510777"/>
        <n v="1452.207361"/>
        <n v="1478.392247"/>
        <n v="1706.224318"/>
        <n v="6764.520637"/>
        <n v="1453.075462"/>
        <n v="1460.009754"/>
        <n v="2047.348924"/>
        <n v="1649.069475"/>
        <n v="1530.553686"/>
        <n v="5884.931394"/>
        <n v="1911.931953"/>
        <n v="6492.676343"/>
        <n v="7129.633287"/>
        <n v="6928.006202"/>
        <n v="4728.012406"/>
        <n v="1904.564346"/>
        <n v="2236.485099"/>
        <n v="6307.900751"/>
        <n v="1805.600513"/>
        <n v="1773.991882"/>
        <n v="2819.935266"/>
        <n v="5144.474371"/>
        <n v="1596.552373"/>
        <n v="1905.889693"/>
        <n v="1807.693142"/>
        <n v="3628.34617"/>
        <n v="6336.7181"/>
        <n v="4623.089672"/>
        <n v="1689.083186"/>
        <n v="4439.368082"/>
        <n v="1532.357841"/>
        <n v="1583.164302"/>
        <n v="2360.555244"/>
        <n v="1455.703554"/>
        <n v="2276.277471"/>
        <n v="6381.006576"/>
        <n v="1711.106338"/>
        <n v="3132.519209"/>
        <n v="5038.644724"/>
        <n v="2032.700147"/>
        <n v="1521.185189"/>
        <n v="2387.686295"/>
        <n v="6439.283498"/>
        <n v="6047.174109"/>
        <n v="7887.612662"/>
        <n v="6909.732318"/>
        <n v="5694.27094"/>
        <n v="5974.87508"/>
        <n v="5204.313768"/>
        <n v="5239.204787"/>
        <n v="1623.681601"/>
        <n v="1456.934187"/>
        <n v="1534.698"/>
        <n v="1778.937935"/>
        <n v="1970.357345"/>
        <n v="1508.90767"/>
        <n v="2002.537989"/>
        <n v="2901.209509"/>
        <n v="5083.886273"/>
        <n v="6316.488054"/>
        <n v="1694.470977"/>
        <n v="4918.040982"/>
        <n v="3444.202946"/>
        <n v="5343.459431"/>
        <n v="2682.436623"/>
        <n v="1574.79128"/>
        <n v="5287.567528"/>
        <n v="5600.355643"/>
        <n v="1819.893602"/>
        <n v="1608.882952"/>
        <n v="1965.738947"/>
        <n v="1526.787066"/>
        <n v="4986.51937"/>
        <n v="6879.601707"/>
        <n v="6502.274933"/>
        <n v="5401.365085"/>
        <n v="1631.741712"/>
        <n v="5409.083955"/>
        <n v="7149.816075"/>
        <n v="1725.271363"/>
        <n v="6346.633024"/>
        <n v="1838.98773"/>
        <n v="5330.781969"/>
        <n v="6094.666799"/>
        <n v="1682.338499"/>
        <n v="5054.481581"/>
        <n v="1731.271848"/>
        <n v="1522.512272"/>
        <n v="1522.517949"/>
        <n v="2040.934819"/>
        <n v="5841.15136"/>
        <n v="5200.010118"/>
        <n v="1991.94384"/>
        <n v="3137.143043"/>
        <n v="1628.882813"/>
        <n v="5783.843758"/>
        <n v="6749.202353"/>
        <n v="6335.948388"/>
        <n v="1612.549327"/>
        <n v="1595.48714"/>
        <n v="5124.435934"/>
        <n v="6789.533401"/>
        <n v="1503.205183"/>
        <n v="1524.810224"/>
        <n v="5797.219977"/>
        <n v="7098.889706"/>
        <n v="5530.800458"/>
        <n v="4250.430439"/>
        <n v="4921.594843"/>
        <n v="1657.159766"/>
        <n v="5808.911254"/>
        <n v="1503.484311"/>
        <n v="4851.394446"/>
        <n v="1524.470523"/>
        <n v="1978.609661"/>
        <n v="2514.868116"/>
        <n v="5284.27704"/>
        <n v="6301.868847"/>
        <n v="6431.555152"/>
        <n v="4984.485583"/>
        <n v="1532.148881"/>
        <n v="5994.746834"/>
        <n v="6417.876169"/>
        <n v="1521.372273"/>
        <n v="2801.584386"/>
        <n v="1702.317206"/>
        <n v="5244.34174"/>
        <n v="3818.955182"/>
        <n v="3434.731153"/>
        <n v="2139.065793"/>
        <n v="1605.566031"/>
        <n v="6322.152655"/>
        <n v="3827.366381"/>
        <n v="1737.843485"/>
        <n v="6189.416082"/>
        <n v="6708.463351"/>
        <n v="1579.367346"/>
        <n v="6244.517921"/>
        <n v="5521.18913"/>
        <n v="3408.076049"/>
        <n v="3844.991165"/>
        <n v="1582.410977"/>
        <n v="1930.180523"/>
        <n v="6815.712325"/>
        <n v="6321.491689"/>
        <n v="6367.869929"/>
        <n v="1850.464205"/>
        <n v="6185.002486"/>
        <n v="5702.290265"/>
        <n v="6404.003128"/>
        <n v="2294.003778"/>
        <n v="8168.347077"/>
        <n v="1440.745362"/>
        <n v="2039.35506"/>
        <n v="2160.307325"/>
        <n v="1547.513459"/>
        <n v="1758.098365"/>
        <n v="1519.596552"/>
        <n v="1610.319977"/>
        <n v="1704.511123"/>
        <n v="1937.058388"/>
        <n v="1713.978863"/>
        <n v="5603.048132"/>
        <n v="1902.301443"/>
        <n v="6506.433687"/>
        <n v="5184.585424"/>
        <n v="6159.366902"/>
        <n v="5995.041002"/>
        <n v="4554.876884"/>
        <n v="5776.508186"/>
        <n v="6605.586158"/>
        <n v="1982.416484"/>
        <n v="3069.123483"/>
        <n v="2181.247949"/>
        <n v="1543.310611"/>
        <n v="1835.048738"/>
        <n v="1730.37357"/>
        <n v="1510.61532"/>
        <n v="5714.523867"/>
        <n v="6096.045521"/>
        <n v="5048.852553"/>
        <n v="6550.30297"/>
        <n v="6651.51451"/>
        <n v="2025.784019"/>
        <n v="5542.512181"/>
        <n v="5740.164546"/>
        <n v="1522.352623"/>
        <n v="1858.132171"/>
        <n v="1498.29154"/>
        <n v="6643.161647"/>
        <n v="1487.996078"/>
        <n v="1470.670167"/>
        <n v="1720.870126"/>
        <n v="5214.298693"/>
        <n v="1470.971925"/>
        <n v="7065.66928"/>
        <n v="1560.449936"/>
        <n v="1529.307229"/>
        <n v="7222.211408"/>
        <n v="2096.285549"/>
        <n v="3518.533482"/>
        <n v="5979.67"/>
        <n v="6206.637108"/>
        <n v="5740.952219"/>
        <n v="1611.340211"/>
        <n v="6943.515824"/>
        <n v="5328.524514"/>
        <n v="1609.880674"/>
        <n v="4652.242051"/>
        <n v="1558.549138"/>
        <n v="1523.783909"/>
        <n v="6667.727715"/>
        <n v="5803.331454"/>
        <n v="4704.249956"/>
        <n v="1679.833815"/>
        <n v="5092.559215"/>
        <n v="7311.99875"/>
        <n v="8038.570371"/>
        <n v="1543.66142"/>
        <n v="1550.076655"/>
        <n v="5632.087973"/>
        <n v="4689.521024"/>
        <n v="1866.34747"/>
        <n v="6751.558981"/>
        <n v="5099.28249"/>
        <n v="6368.862913"/>
        <n v="6211.200147"/>
        <n v="6766.475368"/>
        <n v="5195.234677"/>
        <n v="2122.765888"/>
        <n v="4752.816685"/>
        <n v="6860.359597"/>
        <n v="4701.496237"/>
        <n v="4582.453291"/>
        <n v="1540.46935"/>
        <n v="5692.765813"/>
        <n v="6996.231838"/>
        <n v="5296.970091"/>
        <n v="1345.369"/>
        <n v="2127.323828"/>
        <n v="1541.719598"/>
        <n v="1755.484542"/>
        <n v="3804.64417"/>
        <n v="1980.393834"/>
        <n v="6721.094453"/>
        <n v="6511.029576"/>
        <n v="5551.387415"/>
        <n v="4977.784794"/>
        <n v="6236.113094"/>
        <n v="3268.007134"/>
        <n v="7890.221963"/>
        <n v="5616.309402"/>
        <n v="3339.454322"/>
        <n v="5247.623883"/>
        <n v="6032.837114"/>
        <n v="1679.572708"/>
        <n v="1473.192464"/>
        <n v="5573.112396"/>
        <n v="4727.813916"/>
        <n v="3433.914287"/>
        <n v="1441.631095"/>
        <n v="6505.526456"/>
        <n v="6980.229304"/>
        <n v="6745.10344"/>
        <n v="6812.588702"/>
        <n v="6756.295179"/>
        <n v="5038.714067"/>
        <n v="1525.962329"/>
        <n v="1500.722291"/>
        <n v="2496.785436"/>
        <n v="1693.760435"/>
        <n v="1539.60069"/>
        <n v="7312.492757"/>
        <n v="2060.993882"/>
        <n v="4253.979116"/>
        <n v="5729.650755"/>
        <n v="5751.912297"/>
        <n v="6397.602518"/>
        <n v="1805.926086"/>
        <n v="2641.478397"/>
        <n v="4899.155955"/>
        <n v="1743.078687"/>
        <n v="6559.477756"/>
        <n v="1593.010399"/>
        <n v="4660.560369"/>
        <n v="2209.650957"/>
        <n v="1527.97628"/>
        <n v="2407.794325"/>
        <n v="6420.218123"/>
        <n v="1668.016"/>
        <n v="5668.857079"/>
        <n v="7227.417349"/>
        <n v="2144.489587"/>
        <n v="6683.225487"/>
        <n v="4961.478884"/>
        <n v="1908.526117"/>
        <n v="6345.460338"/>
        <n v="6450.918637"/>
        <n v="1801.14885"/>
        <n v="6417.264564"/>
        <n v="5087.561715"/>
        <n v="4804.493233"/>
        <n v="6452.93501"/>
        <n v="1519.90401"/>
        <n v="4920.23463"/>
        <n v="6765.0004"/>
        <n v="6298.513929"/>
        <n v="6644.954146"/>
        <n v="6612.14569"/>
        <n v="7273.265988"/>
        <n v="6136.133902"/>
        <n v="1801.058111"/>
        <n v="1936.130798"/>
        <n v="6173.41289"/>
        <n v="6753.595242"/>
        <n v="1452.59056"/>
        <n v="6774.202636"/>
        <n v="6809.356022"/>
        <n v="6809.056051"/>
        <n v="6846.447915"/>
        <n v="1506.624304"/>
        <n v="1639.813696"/>
        <n v="5379.00144"/>
        <n v="6858.578118"/>
        <n v="1936.008049"/>
        <n v="6997.468963"/>
        <n v="5086.08996"/>
        <n v="4439.838064"/>
        <n v="7948.480752"/>
        <n v="5637.303497"/>
        <n v="6968.00047"/>
        <n v="5574.543505"/>
        <n v="6785.063293"/>
        <n v="2087.509827"/>
        <n v="6846.356434"/>
        <n v="1447.873298"/>
        <n v="2912.467156"/>
        <n v="6684.062804"/>
        <n v="6643.966542"/>
        <n v="6245.134793"/>
        <n v="1814.098581"/>
        <n v="1572.24171"/>
        <n v="6195.840734"/>
        <n v="2120.757698"/>
        <n v="7292.135059"/>
        <n v="6040.595578"/>
        <n v="7210.686506"/>
        <n v="5886.071146"/>
        <n v="1583.537104"/>
        <n v="6879.587097"/>
        <n v="1620.1655"/>
        <n v="3060.424769"/>
        <n v="6522.637526"/>
        <n v="1942.482395"/>
        <n v="1623.614838"/>
        <n v="1588.6475"/>
        <n v="1591.772246"/>
        <n v="6571.491552"/>
        <n v="1614.309013"/>
        <n v="4594.604003"/>
        <n v="7657.108034"/>
        <n v="6839.569086"/>
        <n v="6051.334623"/>
        <n v="1731.584862"/>
        <n v="4934.851563"/>
        <n v="6768.758768"/>
        <n v="1541.214047"/>
        <n v="4051.158749"/>
        <n v="6386.464232"/>
        <n v="1808.307918"/>
        <n v="1453.11439"/>
        <n v="6781.821647"/>
        <n v="1973.562233"/>
        <n v="5007.525805"/>
        <n v="1570.29739"/>
        <n v="1247.0"/>
        <n v="6727.440499"/>
        <n v="1649.459852"/>
        <n v="1816.030806"/>
        <n v="7264.58761"/>
        <n v="5101.321655"/>
        <n v="7851.397478"/>
        <n v="1472.110115"/>
        <n v="7082.653802"/>
        <n v="3311.941246"/>
        <n v="1471.187144"/>
        <n v="7294.100001"/>
        <n v="1504.784161"/>
        <n v="5927.806788"/>
        <n v="2959.114973"/>
        <n v="1738.995282"/>
        <n v="5000.761206"/>
        <n v="4574.34827"/>
      </sharedItems>
    </cacheField>
    <cacheField name="sex" numFmtId="0">
      <sharedItems>
        <s v="Female"/>
        <s v="Male"/>
      </sharedItems>
    </cacheField>
    <cacheField name="age" numFmtId="0">
      <sharedItems containsSemiMixedTypes="0" containsString="0" containsNumber="1" containsInteger="1">
        <n v="37.0"/>
        <n v="22.0"/>
        <n v="54.0"/>
        <n v="21.0"/>
        <n v="36.0"/>
        <n v="41.0"/>
        <n v="60.0"/>
        <n v="65.0"/>
        <n v="43.0"/>
        <n v="64.0"/>
        <n v="25.0"/>
        <n v="30.0"/>
        <n v="38.0"/>
        <n v="58.0"/>
        <n v="44.0"/>
        <n v="19.0"/>
        <n v="20.0"/>
        <n v="51.0"/>
        <n v="28.0"/>
        <n v="61.0"/>
        <n v="48.0"/>
        <n v="42.0"/>
        <n v="63.0"/>
        <n v="59.0"/>
        <n v="24.0"/>
        <n v="57.0"/>
        <n v="33.0"/>
        <n v="45.0"/>
        <n v="55.0"/>
        <n v="39.0"/>
        <n v="40.0"/>
        <n v="62.0"/>
        <n v="46.0"/>
        <n v="34.0"/>
        <n v="47.0"/>
        <n v="52.0"/>
        <n v="56.0"/>
        <n v="27.0"/>
        <n v="23.0"/>
        <n v="50.0"/>
        <n v="29.0"/>
        <n v="26.0"/>
        <n v="53.0"/>
        <n v="18.0"/>
        <n v="35.0"/>
        <n v="32.0"/>
        <n v="49.0"/>
        <n v="31.0"/>
      </sharedItems>
    </cacheField>
    <cacheField name="state" numFmtId="0">
      <sharedItems>
        <s v="Delaware"/>
        <s v="Alaska"/>
        <s v="Iowa"/>
        <s v="West Virginia"/>
        <s v="South Carolina"/>
        <s v="Missouri"/>
        <s v="Michigan"/>
        <s v="California"/>
        <s v="Kansas"/>
        <s v="North Carolina"/>
        <s v="Indiana"/>
        <s v="New Mexico"/>
        <s v="Tennessee"/>
        <s v="Georgia"/>
        <s v="Montana"/>
        <s v="New York"/>
        <s v="Rhode Island"/>
        <s v="South Dakota"/>
        <s v="Arkansas"/>
        <s v="Virginia"/>
        <s v="North Dakota"/>
        <s v="Vermont"/>
        <s v="Arizona"/>
        <s v="Hawaii"/>
        <s v="Alabama"/>
        <s v="Mississippi"/>
        <s v="Florida"/>
        <s v="Oregon"/>
        <s v="Connecticut"/>
        <s v="Illinois"/>
        <s v="Massachusetts"/>
        <s v="Nevada"/>
        <s v="Oklahoma"/>
        <s v="Colorado"/>
        <s v="Kentucky"/>
        <s v="Pennsylvania"/>
        <s v="Texas"/>
        <s v="Wisconsin"/>
        <s v="Maine"/>
        <s v="Louisiana"/>
        <s v="New Jersey"/>
        <s v="Minnesota"/>
        <s v="Wyoming"/>
        <s v="Utah"/>
        <s v="Idaho"/>
        <s v="Washington"/>
        <s v="Ohio"/>
        <s v="Maryland"/>
        <s v="Nebraska"/>
        <s v="New Hampshire"/>
      </sharedItems>
    </cacheField>
    <cacheField name="ad_view_date" numFmtId="165">
      <sharedItems containsSemiMixedTypes="0" containsDate="1" containsString="0">
        <d v="2023-10-14T00:00:00Z"/>
        <d v="2024-03-03T00:00:00Z"/>
        <d v="2024-08-03T00:00:00Z"/>
        <d v="2023-03-25T00:00:00Z"/>
        <d v="2023-07-27T00:00:00Z"/>
        <d v="2024-04-03T00:00:00Z"/>
        <d v="2023-06-06T00:00:00Z"/>
        <d v="2024-04-28T00:00:00Z"/>
        <d v="2023-05-11T00:00:00Z"/>
        <d v="2024-03-23T00:00:00Z"/>
        <d v="2024-04-24T00:00:00Z"/>
        <d v="2024-04-29T00:00:00Z"/>
        <d v="2024-02-11T00:00:00Z"/>
        <d v="2023-04-12T00:00:00Z"/>
        <d v="2023-12-16T00:00:00Z"/>
        <d v="2023-07-09T00:00:00Z"/>
        <d v="2023-08-21T00:00:00Z"/>
        <d v="2024-09-05T00:00:00Z"/>
        <d v="2023-07-21T00:00:00Z"/>
        <d v="2024-08-27T00:00:00Z"/>
        <d v="2024-02-16T00:00:00Z"/>
        <d v="2024-01-24T00:00:00Z"/>
        <d v="2024-05-19T00:00:00Z"/>
        <d v="2023-11-26T00:00:00Z"/>
        <d v="2024-09-23T00:00:00Z"/>
        <d v="2024-09-22T00:00:00Z"/>
        <d v="2023-08-12T00:00:00Z"/>
        <d v="2024-03-17T00:00:00Z"/>
        <d v="2024-08-11T00:00:00Z"/>
        <d v="2024-09-16T00:00:00Z"/>
        <d v="2024-02-29T00:00:00Z"/>
        <d v="2023-12-14T00:00:00Z"/>
        <d v="2024-03-01T00:00:00Z"/>
        <d v="2024-02-24T00:00:00Z"/>
        <d v="2023-07-16T00:00:00Z"/>
        <d v="2023-08-16T00:00:00Z"/>
        <d v="2024-09-20T00:00:00Z"/>
        <d v="2024-07-05T00:00:00Z"/>
        <d v="2024-04-21T00:00:00Z"/>
        <d v="2024-04-18T00:00:00Z"/>
        <d v="2024-04-01T00:00:00Z"/>
        <d v="2024-07-18T00:00:00Z"/>
        <d v="2024-07-14T00:00:00Z"/>
        <d v="2023-07-05T00:00:00Z"/>
        <d v="2023-07-20T00:00:00Z"/>
        <d v="2023-01-25T00:00:00Z"/>
        <d v="2023-05-31T00:00:00Z"/>
        <d v="2023-06-13T00:00:00Z"/>
        <d v="2023-12-11T00:00:00Z"/>
        <d v="2023-02-03T00:00:00Z"/>
        <d v="2024-06-05T00:00:00Z"/>
        <d v="2024-03-10T00:00:00Z"/>
        <d v="2023-11-05T00:00:00Z"/>
        <d v="2023-02-27T00:00:00Z"/>
        <d v="2023-01-06T00:00:00Z"/>
        <d v="2023-08-07T00:00:00Z"/>
        <d v="2024-08-06T00:00:00Z"/>
        <d v="2023-09-26T00:00:00Z"/>
        <d v="2024-01-11T00:00:00Z"/>
        <d v="2023-06-29T00:00:00Z"/>
        <d v="2024-07-20T00:00:00Z"/>
        <d v="2023-07-24T00:00:00Z"/>
        <d v="2023-06-24T00:00:00Z"/>
        <d v="2023-10-05T00:00:00Z"/>
        <d v="2023-09-24T00:00:00Z"/>
        <d v="2023-06-15T00:00:00Z"/>
        <d v="2023-06-18T00:00:00Z"/>
        <d v="2023-03-18T00:00:00Z"/>
        <d v="2024-05-14T00:00:00Z"/>
        <d v="2023-10-04T00:00:00Z"/>
        <d v="2024-03-05T00:00:00Z"/>
        <d v="2024-06-15T00:00:00Z"/>
        <d v="2024-07-07T00:00:00Z"/>
        <d v="2023-04-24T00:00:00Z"/>
        <d v="2024-03-12T00:00:00Z"/>
        <d v="2023-10-24T00:00:00Z"/>
        <d v="2024-07-16T00:00:00Z"/>
        <d v="2024-09-29T00:00:00Z"/>
        <d v="2023-07-14T00:00:00Z"/>
        <d v="2023-05-24T00:00:00Z"/>
        <d v="2024-05-28T00:00:00Z"/>
        <d v="2023-01-30T00:00:00Z"/>
        <d v="2023-10-25T00:00:00Z"/>
        <d v="2023-09-22T00:00:00Z"/>
        <d v="2023-07-30T00:00:00Z"/>
        <d v="2023-11-28T00:00:00Z"/>
        <d v="2023-06-03T00:00:00Z"/>
        <d v="2023-03-06T00:00:00Z"/>
        <d v="2023-07-18T00:00:00Z"/>
        <d v="2023-10-17T00:00:00Z"/>
        <d v="2023-10-11T00:00:00Z"/>
        <d v="2024-09-02T00:00:00Z"/>
        <d v="2024-05-10T00:00:00Z"/>
        <d v="2024-02-08T00:00:00Z"/>
        <d v="2024-07-22T00:00:00Z"/>
        <d v="2024-08-30T00:00:00Z"/>
        <d v="2024-08-04T00:00:00Z"/>
        <d v="2023-01-14T00:00:00Z"/>
        <d v="2024-04-25T00:00:00Z"/>
        <d v="2024-05-26T00:00:00Z"/>
        <d v="2024-09-18T00:00:00Z"/>
        <d v="2023-10-08T00:00:00Z"/>
        <d v="2024-03-24T00:00:00Z"/>
        <d v="2023-10-21T00:00:00Z"/>
        <d v="2023-08-31T00:00:00Z"/>
        <d v="2023-03-31T00:00:00Z"/>
        <d v="2023-12-15T00:00:00Z"/>
        <d v="2023-12-31T00:00:00Z"/>
        <d v="2023-01-29T00:00:00Z"/>
        <d v="2023-01-01T00:00:00Z"/>
        <d v="2023-09-04T00:00:00Z"/>
        <d v="2024-05-24T00:00:00Z"/>
        <d v="2023-11-12T00:00:00Z"/>
        <d v="2024-06-09T00:00:00Z"/>
        <d v="2023-10-30T00:00:00Z"/>
        <d v="2024-05-13T00:00:00Z"/>
        <d v="2024-05-16T00:00:00Z"/>
        <d v="2024-07-10T00:00:00Z"/>
        <d v="2023-04-22T00:00:00Z"/>
        <d v="2023-11-14T00:00:00Z"/>
        <d v="2023-08-18T00:00:00Z"/>
        <d v="2024-09-12T00:00:00Z"/>
        <d v="2024-05-18T00:00:00Z"/>
        <d v="2023-01-15T00:00:00Z"/>
        <d v="2024-06-10T00:00:00Z"/>
        <d v="2024-09-08T00:00:00Z"/>
        <d v="2023-04-25T00:00:00Z"/>
        <d v="2023-12-12T00:00:00Z"/>
        <d v="2024-07-27T00:00:00Z"/>
        <d v="2024-09-27T00:00:00Z"/>
        <d v="2024-05-30T00:00:00Z"/>
        <d v="2024-03-29T00:00:00Z"/>
        <d v="2023-09-06T00:00:00Z"/>
        <d v="2023-08-01T00:00:00Z"/>
        <d v="2023-11-06T00:00:00Z"/>
        <d v="2023-04-03T00:00:00Z"/>
        <d v="2024-04-16T00:00:00Z"/>
        <d v="2024-07-12T00:00:00Z"/>
        <d v="2024-04-27T00:00:00Z"/>
        <d v="2023-07-07T00:00:00Z"/>
        <d v="2023-09-10T00:00:00Z"/>
        <d v="2024-07-30T00:00:00Z"/>
        <d v="2023-01-22T00:00:00Z"/>
        <d v="2023-12-21T00:00:00Z"/>
        <d v="2024-09-11T00:00:00Z"/>
        <d v="2024-02-02T00:00:00Z"/>
        <d v="2023-12-27T00:00:00Z"/>
        <d v="2024-04-02T00:00:00Z"/>
        <d v="2024-04-14T00:00:00Z"/>
        <d v="2024-05-09T00:00:00Z"/>
        <d v="2023-04-09T00:00:00Z"/>
        <d v="2024-01-12T00:00:00Z"/>
        <d v="2023-02-24T00:00:00Z"/>
        <d v="2023-07-04T00:00:00Z"/>
        <d v="2023-10-22T00:00:00Z"/>
        <d v="2024-04-17T00:00:00Z"/>
        <d v="2024-04-23T00:00:00Z"/>
        <d v="2024-08-17T00:00:00Z"/>
        <d v="2023-01-13T00:00:00Z"/>
        <d v="2023-03-19T00:00:00Z"/>
        <d v="2023-08-13T00:00:00Z"/>
        <d v="2024-06-25T00:00:00Z"/>
        <d v="2024-01-07T00:00:00Z"/>
        <d v="2024-06-21T00:00:00Z"/>
        <d v="2023-06-21T00:00:00Z"/>
        <d v="2024-03-25T00:00:00Z"/>
        <d v="2023-05-28T00:00:00Z"/>
        <d v="2023-08-30T00:00:00Z"/>
        <d v="2024-04-04T00:00:00Z"/>
        <d v="2023-08-09T00:00:00Z"/>
        <d v="2024-06-19T00:00:00Z"/>
        <d v="2023-04-02T00:00:00Z"/>
        <d v="2023-01-24T00:00:00Z"/>
        <d v="2023-07-28T00:00:00Z"/>
        <d v="2023-04-21T00:00:00Z"/>
        <d v="2023-08-26T00:00:00Z"/>
        <d v="2023-09-14T00:00:00Z"/>
        <d v="2023-11-20T00:00:00Z"/>
        <d v="2023-07-13T00:00:00Z"/>
        <d v="2024-09-24T00:00:00Z"/>
        <d v="2023-09-30T00:00:00Z"/>
        <d v="2023-08-06T00:00:00Z"/>
        <d v="2023-10-28T00:00:00Z"/>
        <d v="2024-03-26T00:00:00Z"/>
        <d v="2023-07-02T00:00:00Z"/>
        <d v="2023-06-25T00:00:00Z"/>
        <d v="2024-02-05T00:00:00Z"/>
        <d v="2024-05-03T00:00:00Z"/>
        <d v="2023-01-16T00:00:00Z"/>
        <d v="2023-05-19T00:00:00Z"/>
        <d v="2023-01-23T00:00:00Z"/>
        <d v="2023-05-21T00:00:00Z"/>
        <d v="2024-03-02T00:00:00Z"/>
        <d v="2023-04-15T00:00:00Z"/>
        <d v="2024-09-25T00:00:00Z"/>
        <d v="2023-03-30T00:00:00Z"/>
        <d v="2023-05-15T00:00:00Z"/>
        <d v="2023-08-11T00:00:00Z"/>
        <d v="2024-05-20T00:00:00Z"/>
        <d v="2024-06-26T00:00:00Z"/>
        <d v="2024-05-23T00:00:00Z"/>
        <d v="2023-08-27T00:00:00Z"/>
        <d v="2023-07-11T00:00:00Z"/>
        <d v="2024-07-21T00:00:00Z"/>
        <d v="2023-07-15T00:00:00Z"/>
        <d v="2023-03-11T00:00:00Z"/>
        <d v="2024-05-21T00:00:00Z"/>
        <d v="2023-11-09T00:00:00Z"/>
        <d v="2024-03-27T00:00:00Z"/>
        <d v="2024-09-30T00:00:00Z"/>
        <d v="2024-07-02T00:00:00Z"/>
        <d v="2024-02-28T00:00:00Z"/>
        <d v="2024-05-06T00:00:00Z"/>
        <d v="2023-02-08T00:00:00Z"/>
        <d v="2024-04-30T00:00:00Z"/>
        <d v="2023-12-05T00:00:00Z"/>
        <d v="2023-12-28T00:00:00Z"/>
        <d v="2024-03-14T00:00:00Z"/>
        <d v="2023-03-28T00:00:00Z"/>
        <d v="2023-04-08T00:00:00Z"/>
        <d v="2023-09-27T00:00:00Z"/>
        <d v="2024-02-15T00:00:00Z"/>
        <d v="2023-09-29T00:00:00Z"/>
        <d v="2024-03-16T00:00:00Z"/>
        <d v="2024-08-22T00:00:00Z"/>
        <d v="2024-03-15T00:00:00Z"/>
        <d v="2023-05-25T00:00:00Z"/>
        <d v="2023-11-15T00:00:00Z"/>
        <d v="2024-04-06T00:00:00Z"/>
        <d v="2023-01-05T00:00:00Z"/>
        <d v="2023-01-10T00:00:00Z"/>
        <d v="2024-02-14T00:00:00Z"/>
        <d v="2023-11-08T00:00:00Z"/>
        <d v="2024-01-29T00:00:00Z"/>
        <d v="2023-05-27T00:00:00Z"/>
        <d v="2023-04-05T00:00:00Z"/>
        <d v="2023-05-05T00:00:00Z"/>
        <d v="2024-03-09T00:00:00Z"/>
        <d v="2023-02-06T00:00:00Z"/>
        <d v="2024-02-18T00:00:00Z"/>
        <d v="2023-07-22T00:00:00Z"/>
        <d v="2024-06-29T00:00:00Z"/>
        <d v="2024-01-19T00:00:00Z"/>
        <d v="2023-02-15T00:00:00Z"/>
        <d v="2023-01-18T00:00:00Z"/>
        <d v="2023-02-07T00:00:00Z"/>
        <d v="2024-08-05T00:00:00Z"/>
        <d v="2023-03-26T00:00:00Z"/>
        <d v="2023-11-07T00:00:00Z"/>
        <d v="2023-01-20T00:00:00Z"/>
        <d v="2023-01-02T00:00:00Z"/>
        <d v="2023-10-20T00:00:00Z"/>
        <d v="2024-06-03T00:00:00Z"/>
        <d v="2023-03-23T00:00:00Z"/>
        <d v="2024-07-06T00:00:00Z"/>
        <d v="2024-01-26T00:00:00Z"/>
        <d v="2024-09-04T00:00:00Z"/>
        <d v="2023-03-24T00:00:00Z"/>
        <d v="2023-01-28T00:00:00Z"/>
        <d v="2023-12-08T00:00:00Z"/>
        <d v="2023-08-23T00:00:00Z"/>
        <d v="2023-11-17T00:00:00Z"/>
        <d v="2023-09-05T00:00:00Z"/>
        <d v="2023-09-12T00:00:00Z"/>
        <d v="2024-02-10T00:00:00Z"/>
        <d v="2024-07-26T00:00:00Z"/>
        <d v="2023-07-10T00:00:00Z"/>
        <d v="2023-04-23T00:00:00Z"/>
        <d v="2024-06-14T00:00:00Z"/>
        <d v="2024-09-13T00:00:00Z"/>
        <d v="2023-03-08T00:00:00Z"/>
        <d v="2023-10-10T00:00:00Z"/>
        <d v="2023-06-28T00:00:00Z"/>
        <d v="2023-08-10T00:00:00Z"/>
        <d v="2024-03-30T00:00:00Z"/>
        <d v="2024-04-19T00:00:00Z"/>
        <d v="2024-09-21T00:00:00Z"/>
        <d v="2024-03-11T00:00:00Z"/>
        <d v="2024-05-08T00:00:00Z"/>
        <d v="2024-04-05T00:00:00Z"/>
        <d v="2023-10-12T00:00:00Z"/>
        <d v="2024-09-06T00:00:00Z"/>
        <d v="2023-11-04T00:00:00Z"/>
        <d v="2023-09-08T00:00:00Z"/>
        <d v="2023-10-09T00:00:00Z"/>
        <d v="2024-08-02T00:00:00Z"/>
        <d v="2023-03-02T00:00:00Z"/>
        <d v="2024-01-06T00:00:00Z"/>
        <d v="2023-09-19T00:00:00Z"/>
        <d v="2024-06-06T00:00:00Z"/>
        <d v="2023-10-06T00:00:00Z"/>
        <d v="2023-02-02T00:00:00Z"/>
        <d v="2023-05-04T00:00:00Z"/>
        <d v="2023-03-22T00:00:00Z"/>
        <d v="2024-06-20T00:00:00Z"/>
        <d v="2024-07-11T00:00:00Z"/>
        <d v="2023-03-09T00:00:00Z"/>
        <d v="2023-01-26T00:00:00Z"/>
        <d v="2023-07-03T00:00:00Z"/>
        <d v="2023-06-17T00:00:00Z"/>
        <d v="2024-04-12T00:00:00Z"/>
        <d v="2023-06-16T00:00:00Z"/>
        <d v="2023-09-11T00:00:00Z"/>
        <d v="2023-08-14T00:00:00Z"/>
        <d v="2023-01-19T00:00:00Z"/>
        <d v="2024-07-23T00:00:00Z"/>
        <d v="2023-05-07T00:00:00Z"/>
        <d v="2024-09-03T00:00:00Z"/>
        <d v="2023-06-05T00:00:00Z"/>
        <d v="2023-09-03T00:00:00Z"/>
        <d v="2024-03-18T00:00:00Z"/>
        <d v="2023-11-03T00:00:00Z"/>
        <d v="2023-06-02T00:00:00Z"/>
        <d v="2024-08-13T00:00:00Z"/>
        <d v="2023-12-30T00:00:00Z"/>
        <d v="2023-04-01T00:00:00Z"/>
        <d v="2023-10-29T00:00:00Z"/>
        <d v="2023-01-21T00:00:00Z"/>
        <d v="2023-01-12T00:00:00Z"/>
        <d v="2024-01-10T00:00:00Z"/>
        <d v="2023-05-10T00:00:00Z"/>
        <d v="2023-04-10T00:00:00Z"/>
        <d v="2023-02-16T00:00:00Z"/>
        <d v="2023-12-10T00:00:00Z"/>
        <d v="2023-07-08T00:00:00Z"/>
        <d v="2023-11-11T00:00:00Z"/>
        <d v="2023-02-23T00:00:00Z"/>
        <d v="2024-03-06T00:00:00Z"/>
        <d v="2023-08-03T00:00:00Z"/>
        <d v="2024-02-25T00:00:00Z"/>
      </sharedItems>
    </cacheField>
    <cacheField name="CPA" numFmtId="164">
      <sharedItems containsSemiMixedTypes="0" containsString="0" containsNumber="1">
        <n v="5874.00478"/>
        <n v="6407.581828"/>
        <n v="5102.706729"/>
        <n v="277.1352884444444"/>
        <n v="452.06327966666663"/>
        <n v="1567.3425016666667"/>
        <n v="1654.655417"/>
        <n v="5999.993781"/>
        <n v="259.72857771428573"/>
        <n v="3621.417703"/>
        <n v="408.980054"/>
        <n v="295.32324835"/>
        <n v="2113.959767"/>
        <n v="1465.872266"/>
        <n v="164.15831733333334"/>
        <n v="645.0423111666667"/>
        <n v="394.5131498421053"/>
        <n v="4279.230955"/>
        <n v="393.88879931578947"/>
        <n v="456.5796845"/>
        <n v="637.2787895"/>
        <n v="375.9782635"/>
        <n v="156.9317688181818"/>
        <n v="200.0961985"/>
        <n v="889.1749258"/>
        <n v="2018.044688"/>
        <n v="4718.836114"/>
        <n v="1609.149933"/>
        <n v="563.88060225"/>
        <n v="547.6747715454545"/>
        <n v="227.7804852857143"/>
        <n v="216.7287715"/>
        <n v="366.3786775"/>
        <n v="750.4193855"/>
        <n v="390.25547875"/>
        <n v="2633.2121165"/>
        <n v="1719.9158313333335"/>
        <n v="310.1876636"/>
        <n v="1841.358126"/>
        <n v="2058.6680513333336"/>
        <n v="4514.952724"/>
        <n v="1717.7057346666668"/>
        <n v="1527.176274"/>
        <n v="506.857847"/>
        <n v="233.98999275862067"/>
        <n v="262.675239"/>
        <n v="175.21410742857142"/>
        <n v="430.3289802727273"/>
        <n v="859.2355385"/>
        <n v="227.04359392857143"/>
        <n v="5464.109817"/>
        <n v="129.9803466923077"/>
        <n v="257.26877583333334"/>
        <n v="299.63443115999996"/>
        <n v="82.23244531428571"/>
        <n v="396.57862975"/>
        <n v="366.087236"/>
        <n v="450.77037425"/>
        <n v="342.5789907391304"/>
        <n v="342.1314481764706"/>
        <n v="1598.11798875"/>
        <n v="393.0042887894737"/>
        <n v="407.94573725"/>
        <n v="316.9463514"/>
        <n v="604.0193009999999"/>
        <n v="2123.2704086666668"/>
        <n v="2180.8708093333335"/>
        <n v="783.6830355"/>
        <n v="296.6768808"/>
        <n v="839.3873553999999"/>
        <n v="325.03497600000003"/>
        <n v="1860.87080825"/>
        <n v="912.862854"/>
        <n v="502.1537026666667"/>
        <n v="251.24843938709677"/>
        <n v="392.184005"/>
        <n v="998.30364625"/>
        <n v="273.27738477272726"/>
        <n v="637.6556273333333"/>
        <n v="1555.112078"/>
        <n v="1466.285104"/>
        <n v="178.3931191111111"/>
        <n v="266.6191781666667"/>
        <n v="4942.283987"/>
        <n v="160.21722946938775"/>
        <n v="141.7858059090909"/>
        <n v="518.511604"/>
        <n v="541.627969111111"/>
        <n v="499.4336333333333"/>
        <n v="187.6373906190476"/>
        <n v="388.56950259999996"/>
        <n v="669.181179"/>
        <n v="510.9193016666666"/>
        <n v="103.6293306"/>
        <n v="209.15203357142857"/>
        <n v="432.7040515714286"/>
        <n v="2298.888965"/>
        <n v="323.34294439999996"/>
        <n v="1447.927193"/>
        <n v="522.3041353333333"/>
        <n v="679.9495973333334"/>
        <n v="193.6750124761905"/>
        <n v="1321.17139125"/>
        <n v="548.74678125"/>
        <n v="376.96178"/>
        <n v="822.7119456666666"/>
        <n v="1762.663235"/>
        <n v="297.4176576"/>
        <n v="132.06843725000002"/>
        <n v="492.13983633333334"/>
        <n v="502.6489503333333"/>
        <n v="491.96543261538466"/>
        <n v="207.29155325"/>
        <n v="96.3032845"/>
        <n v="161.90898071875"/>
        <n v="603.196987"/>
        <n v="215.110248125"/>
        <n v="217.67949643243242"/>
        <n v="790.3347728333333"/>
        <n v="519.0052433333334"/>
        <n v="429.20574358333334"/>
        <n v="531.8864886666667"/>
        <n v="440.26983075"/>
        <n v="366.5079058125"/>
        <n v="728.903224125"/>
        <n v="88.60285191304348"/>
        <n v="486.358297"/>
        <n v="200.36570497435898"/>
        <n v="2587.5714595"/>
        <n v="366.11020533333334"/>
        <n v="2600.894327"/>
        <n v="335.90805516666666"/>
        <n v="721.0160915"/>
        <n v="713.8231153333332"/>
        <n v="525.7886953333333"/>
        <n v="490.39190933333333"/>
        <n v="5033.482578"/>
        <n v="535.6801981818181"/>
        <n v="88.84827610227272"/>
        <n v="786.627045"/>
        <n v="750.013076"/>
        <n v="72.92679826415095"/>
        <n v="371.80715625"/>
        <n v="392.17881475"/>
        <n v="333.945781"/>
        <n v="443.5864184"/>
        <n v="922.4934605"/>
        <n v="1119.6314095"/>
        <n v="581.1768324"/>
        <n v="87.24025631578947"/>
        <n v="768.314534"/>
        <n v="5711.39201"/>
        <n v="1526.296619"/>
        <n v="586.97963275"/>
        <n v="785.17138"/>
        <n v="644.7071896"/>
        <n v="750.04966"/>
        <n v="375.5044375"/>
        <n v="136.0607749090909"/>
        <n v="360.6279624"/>
        <n v="265.57478646666664"/>
        <n v="1019.0058226666666"/>
        <n v="1532.59210625"/>
        <n v="624.958150625"/>
        <n v="90.738034"/>
        <n v="434.5683494"/>
        <n v="3175.4584525"/>
        <n v="1461.143051"/>
        <n v="61.70000863999999"/>
        <n v="1139.5851003333335"/>
        <n v="566.353603"/>
        <n v="515.3767963636363"/>
        <n v="280.9252134761905"/>
        <n v="240.3713316666667"/>
        <n v="735.2089622222222"/>
        <n v="1655.792857"/>
        <n v="492.76438340000004"/>
        <n v="382.0873372"/>
        <n v="475.27367275"/>
        <n v="248.75593116666667"/>
        <n v="558.6624756666666"/>
        <n v="1741.6441543333333"/>
        <n v="555.0534816666667"/>
        <n v="243.9738123333333"/>
        <n v="1252.3151448"/>
        <n v="507.8401126"/>
        <n v="397.7102249411765"/>
        <n v="516.9297365555556"/>
        <n v="940.266584"/>
        <n v="255.15787457142855"/>
        <n v="116.56373839130435"/>
        <n v="415.29197725"/>
        <n v="978.6537832857142"/>
        <n v="596.7967326666667"/>
        <n v="298.0012394"/>
        <n v="724.588902"/>
        <n v="6396.868763"/>
        <n v="421.916429"/>
        <n v="553.90796125"/>
        <n v="574.8059013333333"/>
        <n v="938.67131175"/>
        <n v="1481.945157"/>
        <n v="663.3532634999999"/>
        <n v="1730.178666"/>
        <n v="492.17894700000005"/>
        <n v="494.48423533333334"/>
        <n v="2746.410824"/>
        <n v="405.6740288"/>
        <n v="210.80688987878787"/>
        <n v="586.5682776666666"/>
        <n v="731.1080358333334"/>
        <n v="531.9560165"/>
        <n v="315.1476558333333"/>
        <n v="310.02126933333335"/>
        <n v="66.56190683739837"/>
        <n v="486.51261175"/>
        <n v="1291.2469235"/>
        <n v="620.8626305555556"/>
        <n v="552.0184312499999"/>
        <n v="303.5682832105263"/>
        <n v="550.2410033333333"/>
        <n v="476.02757083333336"/>
        <n v="526.4592295"/>
        <n v="867.85005725"/>
        <n v="544.16436725"/>
        <n v="973.7034023333334"/>
        <n v="252.18145466666667"/>
        <n v="777.1946075"/>
        <n v="432.6530692"/>
        <n v="295.49867140000003"/>
        <n v="189.68191063999998"/>
        <n v="382.510473"/>
        <n v="453.9041722666667"/>
        <n v="1301.559742"/>
        <n v="637.8997827777778"/>
        <n v="238.4357584375"/>
        <n v="354.0513048"/>
        <n v="318.21291383333335"/>
        <n v="326.7398276190476"/>
        <n v="702.0458983333333"/>
        <n v="589.1548186666666"/>
        <n v="726.0512583333334"/>
        <n v="480.71518207142856"/>
        <n v="439.1495554"/>
        <n v="680.066946"/>
        <n v="213.7564601111111"/>
        <n v="475.57203475"/>
        <n v="1187.6996136666667"/>
        <n v="759.2155630000001"/>
        <n v="806.8738933333333"/>
        <n v="198.67906866666667"/>
        <n v="531.9175413333334"/>
        <n v="491.74837299999996"/>
        <n v="1182.452195"/>
        <n v="1304.16221975"/>
        <n v="1058.5793826"/>
        <n v="530.7963158"/>
        <n v="535.8308135999999"/>
        <n v="163.7590119090909"/>
        <n v="440.94601525"/>
        <n v="239.94420975"/>
        <n v="500.8933796666667"/>
        <n v="659.050531"/>
        <n v="409.9308375"/>
        <n v="1700.795736"/>
        <n v="525.46307"/>
        <n v="976.2318865"/>
        <n v="501.6698783333333"/>
        <n v="859.256881"/>
        <n v="531.8739905"/>
        <n v="165.91161422222223"/>
        <n v="178.5166361590909"/>
        <n v="213.79585277777778"/>
        <n v="220.11669866666665"/>
        <n v="54.281282918367346"/>
        <n v="33.933511227272724"/>
        <n v="380.394162"/>
        <n v="408.1181955"/>
        <n v="6162.320833"/>
        <n v="2233.540379"/>
        <n v="6177.464545"/>
        <n v="5973.379892"/>
        <n v="765.9634425"/>
        <n v="829.9663565"/>
        <n v="1050.4100685"/>
        <n v="1624.840774"/>
        <n v="137.28468626666665"/>
        <n v="315.7752864"/>
        <n v="440.0594188"/>
        <n v="231.27852085294117"/>
        <n v="542.3553632222223"/>
        <n v="166.7655895"/>
        <n v="717.351136125"/>
        <n v="524.9032446666666"/>
        <n v="294.44420033333336"/>
        <n v="2331.3617843333336"/>
        <n v="143.57996381818182"/>
        <n v="116.71110592307693"/>
        <n v="534.6197546666666"/>
        <n v="478.980955875"/>
        <n v="676.7142363333334"/>
        <n v="500.1394066666667"/>
        <n v="229.360815"/>
        <n v="700.4730483000001"/>
        <n v="477.74944516666665"/>
        <n v="497.9264426666667"/>
        <n v="206.688847125"/>
        <n v="290.4414722"/>
        <n v="492.79741566666667"/>
        <n v="568.7414393333333"/>
        <n v="845.565079625"/>
        <n v="242.17924366666668"/>
        <n v="730.004877"/>
        <n v="511.837231"/>
        <n v="824.5347375"/>
        <n v="218.65052657142857"/>
        <n v="840.7044848571429"/>
        <n v="382.3863906"/>
        <n v="282.2902757826087"/>
        <n v="91.40555496153846"/>
        <n v="329.9050572380952"/>
        <n v="429.81930963636364"/>
        <n v="476.1410865"/>
        <n v="559.12127475"/>
        <n v="217.513819"/>
        <n v="361.1201026"/>
        <n v="45.48697133333334"/>
        <n v="68.77890892682927"/>
        <n v="571.6082634444444"/>
        <n v="266.09206216666666"/>
        <n v="381.1779386"/>
        <n v="451.9232855"/>
        <n v="604.7243616666666"/>
        <n v="422.44787333333335"/>
        <n v="770.5149453333333"/>
        <n v="281.51386433333334"/>
        <n v="1479.7893606666667"/>
        <n v="95.7723650625"/>
        <n v="791.582151"/>
        <n v="393.425874"/>
        <n v="111.97719646153845"/>
        <n v="46.45464226530612"/>
        <n v="1595.251644"/>
        <n v="342.22126760000003"/>
        <n v="208.83461393333334"/>
        <n v="201.54578895999998"/>
        <n v="508.17503675"/>
        <n v="380.29629725"/>
        <n v="477.537259"/>
        <n v="1287.8566996"/>
        <n v="671.9082343333333"/>
        <n v="143.4111393090909"/>
        <n v="575.8110265"/>
        <n v="1898.0903133333334"/>
        <n v="459.60577538461536"/>
        <n v="167.8810892903226"/>
        <n v="154.09425844117646"/>
        <n v="405.92040025"/>
        <n v="364.23354675"/>
        <n v="306.93960000000004"/>
        <n v="592.9793116666666"/>
        <n v="492.58933625"/>
        <n v="71.8527461904762"/>
        <n v="400.5075978"/>
        <n v="580.2419017999999"/>
        <n v="423.65718941666665"/>
        <n v="526.3740045000001"/>
        <n v="112.9647318"/>
        <n v="223.54731736363638"/>
        <n v="382.6892162222222"/>
        <n v="763.3513472857143"/>
        <n v="62.38224704651163"/>
        <n v="524.9304266666667"/>
        <n v="881.2612546666666"/>
        <n v="430.7965879230769"/>
        <n v="121.32624013333334"/>
        <n v="268.14715866666666"/>
        <n v="327.6231578333333"/>
        <n v="254.46451100000002"/>
        <n v="997.303874"/>
        <n v="1719.90042675"/>
        <n v="722.4749925555556"/>
        <n v="150.03791902777778"/>
        <n v="163.1741712"/>
        <n v="270.45419775"/>
        <n v="549.9858519230769"/>
        <n v="345.0542726"/>
        <n v="576.9666385454545"/>
        <n v="122.599182"/>
        <n v="761.5402812857143"/>
        <n v="234.4102615"/>
        <n v="420.58462475"/>
        <n v="266.025346368421"/>
        <n v="577.0906160000001"/>
        <n v="507.5040906666666"/>
        <n v="169.16866100000001"/>
        <n v="226.77053544444445"/>
        <n v="486.7626133333333"/>
        <n v="433.3341765"/>
        <n v="663.98128"/>
        <n v="522.8571738333334"/>
        <n v="108.59218753333333"/>
        <n v="385.58958386666666"/>
        <n v="91.2054372027027"/>
        <n v="162.46021507692308"/>
        <n v="100.7843329375"/>
        <n v="25.325192698412696"/>
        <n v="465.8578121818182"/>
        <n v="754.392600111111"/>
        <n v="751.6025915"/>
        <n v="190.601278"/>
        <n v="724.652497125"/>
        <n v="709.8889706"/>
        <n v="691.35005725"/>
        <n v="531.303804875"/>
        <n v="2460.7974215"/>
        <n v="414.2899415"/>
        <n v="242.03796891666664"/>
        <n v="167.05381233333333"/>
        <n v="539.0438273333334"/>
        <n v="254.0784205"/>
        <n v="219.84551788888888"/>
        <n v="179.63343685714287"/>
        <n v="754.89672"/>
        <n v="900.266978142857"/>
        <n v="535.9629293333334"/>
        <n v="996.8971165999999"/>
        <n v="766.0744405"/>
        <n v="749.34335425"/>
        <n v="583.443288090909"/>
        <n v="138.30657027272727"/>
        <n v="200.11317042857144"/>
        <n v="106.394825375"/>
        <n v="437.02847833333334"/>
        <n v="954.7387955"/>
        <n v="1144.9103843333335"/>
        <n v="142.60438620000002"/>
        <n v="100.3478769375"/>
        <n v="702.461406111111"/>
        <n v="637.8943968333333"/>
        <n v="217.230435625"/>
        <n v="257.89233674999997"/>
        <n v="479.17595364285717"/>
        <n v="87.74263033333334"/>
        <n v="780.564740125"/>
        <n v="690.14864125"/>
        <n v="681.6152098"/>
        <n v="427.22124055555554"/>
        <n v="158.2410977"/>
        <n v="321.69675383333333"/>
        <n v="2271.9041083333336"/>
        <n v="574.6810626363637"/>
        <n v="707.5411032222223"/>
        <n v="370.092841"/>
        <n v="294.52392790476193"/>
        <n v="271.53763166666664"/>
        <n v="582.1821025454545"/>
        <n v="286.75047225"/>
        <n v="118.38184169565218"/>
        <n v="18.471094384615384"/>
        <n v="145.66821857142858"/>
        <n v="154.3076660714286"/>
        <n v="515.8378196666666"/>
        <n v="439.52459125"/>
        <n v="101.3064368"/>
        <n v="402.57999425"/>
        <n v="189.39012477777777"/>
        <n v="1937.058388"/>
        <n v="1713.978863"/>
        <n v="5603.048132"/>
        <n v="100.12112857894738"/>
        <n v="3253.2168435"/>
        <n v="648.073178"/>
        <n v="6159.366902"/>
        <n v="5995.041002"/>
        <n v="325.34834885714287"/>
        <n v="1925.5027286666666"/>
        <n v="254.0610060769231"/>
        <n v="330.40274733333337"/>
        <n v="767.28087075"/>
        <n v="1090.6239745"/>
        <n v="110.23647221428573"/>
        <n v="458.7621845"/>
        <n v="1730.37357"/>
        <n v="75.530766"/>
        <n v="816.3605524285714"/>
        <n v="677.3383912222222"/>
        <n v="296.9913266470588"/>
        <n v="545.8585808333333"/>
        <n v="350.0797110526316"/>
        <n v="155.8295399230769"/>
        <n v="615.8346867777777"/>
        <n v="637.7960606666667"/>
        <n v="169.15029144444443"/>
        <n v="142.93324392307693"/>
        <n v="136.20832181818182"/>
        <n v="738.1290718888889"/>
        <n v="123.99967316666665"/>
        <n v="245.1116945"/>
        <n v="191.20779177777777"/>
        <n v="434.52489108333333"/>
        <n v="245.1619875"/>
        <n v="294.4028866666667"/>
        <n v="1560.449936"/>
        <n v="152.9307229"/>
        <n v="257.9361217142857"/>
        <n v="87.34523120833335"/>
        <n v="390.9481646666666"/>
        <n v="543.6063636363637"/>
        <n v="689.6263453333333"/>
        <n v="717.619027375"/>
        <n v="115.09572935714286"/>
        <n v="867.939478"/>
        <n v="444.0437095"/>
        <n v="160.9880674"/>
        <n v="581.530256375"/>
        <n v="74.21662561904762"/>
        <n v="63.490996208333335"/>
        <n v="740.858635"/>
        <n v="483.6109545"/>
        <n v="1568.0833186666666"/>
        <n v="559.944605"/>
        <n v="1273.13980375"/>
        <n v="812.4443055555555"/>
        <n v="52.1985089025974"/>
        <n v="154.366142"/>
        <n v="155.0076655"/>
        <n v="1126.4175946"/>
        <n v="1563.1736746666666"/>
        <n v="124.42316466666666"/>
        <n v="482.25421292857146"/>
        <n v="566.5869433333332"/>
        <n v="796.107864125"/>
        <n v="887.3143067142856"/>
        <n v="422.9047105"/>
        <n v="577.2482974444445"/>
        <n v="235.86287644444442"/>
        <n v="316.85444566666666"/>
        <n v="762.2621774444444"/>
        <n v="195.8956765416667"/>
        <n v="305.49688606666666"/>
        <n v="171.16326111111113"/>
        <n v="379.51772086666665"/>
        <n v="874.52897975"/>
        <n v="882.8283485000001"/>
        <n v="336.34225"/>
        <n v="531.830957"/>
        <n v="110.12282842857142"/>
        <n v="292.580757"/>
        <n v="422.7382411111111"/>
        <n v="110.02187966666666"/>
        <n v="120.01954380357142"/>
        <n v="723.4477306666666"/>
        <n v="616.8208238888889"/>
        <n v="331.8523196"/>
        <n v="692.9014548888889"/>
        <n v="1089.3357113333334"/>
        <n v="114.35104294202898"/>
        <n v="802.3299145714285"/>
        <n v="371.05048022222223"/>
        <n v="276.19073068421056"/>
        <n v="430.9169367142857"/>
        <n v="69.98219616666667"/>
        <n v="491.06415466666664"/>
        <n v="428.7009535384616"/>
        <n v="429.8012650909091"/>
        <n v="381.5460318888889"/>
        <n v="160.18123277777778"/>
        <n v="2168.5088186666667"/>
        <n v="2326.7431013333335"/>
        <n v="562.0919533333333"/>
        <n v="2270.8629006666665"/>
        <n v="2252.0983929999998"/>
        <n v="1679.5713556666667"/>
        <n v="508.65410966666667"/>
        <n v="150.07222910000002"/>
        <n v="166.4523624"/>
        <n v="188.19560388888888"/>
        <n v="384.9001725"/>
        <n v="1218.7487928333333"/>
        <n v="158.53799092307693"/>
        <n v="386.7253741818182"/>
        <n v="818.5215364285714"/>
        <n v="522.9011179090909"/>
        <n v="799.70031475"/>
        <n v="451.4815215"/>
        <n v="240.13439972727272"/>
        <n v="489.9155955"/>
        <n v="174.3078687"/>
        <n v="655.9477756"/>
        <n v="113.78645707142857"/>
        <n v="423.68730627272726"/>
        <n v="441.93019139999996"/>
        <n v="63.66567833333334"/>
        <n v="267.5327027777778"/>
        <n v="377.6598895882353"/>
        <n v="238.288"/>
        <n v="472.4047565833334"/>
        <n v="903.427168625"/>
        <n v="142.96597246666667"/>
        <n v="445.5483658"/>
        <n v="551.2754315555555"/>
        <n v="477.13152925"/>
        <n v="793.18254225"/>
        <n v="586.4471488181817"/>
        <n v="120.07659"/>
        <n v="534.772047"/>
        <n v="391.35090115384617"/>
        <n v="320.29954886666667"/>
        <n v="430.19566733333335"/>
        <n v="151.990401"/>
        <n v="615.02932875"/>
        <n v="563.7500333333334"/>
        <n v="629.8513929"/>
        <n v="265.79816584"/>
        <n v="661.214569"/>
        <n v="1818.316497"/>
        <n v="557.8303547272727"/>
        <n v="120.07054073333333"/>
        <n v="129.07538653333333"/>
        <n v="411.5608593333333"/>
        <n v="321.59977342857144"/>
        <n v="69.17097904761906"/>
        <n v="483.87161685714284"/>
        <n v="400.5503542352941"/>
        <n v="425.5660031875"/>
        <n v="570.53732625"/>
        <n v="100.44162026666666"/>
        <n v="149.07397236363636"/>
        <n v="489.0001309090909"/>
        <n v="360.97779568421055"/>
        <n v="215.11200544444443"/>
        <n v="999.6384232857143"/>
        <n v="508.60899600000005"/>
        <n v="295.98920426666666"/>
        <n v="220.791132"/>
        <n v="805.329071"/>
        <n v="633.4545881818182"/>
        <n v="348.4089690625"/>
        <n v="452.33755286666667"/>
        <n v="99.40522985714286"/>
        <n v="360.33454915789474"/>
        <n v="144.7873298"/>
        <n v="171.3215974117647"/>
        <n v="1336.8125608"/>
        <n v="265.75866168"/>
        <n v="780.641849125"/>
        <n v="86.38564671428571"/>
        <n v="65.51007125"/>
        <n v="619.5840734000001"/>
        <n v="111.61882621052631"/>
        <n v="662.921369"/>
        <n v="48.324764624000004"/>
        <n v="379.50981610526316"/>
        <n v="654.0079051111111"/>
        <n v="527.8457013333333"/>
        <n v="362.0835314210526"/>
        <n v="67.50689583333333"/>
        <n v="235.41728992307694"/>
        <n v="434.84250173333334"/>
        <n v="121.4051496875"/>
        <n v="67.65061825"/>
        <n v="122.20365384615386"/>
        <n v="106.11814973333334"/>
        <n v="252.7496750769231"/>
        <n v="84.96363226315789"/>
        <n v="382.8836669166667"/>
        <n v="319.0461680833333"/>
        <n v="569.9640905"/>
        <n v="550.1213293636364"/>
        <n v="96.199159"/>
        <n v="115.358238"/>
        <n v="352.4893973571429"/>
        <n v="282.0316153333333"/>
        <n v="64.21725195833334"/>
        <n v="270.07724993333335"/>
        <n v="1277.2928464000001"/>
        <n v="361.6615836"/>
        <n v="145.311439"/>
        <n v="521.6785882307693"/>
        <n v="109.64234627777779"/>
        <n v="357.68041464285716"/>
        <n v="82.64723105263158"/>
        <n v="178.14285714285714"/>
        <n v="480.53146421428573"/>
        <n v="86.81367642105263"/>
        <n v="181.6030806"/>
        <n v="93.13573858974358"/>
        <n v="463.7565140909091"/>
        <n v="713.763407090909"/>
        <n v="122.67584291666667"/>
        <n v="295.11057508333334"/>
        <n v="174.31269715789472"/>
        <n v="77.43090231578947"/>
        <n v="75.19690722680411"/>
        <n v="1504.784161"/>
        <n v="5927.806788"/>
        <n v="493.18582883333335"/>
        <n v="1738.995282"/>
        <n v="5000.761206"/>
        <n v="508.2609188888889"/>
      </sharedItems>
    </cacheField>
    <cacheField name="CTR" numFmtId="10">
      <sharedItems containsSemiMixedTypes="0" containsString="0" containsNumber="1">
        <n v="0.002577626204544553"/>
        <n v="0.0040911520334288905"/>
        <n v="0.003308477336930242"/>
        <n v="0.002780507424689365"/>
        <n v="0.0035153183896865095"/>
        <n v="0.005042810240123602"/>
        <n v="0.0019991833123489977"/>
        <n v="0.0025442910873227933"/>
        <n v="0.0033569959291704426"/>
        <n v="0.006630623278588188"/>
        <n v="0.002336681627128304"/>
        <n v="0.002827728830976796"/>
        <n v="0.0033412434741338396"/>
        <n v="0.003032198411835092"/>
        <n v="0.002921522372323288"/>
        <n v="0.002525559049136807"/>
        <n v="0.0036785005309080835"/>
        <n v="0.0024745441629173575"/>
        <n v="0.003170871850613794"/>
        <n v="0.0027753282885247693"/>
        <n v="0.0029723486018057295"/>
        <n v="0.0027177902589753658"/>
        <n v="0.0028008584515839714"/>
        <n v="0.0027784785037298643"/>
        <n v="0.0028706764720787216"/>
        <n v="0.0033276704555405714"/>
        <n v="0.004133579897748286"/>
        <n v="0.0030923472543211484"/>
        <n v="0.0025256686632116683"/>
        <n v="0.0026930502060540417"/>
        <n v="0.002628232477414598"/>
        <n v="0.002579598401004798"/>
        <n v="0.0026615911917255604"/>
        <n v="0.004011691214396241"/>
        <n v="0.0027435434492503337"/>
        <n v="0.003319367120090302"/>
        <n v="0.0032730922411092715"/>
        <n v="0.002693734265196697"/>
        <n v="0.002916673943797265"/>
        <n v="0.002544211528556043"/>
        <n v="0.0023108363783416862"/>
        <n v="0.004306868997874056"/>
        <n v="0.011139165305213129"/>
        <n v="0.002808240042647171"/>
        <n v="0.002662408477757809"/>
        <n v="0.00265203275820745"/>
        <n v="0.0026219559738703056"/>
        <n v="0.002698348771647201"/>
        <n v="0.005344735435595938"/>
        <n v="0.0028614968346409083"/>
        <n v="0.0028144620047629355"/>
        <n v="0.002763760318149918"/>
        <n v="0.0024474503854012633"/>
        <n v="0.0028327130575269747"/>
        <n v="0.0027360350362661524"/>
        <n v="0.002561167769320392"/>
        <n v="0.0021269377316143847"/>
        <n v="0.002415045734928605"/>
        <n v="0.002748233599855988"/>
        <n v="0.0025878013340741956"/>
        <n v="0.00539433839665551"/>
        <n v="0.0030355619356548223"/>
        <n v="0.0029754103586786345"/>
        <n v="0.002631952614710536"/>
        <n v="0.0027866438064882916"/>
        <n v="0.003465412729541808"/>
        <n v="0.0028103616813294234"/>
        <n v="0.0026778310927453885"/>
        <n v="0.002730363898396685"/>
        <n v="0.002139428326922477"/>
        <n v="0.002522933358668229"/>
        <n v="0.003355052886228391"/>
        <n v="0.011946680080482898"/>
        <n v="0.0037253362781229627"/>
        <n v="0.0028451276446619703"/>
        <n v="0.0019817677368212444"/>
        <n v="0.0030248133058996154"/>
        <n v="0.0024263693967291025"/>
        <n v="0.0038294613224406433"/>
        <n v="0.006253678634490877"/>
        <n v="0.006238859180035651"/>
        <n v="0.0026546528409350277"/>
        <n v="0.0026040282723069565"/>
        <n v="0.008226221079691516"/>
        <n v="0.002555828760792505"/>
        <n v="0.0028029673127890663"/>
        <n v="0.0027104053975455125"/>
        <n v="0.0026116864464434198"/>
        <n v="0.002919689252456655"/>
        <n v="0.0025705594852990505"/>
        <n v="0.003520522067662717"/>
        <n v="0.003579734699413457"/>
        <n v="0.003962079820530449"/>
        <n v="0.0024274517721774563"/>
        <n v="0.003400699572483482"/>
        <n v="0.0031264604921757908"/>
        <n v="0.0055147058823529415"/>
        <n v="0.003148758294011883"/>
        <n v="0.0050814526976535645"/>
        <n v="0.0026253812594108335"/>
        <n v="0.002535547379934374"/>
        <n v="0.003199191024698295"/>
        <n v="0.0026045434814064533"/>
        <n v="0.0012634593517049683"/>
        <n v="0.002059692807154561"/>
        <n v="0.003080129334784008"/>
        <n v="0.0048500881834215165"/>
        <n v="0.0025724847036101856"/>
        <n v="0.002400019296637561"/>
        <n v="0.004785291524996852"/>
        <n v="0.002748206433695904"/>
        <n v="0.002839741043491592"/>
        <n v="0.0029083491184613143"/>
        <n v="0.0027444370284059414"/>
        <n v="0.002182860801915284"/>
        <n v="0.0021943871136099447"/>
        <n v="0.002611545136482343"/>
        <n v="0.002982817925994833"/>
        <n v="0.003050826774055769"/>
        <n v="0.0025681898689337585"/>
        <n v="0.0026026704007123098"/>
        <n v="0.003440459807334251"/>
        <n v="0.00265750505763913"/>
        <n v="0.002152937380067347"/>
        <n v="0.004347478462491755"/>
        <n v="0.002564762858080353"/>
        <n v="0.003340687046958714"/>
        <n v="0.002937237117278004"/>
        <n v="0.003979981873349883"/>
        <n v="0.002293648123795835"/>
        <n v="0.0032047173439302655"/>
        <n v="0.0029061856070914816"/>
        <n v="0.007354044724598529"/>
        <n v="0.0041388365587714795"/>
        <n v="0.0038816758131441573"/>
        <n v="0.002914094910452292"/>
        <n v="0.005934326783594884"/>
        <n v="0.0030525257789524624"/>
        <n v="0.0024587583587629283"/>
        <n v="0.007770419426048565"/>
        <n v="0.00727994705493051"/>
        <n v="0.0023320566562508626"/>
        <n v="0.0035467651415576557"/>
        <n v="0.0028669724770642203"/>
        <n v="0.0036604105875649635"/>
        <n v="0.002474202626641651"/>
        <n v="0.004296894981840504"/>
        <n v="0.008011444921316165"/>
        <n v="0.0031814010400734167"/>
        <n v="0.008115382244776365"/>
        <n v="0.008686210640608035"/>
        <n v="0.0041228612657184084"/>
        <n v="0.004832085044696787"/>
        <n v="0.0024599111357102225"/>
        <n v="0.004937662017034934"/>
        <n v="0.0020883837588808784"/>
        <n v="0.007051166154402459"/>
        <n v="0.0028632652307237594"/>
        <n v="0.002786480988481237"/>
        <n v="0.002101718663487723"/>
        <n v="0.0026178133947143754"/>
        <n v="0.004181184668989547"/>
        <n v="0.003524315328324237"/>
        <n v="0.004547373891577614"/>
        <n v="0.0025708829146466874"/>
        <n v="0.003353311877276494"/>
        <n v="0.005789076264787314"/>
        <n v="0.0025115568012230188"/>
        <n v="0.0025382525382525384"/>
        <n v="0.003289473684210526"/>
        <n v="0.007650356006665656"/>
        <n v="0.004203494580900229"/>
        <n v="0.0027146303061327376"/>
        <n v="0.0022517704545198663"/>
        <n v="0.002816742188015186"/>
        <n v="0.0036144578313253013"/>
        <n v="0.002898448890684561"/>
        <n v="0.004993149642259095"/>
        <n v="0.0034920890751336396"/>
        <n v="0.00212232339937812"/>
        <n v="0.008824599708879185"/>
        <n v="0.007992748846407383"/>
        <n v="0.00859243511382762"/>
        <n v="0.0023685050192671134"/>
        <n v="0.0037356992762082653"/>
        <n v="0.007128854036713598"/>
        <n v="0.0024693273935587528"/>
        <n v="0.0028319355190066444"/>
        <n v="0.007467109162024416"/>
        <n v="0.001966322262343141"/>
        <n v="0.0023324159164062135"/>
        <n v="0.005661324932657627"/>
        <n v="0.001952855129468768"/>
        <n v="0.002470477151319959"/>
        <n v="0.01101144899000948"/>
        <n v="0.006552364311455717"/>
        <n v="0.0038515855693927333"/>
        <n v="0.0027914952444884583"/>
        <n v="0.0023503603885929175"/>
        <n v="0.006027323868202518"/>
        <n v="0.0018392777769262604"/>
        <n v="0.003385240352064997"/>
        <n v="0.0024709169755312886"/>
        <n v="0.005974202308214528"/>
        <n v="0.00622524052065648"/>
        <n v="0.00824201554743842"/>
        <n v="0.0029884583676834295"/>
        <n v="0.002555651514884467"/>
        <n v="0.0021285929798958757"/>
        <n v="0.007978476667594396"/>
        <n v="0.0035304319101494754"/>
        <n v="0.0029430747386084938"/>
        <n v="0.0025392914024701748"/>
        <n v="0.005285601662724862"/>
        <n v="0.0025796194947905137"/>
        <n v="8.044875779804437E-4"/>
        <n v="0.0052940610260852825"/>
        <n v="0.0025093053406382"/>
        <n v="0.0031080634821966237"/>
        <n v="0.003101313716490305"/>
        <n v="0.005055544468835229"/>
        <n v="0.00626540244768389"/>
        <n v="0.0030895132208433648"/>
        <n v="0.0026167339478494127"/>
        <n v="0.007927610506085843"/>
        <n v="0.0036492750764375186"/>
        <n v="0.004022658238239882"/>
        <n v="0.004369538077403246"/>
        <n v="0.0026871062948768776"/>
        <n v="0.003489802339883864"/>
        <n v="0.0031533327736736065"/>
        <n v="0.006967123884171565"/>
        <n v="0.0029166329093413272"/>
        <n v="0.005124885364406323"/>
        <n v="0.003965285051623522"/>
        <n v="0.0030351347195130833"/>
        <n v="0.0036370041861814566"/>
        <n v="0.006313416009019166"/>
        <n v="0.004245659030256819"/>
        <n v="0.0030030888914311864"/>
        <n v="0.004502476361999099"/>
        <n v="0.006083046813012431"/>
        <n v="0.0034496140744254234"/>
        <n v="0.0035253494334629063"/>
        <n v="0.0022550656069332212"/>
        <n v="0.0029996471003411363"/>
        <n v="0.011266430210723972"/>
        <n v="0.0031188902336840144"/>
        <n v="0.0031350910743957114"/>
        <n v="0.0026479193973335453"/>
        <n v="0.002474878121579942"/>
        <n v="0.0060318040577590935"/>
        <n v="0.004833394361039912"/>
        <n v="0.004564315352697096"/>
        <n v="0.007533601575207602"/>
        <n v="0.004069251257768571"/>
        <n v="0.009427494000685635"/>
        <n v="9.62657635187762E-4"/>
        <n v="0.0037164934883937004"/>
        <n v="0.007648351648351649"/>
        <n v="0.002841883482777206"/>
        <n v="0.003833451285680585"/>
        <n v="0.0058295041492353065"/>
        <n v="0.00637910085054678"/>
        <n v="0.002313284864507601"/>
        <n v="0.005590558168426657"/>
        <n v="0.0021181098391245146"/>
        <n v="0.004204484783769354"/>
        <n v="0.0020501806111490775"/>
        <n v="0.005582508141157706"/>
        <n v="0.002437307752463375"/>
        <n v="0.002871784559602098"/>
        <n v="0.0029172908617834895"/>
        <n v="0.0033038856568268333"/>
        <n v="0.002710406179435429"/>
        <n v="0.003509782038591828"/>
        <n v="0.003680360675346184"/>
        <n v="0.0036357025995273585"/>
        <n v="0.0025621316935690495"/>
        <n v="0.005274261603375527"/>
        <n v="0.0024700506360380388"/>
        <n v="0.0024378352023403218"/>
        <n v="0.00270947639368692"/>
        <n v="0.003333055578701775"/>
        <n v="0.004589261128958238"/>
        <n v="0.002704895861509332"/>
        <n v="0.0030352556619192153"/>
        <n v="0.0066344993968636915"/>
        <n v="0.005520504731861199"/>
        <n v="0.0036347759646346125"/>
        <n v="0.002969221894193899"/>
        <n v="0.0027824789879808383"/>
        <n v="0.004406162942748309"/>
        <n v="0.004195905375099472"/>
        <n v="0.0025027688678566805"/>
        <n v="0.005973838706354928"/>
        <n v="0.0022843350645432407"/>
        <n v="0.0026499894000424"/>
        <n v="0.005323620061641917"/>
        <n v="0.0024490932621266974"/>
        <n v="0.00343811394891945"/>
        <n v="0.0026486307524949157"/>
        <n v="0.003544474510041237"/>
        <n v="0.0018353174603174603"/>
        <n v="0.006013652616751544"/>
        <n v="0.00248161349997744"/>
        <n v="0.0038350407144733386"/>
        <n v="0.007328990228013029"/>
        <n v="0.0044189852700491"/>
        <n v="0.0033434462262398614"/>
        <n v="0.003469422658750519"/>
        <n v="0.0028441868577101614"/>
        <n v="0.0032101256534898654"/>
        <n v="0.004764173415912339"/>
        <n v="0.0021638330757341576"/>
        <n v="0.0028739016748722057"/>
        <n v="0.002833453329307662"/>
        <n v="0.007525300579534642"/>
        <n v="0.00335345405767941"/>
        <n v="0.002378898432984112"/>
        <n v="0.0033280912847895258"/>
        <n v="0.004195649773655736"/>
        <n v="0.004516593572036395"/>
        <n v="0.005312596242685556"/>
        <n v="0.0027455330177800718"/>
        <n v="0.00421217612773669"/>
        <n v="0.002862853826810239"/>
        <n v="0.002922680671003997"/>
        <n v="0.0026692422512951093"/>
        <n v="0.0049636327894633375"/>
        <n v="0.0065298507462686565"/>
        <n v="0.00510204081632653"/>
        <n v="0.002040233402701269"/>
        <n v="0.007109746039871456"/>
        <n v="0.0037432154220475387"/>
        <n v="0.0029173230643561466"/>
        <n v="0.002534886055616906"/>
        <n v="0.003269425321390678"/>
        <n v="0.0035783994795055302"/>
        <n v="0.003130434782608696"/>
        <n v="0.003546217925127965"/>
        <n v="0.0028874369389554635"/>
        <n v="0.007895056480019433"/>
        <n v="0.003531874073428098"/>
        <n v="0.003678837487353996"/>
        <n v="0.0028724874733628983"/>
        <n v="0.004598540145985402"/>
        <n v="0.005003176620076239"/>
        <n v="0.004803251431738408"/>
        <n v="0.00664734958241009"/>
        <n v="0.005483315055616481"/>
        <n v="0.0026264639307154807"/>
        <n v="0.015852502800034463"/>
        <n v="0.004217861727489456"/>
        <n v="0.0042326016675174405"/>
        <n v="0.0023667384930587446"/>
        <n v="0.002465271926234442"/>
        <n v="0.0028452200303490135"/>
        <n v="0.00327636105498826"/>
        <n v="0.0031474254060178774"/>
        <n v="0.0046248715313463515"/>
        <n v="0.003947368421052632"/>
        <n v="0.00323853755558101"/>
        <n v="0.005870220529906394"/>
        <n v="0.005566839690062439"/>
        <n v="0.00437609711474275"/>
        <n v="0.004139479407843962"/>
        <n v="0.004467005076142132"/>
        <n v="0.002745326103689513"/>
        <n v="0.002846632215117807"/>
        <n v="0.0026296604873984586"/>
        <n v="0.0033841316973057946"/>
        <n v="0.002558305568776773"/>
        <n v="0.0058384249830278345"/>
        <n v="0.0037982220214753527"/>
        <n v="0.003443927046953822"/>
        <n v="0.0022596166626791077"/>
        <n v="0.005066344993968637"/>
        <n v="0.006072435480373021"/>
        <n v="0.007548797584384773"/>
        <n v="0.005917785057592729"/>
        <n v="0.002660472972972973"/>
        <n v="0.002168021680216802"/>
        <n v="0.002662508082613822"/>
        <n v="0.002533976246251447"/>
        <n v="9.749650637518822E-4"/>
        <n v="0.0018294137921891986"/>
        <n v="0.003088834891478934"/>
        <n v="0.002933563416738568"/>
        <n v="0.003593176746473013"/>
        <n v="0.002507854857900099"/>
        <n v="0.0047804532577903685"/>
        <n v="0.0028881111752913596"/>
        <n v="0.002932121389825539"/>
        <n v="0.0023822285748317552"/>
        <n v="0.005333096306830807"/>
        <n v="0.002801578222398618"/>
        <n v="0.00279876854184159"/>
        <n v="0.0030765680882975043"/>
        <n v="0.0024650274234300855"/>
        <n v="0.006216972334473112"/>
        <n v="0.003965486320068549"/>
        <n v="0.0023493214396450974"/>
        <n v="0.002658600474690179"/>
        <n v="0.0026375342220065303"/>
        <n v="0.0026009460303698696"/>
        <n v="0.0026316048847317636"/>
        <n v="0.0029359901251983776"/>
        <n v="0.00272203887938718"/>
        <n v="0.002723904990193942"/>
        <n v="0.0013082327084341762"/>
        <n v="0.005753077896674721"/>
        <n v="0.0031343246157318023"/>
        <n v="0.0025436231367960524"/>
        <n v="0.0023192708212537976"/>
        <n v="0.002311604253351826"/>
        <n v="0.0045351473922902496"/>
        <n v="0.002352663466834527"/>
        <n v="0.003613987106856808"/>
        <n v="0.0037178456591639873"/>
        <n v="0.005915267785771383"/>
        <n v="0.0022498568272928086"/>
        <n v="0.00240967291185445"/>
        <n v="0.007196710075394105"/>
        <n v="0.006474487436411284"/>
        <n v="0.0036249213341724355"/>
        <n v="0.0021921011289320813"/>
        <n v="0.0024514811031664963"/>
        <n v="0.003247752213599535"/>
        <n v="0.002843954409223163"/>
        <n v="0.0025571422951335613"/>
        <n v="0.002809084408730294"/>
        <n v="0.0025930085832744014"/>
        <n v="0.007603736693460786"/>
        <n v="0.012040298140715866"/>
        <n v="0.002272874862004026"/>
        <n v="0.002804642166344294"/>
        <n v="0.002692710759198882"/>
        <n v="0.0024251469079376925"/>
        <n v="0.003675883011027649"/>
        <n v="0.002449805613250253"/>
        <n v="0.0028749150593277927"/>
        <n v="0.003318744684822966"/>
        <n v="0.002325661324137615"/>
        <n v="0.008570612322635939"/>
        <n v="0.006203046385002412"/>
        <n v="0.006003430531732418"/>
        <n v="0.0029717682020802376"/>
        <n v="0.0027394555640563685"/>
        <n v="0.0028193079880392993"/>
        <n v="0.0028668230388324213"/>
        <n v="0.002849808050118938"/>
        <n v="0.0024846902921393434"/>
        <n v="0.0035896097115259104"/>
        <n v="0.002318431530668817"/>
        <n v="0.004698960099699675"/>
        <n v="0.005463983243784719"/>
        <n v="0.002806180047092217"/>
        <n v="0.0027008282295263642"/>
        <n v="0.0016204328111063637"/>
        <n v="0.0027445342693377646"/>
        <n v="0.002795302339124527"/>
        <n v="0.0017413512885999535"/>
        <n v="0.004372062520494043"/>
        <n v="0.0020154247171687316"/>
        <n v="0.002445884798825975"/>
        <n v="0.005497190324945028"/>
        <n v="0.001327844907714779"/>
        <n v="0.001326259946949602"/>
        <n v="0.0012871669455528382"/>
        <n v="0.00324955504018122"/>
        <n v="0.0025438819638768763"/>
        <n v="0.009501187648456057"/>
        <n v="0.00125"/>
        <n v="0.0012394645513138325"/>
        <n v="0.0032312414891407207"/>
        <n v="0.0031529164477141357"/>
        <n v="0.0017377588258097288"/>
        <n v="0.004029550033579583"/>
        <n v="0.003228149463320152"/>
        <n v="0.0023405500292568754"/>
        <n v="0.004233572227766186"/>
        <n v="0.002478775484910454"/>
        <n v="0.0013594344752582926"/>
        <n v="0.002852760296457703"/>
        <n v="0.004181057989456462"/>
        <n v="0.0030010571906012346"/>
        <n v="0.003742025653163815"/>
        <n v="0.0027365220442053563"/>
        <n v="0.0022035089390997774"/>
        <n v="0.002523229734059596"/>
        <n v="0.004176066817069073"/>
        <n v="0.0022658610271903325"/>
        <n v="0.002685185185185185"/>
        <n v="0.011319387847505207"/>
        <n v="0.0032325241662263388"/>
        <n v="0.003173536439665472"/>
        <n v="0.0030477937210055023"/>
        <n v="0.0017264767542237022"/>
        <n v="0.006754583467352846"/>
        <n v="0.002559549888163811"/>
        <n v="0.0025544563652408155"/>
        <n v="0.0026860387033758623"/>
        <n v="0.001215887597946501"/>
        <n v="0.0043748784755979"/>
        <n v="0.0017709772252328835"/>
        <n v="0.0032977870923996794"/>
        <n v="0.005132152938157557"/>
        <n v="0.0068877369878577"/>
        <n v="0.006831917316282736"/>
        <n v="0.0029100417527729745"/>
        <n v="0.005391077766296779"/>
        <n v="0.004436904606550959"/>
        <n v="0.0025380710659898475"/>
        <n v="0.004090178701855188"/>
        <n v="0.002693467336683417"/>
        <n v="0.0023510129507227687"/>
        <n v="0.002683987331579795"/>
        <n v="0.0031931198910081743"/>
        <n v="8.742481465939293E-4"/>
        <n v="0.0023073373327180432"/>
        <n v="0.002312459531958191"/>
        <n v="0.0022604287964929103"/>
        <n v="0.003802476748368532"/>
        <n v="3.018115189470966E-4"/>
        <n v="0.005993856297295272"/>
        <n v="0.003768429977860474"/>
        <n v="0.0028548997216472772"/>
        <n v="0.0029010032636286715"/>
        <n v="0.0033960662232913543"/>
        <n v="0.00417953159123428"/>
        <n v="0.005512850376582033"/>
        <n v="0.0044878187776036475"/>
        <n v="0.003606084447941254"/>
        <n v="0.002808673182788451"/>
        <n v="0.0039392234102419805"/>
        <n v="0.002226250675826098"/>
        <n v="0.0031467867509426795"/>
        <n v="0.0038045875606528452"/>
        <n v="0.0038823479765371146"/>
        <n v="0.0025111791528074543"/>
        <n v="0.0034936292642827787"/>
        <n v="0.002885376503332227"/>
        <n v="0.0032743942370661427"/>
        <n v="0.003086208079006927"/>
        <n v="0.0031901318587834963"/>
        <n v="0.002409445024496024"/>
        <n v="0.00827292782855342"/>
        <n v="0.005031305903398927"/>
        <n v="0.005866900175131348"/>
        <n v="0.0030458480282141713"/>
        <n v="0.003565741189503566"/>
        <n v="0.007126660187884677"/>
        <n v="0.0030556970230103246"/>
        <n v="0.004248908802966511"/>
        <n v="0.006247042120208234"/>
        <n v="0.0025200458190148913"/>
        <n v="0.002250586325094714"/>
        <n v="0.0040936630096610445"/>
        <n v="0.0021987837977118906"/>
        <n v="0.002308599962378371"/>
        <n v="0.0033183616008580813"/>
        <n v="0.0027974574587830234"/>
        <n v="0.002323008849557522"/>
        <n v="0.003152033061324554"/>
        <n v="0.0028512773722627737"/>
        <n v="6.657567990413102E-4"/>
        <n v="0.002705139765554554"/>
        <n v="0.0016964967342437867"/>
        <n v="0.002442897276169537"/>
        <n v="0.002982848620432513"/>
        <n v="0.0027666343892654584"/>
        <n v="0.002661698163428267"/>
        <n v="0.0026560424966799467"/>
        <n v="0.0020108586366378444"/>
        <n v="0.003515301902398677"/>
        <n v="0.004740244194397893"/>
        <n v="0.00398675586188256"/>
        <n v="0.002884402041269137"/>
        <n v="0.004165776543473617"/>
        <n v="0.0026404300128878132"/>
        <n v="0.0025733401955738548"/>
        <n v="0.0031323414252153485"/>
        <n v="0.0026707954325527385"/>
        <n v="0.0034599681682928518"/>
        <n v="0.0024970035956851776"/>
        <n v="0.006383178447385713"/>
        <n v="0.0034206246845735434"/>
        <n v="0.0029754525167369206"/>
        <n v="0.006412311638345623"/>
        <n v="0.006742114134360703"/>
        <n v="0.004822446295484437"/>
        <n v="0.0018585057613678603"/>
        <n v="0.0039950917444282735"/>
        <n v="0.0029511918274687855"/>
        <n v="0.010251046025104602"/>
        <n v="0.003247016803311957"/>
        <n v="0.003926777155396431"/>
        <n v="0.003921226908330429"/>
        <n v="0.004926975189160654"/>
        <n v="0.009092877246157177"/>
        <n v="0.001998321410015587"/>
        <n v="0.0024285241196600068"/>
        <n v="0.0031124000848836387"/>
        <n v="0.002271436683702442"/>
        <n v="0.0040599468698310865"/>
        <n v="0.002398172820708032"/>
        <n v="0.00367249945992655"/>
        <n v="0.0030541524726888287"/>
        <n v="0.0029375858385472303"/>
        <n v="0.002847218267752406"/>
        <n v="0.00286820593718629"/>
        <n v="0.0034250485215207216"/>
        <n v="0.006277463904582548"/>
        <n v="0.002784646572656998"/>
        <n v="0.00261876080238831"/>
        <n v="0.0016446015952635473"/>
        <n v="0.005226149752945648"/>
        <n v="0.0025780283239378522"/>
        <n v="0.005659655831739962"/>
        <n v="0.0031525306615995856"/>
        <n v="0.002689907467183129"/>
        <n v="0.003200716960599174"/>
        <n v="0.006376811594202898"/>
        <n v="0.0028993911278631487"/>
        <n v="0.003004566941751462"/>
        <n v="0.003185075645546582"/>
        <n v="0.0021091887265390964"/>
        <n v="0.0030795762503079576"/>
        <n v="0.006312334301224593"/>
        <n v="0.0029423982276377734"/>
        <n v="0.0032927230819888046"/>
        <n v="0.0037072470700789287"/>
        <n v="0.002576866764275256"/>
        <n v="0.00625842480261891"/>
        <n v="0.0027955631707097125"/>
        <n v="0.002109111361079865"/>
        <n v="0.003229574658146087"/>
        <n v="0.006923318997167733"/>
        <n v="0.0032200933827080985"/>
        <n v="0.006577916992952232"/>
        <n v="0.0029754820280885504"/>
        <n v="0.0019671138908503986"/>
        <n v="0.004583597771666314"/>
        <n v="0.0024908232826428944"/>
        <n v="0.003118844386080105"/>
        <n v="0.0024809791597750577"/>
        <n v="0.004777947932618683"/>
        <n v="0.0049367650321721765"/>
        <n v="0.0025536613983021604"/>
        <n v="0.0023815194093831865"/>
        <n v="0.0020688941760628942"/>
        <n v="0.003337115397450444"/>
        <n v="0.002996914940502424"/>
        <n v="0.0017669925786311697"/>
        <n v="6.703760809814306E-4"/>
        <n v="0.006258692628650904"/>
        <n v="0.0034649122807017545"/>
        <n v="0.0019466614755693985"/>
        <n v="0.002433493722692329"/>
        <n v="0.004226775705228338"/>
        <n v="0.0021046589495838514"/>
        <n v="0.0020934266403493033"/>
        <n v="0.002266931141966563"/>
        <n v="0.003586761589044074"/>
        <n v="0.003108606955508063"/>
        <n v="0.003219229531065565"/>
        <n v="0.002523765458063431"/>
        <n v="0.0030404378230465185"/>
        <n v="0.0030424729219909945"/>
        <n v="4.3671459609358795E-4"/>
        <n v="0.004508196721311476"/>
        <n v="0.0033112582781456954"/>
        <n v="0.0027631942525559545"/>
        <n v="0.002327963497532359"/>
        <n v="0.001664632116302297"/>
        <n v="6.00817111271329E-4"/>
        <n v="8.094544277157196E-4"/>
        <n v="0.0020161290322580645"/>
        <n v="0.0031961135259524417"/>
        <n v="0.002086375964948884"/>
        <n v="0.002512837321096908"/>
        <n v="0.0019584802193497847"/>
        <n v="0.0013796909492273732"/>
        <n v="0.002599090318388564"/>
        <n v="9.569835877314704E-4"/>
        <n v="8.212877792378449E-4"/>
        <n v="0.002701321457253413"/>
        <n v="4.755564009891573E-4"/>
        <n v="7.867820613690008E-4"/>
        <n v="0.0013497098123903361"/>
        <n v="0.0017139090309822016"/>
        <n v="0.0013428226131328052"/>
        <n v="6.531252041016263E-4"/>
        <n v="0.002528510243046597"/>
        <n v="0.0"/>
      </sharedItems>
    </cacheField>
    <cacheField name="CPC">
      <sharedItems containsMixedTypes="1" containsNumber="1">
        <n v="9.036930430769232"/>
        <n v="15.21990933016627"/>
        <n v="13.08386340769231"/>
        <n v="0.8035494832474227"/>
        <n v="1.3671268538306451"/>
        <n v="5.002156920212766"/>
        <n v="5.280815160638298"/>
        <n v="20.06686883277592"/>
        <n v="0.9738082720942689"/>
        <n v="13.928529626923078"/>
        <n v="1.6625205447154472"/>
        <n v="1.2140729634121274"/>
        <n v="9.008351279829546"/>
        <n v="6.573418233183856"/>
        <n v="0.7446697862903227"/>
        <n v="3.000196796124031"/>
        <n v="1.8814633150100402"/>
        <n v="20.474789258373207"/>
        <n v="1.9318242609705731"/>
        <n v="2.2491610073891626"/>
        <n v="3.190381924906133"/>
        <n v="1.8893380075376887"/>
        <n v="0.7896841065873742"/>
        <n v="1.0381125732814527"/>
        <n v="4.616692241952233"/>
        <n v="10.621287831578947"/>
        <n v="24.83597954736842"/>
        <n v="8.46921017368421"/>
        <n v="3.0033587336884158"/>
        <n v="3.0137181025512754"/>
        <n v="1.2564723380614657"/>
        <n v="1.1957449462068965"/>
        <n v="2.0876277920227917"/>
        <n v="4.288110774285714"/>
        <n v="2.2332216237482116"/>
        <n v="15.177015080691643"/>
        <n v="10.07763182421875"/>
        <n v="1.8441597122473246"/>
        <n v="11.026096562874253"/>
        <n v="12.629865345603273"/>
        <n v="28.218454525"/>
        <n v="10.96407915744681"/>
        <n v="10.181175159999999"/>
        <n v="3.436324386440678"/>
        <n v="1.591022225087925"/>
        <n v="1.8498256267605633"/>
        <n v="1.2363898709677419"/>
        <n v="3.0717837657365346"/>
        <n v="6.364707692592592"/>
        <n v="1.6961634551760938"/>
        <n v="42.031613976923076"/>
        <n v="1.021610947400242"/>
        <n v="2.0230834272608123"/>
        <n v="2.384105913112667"/>
        <n v="0.658235697198399"/>
        <n v="3.178987012024048"/>
        <n v="2.994578617586912"/>
        <n v="3.7564197854166665"/>
        <n v="2.86729140720524"/>
        <n v="2.9315698684475806"/>
        <n v="14.528345352272726"/>
        <n v="3.581334046522782"/>
        <n v="3.8851974976190475"/>
        <n v="3.0534330578034683"/>
        <n v="5.821872780722892"/>
        <n v="20.481708122186493"/>
        <n v="21.88164691638796"/>
        <n v="7.956172949238578"/>
        <n v="3.0585245443298965"/>
        <n v="8.743618285416666"/>
        <n v="3.399947447698745"/>
        <n v="19.58811377105263"/>
        <n v="9.60908267368421"/>
        <n v="5.380218242857143"/>
        <n v="2.7100562355601947"/>
        <n v="4.239827081081081"/>
        <n v="10.821719742547426"/>
        <n v="3.025718402113739"/>
        <n v="7.085062525925926"/>
        <n v="18.295436211764706"/>
        <n v="17.45577504761905"/>
        <n v="2.1237276084656087"/>
        <n v="3.2647246306122453"/>
        <n v="61.778549837499995"/>
        <n v="2.0264956747547753"/>
        <n v="1.807235069524913"/>
        <n v="6.676115072961374"/>
        <n v="7.054488743849493"/>
        <n v="6.600444493392071"/>
        <n v="2.508201911521324"/>
        <n v="5.265169411924119"/>
        <n v="9.144090644720496"/>
        <n v="6.998894543378995"/>
        <n v="1.469224913988658"/>
        <n v="2.987886193877551"/>
        <n v="6.245213115463918"/>
        <n v="33.3172313768116"/>
        <n v="4.6861296289855074"/>
        <n v="21.293046955882353"/>
        <n v="7.680943166666666"/>
        <n v="9.999258784313726"/>
        <n v="2.8631997620556144"/>
        <n v="19.572909499999998"/>
        <n v="8.129581944444444"/>
        <n v="5.605379628252788"/>
        <n v="12.279282771144278"/>
        <n v="26.70701871212121"/>
        <n v="4.5756562707692305"/>
        <n v="7.963925864321609"/>
        <n v="7.7706289947368425"/>
        <n v="7.93656237368421"/>
        <n v="7.847301379141105"/>
        <n v="3.3233114749498998"/>
        <n v="1.5481566758037923"/>
        <n v="2.6114351728830645"/>
        <n v="9.781572762162163"/>
        <n v="3.6536772505307855"/>
        <n v="3.7047568390064396"/>
        <n v="13.548596105714285"/>
        <n v="8.948366264367817"/>
        <n v="7.529925326023393"/>
        <n v="9.386232152941178"/>
        <n v="7.932789743243243"/>
        <n v="6.7095268798627"/>
        <n v="13.40511676551724"/>
        <n v="1.650093598380567"/>
        <n v="9.176571641509433"/>
        <n v="3.9071312469999997"/>
        <n v="51.2390388019802"/>
        <n v="7.322204106666667"/>
        <n v="52.01788654"/>
        <n v="6.740629869565217"/>
        <n v="14.714614112244899"/>
        <n v="14.768754110344826"/>
        <n v="10.8783868"/>
        <n v="10.216498111111111"/>
        <n v="111.8551684"/>
        <n v="11.976589796747968"/>
        <n v="2.0182365247805887"/>
        <n v="17.877887386363636"/>
        <n v="17.045751727272727"/>
        <n v="1.6941136568047337"/>
        <n v="8.748403676470588"/>
        <n v="9.22773681764706"/>
        <n v="7.876079740566038"/>
        <n v="10.511526502369668"/>
        <n v="21.96413001190476"/>
        <n v="26.657890702380953"/>
        <n v="13.970596932692306"/>
        <n v="2.0981833797468354"/>
        <n v="19.20786335"/>
        <n v="142.78480025"/>
        <n v="38.157415475"/>
        <n v="14.674490818749998"/>
        <n v="19.6292845"/>
        <n v="16.19867310552764"/>
        <n v="19.232042564102564"/>
        <n v="9.690437096774193"/>
        <n v="3.513306394366197"/>
        <n v="9.694300064516128"/>
        <n v="7.177696931531531"/>
        <n v="101.90058226666666"/>
        <n v="42.57200295138889"/>
        <n v="17.855947160714287"/>
        <n v="2.592515257142857"/>
        <n v="12.487596247126437"/>
        <n v="92.04227398550725"/>
        <n v="42.351972492753625"/>
        <n v="1.810446262910798"/>
        <n v="97.6787228857143"/>
        <n v="16.822384247524752"/>
        <n v="15.322012864864865"/>
        <n v="8.427756404285715"/>
        <n v="7.211139950000001"/>
        <n v="22.130035652173913"/>
        <n v="50.17554112121212"/>
        <n v="14.932254042424244"/>
        <n v="11.649004182926829"/>
        <n v="14.623805315384615"/>
        <n v="7.661886996919917"/>
        <n v="17.278220896907218"/>
        <n v="53.86528312371134"/>
        <n v="17.166602525773197"/>
        <n v="7.584678103626943"/>
        <n v="39.134848275"/>
        <n v="15.87000351875"/>
        <n v="12.497363815157117"/>
        <n v="16.267019681818184"/>
        <n v="29.849732825396824"/>
        <n v="8.118659645454546"/>
        <n v="3.7408827669767444"/>
        <n v="13.396515395161291"/>
        <n v="32.31404001415094"/>
        <n v="9.373770670157068"/>
        <n v="9.86759070860927"/>
        <n v="24.152963399999997"/>
        <n v="213.2289587666667"/>
        <n v="14.063880966666668"/>
        <n v="18.463598708333333"/>
        <n v="19.160196711111112"/>
        <n v="31.289043725"/>
        <n v="49.3981719"/>
        <n v="22.260176627516778"/>
        <n v="58.983363613636364"/>
        <n v="16.778827738636366"/>
        <n v="16.857417113636362"/>
        <n v="94.70382151724138"/>
        <n v="13.988759613793103"/>
        <n v="7.315065579390115"/>
        <n v="20.461684104651162"/>
        <n v="25.652913538011695"/>
        <n v="18.665123385964915"/>
        <n v="11.188674171597633"/>
        <n v="11.034655349152542"/>
        <n v="2.398100334212068"/>
        <n v="17.6913677"/>
        <n v="46.954433581818186"/>
        <n v="23.282348645833334"/>
        <n v="20.700691171875"/>
        <n v="11.535594762"/>
        <n v="21.720039605263157"/>
        <n v="19.041102833333333"/>
        <n v="21.128798508361204"/>
        <n v="34.88844451256281"/>
        <n v="21.986439080808083"/>
        <n v="39.47446225675676"/>
        <n v="10.293120598639456"/>
        <n v="31.722228877551018"/>
        <n v="17.731683163934427"/>
        <n v="12.110601286885247"/>
        <n v="7.890262505823626"/>
        <n v="15.937936375"/>
        <n v="18.912673844444445"/>
        <n v="54.802515452631575"/>
        <n v="27.080651155660377"/>
        <n v="10.173259026666667"/>
        <n v="15.130397641025642"/>
        <n v="13.637696307142857"/>
        <n v="14.003135469387754"/>
        <n v="30.08768135714286"/>
        <n v="25.249492228571427"/>
        <n v="31.567446014492756"/>
        <n v="21.031289215625"/>
        <n v="19.317429123167155"/>
        <n v="30.0029535"/>
        <n v="9.43043206372549"/>
        <n v="21.136534877777777"/>
        <n v="53.18057971641791"/>
        <n v="34.164700335"/>
        <n v="36.309325199999996"/>
        <n v="8.98548551758794"/>
        <n v="24.17807006060606"/>
        <n v="22.35219877272727"/>
        <n v="53.74782704545455"/>
        <n v="59.28010089772727"/>
        <n v="48.11724466363636"/>
        <n v="24.127105263636363"/>
        <n v="24.35594607272727"/>
        <n v="7.505621379166667"/>
        <n v="20.273380011494254"/>
        <n v="11.031917689655172"/>
        <n v="23.118155984615385"/>
        <n v="31.014142635294117"/>
        <n v="19.52051607142857"/>
        <n v="80.99027314285715"/>
        <n v="25.022050952380955"/>
        <n v="46.48723269047619"/>
        <n v="23.889041825396824"/>
        <n v="40.916994333333335"/>
        <n v="25.32733288095238"/>
        <n v="7.985050951871657"/>
        <n v="8.593798677242887"/>
        <n v="10.400879324324325"/>
        <n v="10.766577652173913"/>
        <n v="2.674044433310992"/>
        <n v="1.6776117910112358"/>
        <n v="19.0197081"/>
        <n v="20.405909775"/>
        <n v="308.11604165"/>
        <n v="111.67701895"/>
        <n v="308.87322725"/>
        <n v="298.6689946"/>
        <n v="38.298172125"/>
        <n v="41.498317825"/>
        <n v="52.520503425"/>
        <n v="81.2420387"/>
        <n v="6.887191618729097"/>
        <n v="15.948246787878787"/>
        <n v="22.452011163265308"/>
        <n v="11.807011575075075"/>
        <n v="27.89256153714286"/>
        <n v="8.596164407216495"/>
        <n v="37.02457476774194"/>
        <n v="27.15016782758621"/>
        <n v="15.229872431034483"/>
        <n v="120.58767850000001"/>
        <n v="7.4499037830188675"/>
        <n v="6.068977508"/>
        <n v="28.137881824561404"/>
        <n v="25.631087939799333"/>
        <n v="36.252548374999996"/>
        <n v="26.7931825"/>
        <n v="12.30716568292683"/>
        <n v="37.86340801621622"/>
        <n v="25.82429433333333"/>
        <n v="27.159624145454547"/>
        <n v="11.325416280821917"/>
        <n v="16.135637344444444"/>
        <n v="27.377634203703703"/>
        <n v="31.59674662962963"/>
        <n v="47.637469274647884"/>
        <n v="13.708259075471698"/>
        <n v="41.7145644"/>
        <n v="29.24784177142857"/>
        <n v="47.11627071428571"/>
        <n v="12.545522016393443"/>
        <n v="48.23714257377049"/>
        <n v="21.976229344827587"/>
        <n v="16.2316908575"/>
        <n v="5.265608040620384"/>
        <n v="19.03298407142857"/>
        <n v="24.88427582105263"/>
        <n v="27.602381826086955"/>
        <n v="32.41282752173913"/>
        <n v="12.615801502"/>
        <n v="20.995354802325583"/>
        <n v="2.6636514744744746"/>
        <n v="4.034242154506438"/>
        <n v="33.845226125"/>
        <n v="15.807449237623763"/>
        <n v="22.689163011904764"/>
        <n v="26.98049465671642"/>
        <n v="36.2834617"/>
        <n v="25.3468724"/>
        <n v="46.230896720000004"/>
        <n v="16.890831860000002"/>
        <n v="43.954139425742575"/>
        <n v="5.782482418867924"/>
        <n v="47.974675818181815"/>
        <n v="23.843992363636364"/>
        <n v="6.866526198113207"/>
        <n v="2.848907973717146"/>
        <n v="98.16933193846154"/>
        <n v="21.124769604938272"/>
        <n v="13.052163370833334"/>
        <n v="12.62818226566416"/>
        <n v="32.2650816984127"/>
        <n v="24.145796650793653"/>
        <n v="30.611362756410255"/>
        <n v="82.55491664102564"/>
        <n v="43.194100778571425"/>
        <n v="9.236080400468383"/>
        <n v="37.5528930326087"/>
        <n v="123.78849869565218"/>
        <n v="30.024497889447236"/>
        <n v="11.096617842217483"/>
        <n v="10.232821849609374"/>
        <n v="27.061360016666665"/>
        <n v="24.282236450000003"/>
        <n v="20.46264"/>
        <n v="39.53195411111111"/>
        <n v="32.839289083333334"/>
        <n v="4.851793151125402"/>
        <n v="27.061324175675676"/>
        <n v="39.2055339054054"/>
        <n v="28.72252131638418"/>
        <n v="35.68637318644068"/>
        <n v="7.702140804545454"/>
        <n v="15.320999943925235"/>
        <n v="26.493868815384616"/>
        <n v="52.90553892079208"/>
        <n v="4.326510682258065"/>
        <n v="36.623053023255814"/>
        <n v="61.4833433488372"/>
        <n v="30.272192664864864"/>
        <n v="8.544101417840377"/>
        <n v="18.928034729411763"/>
        <n v="23.40165413095238"/>
        <n v="18.176036500000002"/>
        <n v="71.235991"/>
        <n v="122.85003048214286"/>
        <n v="51.605356611111105"/>
        <n v="10.716994216269843"/>
        <n v="11.655297942857143"/>
        <n v="19.457136528776978"/>
        <n v="39.72120041666666"/>
        <n v="25.00393279710145"/>
        <n v="42.31088682666667"/>
        <n v="9.014645735294119"/>
        <n v="56.113494410526314"/>
        <n v="17.31439431534091"/>
        <n v="31.154416648148146"/>
        <n v="19.82149639607843"/>
        <n v="43.2817962"/>
        <n v="38.0628068"/>
        <n v="12.687649575"/>
        <n v="17.007790158333332"/>
        <n v="36.507196"/>
        <n v="32.5000632375"/>
        <n v="49.798595999999996"/>
        <n v="39.2142880375"/>
        <n v="8.18534076884422"/>
        <n v="29.359612984771573"/>
        <n v="7.096953052576235"/>
        <n v="12.671896775999999"/>
        <n v="7.90465356372549"/>
        <n v="1.991869088639201"/>
        <n v="15.388696498498499"/>
        <n v="60.08436638053097"/>
        <n v="60.12820732"/>
        <n v="15.248102240000001"/>
        <n v="57.972199769999996"/>
        <n v="56.791117648"/>
        <n v="55.308004579999995"/>
        <n v="42.504304389999994"/>
        <n v="196.86379372"/>
        <n v="33.14319532"/>
        <n v="19.4277968361204"/>
        <n v="13.544903702702703"/>
        <n v="43.70625627027027"/>
        <n v="20.600953013513514"/>
        <n v="17.987360554545454"/>
        <n v="14.880876426035504"/>
        <n v="62.90806"/>
        <n v="75.02224817857143"/>
        <n v="44.66357744444444"/>
        <n v="83.07475971666666"/>
        <n v="63.839536708333334"/>
        <n v="63.10259825263157"/>
        <n v="49.36827822307692"/>
        <n v="11.702863638461539"/>
        <n v="16.97929930909091"/>
        <n v="9.10330056684492"/>
        <n v="37.45958385714285"/>
        <n v="25.979286952380953"/>
        <n v="98.1351758"/>
        <n v="12.293481568965518"/>
        <n v="8.678735302702703"/>
        <n v="60.789929375"/>
        <n v="55.46907798550724"/>
        <n v="18.88960309782609"/>
        <n v="22.50696757090909"/>
        <n v="41.92789594375"/>
        <n v="7.780134709359606"/>
        <n v="69.38353245555555"/>
        <n v="61.34654588888888"/>
        <n v="60.858500875"/>
        <n v="38.44991165"/>
        <n v="14.255954747747747"/>
        <n v="29.24515943939394"/>
        <n v="206.53673712121213"/>
        <n v="52.243732966942154"/>
        <n v="64.32191847474748"/>
        <n v="33.64480372727273"/>
        <n v="26.891315156521742"/>
        <n v="24.792566369565215"/>
        <n v="53.36669273333334"/>
        <n v="26.367859517241378"/>
        <n v="11.098297658967391"/>
        <n v="1.7506018979343863"/>
        <n v="13.873163673469389"/>
        <n v="15.002134201388891"/>
        <n v="51.58378196666667"/>
        <n v="43.952459125000004"/>
        <n v="10.13064368"/>
        <n v="40.257999425"/>
        <n v="18.939012477777776"/>
        <n v="193.70583879999998"/>
        <n v="171.3978863"/>
        <n v="560.3048132"/>
        <n v="7.8933669834024895"/>
        <n v="325.32168435"/>
        <n v="64.80731779999999"/>
        <n v="615.9366901999999"/>
        <n v="599.5041002"/>
        <n v="32.53483488571429"/>
        <n v="192.55027286666666"/>
        <n v="25.40610060769231"/>
        <n v="33.040274733333334"/>
        <n v="76.72808707499999"/>
        <n v="109.06239745"/>
        <n v="11.023647221428572"/>
        <n v="45.876218449999996"/>
        <n v="173.037357"/>
        <n v="7.59103175879397"/>
        <n v="82.81918647826087"/>
        <n v="69.27324455681818"/>
        <n v="30.41477441566265"/>
        <n v="55.98549547008547"/>
        <n v="35.954132486486486"/>
        <n v="16.077650944444443"/>
        <n v="63.70703656321839"/>
        <n v="65.97890282758621"/>
        <n v="17.498306011494254"/>
        <n v="14.865057368"/>
        <n v="14.406649423076923"/>
        <n v="78.15484290588235"/>
        <n v="13.168106884955751"/>
        <n v="26.26196726785714"/>
        <n v="20.48654911904762"/>
        <n v="46.9756639009009"/>
        <n v="26.74494409090909"/>
        <n v="32.11667854545455"/>
        <n v="173.38332622222222"/>
        <n v="16.992302544444446"/>
        <n v="28.888845632"/>
        <n v="9.795726864485982"/>
        <n v="43.981668524999996"/>
        <n v="61.6460824742268"/>
        <n v="79.57227061538461"/>
        <n v="83.20220607246377"/>
        <n v="13.427835091666667"/>
        <n v="102.11052682352941"/>
        <n v="52.75766845544554"/>
        <n v="19.16524611904762"/>
        <n v="69.43644852238806"/>
        <n v="8.905995074285714"/>
        <n v="7.618919545"/>
        <n v="88.9030362"/>
        <n v="58.03331454"/>
        <n v="188.16999823999998"/>
        <n v="67.1933526"/>
        <n v="154.31997621212122"/>
        <n v="98.81079391891892"/>
        <n v="6.410343198564593"/>
        <n v="19.29576775"/>
        <n v="19.3759581875"/>
        <n v="140.802199325"/>
        <n v="195.39670933333332"/>
        <n v="15.552895583333333"/>
        <n v="60.824855684684685"/>
        <n v="71.82088014084506"/>
        <n v="101.09306211111111"/>
        <n v="112.93091176363636"/>
        <n v="54.131802944"/>
        <n v="74.21763824285715"/>
        <n v="30.32522697142857"/>
        <n v="40.972557629310344"/>
        <n v="99.42550140579709"/>
        <n v="25.551609983695652"/>
        <n v="40.196958692982456"/>
        <n v="22.653961029411764"/>
        <n v="50.37845852212389"/>
        <n v="116.60386396666667"/>
        <n v="117.71044646666667"/>
        <n v="44.84563333333333"/>
        <n v="70.91079426666667"/>
        <n v="14.683043790476189"/>
        <n v="39.0107676"/>
        <n v="56.785733880597014"/>
        <n v="14.890179203007518"/>
        <n v="16.31333605097087"/>
        <n v="98.65196327272727"/>
        <n v="84.11193053030303"/>
        <n v="45.25258903636364"/>
        <n v="94.48656203030303"/>
        <n v="148.54577881818182"/>
        <n v="15.812068062124249"/>
        <n v="112.32618803999999"/>
        <n v="52.17897378125"/>
        <n v="38.871288022222224"/>
        <n v="60.937748626262625"/>
        <n v="9.938300047337277"/>
        <n v="70.1520220952381"/>
        <n v="61.92347106666667"/>
        <n v="63.03751888"/>
        <n v="57.231904783333334"/>
        <n v="24.027184916666666"/>
        <n v="325.2763228"/>
        <n v="349.01146520000003"/>
        <n v="84.313793"/>
        <n v="340.6294351"/>
        <n v="337.81475895"/>
        <n v="251.93570334999998"/>
        <n v="76.29811645"/>
        <n v="22.069445455882352"/>
        <n v="25.22005490909091"/>
        <n v="28.707803983050844"/>
        <n v="59.215411153846155"/>
        <n v="187.4998142820513"/>
        <n v="24.535641452380954"/>
        <n v="60.77113022857144"/>
        <n v="130.21933534090908"/>
        <n v="83.3610477826087"/>
        <n v="127.95205035999999"/>
        <n v="72.23704344"/>
        <n v="38.845270544117646"/>
        <n v="80.31403204918033"/>
        <n v="29.05131145"/>
        <n v="109.32462926666668"/>
        <n v="18.964409511904762"/>
        <n v="70.61455104545455"/>
        <n v="73.6550319"/>
        <n v="10.914116285714286"/>
        <n v="46.303737019230766"/>
        <n v="65.5124298265306"/>
        <n v="41.7004"/>
        <n v="83.36554527941178"/>
        <n v="160.60927442222223"/>
        <n v="25.529637940476192"/>
        <n v="79.56220817857142"/>
        <n v="99.22957768"/>
        <n v="86.75118713636364"/>
        <n v="144.21500768181818"/>
        <n v="107.51531061666667"/>
        <n v="22.236405555555557"/>
        <n v="101.86134228571429"/>
        <n v="74.81708404411765"/>
        <n v="61.59606708974359"/>
        <n v="83.80435077922078"/>
        <n v="30.3980802"/>
        <n v="123.00586575"/>
        <n v="112.75000666666666"/>
        <n v="125.97027858"/>
        <n v="53.159633168"/>
        <n v="132.2429138"/>
        <n v="363.6632994"/>
        <n v="111.56607094545454"/>
        <n v="24.01410814666667"/>
        <n v="26.163929702702703"/>
        <n v="84.56729986301369"/>
        <n v="67.53595242"/>
        <n v="14.525905600000002"/>
        <n v="102.63943387878788"/>
        <n v="85.116950275"/>
        <n v="90.78741401333333"/>
        <n v="122.25799848214285"/>
        <n v="21.83513484057971"/>
        <n v="32.79627392"/>
        <n v="107.5800288"/>
        <n v="80.68915432941176"/>
        <n v="48.400201225"/>
        <n v="225.72480525806452"/>
        <n v="115.59295363636365"/>
        <n v="68.30520098461538"/>
        <n v="51.280520980645164"/>
        <n v="187.91011656666666"/>
        <n v="148.25532914893617"/>
        <n v="84.46278037878787"/>
        <n v="113.08438821666667"/>
        <n v="24.851307464285714"/>
        <n v="91.28475245333334"/>
        <n v="37.12495635897436"/>
        <n v="44.80718701538462"/>
        <n v="351.79277915789476"/>
        <n v="69.93648991578948"/>
        <n v="208.17115976666668"/>
        <n v="23.257674115384614"/>
        <n v="17.665637191011236"/>
        <n v="167.455154972973"/>
        <n v="30.296538542857142"/>
        <n v="182.303376475"/>
        <n v="13.42354572888889"/>
        <n v="106.03950744117647"/>
        <n v="196.20237153333335"/>
        <n v="158.3537104"/>
        <n v="109.19979519047618"/>
        <n v="20.50842405063291"/>
        <n v="76.510619225"/>
        <n v="148.24176195454547"/>
        <n v="42.227878152173915"/>
        <n v="24.600224818181818"/>
        <n v="45.38992857142857"/>
        <n v="39.79430615"/>
        <n v="99.56805381818182"/>
        <n v="33.63143777083334"/>
        <n v="153.15346676666667"/>
        <n v="127.61846723333333"/>
        <n v="227.98563620000002"/>
        <n v="242.05338491999998"/>
        <n v="43.28962155"/>
        <n v="52.435562727272725"/>
        <n v="164.4950521"/>
        <n v="135.37517536"/>
        <n v="30.824280939999998"/>
        <n v="135.03862496666667"/>
        <n v="638.6464232000001"/>
        <n v="180.8307918"/>
        <n v="72.6557195"/>
        <n v="271.27286588"/>
        <n v="65.78540776666667"/>
        <n v="217.71851326086957"/>
        <n v="52.34324633333333"/>
        <n v="124.7"/>
        <n v="336.37202495"/>
        <n v="82.4729926"/>
        <n v="181.6030806"/>
        <n v="98.17010283783783"/>
        <n v="510.1321655"/>
        <n v="785.1397478"/>
        <n v="147.21101149999998"/>
        <n v="544.8195232307692"/>
        <n v="331.1941246"/>
        <n v="147.1187144"/>
        <n v="148.85918369387755"/>
        <e v="#DIV/0!"/>
      </sharedItems>
    </cacheField>
    <cacheField name="CPM" numFmtId="164">
      <sharedItems containsSemiMixedTypes="0" containsString="0" containsNumber="1">
        <n v="23.293828686996868"/>
        <n v="62.266963004713084"/>
        <n v="43.287665563840896"/>
        <n v="2.234275304274761"/>
        <n v="4.805886170305127"/>
        <n v="25.224928139954077"/>
        <n v="10.557317544747677"/>
        <n v="51.05595552170732"/>
        <n v="3.2690704052129633"/>
        <n v="92.3548327807814"/>
        <n v="3.884781211559925"/>
        <n v="3.433069121549909"/>
        <n v="30.099094926435694"/>
        <n v="19.931908326987926"/>
        <n v="2.1755694406403787"/>
        <n v="7.577174167642303"/>
        <n v="6.920963803148516"/>
        <n v="50.66577024627043"/>
        <n v="6.125567169444386"/>
        <n v="6.242160169254011"/>
        <n v="9.482927253721018"/>
        <n v="5.134824432797856"/>
        <n v="2.2117934040167846"/>
        <n v="2.88437346931421"/>
        <n v="13.253029797800638"/>
        <n v="35.344145716937845"/>
        <n v="102.6615057978897"/>
        <n v="26.189738826861106"/>
        <n v="7.58548903805991"/>
        <n v="8.116094157064508"/>
        <n v="3.3023014058661984"/>
        <n v="3.0845417512448785"/>
        <n v="5.556411742849343"/>
        <n v="17.20257631955986"/>
        <n v="6.1269405565585995"/>
        <n v="50.3780848399625"/>
        <n v="32.98501853260626"/>
        <n v="4.9676762073758995"/>
        <n v="32.15952854672791"/>
        <n v="32.1330490163943"/>
        <n v="65.20823125695057"/>
        <n v="47.22085261344476"/>
        <n v="113.40979310856973"/>
        <n v="9.650023741527681"/>
        <n v="4.235951060375184"/>
        <n v="4.905798159140642"/>
        <n v="3.241759808216607"/>
        <n v="8.288743951040992"/>
        <n v="34.01767874180968"/>
        <n v="4.853566358019979"/>
        <n v="118.29638053691275"/>
        <n v="2.8234877970123318"/>
        <n v="4.951396313748384"/>
        <n v="6.753487950601523"/>
        <n v="1.8009559296558977"/>
        <n v="8.14191907428413"/>
        <n v="6.3692822520312475"/>
        <n v="9.071925581371946"/>
        <n v="7.879986585859799"/>
        <n v="7.586320416500364"/>
        <n v="78.3708111736364"/>
        <n v="10.871361310489213"/>
        <n v="11.560056879928023"/>
        <n v="8.036491120329424"/>
        <n v="16.223485726564213"/>
        <n v="70.97757204938492"/>
        <n v="61.495342018196865"/>
        <n v="21.305287302730843"/>
        <n v="8.350884998198522"/>
        <n v="18.706344639617754"/>
        <n v="8.577840833518067"/>
        <n v="65.71915764334021"/>
        <n v="114.79663656941649"/>
        <n v="20.043122204334693"/>
        <n v="7.710455914380863"/>
        <n v="8.402352518987477"/>
        <n v="32.73368186997401"/>
        <n v="7.341510534008858"/>
        <n v="27.131972910106942"/>
        <n v="114.41377854620366"/>
        <n v="108.90412240047534"/>
        <n v="5.63775952918538"/>
        <n v="8.50143523941117"/>
        <n v="508.20400894601534"/>
        <n v="5.179375929159868"/>
        <n v="5.065620826404406"/>
        <n v="18.094978328389463"/>
        <n v="18.424112638899388"/>
        <n v="19.271246848793538"/>
        <n v="6.4474822147063495"/>
        <n v="18.53614510466159"/>
        <n v="32.73341857548794"/>
        <n v="27.73017883634258"/>
        <n v="3.5664726211890385"/>
        <n v="10.160903302148688"/>
        <n v="19.525412070716026"/>
        <n v="183.7347318574169"/>
        <n v="14.755489536082944"/>
        <n v="108.19961089523241"/>
        <n v="20.165404244366368"/>
        <n v="25.35359441185244"/>
        <n v="9.159922980686616"/>
        <n v="50.978493850383444"/>
        <n v="10.271396333160192"/>
        <n v="11.545360101682975"/>
        <n v="37.821779073509354"/>
        <n v="129.5313958700764"/>
        <n v="11.770805765531872"/>
        <n v="19.113575751362827"/>
        <n v="37.184725072409016"/>
        <n v="21.81131177678778"/>
        <n v="22.284303806995172"/>
        <n v="9.665349998542911"/>
        <n v="4.24881850684978"/>
        <n v="5.700399475629305"/>
        <n v="21.464557220126682"/>
        <n v="9.541743053899852"/>
        <n v="11.050615110840361"/>
        <n v="41.33441975018087"/>
        <n v="22.981103583658047"/>
        <n v="19.597913765615072"/>
        <n v="32.29295446450255"/>
        <n v="21.081428863856733"/>
        <n v="14.445191222223043"/>
        <n v="58.27845642527333"/>
        <n v="4.232098773482637"/>
        <n v="30.65605401827923"/>
        <n v="11.476170920765092"/>
        <n v="203.93044563975252"/>
        <n v="16.794559711306157"/>
        <n v="166.7026231893347"/>
        <n v="19.589521509661367"/>
        <n v="108.21193028665766"/>
        <n v="61.12545943940172"/>
        <n v="42.226370927586665"/>
        <n v="29.77184514823434"/>
        <n v="663.785121719636"/>
        <n v="36.558849098512205"/>
        <n v="4.962355925264916"/>
        <n v="138.9186834437086"/>
        <n v="124.09217008603574"/>
        <n v="3.9507690297969686"/>
        <n v="31.02853320398072"/>
        <n v="26.455667481786293"/>
        <n v="28.829685670873836"/>
        <n v="26.00764648217636"/>
        <n v="94.37756002864596"/>
        <n v="213.5682230805913"/>
        <n v="44.44607161211379"/>
        <n v="17.027560146282333"/>
        <n v="166.84354701411507"/>
        <n v="588.6819222840651"/>
        <n v="184.37987666102924"/>
        <n v="36.09794337592054"/>
        <n v="96.92277249722255"/>
        <n v="33.8290458290044"/>
        <n v="135.60832760802748"/>
        <n v="27.746291609709242"/>
        <n v="9.789761474610971"/>
        <n v="20.374691375043785"/>
        <n v="18.789871170563515"/>
        <n v="426.06515233449477"/>
        <n v="150.0371625590445"/>
        <n v="81.19766792802157"/>
        <n v="6.665053180549434"/>
        <n v="41.87480481412245"/>
        <n v="532.8397436865508"/>
        <n v="106.36938455938558"/>
        <n v="4.595369822203155"/>
        <n v="321.31158843984963"/>
        <n v="128.6972283744887"/>
        <n v="64.40599804594306"/>
        <n v="22.87824294777827"/>
        <n v="16.237831882817865"/>
        <n v="62.334605043758415"/>
        <n v="181.35737754654983"/>
        <n v="43.2803751646846"/>
        <n v="58.1652210686558"/>
        <n v="51.06763077873586"/>
        <n v="16.261002056954094"/>
        <n v="152.47338309679768"/>
        <n v="430.5316795484509"/>
        <n v="147.50291832757551"/>
        <n v="17.964348157965784"/>
        <n v="146.19602437543776"/>
        <n v="113.13493864729995"/>
        <n v="30.86008281603739"/>
        <n v="46.06715082532107"/>
        <n v="222.8912134645016"/>
        <n v="15.963901201244145"/>
        <n v="8.725294507106275"/>
        <n v="75.84202661735836"/>
        <n v="63.10463879549369"/>
        <n v="23.15768626233622"/>
        <n v="108.65647174214249"/>
        <n v="158.2590153980561"/>
        <n v="821.2695805623316"/>
        <n v="39.259256837501745"/>
        <n v="43.396111034942024"/>
        <n v="115.48471095633539"/>
        <n v="57.54924278466655"/>
        <n v="167.22468483412322"/>
        <n v="55.00304830725603"/>
        <n v="352.3785470468432"/>
        <n v="104.45223832767402"/>
        <n v="138.93909394024539"/>
        <n v="283.018427864798"/>
        <n v="35.750394698345"/>
        <n v="15.570797239767757"/>
        <n v="163.25306920864642"/>
        <n v="90.56586454290198"/>
        <n v="54.93285313024397"/>
        <n v="28.41130412897797"/>
        <n v="58.32479266107647"/>
        <n v="6.1861863725970965"/>
        <n v="14.232485552134452"/>
        <n v="248.57963682741362"/>
        <n v="58.42252179959015"/>
        <n v="64.33906228753472"/>
        <n v="35.775498263264325"/>
        <n v="109.80662608927027"/>
        <n v="119.30017229856732"/>
        <n v="65.27770233211751"/>
        <n v="91.29377714368367"/>
        <n v="174.2999254484305"/>
        <n v="144.05317126935597"/>
        <n v="41.40570637331363"/>
        <n v="138.61148698056"/>
        <n v="47.646917448570555"/>
        <n v="42.26360470837267"/>
        <n v="24.88062335250168"/>
        <n v="111.04157718266927"/>
        <n v="55.16132693834562"/>
        <n v="280.8566093758429"/>
        <n v="107.38250121577136"/>
        <n v="30.877211682435878"/>
        <n v="55.02931955900029"/>
        <n v="86.10045019165727"/>
        <n v="59.45253855751568"/>
        <n v="90.3559816525569"/>
        <n v="113.68524191162281"/>
        <n v="192.02625187340212"/>
        <n v="72.54983128153162"/>
        <n v="68.10068781531717"/>
        <n v="67.65862854426672"/>
        <n v="28.287968194918246"/>
        <n v="238.1332950970165"/>
        <n v="165.86439069919"/>
        <n v="107.10944707966267"/>
        <n v="96.14416650117171"/>
        <n v="22.237981519251814"/>
        <n v="145.83738110034727"/>
        <n v="108.03699150494324"/>
        <n v="245.32203215767638"/>
        <n v="446.5926615015838"/>
        <n v="195.8011583678603"/>
        <n v="227.45814012684264"/>
        <n v="23.446437449132294"/>
        <n v="27.894592982021464"/>
        <n v="155.05793942857144"/>
        <n v="31.351424665588713"/>
        <n v="88.62232478178817"/>
        <n v="180.79707317742267"/>
        <n v="124.52334067436209"/>
        <n v="187.35357303370787"/>
        <n v="139.88723134262136"/>
        <n v="98.4650649553684"/>
        <n v="100.44111285371062"/>
        <n v="83.88722844869667"/>
        <n v="141.39004200172792"/>
        <n v="19.46202658881184"/>
        <n v="24.679538349635056"/>
        <n v="30.34239020736419"/>
        <n v="35.57154147812972"/>
        <n v="7.247746556131022"/>
        <n v="5.888051731821104"/>
        <n v="69.99938574780329"/>
        <n v="74.18981921468824"/>
        <n v="789.4338756085062"/>
        <n v="589.0138130274262"/>
        <n v="762.9325114239842"/>
        <n v="728.1057888834714"/>
        <n v="103.76799329404592"/>
        <n v="138.31619973335555"/>
        <n v="241.0303048416705"/>
        <n v="219.75125426021097"/>
        <n v="20.904387355470057"/>
        <n v="105.80863369521512"/>
        <n v="123.94643386660658"/>
        <n v="42.915841887245534"/>
        <n v="82.81920440123521"/>
        <n v="23.918646840308654"/>
        <n v="163.1363093126386"/>
        <n v="113.91953512262172"/>
        <n v="38.11685058182185"/>
        <n v="720.371341332784"/>
        <n v="17.01807643902334"/>
        <n v="16.08272606529574"/>
        <n v="149.79539217334454"/>
        <n v="62.77292477433941"/>
        <n v="124.64039225196463"/>
        <n v="70.9652471267086"/>
        <n v="43.6224350539884"/>
        <n v="69.49137383928571"/>
        <n v="155.29833519341207"/>
        <n v="67.39968993367324"/>
        <n v="43.43343254531127"/>
        <n v="118.25792842019543"/>
        <n v="120.98136227495908"/>
        <n v="105.64202328029225"/>
        <n v="165.27451530699503"/>
        <n v="38.988850304542645"/>
        <n v="133.90899330459504"/>
        <n v="139.34179024025045"/>
        <n v="101.95174497681607"/>
        <n v="36.05459673505924"/>
        <n v="136.67769222193837"/>
        <n v="165.37773142461725"/>
        <n v="54.43222956908116"/>
        <n v="12.52634671654037"/>
        <n v="63.343508411659286"/>
        <n v="104.40570621618637"/>
        <n v="124.66874032859853"/>
        <n v="172.1962657068063"/>
        <n v="34.63709956950042"/>
        <n v="88.4361322917177"/>
        <n v="7.625644816987986"/>
        <n v="11.790801567125488"/>
        <n v="90.34110757748705"/>
        <n v="78.46237335364654"/>
        <n v="148.15684802549754"/>
        <n v="137.65558498324702"/>
        <n v="74.02673052597217"/>
        <n v="180.2098256690271"/>
        <n v="173.052205577391"/>
        <n v="49.276013361339636"/>
        <n v="111.41873511695613"/>
        <n v="18.90539444074321"/>
        <n v="171.67255497722837"/>
        <n v="74.6420630513834"/>
        <n v="24.350198287109833"/>
        <n v="8.226042118995649"/>
        <n v="775.0524202599295"/>
        <n v="74.61002607482341"/>
        <n v="48.016787899690364"/>
        <n v="36.2742953694638"/>
        <n v="148.37227350364964"/>
        <n v="120.80568527636595"/>
        <n v="147.0340719871913"/>
        <n v="548.7713906596216"/>
        <n v="236.84686311295627"/>
        <n v="24.258232033018402"/>
        <n v="595.307341948824"/>
        <n v="522.1227709517698"/>
        <n v="127.08173983324825"/>
        <n v="26.262792589938584"/>
        <n v="25.226688432000383"/>
        <n v="76.99552356790592"/>
        <n v="79.55737383279637"/>
        <n v="64.40463301019767"/>
        <n v="182.83020914696812"/>
        <n v="129.62877269736842"/>
        <n v="15.712714331830346"/>
        <n v="158.85594074250355"/>
        <n v="218.25092221469944"/>
        <n v="125.69254266076594"/>
        <n v="147.72300694590612"/>
        <n v="34.40550207106599"/>
        <n v="42.06114108068351"/>
        <n v="75.41830047297888"/>
        <n v="139.1236052645282"/>
        <n v="14.641481938561636"/>
        <n v="93.69296049500238"/>
        <n v="358.96588784792937"/>
        <n v="114.98050881803437"/>
        <n v="29.425261964816972"/>
        <n v="42.77010266634766"/>
        <n v="118.56085325693607"/>
        <n v="110.37280893515506"/>
        <n v="537.7460767820554"/>
        <n v="727.0000747120363"/>
        <n v="137.29465652449323"/>
        <n v="23.234675807631092"/>
        <n v="31.032324978129395"/>
        <n v="49.303921783992195"/>
        <n v="38.7267826965367"/>
        <n v="45.74253951798924"/>
        <n v="130.69134351962438"/>
        <n v="26.445034943917168"/>
        <n v="201.62570327924655"/>
        <n v="43.42198789532555"/>
        <n v="148.93223256019832"/>
        <n v="57.246685252511526"/>
        <n v="126.90748042808971"/>
        <n v="90.67430599726043"/>
        <n v="67.66445709079596"/>
        <n v="47.64865451871221"/>
        <n v="102.17519171564511"/>
        <n v="99.98865742414337"/>
        <n v="122.75490478831576"/>
        <n v="243.7941438451974"/>
        <n v="32.45885684395114"/>
        <n v="68.97516824480644"/>
        <n v="18.867962754433098"/>
        <n v="33.42256140443422"/>
        <n v="20.55957730802086"/>
        <n v="5.241812423409128"/>
        <n v="45.181060959266446"/>
        <n v="163.55198133114925"/>
        <n v="163.78352397036392"/>
        <n v="19.94806609191643"/>
        <n v="333.51858111839834"/>
        <n v="178.00179799904717"/>
        <n v="140.68272009971002"/>
        <n v="98.5789929494167"/>
        <n v="455.0711828941285"/>
        <n v="150.3092758276644"/>
        <n v="45.70706785742387"/>
        <n v="48.9511073451846"/>
        <n v="162.49311515273314"/>
        <n v="121.86015371702638"/>
        <n v="40.46898594862145"/>
        <n v="35.858044828471215"/>
        <n v="452.73106922549687"/>
        <n v="485.73060328349004"/>
        <n v="161.90195473882946"/>
        <n v="182.1082745606664"/>
        <n v="156.50141787538305"/>
        <n v="204.94160315886634"/>
        <n v="140.40113252827547"/>
        <n v="29.92588758409064"/>
        <n v="47.69628496033233"/>
        <n v="23.6049365059556"/>
        <n v="284.8328122963284"/>
        <n v="312.79836038987634"/>
        <n v="223.04897415416585"/>
        <n v="34.4788167794971"/>
        <n v="23.369323925826734"/>
        <n v="147.42450925753195"/>
        <n v="203.89784140429384"/>
        <n v="46.27585570112372"/>
        <n v="64.70562000940882"/>
        <n v="139.1479818091307"/>
        <n v="18.09395839013828"/>
        <n v="594.6593582515951"/>
        <n v="380.5354697084568"/>
        <n v="365.35978226843906"/>
        <n v="114.26422481426448"/>
        <n v="39.05355455465337"/>
        <n v="82.45111161896625"/>
        <n v="592.1042763443662"/>
        <n v="148.88461077745592"/>
        <n v="159.82004640598336"/>
        <n v="120.77171420180133"/>
        <n v="62.34567296003226"/>
        <n v="116.49928013974298"/>
        <n v="291.5947148711411"/>
        <n v="73.99296126181338"/>
        <n v="29.974595617025493"/>
        <n v="2.8367327545979535"/>
        <n v="38.075373125968525"/>
        <n v="41.93550082500243"/>
        <n v="89.82548519851404"/>
        <n v="192.1628992239589"/>
        <n v="20.417549673501195"/>
        <n v="98.46642882475236"/>
        <n v="104.11135615685316"/>
        <n v="257.2113116451998"/>
        <n v="227.31815159151193"/>
        <n v="721.2058349851975"/>
        <n v="25.64993046491559"/>
        <n v="827.5799652760112"/>
        <n v="615.7464874109263"/>
        <n v="769.92086275"/>
        <n v="743.0640805651958"/>
        <n v="105.1279083250629"/>
        <n v="607.0949223331583"/>
        <n v="44.14967556042723"/>
        <n v="133.137440161182"/>
        <n v="247.6897331127431"/>
        <n v="255.26599754242247"/>
        <n v="46.66940672533189"/>
        <n v="113.71684563425667"/>
        <n v="235.2329486133768"/>
        <n v="21.655394010636925"/>
        <n v="346.2718213052172"/>
        <n v="207.89296869351702"/>
        <n v="113.81286609860011"/>
        <n v="153.20554250964798"/>
        <n v="79.22525233155068"/>
        <n v="40.56760691685357"/>
        <n v="266.0448414054625"/>
        <n v="149.4990245338056"/>
        <n v="46.986192067901236"/>
        <n v="168.26334972380693"/>
        <n v="46.569842414446896"/>
        <n v="248.02724189814816"/>
        <n v="40.13367348149746"/>
        <n v="45.340676008139106"/>
        <n v="138.37810598263107"/>
        <n v="120.23655528397167"/>
        <n v="68.31879267103247"/>
        <n v="86.26664159697211"/>
        <n v="210.81463604431235"/>
        <n v="74.33925865253744"/>
        <n v="51.161487677540464"/>
        <n v="32.304221614374654"/>
        <n v="225.7206493456505"/>
        <n v="424.6020024142583"/>
        <n v="543.6311735131821"/>
        <n v="242.1218935936907"/>
        <n v="72.39050321218383"/>
        <n v="453.05466684066295"/>
        <n v="133.9027118158516"/>
        <n v="78.38928149194136"/>
        <n v="187.02480607035176"/>
        <n v="20.938109758718902"/>
        <n v="20.449083539105693"/>
        <n v="283.87805326123976"/>
        <n v="50.73551767729752"/>
        <n v="434.17166183664045"/>
        <n v="155.38190870409767"/>
        <n v="348.8293181039797"/>
        <n v="375.7257463645239"/>
        <n v="1.9347154177309693"/>
        <n v="115.65605903948452"/>
        <n v="73.0169416835461"/>
        <n v="401.9761596602669"/>
        <n v="566.8464914783029"/>
        <n v="52.81866336493561"/>
        <n v="254.21940586640562"/>
        <n v="395.93776613091075"/>
        <n v="453.68734242769625"/>
        <n v="407.238404602675"/>
        <n v="152.03854326480172"/>
        <n v="292.3598580191334"/>
        <n v="67.51155703972267"/>
        <n v="128.9319015001492"/>
        <n v="378.2730258601676"/>
        <n v="99.20024131746635"/>
        <n v="100.94176467607991"/>
        <n v="79.14454120427457"/>
        <n v="145.36082049383347"/>
        <n v="381.80702019209775"/>
        <n v="363.278930868939"/>
        <n v="143.06348362398978"/>
        <n v="170.85566042888124"/>
        <n v="121.47176158209895"/>
        <n v="196.27510532200355"/>
        <n v="333.15623204903676"/>
        <n v="45.353222965236114"/>
        <n v="58.16913429516028"/>
        <n v="703.0590191124069"/>
        <n v="257.0205757210982"/>
        <n v="192.27412391363129"/>
        <n v="590.2615327969711"/>
        <n v="374.3421688430699"/>
        <n v="35.586424152083715"/>
        <n v="459.8255609955788"/>
        <n v="114.73028213144605"/>
        <n v="89.73825406570104"/>
        <n v="202.2134850841322"/>
        <n v="27.80197159504734"/>
        <n v="162.9637681415929"/>
        <n v="195.1848280741078"/>
        <n v="179.73745118613138"/>
        <n v="38.10252973158905"/>
        <n v="64.99689337240758"/>
        <n v="551.8302193570277"/>
        <n v="852.5991576890193"/>
        <n v="251.49528113348245"/>
        <n v="942.3971091437267"/>
        <n v="899.1609234761778"/>
        <n v="669.1519345285525"/>
        <n v="153.42472642268248"/>
        <n v="77.58076359594706"/>
        <n v="119.54921886521427"/>
        <n v="114.45100581120346"/>
        <n v="170.80105280674508"/>
        <n v="781.0823282418287"/>
        <n v="64.784644076321"/>
        <n v="156.38479214763623"/>
        <n v="407.89141845233854"/>
        <n v="222.6403056706019"/>
        <n v="442.71002131340384"/>
        <n v="180.37615721134637"/>
        <n v="247.95629372007883"/>
        <n v="274.7241605450569"/>
        <n v="86.44079776841062"/>
        <n v="701.0235926044672"/>
        <n v="127.86021342001766"/>
        <n v="340.5348800964489"/>
        <n v="136.8883011398835"/>
        <n v="43.60289587078732"/>
        <n v="136.6512102724177"/>
        <n v="671.5709333682008"/>
        <n v="135.40189950482994"/>
        <n v="327.3579187503609"/>
        <n v="629.7854085918439"/>
        <n v="125.7838927209807"/>
        <n v="723.4493924009525"/>
        <n v="198.2925895847488"/>
        <n v="210.677350369798"/>
        <n v="448.85480215038547"/>
        <n v="244.21422059435926"/>
        <n v="90.27862513157235"/>
        <n v="244.28110255043774"/>
        <n v="274.7657007453014"/>
        <n v="188.1237806100474"/>
        <n v="246.18247405768352"/>
        <n v="86.54996925004271"/>
        <n v="352.8061544528897"/>
        <n v="386.17424363511816"/>
        <n v="790.7738768361581"/>
        <n v="148.0307903049745"/>
        <n v="346.31255905305613"/>
        <n v="598.0812423320451"/>
        <n v="583.0609941087038"/>
        <n v="61.90905097621339"/>
        <n v="148.07883732313576"/>
        <n v="266.6010057868371"/>
        <n v="181.6654627178825"/>
        <n v="46.49331242198253"/>
        <n v="654.5123319806763"/>
        <n v="246.7873304581038"/>
        <n v="272.7768628715648"/>
        <n v="389.40097343874413"/>
        <n v="46.05442024821178"/>
        <n v="100.99862626262626"/>
        <n v="679.0811059209695"/>
        <n v="237.41962468845196"/>
        <n v="159.36845974646033"/>
        <n v="836.8176229370964"/>
        <n v="297.8676404099561"/>
        <n v="427.4829639899865"/>
        <n v="143.3579358282983"/>
        <n v="396.3233617125984"/>
        <n v="478.8016539545111"/>
        <n v="584.7627719500681"/>
        <n v="364.142290184082"/>
        <n v="163.46983766640562"/>
        <n v="271.6161403634055"/>
        <n v="73.0290173509533"/>
        <n v="205.37812255835274"/>
        <n v="876.2536449921342"/>
        <n v="218.12102895600788"/>
        <n v="516.468309047304"/>
        <n v="111.12395595712097"/>
        <n v="87.21109995562458"/>
        <n v="427.6237652011871"/>
        <n v="72.15179457694009"/>
        <n v="377.16639386572876"/>
        <n v="44.79592114025525"/>
        <n v="317.7913841339797"/>
        <n v="346.6881344092355"/>
        <n v="106.1565397868204"/>
        <n v="683.4479532088218"/>
        <n v="71.05989035087718"/>
        <n v="148.9402749172669"/>
        <n v="360.74539715723694"/>
        <n v="178.4877694569512"/>
        <n v="51.77508332536114"/>
        <n v="95.02048567498056"/>
        <n v="90.2109518843865"/>
        <n v="357.12687093092774"/>
        <n v="104.54692137814908"/>
        <n v="493.03616300032195"/>
        <n v="322.07907941448644"/>
        <n v="693.1761514138036"/>
        <n v="736.4408692953632"/>
        <n v="18.90520959025253"/>
        <n v="236.3898319672131"/>
        <n v="544.6856029801324"/>
        <n v="374.0679064935065"/>
        <n v="71.75780086600241"/>
        <n v="224.78963206081457"/>
        <n v="383.70969911079067"/>
        <n v="146.37428508984942"/>
        <n v="146.48330544354837"/>
        <n v="867.0188758629506"/>
        <n v="137.25309360873499"/>
        <n v="547.0912056156452"/>
        <n v="102.51321256038646"/>
        <n v="172.04746136865342"/>
        <n v="874.2612734243015"/>
        <n v="78.92530034929901"/>
        <n v="149.14839076872536"/>
        <n v="265.18900525662553"/>
        <n v="242.59661665398517"/>
        <n v="617.7338692368214"/>
        <n v="198.69214671345662"/>
        <n v="933.7711011206328"/>
        <n v="444.73495984960385"/>
        <n v="96.08694036966887"/>
        <n v="376.3919707415243"/>
        <n v="202.6099583950451"/>
        <n v="770.7459092445715"/>
        <n v="120.9579370912361"/>
        <n v="232.79722650602412"/>
        <n v="616.5406492417704"/>
        <n v="190.73294708752033"/>
      </sharedItems>
    </cacheField>
    <cacheField name="CVR">
      <sharedItems containsMixedTypes="1" containsNumber="1">
        <n v="0.0015384615384615385"/>
        <n v="0.0023752969121140144"/>
        <n v="0.002564102564102564"/>
        <n v="0.0028994845360824743"/>
        <n v="0.0030241935483870967"/>
        <n v="0.0031914893617021275"/>
        <n v="0.0033444816053511705"/>
        <n v="0.003749330476700589"/>
        <n v="0.0038461538461538464"/>
        <n v="0.0040650406504065045"/>
        <n v="0.0041109969167523125"/>
        <n v="0.004261363636363636"/>
        <n v="0.004484304932735426"/>
        <n v="0.0045362903225806455"/>
        <n v="0.004651162790697674"/>
        <n v="0.004769076305220884"/>
        <n v="0.004784688995215311"/>
        <n v="0.00490449148167269"/>
        <n v="0.0049261083743842365"/>
        <n v="0.0050062578222778474"/>
        <n v="0.005025125628140704"/>
        <n v="0.005032021957913998"/>
        <n v="0.005188067444876783"/>
        <n v="0.005192107995846314"/>
        <n v="0.005263157894736842"/>
        <n v="0.005326231691078562"/>
        <n v="0.005502751375687844"/>
        <n v="0.005516154452324665"/>
        <n v="0.005517241379310344"/>
        <n v="0.005698005698005698"/>
        <n v="0.005714285714285714"/>
        <n v="0.005722460658082976"/>
        <n v="0.005763688760806916"/>
        <n v="0.005859375"/>
        <n v="0.005945303210463734"/>
        <n v="0.005988023952095809"/>
        <n v="0.006134969325153374"/>
        <n v="0.00625"/>
        <n v="0.006382978723404255"/>
        <n v="0.006666666666666667"/>
        <n v="0.006779661016949152"/>
        <n v="0.006799531066822978"/>
        <n v="0.007042253521126761"/>
        <n v="0.007056451612903226"/>
        <n v="0.007138221933809215"/>
        <n v="0.007407407407407408"/>
        <n v="0.007470651013874066"/>
        <n v="0.007692307692307693"/>
        <n v="0.007859733978234583"/>
        <n v="0.007863695937090432"/>
        <n v="0.007956715467854869"/>
        <n v="0.008004574042309892"/>
        <n v="0.008016032064128256"/>
        <n v="0.0081799591002045"/>
        <n v="0.008333333333333333"/>
        <n v="0.008369723435225618"/>
        <n v="0.008568548387096774"/>
        <n v="0.00909090909090909"/>
        <n v="0.009112709832134292"/>
        <n v="0.009523809523809525"/>
        <n v="0.009633911368015413"/>
        <n v="0.00963855421686747"/>
        <n v="0.00964630225080386"/>
        <n v="0.010033444816053512"/>
        <n v="0.01015228426395939"/>
        <n v="0.010309278350515464"/>
        <n v="0.010416666666666666"/>
        <n v="0.010460251046025104"/>
        <n v="0.010526315789473684"/>
        <n v="0.010714285714285714"/>
        <n v="0.010786360473208072"/>
        <n v="0.010810810810810811"/>
        <n v="0.01084010840108401"/>
        <n v="0.011071967790639155"/>
        <n v="0.011111111111111112"/>
        <n v="0.011764705882352941"/>
        <n v="0.011904761904761904"/>
        <n v="0.012244897959183673"/>
        <n v="0.0125"/>
        <n v="0.012648425400103252"/>
        <n v="0.012746234067207415"/>
        <n v="0.012875536480686695"/>
        <n v="0.013024602026049204"/>
        <n v="0.013215859030837005"/>
        <n v="0.01336728198599618"/>
        <n v="0.013550135501355014"/>
        <n v="0.013664596273291925"/>
        <n v="0.0136986301369863"/>
        <n v="0.014177693761814745"/>
        <n v="0.014285714285714285"/>
        <n v="0.01443298969072165"/>
        <n v="0.014492753623188406"/>
        <n v="0.014705882352941176"/>
        <n v="0.014783526927138331"/>
        <n v="0.014814814814814815"/>
        <n v="0.01486988847583643"/>
        <n v="0.014925373134328358"/>
        <n v="0.015151515151515152"/>
        <n v="0.015384615384615385"/>
        <n v="0.06030150753768844"/>
        <n v="0.015789473684210527"/>
        <n v="0.015950920245398775"/>
        <n v="0.01603206412825651"/>
        <n v="0.016075845012366034"/>
        <n v="0.016129032258064516"/>
        <n v="0.016216216216216217"/>
        <n v="0.016985138004246284"/>
        <n v="0.01701931922723091"/>
        <n v="0.017142857142857144"/>
        <n v="0.017241379310344827"/>
        <n v="0.017543859649122806"/>
        <n v="0.01764705882352941"/>
        <n v="0.018018018018018018"/>
        <n v="0.018306636155606407"/>
        <n v="0.01839080459770115"/>
        <n v="0.01862348178137652"/>
        <n v="0.018867924528301886"/>
        <n v="0.0195"/>
        <n v="0.019801980198019802"/>
        <n v="0.02"/>
        <n v="0.020066889632107024"/>
        <n v="0.02040816326530612"/>
        <n v="0.020689655172413793"/>
        <n v="0.020833333333333332"/>
        <n v="0.022222222222222223"/>
        <n v="0.022357723577235773"/>
        <n v="0.022715539494062985"/>
        <n v="0.022727272727272728"/>
        <n v="0.023230330922638615"/>
        <n v="0.023529411764705882"/>
        <n v="0.02358490566037736"/>
        <n v="0.023696682464454975"/>
        <n v="0.023809523809523808"/>
        <n v="0.02403846153846154"/>
        <n v="0.024050632911392405"/>
        <n v="0.025"/>
        <n v="0.02512562814070352"/>
        <n v="0.02564102564102564"/>
        <n v="0.025806451612903226"/>
        <n v="0.025821596244131457"/>
        <n v="0.026881720430107527"/>
        <n v="0.02702702702702703"/>
        <n v="0.1"/>
        <n v="0.027777777777777776"/>
        <n v="0.02857142857142857"/>
        <n v="0.028735632183908046"/>
        <n v="0.028985507246376812"/>
        <n v="0.029342723004694836"/>
        <n v="0.08571428571428572"/>
        <n v="0.0297029702970297"/>
        <n v="0.02972972972972973"/>
        <n v="0.03"/>
        <n v="0.030100334448160536"/>
        <n v="0.030303030303030304"/>
        <n v="0.03048780487804878"/>
        <n v="0.03076923076923077"/>
        <n v="0.030800821355236138"/>
        <n v="0.030927835051546393"/>
        <n v="0.031088082901554404"/>
        <n v="0.03125"/>
        <n v="0.031423290203327174"/>
        <n v="0.03146853146853147"/>
        <n v="0.031746031746031744"/>
        <n v="0.031818181818181815"/>
        <n v="0.03209302325581395"/>
        <n v="0.03225806451612903"/>
        <n v="0.0330188679245283"/>
        <n v="0.015706806282722512"/>
        <n v="0.033112582781456956"/>
        <n v="0.03333333333333333"/>
        <n v="0.03355704697986577"/>
        <n v="0.03409090909090909"/>
        <n v="0.034482758620689655"/>
        <n v="0.03470031545741325"/>
        <n v="0.03488372093023256"/>
        <n v="0.03508771929824561"/>
        <n v="0.03550295857988166"/>
        <n v="0.03559322033898305"/>
        <n v="0.03602811950790861"/>
        <n v="0.03636363636363636"/>
        <n v="0.0375"/>
        <n v="0.038"/>
        <n v="0.039473684210526314"/>
        <n v="0.04"/>
        <n v="0.04013377926421405"/>
        <n v="0.04020100502512563"/>
        <n v="0.04040404040404041"/>
        <n v="0.04054054054054054"/>
        <n v="0.04081632653061224"/>
        <n v="0.040983606557377046"/>
        <n v="0.04159733777038269"/>
        <n v="0.041666666666666664"/>
        <n v="0.042105263157894736"/>
        <n v="0.04245283018867924"/>
        <n v="0.042666666666666665"/>
        <n v="0.042735042735042736"/>
        <n v="0.04285714285714286"/>
        <n v="0.043478260869565216"/>
        <n v="0.04375"/>
        <n v="0.04398826979472141"/>
        <n v="0.04411764705882353"/>
        <n v="0.044444444444444446"/>
        <n v="0.04477611940298507"/>
        <n v="0.045"/>
        <n v="0.04522613065326633"/>
        <n v="0.045454545454545456"/>
        <n v="0.04583333333333333"/>
        <n v="0.04597701149425287"/>
        <n v="0.046153846153846156"/>
        <n v="0.047058823529411764"/>
        <n v="0.047619047619047616"/>
        <n v="0.0481283422459893"/>
        <n v="0.04814004376367615"/>
        <n v="0.04864864864864865"/>
        <n v="0.04891304347826087"/>
        <n v="0.0492627345844504"/>
        <n v="0.04943820224719101"/>
        <n v="0.05"/>
        <n v="0.05016722408026756"/>
        <n v="0.050505050505050504"/>
        <n v="0.05102040816326531"/>
        <n v="0.05105105105105105"/>
        <n v="0.05142857142857143"/>
        <n v="0.05154639175257732"/>
        <n v="0.05161290322580645"/>
        <n v="0.05172413793103448"/>
        <n v="0.05188679245283019"/>
        <n v="0.052"/>
        <n v="0.05263157894736842"/>
        <n v="0.05351170568561873"/>
        <n v="0.05357142857142857"/>
        <n v="0.05365853658536585"/>
        <n v="0.05405405405405406"/>
        <n v="0.05454545454545454"/>
        <n v="0.0547945205479452"/>
        <n v="0.05555555555555555"/>
        <n v="0.056338028169014086"/>
        <n v="0.05660377358490566"/>
        <n v="0.05714285714285714"/>
        <n v="0.05737704918032787"/>
        <n v="0.05747126436781609"/>
        <n v="0.0575"/>
        <n v="0.05760709010339734"/>
        <n v="0.057692307692307696"/>
        <n v="0.05789473684210526"/>
        <n v="0.057971014492753624"/>
        <n v="0.058"/>
        <n v="0.05813953488372093"/>
        <n v="0.05855855855855856"/>
        <n v="0.058655221745350504"/>
        <n v="0.05921052631578947"/>
        <n v="0.0594059405940594"/>
        <n v="0.05952380952380952"/>
        <n v="0.05970149253731343"/>
        <n v="0.06"/>
        <n v="0.06037735849056604"/>
        <n v="0.06060606060606061"/>
        <n v="0.06132075471698113"/>
        <n v="0.06132665832290363"/>
        <n v="0.06153846153846154"/>
        <n v="0.06172839506172839"/>
        <n v="0.0625"/>
        <n v="0.06265664160401002"/>
        <n v="0.06349206349206349"/>
        <n v="0.0641025641025641"/>
        <n v="0.06428571428571428"/>
        <n v="0.06440281030444965"/>
        <n v="0.06521739130434782"/>
        <n v="0.06532663316582915"/>
        <n v="0.06609808102345416"/>
        <n v="0.06640625"/>
        <n v="0.06666666666666667"/>
        <n v="0.06752411575562701"/>
        <n v="0.06756756756756757"/>
        <n v="0.06779661016949153"/>
        <n v="0.06818181818181818"/>
        <n v="0.06853582554517133"/>
        <n v="0.06923076923076923"/>
        <n v="0.06930693069306931"/>
        <n v="0.06935483870967742"/>
        <n v="0.06976744186046512"/>
        <n v="0.07027027027027027"/>
        <n v="0.07042253521126761"/>
        <n v="0.07058823529411765"/>
        <n v="0.07142857142857142"/>
        <n v="0.07194244604316546"/>
        <n v="0.07222222222222222"/>
        <n v="0.07246376811594203"/>
        <n v="0.07333333333333333"/>
        <n v="0.07352941176470588"/>
        <n v="0.07368421052631578"/>
        <n v="0.07386363636363637"/>
        <n v="0.07407407407407407"/>
        <n v="0.07450980392156863"/>
        <n v="0.075"/>
        <n v="0.07537688442211055"/>
        <n v="0.07614213197969544"/>
        <n v="0.07781282860147214"/>
        <n v="0.078"/>
        <n v="0.0784313725490196"/>
        <n v="0.07865168539325842"/>
        <n v="0.03303303303303303"/>
        <n v="0.07964601769911504"/>
        <n v="0.08"/>
        <n v="0.0802675585284281"/>
        <n v="0.08108108108108109"/>
        <n v="0.08181818181818182"/>
        <n v="0.08284023668639054"/>
        <n v="0.08333333333333333"/>
        <n v="0.08421052631578947"/>
        <n v="0.08461538461538462"/>
        <n v="0.08484848484848485"/>
        <n v="0.0855614973262032"/>
        <n v="0.027210884353741496"/>
        <n v="0.08620689655172414"/>
        <n v="0.08648648648648649"/>
        <n v="0.08653846153846154"/>
        <n v="0.08695652173913043"/>
        <n v="0.08727272727272728"/>
        <n v="0.0875"/>
        <n v="0.08866995073891626"/>
        <n v="0.08888888888888889"/>
        <n v="0.08928571428571429"/>
        <n v="0.09"/>
        <n v="0.09009009009009009"/>
        <n v="0.09090909090909091"/>
        <n v="0.09130434782608696"/>
        <n v="0.09166666666666666"/>
        <n v="0.09195402298850575"/>
        <n v="0.09375"/>
        <n v="0.09477521263669501"/>
        <n v="0.09523809523809523"/>
        <n v="0.09722222222222222"/>
        <n v="0.07883817427385892"/>
        <n v="0.10050251256281408"/>
        <n v="0.10144927536231885"/>
        <n v="0.10227272727272728"/>
        <n v="0.10240963855421686"/>
        <n v="0.10256410256410256"/>
        <n v="0.10270270270270271"/>
        <n v="0.10317460317460317"/>
        <n v="0.10344827586206896"/>
        <n v="0.104"/>
        <n v="0.10576923076923077"/>
        <n v="0.10588235294117647"/>
        <n v="0.10619469026548672"/>
        <n v="0.10714285714285714"/>
        <n v="0.10810810810810811"/>
        <n v="0.10909090909090909"/>
        <n v="0.1111111111111111"/>
        <n v="0.112"/>
        <n v="0.11214953271028037"/>
        <n v="0.1125"/>
        <n v="0.1134020618556701"/>
        <n v="0.11538461538461539"/>
        <n v="0.11594202898550725"/>
        <n v="0.11666666666666667"/>
        <n v="0.11764705882352941"/>
        <n v="0.1188118811881188"/>
        <n v="0.11904761904761904"/>
        <n v="0.11940298507462686"/>
        <n v="0.12"/>
        <n v="0.12121212121212122"/>
        <n v="0.12162162162162163"/>
        <n v="0.12280701754385964"/>
        <n v="0.125"/>
        <n v="0.12612612612612611"/>
        <n v="0.1267605633802817"/>
        <n v="0.12698412698412698"/>
        <n v="0.12727272727272726"/>
        <n v="0.128"/>
        <n v="0.12857142857142856"/>
        <n v="0.12931034482758622"/>
        <n v="0.13043478260869565"/>
        <n v="0.13157894736842105"/>
        <n v="0.1323529411764706"/>
        <n v="0.13274336283185842"/>
        <n v="0.13333333333333333"/>
        <n v="0.13432835820895522"/>
        <n v="0.13533834586466165"/>
        <n v="0.13592233009708737"/>
        <n v="0.13636363636363635"/>
        <n v="0.13827655310621242"/>
        <n v="0.14"/>
        <n v="0.140625"/>
        <n v="0.14074074074074075"/>
        <n v="0.1414141414141414"/>
        <n v="0.14201183431952663"/>
        <n v="0.14285714285714285"/>
        <n v="0.14444444444444443"/>
        <n v="0.14666666666666667"/>
        <n v="0.15"/>
        <n v="0.14705882352941177"/>
        <n v="0.15151515151515152"/>
        <n v="0.15254237288135594"/>
        <n v="0.15384615384615385"/>
        <n v="0.15476190476190477"/>
        <n v="0.15714285714285714"/>
        <n v="0.1590909090909091"/>
        <n v="0.15942028985507245"/>
        <n v="0.16"/>
        <n v="0.16176470588235295"/>
        <n v="0.16393442622950818"/>
        <n v="0.16666666666666666"/>
        <n v="0.17142857142857143"/>
        <n v="0.17307692307692307"/>
        <n v="0.17346938775510204"/>
        <n v="0.175"/>
        <n v="0.17647058823529413"/>
        <n v="0.17777777777777778"/>
        <n v="0.17857142857142858"/>
        <n v="0.18"/>
        <n v="0.18181818181818182"/>
        <n v="0.18333333333333332"/>
        <n v="0.18518518518518517"/>
        <n v="0.19047619047619047"/>
        <n v="0.19117647058823528"/>
        <n v="0.19230769230769232"/>
        <n v="0.19480519480519481"/>
        <n v="0.2"/>
        <n v="0.20270270270270271"/>
        <n v="0.2054794520547945"/>
        <n v="0.21"/>
        <n v="0.21212121212121213"/>
        <n v="0.2125"/>
        <n v="0.21333333333333335"/>
        <n v="0.21428571428571427"/>
        <n v="0.21739130434782608"/>
        <n v="0.22"/>
        <n v="0.2235294117647059"/>
        <n v="0.225"/>
        <n v="0.22580645161290322"/>
        <n v="0.22727272727272727"/>
        <n v="0.23076923076923078"/>
        <n v="0.23225806451612904"/>
        <n v="0.23333333333333334"/>
        <n v="0.23404255319148937"/>
        <n v="0.24242424242424243"/>
        <n v="0.25"/>
        <n v="0.25333333333333335"/>
        <n v="0.2564102564102564"/>
        <n v="0.26153846153846155"/>
        <n v="0.2631578947368421"/>
        <n v="0.26666666666666666"/>
        <n v="0.2692307692307692"/>
        <n v="0.2696629213483146"/>
        <n v="0.2702702702702703"/>
        <n v="0.2714285714285714"/>
        <n v="0.275"/>
        <n v="0.2777777777777778"/>
        <n v="0.27941176470588236"/>
        <n v="0.3"/>
        <n v="0.30158730158730157"/>
        <n v="0.3037974683544304"/>
        <n v="0.325"/>
        <n v="0.3409090909090909"/>
        <n v="0.34782608695652173"/>
        <n v="0.36363636363636365"/>
        <n v="0.37142857142857144"/>
        <n v="0.375"/>
        <n v="0.3939393939393939"/>
        <n v="0.3958333333333333"/>
        <n v="0.4"/>
        <n v="0.44"/>
        <n v="0.45"/>
        <n v="0.45454545454545453"/>
        <n v="0.4666666666666667"/>
        <n v="0.48"/>
        <n v="0.5"/>
        <n v="0.52"/>
        <n v="0.6"/>
        <n v="0.6086956521739131"/>
        <n v="0.6333333333333333"/>
        <n v="0.7"/>
        <n v="0.95"/>
        <n v="1.0"/>
        <n v="1.054054054054054"/>
        <n v="1.1"/>
        <n v="1.2"/>
        <n v="1.8461538461538463"/>
        <n v="1.9"/>
        <n v="1.9795918367346939"/>
        <e v="#DIV/0!"/>
      </sharedItems>
    </cacheField>
    <cacheField name="cpa2" formula="gross_cost/ total_conversions" databaseField="0"/>
    <cacheField name="cvr2" formula="(total_conversions/clicks)" databaseField="0"/>
    <cacheField name="cpc2" formula="gross_cost/ clicks" databaseField="0"/>
    <cacheField name="cpm2" formula="(gross_cost/ impressions) *1000" databaseField="0"/>
    <cacheField name="ctr2" formula="(clicks/impressions)" databaseField="0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A1000" sheet="Creative Strategy"/>
  </cacheSource>
  <cacheFields>
    <cacheField name="user id" numFmtId="0">
      <sharedItems containsBlank="1">
        <s v="VSEBV0477I"/>
        <s v="UYILJ6576R"/>
        <s v="YTOPI5843W"/>
        <s v="IDJBP7103Z"/>
        <s v="XJCCK3495N"/>
        <s v="FEICG0482L"/>
        <s v="LWJQD9640X"/>
        <s v="PHCDP6748A"/>
        <s v="PFARI5934S"/>
        <s v="KNJHG4959G"/>
        <s v="IBXAA5591O"/>
        <s v="NOKCJ7278U"/>
        <s v="HNFNT9214M"/>
        <s v="LAHPY7048C"/>
        <s v="OTXLT2018N"/>
        <s v="ZQQVT1648U"/>
        <s v="UNAHF7261R"/>
        <s v="YXYJD5988H"/>
        <s v="BBLZX7578R"/>
        <s v="DMNFG5266O"/>
        <s v="DLRVS3201A"/>
        <s v="WFYQL7703Z"/>
        <s v="RAPZK6824L"/>
        <s v="FBZDK4515D"/>
        <s v="CJJWX4880S"/>
        <s v="EQNJY1753V"/>
        <s v="WKMPV6304C"/>
        <s v="SLPEF4433Z"/>
        <s v="QOVXZ1547U"/>
        <s v="ZBLQJ7353X"/>
        <s v="HWUEF0767X"/>
        <s v="MKNCM9151D"/>
        <s v="DUZHB7832G"/>
        <s v="JNBOH4462V"/>
        <s v="SWROB3634I"/>
        <s v="VQSPP7748N"/>
        <s v="YXRCM7069A"/>
        <s v="DTBFV9091K"/>
        <s v="ARBEB1229T"/>
        <s v="UKVZR6178H"/>
        <s v="RBDGI2191H"/>
        <s v="WOAJS6397Q"/>
        <s v="CLEKY2878M"/>
        <s v="AFMSM7834H"/>
        <s v="GKJGA3143R"/>
        <s v="QUAZP4763Z"/>
        <s v="IWBMW6853J"/>
        <s v="TQOZR1674Z"/>
        <s v="SFQJF8708G"/>
        <s v="PJSYV2809B"/>
        <s v="HAAET5600P"/>
        <s v="NWLOJ3636X"/>
        <s v="RGSQC0136Q"/>
        <s v="PCCZU6150E"/>
        <s v="NPHUV3051S"/>
        <s v="YJOWE1578J"/>
        <s v="HLWQP6959X"/>
        <s v="YIFKL6363U"/>
        <s v="ZXLIT6695R"/>
        <s v="NMZNE4238Q"/>
        <s v="JUAJZ1179L"/>
        <s v="WHTMD7367W"/>
        <s v="SXGTG5116S"/>
        <s v="OMUVE7654C"/>
        <s v="IXAMN5010X"/>
        <s v="VGRYB1953J"/>
        <s v="MBXJL8921H"/>
        <s v="FTBPT7921O"/>
        <s v="XLDQB0289S"/>
        <s v="AYMSL2125P"/>
        <s v="UFEIC4685Q"/>
        <s v="SIZMU2622P"/>
        <s v="XQRTH0321M"/>
        <s v="XNDIE5376H"/>
        <s v="EHBUT5002W"/>
        <s v="WQKOK9466B"/>
        <s v="FGJQD8833Y"/>
        <s v="IXGIU1790K"/>
        <s v="ELQWA3255B"/>
        <s v="PPOHQ6538L"/>
        <s v="ASOMQ3553Y"/>
        <s v="UBHTX8408S"/>
        <s v="EZLPP1861T"/>
        <s v="MPRAX9910J"/>
        <s v="VMZVX0803G"/>
        <s v="SNNTU2001Z"/>
        <s v="NMQEL6671J"/>
        <s v="GLOSR9987H"/>
        <s v="MYWVG5740K"/>
        <s v="VNITQ2564X"/>
        <s v="VHSGZ6955F"/>
        <s v="GFIAB5156G"/>
        <s v="EMKQQ7215U"/>
        <s v="QDYXJ7569A"/>
        <s v="ALGYF1437Q"/>
        <s v="DZRCO0881W"/>
        <s v="XLMPS4623T"/>
        <s v="DDAUP9478O"/>
        <s v="NKXQD8942M"/>
        <s v="AOBAC3198V"/>
        <s v="UCZLN2659H"/>
        <s v="VRJZP3827J"/>
        <s v="UUBIN9425T"/>
        <s v="VOFGB6363F"/>
        <s v="DAIHT9728L"/>
        <s v="INIEJ5776C"/>
        <s v="DPGGD9172J"/>
        <s v="IXQEK3844N"/>
        <s v="YFRQE4602U"/>
        <s v="ZHEWP3598B"/>
        <s v="VQKIZ8502W"/>
        <s v="PAIWC8906L"/>
        <s v="ABWXM0805N"/>
        <s v="CCRNM8255N"/>
        <s v="DIVZD4914F"/>
        <s v="MNVGC8599B"/>
        <s v="XLGLF3015N"/>
        <s v="XOUNU4391H"/>
        <s v="RLBQR3041X"/>
        <s v="YBMER8440V"/>
        <s v="WOZNO2145E"/>
        <s v="ZKNQP2729Q"/>
        <s v="MDRXP7045D"/>
        <s v="YXUGJ2459B"/>
        <s v="JHQYJ2545D"/>
        <s v="JGGKX2037G"/>
        <s v="NGAMR1003C"/>
        <s v="ZFWXT7245G"/>
        <s v="KSREK1687R"/>
        <s v="WOOPY2470Q"/>
        <s v="BUPVZ1190I"/>
        <s v="XWYIT9866J"/>
        <s v="SZZTG0430B"/>
        <s v="SPCMX2024W"/>
        <s v="ASKQT4796T"/>
        <s v="RESTH6166P"/>
        <s v="VQWRD0962W"/>
        <s v="DZKXR6496B"/>
        <s v="LAUXF7510L"/>
        <s v="SERKQ1423A"/>
        <s v="DYSHC7693I"/>
        <s v="DLXOX1644U"/>
        <s v="EUWTQ7057W"/>
        <s v="GYLSP9079C"/>
        <s v="DANIT5805U"/>
        <s v="TPPAP8234B"/>
        <s v="LBLVK2168C"/>
        <s v="JZKWS2776C"/>
        <s v="WZUCC2935Y"/>
        <s v="JMHAM7380E"/>
        <s v="TSUJX7553E"/>
        <s v="RUPEE8669S"/>
        <s v="MBYFR7830Z"/>
        <s v="OLDCT4805K"/>
        <s v="KUECC7597O"/>
        <s v="LQLYG6047L"/>
        <s v="XPGSD5184Z"/>
        <s v="ADOWV1114V"/>
        <s v="LYDJQ5653N"/>
        <s v="LYCVY6358C"/>
        <s v="DZGAO1303N"/>
        <s v="DEIGT6412A"/>
        <s v="ZAJWN7862U"/>
        <s v="MPGXL3067A"/>
        <s v="YJOKS4938A"/>
        <s v="WVAIV4666J"/>
        <s v="ZHVGN2491H"/>
        <s v="XGMHH6981T"/>
        <s v="BZOBI2836C"/>
        <s v="RMFKW1583H"/>
        <s v="ERAWQ4479D"/>
        <s v="OICXW8154D"/>
        <s v="HCZPH4346B"/>
        <s v="DXADI4176M"/>
        <s v="XAYIG7093D"/>
        <s v="SNGLC5511I"/>
        <s v="LJRKT6242F"/>
        <s v="MKJOS9956B"/>
        <s v="XNMNN2508C"/>
        <s v="NVALC0032U"/>
        <s v="HFPQI8101C"/>
        <s v="FSZHR3629S"/>
        <s v="MLCPE3769A"/>
        <s v="ALJEC5836N"/>
        <s v="UTLZK1972J"/>
        <s v="RZUDP2486J"/>
        <s v="HTPDW1024C"/>
        <s v="IHOHM5014T"/>
        <s v="HQWSA5089H"/>
        <s v="IGJXP7390M"/>
        <s v="CUJSR0419H"/>
        <s v="OBEFA3199W"/>
        <s v="ORNZZ7431N"/>
        <s v="VMYST9432L"/>
        <s v="TLVFK1900S"/>
        <s v="GSFPR8052D"/>
        <s v="GFDFS4398C"/>
        <s v="GODYB4457O"/>
        <s v="VPCIP7254I"/>
        <s v="EDMHM0851Y"/>
        <s v="OBTHQ1814N"/>
        <s v="QLYBJ6230S"/>
        <s v="LTHGG8490O"/>
        <s v="CUCAI3074I"/>
        <s v="FWDFC3678M"/>
        <s v="QLOUJ8272S"/>
        <s v="FHXYS4659R"/>
        <s v="QYCQG9954K"/>
        <s v="CUZSG1386K"/>
        <s v="CKQDJ5078T"/>
        <s v="XYOJW6022K"/>
        <s v="KWTTE8102B"/>
        <s v="NQQNL7320T"/>
        <s v="CCUNM3999A"/>
        <s v="DVSKS0893I"/>
        <s v="FPSKP7757U"/>
        <s v="ONZEO0121L"/>
        <s v="GNJHQ6615U"/>
        <s v="ALQHY3719W"/>
        <s v="RUXTH5361L"/>
        <s v="IXGTG8836K"/>
        <s v="VPWSU8183E"/>
        <s v="JOJKS6529M"/>
        <s v="QETJS1358H"/>
        <s v="ZXMCR0435E"/>
        <s v="YWOKG0142J"/>
        <s v="XSOQC3661H"/>
        <s v="TMWLJ3345S"/>
        <s v="XSQXY8178A"/>
        <s v="UHQLB1940F"/>
        <s v="RXHRP9729B"/>
        <s v="KRPSH7899E"/>
        <s v="JRADW4215G"/>
        <s v="HGETU3242K"/>
        <s v="ZTHAO8965Z"/>
        <s v="YEMIG6375F"/>
        <s v="MGZVT5342M"/>
        <s v="UCHEB8023T"/>
        <s v="XULRY0614D"/>
        <s v="ZYYBI7750V"/>
        <s v="VPBJO3661M"/>
        <s v="RHUKV7848M"/>
        <s v="YHRWV5518Y"/>
        <s v="YDBMK6388L"/>
        <s v="CAHYG3981W"/>
        <s v="BYVML5268P"/>
        <s v="VKGWM6447J"/>
        <s v="KVFZR5846U"/>
        <s v="ZONZT0469Y"/>
        <s v="JIEVO9973J"/>
        <s v="FAMYP0995M"/>
        <s v="YSCFB3523B"/>
        <s v="ETYCF9135S"/>
        <s v="ESXTC0601A"/>
        <s v="YAWMM0905I"/>
        <s v="CUHNL0300I"/>
        <s v="FHALK0254I"/>
        <s v="WNXZE3849P"/>
        <s v="HNWTV2993L"/>
        <s v="PQLGX6807T"/>
        <s v="IBDNQ3988K"/>
        <s v="KYCQN5930T"/>
        <s v="XRMMV3675M"/>
        <s v="QROHR6546G"/>
        <s v="MJVRY6395O"/>
        <s v="SOENF7979I"/>
        <s v="UPUTZ1432X"/>
        <s v="IDWQW7204M"/>
        <s v="YUUQX1533J"/>
        <s v="HRTWF2586O"/>
        <s v="UGYXW4230S"/>
        <s v="VRAEE9947R"/>
        <s v="WIAXH5568R"/>
        <s v="INWUW6003P"/>
        <s v="ZXILD0744S"/>
        <s v="SDVKA9078Z"/>
        <s v="BSPYL8294V"/>
        <s v="LYYFK6266Q"/>
        <s v="UQVUR7684C"/>
        <s v="EIHMD3764I"/>
        <s v="ELGKR4105C"/>
        <s v="XMYUC8028K"/>
        <s v="FZBMA4850B"/>
        <s v="TSZTZ3446D"/>
        <s v="FSWKS7703F"/>
        <s v="VBOIN7828R"/>
        <s v="YOGGI4679I"/>
        <s v="RBTCM6209G"/>
        <s v="RRFVN6966N"/>
        <s v="JOKIV1520Z"/>
        <s v="NHUXA3523K"/>
        <s v="LGXZN7618K"/>
        <s v="RUPPP6016V"/>
        <s v="OJNGY6042R"/>
        <s v="XSPIU6074Y"/>
        <s v="MPLPP0362A"/>
        <s v="JGLSA4329U"/>
        <s v="HRVXJ7349Z"/>
        <s v="HFZCU7720Q"/>
        <s v="UDQZF1654N"/>
        <s v="NTFCU1151W"/>
        <s v="ULAIX3501E"/>
        <s v="ZUTDU7524X"/>
        <s v="IBYZN1800D"/>
        <s v="EZURE6857K"/>
        <s v="VYLUI9549K"/>
        <s v="CEGED2731Y"/>
        <s v="VTFJZ4454U"/>
        <s v="DBQPZ0065J"/>
        <s v="UWHDX4547D"/>
        <s v="ZLASU0197Q"/>
        <s v="QTDDO7203O"/>
        <s v="EDGHK7447A"/>
        <s v="ZDTAD6991M"/>
        <s v="QGJUN3539N"/>
        <s v="AJMBY2346O"/>
        <s v="RHAIL7304A"/>
        <s v="UGRIS7899B"/>
        <s v="JLMBA1714K"/>
        <s v="IXZCJ1734X"/>
        <s v="DCAHB9626S"/>
        <s v="FGRHL1188N"/>
        <s v="BUFTA5555M"/>
        <s v="KNDVK7610T"/>
        <s v="GVZIZ4368Z"/>
        <s v="UTHKV3343C"/>
        <s v="IBKUG9489W"/>
        <s v="FXYFQ8937T"/>
        <s v="DPPOA9109K"/>
        <s v="SSLQK7603J"/>
        <s v="WMDBP5263P"/>
        <s v="YEDWG7133W"/>
        <s v="UDWCZ8207P"/>
        <s v="UMAYV9951W"/>
        <s v="NHIUE2081D"/>
        <s v="UODXL9048I"/>
        <s v="HYWBU2767P"/>
        <s v="DUVJV0365K"/>
        <s v="TXPGH7140K"/>
        <s v="PWPQP4253T"/>
        <s v="RTBFW6798E"/>
        <s v="DBLTB3558S"/>
        <s v="EBJLN4203Z"/>
        <s v="MKCML3857A"/>
        <s v="PSRDL1633K"/>
        <s v="KUEOV3059A"/>
        <s v="UGXAX0803E"/>
        <s v="YHBPW3142T"/>
        <s v="XTHAC0632A"/>
        <s v="DBWPR4771C"/>
        <s v="DYYCQ3365N"/>
        <s v="ZZDMK1526H"/>
        <s v="KODBQ9842M"/>
        <s v="MIEKF7155T"/>
        <s v="BOQOT3577K"/>
        <s v="LLQYY4909B"/>
        <s v="SYCWI6055B"/>
        <s v="DUSFZ5266A"/>
        <s v="IQSSO8533H"/>
        <s v="UJMXF0797L"/>
        <s v="WAJCH8135H"/>
        <s v="YDFZL4760B"/>
        <s v="NWIPH6867Y"/>
        <s v="MSTKW0021I"/>
        <s v="NUEFG3623O"/>
        <s v="TNEMA3098L"/>
        <s v="JHJPD1937B"/>
        <s v="HKIWD6732Z"/>
        <s v="IPVUM5032X"/>
        <s v="JGIIM9251E"/>
        <s v="CZLSB5840A"/>
        <s v="IBKVE5450B"/>
        <s v="SEAXG5752L"/>
        <s v="IOFRC1978M"/>
        <s v="SSXHD0493R"/>
        <s v="ZRRCV7570B"/>
        <s v="WIOIH3185X"/>
        <s v="HWWPB2234B"/>
        <s v="VOIKW7525D"/>
        <s v="FRRDD3353T"/>
        <s v="KAOJS0986I"/>
        <s v="UIWIP6457B"/>
        <s v="CXWOQ3854Y"/>
        <s v="BLMUX0265H"/>
        <s v="MBBXE6117R"/>
        <s v="MQLNG3826L"/>
        <s v="EOBSG4888H"/>
        <s v="LUNGK0290L"/>
        <s v="EVNAW4640F"/>
        <s v="WSVWR6700T"/>
        <s v="MHCUS4399K"/>
        <s v="CGMMU2582A"/>
        <s v="HLRXK0020W"/>
        <s v="GQTYF6449M"/>
        <s v="VDIFM5959E"/>
        <s v="MNKEV7271L"/>
        <s v="ZAPRT1202P"/>
        <s v="BBJPF6212Z"/>
        <s v="HVIPF9164I"/>
        <s v="RGVDH5612B"/>
        <s v="WASAZ7091S"/>
        <s v="NRDJO4942X"/>
        <s v="TOJEA8998J"/>
        <s v="HTXDB0315N"/>
        <s v="WOMDF4920R"/>
        <s v="MCGLF9586W"/>
        <s v="FVEOX2518Q"/>
        <s v="NBFDP8614V"/>
        <s v="OHSXI8260D"/>
        <s v="IHTFN9883F"/>
        <s v="PLNCK8092K"/>
        <s v="FQHEZ7971Z"/>
        <s v="CXGAZ6353T"/>
        <s v="VDJYO1640I"/>
        <s v="HXCRN4463P"/>
        <s v="EWNTA2102E"/>
        <s v="GYCND0607J"/>
        <s v="RGWVN5464S"/>
        <s v="GVNEZ4094A"/>
        <s v="PHTXE1764B"/>
        <s v="MEOSU3566R"/>
        <s v="ZJRPV5063L"/>
        <s v="FRLAV2389E"/>
        <s v="EIGNB6744C"/>
        <s v="QFWII4772P"/>
        <s v="PBJVX1159R"/>
        <s v="UYBWI6518W"/>
        <s v="UFJIL2790F"/>
        <s v="XJAXD7769J"/>
        <s v="DRQEG8768V"/>
        <s v="RLRXJ9018X"/>
        <s v="MKCYW5699X"/>
        <s v="ACISR2177V"/>
        <s v="MRWWP1933D"/>
        <s v="PXTFY2287U"/>
        <s v="TPUSC7096U"/>
        <s v="ULCVE1524T"/>
        <s v="YTVZF7096N"/>
        <s v="KULXK2417O"/>
        <s v="DPTMM2394J"/>
        <s v="SVDSI0203I"/>
        <s v="IQNDF8078J"/>
        <s v="NQIAQ4797B"/>
        <s v="BPIEV7647Z"/>
        <s v="URJMU3263E"/>
        <s v="SKDOI1091I"/>
        <s v="XEVLA2869O"/>
        <s v="NNIQN4994L"/>
        <s v="TOBUU9192V"/>
        <s v="WQOKT9460U"/>
        <s v="CDXJO4905E"/>
        <s v="MYYFY2600T"/>
        <s v="UDILX1928H"/>
        <s v="NXNCM3609R"/>
        <s v="ZPFYE9731B"/>
        <s v="TOJIT8735S"/>
        <s v="TADZU2116Y"/>
        <s v="HPNFI2551J"/>
        <s v="EXWIY3624H"/>
        <s v="ELPSH7345M"/>
        <m/>
      </sharedItems>
    </cacheField>
    <cacheField name="campaign_id" numFmtId="0">
      <sharedItems containsBlank="1">
        <s v="BT83T"/>
        <s v="VR21A"/>
        <s v="RT89L"/>
        <s v="FW17T"/>
        <s v="DN9L"/>
        <s v="QZ39C"/>
        <s v="RV38Z"/>
        <s v="MS82D"/>
        <s v="WG83O"/>
        <s v="BM78H"/>
        <s v="FZ8E"/>
        <s v="AI69M"/>
        <s v="LR80T"/>
        <s v="GB24X"/>
        <s v="ZG71F"/>
        <s v="PJ83K"/>
        <s v="YP57Z"/>
        <s v="BU12D"/>
        <s v="GX90P"/>
        <s v="UD94W"/>
        <s v="NZ83Q"/>
        <s v="XK31G"/>
        <s v="QA53V"/>
        <s v="TF80Q"/>
        <s v="DO35G"/>
        <s v="WS57S"/>
        <s v="RQ92I"/>
        <s v="XU55K"/>
        <s v="QA40V"/>
        <s v="WB42P"/>
        <s v="UX68W"/>
        <s v="EC54S"/>
        <s v="ID8E"/>
        <s v="EZ97X"/>
        <s v="QW9G"/>
        <s v="DF19B"/>
        <s v="XS64U"/>
        <s v="MR63Y"/>
        <s v="JD96O"/>
        <s v="YB65T"/>
        <s v="ZJ89Y"/>
        <s v="IC18H"/>
        <s v="ED29O"/>
        <s v="VP14B"/>
        <s v="KX64V"/>
        <s v="IT82N"/>
        <s v="JZ71C"/>
        <s v="PW83H"/>
        <s v="DE96V"/>
        <s v="ZU80A"/>
        <s v="LA55D"/>
        <s v="RD84L"/>
        <s v="QY39V"/>
        <s v="YE29K"/>
        <s v="BY93B"/>
        <s v="TQ36V"/>
        <s v="OY58M"/>
        <s v="ZN59E"/>
        <s v="DT93C"/>
        <s v="DJ26S"/>
        <s v="KA76J"/>
        <s v="ND96X"/>
        <s v="OO13M"/>
        <s v="FY4Y"/>
        <s v="OI61Q"/>
        <s v="PS12M"/>
        <s v="JQ4O"/>
        <s v="SM16W"/>
        <s v="BP10B"/>
        <s v="QE76I"/>
        <s v="DT74K"/>
        <s v="CW19Y"/>
        <s v="ZA11Y"/>
        <s v="SO94T"/>
        <s v="YU4V"/>
        <s v="TI31R"/>
        <s v="ID53Y"/>
        <s v="KD42E"/>
        <s v="ZM79T"/>
        <s v="WD10E"/>
        <s v="WX88C"/>
        <s v="DJ43D"/>
        <s v="VC10A"/>
        <s v="MB34P"/>
        <s v="YD55K"/>
        <s v="JY83P"/>
        <s v="NH21A"/>
        <s v="IC53B"/>
        <s v="TD74N"/>
        <s v="FA98Q"/>
        <s v="SS65B"/>
        <s v="PJ21X"/>
        <s v="MF91D"/>
        <s v="LG31R"/>
        <s v="NQ5W"/>
        <s v="TQ42F"/>
        <s v="ZA12Q"/>
        <s v="FV62Y"/>
        <s v="ZN58J"/>
        <s v="OA8V"/>
        <s v="CG27J"/>
        <s v="QX68O"/>
        <s v="LY42H"/>
        <s v="OU89T"/>
        <s v="CD54M"/>
        <s v="QM89L"/>
        <s v="FP6T"/>
        <s v="JB89V"/>
        <s v="CZ45V"/>
        <s v="MP61A"/>
        <s v="QU88S"/>
        <s v="KB46S"/>
        <s v="GM86I"/>
        <s v="VR42I"/>
        <s v="KG35D"/>
        <s v="XA96J"/>
        <s v="KI97V"/>
        <s v="YL48I"/>
        <s v="HG31J"/>
        <s v="PU4C"/>
        <s v="JL19C"/>
        <s v="ZG12D"/>
        <s v="EB16N"/>
        <s v="EE35R"/>
        <s v="NX60U"/>
        <s v="KW83Q"/>
        <s v="DI54A"/>
        <s v="TG47L"/>
        <s v="TW29Y"/>
        <s v="LO80X"/>
        <s v="ZG91R"/>
        <s v="HQ17A"/>
        <s v="BB96O"/>
        <s v="XN24I"/>
        <s v="RT1U"/>
        <s v="TI87B"/>
        <s v="JY31R"/>
        <s v="FM50F"/>
        <s v="IS27S"/>
        <s v="MP21U"/>
        <s v="GJ44N"/>
        <s v="JV27R"/>
        <s v="KS13Y"/>
        <s v="IP86E"/>
        <s v="SG72J"/>
        <s v="XT63E"/>
        <s v="TI12K"/>
        <s v="JB46P"/>
        <s v="KL76P"/>
        <s v="KE39R"/>
        <s v="LB38P"/>
        <s v="ZW25W"/>
        <s v="CK51F"/>
        <s v="YF73J"/>
        <s v="DP71D"/>
        <s v="QV63N"/>
        <s v="UZ6S"/>
        <s v="FL83D"/>
        <s v="FW38P"/>
        <s v="AS21M"/>
        <s v="TL17K"/>
        <s v="PL31F"/>
        <s v="TS76J"/>
        <s v="TF11Y"/>
        <s v="CM26L"/>
        <s v="GI31N"/>
        <s v="RV44H"/>
        <s v="SO36A"/>
        <s v="WS66Y"/>
        <s v="GH69A"/>
        <s v="CZ38F"/>
        <s v="SI93Q"/>
        <s v="RT37T"/>
        <s v="YJ49H"/>
        <s v="EZ49Z"/>
        <s v="AT79X"/>
        <s v="RP80S"/>
        <s v="SS21R"/>
        <s v="RD77Z"/>
        <s v="UW41F"/>
        <s v="SN60A"/>
        <s v="LZ91S"/>
        <s v="HY33C"/>
        <s v="UX10C"/>
        <s v="QU95E"/>
        <s v="LC90S"/>
        <s v="FS5L"/>
        <s v="FW57K"/>
        <s v="UU68U"/>
        <s v="VL75F"/>
        <s v="SI97H"/>
        <s v="RG48W"/>
        <s v="MG5Q"/>
        <s v="KU60Y"/>
        <s v="YY1A"/>
        <s v="KE54L"/>
        <s v="MH91N"/>
        <s v="UN91Q"/>
        <s v="FU79I"/>
        <s v="VN39U"/>
        <s v="UA76X"/>
        <s v="ZR82P"/>
        <s v="AR75J"/>
        <s v="ZW38J"/>
        <s v="AG22S"/>
        <s v="KQ37M"/>
        <s v="KI32E"/>
        <s v="LW21L"/>
        <s v="IF29I"/>
        <s v="PU49C"/>
        <s v="BE24Y"/>
        <s v="RN32E"/>
        <s v="PN16O"/>
        <s v="VB90Y"/>
        <s v="TK18D"/>
        <s v="PM50D"/>
        <s v="VY38C"/>
        <s v="HZ5U"/>
        <s v="NC23T"/>
        <s v="RL97F"/>
        <s v="RD69Q"/>
        <s v="ED71U"/>
        <s v="ID22O"/>
        <s v="AD43G"/>
        <s v="RG71V"/>
        <s v="KE35U"/>
        <s v="BR42N"/>
        <s v="UI7X"/>
        <s v="RX11J"/>
        <s v="LL7K"/>
        <s v="VD70V"/>
        <s v="RT17D"/>
        <s v="CH11H"/>
        <s v="QF24V"/>
        <s v="YT33T"/>
        <s v="HD98S"/>
        <s v="UU5F"/>
        <s v="VT45U"/>
        <s v="JU7V"/>
        <s v="SP76H"/>
        <s v="YO43F"/>
        <s v="WR64T"/>
        <s v="YM34K"/>
        <s v="FB1J"/>
        <s v="HC4X"/>
        <s v="BR6X"/>
        <s v="HK56I"/>
        <s v="RG67P"/>
        <s v="EI89S"/>
        <s v="VU13Y"/>
        <s v="BY55L"/>
        <s v="ST27H"/>
        <s v="HZ45L"/>
        <s v="KZ46Y"/>
        <s v="OY34N"/>
        <s v="UI79V"/>
        <s v="DV69A"/>
        <s v="CJ7I"/>
        <s v="GJ70J"/>
        <s v="HC80N"/>
        <s v="XX27Z"/>
        <s v="XF90G"/>
        <s v="ID47P"/>
        <s v="FG25L"/>
        <s v="UB6C"/>
        <s v="ID38G"/>
        <s v="WO40N"/>
        <s v="AZ27P"/>
        <s v="WA12C"/>
        <s v="AP56Z"/>
        <s v="XO76S"/>
        <s v="UM60H"/>
        <s v="WU57A"/>
        <s v="TV45A"/>
        <s v="SE74H"/>
        <s v="WT38Q"/>
        <s v="BQ63V"/>
        <s v="GV78T"/>
        <s v="FR51R"/>
        <s v="YO2N"/>
        <s v="DL22V"/>
        <s v="BB76Q"/>
        <s v="QM66T"/>
        <s v="PB83X"/>
        <s v="YB36W"/>
        <s v="LF71Z"/>
        <s v="EX81D"/>
        <s v="KX87Q"/>
        <s v="PD88W"/>
        <s v="XB39Z"/>
        <s v="LD46G"/>
        <s v="BQ7C"/>
        <s v="UJ9P"/>
        <s v="HK2R"/>
        <s v="FQ37X"/>
        <s v="UQ37T"/>
        <s v="ER60K"/>
        <s v="ZF56K"/>
        <s v="OF68G"/>
        <s v="TY85U"/>
        <s v="DF43V"/>
        <s v="JH82W"/>
        <s v="GS50R"/>
        <s v="EN72G"/>
        <s v="ON55N"/>
        <s v="VH75H"/>
        <s v="OI32U"/>
        <s v="YC1L"/>
        <s v="XR50W"/>
        <s v="CB92F"/>
        <s v="OE95K"/>
        <s v="JC36B"/>
        <s v="UX97A"/>
        <s v="ZY56K"/>
        <s v="WM99B"/>
        <s v="WH20F"/>
        <s v="VT28P"/>
        <s v="TS9D"/>
        <s v="AY41W"/>
        <s v="PL44V"/>
        <s v="OG25C"/>
        <s v="LA15C"/>
        <s v="JG36F"/>
        <s v="SB59E"/>
        <s v="ZV88T"/>
        <s v="VT20X"/>
        <s v="LY87E"/>
        <s v="VL45Y"/>
        <s v="GI80S"/>
        <s v="TK7C"/>
        <s v="TW81P"/>
        <s v="EG6O"/>
        <s v="AS58Q"/>
        <s v="SX17H"/>
        <s v="NS39N"/>
        <s v="NH28Z"/>
        <s v="ID72M"/>
        <s v="GC80D"/>
        <s v="HJ85Z"/>
        <s v="NU49I"/>
        <s v="JZ12O"/>
        <s v="JC89H"/>
        <s v="LR90D"/>
        <s v="AM46F"/>
        <s v="OB12N"/>
        <s v="II59W"/>
        <s v="CP5M"/>
        <s v="RA52R"/>
        <s v="EL94C"/>
        <s v="YY51C"/>
        <s v="II11H"/>
        <s v="WQ7D"/>
        <s v="OM70F"/>
        <s v="ZI45Q"/>
        <s v="MM8D"/>
        <s v="FB78P"/>
        <s v="FW95N"/>
        <s v="ZD2R"/>
        <s v="BH43H"/>
        <s v="QH76R"/>
        <s v="NN81N"/>
        <s v="GV1N"/>
        <s v="WD37V"/>
        <s v="PA87U"/>
        <s v="IT58V"/>
        <s v="SW20Q"/>
        <s v="QL25B"/>
        <s v="QU84F"/>
        <s v="OK51G"/>
        <s v="FP66H"/>
        <s v="QQ2Y"/>
        <s v="SX82Z"/>
        <s v="DL9Z"/>
        <s v="SW64A"/>
        <s v="JD10W"/>
        <s v="TN17C"/>
        <s v="NA91N"/>
        <s v="AS69J"/>
        <s v="FM3X"/>
        <s v="XQ9M"/>
        <s v="AS97D"/>
        <s v="TT89D"/>
        <s v="YV64Q"/>
        <s v="XN84U"/>
        <s v="ID87R"/>
        <s v="VD4E"/>
        <s v="AY31I"/>
        <s v="MQ71P"/>
        <s v="EH40I"/>
        <s v="PK44G"/>
        <s v="PV66B"/>
        <s v="UV37M"/>
        <s v="HZ39X"/>
        <s v="IK84N"/>
        <s v="BZ43X"/>
        <s v="NG81Y"/>
        <s v="XA20N"/>
        <s v="HL26C"/>
        <s v="XF72I"/>
        <s v="IN7G"/>
        <s v="XR94Q"/>
        <s v="RL41W"/>
        <s v="EP10T"/>
        <s v="NP4J"/>
        <s v="BS45E"/>
        <s v="QO87J"/>
        <s v="WY54W"/>
        <s v="VJ7C"/>
        <s v="ZY62B"/>
        <s v="MN99M"/>
        <s v="FD96U"/>
        <s v="VX38M"/>
        <s v="KR18E"/>
        <s v="BT87Q"/>
        <s v="SK84F"/>
        <s v="AK60K"/>
        <s v="HA18M"/>
        <s v="OL80N"/>
        <s v="RD14U"/>
        <s v="RH54S"/>
        <s v="HT40G"/>
        <s v="RW45A"/>
        <s v="GG75R"/>
        <s v="HN38W"/>
        <s v="WI59E"/>
        <s v="BJ95X"/>
        <s v="OJ39S"/>
        <s v="EP17H"/>
        <s v="US88K"/>
        <s v="WJ88L"/>
        <s v="KI87I"/>
        <s v="YD93A"/>
        <s v="KO72S"/>
        <s v="SD58A"/>
        <s v="RB11E"/>
        <s v="SQ86K"/>
        <s v="RR9V"/>
        <s v="AN47E"/>
        <s v="PS95D"/>
        <s v="NR36N"/>
        <s v="HS57B"/>
        <s v="YW19R"/>
        <s v="EX11B"/>
        <s v="UO32G"/>
        <s v="DL29V"/>
        <s v="NC76Z"/>
        <s v="VK59M"/>
        <s v="GM72A"/>
        <s v="UV25U"/>
        <s v="XM72N"/>
        <s v="TJ58Q"/>
        <s v="HK61Z"/>
        <s v="FC29X"/>
        <s v="KQ29I"/>
        <s v="DB95E"/>
        <s v="RG3Q"/>
        <s v="FZ29Z"/>
        <s v="CY22M"/>
        <s v="WE26N"/>
        <s v="XB90L"/>
        <s v="JV91E"/>
        <s v="SL61D"/>
        <s v="VR36D"/>
        <s v="UU95I"/>
        <s v="TY28N"/>
        <s v="CX65M"/>
        <s v="LD34K"/>
        <s v="VE36B"/>
        <s v="AU16R"/>
        <s v="BR66R"/>
        <s v="JN1V"/>
        <s v="PO75K"/>
        <s v="QG40P"/>
        <s v="MF23V"/>
        <s v="NV41L"/>
        <s v="BX9R"/>
        <s v="GK42Y"/>
        <s v="WG43O"/>
        <s v="MF44X"/>
        <s v="WA48M"/>
        <s v="NF1V"/>
        <s v="AE47X"/>
        <s v="YU46V"/>
        <s v="ZN45Y"/>
        <s v="JL47Q"/>
        <s v="CU74E"/>
        <s v="SV80Q"/>
        <s v="YE17A"/>
        <s v="DC21G"/>
        <s v="VV13F"/>
        <s v="RR88N"/>
        <s v="SV16N"/>
        <s v="RB8I"/>
        <s v="CH23V"/>
        <s v="GA43V"/>
        <s v="US20C"/>
        <s v="SF90S"/>
        <s v="SE18K"/>
        <s v="BB25D"/>
        <s v="OW56X"/>
        <s v="WD3S"/>
        <s v="WF48V"/>
        <s v="CT4P"/>
        <s v="AM13H"/>
        <s v="MX53O"/>
        <s v="LD18F"/>
        <s v="XJ76Y"/>
        <s v="AW70L"/>
        <s v="ID36Q"/>
        <s v="HW22I"/>
        <s v="MK12L"/>
        <s v="QY29X"/>
        <s v="EW47Q"/>
        <s v="TP94D"/>
        <s v="CU47I"/>
        <s v="MN37C"/>
        <s v="MJ37O"/>
        <s v="UP96X"/>
        <s v="SR69O"/>
        <s v="ON96R"/>
        <s v="IP79M"/>
        <s v="PE58F"/>
        <s v="DE44S"/>
        <s v="IH33F"/>
        <s v="VQ84S"/>
        <s v="KM84T"/>
        <s v="TU69U"/>
        <s v="MO50I"/>
        <s v="JO90O"/>
        <s v="YE88G"/>
        <s v="BR61L"/>
        <s v="YD24D"/>
        <s v="YK54X"/>
        <s v="PB16Q"/>
        <s v="TR42E"/>
        <s v="BF65Z"/>
        <s v="EH26D"/>
        <s v="XU43P"/>
        <s v="KU74Z"/>
        <s v="XJ21O"/>
        <s v="RC44A"/>
        <s v="YI10E"/>
        <s v="XY64N"/>
        <s v="VJ55I"/>
        <s v="TG45C"/>
        <s v="ZM72X"/>
        <s v="RH47V"/>
        <s v="FX52Z"/>
        <s v="WJ38C"/>
        <s v="PD25P"/>
        <s v="ME5T"/>
        <s v="CO6W"/>
        <s v="VS67G"/>
        <s v="OI72G"/>
        <s v="PF1W"/>
        <s v="WE25H"/>
        <s v="ZC65Y"/>
        <s v="OG4B"/>
        <s v="QC78I"/>
        <s v="LX48K"/>
        <s v="KK63X"/>
        <s v="NG13A"/>
        <s v="IG70C"/>
        <s v="LX93G"/>
        <s v="DJ79Y"/>
        <s v="NX35Z"/>
        <s v="BS13E"/>
        <s v="ZJ79U"/>
        <s v="XR28K"/>
        <s v="KN73T"/>
        <s v="PZ46T"/>
        <s v="JV79I"/>
        <s v="BK85A"/>
        <s v="IW82T"/>
        <s v="UO2O"/>
        <s v="SN59M"/>
        <s v="RM49A"/>
        <s v="DR18B"/>
        <s v="UL98M"/>
        <s v="QP61Z"/>
        <s v="AS66E"/>
        <s v="FN90K"/>
        <s v="FJ49T"/>
        <s v="JH99C"/>
        <s v="CQ28H"/>
        <s v="YR56D"/>
        <s v="LI62M"/>
        <s v="UC73J"/>
        <s v="HP18H"/>
        <s v="BR28O"/>
        <s v="KD37E"/>
        <s v="RF99F"/>
        <s v="WE38X"/>
        <s v="CZ71Z"/>
        <s v="JI58X"/>
        <s v="SI34J"/>
        <s v="AI43A"/>
        <s v="LF50W"/>
        <s v="KO64X"/>
        <s v="FP31H"/>
        <s v="JO74L"/>
        <s v="RH2Q"/>
        <s v="QO56E"/>
        <s v="PI99Y"/>
        <s v="YW97M"/>
        <s v="LA49B"/>
        <s v="QD24W"/>
        <s v="CB14P"/>
        <s v="GS85Y"/>
        <s v="KS26Y"/>
        <s v="VM61T"/>
        <s v="XF27G"/>
        <s v="YM18C"/>
        <s v="VL93T"/>
        <s v="HD76E"/>
        <s v="FJ55P"/>
        <s v="IX88K"/>
        <s v="PL55J"/>
        <s v="SW55N"/>
        <s v="AI50C"/>
        <s v="KT96S"/>
        <s v="FC37X"/>
        <s v="QV44G"/>
        <s v="ZJ42B"/>
        <s v="NX90Z"/>
        <s v="JX52A"/>
        <s v="OA89U"/>
        <s v="TK90U"/>
        <s v="WK8Z"/>
        <s v="NS2G"/>
        <s v="DV78O"/>
        <s v="FL76Z"/>
        <s v="RC2P"/>
        <s v="GQ41P"/>
        <s v="RG72V"/>
        <s v="CX76O"/>
        <s v="DS25N"/>
        <s v="PY52A"/>
        <s v="VB73M"/>
        <s v="MY27P"/>
        <s v="DK13M"/>
        <s v="TY28G"/>
        <s v="PF14Y"/>
        <s v="CA27R"/>
        <s v="VV75E"/>
        <s v="SP85G"/>
        <s v="FD20P"/>
        <s v="YW60Z"/>
        <s v="FA58M"/>
        <s v="SD45I"/>
        <s v="CB3X"/>
        <s v="BL80W"/>
        <s v="PT2L"/>
        <s v="VP35J"/>
        <s v="BW72Y"/>
        <s v="UZ85Q"/>
        <s v="FX4F"/>
        <s v="XZ62Y"/>
        <s v="CC34J"/>
        <s v="ZL76M"/>
        <s v="PY93L"/>
        <s v="AS19C"/>
        <s v="ZE90K"/>
        <s v="CV59K"/>
        <s v="QX79K"/>
        <s v="ZM82G"/>
        <s v="OT24Z"/>
        <s v="TL68U"/>
        <s v="NU6F"/>
        <s v="TX53X"/>
        <s v="YB34H"/>
        <s v="BR65H"/>
        <s v="DR49G"/>
        <s v="WT25C"/>
        <s v="UL28U"/>
        <s v="AX44P"/>
        <s v="FT78K"/>
        <s v="UU39F"/>
        <s v="PZ15U"/>
        <s v="HT80E"/>
        <s v="SM49H"/>
        <s v="MF66D"/>
        <s v="HA24F"/>
        <s v="AI78S"/>
        <s v="MF89F"/>
        <s v="LG4T"/>
        <s v="FA84H"/>
        <s v="XA52Z"/>
        <s v="SQ61P"/>
        <s v="EQ16F"/>
        <s v="OW55J"/>
        <s v="ZD1G"/>
        <s v="TM55X"/>
        <s v="CD61D"/>
        <s v="ZX9V"/>
        <s v="RZ82L"/>
        <s v="IB27Y"/>
        <s v="IV40O"/>
        <s v="JW12Z"/>
        <s v="TG90O"/>
        <s v="KH50U"/>
        <s v="QR61D"/>
        <s v="ZG97X"/>
        <s v="CK45Q"/>
        <s v="QO74F"/>
        <s v="HQ52B"/>
        <s v="BF81J"/>
        <s v="MC97N"/>
        <s v="SS93R"/>
        <s v="CA29H"/>
        <s v="FO61S"/>
        <s v="DN89A"/>
        <s v="MR14E"/>
        <s v="YO94V"/>
        <s v="HR71Z"/>
        <s v="TF90F"/>
        <s v="SZ61E"/>
        <s v="GK16D"/>
        <s v="RN43O"/>
        <s v="LE15C"/>
        <s v="NW53C"/>
        <s v="HB2A"/>
        <s v="CX74A"/>
        <s v="UG46B"/>
        <s v="LW13R"/>
        <s v="OK81J"/>
        <s v="ZQ60M"/>
        <m/>
      </sharedItems>
    </cacheField>
    <cacheField name="audience_segment" numFmtId="0">
      <sharedItems containsBlank="1">
        <s v="Online Behavior&gt;United States&gt;Validated Demographic » Age&gt;25-64"/>
        <s v="Online Behavior&gt;United States&gt;Intent » Shopping&gt;Auto Parts Stores"/>
        <s v="Online Behavior&gt;United States&gt;Sports&gt;Individual Sports » Skate Sports"/>
        <s v="US » AUTO » Decision Maker for Auto Purchase » I was the sole decision-maker"/>
        <s v="US » Reach » Propensity Models » Hobbies and Interest » Sports » Boating"/>
        <s v="Online Behavior&gt;United States&gt;Intent » Auto Buyers » Car Make&gt;Peugeot"/>
        <s v="Online Behavior&gt;United States&gt;Sports&gt;Winter Sports » Ice Skating"/>
        <s v="Online Behavior&gt;United States&gt;Sports&gt;Individual Sports » Cycling"/>
        <s v="US » Interest Propensities » TV and Movies » Drama"/>
        <s v="Online Behavior&gt;United States&gt;Finance » Banking&gt;ATMs and Branch Locations"/>
        <s v="Media &amp; Entertainment"/>
        <s v="Online Behavior&gt;United States&gt;Travel&gt;Specialty Travel » Agritourism"/>
        <s v="Online Behavior&gt;United States&gt;Intent » Shopping&gt;CPG� Home Care"/>
        <s v="Media and Entertainment » Sports and Recreational Activities » Interest (Affinity) » Team Sports » Baseball"/>
        <s v="Travel and Tourism » Interest (Affinity) » Products » Hotels and Lodging"/>
        <s v="US » Reach » Propensity Models » Hobbies and Interest » Sports » Avid Runners"/>
        <s v="Online Behavior&gt;United States&gt;Beauty and Fitness&gt;Weight Loss"/>
        <s v="Online Behavior&gt;United States&gt;Autos and Vehicles » Brands&gt;Aston Martin"/>
        <s v="Online Behavior&gt;United States&gt;Life Event&gt;University Graduation"/>
        <s v="US » Reach » Propensity Models » Hobbies and Interest » Music » Listens to Country Music"/>
        <s v="US » Reach » Propensity Models » Hobbies and Interest » Food and Drinks » Eats at Family Restaurants"/>
        <s v="US » Sociodemographic » ConneXions Lifestage » F2 Suburban Spenders"/>
        <s v="US » Brand Propensities » Media and Entertainment » Steam Community Buyer Propensity"/>
        <s v="Lotame » Social Media"/>
        <s v="Online Behavior&gt;United States&gt;Autos and Vehicles » Brands&gt;Mitsubishi"/>
        <s v="Online Behavior&gt;United States&gt;Travel&gt;Business Travel"/>
        <s v="Online Behavior&gt;United States&gt;B2B » Occupation&gt;ComputerProgrammer"/>
        <s v="US » Interest Propensities » Activities and Interests » Fashion"/>
        <s v="US » Sociodemographic » P$YCLE Premier Lifestage » Y3 Fiscal Fledglings"/>
        <s v="Online Behavior&gt;United States&gt;Validated Demographic » Gender and Age Combined&gt;Females 18-64"/>
        <s v="US » Brand Propensities » Automotive » Tirerack.com Buyer Propensity"/>
        <s v="Mobile - US » Automotive » Vehicle Ownership » yes"/>
        <s v="US » Reach » Propensity Models » Hobbies and Interest » Food and Drinks » Coffee Connoisseurs"/>
        <s v="Mobile - US » Food » Restaurant » Brand » Chilis"/>
        <s v="US » Interest Propensities » Music » Hip Hop and Rap"/>
        <s v="Online Behavior&gt;United States&gt;Autos and Vehicles » Brands&gt;LandRover"/>
        <s v="Online Behavior&gt;United States&gt;Hobbies and Leisure&gt;Water Activities"/>
        <s v="US Technology » Social Media » Likely Behavior » Heavy Facebook User"/>
        <s v="US » Brand Propensities » Apparel » Lady Foot Locker Buyer Propensity"/>
        <s v="Online Behavior&gt;United States&gt;Intent » Shopping&gt;Consumer Electronics » Televisions/TVs"/>
        <s v="US » Reach » Sociodemographic » Age » 45-49"/>
        <s v="Online Behavior&gt;United States&gt;Beauty and Fitness&gt;Spas and Beauty Services » Massage Therapy"/>
        <s v="Media and Entertainment » Movies » Enthusiasts"/>
        <s v="US » Brand Propensities » Travel » Choice Hotels Buyer Propensity"/>
        <s v="Online Behavior&gt;United States&gt;Autos and Vehicles&gt;Electric and Plug-In Vehicles"/>
        <s v="US » Reach » Propensity Models » Hobbies and Interest » Pets » Pet Enthusiast"/>
        <s v="Media and Entertainment » Connected TV and Over-the-Top (CTV and OTT)"/>
        <s v="Online Behavior&gt;United States&gt;The Changing Consumer&gt;Virtual Events"/>
        <s v="US » Brand Propensities » Kids Products » Disney Buyer Propensity"/>
        <s v="Media and Entertainment"/>
        <s v="Online Behavior&gt;United States&gt;Travel&gt;Carpooling and Vehicle Sharing"/>
        <s v="US » Interest Propensities » Insurance » Transamerica"/>
        <s v="US » Financially in Charge » Performance Score: Top 25%"/>
        <s v="Online Behavior&gt;United States&gt;Hobbies and Leisure&gt;Special Occasions » Holidays and Seasonal Events"/>
        <s v="Online Behavior&gt;United States&gt;Sports&gt;College Sports"/>
        <s v="Online Behavior&gt;United States&gt;Autos and Vehicles » Brands&gt;Porsche"/>
        <s v="US » Brand Propensities » Big Box Dollar General Buyer Propensity"/>
        <s v="US » Interest Propensities » Insurance » Northwestern Mutual"/>
        <s v="US » Brand Propensities » Health » Beauty and Cosmetics » ULTA Buyer Propensity"/>
        <s v="Online Behavior&gt;United States&gt;Beauty and Fitness&gt;Hair Care"/>
        <s v="Online Behavior&gt;United States&gt;Validated Demographic » Gender and Age Combined&gt;Females 25-64"/>
        <s v="Online Behavior&gt;United States&gt;Intent » Auto Buyers » Category&gt;Sport Cars"/>
        <s v="Online Behavior&gt;United States&gt;B2B » Occupation&gt;Entrepreneur"/>
        <s v="US » B2B » B2B Decision Maker Responsibilities » Print, Copy or Photo Services"/>
        <s v="OnAudience » Interest » News » International News"/>
        <s v="Online Behavior&gt;United States&gt;Life Event&gt;College Applications"/>
        <s v="Online Behavior&gt;United States&gt;Autos and Vehicles » Brands&gt;Ford"/>
        <s v="US » Response Performance » Direct Marketing Purchasers"/>
        <s v="Online Behavior&gt;United States&gt;Beauty and Fitness&gt;Face and Body Care » Unwanted Body and Facial Hair Removal"/>
        <s v="US Interest » Computers"/>
        <s v="US Financial » Likely Bank Account and Services » Saving Account » Personal or Join (Financial)"/>
        <s v="Online Behavior&gt;United States&gt;Arts and Entertainment&gt;Events and Listings » Food and Beverage Events"/>
        <s v="OnAudience » Interest » Life Stage"/>
        <s v="US » Reach » Propensity Models » Real Estate » Mortgage Amount » $120,000-$159,999"/>
        <s v="Online Behavior&gt;United States&gt;The Changing Consumer&gt;Trending TV Shows"/>
        <s v="OnAudience » Intent » Animals &amp; Pet"/>
        <s v="Online Behavior&gt;United States&gt;The Changing Consumer&gt;Data For Good » Current Affairs - Social Justice"/>
        <s v="US » Brand Propensities » Apparel » Bare Necessities Buyer Propensity"/>
        <s v="Online Behavior&gt;United States&gt;Validated Demographic » Gender and Age Combined&gt;Females 35-44"/>
        <s v="Online Behavior&gt;United States&gt;Intent » Services&gt;Pets"/>
        <s v="Media and Entertainment » Events and Attractions"/>
        <s v="Media and Entertainment » Sports and Recreational Activities » Interest (Affinity) » Combat Sports"/>
        <s v="Lotame » Travel » International Travel"/>
        <s v="Transactional » Q3 Casual Dining Restaurant Goers"/>
        <s v="US » Brand Propensities » Travel » Hotel Tonight Buyer Propensity"/>
        <s v="Online Behavior&gt;United States&gt;Validated Demographic » Gender and Age Combined&gt;Males 25-54"/>
        <s v="Online Behavior&gt;United States&gt;Life Event&gt;College Graduation"/>
        <s v="Travel and Tourism » Interest (Affinity) » Products » Air Travel"/>
        <s v="OnAudience » Interest » Technology &amp; Computing » Entertainment"/>
        <s v="Online Behavior&gt;United States&gt;Validated Demographic » Gender and Age Combined&gt;Females 25-44"/>
        <s v="OnAudience » Interest » Business » Economy"/>
        <s v="Online Behavior&gt;United States&gt;Finance » Investing&gt;Investing"/>
        <s v="US » Response Performance » Direct Marketing Responders"/>
        <s v="US » Interest Propensities » TV and Movies » Network TV"/>
        <s v="Online Behavior&gt;United States&gt;The Changing Consumer&gt;CPG"/>
        <s v="Mobile - US » Demographics » Finance » Rent Value » Lowest Rent Value"/>
        <s v="US » Reach » Propensity Models » Household Consumer Expenditures » Lawn and Garden"/>
        <s v="US » Brand Propensities » Health » Beauty and Cosmetics » SkinCareRx Buyer Propensity"/>
        <s v="Transactional » Q2 Graduation Gift Shoppers"/>
        <s v="Online Behavior&gt;United States&gt;Life Event&gt;Movers"/>
        <s v="US » Financially in Charge » Performance Score: Top 50%"/>
        <s v="US » Premium Entertainment and Pastimes » Premium Magazine Enthusiasts"/>
        <s v="Lotame » Personal Finance » Stocks"/>
        <s v="OnAudience » Interest » Arts &amp; Entertainment » Celebrity Fan » Gossip"/>
        <s v="OnAudience » Interest » News &amp; Magazines"/>
        <s v="Online Behavior&gt;United States&gt;Beauty and Fitness&gt;Spas and Beauty Services"/>
        <s v="Online Behavior&gt;United States&gt;The Changing Consumer&gt;Delivery Services and Quick Service Restaurants"/>
        <s v="US » Interest Propensities » Brands » Quick Service Restaurants"/>
        <s v="Transactional » Q3 Fashion Shoppers"/>
        <s v="US » Reach » Propensity Models » Hobbies and Interest » Sports » PGA Tour Enthusiast"/>
        <s v="Mobile - US » Food » Restaurant » Brand » Krispy Kreme"/>
        <s v="US Financial » Estimated Discretionary Spending » Greater than $2,500"/>
        <s v="OnAudience » Interest » Careers"/>
        <s v="Lotame » Technology » Mobile Phones"/>
        <s v="Mobile - US » Travel » Destination » International Travelers » yes"/>
        <s v="Online Behavior&gt;United States&gt;Intent » Auto Buyers » Car Make&gt;Opel"/>
        <s v="US » Interest Propensities » Activities and Interests » College Life"/>
        <s v="Online Behavior&gt;United States&gt;Finance » Accounting and Auditing&gt;Accounting and Auditing"/>
        <s v="Online Behavior&gt;United States&gt;Food and Drink&gt;Restaurants"/>
        <s v="OnAudience » Interest » Technology"/>
        <s v="US Demographic » Age » Specialty Age Range » 21+"/>
        <s v="Online Behavior&gt;United States&gt;Beauty and Fitness&gt;Fitness"/>
        <s v="Online Behavior&gt;United States&gt;Validated Demographic » Age&gt;25-44"/>
        <s v="Mobile - US » Shopping » Brand » Old Navy"/>
        <s v="Online Behavior&gt;United States&gt;Food and Drink&gt;Food and Grocery Delivery"/>
        <s v="US » B2B » B2B Decision Maker Responsibilities » Office Services or Moving"/>
        <s v="OnAudience » Interest » Social life"/>
        <s v="Online Behavior&gt;United States&gt;Arts and Entertainment&gt;Events and Listings » Film Festivals"/>
        <s v="Online Behavior&gt;United States&gt;Intent » Services&gt;Photography"/>
        <s v="US » Reach » Propensity Models » Online » Home Office"/>
        <s v="US » Reach » Propensity Models » Hobbies and Interest » Pets » Cat Owners"/>
        <s v="Online Behavior&gt;United States&gt;Finance » Investing&gt;Stocks and Bonds"/>
        <s v="Online Behavior&gt;United States&gt;Home and Garden&gt;Home Furnishings"/>
        <s v="US » Reach » Propensity Models » Lifestyle » Healthy Living"/>
        <s v="US » Reach » Propensity Models » Luxury Store Shoppers"/>
        <s v="US » B2B » Purchase DM » Technology Services, Hardware and » or Software » I have no input into the final decision"/>
        <s v="US » AUTO » Decision Maker for Auto Purchase » I shared equally in the decision"/>
        <s v="Lotame » Offline CPG Purchasers » Product Segment » Home Supplies"/>
        <s v="US »Connected Impulse-Shopper Audience"/>
        <s v="US Demographic » Preferred Language » Non-Hispanic"/>
        <s v="Real Estate » Rent Amount » Sensible  Rentals ($1000-$3000)"/>
        <s v="Online Behavior&gt;United States&gt;Hobbies and Leisure&gt;Clubs and Organizations"/>
        <s v="Online Behavior&gt;United States&gt;Arts and Entertainment&gt;Comics and Animation"/>
        <s v="Online Behavior&gt;United States&gt;Real Estate&gt;Homeowner"/>
        <s v="Online Behavior&gt;United States&gt;The Changing Consumer&gt;Happy at Home"/>
        <s v="US » AUTO » Primary Vehicle » New or Used » Pre-owned"/>
        <s v="US » Brand Propensities » Health » Beauty and Cosmetics » Mary Kay Buyer Propensity"/>
        <s v="Online Behavior&gt;United States&gt;Sports&gt;Team Sports » Rugby"/>
        <s v="Media and Entertainment » Sports and Recreational Activities » Interest (Affinity) » Team Sports » Football (American)"/>
        <s v="US » Brand Propensities » Apparel » The Men's Wearhouse Buyer Propensity"/>
        <s v="Mobile - US » Food » Restaurant » Brand » Red Lobster"/>
        <s v="US » Interest Propensities » Food and Drink » American Cuisine"/>
        <s v="US » Sociodemographic » ConneXions Lifestage » Y2 Emerging Techies"/>
        <s v="Purchase Behaviors » Q2 Spring Cleaners"/>
        <s v="Telecommunications (Telco)"/>
        <s v="OnAudience » Interest » Shopping » Luxurious Brands"/>
        <s v="Mobile - US » Food » Restaurant » Brand » Five Guys"/>
        <s v="US Home » Dwelling Type » Single-Family"/>
        <s v="US » Brand Propensities » Big Box Dollar Tree Buyer Propensity"/>
        <s v="Online Behavior&gt;United States&gt;Validated Demographic » Gender and Age Combined&gt;Males 18-64"/>
        <s v="US » Reach » Propensity Models » Hobbies and Interest » Sports » Fishing"/>
        <s v="Online Behavior&gt;United States&gt;B2B » Occupation&gt;SystemsAnalyst"/>
        <s v="Media and Entertainment » Sports and Recreational Activities » Interest (Affinity) » Team Sports » Baseball » Major League Baseball (MLB)"/>
        <s v="US » B2B » B2B Decision Maker Responsibilities » Marketing or Market Research"/>
        <s v="US » Brand Propensities » Health » Beauty and Cosmetics » Beachbody Buyer Propensity"/>
        <s v="US » Interest Propensities » Social » Premium User Generated Content"/>
        <s v="Online Behavior&gt;United States&gt;Travel&gt;Travel Guides and Travelogues"/>
        <s v="Online Behavior&gt;United States&gt;The Changing Consumer&gt;Home Learning"/>
        <s v="Online Behavior&gt;United States&gt;Food and Drink&gt;Beverages » Juice"/>
        <s v="Online Behavior&gt;United States&gt;Finance » Insurance&gt;Travel Insurance"/>
        <s v="US » B2B » Purchase DM » Technology Services, Hardware and » or Software » I make the final decision with input from staff » management"/>
        <s v="US » B2B » B2B Decision Maker Responsibilities » HR or Personnel Services"/>
        <s v="Online Behavior&gt;United States&gt;Life Event&gt;Bride"/>
        <s v="Online Behavior&gt;United States&gt;Validated Demographic » Age&gt;35-44"/>
        <s v="US » Brand Propensities » Restaurants and Dining » Seamless Buyer Propensity"/>
        <s v="US » Brand Propensities » Food and Drug » Postmates Buyer Propensity"/>
        <s v="Online Behavior&gt;United States&gt;Finance » Grants, Scholarships and Financial Aid&gt;Study Grants and Scholarships"/>
        <s v="Online Behavior&gt;United States&gt;Autos and Vehicles » Brands&gt;BMW"/>
        <s v="Online Behavior&gt;United States&gt;Autos and Vehicles » Brands&gt;Kia"/>
        <s v="Travel and Tourism » Interest (Affinity) » Destinations » Europe"/>
        <s v="Online Behavior&gt;United States&gt;Travel&gt;Tourist Destinations » Zoos-Aquariums-Preserves"/>
        <s v="Media and Entertainment » Television (TV)"/>
        <s v="US » B2B » Purchase DM » Technology Services, Hardware and » or Software » I am the sole decision maker"/>
        <s v="US » Interest Propensities » Insurance » MassMutual"/>
        <s v="US » Reach » Propensity Models » Household Consumer Expenditures » Kitchen"/>
        <s v="Media and Entertainment » Sports and Recreational Activities » Interest (Affinity) » Individual Sports"/>
        <s v="Online Behavior&gt;United States&gt;Sports&gt;Team Sports » American Football"/>
        <s v="Media and Entertainment » Sports and Recreational Activities » Interest (Affinity) » Olympics » Summer Olympics"/>
        <s v="Purchase-Based"/>
        <s v="Online Behavior&gt;United States&gt;Online Communities&gt;Photo and Video Sharing"/>
        <s v="Lotame » Travel » Winter Holiday Travel"/>
        <s v="US » Reach » Propensity Models » Hobbies and Interest » Sports » NFL Enthusiast"/>
        <s v="Online Behavior&gt;United States&gt;Intent » Auto Buyers&gt;New"/>
        <s v="Online Behavior&gt;United States&gt;Validated Demographic » Age&gt;18 or older"/>
        <s v="Online Behavior&gt;United States&gt;Intent » Travel&gt;Future Travel"/>
        <s v="US » Brand Propensities » Electronics » Crutchfield Buyer Propensity"/>
        <s v="Real Estate » Sale Activity » Just Sold"/>
        <s v="Online Behavior&gt;United States&gt;Finance » Banking&gt;Banking"/>
        <s v="Mobile - US » Food » Restaurant » Brand » Moes Southwest Grill"/>
        <s v="Online Behavior&gt;United States&gt;Travel&gt;Specialty Travel » Adventure Travel"/>
        <s v="Online Behavior&gt;United States&gt;Jobs and Education&gt;Education"/>
        <s v="Media and Entertainment » Audio and Video Streaming » Streaming Video"/>
        <s v="Mobile - US » Automotive » Repair &amp; Oil Change » Intend"/>
        <s v="US » Interest Propensities » Insurance » New York Life"/>
        <s v="Online Behavior&gt;United States&gt;Autos and Vehicles » Brands&gt;Volkswagen"/>
        <s v="US Financial » Likely Attitude and Behavior » Bank Selection » Customer Service Very Important (Financial)"/>
        <s v="Online Behavior&gt;United States&gt;Food and Drink&gt;Beverages » Soft Drinks"/>
        <s v="US » B2B » B2B Decision Maker Responsibilities » Computer Hardware"/>
        <s v="US » Reach » Propensity Models » Hobbies and Interest » Sports » Hunting Enthusiasts"/>
        <s v="Online Behavior&gt;United States&gt;Games&gt;Arcade and Coin-Op Games"/>
        <s v="US »Rural Improvement Fanatic"/>
        <s v="US » Demo » Age » 55-64"/>
        <s v="Online Behavior&gt;United States&gt;Validated Demographic » Gender and Age Combined&gt;Males 18-54"/>
        <s v="Online Behavior&gt;United States&gt;The Changing Consumer&gt;Telehealth"/>
        <s v="US » B2B » B2B Decision Maker Responsibilities » Television providers » services"/>
        <s v="Online Behavior&gt;United States&gt;Arts and Entertainment&gt;Events and Listings » Concerts and Music Festivals"/>
        <s v="US Financial » Estimated Discretionary Spending (Financial) » Greater than $2,499"/>
        <s v="Online Behavior&gt;United States&gt;Autos and Vehicles » Brands&gt;GM-Daewoo"/>
        <s v="Online Behavior&gt;United States&gt;B2B » Occupation&gt;ElectricalEngineer"/>
        <s v="Purchase Behaviors » Q2 Environmentally Concerned Shoppers"/>
        <s v="Online Behavior&gt;United States&gt;Autos and Vehicles&gt;Boats and Watercraft"/>
        <s v="Online Behavior&gt;United States&gt;Finance » Financial Planning and Management&gt;Financial Planning and Management"/>
        <s v="US » Reach » Propensity Models » Online » Electronics and Gadgets"/>
        <s v="US » B2B » B2B Decision Maker Responsibilities » Computer Software"/>
        <s v="Online Behavior&gt;United States&gt;Intent » Shopping&gt;Fashion"/>
        <s v="Online Behavior&gt;United States&gt;Beauty and Fitness&gt;Fitness » Yoga and Pilates"/>
        <s v="Online Behavior&gt;United States&gt;Travel&gt;Cruises and Charters"/>
        <s v="US » Home and Garden Interests » House and Garden Merchandise Buyers"/>
        <s v="US » Reach » Propensity Models » Lifestyle » Charities » Contributes to Charities"/>
        <s v="Online Behavior&gt;United States&gt;Autos and Vehicles » Brands&gt;Maybach"/>
        <s v="Online Behavior&gt;United States&gt;Intent » Auto Buyers » Car Make&gt;Jeep"/>
        <s v="Online Behavior&gt;United States&gt;Home and Garden&gt;Home Improvement"/>
        <s v="US » B2B » B2B Decision Maker Responsibilities » Security Services"/>
        <s v="US » Reach » Propensity Models » Hobbies and Interest » Photography"/>
        <s v="Mobile - US » Demographics » Finance » Rent Value » Highest Rent Value"/>
        <s v="Lotame » Travel » Thanksgiving Travel"/>
        <s v="US » Sociodemographic » PRIZM Premier Social » T2 Country Comfort"/>
        <s v="Media and Entertainment » Music"/>
        <s v="Online Behavior&gt;United States&gt;Validated Demographic » Age&gt;25-34"/>
        <s v="OnAudience » Interest » Games"/>
        <s v="Online Behavior&gt;United States&gt;Home and Garden&gt;Kitchen and Dining"/>
        <s v="Online Behavior&gt;United States&gt;Law and Government&gt;Government"/>
        <s v="Online Behavior&gt;United States&gt;Finance » Insurance&gt;Home Insurance"/>
        <s v="Online Behavior&gt;United States&gt;Beauty and Fitness&gt;Face and Body Care » Hygiene and Toiletries"/>
        <s v="Online Behavior&gt;United States&gt;Internet and Telecom&gt;Web Portals"/>
        <s v="Mobile - US » Device Ownership » Smartphones » iOS (Apple) » yes"/>
        <s v="US » Home Renovation » Home Renovators"/>
        <s v="Online Behavior&gt;United States&gt;News&gt;Technology News"/>
        <s v="Online Behavior&gt;United States&gt;Sports&gt;Individual Sports » Golf"/>
        <s v="OnAudience » Interest"/>
        <s v="Online Behavior&gt;United States&gt;Autos and Vehicles&gt;Vehicle Shopping » Fuel Economy and Gas Prices"/>
        <s v="Online Behavior&gt;United States&gt;Intent » Shopping&gt;Office Supplies"/>
        <s v="US » Reach » Propensity Models » Online » Pets"/>
        <s v="Online Behavior&gt;United States&gt;Autos and Vehicles » Brands&gt;Honda"/>
        <s v="Online Behavior&gt;United States&gt;Autos and Vehicles » Brands&gt;Mercedes-Benz"/>
        <s v="US » Reach » Propensity Models » Hobbies and Interest » Sports » NBA Enthusiast"/>
        <s v="Online Behavior&gt;United States&gt;Food and Drink&gt;Beverages » Coffee and Tea"/>
        <s v="Online Behavior&gt;United States&gt;Travel&gt;Hotels and Accommodations"/>
        <s v="Online Behavior&gt;United States&gt;Hobbies and Leisure&gt;Contests, Awards and Prizes"/>
        <s v="OnAudience » Interest » Personal Finance"/>
        <s v="US » B2B » B2B Decision Maker Responsibilities » Financial Services"/>
        <s v="Online Behavior&gt;United States&gt;Intent » Shopping&gt;Consumer Electronics » Cameras and Photography Equip"/>
        <s v="Media and Entertainment » Consumer Entertainment Technology"/>
        <s v="Mobile - US » Sports » Water Sports » Boating"/>
        <s v="Online Behavior&gt;United States&gt;Autos and Vehicles » Brands&gt;Mini"/>
        <s v="Online Behavior&gt;United States&gt;The Changing Consumer&gt;Direct to Consumer"/>
        <s v="US » Reach » Propensity Models » Hobbies and Interest » Sports » NHL Enthusiast"/>
        <s v="US » Sociodemographic » P$YCLE Premier Lifestage » F4 Working-Class USA"/>
        <s v="OnAudience » Interest » Sports"/>
        <s v="US » Brand Propensities » Media and Entertainment » pokerstars.net Buyer Propensity"/>
        <s v="OnAudience » Interest » Technology &amp; Computing » Email"/>
        <s v="Online Behavior&gt;United States&gt;Intent » Shopping&gt;Drug Stores » CVS"/>
        <s v="Media and Entertainment » Sports and Recreational Activities » Interest (Affinity)"/>
        <s v="Lotame » Style, Fashion &amp; Clothing"/>
        <s v="Telecommunications and Mobile Tech » Mobile Devices and Connected Technology"/>
        <s v="US » Interest Propensities » TV and Movies » Reality » Game Shows"/>
        <s v="US » Demographic » Family » Female Head of Household"/>
        <s v="Media and Entertainment » Gaming » Interest (Affinity) » Video Games"/>
        <s v="US » AUTO » Primary Vehicle » Owned or Leased » Company Car"/>
        <s v="US » Interest Propensities » Activities and Interests » National News"/>
        <s v="OnAudience » Interest » Arts &amp; Entertainment » Music Lovers"/>
        <s v="Online Behavior&gt;United States&gt;Travel&gt;Tourist Destinations » Theme Parks"/>
        <s v="OnAudience » Interest » Shopping"/>
        <s v="US » B2B » B2B Decision Maker Responsibilities » Office Supplies or Equipment"/>
        <s v="Online Behavior&gt;United States&gt;Finance » Credit and Lending&gt;Loans"/>
        <s v="Travel and Tourism » Interest (Affinity) » Destinations » Africa"/>
        <s v="Online Behavior&gt;United States&gt;Beauty and Fitness&gt;Beauty Pageants"/>
        <s v="US » Interest Propensities » Music » Country"/>
        <s v="Media Source » LBDigital » Open For Business B2B"/>
        <s v="OnAudience » Intent » Sporting Goods"/>
        <s v="US » Brand Propensities » Apparel » JCPenney Buyer Propensity"/>
        <s v="Transactional » Q3 Gardening Shoppers"/>
        <s v="US Financial » Credit Card Type » Credit Card Holder - Unknown Type"/>
        <s v="Online Behavior&gt;United States&gt;Autos and Vehicles » Brands&gt;Volvo"/>
        <s v="Online Behavior&gt;United States&gt;Intent » Auto Buyers » Category&gt;Caravan"/>
        <s v="Online Behavior&gt;United States&gt;Sports&gt;Motor Sports"/>
        <s v="Online Behavior&gt;United States&gt;Autos and Vehicles » Brands&gt;Bugatti"/>
        <s v="US » Brand Propensities » Health » Beauty and Cosmetics » Bare Escentuals Buyer Propensity"/>
        <s v="Online Behavior&gt;United States&gt;B2B » Occupation&gt;MechanicalEngineer"/>
        <s v="Online Behavior&gt;United States&gt;Finance » Credit and Lending&gt;Credit Cards"/>
        <s v="Online Behavior&gt;United States&gt;The Changing Consumer&gt;Home Cooking"/>
        <s v="OnAudience » Interest » News » Local News"/>
        <s v="Online Behavior&gt;United States&gt;Travel&gt;Tourist Destinations » Mountain and Ski Resorts"/>
        <s v="Online Behavior&gt;United States&gt;The Changing Consumer&gt;Streaming Services"/>
        <s v="OnAudience » Interest » Science » Weather"/>
        <s v="Online Behavior&gt;United States&gt;Finance » Accounting and Auditing&gt;Bookkeeping"/>
        <s v="Lotame » Offline CPG Purchasers » Product Segment"/>
        <s v="OnAudience » Intent » Sporting Goods » Team Sports"/>
        <s v="US Buying Channel Preference » Online"/>
        <s v="Online Behavior&gt;United States&gt;Finance » Insurance&gt;Insurance"/>
        <s v="Media and Entertainment » News and Current Events » Online News Websites"/>
        <s v="US Financial » Estimated Disposable Income » $0 - $99,999"/>
        <s v="Online Behavior&gt;United States&gt;Finance » Financial Planning and Management&gt;Inheritance and Estate Planning"/>
        <s v="US » Reach » Propensity Models » Hobbies and Interest » Food and Drinks » Eats at Fast Food Restaurants"/>
        <s v="Online Behavior&gt;United States&gt;Beauty and Fitness&gt;Face and Body Care » Skin and Nail Care"/>
        <s v="Mobile - US » Device Ownership » Smartphones » iOS (Apple) » iPhone 11"/>
        <s v="OnAudience » Interest » Food &amp; Drink"/>
        <s v="Purchase-Based » Categories » Office Supplies Buyers"/>
        <s v="US » Composite Segment » Women Born to Shop"/>
        <s v="US » Interest Propensities » Activities and Interests » Local News"/>
        <s v="Online Behavior&gt;United States&gt;Food and Drink&gt;Cooking and Recipes"/>
        <s v="OnAudience » Intent » Auto » Vehicle Parts &amp; Accessories"/>
        <s v="Media and Entertainment » Television (TV) » Viewership"/>
        <s v="Lotame » Style, Fashion &amp; Clothing » Men's Clothing Shoppers"/>
        <s v="US Financial » Likely Attitude and Behavior » Completely Disagree » When I Find A Financial Product/Service I Like I Typically Recommend It To People I Know (Financial)"/>
        <s v="Media and Entertainment » Audio and Video Streaming » Streaming Audio"/>
        <s v="Online Behavior&gt;United States&gt;Autos and Vehicles » Brands&gt;Dodge"/>
        <s v="US » Automotive » Auto Loyalists and Defectors » Auto Make Defectors"/>
        <s v="Online Behavior&gt;United States&gt;Games&gt;Educational Games"/>
        <s v="Online Behavior&gt;United States&gt;Life Event&gt;New Parent"/>
        <s v="Online Behavior&gt;United States&gt;Internet and Telecom&gt;Web Apps and Online Tools"/>
        <s v="Online Behavior&gt;United States&gt;Sports&gt;Fantasy Sports"/>
        <s v="US » Reach » Propensity Models » Hobbies and Interest » Sports » NASCAR Enthusiast"/>
        <s v="US » Multibuyer Behaviors » Entertainment » Pastimes Multibuyer"/>
        <s v="Online Behavior&gt;United States&gt;Travel&gt;Specialty Travel"/>
        <s v="US » Demographic » Household Income $50k+"/>
        <s v="Real Estate » Lot Size » Cozy Outdoor Living Space (Less than  an Acre)"/>
        <s v="Retail"/>
        <s v="Online Behavior&gt;United States&gt;Sports&gt;Sports League » NHL"/>
        <s v="US » Brand Propensities » Media and Entertainment » wwe.com Buyer Propensity"/>
        <s v="US » Interest Propensities » Activities and Interests » Financial Aid"/>
        <s v="US » Reach » Sociodemographic » Estimated Current Home Value » $160,000-$199,999"/>
        <s v="Online Behavior&gt;United States&gt;Life Event&gt;Engagement"/>
        <s v="US » Interest Propensities » Brands » Big Box Retail"/>
        <s v="Online Behavior&gt;United States&gt;News&gt;Sports News"/>
        <s v="US » Sociodemographic » PRIZM Premier Social » C2 City Centers"/>
        <s v="Online Behavior&gt;United States&gt;B2B » Occupation&gt;Teacher"/>
        <s v="Mobile - US » Demographics » Education » Lowest Education Achievement"/>
        <s v="US Travel » Likely Business Travel » Number of Nights Stayed » 0 Nights"/>
        <s v="OnAudience » Intent » Toys &amp; Games"/>
        <s v="US » B2B » B2B Decision Maker Responsibilities » Internet Services"/>
        <s v="Lotame » Personal Finance » Estate Planning"/>
        <s v="US » B2B » B2B Decision Maker Responsibilities » Purchasing Vehicles or Automobile Services"/>
        <s v="Online Behavior&gt;United States&gt;Validated Demographic » Age&gt;25 or older"/>
        <s v="OnAudience » Interest » Hobbies &amp; Interests » Art"/>
        <s v="US » Reach » Propensity Models » Lifestyle » Loyalty Programs » Loyalty Card User"/>
        <s v="US » Reach » Propensity Models » Hobbies and Interest » Sports » Fitness Enthusiasts"/>
        <s v="Online Behavior&gt;United States&gt;Intent » Auto Buyers » Car Make&gt;Dodge"/>
        <s v="US » Home and Garden Interests » Cooking » Food Enthusiasts"/>
        <s v="OnAudience » Interest » Business"/>
        <s v="Online Behavior&gt;United States&gt;Intent » Shopping&gt;Entertainment"/>
        <s v="Media and Entertainment » Audio and Video Streaming » Streaming Video » Interest (Affinity)"/>
        <s v="Online Behavior&gt;United States&gt;Intent » Auto Buyers » Car Make&gt;Hyundai"/>
        <s v="Online Behavior&gt;United States&gt;Travel&gt;Tourist Destinations"/>
        <s v="Online Behavior&gt;United States&gt;Home and Garden&gt;Yard and Patio"/>
        <s v="Online Behavior&gt;United States&gt;Validated Demographic » Gender&gt;Female"/>
        <s v="Online Behavior&gt;United States&gt;Validated Demographic » Gender and Age Combined&gt;Males 25 or older"/>
        <s v="Online Behavior&gt;United States&gt;Validated Demographic » Age&gt;25-54"/>
        <s v="Online Behavior&gt;United States&gt;Validated Demographic » Gender and Age Combined&gt;Females 18-44"/>
        <s v="Travel and Tourism » Interest (Affinity) » Destinations » North America » United States"/>
        <s v="US » Interest Propensities » TV and Movies » Sports TV"/>
        <s v="Mobile - US » Travel » Destination » International Travelers » Frequent Travelers"/>
        <s v="Online Behavior&gt;United States&gt;People and Society&gt;Millennials"/>
        <s v="Mobile - US » Financial Services » Digital Payments » Chase Pay"/>
        <s v="US » Health and Wellbeing » Health and Wellbeing"/>
        <s v="OnAudience » Intent » Travel"/>
        <s v="US » B2B » B2B Decision Maker Responsibilities » Accounting or Tax Services"/>
        <s v="US » Sociodemographic » ConneXions Lifestage » M3 Offline Seniors"/>
        <s v="Online Behavior&gt;United States&gt;Sports&gt;Sports League » NFL"/>
        <s v="Online Behavior&gt;United States&gt;The Changing Consumer&gt;Online Retailers"/>
        <s v="Real Estate » Occupancy » Owner Occupied"/>
        <s v="Online Behavior&gt;United States&gt;Food and Drink&gt;Restaurants » Dining Guides"/>
        <s v="Online Behavior&gt;United States&gt;The Changing Consumer&gt;Pet Adoption"/>
        <s v="Online Behavior&gt;United States&gt;Autos and Vehicles » Brands&gt;Maserati"/>
        <s v="Media and Entertainment » News and Current Events"/>
        <s v="Online Behavior&gt;United States&gt;The Changing Consumer&gt;Home Entertaining"/>
        <s v="OnAudience » Interest » Science » Weather Forecast"/>
        <s v="Online Behavior&gt;United States&gt;Validated Demographic » Gender and Age Combined&gt;Males 25-64"/>
        <s v="US » Interest Propensities » Insurance » Lincoln Heritage"/>
        <s v="OnAudience » Interest » Arts &amp; Entertainment"/>
        <s v="Online Behavior&gt;United States&gt;Arts and Entertainment&gt;Movies"/>
        <s v="OnAudience » Interest » Technology &amp; Computing » Internet Technology"/>
        <s v="Online Behavior&gt;United States&gt;Online Communities&gt;Social Networks"/>
        <s v="Mobile - US » Travel » Activity » Ski Travelers"/>
        <s v="US » Brand Propensities » Media and Entertainment » Regal Cinemas Buyer Propensity"/>
        <s v="Online Behavior&gt;United States&gt;Travel&gt;Tourist Destinations » Historical Sites and Buildings"/>
        <s v="Online Behavior&gt;United States&gt;Validated Demographic » Gender and Age Combined&gt;Females 65 or older"/>
        <s v="Online Behavior&gt;United States&gt;Autos and Vehicles » Brands&gt;Saab"/>
        <s v="Online Behavior&gt;United States&gt;Travel&gt;Travel Agencies and Services"/>
        <s v="OnAudience » Interest » Arts &amp; Entertainment » Fine Art"/>
        <s v="Online Behavior&gt;United States&gt;Validated Demographic » Age&gt;18-64"/>
        <s v="US »Green Consumer Audience"/>
        <s v="Online Behavior&gt;United States&gt;Internet and Telecom&gt;Search Engines"/>
        <s v="Online Behavior&gt;United States&gt;Intent » Travel&gt;Flights"/>
        <s v="Mobile - US » Food » Restaurant » Brand » Outback Steakhouse"/>
        <s v="Online Behavior&gt;United States&gt;Autos and Vehicles » Brands&gt;Ferrari"/>
        <s v="US » Reach » Propensity Models » Finance » Credit » Debit Card » Major Credit Card User"/>
        <s v="OnAudience » Intent » Software"/>
        <s v="Online Behavior&gt;United States&gt;Validated Demographic » Gender and Age Combined&gt;Females 55-64"/>
        <s v="Mobile - US » Sports » Basketball » NCAA College Basketball"/>
        <s v="OnAudience » Interest » News"/>
        <s v="Online Behavior&gt;United States&gt;Beauty and Fitness&gt;Fitness » Bodybuilding"/>
        <s v="US » Interest Propensities » Oil &amp; Gas » QuickTrip"/>
        <s v="OnAudience » Intent » Electronics » Video Game Consoles"/>
        <s v="US » Brand Propensities » Apparel » TOMS Buyer Propensity"/>
        <s v="Online Behavior&gt;United States&gt;Autos and Vehicles » Brands&gt;Acura"/>
        <s v="Online Behavior&gt;United States&gt;Finance » Banking&gt;Savings Accounts"/>
        <s v="Online Behavior&gt;United States&gt;Travel&gt;Travel Agencies and Services » Tourist Boards and Visitor Centers"/>
        <s v="US Mail Order Buyer"/>
        <s v="US » Brand Propensities » Automotive » Ford Credit Buyer Propensity"/>
        <s v="Mobile - US » Demographics » Education » High Education Achievement"/>
        <s v="Online Behavior&gt;United States&gt;Hobbies and Leisure&gt;Crafts"/>
        <s v="Online Behavior&gt;United States&gt;Autos and Vehicles » Brands&gt;Vauxhall-Opel"/>
        <s v="US » Sociodemographic » P$YCLE Premier Lifestage » M2 Wealthy Achievers"/>
        <s v="Online Behavior&gt;United States&gt;Finance » Insurance&gt;Health Insurance"/>
        <s v="Mobile - US » Device Ownership » Smartphones » Vivo"/>
        <s v="Online Behavior&gt;United States&gt;Intent » Shopping&gt;Consumer Electronics » Video Game Consoles"/>
        <s v="Online Behavior&gt;United States&gt;Validated Demographic » Gender and Age Combined&gt;Females 45-54"/>
        <s v="Online Behavior&gt;United States&gt;Validated Demographic » Gender and Age Combined&gt;Males 18-44"/>
        <s v="OnAudience » Intent » Software » Video Game Software"/>
        <s v="Online Behavior&gt;United States&gt;The Changing Consumer&gt;Active Facebook Users"/>
        <s v="US » Demographic » Family » Male Head of Household"/>
        <s v="Online Behavior&gt;United States&gt;Intent » Services&gt;Restaurants"/>
        <s v="OnAudience » Interest » Arts &amp; Entertainment » Movies"/>
        <s v="US » Reach » Propensity Models » Lifestyle » Charities » Contributes by Volunteering"/>
        <s v="Travel and Tourism » In-Market"/>
        <s v="US » Reach » Sociodemographic » Homeowner Status » Renter"/>
        <s v="Online Behavior&gt;United States&gt;Intent » Auto Buyers » Car Make&gt;Mazda"/>
        <s v="Online Behavior&gt;United States&gt;Intent » Auto Buyers » Type&gt;Truck"/>
        <s v="Online Behavior&gt;United States&gt;Intent » Shopping&gt;Wireless Providers"/>
        <s v="US » B2B » B2B Decision Maker Responsibilities » Real Estate Services"/>
        <s v="Online Behavior&gt;United States&gt;The Changing Consumer&gt;Personal Budgeting"/>
        <s v="Online Behavior&gt;United States&gt;Sports&gt;Winter Sports » Skiing and Snowboarding"/>
        <s v="Online Behavior&gt;United States&gt;Travel&gt;Bus and Rail"/>
        <s v="Transactional » Q3 Home Entertainers"/>
        <s v="US » Demo » Age » 65+"/>
        <s v="US » Sociodemographic » PRIZM Premier Lifestage » F2 Young Accumulators"/>
        <s v="Online Behavior&gt;United States&gt;Food and Drink&gt;Food and Grocery Retailers"/>
        <s v="Online Behavior&gt;United States&gt;Jobs and Education&gt;Jobs"/>
        <s v="US » Reach » Propensity Models » Hobbies and Interest » Music » Streaming"/>
        <s v="US » Interest Propensities » Music » Classic Rock"/>
        <s v="US » Reach » Propensity Models » Household Consumer Expenditures » Furniture"/>
        <s v="US » Reach » Sociodemographic » Dwelling Type » Multi-family Dwelling Unit"/>
        <s v="Online Behavior&gt;United States&gt;Intent » Financial Intent&gt;Insurance » Auto"/>
        <s v="US » Reach » Propensity Models » Hobbies and Interest » Music » Listens to Pop Music"/>
        <s v="US Financial » Likely Credit Card » Behavior » Used for Personal Purposes"/>
        <s v="Online Behavior&gt;United States&gt;Food and Drink&gt;Restaurants » Fine Dining"/>
        <s v="Online Behavior&gt;United States&gt;Travel&gt;Tourist Destinations » Regional Parks and Gardens"/>
        <s v="Mobile - US » Travel » Car Rentals » Hertz"/>
        <s v="Online Behavior&gt;United States&gt;Intent » Auto Buyers » Car Make&gt;Audi Q"/>
        <s v="Online Behavior&gt;United States&gt;Intent » Travel&gt;Luxury Travel"/>
        <s v="Online Behavior&gt;United States&gt;Finance » Financial Planning and Management&gt;Asset and Portfolio Management"/>
        <s v="US » Reach » Propensity Models » Hobbies and Interest » Sports » Plays Tennis"/>
        <s v="Mobile Audience » Lifestyle » Arts Enthusiasts"/>
        <s v="US » Premium Gender » Premium Gender » Males"/>
        <s v="Online Behavior&gt;United States&gt;Games&gt;Card Games"/>
        <s v="Online Behavior&gt;United States&gt;Intent » Auto Buyers » Car Make&gt;Mercedes"/>
        <s v="OnAudience » Interest » Technology &amp; Computing"/>
        <s v="Online Behavior&gt;United States&gt;Online Communities&gt;Dating and Personals"/>
        <s v="Online Behavior&gt;United States&gt;Validated Demographic » Gender&gt;Male"/>
        <s v="Online Behavior&gt;United States&gt;Intent » Auto Buyers » Type&gt;SUV"/>
        <s v="Online Behavior&gt;United States&gt;B2B » Occupation&gt;Broker"/>
        <s v="US » Sociodemographic » ConneXions Lifestage » M4 Elderly Traditionalists"/>
        <s v="Online Behavior&gt;United States&gt;Travel&gt;Travel"/>
        <s v="US » Demographic » Family » Households with 2 Adults"/>
        <s v="US » Brand Propensities » Travel » Sandals Resorts Buyer Propensity"/>
        <s v="US » Reach » Propensity Models » Finance » Credit » Debit Card » Store Credit Card User"/>
        <s v="Online Behavior&gt;United States&gt;Home and Garden&gt;Home Appliances"/>
        <s v="Mobile - US » Gamers » Online » Users"/>
        <s v="Media Source"/>
        <s v="US » Interest Propensities » Insurance » Unitedhealth Group"/>
        <s v="Online Behavior&gt;United States&gt;Finance » Grants, Scholarships and Financial Aid&gt;Government Grants"/>
        <s v="Travel and Tourism » Interest (Affinity)"/>
        <s v="Restaurants"/>
        <s v="Online Behavior&gt;United States&gt;Intent » Shopping&gt;CPG� Cosmetics"/>
        <s v="US » AUTO » Primary Vehicle » New or Used » New"/>
        <s v="Online Behavior&gt;United States&gt;Real Estate&gt;Apartments and Residential Rentals"/>
        <s v="Online Behavior&gt;United States&gt;Hobbies and Leisure&gt;Outdoors » Equestrian"/>
        <s v="US »Made In America Audience"/>
        <s v="Mobile - US » Food » Restaurant » Brand » Buffalo Wild Wings"/>
        <s v="US » Entertainment and Pastimes » Entertainment and Pastimes"/>
        <s v="Mobile - US » Device Ownership » Smartphones » iOS (Apple) » iPhone X"/>
        <s v="US » Interest Propensities » Activities and Interests » Ecommerce"/>
        <s v="US Health and Fitness » Interest » Exercise » Health"/>
        <s v="Media and Entertainment » Sports and Recreational Activities » Interest (Affinity) » Individual Sports » Tennis and Racquet Sports"/>
        <s v="Online Behavior&gt;United States&gt;Sports&gt;Sports League » NBA"/>
        <s v="US Demographic » Preferred Language » Individual » Non-Hispanic"/>
        <s v="OnAudience"/>
        <s v="OnAudience » Interest » Society"/>
        <s v="OnAudience » Interest » Travel"/>
        <s v="Online Behavior&gt;United States&gt;Autos and Vehicles » Brands&gt;Pontiac"/>
        <s v="Online Behavior&gt;United States&gt;Intent » Auto Buyers » Car Make&gt;Honda"/>
        <s v="Online Behavior&gt;United States&gt;Intent » Auto Buyers » Car Make&gt;Nissan"/>
        <s v="Media and Entertainment » Connected TV and Over-the-Top (CTV and OTT) » Streaming Television and Film Viewership » OTT Movie Viewers » Genre » Crime Movie Streamers"/>
        <s v="Online Behavior&gt;United States&gt;Life Event&gt;Wedding Planning"/>
        <s v="US » Reach » Propensity Models » Household Consumer Expenditures » Home Office"/>
        <s v="Online Behavior&gt;United States&gt;Intent » Auto Buyers » Car Make&gt;Ford"/>
        <s v="Online Behavior&gt;United States&gt;Validated Demographic » Gender and Age Combined&gt;Males 55-64"/>
        <s v="Online Behavior&gt;United States&gt;The Changing Consumer&gt;Natural Disasters"/>
        <s v="Online Behavior&gt;United States&gt;Intent » Financial Intent&gt;Loans and Credit"/>
        <s v="US » B2B » B2B Decision Maker Responsibilities » Purchasing Utilities"/>
        <s v="Online Behavior&gt;United States&gt;Arts and Entertainment&gt;Events and Listings » Expos and Conventions"/>
        <s v="US » Brand Propensities » Travel » MGM Resorts International Buyer Propensity"/>
        <s v="Online Behavior&gt;United States&gt;Autos and Vehicles » Brands&gt;Jaguar"/>
        <s v="Real Estate » Property Type&gt; Residential"/>
        <s v="US » Brand Propensities » Media and Entertainment » Sony Network Entertainment International Buyer Propensity"/>
        <s v="Online Behavior&gt;United States&gt;People and Society&gt;Family and Relationships » Moms"/>
        <s v="Media and Entertainment » Gaming » In-Market"/>
        <s v="US » Interest Propensities » Insurance » Aetna Group"/>
        <s v="US » Demographic » Family » Households with 3 Adults"/>
        <s v="Online Behavior&gt;United States&gt;Law and Government&gt;Public Safety"/>
        <s v="Online Behavior&gt;United States&gt;Arts and Entertainment&gt;Events and Listings » Bars, Clubs and Nightlife"/>
        <s v="Media and Entertainment » Sports and Recreational Activities » Interest (Affinity) » Motorsports"/>
        <s v="OnAudience » Interest » Pets"/>
        <s v="Media and Entertainment » Sports and Recreational Activities » Interest (Affinity) » Team Sports » Soccer (Football)"/>
        <s v="Online Behavior&gt;United States&gt;Travel&gt;Air Travel » Airport Parking and Transportation"/>
        <s v="US » Reach » Propensity Models » Hobbies and Interest » Food and Drinks » Wine Lovers"/>
        <s v="US » Reach » Propensity Models » Travel » High Frequency Travel » Foreign Vacationer"/>
        <s v="Online Behavior&gt;United States&gt;Autos and Vehicles » Brands&gt;SEAT"/>
        <s v="Online Behavior&gt;United States&gt;Autos and Vehicles » Brands&gt;Fiat"/>
        <s v="Online Behavior&gt;United States&gt;Autos and Vehicles » Brands&gt;Jeep"/>
        <s v="US » Brand Propensities » Travel » Booking.com Buyer Propensity"/>
        <s v="Online Behavior&gt;United States&gt;Internet and Telecom&gt;Mobile and Wireless"/>
        <s v="Online Behavior&gt;United States&gt;Online Communities&gt;File Sharing and Hosting"/>
        <s v="OnAudience » Interest » News » National News"/>
        <s v="Online Behavior&gt;United States&gt;Beauty and Fitness&gt;Fitness » Fitness Equipment and Accessories"/>
        <s v="Online Behavior&gt;United States&gt;Arts and Entertainment&gt;Events and Listings » Event Ticket Sales"/>
        <s v="Mobile - US » Sports » Motor Sports » NASCAR"/>
        <s v="Mobile - US » Device Ownership » Smartphones » ZTE"/>
        <s v="US Financial » Likely Credit Card » Card in Own Name » Any major Credit/Debit Card (Financial)"/>
        <s v="Online Behavior&gt;United States&gt;Validated Demographic » Gender and Age Combined&gt;Males 18-34"/>
        <s v="Online Behavior&gt;United States&gt;Finance » Investing&gt;Derivatives"/>
        <s v="Online Behavior&gt;United States&gt;Sports&gt;Extreme Sports"/>
        <s v="Online Behavior&gt;United States&gt;Travel&gt;Tourist Destinations » Beaches and Islands"/>
        <s v="Online Behavior&gt;United States&gt;Finance » Credit and Lending&gt;Credit and Lending"/>
        <s v="Lotame » Online Shoppers » Online Shoppers"/>
        <s v="Media and Entertainment » Sports and Recreational Activities » Interest (Affinity) » Olympics » Winter Olympics"/>
        <s v="US Financial » Likely In Market Timing » Not At All Likely to Purchase » First Home/Residence In The Next Year (Financial)"/>
        <s v="Online Behavior&gt;United States&gt;Validated Demographic » Gender and Age Combined&gt;Females 25-34"/>
        <s v="Online Behavior&gt;United States&gt;Autos and Vehicles » Brands&gt;Cadillac"/>
        <s v="Online Behavior&gt;United States&gt;Games&gt;Computer and Video Games"/>
        <s v="Online Behavior&gt;United States&gt;Food and Drink&gt;Beverages » Bottled Water"/>
        <s v="Online Behavior&gt;United States&gt;Intent » Auto Buyers » Car Make&gt;Vauxhall"/>
        <s v="Online Behavior&gt;United States&gt;Intent » Auto Buyers » Category&gt;Motorcycle"/>
        <s v="Online Behavior&gt;United States&gt;News&gt;Business News"/>
        <s v="Online Behavior&gt;United States&gt;Intent » Travel&gt;Business Travel"/>
        <s v="US » B2B » B2B Decision Maker Responsibilities » Company Liability or Insurance"/>
        <s v="Online Behavior&gt;United States&gt;Validated Demographic » Age&gt;55-64"/>
        <s v="Online Behavior&gt;United States&gt;Validated Demographic » Gender and Age Combined&gt;Males 25-44"/>
        <s v="Online Behavior&gt;United States&gt;Online Communities&gt;Blogging Resources and Services"/>
        <s v="Online Behavior&gt;United States&gt;The Changing Consumer&gt;B2B Work from Home"/>
        <s v="Lotame » Style, Fashion &amp; Clothing » Clothing Shoppers"/>
        <s v="Online Behavior&gt;United States&gt;B2B » Occupation&gt;Student"/>
        <s v="US » Multibuyer Behaviors » Club » Continuity Buyers"/>
        <s v="US Financial » Likely In Market Timing » Not At All Likely to Purchase » Second House/Residence In The Next Year (Financial)"/>
        <s v="Online Behavior&gt;United States&gt;Finance » Financial Planning and Management&gt;Retirement and Pension"/>
        <s v="Online Behavior&gt;United States&gt;News&gt;Weather"/>
        <s v="Online Behavior&gt;United States&gt;Internet and Telecom&gt;Web Services"/>
        <s v="US » B2B » B2B Decision Maker Responsibilities » Employee Benefits"/>
        <s v="Online Behavior&gt;United States&gt;B2B » Occupation&gt;Architect"/>
        <s v="US » Brand Propensities » Apparel » Shoebuy.com Buyer Propensity"/>
        <s v="Online Behavior&gt;United States&gt;People and Society&gt;Family and Relationships » Parents"/>
        <s v="Online Behavior&gt;United States&gt;Arts and Entertainment&gt;Celebrities and Entertainment News"/>
        <s v="Online Behavior&gt;United States&gt;Intent » Travel&gt;Budget Travel"/>
        <s v="Online Behavior&gt;United States&gt;Intent » Auto Buyers » Type&gt;Sedan"/>
        <s v="Online Behavior&gt;United States&gt;Autos and Vehicles » Brands&gt;Buick"/>
        <s v="US » Reach » Propensity Models » Hobbies and Interest » Sports » Plays Soccer"/>
        <s v="Online Behavior&gt;United States&gt;Finance » Banking&gt;Money Transfer and Wire Services"/>
        <s v="Online Behavior&gt;United States&gt;Validated Demographic » Age&gt;18-54"/>
        <s v="US » Reach » Propensity Models » Luxury Home Goods Store Shopper"/>
        <s v="Online Behavior&gt;United States&gt;Autos and Vehicles&gt;Vehicle Parts and Accessories"/>
        <s v="Online Behavior&gt;United States&gt;Intent » Services&gt;Arts and Entertainment"/>
        <s v="US » Brand Propensities » Electronics » RadioShack Buyer Propensity"/>
        <s v="Lotame » Style, Fashion &amp; Clothing » Women's Clothing Shoppers"/>
        <s v="Online Behavior&gt;United States&gt;Validated Demographic » Gender and Age Combined&gt;Females 18-54"/>
        <s v="Online Behavior&gt;United States&gt;Intent » Shopping&gt;Sports and Outdoors"/>
        <s v="OnAudience » Intent » Education"/>
        <s v="Online Behavior&gt;United States&gt;People and Society&gt;Seniors and Retirement"/>
        <s v="Online Behavior&gt;United States&gt;Sports&gt;Individual Sports » Running and Walking"/>
        <s v="Mobile - US » Sports » UFC Fans"/>
        <s v="Online Behavior&gt;United States&gt;Sports&gt;Individual Sports » Track and Field"/>
        <s v="Online Behavior&gt;United States&gt;The Changing Consumer&gt;Gaming Equipment"/>
        <s v="Online Behavior&gt;United States&gt;Online Communities&gt;Online Goodies"/>
        <s v="US » Interest Propensities » Activities and Interests » International News"/>
        <s v="Online Behavior&gt;United States&gt;Intent » Travel&gt;Travel"/>
        <s v="US » Reach » Propensity Models » Hobbies and Interest » Books » E-Book Reader"/>
        <s v="US » Reach » Propensity Models » Young Adult Clothing Shoppers"/>
        <s v="US » Interest Propensities » Activities and Interests » Buying and Selling Homes » Real Estate"/>
        <s v="Online Behavior&gt;United States&gt;Life Event&gt;Home Buying"/>
        <s v="Lotame » Style, Fashion &amp; Clothing » Children's Clothing Shoppers"/>
        <s v="US » Brand Propensities » Home and Household Goods » Pottery Barn Kids Buyer Propensity"/>
        <s v="Online Behavior&gt;United States&gt;The Changing Consumer&gt;Internet Connection"/>
        <s v="Online Behavior&gt;United States&gt;Autos and Vehicles » Brands&gt;Rolls-Royce"/>
        <s v="Online Behavior&gt;United States&gt;Beauty and Fitness&gt;Fitness » Gyms and Health Clubs"/>
        <s v="Online Behavior&gt;United States&gt;Intent » Auto Buyers » Car Make&gt;Volkswagen"/>
        <s v="US » Interest Propensities » Celebrities » Celebrity Fan Gossip"/>
        <s v="US » Reach » Propensity Models » Hobbies and Interest » Sports » Canoeing » Kayaking"/>
        <s v="Online Behavior&gt;United States&gt;B2B » Occupation&gt;Musician"/>
        <s v="US » Interest Propensities » Insurance » Humana"/>
        <s v="Online Behavior&gt;United States&gt;Intent » Shopping&gt;Home Improvement"/>
        <s v="US » Reach » Sociodemographic » Dwelling Size » 1 Unit"/>
        <s v="OnAudience » Interest » Education"/>
        <s v="US »Quality-First Shopper Audience"/>
        <s v="US »Price-Driven Traditionalist Audience"/>
        <s v="Online Behavior&gt;United States&gt;Intent » Shopping&gt;Drug Stores » Walgreens"/>
        <s v="US » Reach » Propensity Models » Hobbies and Interest » Cultural Arts"/>
        <s v="Online Behavior&gt;United States&gt;Intent » Travel&gt;Cruises"/>
        <s v="Travel"/>
        <s v="Online Behavior&gt;United States&gt;Autos and Vehicles » Brands&gt;Peugeot"/>
        <s v="Online Behavior&gt;United States&gt;Finance » Investing&gt;Commodities and Futures Trading"/>
        <s v="Online Behavior&gt;United States&gt;Intent » Financial Intent&gt;Banking"/>
        <s v="Media and Entertainment » Audio and Video Streaming » Streaming Video » Interest (Affinity) » Streaming Services"/>
        <s v="Online Behavior&gt;United States&gt;Games&gt;Family-Oriented Games and Activities"/>
        <s v="Online Behavior&gt;United States&gt;Intent » Travel&gt;Accommodation » Hotels"/>
        <s v="Lotame » Technology"/>
        <s v="Online Behavior&gt;United States&gt;Intent » Travel&gt;Graduation Trip"/>
        <s v="US » B2B » B2B Decision Maker Responsibilities » Sales"/>
        <s v="OnAudience » Intent"/>
        <s v="OnAudience » Intent » Baby &amp; Toddler"/>
        <s v="Online Behavior&gt;United States&gt;Intent » Shopping&gt;Home and Garden"/>
        <s v="Online Behavior&gt;United States&gt;Intent » Shopping&gt;Pet Food » Dog"/>
        <s v="Online Behavior&gt;United States&gt;Intent » Auto Buyers » Type&gt;Crossover"/>
        <s v="OnAudience » Intent » Baby &amp; Toddler » Baby Toys"/>
        <s v="Online Behavior&gt;United States&gt;Food and Drink&gt;Beverages » Beer"/>
        <s v="Online Behavior&gt;United States&gt;Intent » Auto Buyers » Car Make&gt;Subaru"/>
        <s v="Online Behavior&gt;United States&gt;Validated Demographic » Gender and Age Combined&gt;Females 25 or older"/>
        <s v="Online Behavior&gt;United States&gt;Autos and Vehicles&gt;Hybrid and Alternative Vehicles"/>
        <s v="Online Behavior&gt;United States&gt;Arts and Entertainment&gt;TV and Video"/>
        <s v="Mobile - US » Automotive » Vehicle Ownership » Brand » BMW"/>
        <s v="Online Behavior&gt;United States&gt;News&gt;Local News"/>
        <s v="Online Behavior&gt;United States&gt;Sports&gt;Sports League » MLB"/>
        <s v="Tech Enthusiasts"/>
        <s v="Online Behavior&gt;United States&gt;The Changing Consumer&gt;DIY"/>
        <s v="US » Reach » Propensity Models » Real Estate » Monthly Mortgage Payment » $800-$999"/>
        <s v="Online Behavior&gt;United States&gt;Beauty and Fitness&gt;Fitness » Fitness Instruction and Personal Training"/>
        <s v="Travel and Tourism » Interest (Affinity) » Destinations » Latin America"/>
        <s v="Online Behavior&gt;United States&gt;News&gt;Newspapers"/>
        <s v="Online Behavior&gt;United States&gt;Travel&gt;Car Rental and Taxi Services"/>
        <s v="Online Behavior&gt;United States&gt;Hobbies and Leisure&gt;Outdoors » Hiking and Camping"/>
        <s v="Online Behavior&gt;United States&gt;Finance » Accounting and Auditing&gt;Tax Preparation and Planning"/>
        <s v="Online Behavior&gt;United States&gt;Law and Government&gt;Military"/>
        <s v="US » Interest Propensities » Activities and Interests » B2B Job Search"/>
        <s v="Online Behavior&gt;United States&gt;Home and Garden&gt;Homemaking and Interior Decor"/>
        <s v="Lotame » Technology » Electronics &amp; Gadgets"/>
        <s v="Online Behavior&gt;United States&gt;Home and Garden&gt;Bed and Bath"/>
        <s v="US » Brand Propensities » Telecom and Service Providers » Page Plus Cellular Buyer Propensity"/>
        <s v="Online Behavior&gt;United States&gt;Finance » Banking&gt;Debit and Checking Services"/>
        <s v="Online Behavior&gt;United States&gt;Autos and Vehicles » Brands&gt;Lexus"/>
        <s v="Online Behavior&gt;United States&gt;Validated Demographic » Age&gt;65 or older"/>
        <s v="Online Behavior&gt;United States&gt;News&gt;Politics"/>
        <s v="Online Behavior&gt;United States&gt;Beauty and Fitness&gt;Fitness » Home Exercise"/>
        <s v="Online Behavior&gt;United States&gt;Hobbies and Leisure&gt;Special Occasions » Party Planning"/>
        <s v="Online Behavior&gt;United States&gt;Internet and Telecom&gt;Email and Messaging"/>
        <s v="Online Behavior&gt;United States&gt;Intent » Shopping&gt;Consumer Electronics » Tablets"/>
        <s v="US » Multibuyer Behaviors » Paid with Credit Card"/>
        <s v="Online Behavior&gt;United States&gt;Sports&gt;Sporting Goods"/>
        <s v="Online Behavior&gt;United States&gt;Hobbies and Leisure&gt;Outdoors » Fishing"/>
        <s v="OnAudience » Intent » Electronics » Video » Televisions"/>
        <s v="US » Reach » Sociodemographic » Household Income » $50,000-$74,999"/>
        <s v="Online Behavior&gt;United States&gt;Sports&gt;Individual Sports » Bowling"/>
        <s v="Online Behavior&gt;United States&gt;Arts and Entertainment&gt;Music and Audio"/>
        <s v="Online Behavior&gt;United States&gt;Intent » Auto Buyers » Car Make&gt;BMW"/>
        <s v="Media and Entertainment » Television (TV) » Viewership » TV Genres » Drama"/>
        <s v="Mobile - US » Food » Restaurant » Style » Desserts"/>
        <s v="Online Behavior&gt;United States&gt;Intent » Auto Buyers » Type&gt;Luxury"/>
        <s v="Telecommunications (Telco) » Subscribers"/>
        <s v="Online Behavior&gt;United States&gt;Sports&gt;Team Sports » Baseball"/>
        <s v="Online Behavior&gt;United States&gt;Autos and Vehicles » Brands&gt;Mazda"/>
        <s v="Online Behavior&gt;United States&gt;Beauty and Fitness&gt;Body Art"/>
        <s v="Online Behavior&gt;United States&gt;Autos and Vehicles » Brands&gt;Isuzu"/>
        <s v="US » B2B » B2B Decision Maker Responsibilities » Advertising Services"/>
        <s v="Online Behavior&gt;United States&gt;Sports&gt;Team Sports » Volleyball"/>
        <s v="OnAudience » Interest » Arts &amp; Entertainment » Television"/>
        <s v="US » Reach » Propensity Models » Hobbies and Interest » Food and Drinks » High-end Spirit Drinkers"/>
        <s v="Online Behavior&gt;United States&gt;Life Event&gt;Job Search"/>
        <s v="Media and Entertainment » Sports and Recreational Activities » Interest (Affinity) » Olympics"/>
        <s v="US » AUTO » Auto Car Purchase Next Year » Yes"/>
        <s v="Lotame » Travel » Summer Travel"/>
        <s v="Mobile - US » Device Ownership » Tablets » yes"/>
        <s v="Online Behavior&gt;United States&gt;Finance » Insurance&gt;Life Insurance"/>
        <s v="US Interest » Consumer Electronics"/>
        <s v="Online Behavior&gt;United States&gt;Autos and Vehicles » Brands&gt;Citroen"/>
        <s v="Online Behavior&gt;United States&gt;Law and Government&gt;Legal"/>
        <s v="Online Behavior&gt;United States&gt;Beauty and Fitness&gt;Fashion and Style » Fashion Designers and Collections"/>
        <s v="Online Behavior&gt;United States&gt;Sports&gt;Sports League » Premier League"/>
        <s v="Mobile - US » Travel » Vacation Rentals » HomeAway"/>
        <s v="Online Behavior&gt;United States&gt;Beauty and Fitness&gt;Fashion and Style"/>
        <s v="Online Behavior&gt;United States&gt;Intent » Auto Buyers » Car Make&gt;Toyota"/>
        <s v="Online Behavior&gt;United States&gt;Beauty and Fitness&gt;Fashion and Style » Fashion Modeling"/>
        <s v="US Interest » Home » Home Improvement » Home Improvement Grouping"/>
        <s v="US Interest » Cooking » General"/>
        <s v="Online Behavior&gt;United States&gt;Beauty and Fitness&gt;Cosmetology and Beauty Professionals"/>
        <s v="Travel and Tourism » Interest (Affinity) » Destinations » North America"/>
        <s v="Online Behavior&gt;United States&gt;Intent » Shopping&gt;Consumer Electronics » Computers, Laptops"/>
        <s v="Online Behavior&gt;United States&gt;Food and Drink&gt;Restaurants » Fast Food"/>
        <s v="US » Sociodemographic » P$YCLE Premier Lifestage » M3 Upscale Empty Nests"/>
        <s v="Online Behavior&gt;United States&gt;Intent » Shopping&gt;Drug Stores"/>
        <s v="Online Behavior&gt;United States&gt;Intent » Auto Buyers » Category&gt;Van"/>
        <s v="US Home » Property Type » Single"/>
        <s v="Online Behavior&gt;United States&gt;Finance » Investing&gt;Brokerages and Day Trading"/>
        <s v="Online Behavior&gt;United States&gt;Arts and Entertainment&gt;Arts and Entertainment"/>
        <s v="US » Sociodemographic » ConneXions Lifestage » F1 Early Adopting Elite"/>
        <s v="US » Brand Propensities » Travel » American Airlines Buyer Propensity"/>
        <s v="Online Behavior&gt;United States&gt;Travel&gt;Air Travel"/>
        <s v="Online Behavior&gt;United States&gt;Travel&gt;Tourist Destinations » Lakes and Rivers"/>
        <s v="Online Behavior&gt;United States&gt;Arts and Entertainment&gt;Events and Listings » Live Sporting Events"/>
        <s v="OnAudience » Interest » Shopping » Shopping Mall Buyers"/>
        <s v="Online Behavior&gt;United States&gt;Beauty and Fitness&gt;Face and Body Care » Make-Up and Cosmetics"/>
        <s v="Online Behavior&gt;United States&gt;B2B » Occupation&gt;PropertyManager"/>
        <s v="US Financial » Method of Payment » Other"/>
        <s v="Online Behavior&gt;United States&gt;Sports&gt;Team Sports » Basketball"/>
        <s v="Online Behavior&gt;United States&gt;Sports&gt;Water Sports » Surfing"/>
        <s v="Online Behavior&gt;United States&gt;B2B » Occupation&gt;OfficeManager"/>
        <s v="Mobile - US » Device Ownership » Smartphones » Huawei"/>
        <s v="Online Behavior&gt;United States&gt;B2B » Occupation&gt;SupplyChainManager"/>
        <s v="Online Behavior&gt;United States&gt;Autos and Vehicles » Brands&gt;Nissan"/>
        <s v="Online Behavior&gt;United States&gt;Intent » Shopping&gt;CPG� Grocery"/>
        <m/>
      </sharedItems>
    </cacheField>
    <cacheField name="Creative Size" numFmtId="0">
      <sharedItems containsBlank="1">
        <s v="320x50 "/>
        <s v="300x250 "/>
        <s v="300x50 "/>
        <m/>
      </sharedItems>
    </cacheField>
    <cacheField name="Creative Size (area) " numFmtId="0">
      <sharedItems containsString="0" containsBlank="1" containsNumber="1" containsInteger="1">
        <n v="16000.0"/>
        <n v="75000.0"/>
        <n v="15000.0"/>
        <m/>
      </sharedItems>
    </cacheField>
    <cacheField name="creative_size.userid" numFmtId="0">
      <sharedItems containsBlank="1">
        <s v="320x50 | VSEBV0477I"/>
        <s v="320x50 | UYILJ6576R"/>
        <s v="320x50 | YTOPI5843W"/>
        <s v="300x250 | IDJBP7103Z"/>
        <s v="300x250 | XJCCK3495N"/>
        <s v="300x250 | FEICG0482L"/>
        <s v="300x250 | LWJQD9640X"/>
        <s v="300x250 | PHCDP6748A"/>
        <s v="300x250 | PFARI5934S"/>
        <s v="320x50 | KNJHG4959G"/>
        <s v="300x250 | IBXAA5591O"/>
        <s v="300x250 | NOKCJ7278U"/>
        <s v="320x50 | HNFNT9214M"/>
        <s v="320x50 | LAHPY7048C"/>
        <s v="300x250 | OTXLT2018N"/>
        <s v="300x250 | ZQQVT1648U"/>
        <s v="300x50 | UNAHF7261R"/>
        <s v="300x250 | YXYJD5988H"/>
        <s v="300x250 | BBLZX7578R"/>
        <s v="300x250 | DMNFG5266O"/>
        <s v="320x50 | DLRVS3201A"/>
        <s v="320x50 | WFYQL7703Z"/>
        <s v="320x50 | RAPZK6824L"/>
        <s v="300x250 | FBZDK4515D"/>
        <s v="300x250 | CJJWX4880S"/>
        <s v="320x50 | EQNJY1753V"/>
        <s v="300x250 | WKMPV6304C"/>
        <s v="300x250 | SLPEF4433Z"/>
        <s v="320x50 | QOVXZ1547U"/>
        <s v="320x50 | ZBLQJ7353X"/>
        <s v="300x250 | HWUEF0767X"/>
        <s v="300x50 | MKNCM9151D"/>
        <s v="320x50 | DUZHB7832G"/>
        <s v="300x250 | JNBOH4462V"/>
        <s v="320x50 | SWROB3634I"/>
        <s v="300x250 | VQSPP7748N"/>
        <s v="320x50 | YXRCM7069A"/>
        <s v="300x250 | DTBFV9091K"/>
        <s v="300x250 | ARBEB1229T"/>
        <s v="320x50 | UKVZR6178H"/>
        <s v="300x250 | RBDGI2191H"/>
        <s v="300x250 | WOAJS6397Q"/>
        <s v="320x50 | CLEKY2878M"/>
        <s v="300x250 | WFYQL7703Z"/>
        <s v="320x50 | AFMSM7834H"/>
        <s v="300x250 | GKJGA3143R"/>
        <s v="300x250 | QUAZP4763Z"/>
        <s v="300x250 | IWBMW6853J"/>
        <s v="320x50 | TQOZR1674Z"/>
        <s v="300x50 | SFQJF8708G"/>
        <s v="300x250 | PJSYV2809B"/>
        <s v="300x250 | HAAET5600P"/>
        <s v="320x50 | NWLOJ3636X"/>
        <s v="300x250 | RGSQC0136Q"/>
        <s v="320x50 | PCCZU6150E"/>
        <s v="320x50 | RBDGI2191H"/>
        <s v="300x250 | NPHUV3051S"/>
        <s v="320x50 | YJOWE1578J"/>
        <s v="320x50 | HLWQP6959X"/>
        <s v="300x250 | YIFKL6363U"/>
        <s v="320x50 | ZXLIT6695R"/>
        <s v="320x50 | NMZNE4238Q"/>
        <s v="300x250 | JUAJZ1179L"/>
        <s v="300x250 | WHTMD7367W"/>
        <s v="320x50 | SXGTG5116S"/>
        <s v="300x50 | OMUVE7654C"/>
        <s v="300x250 | IXAMN5010X"/>
        <s v="300x250 | VGRYB1953J"/>
        <s v="300x250 | MBXJL8921H"/>
        <s v="300x250 | FTBPT7921O"/>
        <s v="300x250 | XLDQB0289S"/>
        <s v="300x250 | AYMSL2125P"/>
        <s v="320x50 | UFEIC4685Q"/>
        <s v="300x250 | SIZMU2622P"/>
        <s v="320x50 | XQRTH0321M"/>
        <s v="320x50 | XNDIE5376H"/>
        <s v="300x250 | EHBUT5002W"/>
        <s v="300x250 | WQKOK9466B"/>
        <s v="300x250 | FGJQD8833Y"/>
        <s v="320x50 | IXGIU1790K"/>
        <s v="300x250 | ELQWA3255B"/>
        <s v="300x250 | PPOHQ6538L"/>
        <s v="300x250 | ASOMQ3553Y"/>
        <s v="300x250 | UBHTX8408S"/>
        <s v="320x50 | EZLPP1861T"/>
        <s v="300x250 | MPRAX9910J"/>
        <s v="300x250 | VMZVX0803G"/>
        <s v="320x50 | SNNTU2001Z"/>
        <s v="300x250 | NMQEL6671J"/>
        <s v="320x50 | GLOSR9987H"/>
        <s v="300x250 | MYWVG5740K"/>
        <s v="320x50 | VNITQ2564X"/>
        <s v="300x250 | VHSGZ6955F"/>
        <s v="300x250 | QOVXZ1547U"/>
        <s v="300x250 | DLRVS3201A"/>
        <s v="300x250 | GFIAB5156G"/>
        <s v="320x50 | EMKQQ7215U"/>
        <s v="300x250 | QDYXJ7569A"/>
        <s v="300x250 | ALGYF1437Q"/>
        <s v="300x250 | DZRCO0881W"/>
        <s v="320x50 | XLMPS4623T"/>
        <s v="320x50 | DDAUP9478O"/>
        <s v="300x250 | NKXQD8942M"/>
        <s v="320x50 | AOBAC3198V"/>
        <s v="300x50 | UCZLN2659H"/>
        <s v="320x50 | VRJZP3827J"/>
        <s v="300x50 | UUBIN9425T"/>
        <s v="320x50 | VOFGB6363F"/>
        <s v="320x50 | DAIHT9728L"/>
        <s v="300x250 | INIEJ5776C"/>
        <s v="320x50 | DPGGD9172J"/>
        <s v="300x250 | IXQEK3844N"/>
        <s v="300x250 | YFRQE4602U"/>
        <s v="300x250 | ZHEWP3598B"/>
        <s v="300x50 | NWLOJ3636X"/>
        <s v="300x250 | VQKIZ8502W"/>
        <s v="300x250 | PAIWC8906L"/>
        <s v="300x50 | ABWXM0805N"/>
        <s v="300x250 | CCRNM8255N"/>
        <s v="300x250 | DIVZD4914F"/>
        <s v="300x250 | MNVGC8599B"/>
        <s v="300x250 | XLGLF3015N"/>
        <s v="320x50 | XOUNU4391H"/>
        <s v="300x50 | RLBQR3041X"/>
        <s v="320x50 | YBMER8440V"/>
        <s v="300x250 | WOZNO2145E"/>
        <s v="320x50 | ZKNQP2729Q"/>
        <s v="320x50 | MDRXP7045D"/>
        <s v="300x250 | SFQJF8708G"/>
        <s v="300x50 | YXUGJ2459B"/>
        <s v="300x250 | JHQYJ2545D"/>
        <s v="320x50 | JGGKX2037G"/>
        <s v="300x250 | NGAMR1003C"/>
        <s v="300x250 | ZFWXT7245G"/>
        <s v="300x250 | KSREK1687R"/>
        <s v="300x250 | ABWXM0805N"/>
        <s v="300x50 | WOOPY2470Q"/>
        <s v="300x250 | BUPVZ1190I"/>
        <s v="300x250 | XWYIT9866J"/>
        <s v="300x250 | SZZTG0430B"/>
        <s v="320x50 | SPCMX2024W"/>
        <s v="320x50 | ASKQT4796T"/>
        <s v="300x250 | SWROB3634I"/>
        <s v="320x50 | RESTH6166P"/>
        <s v="300x250 | VQWRD0962W"/>
        <s v="300x250 | DZKXR6496B"/>
        <s v="300x250 | LAUXF7510L"/>
        <s v="320x50 | SERKQ1423A"/>
        <s v="320x50 | DYSHC7693I"/>
        <s v="320x50 | DLXOX1644U"/>
        <s v="300x250 | EUWTQ7057W"/>
        <s v="300x250 | GYLSP9079C"/>
        <s v="320x50 | DANIT5805U"/>
        <s v="300x250 | TPPAP8234B"/>
        <s v="300x250 | LBLVK2168C"/>
        <s v="320x50 | JZKWS2776C"/>
        <s v="320x50 | WZUCC2935Y"/>
        <s v="320x50 | JMHAM7380E"/>
        <s v="320x50 | TSUJX7553E"/>
        <s v="320x50 | RUPEE8669S"/>
        <s v="300x250 | MBYFR7830Z"/>
        <s v="300x250 | OLDCT4805K"/>
        <s v="300x250 | KUECC7597O"/>
        <s v="320x50 | LQLYG6047L"/>
        <s v="300x250 | XPGSD5184Z"/>
        <s v="300x250 | ADOWV1114V"/>
        <s v="300x50 | LYDJQ5653N"/>
        <s v="300x50 | JUAJZ1179L"/>
        <s v="300x50 | LYCVY6358C"/>
        <s v="320x50 | DZGAO1303N"/>
        <s v="320x50 | DEIGT6412A"/>
        <s v="300x250 | ZAJWN7862U"/>
        <s v="320x50 | MPGXL3067A"/>
        <s v="300x250 | YJOKS4938A"/>
        <s v="320x50 | WVAIV4666J"/>
        <s v="320x50 | ZHVGN2491H"/>
        <s v="320x50 | XGMHH6981T"/>
        <s v="320x50 | BZOBI2836C"/>
        <s v="300x250 | RMFKW1583H"/>
        <s v="300x250 | ERAWQ4479D"/>
        <s v="300x250 | OICXW8154D"/>
        <s v="300x250 | EQNJY1753V"/>
        <s v="320x50 | HCZPH4346B"/>
        <s v="300x250 | DXADI4176M"/>
        <s v="300x250 | XAYIG7093D"/>
        <s v="320x50 | SNGLC5511I"/>
        <s v="320x50 | WOZNO2145E"/>
        <s v="320x50 | LJRKT6242F"/>
        <s v="320x50 | WQKOK9466B"/>
        <s v="320x50 | MKJOS9956B"/>
        <s v="320x50 | XNMNN2508C"/>
        <s v="300x250 | NVALC0032U"/>
        <s v="300x250 | HFPQI8101C"/>
        <s v="300x50 | ZFWXT7245G"/>
        <s v="300x250 | FSZHR3629S"/>
        <s v="320x50 | MLCPE3769A"/>
        <s v="320x50 | ALJEC5836N"/>
        <s v="320x50 | UTLZK1972J"/>
        <s v="300x250 | RZUDP2486J"/>
        <s v="300x250 | AOBAC3198V"/>
        <s v="300x50 | HTPDW1024C"/>
        <s v="300x250 | IHOHM5014T"/>
        <s v="300x50 | HQWSA5089H"/>
        <s v="320x50 | GKJGA3143R"/>
        <s v="320x50 | NGAMR1003C"/>
        <s v="320x50 | IGJXP7390M"/>
        <s v="320x50 | CUJSR0419H"/>
        <s v="320x50 | OBEFA3199W"/>
        <s v="320x50 | ORNZZ7431N"/>
        <s v="300x250 | VMYST9432L"/>
        <s v="300x250 | TLVFK1900S"/>
        <s v="300x250 | UTLZK1972J"/>
        <s v="300x250 | GSFPR8052D"/>
        <s v="300x250 | GFDFS4398C"/>
        <s v="300x250 | GODYB4457O"/>
        <s v="320x50 | VPCIP7254I"/>
        <s v="300x250 | EDMHM0851Y"/>
        <s v="320x50 | OBTHQ1814N"/>
        <s v="320x50 | QLYBJ6230S"/>
        <s v="320x50 | LTHGG8490O"/>
        <s v="320x50 | CUCAI3074I"/>
        <s v="300x250 | FWDFC3678M"/>
        <s v="320x50 | FWDFC3678M"/>
        <s v="300x250 | VSEBV0477I"/>
        <s v="300x250 | QLOUJ8272S"/>
        <s v="300x250 | FHXYS4659R"/>
        <s v="300x250 | QYCQG9954K"/>
        <s v="320x50 | CUZSG1386K"/>
        <s v="320x50 | CKQDJ5078T"/>
        <s v="300x50 | XYOJW6022K"/>
        <s v="300x250 | KWTTE8102B"/>
        <s v="300x250 | NQQNL7320T"/>
        <s v="320x50 | CCUNM3999A"/>
        <s v="320x50 | ARBEB1229T"/>
        <s v="320x50 | DVSKS0893I"/>
        <s v="320x50 | FPSKP7757U"/>
        <s v="320x50 | ONZEO0121L"/>
        <s v="320x50 | GNJHQ6615U"/>
        <s v="300x250 | HQWSA5089H"/>
        <s v="300x250 | ALQHY3719W"/>
        <s v="300x250 | RUXTH5361L"/>
        <s v="300x250 | IXGTG8836K"/>
        <s v="300x250 | VPWSU8183E"/>
        <s v="320x50 | JOJKS6529M"/>
        <s v="320x50 | QETJS1358H"/>
        <s v="300x250 | GNJHQ6615U"/>
        <s v="320x50 | ZXMCR0435E"/>
        <s v="300x250 | YWOKG0142J"/>
        <s v="300x250 | XSOQC3661H"/>
        <s v="300x250 | UYILJ6576R"/>
        <s v="300x250 | TMWLJ3345S"/>
        <s v="300x250 | XSQXY8178A"/>
        <s v="320x50 | JUAJZ1179L"/>
        <s v="320x50 | UHQLB1940F"/>
        <s v="320x50 | RXHRP9729B"/>
        <s v="300x250 | KRPSH7899E"/>
        <s v="320x50 | JRADW4215G"/>
        <s v="300x50 | HCZPH4346B"/>
        <s v="300x250 | HGETU3242K"/>
        <s v="300x250 | ZTHAO8965Z"/>
        <s v="300x250 | MDRXP7045D"/>
        <s v="300x250 | YEMIG6375F"/>
        <s v="320x50 | RMFKW1583H"/>
        <s v="300x250 | MGZVT5342M"/>
        <s v="300x250 | UCHEB8023T"/>
        <s v="300x250 | XULRY0614D"/>
        <s v="300x50 | YEMIG6375F"/>
        <s v="320x50 | ZYYBI7750V"/>
        <s v="320x50 | VPBJO3661M"/>
        <s v="320x50 | RHUKV7848M"/>
        <s v="320x50 | YHRWV5518Y"/>
        <s v="320x50 | YDBMK6388L"/>
        <s v="300x50 | FPSKP7757U"/>
        <s v="300x50 | PPOHQ6538L"/>
        <s v="320x50 | CAHYG3981W"/>
        <s v="320x50 | BYVML5268P"/>
        <s v="320x50 | KUECC7597O"/>
        <s v="300x250 | VKGWM6447J"/>
        <s v="300x250 | KVFZR5846U"/>
        <s v="320x50 | ZONZT0469Y"/>
        <s v="320x50 | JIEVO9973J"/>
        <s v="320x50 | FAMYP0995M"/>
        <s v="300x250 | YSCFB3523B"/>
        <s v="320x50 | ETYCF9135S"/>
        <s v="300x50 | ESXTC0601A"/>
        <s v="320x50 | KRPSH7899E"/>
        <s v="300x250 | YAWMM0905I"/>
        <s v="300x250 | CUHNL0300I"/>
        <s v="320x50 | FHALK0254I"/>
        <s v="320x50 | WNXZE3849P"/>
        <s v="300x50 | TMWLJ3345S"/>
        <s v="320x50 | HNWTV2993L"/>
        <s v="300x250 | PQLGX6807T"/>
        <s v="300x250 | IBDNQ3988K"/>
        <s v="320x50 | KYCQN5930T"/>
        <s v="300x50 | XRMMV3675M"/>
        <s v="300x250 | QROHR6546G"/>
        <s v="300x250 | MJVRY6395O"/>
        <s v="300x250 | SOENF7979I"/>
        <s v="300x250 | UPUTZ1432X"/>
        <s v="300x50 | IDWQW7204M"/>
        <s v="300x250 | WNXZE3849P"/>
        <s v="320x50 | YUUQX1533J"/>
        <s v="300x250 | XYOJW6022K"/>
        <s v="300x250 | HRTWF2586O"/>
        <s v="300x250 | VPCIP7254I"/>
        <s v="300x250 | UGYXW4230S"/>
        <s v="320x50 | XLDQB0289S"/>
        <s v="320x50 | VRAEE9947R"/>
        <s v="320x50 | WIAXH5568R"/>
        <s v="300x50 | INWUW6003P"/>
        <s v="300x250 | ZXILD0744S"/>
        <s v="320x50 | HAAET5600P"/>
        <s v="300x250 | SDVKA9078Z"/>
        <s v="320x50 | BSPYL8294V"/>
        <s v="300x250 | DYSHC7693I"/>
        <s v="300x250 | LYYFK6266Q"/>
        <s v="300x250 | UQVUR7684C"/>
        <s v="320x50 | EIHMD3764I"/>
        <s v="320x50 | ELGKR4105C"/>
        <s v="300x250 | XMYUC8028K"/>
        <s v="300x50 | FZBMA4850B"/>
        <s v="320x50 | TMWLJ3345S"/>
        <s v="320x50 | TSZTZ3446D"/>
        <s v="300x250 | FSWKS7703F"/>
        <s v="300x250 | UKVZR6178H"/>
        <s v="300x50 | IXQEK3844N"/>
        <s v="320x50 | CUHNL0300I"/>
        <s v="300x50 | YXRCM7069A"/>
        <s v="300x250 | CLEKY2878M"/>
        <s v="300x250 | VBOIN7828R"/>
        <s v="320x50 | KVFZR5846U"/>
        <s v="300x250 | YOGGI4679I"/>
        <s v="320x50 | RBTCM6209G"/>
        <s v="320x50 | RRFVN6966N"/>
        <s v="320x50 | JOKIV1520Z"/>
        <s v="300x250 | NHUXA3523K"/>
        <s v="320x50 | LGXZN7618K"/>
        <s v="300x250 | IGJXP7390M"/>
        <s v="300x250 | RUPPP6016V"/>
        <s v="300x250 | DUZHB7832G"/>
        <s v="320x50 | MNVGC8599B"/>
        <s v="320x50 | NHUXA3523K"/>
        <s v="300x250 | OJNGY6042R"/>
        <s v="300x250 | XSPIU6074Y"/>
        <s v="320x50 | MPLPP0362A"/>
        <s v="320x50 | JGLSA4329U"/>
        <s v="320x50 | HRVXJ7349Z"/>
        <s v="320x50 | HFZCU7720Q"/>
        <s v="300x50 | UDQZF1654N"/>
        <s v="300x50 | NTFCU1151W"/>
        <s v="300x250 | ULAIX3501E"/>
        <s v="320x50 | NPHUV3051S"/>
        <s v="300x250 | ZUTDU7524X"/>
        <s v="300x50 | IBYZN1800D"/>
        <s v="300x250 | EZURE6857K"/>
        <s v="320x50 | IXAMN5010X"/>
        <s v="300x250 | VYLUI9549K"/>
        <s v="300x250 | CEGED2731Y"/>
        <s v="320x50 | CCRNM8255N"/>
        <s v="300x250 | VTFJZ4454U"/>
        <s v="320x50 | DBQPZ0065J"/>
        <s v="300x250 | UWHDX4547D"/>
        <s v="320x50 | XSPIU6074Y"/>
        <s v="320x50 | ZLASU0197Q"/>
        <s v="320x50 | QTDDO7203O"/>
        <s v="300x250 | EDGHK7447A"/>
        <s v="320x50 | ZDTAD6991M"/>
        <s v="300x50 | XMYUC8028K"/>
        <s v="320x50 | LYYFK6266Q"/>
        <s v="300x50 | QGJUN3539N"/>
        <s v="320x50 | UUBIN9425T"/>
        <s v="300x250 | XNMNN2508C"/>
        <s v="300x250 | ZYYBI7750V"/>
        <s v="320x50 | AJMBY2346O"/>
        <s v="300x250 | RHAIL7304A"/>
        <s v="300x50 | XULRY0614D"/>
        <s v="300x250 | YXUGJ2459B"/>
        <s v="320x50 | ZQQVT1648U"/>
        <s v="300x250 | UGRIS7899B"/>
        <s v="300x250 | JLMBA1714K"/>
        <s v="300x250 | IXZCJ1734X"/>
        <s v="320x50 | DCAHB9626S"/>
        <s v="320x50 | FGRHL1188N"/>
        <s v="300x250 | BUFTA5555M"/>
        <s v="320x50 | KNDVK7610T"/>
        <s v="320x50 | GVZIZ4368Z"/>
        <s v="300x50 | UTHKV3343C"/>
        <s v="300x250 | IBKUG9489W"/>
        <s v="320x50 | OICXW8154D"/>
        <s v="300x250 | FXYFQ8937T"/>
        <s v="320x50 | DPPOA9109K"/>
        <s v="300x50 | SDVKA9078Z"/>
        <s v="320x50 | SSLQK7603J"/>
        <s v="320x50 | WMDBP5263P"/>
        <s v="300x250 | YEDWG7133W"/>
        <s v="320x50 | UDWCZ8207P"/>
        <s v="320x50 | UMAYV9951W"/>
        <s v="300x250 | NHIUE2081D"/>
        <s v="300x250 | DPPOA9109K"/>
        <s v="320x50 | UODXL9048I"/>
        <s v="320x50 | HYWBU2767P"/>
        <s v="300x50 | SXGTG5116S"/>
        <s v="300x250 | UFEIC4685Q"/>
        <s v="320x50 | DUVJV0365K"/>
        <s v="320x50 | TXPGH7140K"/>
        <s v="320x50 | PWPQP4253T"/>
        <s v="300x50 | FGJQD8833Y"/>
        <s v="320x50 | RTBFW6798E"/>
        <s v="320x50 | DBLTB3558S"/>
        <s v="300x250 | EBJLN4203Z"/>
        <s v="320x50 | YJOKS4938A"/>
        <s v="300x250 | MKCML3857A"/>
        <s v="300x250 | PSRDL1633K"/>
        <s v="320x50 | KUEOV3059A"/>
        <s v="300x250 | UGXAX0803E"/>
        <s v="320x50 | YHBPW3142T"/>
        <s v="300x250 | XTHAC0632A"/>
        <s v="320x50 | DBWPR4771C"/>
        <s v="300x250 | AFMSM7834H"/>
        <s v="300x250 | DYYCQ3365N"/>
        <s v="300x250 | ZZDMK1526H"/>
        <s v="300x250 | KODBQ9842M"/>
        <s v="300x50 | EDGHK7447A"/>
        <s v="320x50 | MIEKF7155T"/>
        <s v="300x250 | BOQOT3577K"/>
        <s v="300x50 | LLQYY4909B"/>
        <s v="300x250 | SYCWI6055B"/>
        <s v="300x250 | HTPDW1024C"/>
        <s v="320x50 | DUSFZ5266A"/>
        <s v="300x250 | IQSSO8533H"/>
        <s v="300x250 | UJMXF0797L"/>
        <s v="320x50 | WAJCH8135H"/>
        <s v="300x250 | YDFZL4760B"/>
        <s v="320x50 | NWIPH6867Y"/>
        <s v="320x50 | LBLVK2168C"/>
        <s v="300x250 | MSTKW0021I"/>
        <s v="300x50 | IDJBP7103Z"/>
        <s v="300x250 | ESXTC0601A"/>
        <s v="300x250 | NUEFG3623O"/>
        <s v="300x250 | TNEMA3098L"/>
        <s v="320x50 | JHJPD1937B"/>
        <s v="300x250 | HKIWD6732Z"/>
        <s v="300x250 | IPVUM5032X"/>
        <s v="320x50 | JGIIM9251E"/>
        <s v="300x250 | CZLSB5840A"/>
        <s v="300x250 | IBKVE5450B"/>
        <s v="320x50 | SEAXG5752L"/>
        <s v="300x250 | IOFRC1978M"/>
        <s v="300x250 | SSXHD0493R"/>
        <s v="320x50 | ZRRCV7570B"/>
        <s v="320x50 | ZHEWP3598B"/>
        <s v="320x50 | DTBFV9091K"/>
        <s v="320x50 | DZRCO0881W"/>
        <s v="300x50 | JGIIM9251E"/>
        <s v="300x250 | WIOIH3185X"/>
        <s v="300x50 | HWWPB2234B"/>
        <s v="320x50 | LLQYY4909B"/>
        <s v="300x250 | VOIKW7525D"/>
        <s v="300x250 | ZRRCV7570B"/>
        <s v="320x50 | FRRDD3353T"/>
        <s v="320x50 | NQQNL7320T"/>
        <s v="300x250 | LYDJQ5653N"/>
        <s v="300x50 | KAOJS0986I"/>
        <s v="320x50 | UIWIP6457B"/>
        <s v="320x50 | CXWOQ3854Y"/>
        <s v="300x250 | BLMUX0265H"/>
        <s v="320x50 | FBZDK4515D"/>
        <s v="300x250 | MBBXE6117R"/>
        <s v="320x50 | MQLNG3826L"/>
        <s v="320x50 | EOBSG4888H"/>
        <s v="320x50 | YXYJD5988H"/>
        <s v="320x50 | LUNGK0290L"/>
        <s v="300x250 | JMHAM7380E"/>
        <s v="300x250 | WAJCH8135H"/>
        <s v="300x250 | XOUNU4391H"/>
        <s v="320x50 | MGZVT5342M"/>
        <s v="320x50 | WIOIH3185X"/>
        <s v="300x250 | EVNAW4640F"/>
        <s v="300x250 | WSVWR6700T"/>
        <s v="320x50 | MBYFR7830Z"/>
        <s v="300x250 | MHCUS4399K"/>
        <s v="320x50 | PFARI5934S"/>
        <s v="300x250 | CGMMU2582A"/>
        <s v="320x50 | MKCML3857A"/>
        <s v="300x250 | WVAIV4666J"/>
        <s v="320x50 | HLRXK0020W"/>
        <s v="320x50 | JNBOH4462V"/>
        <s v="320x50 | KSREK1687R"/>
        <s v="300x50 | GQTYF6449M"/>
        <s v="300x250 | TSUJX7553E"/>
        <s v="300x250 | ALJEC5836N"/>
        <s v="320x50 | FEICG0482L"/>
        <s v="320x50 | VDIFM5959E"/>
        <s v="320x50 | DYYCQ3365N"/>
        <s v="300x250 | MNKEV7271L"/>
        <s v="300x250 | RESTH6166P"/>
        <s v="300x250 | ZAPRT1202P"/>
        <s v="320x50 | BBJPF6212Z"/>
        <s v="320x50 | HVIPF9164I"/>
        <s v="320x50 | RGVDH5612B"/>
        <s v="320x50 | ZFWXT7245G"/>
        <s v="300x250 | EZLPP1861T"/>
        <s v="320x50 | WASAZ7091S"/>
        <s v="320x50 | JHQYJ2545D"/>
        <s v="300x250 | ZXLIT6695R"/>
        <s v="300x50 | NRDJO4942X"/>
        <s v="300x50 | TOJEA8998J"/>
        <s v="300x250 | HTXDB0315N"/>
        <s v="320x50 | WOMDF4920R"/>
        <s v="300x250 | OBEFA3199W"/>
        <s v="300x250 | MCGLF9586W"/>
        <s v="320x50 | XWYIT9866J"/>
        <s v="300x250 | FVEOX2518Q"/>
        <s v="320x50 | NVALC0032U"/>
        <s v="320x50 | WOOPY2470Q"/>
        <s v="300x250 | YHBPW3142T"/>
        <s v="320x50 | NBFDP8614V"/>
        <s v="300x50 | FBZDK4515D"/>
        <s v="320x50 | YWOKG0142J"/>
        <s v="300x50 | OHSXI8260D"/>
        <s v="300x250 | IHTFN9883F"/>
        <s v="300x50 | UDWCZ8207P"/>
        <s v="300x250 | XQRTH0321M"/>
        <s v="300x50 | PLNCK8092K"/>
        <s v="300x250 | FQHEZ7971Z"/>
        <s v="320x50 | CXGAZ6353T"/>
        <s v="300x250 | VDJYO1640I"/>
        <s v="300x50 | HXCRN4463P"/>
        <s v="300x50 | EWNTA2102E"/>
        <s v="300x250 | ZHVGN2491H"/>
        <s v="320x50 | ALQHY3719W"/>
        <s v="320x50 | GYCND0607J"/>
        <s v="320x50 | RGWVN5464S"/>
        <s v="320x50 | GVNEZ4094A"/>
        <s v="300x250 | DANIT5805U"/>
        <s v="300x250 | PHTXE1764B"/>
        <s v="300x250 | MEOSU3566R"/>
        <s v="300x50 | GYCND0607J"/>
        <s v="300x50 | ZJRPV5063L"/>
        <s v="320x50 | FRLAV2389E"/>
        <s v="320x50 | EIGNB6744C"/>
        <s v="320x50 | QFWII4772P"/>
        <s v="300x250 | QTDDO7203O"/>
        <s v="300x250 | PBJVX1159R"/>
        <s v="320x50 | UYBWI6518W"/>
        <s v="300x250 | UFJIL2790F"/>
        <s v="320x50 | XJAXD7769J"/>
        <s v="320x50 | DRQEG8768V"/>
        <s v="300x250 | RLRXJ9018X"/>
        <s v="300x250 | MKCYW5699X"/>
        <s v="320x50 | ACISR2177V"/>
        <s v="320x50 | MRWWP1933D"/>
        <s v="320x50 | PXTFY2287U"/>
        <s v="300x250 | TPUSC7096U"/>
        <s v="320x50 | ULCVE1524T"/>
        <s v="300x250 | YTVZF7096N"/>
        <s v="300x250 | EWNTA2102E"/>
        <s v="320x50 | KULXK2417O"/>
        <s v="300x250 | HXCRN4463P"/>
        <s v="300x250 | DPTMM2394J"/>
        <s v="320x50 | SSXHD0493R"/>
        <s v="300x250 | SVDSI0203I"/>
        <s v="320x50 | YOGGI4679I"/>
        <s v="300x250 | QLYBJ6230S"/>
        <s v="300x250 | XNDIE5376H"/>
        <s v="320x50 | IQNDF8078J"/>
        <s v="320x50 | NQIAQ4797B"/>
        <s v="320x50 | BPIEV7647Z"/>
        <s v="320x50 | URJMU3263E"/>
        <s v="300x250 | SKDOI1091I"/>
        <s v="300x250 | MKJOS9956B"/>
        <s v="320x50 | XEVLA2869O"/>
        <s v="320x50 | NNIQN4994L"/>
        <s v="320x50 | TOBUU9192V"/>
        <s v="320x50 | WQOKT9460U"/>
        <s v="320x50 | IXZCJ1734X"/>
        <s v="320x50 | DPTMM2394J"/>
        <s v="300x50 | UYBWI6518W"/>
        <s v="320x50 | CDXJO4905E"/>
        <s v="300x250 | DEIGT6412A"/>
        <s v="320x50 | WOAJS6397Q"/>
        <s v="300x250 | MYYFY2600T"/>
        <s v="300x250 | UDILX1928H"/>
        <s v="300x250 | NXNCM3609R"/>
        <s v="300x250 | ZPFYE9731B"/>
        <s v="320x50 | TOJIT8735S"/>
        <s v="300x250 | TADZU2116Y"/>
        <s v="300x250 | HPNFI2551J"/>
        <s v="300x250 | EXWIY3624H"/>
        <s v="300x250 | ELPSH7345M"/>
        <s v="300x250 | RRFVN6966N"/>
        <s v="300x250 | KAOJS0986I"/>
        <m/>
      </sharedItems>
    </cacheField>
    <cacheField name="creative_messaging" numFmtId="0">
      <sharedItems containsBlank="1">
        <s v="Sign up Now - 10% Off"/>
        <s v="Subscribe Today - 10% Discount"/>
        <s v="Sign up Today - 10% Off"/>
        <s v="10% Discount - Ends 6/1"/>
        <m/>
      </sharedItems>
    </cacheField>
    <cacheField name="app_url" numFmtId="0">
      <sharedItems containsBlank="1">
        <s v="microsoftcasualgames.com"/>
        <s v="insider.com"/>
        <s v="medical-news.org"/>
        <s v="yahoo.com"/>
        <s v="weather.com"/>
        <s v="usatoday.com"/>
        <s v="mail.yahoo.com"/>
        <s v="msn.com"/>
        <s v="dailyhodl.com"/>
        <s v="news.yahoo.com"/>
        <s v="cbsnews.com"/>
        <s v="poshland.com"/>
        <s v="marca.com"/>
        <s v="realtor.com"/>
        <s v="ebay.com"/>
        <s v="outlook.live.com"/>
        <s v="zillow.com"/>
        <s v="thesaurus.com"/>
        <s v="forbes.com"/>
        <s v="wsvn.com"/>
        <s v="biblegateway.com"/>
        <s v="streetinsider.com"/>
        <s v="nbcchicago.com"/>
        <s v="slickdeals.net"/>
        <s v="mail.aol.com"/>
        <s v="people.com"/>
        <s v="gamingbible.com"/>
        <s v="cnn.com"/>
        <s v="nypost.com"/>
        <s v="m.timesofindia.com"/>
        <s v="a-z-animals.com"/>
        <s v="espn.com"/>
        <s v="motor-junkie.com"/>
        <s v="npr.org"/>
        <s v="eonline.com"/>
        <s v="baseball-reference.com"/>
        <s v="finance.yahoo.com"/>
        <s v="repairlinkshop.com"/>
        <s v="accuweather.com"/>
        <s v="usnews.com"/>
        <s v="cheapoair.com"/>
        <s v="autotrader.com"/>
        <s v="screenrant.com"/>
        <s v="newsmemory.com"/>
        <s v="boxrox.com"/>
        <s v="wikihow.com"/>
        <s v="drugs.com"/>
        <s v="fox59.com"/>
        <s v="billboard.com"/>
        <s v="shareably.net"/>
        <s v="the-sun.com"/>
        <s v="gamerant.com"/>
        <s v="livescience.com"/>
        <s v="aol.com"/>
        <s v="fortune.com"/>
        <s v="whatismyipaddress.com"/>
        <s v="taboolanews.com"/>
        <s v="foxnews.com"/>
        <s v="businessinsider.com"/>
        <s v="homehacks.co"/>
        <s v="pandora.com"/>
        <s v="phys.org"/>
        <s v="bbc.com"/>
        <s v="culinaryhill.com"/>
        <s v="att.yahoo.com"/>
        <s v="scitechdaily.com"/>
        <s v="flightaware.com"/>
        <s v="investing.com"/>
        <s v="medicalnewstoday.com"/>
        <s v="reference.com"/>
        <s v="signin.ebay.com"/>
        <s v="mapquest.com"/>
        <s v="wunderground.com"/>
        <s v="therighthairstyles.com"/>
        <s v="nytimes.com"/>
        <s v="mlb.com"/>
        <s v="carscoops.com"/>
        <s v="lotterypost.com"/>
        <s v="ranker.com"/>
        <s v="cnbc.com"/>
        <s v="ajc.com"/>
        <s v="usssa.com"/>
        <s v="biblestudytools.com"/>
        <s v="miamiherald.com"/>
        <s v="cars.com"/>
        <s v="fandomwire.com"/>
        <s v="commercialappeal.com"/>
        <s v="insidethemagic.net"/>
        <s v="boattrader.com"/>
        <s v="omnicalculator.com"/>
        <s v="gamespot.com"/>
        <s v="thesaltymarshmallow.com"/>
        <s v="femanin.com"/>
        <s v="tomsguide.com"/>
        <s v="nbcnews.com"/>
        <s v="kbb.com"/>
        <s v="jdpower.com"/>
        <s v="geeksforgeeks.org"/>
        <s v="essentiallysports.com"/>
        <s v="androidpolice.com"/>
        <s v="gameofglam.com"/>
        <s v="editorsnation.com"/>
        <s v="heraldweekly.com"/>
        <s v="signupgenius.com"/>
        <s v="cheezburger.com"/>
        <s v="yellowpages.com"/>
        <s v="sporcle.com"/>
        <s v="rvtrader.com"/>
        <s v="nbcsports.com"/>
        <s v="bleacherbreaker.com"/>
        <s v="onechicagocenter.com"/>
        <s v="calculator.net"/>
        <s v="greatschools.org"/>
        <s v="fandom.com"/>
        <s v="chocolatecoveredkatie.com"/>
        <s v="mobileposse.com"/>
        <s v="dailymail.co.uk/tvshowbiz"/>
        <s v="sports.yahoo.com"/>
        <s v="cbssports.com"/>
        <s v="travelerdreams.com"/>
        <s v="newsharper.com"/>
        <s v="bestbuy.com"/>
        <s v="apnews.com"/>
        <s v="w3schools.com"/>
        <s v="activebeat.com"/>
        <s v="womenshealthmag.com"/>
        <s v="zone.msn.com"/>
        <s v="webmd.com"/>
        <s v="si.com"/>
        <s v="cargurus.com"/>
        <s v="rent.com"/>
        <s v="allrecipes.com"/>
        <s v="kiplinger.com"/>
        <s v="timeanddate.com"/>
        <s v="findagrave.com"/>
        <s v="historycollection.com"/>
        <s v="daily-choices.com"/>
        <s v="yourroyals.com"/>
        <s v="doodle.com"/>
        <s v="alotfinance.com"/>
        <s v="redfin.com"/>
        <s v="funnyand.com"/>
        <s v="ign.com"/>
        <s v="hindustantimes.com"/>
        <s v="buzzfeed.com"/>
        <s v="politico.com"/>
        <s v="wizofawes.com"/>
        <s v="reuters.com"/>
        <s v="wsmv.com"/>
        <s v="myfitnesspal.com"/>
        <s v="factinate.com"/>
        <s v="sneakertoast.com"/>
        <s v="iflscience.com"/>
        <s v="milb.com"/>
        <s v="merriam-webster.com/dictionary"/>
        <s v="seedsgames.com"/>
        <s v="culturess.com"/>
        <s v="rollingstone.com"/>
        <s v="behindthevoiceactors.com"/>
        <s v="homeaddict.io"/>
        <s v="tastesbetterfromscratch.com"/>
        <s v="healthyrecipesblogs.com"/>
        <s v="dinneratthezoo.com"/>
        <s v="upworthy.com"/>
        <s v="evite.com"/>
        <s v="wsj.com"/>
        <s v="investopedia.com"/>
        <s v="houseplans.net"/>
        <s v="clutchpoints.com"/>
        <s v="thehulltruth.com"/>
        <s v="britannica.com"/>
        <s v="my.yahoo.com"/>
        <s v="moneyppl.com"/>
        <s v="foxbusiness.com"/>
        <s v="soaps.sheknows.com"/>
        <s v="nsfas-applications.co.za"/>
        <s v="thekrazycouponlady.com"/>
        <s v="greedyfinance.com"/>
        <s v="nbcdfw.com"/>
        <s v="sciencealert.com"/>
        <s v="eenadu.net"/>
        <s v="citationmachine.net"/>
        <s v="zdnet.com"/>
        <s v="maxroll.gg"/>
        <s v="classmates.com"/>
        <s v="yourdailysportfix.com"/>
        <s v="icy-veins.com"/>
        <s v="yachtworld.com"/>
        <s v="health.usnews.com"/>
        <s v="macrumors.com"/>
        <s v="healthline.com"/>
        <s v="cnet.com"/>
        <s v="bridesblush.com"/>
        <s v="sciencesensei.com"/>
        <s v="topclassactions.com"/>
        <s v="lensvid.com"/>
        <s v="investmentguru.com"/>
        <s v="androidauthority.com"/>
        <s v="thebigmansworld.com"/>
        <s v="wordunscrambler.me"/>
        <s v="doctoreport.com"/>
        <s v="todaysnyc.com"/>
        <s v="nbcmiami.com"/>
        <s v="mydailymagazine.com"/>
        <s v="dailymail.co.uk/news"/>
        <s v="sallysbakingaddiction.com"/>
        <s v="abcnews.go.com"/>
        <s v="uscellular.com"/>
        <s v="techradar.com"/>
        <s v="factable.com"/>
        <s v="dictionary.com"/>
        <s v="merriam-webster.com"/>
        <s v="thegamer.com"/>
        <s v="sportpirate.com"/>
        <s v="tripadvisor.com"/>
        <s v="mayoclinic.org"/>
        <s v="dexerto.com"/>
        <s v="finviz.com"/>
        <s v="baseball.fantasysports.yahoo.com"/>
        <s v="chicagotribune.com"/>
        <s v="firstcoastnews.com"/>
        <s v="semana.com"/>
        <s v="al.com"/>
        <s v="dailydot.com"/>
        <s v="dmv.org"/>
        <s v="nba.com"/>
        <s v="washingtonpost.com"/>
        <s v="ew.com"/>
        <s v="dotesports.com"/>
        <s v="historyallday.com"/>
        <s v="tasteofhome.com"/>
        <s v="dafont.com"/>
        <s v="my.earthlink.net"/>
        <s v="thefinancechatter.com"/>
        <s v="dailybee.com"/>
        <m/>
      </sharedItems>
    </cacheField>
    <cacheField name="exchange" numFmtId="0">
      <sharedItems containsBlank="1">
        <s v="Magnite DV+"/>
        <s v="Google Ad Manager"/>
        <s v="Yahoo Exchange"/>
        <s v="TripleLift"/>
        <s v="PubMatic"/>
        <s v="Xandr - Monetize SSP (AppNexus)"/>
        <s v="Smart RTB+ (Smartadserver)"/>
        <s v="BidSwitch"/>
        <s v="PulsePoint"/>
        <s v="GumGum"/>
        <s v="OpenX"/>
        <s v="Index Exchange"/>
        <s v="Sovrn"/>
        <s v="Sharethrough"/>
        <s v="Taboola"/>
        <s v="Yieldmo"/>
        <s v="Kargo"/>
        <m/>
      </sharedItems>
    </cacheField>
    <cacheField name="device_make" numFmtId="0">
      <sharedItems containsBlank="1">
        <s v="Smartphone"/>
        <s v="Windows PC"/>
        <s v="Apple PC"/>
        <m/>
      </sharedItems>
    </cacheField>
    <cacheField name="impressions" numFmtId="0">
      <sharedItems containsString="0" containsBlank="1" containsNumber="1" containsInteger="1">
        <n v="252170.0"/>
        <n v="102905.0"/>
        <n v="117879.0"/>
        <n v="1116343.0"/>
        <n v="564387.0"/>
        <n v="186404.0"/>
        <n v="470192.0"/>
        <n v="117518.0"/>
        <n v="556152.0"/>
        <n v="39212.0"/>
        <n v="421110.0"/>
        <n v="1720462.0"/>
        <n v="210700.0"/>
        <n v="73544.0"/>
        <n v="679098.0"/>
        <n v="510778.0"/>
        <n v="1083050.0"/>
        <n v="84460.0"/>
        <n v="1221746.0"/>
        <n v="292578.0"/>
        <n v="268811.0"/>
        <n v="292885.0"/>
        <n v="780475.0"/>
        <n v="554980.0"/>
        <n v="335461.0"/>
        <n v="45965.0"/>
        <n v="114194.0"/>
        <n v="61442.0"/>
        <n v="297347.0"/>
        <n v="742281.0"/>
        <n v="482834.0"/>
        <n v="562103.0"/>
        <n v="263752.0"/>
        <n v="87245.0"/>
        <n v="254780.0"/>
        <n v="104538.0"/>
        <n v="156427.0"/>
        <n v="312206.0"/>
        <n v="57257.0"/>
        <n v="192201.0"/>
        <n v="69239.0"/>
        <n v="109128.0"/>
        <n v="13466.0"/>
        <n v="210096.0"/>
        <n v="1601933.0"/>
        <n v="321263.0"/>
        <n v="756687.0"/>
        <n v="571090.0"/>
        <n v="50517.0"/>
        <n v="654902.0"/>
        <n v="46190.0"/>
        <n v="598460.0"/>
        <n v="311753.0"/>
        <n v="760502.0"/>
        <n v="1109184.0"/>
        <n v="3196231.0"/>
        <n v="194833.0"/>
        <n v="229908.0"/>
        <n v="198754.0"/>
        <n v="999915.0"/>
        <n v="766674.0"/>
        <n v="81567.0"/>
        <n v="686858.0"/>
        <n v="141157.0"/>
        <n v="197192.0"/>
        <n v="446774.0"/>
        <n v="89744.0"/>
        <n v="13183.0"/>
        <n v="106392.0"/>
        <n v="73567.0"/>
        <n v="177632.0"/>
        <n v="224359.0"/>
        <n v="189462.0"/>
        <n v="15904.0"/>
        <n v="113262.0"/>
        <n v="75161.0"/>
        <n v="1010148.0"/>
        <n v="186702.0"/>
        <n v="121991.0"/>
        <n v="818919.0"/>
        <n v="70506.0"/>
        <n v="13592.0"/>
        <n v="13464.0"/>
        <n v="284783.0"/>
        <n v="188170.0"/>
        <n v="9725.0"/>
        <n v="1515751.0"/>
        <n v="307888.0"/>
        <n v="85965.0"/>
        <n v="264580.0"/>
        <n v="77748.0"/>
        <n v="1222302.0"/>
        <n v="117713.0"/>
        <n v="104814.0"/>
        <n v="224877.0"/>
        <n v="55274.0"/>
        <n v="65983.0"/>
        <n v="435848.0"/>
        <n v="144088.0"/>
        <n v="310255.0"/>
        <n v="12512.0"/>
        <n v="109567.0"/>
        <n v="13382.0"/>
        <n v="77703.0"/>
        <n v="80456.0"/>
        <n v="888037.0"/>
        <n v="103665.0"/>
        <n v="213699.0"/>
        <n v="130602.0"/>
        <n v="65257.0"/>
        <n v="13608.0"/>
        <n v="126337.0"/>
        <n v="77313.0"/>
        <n v="39705.0"/>
        <n v="69136.0"/>
        <n v="286998.0"/>
        <n v="171575.0"/>
        <n v="1767940.0"/>
        <n v="908899.0"/>
        <n v="84306.0"/>
        <n v="180353.0"/>
        <n v="728841.0"/>
        <n v="114723.0"/>
        <n v="67752.0"/>
        <n v="262807.0"/>
        <n v="49412.0"/>
        <n v="83537.0"/>
        <n v="405957.0"/>
        <n v="100058.0"/>
        <n v="481526.0"/>
        <n v="63460.0"/>
        <n v="680912.0"/>
        <n v="25377.0"/>
        <n v="15449.0"/>
        <n v="15602.0"/>
        <n v="130796.0"/>
        <n v="102884.0"/>
        <n v="13326.0"/>
        <n v="35034.0"/>
        <n v="37355.0"/>
        <n v="49415.0"/>
        <n v="207823.0"/>
        <n v="7583.0"/>
        <n v="161178.0"/>
        <n v="1575592.0"/>
        <n v="11325.0"/>
        <n v="12088.0"/>
        <n v="1956642.0"/>
        <n v="47931.0"/>
        <n v="59296.0"/>
        <n v="57917.0"/>
        <n v="85280.0"/>
        <n v="10485.0"/>
        <n v="19549.0"/>
        <n v="65380.0"/>
        <n v="97346.0"/>
        <n v="9210.0"/>
        <n v="16202.0"/>
        <n v="8278.0"/>
        <n v="9702.0"/>
        <n v="65043.0"/>
        <n v="95289.0"/>
        <n v="11062.0"/>
        <n v="54134.0"/>
        <n v="152881.0"/>
        <n v="88499.0"/>
        <n v="212009.0"/>
        <n v="12209.0"/>
        <n v="40859.0"/>
        <n v="61574.0"/>
        <n v="217824.0"/>
        <n v="51889.0"/>
        <n v="11919.0"/>
        <n v="27473.0"/>
        <n v="335664.0"/>
        <n v="13202.0"/>
        <n v="39844.0"/>
        <n v="88022.0"/>
        <n v="257862.0"/>
        <n v="88819.0"/>
        <n v="106151.0"/>
        <n v="9130.0"/>
        <n v="56927.0"/>
        <n v="32845.0"/>
        <n v="10093.0"/>
        <n v="37227.0"/>
        <n v="458931.0"/>
        <n v="10992.0"/>
        <n v="11289.0"/>
        <n v="12136.0"/>
        <n v="81486.0"/>
        <n v="22444.0"/>
        <n v="42830.0"/>
        <n v="219088.0"/>
        <n v="100991.0"/>
        <n v="8437.0"/>
        <n v="111884.0"/>
        <n v="921791.0"/>
        <n v="21903.0"/>
        <n v="108559.0"/>
        <n v="113420.0"/>
        <n v="13713.0"/>
        <n v="9157.0"/>
        <n v="14932.0"/>
        <n v="7789.0"/>
        <n v="8862.0"/>
        <n v="150457.0"/>
        <n v="51056.0"/>
        <n v="65243.0"/>
        <n v="120603.0"/>
        <n v="10677.0"/>
        <n v="14136.0"/>
        <n v="14730.0"/>
        <n v="19408.0"/>
        <n v="56737.0"/>
        <n v="10779.0"/>
        <n v="48436.0"/>
        <n v="38735.0"/>
        <n v="66554.0"/>
        <n v="111624.0"/>
        <n v="1323451.0"/>
        <n v="10389.0"/>
        <n v="136733.0"/>
        <n v="102958.0"/>
        <n v="95644.0"/>
        <n v="161222.0"/>
        <n v="15033.0"/>
        <n v="10191.0"/>
        <n v="23941.0"/>
        <n v="96779.0"/>
        <n v="76049.0"/>
        <n v="12488.0"/>
        <n v="20278.0"/>
        <n v="11214.0"/>
        <n v="36543.0"/>
        <n v="34959.0"/>
        <n v="45402.0"/>
        <n v="190592.0"/>
        <n v="13779.0"/>
        <n v="123430.0"/>
        <n v="18537.0"/>
        <n v="53464.0"/>
        <n v="247106.0"/>
        <n v="96508.0"/>
        <n v="22175.0"/>
        <n v="15547.0"/>
        <n v="115412.0"/>
        <n v="69928.0"/>
        <n v="11343.0"/>
        <n v="92764.0"/>
        <n v="96728.0"/>
        <n v="68008.0"/>
        <n v="90463.0"/>
        <n v="23965.0"/>
        <n v="21482.0"/>
        <n v="63794.0"/>
        <n v="75531.0"/>
        <n v="120902.0"/>
        <n v="80408.0"/>
        <n v="11668.0"/>
        <n v="11681.0"/>
        <n v="10942.0"/>
        <n v="13655.0"/>
        <n v="24100.0"/>
        <n v="27032.0"/>
        <n v="114267.0"/>
        <n v="64577.0"/>
        <n v="11375.0"/>
        <n v="61227.0"/>
        <n v="16956.0"/>
        <n v="11697.0"/>
        <n v="14581.0"/>
        <n v="13168.0"/>
        <n v="11269.0"/>
        <n v="15047.0"/>
        <n v="14984.0"/>
        <n v="9078.0"/>
        <n v="19829.0"/>
        <n v="20486.0"/>
        <n v="76724.0"/>
        <n v="318269.0"/>
        <n v="63415.0"/>
        <n v="55692.0"/>
        <n v="1100942.0"/>
        <n v="253577.0"/>
        <n v="7584.0"/>
        <n v="8716.0"/>
        <n v="21737.0"/>
        <n v="22004.0"/>
        <n v="12001.0"/>
        <n v="14763.0"/>
        <n v="7394.0"/>
        <n v="7806.0"/>
        <n v="8097.0"/>
        <n v="8204.0"/>
        <n v="98509.0"/>
        <n v="14922.0"/>
        <n v="17752.0"/>
        <n v="183230.0"/>
        <n v="58938.0"/>
        <n v="69722.0"/>
        <n v="35178.0"/>
        <n v="9709.0"/>
        <n v="13823.0"/>
        <n v="69523.0"/>
        <n v="92806.0"/>
        <n v="94340.0"/>
        <n v="10707.0"/>
        <n v="122086.0"/>
        <n v="16288.0"/>
        <n v="21143.0"/>
        <n v="115673.0"/>
        <n v="18458.0"/>
        <n v="100800.0"/>
        <n v="22163.0"/>
        <n v="38070.0"/>
        <n v="12280.0"/>
        <n v="12220.0"/>
        <n v="16151.0"/>
        <n v="40929.0"/>
        <n v="37269.0"/>
        <n v="14693.0"/>
        <n v="10903.0"/>
        <n v="16175.0"/>
        <n v="42451.0"/>
        <n v="43057.0"/>
        <n v="11561.0"/>
        <n v="119280.0"/>
        <n v="569171.0"/>
        <n v="109372.0"/>
        <n v="45285.0"/>
        <n v="12988.0"/>
        <n v="15277.0"/>
        <n v="182114.0"/>
        <n v="20417.0"/>
        <n v="232635.0"/>
        <n v="239164.0"/>
        <n v="56945.0"/>
        <n v="20348.0"/>
        <n v="12864.0"/>
        <n v="13132.0"/>
        <n v="35163.0"/>
        <n v="61474.0"/>
        <n v="26715.0"/>
        <n v="34278.0"/>
        <n v="49014.0"/>
        <n v="82916.0"/>
        <n v="81054.0"/>
        <n v="9222.0"/>
        <n v="31625.0"/>
        <n v="59782.0"/>
        <n v="276716.0"/>
        <n v="8233.0"/>
        <n v="22934.0"/>
        <n v="13100.0"/>
        <n v="65238.0"/>
        <n v="138904.0"/>
        <n v="12592.0"/>
        <n v="13700.0"/>
        <n v="11734.0"/>
        <n v="16239.0"/>
        <n v="25532.0"/>
        <n v="325152.0"/>
        <n v="11607.0"/>
        <n v="10906.0"/>
        <n v="47016.0"/>
        <n v="198163.0"/>
        <n v="207685.0"/>
        <n v="9730.0"/>
        <n v="15200.0"/>
        <n v="18313.0"/>
        <n v="23829.0"/>
        <n v="21088.0"/>
        <n v="9881.0"/>
        <n v="96031.0"/>
        <n v="12606.0"/>
        <n v="13293.0"/>
        <n v="40447.0"/>
        <n v="42759.0"/>
        <n v="49250.0"/>
        <n v="116926.0"/>
        <n v="45668.0"/>
        <n v="38408.0"/>
        <n v="183208.0"/>
        <n v="16808.0"/>
        <n v="48707.0"/>
        <n v="61848.0"/>
        <n v="37617.0"/>
        <n v="9273.0"/>
        <n v="13833.0"/>
        <n v="9463.0"/>
        <n v="16580.0"/>
        <n v="52582.0"/>
        <n v="47360.0"/>
        <n v="232470.0"/>
        <n v="109709.0"/>
        <n v="184622.0"/>
        <n v="37717.0"/>
        <n v="48562.0"/>
        <n v="69540.0"/>
        <n v="26439.0"/>
        <n v="140359.0"/>
        <n v="11296.0"/>
        <n v="88293.0"/>
        <n v="12868.0"/>
        <n v="22501.0"/>
        <n v="52006.0"/>
        <n v="13642.0"/>
        <n v="42833.0"/>
        <n v="57168.0"/>
        <n v="16227.0"/>
        <n v="16791.0"/>
        <n v="50183.0"/>
        <n v="83854.0"/>
        <n v="357707.0"/>
        <n v="189571.0"/>
        <n v="78433.0"/>
        <n v="304377.0"/>
        <n v="74164.0"/>
        <n v="41513.0"/>
        <n v="17382.0"/>
        <n v="11025.0"/>
        <n v="39881.0"/>
        <n v="9178.0"/>
        <n v="39314.0"/>
        <n v="43117.0"/>
        <n v="10815.0"/>
        <n v="76439.0"/>
        <n v="127090.0"/>
        <n v="12510.0"/>
        <n v="29856.0"/>
        <n v="30714.0"/>
        <n v="15475.0"/>
        <n v="48892.0"/>
        <n v="70134.0"/>
        <n v="11672.0"/>
        <n v="12974.0"/>
        <n v="39725.0"/>
        <n v="9790.0"/>
        <n v="27371.0"/>
        <n v="29251.0"/>
        <n v="45711.0"/>
        <n v="50838.0"/>
        <n v="58738.0"/>
        <n v="72117.0"/>
        <n v="18412.0"/>
        <n v="21280.0"/>
        <n v="15399.0"/>
        <n v="62040.0"/>
        <n v="68114.0"/>
        <n v="68704.0"/>
        <n v="42884.0"/>
        <n v="18771.0"/>
        <n v="37554.0"/>
        <n v="95655.0"/>
        <n v="48211.0"/>
        <n v="87287.0"/>
        <n v="10501.0"/>
        <n v="14509.0"/>
        <n v="9328.0"/>
        <n v="33650.0"/>
        <n v="40519.0"/>
        <n v="15322.0"/>
        <n v="11511.0"/>
        <n v="42459.0"/>
        <n v="23410.0"/>
        <n v="48947.0"/>
        <n v="99205.0"/>
        <n v="21962.0"/>
        <n v="31003.0"/>
        <n v="272509.0"/>
        <n v="507889.0"/>
        <n v="53561.0"/>
        <n v="51515.0"/>
        <n v="8420.0"/>
        <n v="16372.0"/>
        <n v="9149.0"/>
        <n v="33069.0"/>
        <n v="14350.0"/>
        <n v="14890.0"/>
        <n v="43327.0"/>
        <n v="12391.0"/>
        <n v="9515.0"/>
        <n v="7862.0"/>
        <n v="16137.0"/>
        <n v="16354.0"/>
        <n v="8545.0"/>
        <n v="74426.0"/>
        <n v="20459.0"/>
        <n v="10819.0"/>
        <n v="17228.0"/>
        <n v="149618.0"/>
        <n v="7356.0"/>
        <n v="7472.0"/>
        <n v="7531.0"/>
        <n v="7540.0"/>
        <n v="7769.0"/>
        <n v="8000.0"/>
        <n v="8068.0"/>
        <n v="69757.0"/>
        <n v="16503.0"/>
        <n v="36431.0"/>
        <n v="29323.0"/>
        <n v="44361.0"/>
        <n v="42755.0"/>
        <n v="83957.0"/>
        <n v="49936.0"/>
        <n v="20833.0"/>
        <n v="32400.0"/>
        <n v="38396.0"/>
        <n v="11043.0"/>
        <n v="32173.0"/>
        <n v="26784.0"/>
        <n v="37076.0"/>
        <n v="12436.0"/>
        <n v="32436.0"/>
        <n v="43367.0"/>
        <n v="81905.0"/>
        <n v="21531.0"/>
        <n v="20572.0"/>
        <n v="7402.0"/>
        <n v="141165.0"/>
        <n v="64892.0"/>
        <n v="15588.0"/>
        <n v="14083.0"/>
        <n v="11417.0"/>
        <n v="23711.0"/>
        <n v="22259.0"/>
        <n v="15326.0"/>
        <n v="39794.0"/>
        <n v="20537.0"/>
        <n v="24875.0"/>
        <n v="23488.0"/>
        <n v="74516.0"/>
        <n v="74436.0"/>
        <n v="10811.0"/>
        <n v="10835.0"/>
        <n v="114384.0"/>
        <n v="14599.0"/>
        <n v="19461.0"/>
        <n v="4154911.0"/>
        <n v="13347.0"/>
        <n v="21229.0"/>
        <n v="35335.0"/>
        <n v="8273.0"/>
        <n v="14011.0"/>
        <n v="26558.0"/>
        <n v="12879.0"/>
        <n v="14038.0"/>
        <n v="15252.0"/>
        <n v="44505.0"/>
        <n v="17770.0"/>
        <n v="31443.0"/>
        <n v="36863.0"/>
        <n v="47394.0"/>
        <n v="18136.0"/>
        <n v="45397.0"/>
        <n v="19464.0"/>
        <n v="39163.0"/>
        <n v="12692.0"/>
        <n v="8944.0"/>
        <n v="18324.0"/>
        <n v="9404.0"/>
        <n v="12451.0"/>
        <n v="11420.0"/>
        <n v="43666.0"/>
        <n v="115544.0"/>
        <n v="9261.0"/>
        <n v="10565.0"/>
        <n v="25889.0"/>
        <n v="21599.0"/>
        <n v="8730.0"/>
        <n v="221720.0"/>
        <n v="12214.0"/>
        <n v="29107.0"/>
        <n v="58477.0"/>
        <n v="29834.0"/>
        <n v="60412.0"/>
        <n v="9040.0"/>
        <n v="28553.0"/>
        <n v="26304.0"/>
        <n v="19344.0"/>
        <n v="26820.0"/>
        <n v="7229.0"/>
        <n v="22180.0"/>
        <n v="7514.0"/>
        <n v="7530.0"/>
        <n v="8187.0"/>
        <n v="9946.0"/>
        <n v="11789.0"/>
        <n v="90123.0"/>
        <n v="20885.0"/>
        <n v="14799.0"/>
        <n v="9362.0"/>
        <n v="9014.0"/>
        <n v="31813.0"/>
        <n v="27202.0"/>
        <n v="14047.0"/>
        <n v="25835.0"/>
        <n v="14451.0"/>
        <n v="10012.0"/>
        <n v="10653.0"/>
        <n v="17833.0"/>
        <n v="12459.0"/>
        <n v="9357.0"/>
        <n v="13686.0"/>
        <n v="20165.0"/>
        <n v="16142.0"/>
        <n v="35043.0"/>
        <n v="39373.0"/>
        <n v="17620.0"/>
        <n v="9560.0"/>
        <n v="12319.0"/>
        <n v="17317.0"/>
        <n v="11476.0"/>
        <n v="9238.0"/>
        <n v="17049.0"/>
        <n v="25021.0"/>
        <n v="14137.0"/>
        <n v="9059.0"/>
        <n v="26415.0"/>
        <n v="19951.0"/>
        <n v="19212.0"/>
        <n v="16628.0"/>
        <n v="26270.0"/>
        <n v="18516.0"/>
        <n v="25539.0"/>
        <n v="16669.0"/>
        <n v="26212.0"/>
        <n v="7965.0"/>
        <n v="10524.0"/>
        <n v="17518.0"/>
        <n v="13946.0"/>
        <n v="17561.0"/>
        <n v="44889.0"/>
        <n v="19093.0"/>
        <n v="29092.0"/>
        <n v="12161.0"/>
        <n v="13075.0"/>
        <n v="23156.0"/>
        <n v="31243.0"/>
        <n v="37176.0"/>
        <n v="10350.0"/>
        <n v="27592.0"/>
        <n v="24962.0"/>
        <n v="17582.0"/>
        <n v="32714.0"/>
        <n v="7921.0"/>
        <n v="16236.0"/>
        <n v="28888.0"/>
        <n v="12148.0"/>
        <n v="8362.0"/>
        <n v="17075.0"/>
        <n v="10386.0"/>
        <n v="55445.0"/>
        <n v="14224.0"/>
        <n v="14398.0"/>
        <n v="14553.0"/>
        <n v="9533.0"/>
        <n v="12770.0"/>
        <n v="18633.0"/>
        <n v="25206.0"/>
        <n v="19826.0"/>
        <n v="14181.0"/>
        <n v="30460.0"/>
        <n v="7628.0"/>
        <n v="12092.0"/>
        <n v="16325.0"/>
        <n v="18028.0"/>
        <n v="14489.0"/>
        <n v="29393.0"/>
        <n v="19334.0"/>
        <n v="134847.0"/>
        <n v="22690.0"/>
        <n v="16978.0"/>
        <n v="14917.0"/>
        <n v="10066.0"/>
        <n v="22800.0"/>
        <n v="20548.0"/>
        <n v="18081.0"/>
        <n v="10883.0"/>
        <n v="31359.0"/>
        <n v="16719.0"/>
        <n v="17645.0"/>
        <n v="18401.0"/>
        <n v="15441.0"/>
        <n v="9319.0"/>
        <n v="9867.0"/>
        <n v="23774.0"/>
        <n v="8217.0"/>
        <n v="91593.0"/>
        <n v="7320.0"/>
        <n v="9060.0"/>
        <n v="18095.0"/>
        <n v="21478.0"/>
        <n v="9920.0"/>
        <n v="18022.0"/>
        <n v="12354.0"/>
        <n v="16644.0"/>
        <n v="7822.0"/>
        <n v="14379.0"/>
        <n v="7687.0"/>
        <n v="9153.0"/>
        <n v="15318.0"/>
        <n v="7695.0"/>
        <n v="7248.0"/>
        <n v="20899.0"/>
        <n v="12176.0"/>
        <n v="27394.0"/>
        <n v="12710.0"/>
        <n v="21028.0"/>
        <n v="7409.0"/>
        <n v="7585.0"/>
        <n v="7447.0"/>
        <n v="15311.0"/>
        <n v="19379.0"/>
        <n v="23983.0"/>
        <n v="24464.0"/>
        <n v="7427.0"/>
        <n v="7470.0"/>
        <n v="7691.0"/>
        <n v="8111.0"/>
        <m/>
      </sharedItems>
    </cacheField>
    <cacheField name="clicks" numFmtId="0">
      <sharedItems containsString="0" containsBlank="1" containsNumber="1" containsInteger="1">
        <n v="650.0"/>
        <n v="421.0"/>
        <n v="390.0"/>
        <n v="3104.0"/>
        <n v="1984.0"/>
        <n v="940.0"/>
        <n v="299.0"/>
        <n v="1867.0"/>
        <n v="260.0"/>
        <n v="984.0"/>
        <n v="4865.0"/>
        <n v="704.0"/>
        <n v="223.0"/>
        <n v="1290.0"/>
        <n v="3984.0"/>
        <n v="209.0"/>
        <n v="3874.0"/>
        <n v="812.0"/>
        <n v="799.0"/>
        <n v="796.0"/>
        <n v="2186.0"/>
        <n v="1542.0"/>
        <n v="963.0"/>
        <n v="190.0"/>
        <n v="380.0"/>
        <n v="751.0"/>
        <n v="1999.0"/>
        <n v="1269.0"/>
        <n v="1450.0"/>
        <n v="702.0"/>
        <n v="350.0"/>
        <n v="699.0"/>
        <n v="347.0"/>
        <n v="512.0"/>
        <n v="841.0"/>
        <n v="167.0"/>
        <n v="489.0"/>
        <n v="160.0"/>
        <n v="470.0"/>
        <n v="150.0"/>
        <n v="590.0"/>
        <n v="4265.0"/>
        <n v="852.0"/>
        <n v="1541.0"/>
        <n v="270.0"/>
        <n v="1874.0"/>
        <n v="130.0"/>
        <n v="1654.0"/>
        <n v="763.0"/>
        <n v="2140.0"/>
        <n v="3142.0"/>
        <n v="8745.0"/>
        <n v="499.0"/>
        <n v="480.0"/>
        <n v="2748.0"/>
        <n v="440.0"/>
        <n v="2085.0"/>
        <n v="420.0"/>
        <n v="519.0"/>
        <n v="1245.0"/>
        <n v="311.0"/>
        <n v="100.0"/>
        <n v="197.0"/>
        <n v="485.0"/>
        <n v="478.0"/>
        <n v="280.0"/>
        <n v="2874.0"/>
        <n v="370.0"/>
        <n v="369.0"/>
        <n v="1987.0"/>
        <n v="85.0"/>
        <n v="84.0"/>
        <n v="756.0"/>
        <n v="490.0"/>
        <n v="80.0"/>
        <n v="863.0"/>
        <n v="233.0"/>
        <n v="691.0"/>
        <n v="227.0"/>
        <n v="374.0"/>
        <n v="805.0"/>
        <n v="219.0"/>
        <n v="212.0"/>
        <n v="1058.0"/>
        <n v="970.0"/>
        <n v="69.0"/>
        <n v="345.0"/>
        <n v="68.0"/>
        <n v="204.0"/>
        <n v="2841.0"/>
        <n v="269.0"/>
        <n v="201.0"/>
        <n v="66.0"/>
        <n v="325.0"/>
        <n v="191.0"/>
        <n v="815.0"/>
        <n v="4852.0"/>
        <n v="185.0"/>
        <n v="471.0"/>
        <n v="2174.0"/>
        <n v="174.0"/>
        <n v="684.0"/>
        <n v="170.0"/>
        <n v="222.0"/>
        <n v="874.0"/>
        <n v="435.0"/>
        <n v="1235.0"/>
        <n v="2000.0"/>
        <n v="101.0"/>
        <n v="50.0"/>
        <n v="300.0"/>
        <n v="98.0"/>
        <n v="145.0"/>
        <n v="144.0"/>
        <n v="600.0"/>
        <n v="45.0"/>
        <n v="492.0"/>
        <n v="88.0"/>
        <n v="4563.0"/>
        <n v="211.0"/>
        <n v="208.0"/>
        <n v="790.0"/>
        <n v="40.0"/>
        <n v="199.0"/>
        <n v="78.0"/>
        <n v="155.0"/>
        <n v="426.0"/>
        <n v="186.0"/>
        <n v="555.0"/>
        <n v="147.0"/>
        <n v="560.0"/>
        <n v="700.0"/>
        <n v="200.0"/>
        <n v="33.0"/>
        <n v="165.0"/>
        <n v="164.0"/>
        <n v="65.0"/>
        <n v="974.0"/>
        <n v="97.0"/>
        <n v="193.0"/>
        <n v="541.0"/>
        <n v="286.0"/>
        <n v="63.0"/>
        <n v="220.0"/>
        <n v="2150.0"/>
        <n v="124.0"/>
        <n v="333.0"/>
        <n v="151.0"/>
        <n v="60.0"/>
        <n v="90.0"/>
        <n v="30.0"/>
        <n v="120.0"/>
        <n v="298.0"/>
        <n v="58.0"/>
        <n v="951.0"/>
        <n v="86.0"/>
        <n v="171.0"/>
        <n v="114.0"/>
        <n v="169.0"/>
        <n v="3414.0"/>
        <n v="55.0"/>
        <n v="110.0"/>
        <n v="320.0"/>
        <n v="240.0"/>
        <n v="500.0"/>
        <n v="76.0"/>
        <n v="75.0"/>
        <n v="99.0"/>
        <n v="74.0"/>
        <n v="49.0"/>
        <n v="122.0"/>
        <n v="601.0"/>
        <n v="96.0"/>
        <n v="360.0"/>
        <n v="95.0"/>
        <n v="750.0"/>
        <n v="351.0"/>
        <n v="140.0"/>
        <n v="70.0"/>
        <n v="210.0"/>
        <n v="341.0"/>
        <n v="67.0"/>
        <n v="87.0"/>
        <n v="64.0"/>
        <n v="21.0"/>
        <n v="42.0"/>
        <n v="187.0"/>
        <n v="914.0"/>
        <n v="184.0"/>
        <n v="2984.0"/>
        <n v="890.0"/>
        <n v="20.0"/>
        <n v="666.0"/>
        <n v="175.0"/>
        <n v="194.0"/>
        <n v="250.0"/>
        <n v="57.0"/>
        <n v="56.0"/>
        <n v="410.0"/>
        <n v="111.0"/>
        <n v="146.0"/>
        <n v="54.0"/>
        <n v="142.0"/>
        <n v="106.0"/>
        <n v="35.0"/>
        <n v="400.0"/>
        <n v="1354.0"/>
        <n v="364.0"/>
        <n v="152.0"/>
        <n v="265.0"/>
        <n v="81.0"/>
        <n v="399.0"/>
        <n v="854.0"/>
        <n v="46.0"/>
        <n v="469.0"/>
        <n v="15.0"/>
        <n v="177.0"/>
        <n v="321.0"/>
        <n v="620.0"/>
        <n v="43.0"/>
        <n v="213.0"/>
        <n v="126.0"/>
        <n v="504.0"/>
        <n v="278.0"/>
        <n v="180.0"/>
        <n v="352.0"/>
        <n v="255.0"/>
        <n v="801.0"/>
        <n v="241.0"/>
        <n v="113.0"/>
        <n v="125.0"/>
        <n v="25.0"/>
        <n v="24.0"/>
        <n v="104.0"/>
        <n v="92.0"/>
        <n v="275.0"/>
        <n v="203.0"/>
        <n v="121.0"/>
        <n v="230.0"/>
        <n v="736.0"/>
        <n v="823.0"/>
        <n v="10.0"/>
        <n v="108.0"/>
        <n v="166.0"/>
        <n v="117.0"/>
        <n v="9.0"/>
        <n v="214.0"/>
        <n v="1254.0"/>
        <n v="71.0"/>
        <n v="116.0"/>
        <n v="105.0"/>
        <n v="133.0"/>
        <n v="412.0"/>
        <n v="22.0"/>
        <n v="135.0"/>
        <n v="59.0"/>
        <n v="39.0"/>
        <n v="26.0"/>
        <n v="44.0"/>
        <n v="61.0"/>
        <n v="52.0"/>
        <n v="77.0"/>
        <n v="73.0"/>
        <n v="31.0"/>
        <n v="47.0"/>
        <n v="19.0"/>
        <n v="89.0"/>
        <n v="37.0"/>
        <n v="450.0"/>
        <n v="79.0"/>
        <n v="48.0"/>
        <n v="23.0"/>
        <n v="13.0"/>
        <n v="0.0"/>
        <m/>
      </sharedItems>
    </cacheField>
    <cacheField name="viewable_impressions" numFmtId="0">
      <sharedItems containsString="0" containsBlank="1" containsNumber="1" containsInteger="1">
        <n v="9248.0"/>
        <n v="45324.0"/>
        <n v="52098.0"/>
        <n v="550519.0"/>
        <n v="78234.0"/>
        <n v="30885.0"/>
        <n v="336480.0"/>
        <n v="66458.0"/>
        <n v="221833.0"/>
        <n v="31317.0"/>
        <n v="212140.0"/>
        <n v="940296.0"/>
        <n v="94625.0"/>
        <n v="40405.0"/>
        <n v="467726.0"/>
        <n v="70777.0"/>
        <n v="590156.0"/>
        <n v="13169.0"/>
        <n v="512107.0"/>
        <n v="6474.0"/>
        <n v="95989.0"/>
        <n v="12733.0"/>
        <n v="453974.0"/>
        <n v="323498.0"/>
        <n v="171464.0"/>
        <n v="10028.0"/>
        <n v="50923.0"/>
        <n v="17048.0"/>
        <n v="166412.0"/>
        <n v="432673.0"/>
        <n v="292059.0"/>
        <n v="340616.0"/>
        <n v="127042.0"/>
        <n v="71903.0"/>
        <n v="19169.0"/>
        <n v="49049.0"/>
        <n v="61821.0"/>
        <n v="35661.0"/>
        <n v="3797.0"/>
        <n v="113707.0"/>
        <n v="23112.0"/>
        <n v="38487.0"/>
        <n v="8684.0"/>
        <n v="90928.0"/>
        <n v="1135085.0"/>
        <n v="172887.0"/>
        <n v="442979.0"/>
        <n v="246243.0"/>
        <n v="17179.0"/>
        <n v="40733.0"/>
        <n v="8618.0"/>
        <n v="201153.0"/>
        <n v="170122.0"/>
        <n v="326721.0"/>
        <n v="83035.0"/>
        <n v="2013324.0"/>
        <n v="29091.0"/>
        <n v="98259.0"/>
        <n v="137649.0"/>
        <n v="618816.0"/>
        <n v="344201.0"/>
        <n v="53264.0"/>
        <n v="81956.0"/>
        <n v="8280.0"/>
        <n v="80623.0"/>
        <n v="163786.0"/>
        <n v="48786.0"/>
        <n v="4337.0"/>
        <n v="39599.0"/>
        <n v="28800.0"/>
        <n v="70865.0"/>
        <n v="163149.0"/>
        <n v="53431.0"/>
        <n v="7523.0"/>
        <n v="95762.0"/>
        <n v="40385.0"/>
        <n v="699834.0"/>
        <n v="132038.0"/>
        <n v="43079.0"/>
        <n v="395852.0"/>
        <n v="26779.0"/>
        <n v="7747.0"/>
        <n v="1698.0"/>
        <n v="239363.0"/>
        <n v="155266.0"/>
        <n v="6616.0"/>
        <n v="1151776.0"/>
        <n v="134959.0"/>
        <n v="33865.0"/>
        <n v="217526.0"/>
        <n v="6170.0"/>
        <n v="553773.0"/>
        <n v="16357.0"/>
        <n v="55984.0"/>
        <n v="121175.0"/>
        <n v="47583.0"/>
        <n v="8536.0"/>
        <n v="274912.0"/>
        <n v="26416.0"/>
        <n v="105054.0"/>
        <n v="6240.0"/>
        <n v="57620.0"/>
        <n v="3340.0"/>
        <n v="33478.0"/>
        <n v="46039.0"/>
        <n v="370429.0"/>
        <n v="77283.0"/>
        <n v="18395.0"/>
        <n v="11736.0"/>
        <n v="12749.0"/>
        <n v="2714.0"/>
        <n v="51394.0"/>
        <n v="40366.0"/>
        <n v="12950.0"/>
        <n v="40571.0"/>
        <n v="61586.0"/>
        <n v="101487.0"/>
        <n v="881525.0"/>
        <n v="644697.0"/>
        <n v="45376.0"/>
        <n v="67637.0"/>
        <n v="424340.0"/>
        <n v="14623.0"/>
        <n v="47126.0"/>
        <n v="109871.0"/>
        <n v="22155.0"/>
        <n v="67987.0"/>
        <n v="204189.0"/>
        <n v="73422.0"/>
        <n v="396802.0"/>
        <n v="26978.0"/>
        <n v="388915.0"/>
        <n v="16698.0"/>
        <n v="4595.0"/>
        <n v="7676.0"/>
        <n v="109118.0"/>
        <n v="42841.0"/>
        <n v="3568.0"/>
        <n v="13904.0"/>
        <n v="17138.0"/>
        <n v="24692.0"/>
        <n v="33602.0"/>
        <n v="4608.0"/>
        <n v="70181.0"/>
        <n v="1155869.0"/>
        <n v="6186.0"/>
        <n v="1124.0"/>
        <n v="981461.0"/>
        <n v="15989.0"/>
        <n v="25482.0"/>
        <n v="3650.0"/>
        <n v="35860.0"/>
        <n v="4255.0"/>
        <n v="6187.0"/>
        <n v="30039.0"/>
        <n v="44118.0"/>
        <n v="3798.0"/>
        <n v="11786.0"/>
        <n v="6758.0"/>
        <n v="5564.0"/>
        <n v="25871.0"/>
        <n v="19527.0"/>
        <n v="6539.0"/>
        <n v="37418.0"/>
        <n v="94895.0"/>
        <n v="18950.0"/>
        <n v="16903.0"/>
        <n v="3976.0"/>
        <n v="17695.0"/>
        <n v="18717.0"/>
        <n v="75089.0"/>
        <n v="33879.0"/>
        <n v="8100.0"/>
        <n v="11306.0"/>
        <n v="148742.0"/>
        <n v="10871.0"/>
        <n v="28001.0"/>
        <n v="45972.0"/>
        <n v="105048.0"/>
        <n v="65488.0"/>
        <n v="75304.0"/>
        <n v="3721.0"/>
        <n v="20980.0"/>
        <n v="16163.0"/>
        <n v="3901.0"/>
        <n v="13542.0"/>
        <n v="264325.0"/>
        <n v="6677.0"/>
        <n v="1345.0"/>
        <n v="2089.0"/>
        <n v="57653.0"/>
        <n v="12672.0"/>
        <n v="24499.0"/>
        <n v="75638.0"/>
        <n v="56138.0"/>
        <n v="5271.0"/>
        <n v="53017.0"/>
        <n v="668449.0"/>
        <n v="18831.0"/>
        <n v="79254.0"/>
        <n v="33557.0"/>
        <n v="8339.0"/>
        <n v="4520.0"/>
        <n v="8947.0"/>
        <n v="4655.0"/>
        <n v="1359.0"/>
        <n v="58372.0"/>
        <n v="24672.0"/>
        <n v="39543.0"/>
        <n v="47405.0"/>
        <n v="7247.0"/>
        <n v="4683.0"/>
        <n v="1272.0"/>
        <n v="6596.0"/>
        <n v="41296.0"/>
        <n v="196581.0"/>
        <n v="6420.0"/>
        <n v="16543.0"/>
        <n v="28719.0"/>
        <n v="39206.0"/>
        <n v="40343.0"/>
        <n v="737990.0"/>
        <n v="8161.0"/>
        <n v="102728.0"/>
        <n v="86884.0"/>
        <n v="13294.0"/>
        <n v="66740.0"/>
        <n v="5495.0"/>
        <n v="1243.0"/>
        <n v="13054.0"/>
        <n v="9831.0"/>
        <n v="34921.0"/>
        <n v="4021.0"/>
        <n v="14227.0"/>
        <n v="5523.0"/>
        <n v="18046.0"/>
        <n v="17511.0"/>
        <n v="17284.0"/>
        <n v="28906.0"/>
        <n v="3482.0"/>
        <n v="45294.0"/>
        <n v="6473.0"/>
        <n v="22151.0"/>
        <n v="159618.0"/>
        <n v="47065.0"/>
        <n v="14910.0"/>
        <n v="7615.0"/>
        <n v="71564.0"/>
        <n v="30196.0"/>
        <n v="5900.0"/>
        <n v="19625.0"/>
        <n v="69700.0"/>
        <n v="2996.0"/>
        <n v="803.0"/>
        <n v="13608.0"/>
        <n v="10473.0"/>
        <n v="46557.0"/>
        <n v="63816.0"/>
        <n v="9964.0"/>
        <n v="13127.0"/>
        <n v="7860.0"/>
        <n v="4713.0"/>
        <n v="4578.0"/>
        <n v="9519.0"/>
        <n v="11355.0"/>
        <n v="21893.0"/>
        <n v="60964.0"/>
        <n v="37732.0"/>
        <n v="7171.0"/>
        <n v="10434.0"/>
        <n v="7553.0"/>
        <n v="6761.0"/>
        <n v="6970.0"/>
        <n v="8527.0"/>
        <n v="4992.0"/>
        <n v="5653.0"/>
        <n v="9614.0"/>
        <n v="4051.0"/>
        <n v="15071.0"/>
        <n v="14583.0"/>
        <n v="43209.0"/>
        <n v="33355.0"/>
        <n v="28161.0"/>
        <n v="3596.0"/>
        <n v="629973.0"/>
        <n v="66972.0"/>
        <n v="3093.0"/>
        <n v="6490.0"/>
        <n v="11206.0"/>
        <n v="18735.0"/>
        <n v="7173.0"/>
        <n v="8955.0"/>
        <n v="3441.0"/>
        <n v="3150.0"/>
        <n v="4942.0"/>
        <n v="1348.0"/>
        <n v="30688.0"/>
        <n v="10713.0"/>
        <n v="5855.0"/>
        <n v="155260.0"/>
        <n v="41861.0"/>
        <n v="40640.0"/>
        <n v="23374.0"/>
        <n v="3339.0"/>
        <n v="10671.0"/>
        <n v="48273.0"/>
        <n v="67534.0"/>
        <n v="16955.0"/>
        <n v="6300.0"/>
        <n v="82898.0"/>
        <n v="5304.0"/>
        <n v="52475.0"/>
        <n v="3623.0"/>
        <n v="14473.0"/>
        <n v="2368.0"/>
        <n v="15253.0"/>
        <n v="7633.0"/>
        <n v="7133.0"/>
        <n v="4360.0"/>
        <n v="9249.0"/>
        <n v="11667.0"/>
        <n v="6597.0"/>
        <n v="3776.0"/>
        <n v="1923.0"/>
        <n v="29142.0"/>
        <n v="23767.0"/>
        <n v="4063.0"/>
        <n v="55665.0"/>
        <n v="343050.0"/>
        <n v="58336.0"/>
        <n v="30225.0"/>
        <n v="6514.0"/>
        <n v="3089.0"/>
        <n v="14477.0"/>
        <n v="1016.0"/>
        <n v="34008.0"/>
        <n v="86250.0"/>
        <n v="20750.0"/>
        <n v="14945.0"/>
        <n v="5549.0"/>
        <n v="6133.0"/>
        <n v="21222.0"/>
        <n v="31245.0"/>
        <n v="12287.0"/>
        <n v="3704.0"/>
        <n v="30349.0"/>
        <n v="24951.0"/>
        <n v="56762.0"/>
        <n v="5352.0"/>
        <n v="23764.0"/>
        <n v="28235.0"/>
        <n v="114927.0"/>
        <n v="5361.0"/>
        <n v="18536.0"/>
        <n v="6507.0"/>
        <n v="23741.0"/>
        <n v="98952.0"/>
        <n v="7472.0"/>
        <n v="3609.0"/>
        <n v="8741.0"/>
        <n v="9375.0"/>
        <n v="15219.0"/>
        <n v="138319.0"/>
        <n v="5218.0"/>
        <n v="4735.0"/>
        <n v="12210.0"/>
        <n v="76695.0"/>
        <n v="20134.0"/>
        <n v="2971.0"/>
        <n v="5375.0"/>
        <n v="9481.0"/>
        <n v="8326.0"/>
        <n v="17930.0"/>
        <n v="2344.0"/>
        <n v="57187.0"/>
        <n v="8332.0"/>
        <n v="9054.0"/>
        <n v="16663.0"/>
        <n v="17744.0"/>
        <n v="9205.0"/>
        <n v="69132.0"/>
        <n v="16872.0"/>
        <n v="23557.0"/>
        <n v="131164.0"/>
        <n v="6410.0"/>
        <n v="9211.0"/>
        <n v="25182.0"/>
        <n v="6581.0"/>
        <n v="5092.0"/>
        <n v="4648.0"/>
        <n v="7693.0"/>
        <n v="1518.0"/>
        <n v="11928.0"/>
        <n v="22065.0"/>
        <n v="8047.0"/>
        <n v="40870.0"/>
        <n v="3064.0"/>
        <n v="98938.0"/>
        <n v="26541.0"/>
        <n v="29108.0"/>
        <n v="28713.0"/>
        <n v="7093.0"/>
        <n v="76130.0"/>
        <n v="6822.0"/>
        <n v="24101.0"/>
        <n v="6472.0"/>
        <n v="13003.0"/>
        <n v="24711.0"/>
        <n v="9830.0"/>
        <n v="37438.0"/>
        <n v="43261.0"/>
        <n v="9438.0"/>
        <n v="11402.0"/>
        <n v="41506.0"/>
        <n v="60626.0"/>
        <n v="203987.0"/>
        <n v="130676.0"/>
        <n v="24067.0"/>
        <n v="27519.0"/>
        <n v="25104.0"/>
        <n v="20872.0"/>
        <n v="7411.0"/>
        <n v="7974.0"/>
        <n v="6331.0"/>
        <n v="4644.0"/>
        <n v="27671.0"/>
        <n v="6478.0"/>
        <n v="4321.0"/>
        <n v="58269.0"/>
        <n v="30178.0"/>
        <n v="4391.0"/>
        <n v="7664.0"/>
        <n v="12531.0"/>
        <n v="6019.0"/>
        <n v="32060.0"/>
        <n v="48862.0"/>
        <n v="7619.0"/>
        <n v="7521.0"/>
        <n v="5402.0"/>
        <n v="1295.0"/>
        <n v="22256.0"/>
        <n v="25060.0"/>
        <n v="23052.0"/>
        <n v="23274.0"/>
        <n v="33538.0"/>
        <n v="9807.0"/>
        <n v="5668.0"/>
        <n v="15309.0"/>
        <n v="3398.0"/>
        <n v="43853.0"/>
        <n v="569.0"/>
        <n v="31283.0"/>
        <n v="4345.0"/>
        <n v="13128.0"/>
        <n v="9202.0"/>
        <n v="30157.0"/>
        <n v="40039.0"/>
        <n v="4126.0"/>
        <n v="866.0"/>
        <n v="7102.0"/>
        <n v="15621.0"/>
        <n v="6105.0"/>
        <n v="6416.0"/>
        <n v="8268.0"/>
        <n v="15187.0"/>
        <n v="13626.0"/>
        <n v="11077.0"/>
        <n v="32089.0"/>
        <n v="49240.0"/>
        <n v="10702.0"/>
        <n v="12591.0"/>
        <n v="89526.0"/>
        <n v="176329.0"/>
        <n v="37063.0"/>
        <n v="18304.0"/>
        <n v="4430.0"/>
        <n v="4731.0"/>
        <n v="4568.0"/>
        <n v="8228.0"/>
        <n v="6248.0"/>
        <n v="9613.0"/>
        <n v="4689.0"/>
        <n v="5756.0"/>
        <n v="6169.0"/>
        <n v="2152.0"/>
        <n v="7938.0"/>
        <n v="8061.0"/>
        <n v="3454.0"/>
        <n v="39257.0"/>
        <n v="12668.0"/>
        <n v="4168.0"/>
        <n v="11116.0"/>
        <n v="126031.0"/>
        <n v="1588.0"/>
        <n v="1191.0"/>
        <n v="3059.0"/>
        <n v="1475.0"/>
        <n v="3152.0"/>
        <n v="4400.0"/>
        <n v="5545.0"/>
        <n v="41258.0"/>
        <n v="8595.0"/>
        <n v="31262.0"/>
        <n v="13822.0"/>
        <n v="36040.0"/>
        <n v="36503.0"/>
        <n v="1420.0"/>
        <n v="25461.0"/>
        <n v="1777.0"/>
        <n v="5152.0"/>
        <n v="6305.0"/>
        <n v="4547.0"/>
        <n v="24427.0"/>
        <n v="12708.0"/>
        <n v="9246.0"/>
        <n v="7055.0"/>
        <n v="17531.0"/>
        <n v="14306.0"/>
        <n v="61995.0"/>
        <n v="15593.0"/>
        <n v="2226.0"/>
        <n v="3860.0"/>
        <n v="102776.0"/>
        <n v="34731.0"/>
        <n v="9945.0"/>
        <n v="1387.0"/>
        <n v="12405.0"/>
        <n v="7941.0"/>
        <n v="17539.0"/>
        <n v="15587.0"/>
        <n v="14213.0"/>
        <n v="4620.0"/>
        <n v="23985.0"/>
        <n v="30158.0"/>
        <n v="988.0"/>
        <n v="2888.0"/>
        <n v="61524.0"/>
        <n v="1779.0"/>
        <n v="14647.0"/>
        <n v="2338732.0"/>
        <n v="8357.0"/>
        <n v="18073.0"/>
        <n v="22566.0"/>
        <n v="1929.0"/>
        <n v="5060.0"/>
        <n v="15761.0"/>
        <n v="7225.0"/>
        <n v="1600.0"/>
        <n v="18993.0"/>
        <n v="12771.0"/>
        <n v="19134.0"/>
        <n v="3570.0"/>
        <n v="22712.0"/>
        <n v="10842.0"/>
        <n v="716.0"/>
        <n v="11814.0"/>
        <n v="16254.0"/>
        <n v="9048.0"/>
        <n v="3002.0"/>
        <n v="3145.0"/>
        <n v="4781.0"/>
        <n v="3821.0"/>
        <n v="2987.0"/>
        <n v="4647.0"/>
        <n v="18513.0"/>
        <n v="79182.0"/>
        <n v="3852.0"/>
        <n v="18382.0"/>
        <n v="13600.0"/>
        <n v="3725.0"/>
        <n v="35178.0"/>
        <n v="5376.0"/>
        <n v="4047.0"/>
        <n v="43554.0"/>
        <n v="14599.0"/>
        <n v="33457.0"/>
        <n v="3585.0"/>
        <n v="11390.0"/>
        <n v="12354.0"/>
        <n v="2353.0"/>
        <n v="13553.0"/>
        <n v="4835.0"/>
        <n v="2646.0"/>
        <n v="5468.0"/>
        <n v="4888.0"/>
        <n v="4818.0"/>
        <n v="33421.0"/>
        <n v="9901.0"/>
        <n v="1403.0"/>
        <n v="5202.0"/>
        <n v="5054.0"/>
        <n v="14149.0"/>
        <n v="9934.0"/>
        <n v="3753.0"/>
        <n v="5606.0"/>
        <n v="5734.0"/>
        <n v="5263.0"/>
        <n v="8670.0"/>
        <n v="7290.0"/>
        <n v="1754.0"/>
        <n v="7928.0"/>
        <n v="6601.0"/>
        <n v="7064.0"/>
        <n v="20942.0"/>
        <n v="23152.0"/>
        <n v="11197.0"/>
        <n v="3076.0"/>
        <n v="7028.0"/>
        <n v="8055.0"/>
        <n v="4963.0"/>
        <n v="4626.0"/>
        <n v="191.0"/>
        <n v="11084.0"/>
        <n v="9300.0"/>
        <n v="589.0"/>
        <n v="13791.0"/>
        <n v="10511.0"/>
        <n v="6872.0"/>
        <n v="12813.0"/>
        <n v="8191.0"/>
        <n v="12130.0"/>
        <n v="10961.0"/>
        <n v="12726.0"/>
        <n v="5230.0"/>
        <n v="7601.0"/>
        <n v="11513.0"/>
        <n v="3142.0"/>
        <n v="2960.0"/>
        <n v="17477.0"/>
        <n v="9626.0"/>
        <n v="16986.0"/>
        <n v="6284.0"/>
        <n v="5980.0"/>
        <n v="4468.0"/>
        <n v="16326.0"/>
        <n v="31829.0"/>
        <n v="723.0"/>
        <n v="10901.0"/>
        <n v="18450.0"/>
        <n v="9848.0"/>
        <n v="3756.0"/>
        <n v="4727.0"/>
        <n v="8669.0"/>
        <n v="21437.0"/>
        <n v="7950.0"/>
        <n v="5959.0"/>
        <n v="5508.0"/>
        <n v="5876.0"/>
        <n v="4565.0"/>
        <n v="2549.0"/>
        <n v="2807.0"/>
        <n v="6119.0"/>
        <n v="6548.0"/>
        <n v="6224.0"/>
        <n v="9424.0"/>
        <n v="3588.0"/>
        <n v="6511.0"/>
        <n v="7106.0"/>
        <n v="21830.0"/>
        <n v="5048.0"/>
        <n v="2042.0"/>
        <n v="9558.0"/>
        <n v="1851.0"/>
        <n v="12453.0"/>
        <n v="3277.0"/>
        <n v="8673.0"/>
        <n v="104268.0"/>
        <n v="10212.0"/>
        <n v="8367.0"/>
        <n v="3065.0"/>
        <n v="6978.0"/>
        <n v="8298.0"/>
        <n v="14259.0"/>
        <n v="4545.0"/>
        <n v="1652.0"/>
        <n v="18348.0"/>
        <n v="9944.0"/>
        <n v="9673.0"/>
        <n v="11051.0"/>
        <n v="7626.0"/>
        <n v="6193.0"/>
        <n v="6867.0"/>
        <n v="10735.0"/>
        <n v="5740.0"/>
        <n v="51004.0"/>
        <n v="4020.0"/>
        <n v="5190.0"/>
        <n v="10021.0"/>
        <n v="15548.0"/>
        <n v="6702.0"/>
        <n v="10618.0"/>
        <n v="8561.0"/>
        <n v="5055.0"/>
        <n v="3786.0"/>
        <n v="6272.0"/>
        <n v="5311.0"/>
        <n v="5928.0"/>
        <n v="3481.0"/>
        <n v="3988.0"/>
        <n v="11394.0"/>
        <n v="5460.0"/>
        <n v="16144.0"/>
        <n v="8159.0"/>
        <n v="5781.0"/>
        <n v="5009.0"/>
        <n v="5396.0"/>
        <n v="4163.0"/>
        <n v="7757.0"/>
        <n v="12168.0"/>
        <n v="464.0"/>
        <n v="3275.0"/>
        <n v="4752.0"/>
        <n v="6753.0"/>
        <n v="3890.0"/>
        <n v="4346.0"/>
        <m/>
      </sharedItems>
    </cacheField>
    <cacheField name="measurable_impressions" numFmtId="0">
      <sharedItems containsString="0" containsBlank="1" containsNumber="1" containsInteger="1">
        <n v="14192.0"/>
        <n v="99065.0"/>
        <n v="86127.0"/>
        <n v="977978.0"/>
        <n v="438695.0"/>
        <n v="151358.0"/>
        <n v="443202.0"/>
        <n v="86571.0"/>
        <n v="480882.0"/>
        <n v="37660.0"/>
        <n v="389474.0"/>
        <n v="1516537.0"/>
        <n v="180681.0"/>
        <n v="67406.0"/>
        <n v="634589.0"/>
        <n v="436133.0"/>
        <n v="953556.0"/>
        <n v="26688.0"/>
        <n v="1088748.0"/>
        <n v="12323.0"/>
        <n v="173923.0"/>
        <n v="203986.0"/>
        <n v="691696.0"/>
        <n v="467646.0"/>
        <n v="247450.0"/>
        <n v="37295.0"/>
        <n v="104074.0"/>
        <n v="54166.0"/>
        <n v="251319.0"/>
        <n v="642404.0"/>
        <n v="428761.0"/>
        <n v="488921.0"/>
        <n v="225121.0"/>
        <n v="80390.0"/>
        <n v="182583.0"/>
        <n v="97093.0"/>
        <n v="145505.0"/>
        <n v="292992.0"/>
        <n v="51520.0"/>
        <n v="157940.0"/>
        <n v="65390.0"/>
        <n v="90615.0"/>
        <n v="11766.0"/>
        <n v="184823.0"/>
        <n v="1487426.0"/>
        <n v="263424.0"/>
        <n v="611813.0"/>
        <n v="532325.0"/>
        <n v="48389.0"/>
        <n v="477114.0"/>
        <n v="41618.0"/>
        <n v="557263.0"/>
        <n v="256841.0"/>
        <n v="700814.0"/>
        <n v="782482.0"/>
        <n v="2669103.0"/>
        <n v="143813.0"/>
        <n v="212073.0"/>
        <n v="178415.0"/>
        <n v="829942.0"/>
        <n v="720606.0"/>
        <n v="68123.0"/>
        <n v="624118.0"/>
        <n v="107935.0"/>
        <n v="181763.0"/>
        <n v="374116.0"/>
        <n v="85900.0"/>
        <n v="10596.0"/>
        <n v="94941.0"/>
        <n v="68566.0"/>
        <n v="95871.0"/>
        <n v="200859.0"/>
        <n v="163634.0"/>
        <n v="14815.0"/>
        <n v="104612.0"/>
        <n v="70325.0"/>
        <n v="955905.0"/>
        <n v="167406.0"/>
        <n v="99312.0"/>
        <n v="699064.0"/>
        <n v="48902.0"/>
        <n v="10690.0"/>
        <n v="11234.0"/>
        <n v="261467.0"/>
        <n v="176562.0"/>
        <n v="8778.0"/>
        <n v="1396230.0"/>
        <n v="274790.0"/>
        <n v="78662.0"/>
        <n v="240731.0"/>
        <n v="53603.0"/>
        <n v="1120128.0"/>
        <n v="100222.0"/>
        <n v="99432.0"/>
        <n v="213280.0"/>
        <n v="51275.0"/>
        <n v="57434.0"/>
        <n v="415601.0"/>
        <n v="137369.0"/>
        <n v="260998.0"/>
        <n v="9672.0"/>
        <n v="97903.0"/>
        <n v="11662.0"/>
        <n v="72874.0"/>
        <n v="65383.0"/>
        <n v="820340.0"/>
        <n v="94019.0"/>
        <n v="164487.0"/>
        <n v="113735.0"/>
        <n v="19274.0"/>
        <n v="9332.0"/>
        <n v="117635.0"/>
        <n v="71128.0"/>
        <n v="38030.0"/>
        <n v="63614.0"/>
        <n v="247500.0"/>
        <n v="136036.0"/>
        <n v="1550866.0"/>
        <n v="853964.0"/>
        <n v="79935.0"/>
        <n v="145416.0"/>
        <n v="634059.0"/>
        <n v="92063.0"/>
        <n v="65080.0"/>
        <n v="236426.0"/>
        <n v="43802.0"/>
        <n v="79409.0"/>
        <n v="385654.0"/>
        <n v="91976.0"/>
        <n v="437639.0"/>
        <n v="59516.0"/>
        <n v="648524.0"/>
        <n v="23798.0"/>
        <n v="13765.0"/>
        <n v="13775.0"/>
        <n v="122937.0"/>
        <n v="96539.0"/>
        <n v="11388.0"/>
        <n v="34123.0"/>
        <n v="35689.0"/>
        <n v="45565.0"/>
        <n v="167814.0"/>
        <n v="5881.0"/>
        <n v="150003.0"/>
        <n v="1447900.0"/>
        <n v="10612.0"/>
        <n v="10003.0"/>
        <n v="1731673.0"/>
        <n v="38916.0"/>
        <n v="54149.0"/>
        <n v="55128.0"/>
        <n v="79837.0"/>
        <n v="7669.0"/>
        <n v="17166.0"/>
        <n v="60482.0"/>
        <n v="91080.0"/>
        <n v="8619.0"/>
        <n v="15365.0"/>
        <n v="7537.0"/>
        <n v="8210.0"/>
        <n v="53969.0"/>
        <n v="82800.0"/>
        <n v="9391.0"/>
        <n v="51299.0"/>
        <n v="145113.0"/>
        <n v="71458.0"/>
        <n v="149653.0"/>
        <n v="5219.0"/>
        <n v="37108.0"/>
        <n v="46367.0"/>
        <n v="179723.0"/>
        <n v="49382.0"/>
        <n v="11524.0"/>
        <n v="20625.0"/>
        <n v="313071.0"/>
        <n v="12885.0"/>
        <n v="36335.0"/>
        <n v="83922.0"/>
        <n v="238629.0"/>
        <n v="80451.0"/>
        <n v="99311.0"/>
        <n v="5564.0"/>
        <n v="55050.0"/>
        <n v="30368.0"/>
        <n v="9645.0"/>
        <n v="32456.0"/>
        <n v="378011.0"/>
        <n v="10132.0"/>
        <n v="8187.0"/>
        <n v="11500.0"/>
        <n v="76803.0"/>
        <n v="21345.0"/>
        <n v="34496.0"/>
        <n v="153987.0"/>
        <n v="88836.0"/>
        <n v="7065.0"/>
        <n v="106432.0"/>
        <n v="852442.0"/>
        <n v="20922.0"/>
        <n v="100563.0"/>
        <n v="104929.0"/>
        <n v="13051.0"/>
        <n v="8037.0"/>
        <n v="14256.0"/>
        <n v="7434.0"/>
        <n v="7114.0"/>
        <n v="135099.0"/>
        <n v="45563.0"/>
        <n v="54290.0"/>
        <n v="100881.0"/>
        <n v="10338.0"/>
        <n v="13273.0"/>
        <n v="12427.0"/>
        <n v="13880.0"/>
        <n v="53472.0"/>
        <n v="379758.0"/>
        <n v="10287.0"/>
        <n v="42427.0"/>
        <n v="36629.0"/>
        <n v="62109.0"/>
        <n v="101306.0"/>
        <n v="1177859.0"/>
        <n v="9951.0"/>
        <n v="127130.0"/>
        <n v="94687.0"/>
        <n v="86775.0"/>
        <n v="149743.0"/>
        <n v="7050.0"/>
        <n v="8897.0"/>
        <n v="22276.0"/>
        <n v="63640.0"/>
        <n v="69138.0"/>
        <n v="11403.0"/>
        <n v="19480.0"/>
        <n v="10267.0"/>
        <n v="27358.0"/>
        <n v="31974.0"/>
        <n v="27542.0"/>
        <n v="172515.0"/>
        <n v="12487.0"/>
        <n v="77646.0"/>
        <n v="17081.0"/>
        <n v="49058.0"/>
        <n v="233150.0"/>
        <n v="73640.0"/>
        <n v="20074.0"/>
        <n v="14939.0"/>
        <n v="81785.0"/>
        <n v="62327.0"/>
        <n v="10175.0"/>
        <n v="76531.0"/>
        <n v="91910.0"/>
        <n v="49686.0"/>
        <n v="2465.0"/>
        <n v="21704.0"/>
        <n v="19679.0"/>
        <n v="60868.0"/>
        <n v="70011.0"/>
        <n v="70015.0"/>
        <n v="67027.0"/>
        <n v="11009.0"/>
        <n v="8230.0"/>
        <n v="9155.0"/>
        <n v="13041.0"/>
        <n v="21740.0"/>
        <n v="26127.0"/>
        <n v="108301.0"/>
        <n v="60357.0"/>
        <n v="8151.0"/>
        <n v="53104.0"/>
        <n v="15201.0"/>
        <n v="10783.0"/>
        <n v="8882.0"/>
        <n v="12625.0"/>
        <n v="10245.0"/>
        <n v="14459.0"/>
        <n v="14086.0"/>
        <n v="6215.0"/>
        <n v="19095.0"/>
        <n v="19860.0"/>
        <n v="69530.0"/>
        <n v="295405.0"/>
        <n v="59169.0"/>
        <n v="51209.0"/>
        <n v="1041225.0"/>
        <n v="191183.0"/>
        <n v="6897.0"/>
        <n v="7862.0"/>
        <n v="19459.0"/>
        <n v="21127.0"/>
        <n v="11432.0"/>
        <n v="13829.0"/>
        <n v="6663.0"/>
        <n v="7247.0"/>
        <n v="6868.0"/>
        <n v="7832.0"/>
        <n v="109518.0"/>
        <n v="13992.0"/>
        <n v="15753.0"/>
        <n v="169583.0"/>
        <n v="55929.0"/>
        <n v="64819.0"/>
        <n v="33779.0"/>
        <n v="7891.0"/>
        <n v="12937.0"/>
        <n v="65800.0"/>
        <n v="85013.0"/>
        <n v="76971.0"/>
        <n v="10089.0"/>
        <n v="116235.0"/>
        <n v="10731.0"/>
        <n v="19588.0"/>
        <n v="97166.0"/>
        <n v="16934.0"/>
        <n v="85424.0"/>
        <n v="8130.0"/>
        <n v="35453.0"/>
        <n v="11053.0"/>
        <n v="11331.0"/>
        <n v="11358.0"/>
        <n v="31564.0"/>
        <n v="33260.0"/>
        <n v="13508.0"/>
        <n v="9581.0"/>
        <n v="15085.0"/>
        <n v="41093.0"/>
        <n v="41484.0"/>
        <n v="9941.0"/>
        <n v="112913.0"/>
        <n v="541133.0"/>
        <n v="103569.0"/>
        <n v="43298.0"/>
        <n v="9378.0"/>
        <n v="13644.0"/>
        <n v="139167.0"/>
        <n v="13468.0"/>
        <n v="195803.0"/>
        <n v="198209.0"/>
        <n v="50714.0"/>
        <n v="19548.0"/>
        <n v="11852.0"/>
        <n v="12377.0"/>
        <n v="33671.0"/>
        <n v="49089.0"/>
        <n v="25003.0"/>
        <n v="30227.0"/>
        <n v="46446.0"/>
        <n v="77333.0"/>
        <n v="76198.0"/>
        <n v="8141.0"/>
        <n v="29364.0"/>
        <n v="57543.0"/>
        <n v="255481.0"/>
        <n v="7643.0"/>
        <n v="21019.0"/>
        <n v="10895.0"/>
        <n v="59893.0"/>
        <n v="120688.0"/>
        <n v="11687.0"/>
        <n v="12644.0"/>
        <n v="10606.0"/>
        <n v="15562.0"/>
        <n v="21497.0"/>
        <n v="300133.0"/>
        <n v="10763.0"/>
        <n v="6390.0"/>
        <n v="38039.0"/>
        <n v="183585.0"/>
        <n v="30708.0"/>
        <n v="5102.0"/>
        <n v="12040.0"/>
        <n v="16300.0"/>
        <n v="18812.0"/>
        <n v="19822.0"/>
        <n v="7324.0"/>
        <n v="78396.0"/>
        <n v="11170.0"/>
        <n v="12676.0"/>
        <n v="29774.0"/>
        <n v="34812.0"/>
        <n v="43535.0"/>
        <n v="111957.0"/>
        <n v="32085.0"/>
        <n v="35247.0"/>
        <n v="177952.0"/>
        <n v="10860.0"/>
        <n v="13372.0"/>
        <n v="44696.0"/>
        <n v="44917.0"/>
        <n v="34373.0"/>
        <n v="8751.0"/>
        <n v="13237.0"/>
        <n v="8191.0"/>
        <n v="14527.0"/>
        <n v="46126.0"/>
        <n v="33641.0"/>
        <n v="195447.0"/>
        <n v="15428.0"/>
        <n v="161848.0"/>
        <n v="35126.0"/>
        <n v="45570.0"/>
        <n v="62829.0"/>
        <n v="19681.0"/>
        <n v="133578.0"/>
        <n v="9274.0"/>
        <n v="75557.0"/>
        <n v="11922.0"/>
        <n v="21286.0"/>
        <n v="48019.0"/>
        <n v="11658.0"/>
        <n v="40447.0"/>
        <n v="55261.0"/>
        <n v="15611.0"/>
        <n v="14231.0"/>
        <n v="46163.0"/>
        <n v="76071.0"/>
        <n v="338107.0"/>
        <n v="183688.0"/>
        <n v="58308.0"/>
        <n v="270098.0"/>
        <n v="61242.0"/>
        <n v="39250.0"/>
        <n v="16576.0"/>
        <n v="10311.0"/>
        <n v="36245.0"/>
        <n v="8462.0"/>
        <n v="35488.0"/>
        <n v="27405.0"/>
        <n v="9646.0"/>
        <n v="66924.0"/>
        <n v="113438.0"/>
        <n v="9098.0"/>
        <n v="21698.0"/>
        <n v="28461.0"/>
        <n v="10952.0"/>
        <n v="45251.0"/>
        <n v="66739.0"/>
        <n v="9999.0"/>
        <n v="10959.0"/>
        <n v="36080.0"/>
        <n v="9196.0"/>
        <n v="25986.0"/>
        <n v="28038.0"/>
        <n v="42375.0"/>
        <n v="35934.0"/>
        <n v="47535.0"/>
        <n v="68568.0"/>
        <n v="16711.0"/>
        <n v="20244.0"/>
        <n v="4324.0"/>
        <n v="58642.0"/>
        <n v="2059.0"/>
        <n v="59462.0"/>
        <n v="25153.0"/>
        <n v="17138.0"/>
        <n v="27596.0"/>
        <n v="85273.0"/>
        <n v="43810.0"/>
        <n v="80040.0"/>
        <n v="7654.0"/>
        <n v="13268.0"/>
        <n v="8925.0"/>
        <n v="32539.0"/>
        <n v="26283.0"/>
        <n v="14049.0"/>
        <n v="11042.0"/>
        <n v="37408.0"/>
        <n v="22109.0"/>
        <n v="30190.0"/>
        <n v="45597.0"/>
        <n v="72687.0"/>
        <n v="21034.0"/>
        <n v="22656.0"/>
        <n v="237859.0"/>
        <n v="450103.0"/>
        <n v="51480.0"/>
        <n v="44891.0"/>
        <n v="7869.0"/>
        <n v="15332.0"/>
        <n v="8648.0"/>
        <n v="31192.0"/>
        <n v="13396.0"/>
        <n v="11493.0"/>
        <n v="11247.0"/>
        <n v="31363.0"/>
        <n v="11636.0"/>
        <n v="9138.0"/>
        <n v="6039.0"/>
        <n v="14030.0"/>
        <n v="15667.0"/>
        <n v="5510.0"/>
        <n v="67151.0"/>
        <n v="18613.0"/>
        <n v="9768.0"/>
        <n v="16044.0"/>
        <n v="140596.0"/>
        <n v="7088.0"/>
        <n v="5883.0"/>
        <n v="6523.0"/>
        <n v="2054.0"/>
        <n v="6464.0"/>
        <n v="6379.0"/>
        <n v="7554.0"/>
        <n v="65374.0"/>
        <n v="14466.0"/>
        <n v="35043.0"/>
        <n v="26934.0"/>
        <n v="40684.0"/>
        <n v="40051.0"/>
        <n v="69246.0"/>
        <n v="44751.0"/>
        <n v="17211.0"/>
        <n v="30383.0"/>
        <n v="35118.0"/>
        <n v="9666.0"/>
        <n v="30084.0"/>
        <n v="22261.0"/>
        <n v="22565.0"/>
        <n v="11497.0"/>
        <n v="28429.0"/>
        <n v="39750.0"/>
        <n v="71110.0"/>
        <n v="18617.0"/>
        <n v="16510.0"/>
        <n v="6406.0"/>
        <n v="128004.0"/>
        <n v="59369.0"/>
        <n v="14526.0"/>
        <n v="12878.0"/>
        <n v="9924.0"/>
        <n v="17609.0"/>
        <n v="14331.0"/>
        <n v="37664.0"/>
        <n v="19288.0"/>
        <n v="23455.0"/>
        <n v="22254.0"/>
        <n v="63853.0"/>
        <n v="69150.0"/>
        <n v="2975.0"/>
        <n v="10487.0"/>
        <n v="105104.0"/>
        <n v="12458.0"/>
        <n v="18731.0"/>
        <n v="3445626.0"/>
        <n v="11461.0"/>
        <n v="19655.0"/>
        <n v="30685.0"/>
        <n v="7441.0"/>
        <n v="12459.0"/>
        <n v="23532.0"/>
        <n v="12173.0"/>
        <n v="11345.0"/>
        <n v="3482.0"/>
        <n v="39522.0"/>
        <n v="16749.0"/>
        <n v="28059.0"/>
        <n v="29458.0"/>
        <n v="41918.0"/>
        <n v="14953.0"/>
        <n v="6867.0"/>
        <n v="17040.0"/>
        <n v="36526.0"/>
        <n v="12326.0"/>
        <n v="6361.0"/>
        <n v="13703.0"/>
        <n v="7943.0"/>
        <n v="12741.0"/>
        <n v="11295.0"/>
        <n v="9909.0"/>
        <n v="40506.0"/>
        <n v="109463.0"/>
        <n v="8526.0"/>
        <n v="10141.0"/>
        <n v="23328.0"/>
        <n v="20256.0"/>
        <n v="7413.0"/>
        <n v="196583.0"/>
        <n v="11490.0"/>
        <n v="27357.0"/>
        <n v="56558.0"/>
        <n v="24656.0"/>
        <n v="52172.0"/>
        <n v="8450.0"/>
        <n v="23355.0"/>
        <n v="17500.0"/>
        <n v="18261.0"/>
        <n v="21192.0"/>
        <n v="6760.0"/>
        <n v="19291.0"/>
        <n v="3373.0"/>
        <n v="7298.0"/>
        <n v="7510.0"/>
        <n v="7382.0"/>
        <n v="10028.0"/>
        <n v="66729.0"/>
        <n v="16266.0"/>
        <n v="13410.0"/>
        <n v="8928.0"/>
        <n v="7227.0"/>
        <n v="21281.0"/>
        <n v="23474.0"/>
        <n v="13377.0"/>
        <n v="20808.0"/>
        <n v="13461.0"/>
        <n v="9413.0"/>
        <n v="9921.0"/>
        <n v="16871.0"/>
        <n v="11731.0"/>
        <n v="8343.0"/>
        <n v="11931.0"/>
        <n v="18909.0"/>
        <n v="15433.0"/>
        <n v="33479.0"/>
        <n v="35857.0"/>
        <n v="16687.0"/>
        <n v="6252.0"/>
        <n v="10191.0"/>
        <n v="12724.0"/>
        <n v="10991.0"/>
        <n v="8264.0"/>
        <n v="15564.0"/>
        <n v="18079.0"/>
        <n v="13110.0"/>
        <n v="7480.0"/>
        <n v="25315.0"/>
        <n v="18132.0"/>
        <n v="14248.0"/>
        <n v="15969.0"/>
        <n v="21893.0"/>
        <n v="13641.0"/>
        <n v="24129.0"/>
        <n v="15451.0"/>
        <n v="24442.0"/>
        <n v="6923.0"/>
        <n v="10242.0"/>
        <n v="16192.0"/>
        <n v="8823.0"/>
        <n v="9953.0"/>
        <n v="38621.0"/>
        <n v="17815.0"/>
        <n v="26606.0"/>
        <n v="10919.0"/>
        <n v="12114.0"/>
        <n v="18821.0"/>
        <n v="25991.0"/>
        <n v="35639.0"/>
        <n v="8720.0"/>
        <n v="24980.0"/>
        <n v="24128.0"/>
        <n v="16558.0"/>
        <n v="30764.0"/>
        <n v="6513.0"/>
        <n v="15208.0"/>
        <n v="27586.0"/>
        <n v="11360.0"/>
        <n v="7947.0"/>
        <n v="11539.0"/>
        <n v="10048.0"/>
        <n v="53407.0"/>
        <n v="11974.0"/>
        <n v="13393.0"/>
        <n v="12505.0"/>
        <n v="9042.0"/>
        <n v="11110.0"/>
        <n v="18087.0"/>
        <n v="23556.0"/>
        <n v="15752.0"/>
        <n v="13189.0"/>
        <n v="27750.0"/>
        <n v="7154.0"/>
        <n v="10315.0"/>
        <n v="15426.0"/>
        <n v="14926.0"/>
        <n v="13873.0"/>
        <n v="25959.0"/>
        <n v="18578.0"/>
        <n v="128470.0"/>
        <n v="19934.0"/>
        <n v="15731.0"/>
        <n v="13109.0"/>
        <n v="9369.0"/>
        <n v="21161.0"/>
        <n v="19654.0"/>
        <n v="15617.0"/>
        <n v="8869.0"/>
        <n v="25950.0"/>
        <n v="15714.0"/>
        <n v="15088.0"/>
        <n v="17202.0"/>
        <n v="14456.0"/>
        <n v="8682.0"/>
        <n v="9347.0"/>
        <n v="21076.0"/>
        <n v="8009.0"/>
        <n v="82985.0"/>
        <n v="6692.0"/>
        <n v="8621.0"/>
        <n v="16755.0"/>
        <n v="20651.0"/>
        <n v="9096.0"/>
        <n v="16643.0"/>
        <n v="11782.0"/>
        <n v="15831.0"/>
        <n v="7232.0"/>
        <n v="11886.0"/>
        <n v="7266.0"/>
        <n v="8376.0"/>
        <n v="13298.0"/>
        <n v="6863.0"/>
        <n v="19576.0"/>
        <n v="11154.0"/>
        <n v="24752.0"/>
        <n v="11984.0"/>
        <n v="16134.0"/>
        <n v="7160.0"/>
        <n v="7417.0"/>
        <n v="5586.0"/>
        <n v="12630.0"/>
        <n v="16616.0"/>
        <n v="19802.0"/>
        <n v="21993.0"/>
        <n v="6566.0"/>
        <n v="7229.0"/>
        <n v="5905.0"/>
        <n v="6163.0"/>
        <m/>
      </sharedItems>
    </cacheField>
    <cacheField name="total_conversions" numFmtId="0">
      <sharedItems containsString="0" containsBlank="1" containsNumber="1" containsInteger="1">
        <n v="1.0"/>
        <n v="9.0"/>
        <n v="6.0"/>
        <n v="3.0"/>
        <n v="7.0"/>
        <n v="4.0"/>
        <n v="20.0"/>
        <n v="19.0"/>
        <n v="11.0"/>
        <n v="8.0"/>
        <n v="5.0"/>
        <n v="2.0"/>
        <n v="29.0"/>
        <n v="14.0"/>
        <n v="13.0"/>
        <n v="17.0"/>
        <n v="25.0"/>
        <n v="70.0"/>
        <n v="23.0"/>
        <n v="12.0"/>
        <n v="31.0"/>
        <n v="22.0"/>
        <n v="49.0"/>
        <n v="42.0"/>
        <n v="15.0"/>
        <n v="78.0"/>
        <n v="32.0"/>
        <n v="37.0"/>
        <n v="16.0"/>
        <n v="39.0"/>
        <n v="88.0"/>
        <n v="106.0"/>
        <n v="21.0"/>
        <n v="30.0"/>
        <n v="69.0"/>
        <n v="10.0"/>
        <n v="33.0"/>
        <n v="123.0"/>
        <n v="44.0"/>
        <n v="147.0"/>
        <n v="34.0"/>
        <n v="41.0"/>
        <n v="55.0"/>
        <n v="43.0"/>
        <n v="36.0"/>
        <n v="26.0"/>
        <n v="74.0"/>
        <n v="63.0"/>
        <n v="24.0"/>
        <n v="18.0"/>
        <n v="28.0"/>
        <n v="154.0"/>
        <n v="56.0"/>
        <n v="125.0"/>
        <n v="97.0"/>
        <m/>
      </sharedItems>
    </cacheField>
    <cacheField name="gross_cost" numFmtId="164">
      <sharedItems containsString="0" containsBlank="1" containsNumber="1">
        <n v="5874.00478"/>
        <n v="6407.581828"/>
        <n v="5102.706729"/>
        <n v="2494.217596"/>
        <n v="2712.379678"/>
        <n v="4702.027505"/>
        <n v="4963.966251"/>
        <n v="5999.993781"/>
        <n v="1818.100044"/>
        <n v="3621.417703"/>
        <n v="1635.920216"/>
        <n v="5906.464967"/>
        <n v="6341.879301"/>
        <n v="1465.872266"/>
        <n v="1477.424856"/>
        <n v="3870.253867"/>
        <n v="7495.749847"/>
        <n v="4279.230955"/>
        <n v="7483.887187"/>
        <n v="1826.318738"/>
        <n v="2549.115158"/>
        <n v="1503.913054"/>
        <n v="1726.249457"/>
        <n v="1600.769588"/>
        <n v="4445.874629"/>
        <n v="4718.836114"/>
        <n v="4036.089376"/>
        <n v="1609.149933"/>
        <n v="2255.522409"/>
        <n v="6024.422487"/>
        <n v="1594.463397"/>
        <n v="1733.830172"/>
        <n v="1465.51471"/>
        <n v="1500.838771"/>
        <n v="1561.021915"/>
        <n v="5266.424233"/>
        <n v="5159.747494"/>
        <n v="1550.938318"/>
        <n v="1841.358126"/>
        <n v="6176.004154"/>
        <n v="4514.952724"/>
        <n v="5153.117204"/>
        <n v="1527.176274"/>
        <n v="2027.431388"/>
        <n v="6785.70979"/>
        <n v="1576.051434"/>
        <n v="2452.997504"/>
        <n v="4733.618783"/>
        <n v="1718.471077"/>
        <n v="3178.610315"/>
        <n v="5464.109817"/>
        <n v="1689.744507"/>
        <n v="1543.612655"/>
        <n v="5179.041532"/>
        <n v="7490.860779"/>
        <n v="5756.271172"/>
        <n v="1586.314519"/>
        <n v="1464.348944"/>
        <n v="1803.081497"/>
        <n v="7879.316787"/>
        <n v="5816.234619"/>
        <n v="6392.471955"/>
        <n v="7467.081487"/>
        <n v="1631.782949"/>
        <n v="1584.731757"/>
        <n v="7248.231612"/>
        <n v="6369.811226"/>
        <n v="2430.243664"/>
        <n v="6542.612428"/>
        <n v="1567.366071"/>
        <n v="1483.384404"/>
        <n v="4196.936777"/>
        <n v="1625.17488"/>
        <n v="1825.725708"/>
        <n v="7443.483233"/>
        <n v="1506.461108"/>
        <n v="7788.701621"/>
        <n v="1568.73602"/>
        <n v="3993.214585"/>
        <n v="6012.102465"/>
        <n v="1912.966882"/>
        <n v="1555.112078"/>
        <n v="1466.285104"/>
        <n v="1605.538072"/>
        <n v="1599.715069"/>
        <n v="4942.283987"/>
        <n v="7850.644244"/>
        <n v="1559.643865"/>
        <n v="1555.534812"/>
        <n v="4874.651722"/>
        <n v="1498.3009"/>
        <n v="7880.770406"/>
        <n v="2505.403543"/>
        <n v="1942.847513"/>
        <n v="7360.992969"/>
        <n v="1532.757905"/>
        <n v="1599.076249"/>
        <n v="1554.439959"/>
        <n v="1464.064235"/>
        <n v="6057.856722"/>
        <n v="2298.888965"/>
        <n v="1616.714722"/>
        <n v="1447.927193"/>
        <n v="1566.912406"/>
        <n v="2039.848792"/>
        <n v="8134.350524"/>
        <n v="5284.685565"/>
        <n v="2194.987125"/>
        <n v="1507.84712"/>
        <n v="2468.135837"/>
        <n v="1762.663235"/>
        <n v="1487.088288"/>
        <n v="1790.390198"/>
        <n v="1476.419509"/>
        <n v="1507.946851"/>
        <n v="6395.550624"/>
        <n v="1658.332426"/>
        <n v="7511.656191"/>
        <n v="5181.087383"/>
        <n v="1809.590961"/>
        <n v="1720.881985"/>
        <n v="8054.141368"/>
        <n v="4742.008637"/>
        <n v="1557.01573"/>
        <n v="5150.468923"/>
        <n v="1595.659466"/>
        <n v="1761.079323"/>
        <n v="5864.126493"/>
        <n v="5831.225793"/>
        <n v="2037.865594"/>
        <n v="1945.433188"/>
        <n v="7814.262494"/>
        <n v="5175.142919"/>
        <n v="3122.942574"/>
        <n v="2600.894327"/>
        <n v="2196.661232"/>
        <n v="2015.448331"/>
        <n v="1442.032183"/>
        <n v="2141.469346"/>
        <n v="1577.366086"/>
        <n v="1471.175728"/>
        <n v="6048.955611"/>
        <n v="5033.482578"/>
        <n v="5892.48218"/>
        <n v="7818.648297"/>
        <n v="1573.25409"/>
        <n v="1500.026152"/>
        <n v="7730.240616"/>
        <n v="1487.228625"/>
        <n v="1568.715259"/>
        <n v="1669.728905"/>
        <n v="2217.932092"/>
        <n v="2239.262819"/>
        <n v="1844.986921"/>
        <n v="2905.884162"/>
        <n v="1657.56487"/>
        <n v="1536.629068"/>
        <n v="1570.34276"/>
        <n v="1526.296619"/>
        <n v="5711.39201"/>
        <n v="2347.918531"/>
        <n v="3223.535948"/>
        <n v="1500.09932"/>
        <n v="1502.01775"/>
        <n v="1496.668524"/>
        <n v="1803.139812"/>
        <n v="3983.621797"/>
        <n v="3818.955182"/>
        <n v="6130.368425"/>
        <n v="4999.665205"/>
        <n v="1451.808544"/>
        <n v="2172.841747"/>
        <n v="6350.916905"/>
        <n v="2922.286102"/>
        <n v="1542.500216"/>
        <n v="1699.060809"/>
        <n v="4439.368082"/>
        <n v="5669.14476"/>
        <n v="5899.429483"/>
        <n v="1442.22799"/>
        <n v="6616.88066"/>
        <n v="1655.792857"/>
        <n v="2463.821917"/>
        <n v="1910.436686"/>
        <n v="3105.283004"/>
        <n v="1901.094691"/>
        <n v="7462.677935"/>
        <n v="1675.987427"/>
        <n v="1665.160445"/>
        <n v="5224.932463"/>
        <n v="1463.842874"/>
        <n v="2539.200563"/>
        <n v="6261.575724"/>
        <n v="6761.073824"/>
        <n v="4652.367629"/>
        <n v="1880.533168"/>
        <n v="1786.105122"/>
        <n v="8042.897949"/>
        <n v="1661.167909"/>
        <n v="6850.576483"/>
        <n v="5124.435934"/>
        <n v="1490.006197"/>
        <n v="1449.177804"/>
        <n v="1724.417704"/>
        <n v="6396.868763"/>
        <n v="1481.945157"/>
        <n v="5906.830006"/>
        <n v="2215.631845"/>
        <n v="3754.685247"/>
        <n v="6633.532635"/>
        <n v="1483.452706"/>
        <n v="1476.536841"/>
        <n v="5190.535998"/>
        <n v="5492.821648"/>
        <n v="2028.370144"/>
        <n v="6956.627366"/>
        <n v="1759.704833"/>
        <n v="4386.648215"/>
        <n v="2127.824066"/>
        <n v="1890.885935"/>
        <n v="6510.446656"/>
        <n v="8187.114541"/>
        <n v="2582.493847"/>
        <n v="1946.050447"/>
        <n v="6624.221175"/>
        <n v="5587.763675"/>
        <n v="5767.797381"/>
        <n v="1650.72301"/>
        <n v="2365.914372"/>
        <n v="2856.165425"/>
        <n v="6317.510754"/>
        <n v="6942.800458"/>
        <n v="2176.657469"/>
        <n v="2921.110207"/>
        <n v="1554.389215"/>
        <n v="1513.088728"/>
        <n v="1477.493357"/>
        <n v="2163.265346"/>
        <n v="4742.047766"/>
        <n v="1530.041892"/>
        <n v="6808.562584"/>
        <n v="5206.238968"/>
        <n v="5741.098045"/>
        <n v="7629.94427"/>
        <n v="5310.769572"/>
        <n v="1909.277483"/>
        <n v="1767.464456"/>
        <n v="6861.53638"/>
        <n v="6318.413085"/>
        <n v="2178.153775"/>
        <n v="6730.012549"/>
        <n v="6587.243331"/>
        <n v="1923.808141"/>
        <n v="6120.602514"/>
        <n v="5706.864417"/>
        <n v="3563.098841"/>
        <n v="6832.940067"/>
        <n v="7261.86504"/>
        <n v="4669.013669"/>
        <n v="1788.111618"/>
        <n v="2653.981579"/>
        <n v="5216.648879"/>
        <n v="1595.752624"/>
        <n v="1475.245119"/>
        <n v="5912.260975"/>
        <n v="5292.896913"/>
        <n v="2679.154068"/>
        <n v="1801.349131"/>
        <n v="1763.784061"/>
        <n v="1919.553678"/>
        <n v="1502.680139"/>
        <n v="5218.070231"/>
        <n v="2636.202124"/>
        <n v="1639.72335"/>
        <n v="1576.38921"/>
        <n v="2127.495962"/>
        <n v="1505.009635"/>
        <n v="1700.795736"/>
        <n v="1952.463773"/>
        <n v="1718.513762"/>
        <n v="1493.204528"/>
        <n v="7854.731991"/>
        <n v="1924.162675"/>
        <n v="1981.050288"/>
        <n v="7979.348589"/>
        <n v="1493.074494"/>
        <n v="4467.080758"/>
        <n v="2100.820137"/>
        <n v="1521.576648"/>
        <n v="1632.472782"/>
        <n v="1659.932713"/>
        <n v="1531.926885"/>
        <n v="1624.840774"/>
        <n v="6162.320833"/>
        <n v="6177.464545"/>
        <n v="5973.379892"/>
        <n v="2059.270294"/>
        <n v="1578.876432"/>
        <n v="2200.297094"/>
        <n v="7863.469709"/>
        <n v="4881.198269"/>
        <n v="1667.655895"/>
        <n v="5738.809089"/>
        <n v="6994.085353"/>
        <n v="1574.709734"/>
        <n v="2649.997803"/>
        <n v="1579.379602"/>
        <n v="1517.244377"/>
        <n v="1603.859264"/>
        <n v="7663.695294"/>
        <n v="2030.142709"/>
        <n v="1500.41822"/>
        <n v="5045.93793"/>
        <n v="2866.496671"/>
        <n v="7004.730483"/>
        <n v="1493.779328"/>
        <n v="1653.510777"/>
        <n v="1452.207361"/>
        <n v="1478.392247"/>
        <n v="1706.224318"/>
        <n v="6764.520637"/>
        <n v="1453.075462"/>
        <n v="2047.348924"/>
        <n v="1460.009754"/>
        <n v="1649.069475"/>
        <n v="1530.553686"/>
        <n v="5884.931394"/>
        <n v="1911.931953"/>
        <n v="6492.676343"/>
        <n v="7129.633287"/>
        <n v="6928.006202"/>
        <n v="4728.012406"/>
        <n v="2236.485099"/>
        <n v="1904.564346"/>
        <n v="6307.900751"/>
        <n v="1805.600513"/>
        <n v="1773.991882"/>
        <n v="2819.935266"/>
        <n v="5144.474371"/>
        <n v="1596.552373"/>
        <n v="1905.889693"/>
        <n v="1807.693142"/>
        <n v="6336.7181"/>
        <n v="2189.341349"/>
        <n v="4623.089672"/>
        <n v="1689.083186"/>
        <n v="3628.34617"/>
        <n v="1584.821247"/>
        <n v="1532.357841"/>
        <n v="1583.164302"/>
        <n v="2360.555244"/>
        <n v="1455.703554"/>
        <n v="2276.277471"/>
        <n v="6381.006576"/>
        <n v="1711.106338"/>
        <n v="3411.590029"/>
        <n v="3132.519209"/>
        <n v="5038.644724"/>
        <n v="1521.185189"/>
        <n v="2032.700147"/>
        <n v="6439.283498"/>
        <n v="2387.686295"/>
        <n v="6047.174109"/>
        <n v="7887.612662"/>
        <n v="6909.732318"/>
        <n v="5694.27094"/>
        <n v="5974.87508"/>
        <n v="5204.313768"/>
        <n v="5239.204787"/>
        <n v="1778.937935"/>
        <n v="1970.357345"/>
        <n v="1456.934187"/>
        <n v="1534.698"/>
        <n v="1623.681601"/>
        <n v="1505.01155"/>
        <n v="1508.90767"/>
        <n v="2002.537989"/>
        <n v="2901.209509"/>
        <n v="5083.886273"/>
        <n v="6316.488054"/>
        <n v="1694.470977"/>
        <n v="4918.040982"/>
        <n v="3444.202946"/>
        <n v="5343.459431"/>
        <n v="2682.436623"/>
        <n v="5287.567528"/>
        <n v="1574.79128"/>
        <n v="5600.355643"/>
        <n v="1819.893602"/>
        <n v="1608.882952"/>
        <n v="4986.51937"/>
        <n v="1526.787066"/>
        <n v="6879.601707"/>
        <n v="1965.738947"/>
        <n v="1631.741712"/>
        <n v="6502.274933"/>
        <n v="5401.365085"/>
        <n v="5409.083955"/>
        <n v="7149.816075"/>
        <n v="1725.271363"/>
        <n v="6346.633024"/>
        <n v="1838.98773"/>
        <n v="5330.781969"/>
        <n v="6094.666799"/>
        <n v="1682.338499"/>
        <n v="5054.481581"/>
        <n v="3137.143043"/>
        <n v="1522.517949"/>
        <n v="5200.010118"/>
        <n v="1731.271848"/>
        <n v="2040.934819"/>
        <n v="5841.15136"/>
        <n v="1991.94384"/>
        <n v="1522.512272"/>
        <n v="1628.882813"/>
        <n v="5783.843758"/>
        <n v="6749.202353"/>
        <n v="6335.948388"/>
        <n v="1612.549327"/>
        <n v="1595.48714"/>
        <n v="1902.301443"/>
        <n v="6789.533401"/>
        <n v="5797.219977"/>
        <n v="1657.159766"/>
        <n v="7098.889706"/>
        <n v="1503.205183"/>
        <n v="5530.800458"/>
        <n v="4250.430439"/>
        <n v="4921.594843"/>
        <n v="1524.810224"/>
        <n v="5808.911254"/>
        <n v="1524.470523"/>
        <n v="4851.394446"/>
        <n v="1503.484311"/>
        <n v="4156.713383"/>
        <n v="1978.609661"/>
        <n v="2514.868116"/>
        <n v="5284.27704"/>
        <n v="6301.868847"/>
        <n v="6431.555152"/>
        <n v="1532.148881"/>
        <n v="4984.485583"/>
        <n v="5994.746834"/>
        <n v="6417.876169"/>
        <n v="1521.372273"/>
        <n v="2801.584386"/>
        <n v="1702.317206"/>
        <n v="5244.34174"/>
        <n v="6837.510602"/>
        <n v="3434.731153"/>
        <n v="2139.065793"/>
        <n v="2753.711986"/>
        <n v="1605.566031"/>
        <n v="6322.152655"/>
        <n v="3827.366381"/>
        <n v="1737.843485"/>
        <n v="6189.416082"/>
        <n v="6708.463351"/>
        <n v="1579.367346"/>
        <n v="6244.517921"/>
        <n v="5521.18913"/>
        <n v="3408.076049"/>
        <n v="3844.991165"/>
        <n v="1582.410977"/>
        <n v="1850.464205"/>
        <n v="6815.712325"/>
        <n v="6321.491689"/>
        <n v="1930.180523"/>
        <n v="6367.869929"/>
        <n v="5702.290265"/>
        <n v="6185.002486"/>
        <n v="6404.003128"/>
        <n v="2294.003778"/>
        <n v="8168.347077"/>
        <n v="1440.745362"/>
        <n v="2039.35506"/>
        <n v="2160.307325"/>
        <n v="5184.585424"/>
        <n v="1704.511123"/>
        <n v="1758.098365"/>
        <n v="1543.310611"/>
        <n v="6114.034936"/>
        <n v="1982.416484"/>
        <n v="1765.39871"/>
        <n v="4554.876884"/>
        <n v="3069.123483"/>
        <n v="5776.508186"/>
        <n v="6506.433687"/>
        <n v="1835.048738"/>
        <n v="1610.319977"/>
        <n v="2181.247949"/>
        <n v="1519.596552"/>
        <n v="1842.606513"/>
        <n v="1504.329214"/>
        <n v="1547.513459"/>
        <n v="6605.586158"/>
        <n v="1730.37357"/>
        <n v="2183.952037"/>
        <n v="1937.058388"/>
        <n v="1713.978863"/>
        <n v="5603.048132"/>
        <n v="6159.366902"/>
        <n v="5995.041002"/>
        <n v="1510.61532"/>
        <n v="5714.523867"/>
        <n v="3285.834522"/>
        <n v="6096.045521"/>
        <n v="5048.852553"/>
        <n v="6550.30297"/>
        <n v="6651.51451"/>
        <n v="2025.784019"/>
        <n v="5542.512181"/>
        <n v="1522.352623"/>
        <n v="5740.164546"/>
        <n v="1858.132171"/>
        <n v="1498.29154"/>
        <n v="6643.161647"/>
        <n v="1487.996078"/>
        <n v="1720.870126"/>
        <n v="1470.670167"/>
        <n v="5214.298693"/>
        <n v="7065.66928"/>
        <n v="1470.971925"/>
        <n v="1529.307229"/>
        <n v="1560.449936"/>
        <n v="7222.211408"/>
        <n v="2096.285549"/>
        <n v="3518.533482"/>
        <n v="5979.67"/>
        <n v="6206.637108"/>
        <n v="5740.952219"/>
        <n v="1611.340211"/>
        <n v="6943.515824"/>
        <n v="5328.524514"/>
        <n v="1609.880674"/>
        <n v="4652.242051"/>
        <n v="6667.727715"/>
        <n v="1523.783909"/>
        <n v="1558.549138"/>
        <n v="1679.833815"/>
        <n v="4704.249956"/>
        <n v="5803.331454"/>
        <n v="5092.559215"/>
        <n v="7311.99875"/>
        <n v="8038.570371"/>
        <n v="1543.66142"/>
        <n v="1550.076655"/>
        <n v="1866.34747"/>
        <n v="4689.521024"/>
        <n v="5632.087973"/>
        <n v="6751.558981"/>
        <n v="5099.28249"/>
        <n v="6368.862913"/>
        <n v="6211.200147"/>
        <n v="6766.475368"/>
        <n v="5195.234677"/>
        <n v="2122.765888"/>
        <n v="4752.816685"/>
        <n v="4701.496237"/>
        <n v="6860.359597"/>
        <n v="4582.453291"/>
        <n v="1540.46935"/>
        <n v="5692.765813"/>
        <n v="1541.719598"/>
        <n v="1755.484542"/>
        <n v="6996.231838"/>
        <n v="1345.369"/>
        <n v="5296.970091"/>
        <n v="2127.323828"/>
        <n v="3804.64417"/>
        <n v="1980.393834"/>
        <n v="6721.094453"/>
        <n v="6511.029576"/>
        <n v="6236.113094"/>
        <n v="4977.784794"/>
        <n v="5551.387415"/>
        <n v="3268.007134"/>
        <n v="7890.221963"/>
        <n v="5616.309402"/>
        <n v="3339.454322"/>
        <n v="5247.623883"/>
        <n v="6032.837114"/>
        <n v="1679.572708"/>
        <n v="1473.192464"/>
        <n v="5573.112396"/>
        <n v="4727.813916"/>
        <n v="1500.722291"/>
        <n v="6745.10344"/>
        <n v="6812.588702"/>
        <n v="1441.631095"/>
        <n v="6756.295179"/>
        <n v="5038.714067"/>
        <n v="6980.229304"/>
        <n v="1525.962329"/>
        <n v="6505.526456"/>
        <n v="3433.914287"/>
        <n v="2496.785436"/>
        <n v="1693.760435"/>
        <n v="7312.492757"/>
        <n v="1539.60069"/>
        <n v="2060.993882"/>
        <n v="4253.979116"/>
        <n v="5729.650755"/>
        <n v="5751.912297"/>
        <n v="6397.602518"/>
        <n v="1805.926086"/>
        <n v="2641.478397"/>
        <n v="4899.155955"/>
        <n v="1593.010399"/>
        <n v="6559.477756"/>
        <n v="4660.560369"/>
        <n v="1743.078687"/>
        <n v="2209.650957"/>
        <n v="1527.97628"/>
        <n v="6342.885786"/>
        <n v="2407.794325"/>
        <n v="6420.218123"/>
        <n v="1668.016"/>
        <n v="5668.857079"/>
        <n v="7227.417349"/>
        <n v="6683.225487"/>
        <n v="2144.489587"/>
        <n v="4961.478884"/>
        <n v="6345.460338"/>
        <n v="1908.526117"/>
        <n v="6450.918637"/>
        <n v="1801.14885"/>
        <n v="2133.077113"/>
        <n v="1665.965851"/>
        <n v="6417.264564"/>
        <n v="5087.561715"/>
        <n v="4804.493233"/>
        <n v="1658.358536"/>
        <n v="6452.93501"/>
        <n v="6298.513929"/>
        <n v="6136.133902"/>
        <n v="6765.0004"/>
        <n v="4920.23463"/>
        <n v="1519.90401"/>
        <n v="6644.954146"/>
        <n v="6612.14569"/>
        <n v="1801.058111"/>
        <n v="7273.265988"/>
        <n v="1936.130798"/>
        <n v="6173.41289"/>
        <n v="1452.59056"/>
        <n v="6753.595242"/>
        <n v="6774.202636"/>
        <n v="6809.356022"/>
        <n v="6809.056051"/>
        <n v="6846.447915"/>
        <n v="1506.624304"/>
        <n v="5379.00144"/>
        <n v="1639.813696"/>
        <n v="6858.578118"/>
        <n v="1936.008049"/>
        <n v="6997.468963"/>
        <n v="5086.08996"/>
        <n v="4439.838064"/>
        <n v="7948.480752"/>
        <n v="5637.303497"/>
        <n v="5154.644555"/>
        <n v="6968.00047"/>
        <n v="5574.543505"/>
        <n v="2087.509827"/>
        <n v="6785.063293"/>
        <n v="6846.356434"/>
        <n v="1447.873298"/>
        <n v="2912.467156"/>
        <n v="6643.966542"/>
        <n v="6684.062804"/>
        <n v="6245.134793"/>
        <n v="1814.098581"/>
        <n v="1572.24171"/>
        <n v="6195.840734"/>
        <n v="2120.757698"/>
        <n v="7292.135059"/>
        <n v="6040.595578"/>
        <n v="7210.686506"/>
        <n v="5886.071146"/>
        <n v="1583.537104"/>
        <n v="6879.587097"/>
        <n v="1620.1655"/>
        <n v="3060.424769"/>
        <n v="6522.637526"/>
        <n v="1942.482395"/>
        <n v="1623.614838"/>
        <n v="1588.6475"/>
        <n v="1591.772246"/>
        <n v="6571.491552"/>
        <n v="1614.309013"/>
        <n v="4594.604003"/>
        <n v="6839.569086"/>
        <n v="7657.108034"/>
        <n v="6051.334623"/>
        <n v="1731.584862"/>
        <n v="4934.851563"/>
        <n v="6768.758768"/>
        <n v="1541.214047"/>
        <n v="1453.11439"/>
        <n v="4051.158749"/>
        <n v="1808.307918"/>
        <n v="6386.464232"/>
        <n v="6781.821647"/>
        <n v="1973.562233"/>
        <n v="6486.853909"/>
        <n v="5007.525805"/>
        <n v="1570.29739"/>
        <n v="6727.440499"/>
        <n v="1247.0"/>
        <n v="1649.459852"/>
        <n v="1816.030806"/>
        <n v="7264.58761"/>
        <n v="7851.397478"/>
        <n v="5101.321655"/>
        <n v="1472.110115"/>
        <n v="7082.653802"/>
        <n v="3311.941246"/>
        <n v="1471.187144"/>
        <n v="7294.100001"/>
        <n v="4574.34827"/>
        <n v="2959.114973"/>
        <n v="1504.784161"/>
        <n v="1738.995282"/>
        <n v="5927.806788"/>
        <n v="5000.761206"/>
        <m/>
      </sharedItems>
    </cacheField>
    <cacheField name="sex" numFmtId="0">
      <sharedItems containsBlank="1">
        <s v="Female"/>
        <s v="Male"/>
        <m/>
      </sharedItems>
    </cacheField>
    <cacheField name="age" numFmtId="0">
      <sharedItems containsString="0" containsBlank="1" containsNumber="1" containsInteger="1">
        <n v="37.0"/>
        <n v="22.0"/>
        <n v="54.0"/>
        <n v="21.0"/>
        <n v="36.0"/>
        <n v="41.0"/>
        <n v="60.0"/>
        <n v="65.0"/>
        <n v="43.0"/>
        <n v="64.0"/>
        <n v="25.0"/>
        <n v="30.0"/>
        <n v="38.0"/>
        <n v="58.0"/>
        <n v="44.0"/>
        <n v="19.0"/>
        <n v="20.0"/>
        <n v="51.0"/>
        <n v="28.0"/>
        <n v="61.0"/>
        <n v="42.0"/>
        <n v="48.0"/>
        <n v="63.0"/>
        <n v="59.0"/>
        <n v="24.0"/>
        <n v="57.0"/>
        <n v="33.0"/>
        <n v="45.0"/>
        <n v="55.0"/>
        <n v="39.0"/>
        <n v="40.0"/>
        <n v="62.0"/>
        <n v="46.0"/>
        <n v="34.0"/>
        <n v="47.0"/>
        <n v="52.0"/>
        <n v="56.0"/>
        <n v="27.0"/>
        <n v="23.0"/>
        <n v="50.0"/>
        <n v="29.0"/>
        <n v="18.0"/>
        <n v="26.0"/>
        <n v="53.0"/>
        <n v="35.0"/>
        <n v="32.0"/>
        <n v="49.0"/>
        <n v="31.0"/>
        <m/>
      </sharedItems>
    </cacheField>
    <cacheField name="state" numFmtId="0">
      <sharedItems containsBlank="1">
        <s v="Delaware"/>
        <s v="Alaska"/>
        <s v="Iowa"/>
        <s v="West Virginia"/>
        <s v="South Carolina"/>
        <s v="Missouri"/>
        <s v="Michigan"/>
        <s v="California"/>
        <s v="Kansas"/>
        <s v="North Carolina"/>
        <s v="Indiana"/>
        <s v="New Mexico"/>
        <s v="Tennessee"/>
        <s v="Georgia"/>
        <s v="Montana"/>
        <s v="New York"/>
        <s v="Rhode Island"/>
        <s v="South Dakota"/>
        <s v="Arkansas"/>
        <s v="Virginia"/>
        <s v="North Dakota"/>
        <s v="Vermont"/>
        <s v="Arizona"/>
        <s v="Hawaii"/>
        <s v="Alabama"/>
        <s v="Mississippi"/>
        <s v="Florida"/>
        <s v="Oregon"/>
        <s v="Connecticut"/>
        <s v="Illinois"/>
        <s v="Massachusetts"/>
        <s v="Nevada"/>
        <s v="Oklahoma"/>
        <s v="Texas"/>
        <s v="Colorado"/>
        <s v="Kentucky"/>
        <s v="Pennsylvania"/>
        <s v="Wisconsin"/>
        <s v="Maine"/>
        <s v="Louisiana"/>
        <s v="New Jersey"/>
        <s v="Minnesota"/>
        <s v="Wyoming"/>
        <s v="Utah"/>
        <s v="Idaho"/>
        <s v="Washington"/>
        <s v="Ohio"/>
        <s v="Maryland"/>
        <s v="Nebraska"/>
        <s v="New Hampshire"/>
        <m/>
      </sharedItems>
    </cacheField>
    <cacheField name="ad_view_date" numFmtId="165">
      <sharedItems containsDate="1" containsString="0" containsBlank="1">
        <d v="2023-10-14T00:00:00Z"/>
        <d v="2024-03-03T00:00:00Z"/>
        <d v="2024-08-03T00:00:00Z"/>
        <d v="2023-03-25T00:00:00Z"/>
        <d v="2023-07-27T00:00:00Z"/>
        <d v="2024-04-03T00:00:00Z"/>
        <d v="2023-06-06T00:00:00Z"/>
        <d v="2024-04-28T00:00:00Z"/>
        <d v="2023-05-11T00:00:00Z"/>
        <d v="2024-03-23T00:00:00Z"/>
        <d v="2024-04-24T00:00:00Z"/>
        <d v="2024-04-29T00:00:00Z"/>
        <d v="2024-02-11T00:00:00Z"/>
        <d v="2023-04-12T00:00:00Z"/>
        <d v="2023-12-16T00:00:00Z"/>
        <d v="2023-07-09T00:00:00Z"/>
        <d v="2023-08-21T00:00:00Z"/>
        <d v="2024-09-05T00:00:00Z"/>
        <d v="2023-07-21T00:00:00Z"/>
        <d v="2024-08-27T00:00:00Z"/>
        <d v="2024-02-16T00:00:00Z"/>
        <d v="2024-01-24T00:00:00Z"/>
        <d v="2024-05-19T00:00:00Z"/>
        <d v="2023-11-26T00:00:00Z"/>
        <d v="2024-09-22T00:00:00Z"/>
        <d v="2024-09-23T00:00:00Z"/>
        <d v="2023-08-12T00:00:00Z"/>
        <d v="2024-03-17T00:00:00Z"/>
        <d v="2024-08-11T00:00:00Z"/>
        <d v="2024-09-16T00:00:00Z"/>
        <d v="2024-02-29T00:00:00Z"/>
        <d v="2023-12-14T00:00:00Z"/>
        <d v="2024-03-01T00:00:00Z"/>
        <d v="2024-02-24T00:00:00Z"/>
        <d v="2023-07-16T00:00:00Z"/>
        <d v="2023-08-16T00:00:00Z"/>
        <d v="2024-09-20T00:00:00Z"/>
        <d v="2024-07-05T00:00:00Z"/>
        <d v="2024-04-21T00:00:00Z"/>
        <d v="2024-04-18T00:00:00Z"/>
        <d v="2024-04-01T00:00:00Z"/>
        <d v="2024-07-18T00:00:00Z"/>
        <d v="2024-07-14T00:00:00Z"/>
        <d v="2023-07-05T00:00:00Z"/>
        <d v="2023-07-20T00:00:00Z"/>
        <d v="2023-01-25T00:00:00Z"/>
        <d v="2023-05-31T00:00:00Z"/>
        <d v="2023-06-13T00:00:00Z"/>
        <d v="2023-12-11T00:00:00Z"/>
        <d v="2023-02-03T00:00:00Z"/>
        <d v="2024-04-25T00:00:00Z"/>
        <d v="2024-06-05T00:00:00Z"/>
        <d v="2024-03-10T00:00:00Z"/>
        <d v="2023-11-05T00:00:00Z"/>
        <d v="2023-02-27T00:00:00Z"/>
        <d v="2023-01-06T00:00:00Z"/>
        <d v="2023-08-07T00:00:00Z"/>
        <d v="2024-08-06T00:00:00Z"/>
        <d v="2023-09-26T00:00:00Z"/>
        <d v="2024-01-11T00:00:00Z"/>
        <d v="2023-06-29T00:00:00Z"/>
        <d v="2024-07-20T00:00:00Z"/>
        <d v="2023-07-24T00:00:00Z"/>
        <d v="2023-06-24T00:00:00Z"/>
        <d v="2023-10-05T00:00:00Z"/>
        <d v="2023-09-24T00:00:00Z"/>
        <d v="2023-06-18T00:00:00Z"/>
        <d v="2023-06-15T00:00:00Z"/>
        <d v="2023-03-18T00:00:00Z"/>
        <d v="2024-05-14T00:00:00Z"/>
        <d v="2023-10-04T00:00:00Z"/>
        <d v="2024-03-05T00:00:00Z"/>
        <d v="2024-06-15T00:00:00Z"/>
        <d v="2024-07-07T00:00:00Z"/>
        <d v="2023-04-24T00:00:00Z"/>
        <d v="2024-03-12T00:00:00Z"/>
        <d v="2023-10-24T00:00:00Z"/>
        <d v="2024-07-16T00:00:00Z"/>
        <d v="2024-09-29T00:00:00Z"/>
        <d v="2023-07-14T00:00:00Z"/>
        <d v="2023-05-24T00:00:00Z"/>
        <d v="2023-08-11T00:00:00Z"/>
        <d v="2024-05-28T00:00:00Z"/>
        <d v="2023-01-30T00:00:00Z"/>
        <d v="2023-10-25T00:00:00Z"/>
        <d v="2023-09-22T00:00:00Z"/>
        <d v="2023-07-30T00:00:00Z"/>
        <d v="2023-11-28T00:00:00Z"/>
        <d v="2023-06-03T00:00:00Z"/>
        <d v="2023-03-06T00:00:00Z"/>
        <d v="2023-07-18T00:00:00Z"/>
        <d v="2023-10-17T00:00:00Z"/>
        <d v="2023-10-11T00:00:00Z"/>
        <d v="2024-09-02T00:00:00Z"/>
        <d v="2024-05-10T00:00:00Z"/>
        <d v="2024-02-08T00:00:00Z"/>
        <d v="2023-10-22T00:00:00Z"/>
        <d v="2024-08-30T00:00:00Z"/>
        <d v="2024-08-04T00:00:00Z"/>
        <d v="2023-01-14T00:00:00Z"/>
        <d v="2024-05-26T00:00:00Z"/>
        <d v="2024-09-18T00:00:00Z"/>
        <d v="2023-10-08T00:00:00Z"/>
        <d v="2024-03-24T00:00:00Z"/>
        <d v="2023-10-21T00:00:00Z"/>
        <d v="2023-08-31T00:00:00Z"/>
        <d v="2023-03-31T00:00:00Z"/>
        <d v="2023-12-15T00:00:00Z"/>
        <d v="2023-12-31T00:00:00Z"/>
        <d v="2023-01-29T00:00:00Z"/>
        <d v="2023-09-04T00:00:00Z"/>
        <d v="2023-01-01T00:00:00Z"/>
        <d v="2024-05-24T00:00:00Z"/>
        <d v="2023-11-12T00:00:00Z"/>
        <d v="2024-06-09T00:00:00Z"/>
        <d v="2023-10-30T00:00:00Z"/>
        <d v="2023-06-17T00:00:00Z"/>
        <d v="2024-05-13T00:00:00Z"/>
        <d v="2024-05-16T00:00:00Z"/>
        <d v="2024-07-10T00:00:00Z"/>
        <d v="2023-04-22T00:00:00Z"/>
        <d v="2023-11-14T00:00:00Z"/>
        <d v="2023-08-18T00:00:00Z"/>
        <d v="2024-09-12T00:00:00Z"/>
        <d v="2024-05-18T00:00:00Z"/>
        <d v="2023-01-15T00:00:00Z"/>
        <d v="2024-06-10T00:00:00Z"/>
        <d v="2024-09-08T00:00:00Z"/>
        <d v="2024-07-27T00:00:00Z"/>
        <d v="2023-04-25T00:00:00Z"/>
        <d v="2023-12-12T00:00:00Z"/>
        <d v="2024-09-27T00:00:00Z"/>
        <d v="2024-05-30T00:00:00Z"/>
        <d v="2024-03-29T00:00:00Z"/>
        <d v="2024-03-02T00:00:00Z"/>
        <d v="2023-08-01T00:00:00Z"/>
        <d v="2023-11-06T00:00:00Z"/>
        <d v="2023-04-03T00:00:00Z"/>
        <d v="2024-04-16T00:00:00Z"/>
        <d v="2024-07-12T00:00:00Z"/>
        <d v="2024-04-27T00:00:00Z"/>
        <d v="2023-09-10T00:00:00Z"/>
        <d v="2024-07-30T00:00:00Z"/>
        <d v="2023-01-22T00:00:00Z"/>
        <d v="2023-12-21T00:00:00Z"/>
        <d v="2024-09-11T00:00:00Z"/>
        <d v="2023-07-28T00:00:00Z"/>
        <d v="2024-02-02T00:00:00Z"/>
        <d v="2023-12-27T00:00:00Z"/>
        <d v="2024-04-14T00:00:00Z"/>
        <d v="2024-04-02T00:00:00Z"/>
        <d v="2024-05-09T00:00:00Z"/>
        <d v="2023-04-09T00:00:00Z"/>
        <d v="2024-01-12T00:00:00Z"/>
        <d v="2023-02-24T00:00:00Z"/>
        <d v="2023-07-04T00:00:00Z"/>
        <d v="2024-04-17T00:00:00Z"/>
        <d v="2024-04-23T00:00:00Z"/>
        <d v="2023-08-13T00:00:00Z"/>
        <d v="2024-08-17T00:00:00Z"/>
        <d v="2023-01-13T00:00:00Z"/>
        <d v="2023-03-19T00:00:00Z"/>
        <d v="2024-06-25T00:00:00Z"/>
        <d v="2024-06-21T00:00:00Z"/>
        <d v="2024-01-07T00:00:00Z"/>
        <d v="2023-06-21T00:00:00Z"/>
        <d v="2024-03-25T00:00:00Z"/>
        <d v="2023-05-28T00:00:00Z"/>
        <d v="2023-08-30T00:00:00Z"/>
        <d v="2023-08-09T00:00:00Z"/>
        <d v="2024-04-04T00:00:00Z"/>
        <d v="2024-06-19T00:00:00Z"/>
        <d v="2023-04-02T00:00:00Z"/>
        <d v="2023-05-25T00:00:00Z"/>
        <d v="2023-01-24T00:00:00Z"/>
        <d v="2023-04-21T00:00:00Z"/>
        <d v="2023-08-26T00:00:00Z"/>
        <d v="2023-09-14T00:00:00Z"/>
        <d v="2023-11-20T00:00:00Z"/>
        <d v="2023-07-13T00:00:00Z"/>
        <d v="2024-09-24T00:00:00Z"/>
        <d v="2023-09-30T00:00:00Z"/>
        <d v="2023-08-06T00:00:00Z"/>
        <d v="2023-10-28T00:00:00Z"/>
        <d v="2024-03-26T00:00:00Z"/>
        <d v="2023-07-02T00:00:00Z"/>
        <d v="2023-06-25T00:00:00Z"/>
        <d v="2024-02-05T00:00:00Z"/>
        <d v="2023-04-19T00:00:00Z"/>
        <d v="2023-01-23T00:00:00Z"/>
        <d v="2023-05-19T00:00:00Z"/>
        <d v="2024-05-03T00:00:00Z"/>
        <d v="2023-01-16T00:00:00Z"/>
        <d v="2023-05-21T00:00:00Z"/>
        <d v="2024-03-04T00:00:00Z"/>
        <d v="2023-05-15T00:00:00Z"/>
        <d v="2024-09-25T00:00:00Z"/>
        <d v="2023-04-15T00:00:00Z"/>
        <d v="2023-03-30T00:00:00Z"/>
        <d v="2024-05-20T00:00:00Z"/>
        <d v="2023-07-15T00:00:00Z"/>
        <d v="2024-06-26T00:00:00Z"/>
        <d v="2024-07-21T00:00:00Z"/>
        <d v="2023-07-11T00:00:00Z"/>
        <d v="2024-05-23T00:00:00Z"/>
        <d v="2023-08-27T00:00:00Z"/>
        <d v="2023-03-11T00:00:00Z"/>
        <d v="2024-05-21T00:00:00Z"/>
        <d v="2023-11-09T00:00:00Z"/>
        <d v="2024-03-27T00:00:00Z"/>
        <d v="2024-09-30T00:00:00Z"/>
        <d v="2024-07-02T00:00:00Z"/>
        <d v="2024-02-28T00:00:00Z"/>
        <d v="2024-05-06T00:00:00Z"/>
        <d v="2023-02-08T00:00:00Z"/>
        <d v="2024-04-30T00:00:00Z"/>
        <d v="2023-12-05T00:00:00Z"/>
        <d v="2023-12-28T00:00:00Z"/>
        <d v="2024-03-14T00:00:00Z"/>
        <d v="2023-03-28T00:00:00Z"/>
        <d v="2023-09-06T00:00:00Z"/>
        <d v="2023-04-08T00:00:00Z"/>
        <d v="2023-09-27T00:00:00Z"/>
        <d v="2024-02-15T00:00:00Z"/>
        <d v="2023-09-29T00:00:00Z"/>
        <d v="2024-03-16T00:00:00Z"/>
        <d v="2024-08-22T00:00:00Z"/>
        <d v="2024-03-15T00:00:00Z"/>
        <d v="2023-11-15T00:00:00Z"/>
        <d v="2024-04-06T00:00:00Z"/>
        <d v="2024-07-22T00:00:00Z"/>
        <d v="2023-01-05T00:00:00Z"/>
        <d v="2023-01-10T00:00:00Z"/>
        <d v="2023-01-02T00:00:00Z"/>
        <d v="2024-02-14T00:00:00Z"/>
        <d v="2023-11-08T00:00:00Z"/>
        <d v="2024-01-29T00:00:00Z"/>
        <d v="2023-05-27T00:00:00Z"/>
        <d v="2023-04-05T00:00:00Z"/>
        <d v="2023-05-05T00:00:00Z"/>
        <d v="2024-03-09T00:00:00Z"/>
        <d v="2023-02-06T00:00:00Z"/>
        <d v="2024-02-18T00:00:00Z"/>
        <d v="2023-07-22T00:00:00Z"/>
        <d v="2024-06-29T00:00:00Z"/>
        <d v="2024-01-19T00:00:00Z"/>
        <d v="2023-02-15T00:00:00Z"/>
        <d v="2023-02-07T00:00:00Z"/>
        <d v="2023-01-18T00:00:00Z"/>
        <d v="2024-08-05T00:00:00Z"/>
        <d v="2023-03-26T00:00:00Z"/>
        <d v="2023-11-07T00:00:00Z"/>
        <d v="2023-07-10T00:00:00Z"/>
        <d v="2023-01-20T00:00:00Z"/>
        <d v="2023-10-20T00:00:00Z"/>
        <d v="2024-06-03T00:00:00Z"/>
        <d v="2023-03-23T00:00:00Z"/>
        <d v="2024-07-06T00:00:00Z"/>
        <d v="2024-01-26T00:00:00Z"/>
        <d v="2023-07-07T00:00:00Z"/>
        <d v="2024-09-04T00:00:00Z"/>
        <d v="2023-12-08T00:00:00Z"/>
        <d v="2023-03-24T00:00:00Z"/>
        <d v="2023-01-28T00:00:00Z"/>
        <d v="2023-08-23T00:00:00Z"/>
        <d v="2023-11-17T00:00:00Z"/>
        <d v="2023-09-05T00:00:00Z"/>
        <d v="2023-09-12T00:00:00Z"/>
        <d v="2024-06-06T00:00:00Z"/>
        <d v="2024-09-13T00:00:00Z"/>
        <d v="2023-03-08T00:00:00Z"/>
        <d v="2023-04-23T00:00:00Z"/>
        <d v="2023-10-10T00:00:00Z"/>
        <d v="2023-06-28T00:00:00Z"/>
        <d v="2024-02-10T00:00:00Z"/>
        <d v="2024-07-26T00:00:00Z"/>
        <d v="2024-06-14T00:00:00Z"/>
        <d v="2023-08-10T00:00:00Z"/>
        <d v="2024-03-30T00:00:00Z"/>
        <d v="2024-04-19T00:00:00Z"/>
        <d v="2024-09-21T00:00:00Z"/>
        <d v="2024-05-08T00:00:00Z"/>
        <d v="2024-03-11T00:00:00Z"/>
        <d v="2023-10-12T00:00:00Z"/>
        <d v="2024-04-05T00:00:00Z"/>
        <d v="2024-09-06T00:00:00Z"/>
        <d v="2023-11-04T00:00:00Z"/>
        <d v="2023-09-08T00:00:00Z"/>
        <d v="2023-10-09T00:00:00Z"/>
        <d v="2024-08-02T00:00:00Z"/>
        <d v="2023-03-02T00:00:00Z"/>
        <d v="2024-01-06T00:00:00Z"/>
        <d v="2023-09-19T00:00:00Z"/>
        <d v="2023-10-06T00:00:00Z"/>
        <d v="2023-02-02T00:00:00Z"/>
        <d v="2023-05-04T00:00:00Z"/>
        <d v="2023-03-22T00:00:00Z"/>
        <d v="2024-06-20T00:00:00Z"/>
        <d v="2024-07-11T00:00:00Z"/>
        <d v="2023-01-26T00:00:00Z"/>
        <d v="2023-03-09T00:00:00Z"/>
        <d v="2023-07-03T00:00:00Z"/>
        <d v="2024-04-12T00:00:00Z"/>
        <d v="2023-06-16T00:00:00Z"/>
        <d v="2023-09-11T00:00:00Z"/>
        <d v="2023-08-14T00:00:00Z"/>
        <d v="2023-01-19T00:00:00Z"/>
        <d v="2024-07-23T00:00:00Z"/>
        <d v="2023-05-07T00:00:00Z"/>
        <d v="2024-09-03T00:00:00Z"/>
        <d v="2023-06-05T00:00:00Z"/>
        <d v="2023-09-03T00:00:00Z"/>
        <d v="2024-03-18T00:00:00Z"/>
        <d v="2023-11-03T00:00:00Z"/>
        <d v="2023-06-02T00:00:00Z"/>
        <d v="2024-08-13T00:00:00Z"/>
        <d v="2023-12-30T00:00:00Z"/>
        <d v="2023-04-01T00:00:00Z"/>
        <d v="2023-10-29T00:00:00Z"/>
        <d v="2023-01-21T00:00:00Z"/>
        <d v="2023-01-12T00:00:00Z"/>
        <d v="2024-01-10T00:00:00Z"/>
        <d v="2023-05-10T00:00:00Z"/>
        <d v="2023-04-10T00:00:00Z"/>
        <d v="2023-12-10T00:00:00Z"/>
        <d v="2023-02-16T00:00:00Z"/>
        <d v="2023-07-08T00:00:00Z"/>
        <d v="2023-11-11T00:00:00Z"/>
        <d v="2023-02-23T00:00:00Z"/>
        <d v="2024-03-06T00:00:00Z"/>
        <d v="2023-08-03T00:00:00Z"/>
        <d v="2024-02-25T00:00:00Z"/>
        <m/>
      </sharedItems>
    </cacheField>
    <cacheField name="CPA" numFmtId="164">
      <sharedItems containsString="0" containsBlank="1" containsNumber="1">
        <n v="5874.00478"/>
        <n v="6407.581828"/>
        <n v="5102.706729"/>
        <n v="277.1352884444444"/>
        <n v="452.06327966666663"/>
        <n v="1567.3425016666667"/>
        <n v="1654.655417"/>
        <n v="5999.993781"/>
        <n v="259.72857771428573"/>
        <n v="3621.417703"/>
        <n v="408.980054"/>
        <n v="295.32324835"/>
        <n v="2113.959767"/>
        <n v="1465.872266"/>
        <n v="164.15831733333334"/>
        <n v="645.0423111666667"/>
        <n v="394.5131498421053"/>
        <n v="4279.230955"/>
        <n v="393.88879931578947"/>
        <n v="456.5796845"/>
        <n v="637.2787895"/>
        <n v="375.9782635"/>
        <n v="156.9317688181818"/>
        <n v="200.0961985"/>
        <n v="889.1749258"/>
        <n v="4718.836114"/>
        <n v="2018.044688"/>
        <n v="1609.149933"/>
        <n v="563.88060225"/>
        <n v="547.6747715454545"/>
        <n v="227.7804852857143"/>
        <n v="216.7287715"/>
        <n v="366.3786775"/>
        <n v="750.4193855"/>
        <n v="390.25547875"/>
        <n v="2633.2121165"/>
        <n v="1719.9158313333335"/>
        <n v="310.1876636"/>
        <n v="1841.358126"/>
        <n v="2058.6680513333336"/>
        <n v="4514.952724"/>
        <n v="1717.7057346666668"/>
        <n v="1527.176274"/>
        <n v="506.857847"/>
        <n v="233.98999275862067"/>
        <n v="262.675239"/>
        <n v="175.21410742857142"/>
        <n v="430.3289802727273"/>
        <n v="859.2355385"/>
        <n v="227.04359392857143"/>
        <n v="5464.109817"/>
        <n v="129.9803466923077"/>
        <n v="257.26877583333334"/>
        <n v="304.649501882353"/>
        <n v="299.63443115999996"/>
        <n v="82.23244531428571"/>
        <n v="396.57862975"/>
        <n v="366.087236"/>
        <n v="450.77037425"/>
        <n v="342.5789907391304"/>
        <n v="342.1314481764706"/>
        <n v="1598.11798875"/>
        <n v="393.0042887894737"/>
        <n v="407.94573725"/>
        <n v="316.9463514"/>
        <n v="604.0193009999999"/>
        <n v="2123.2704086666668"/>
        <n v="2430.243664"/>
        <n v="2180.8708093333335"/>
        <n v="783.6830355"/>
        <n v="296.6768808"/>
        <n v="839.3873553999999"/>
        <n v="325.03497600000003"/>
        <n v="912.862854"/>
        <n v="1860.87080825"/>
        <n v="502.1537026666667"/>
        <n v="251.24843938709677"/>
        <n v="392.184005"/>
        <n v="998.30364625"/>
        <n v="273.27738477272726"/>
        <n v="637.6556273333333"/>
        <n v="1555.112078"/>
        <n v="1466.285104"/>
        <n v="178.3931191111111"/>
        <n v="266.6191781666667"/>
        <n v="4942.283987"/>
        <n v="160.21722946938775"/>
        <n v="141.7858059090909"/>
        <n v="518.511604"/>
        <n v="541.627969111111"/>
        <n v="499.4336333333333"/>
        <n v="187.6373906190476"/>
        <n v="501.0807086"/>
        <n v="388.56950259999996"/>
        <n v="669.181179"/>
        <n v="510.9193016666666"/>
        <n v="533.0254163333333"/>
        <n v="103.6293306"/>
        <n v="209.15203357142857"/>
        <n v="432.7040515714286"/>
        <n v="2298.888965"/>
        <n v="323.34294439999996"/>
        <n v="1447.927193"/>
        <n v="522.3041353333333"/>
        <n v="679.9495973333334"/>
        <n v="193.6750124761905"/>
        <n v="1321.17139125"/>
        <n v="548.74678125"/>
        <n v="376.96178"/>
        <n v="822.7119456666666"/>
        <n v="1762.663235"/>
        <n v="297.4176576"/>
        <n v="596.7967326666667"/>
        <n v="492.13983633333334"/>
        <n v="502.6489503333333"/>
        <n v="491.96543261538466"/>
        <n v="207.29155325"/>
        <n v="96.3032845"/>
        <n v="161.90898071875"/>
        <n v="603.196987"/>
        <n v="215.110248125"/>
        <n v="217.67949643243242"/>
        <n v="790.3347728333333"/>
        <n v="519.0052433333334"/>
        <n v="429.20574358333334"/>
        <n v="531.8864886666667"/>
        <n v="440.26983075"/>
        <n v="366.5079058125"/>
        <n v="728.903224125"/>
        <n v="88.60285191304348"/>
        <n v="486.358297"/>
        <n v="200.36570497435898"/>
        <n v="2587.5714595"/>
        <n v="3122.942574"/>
        <n v="2600.894327"/>
        <n v="366.11020533333334"/>
        <n v="335.90805516666666"/>
        <n v="721.0160915"/>
        <n v="713.8231153333332"/>
        <n v="525.7886953333333"/>
        <n v="490.39190933333333"/>
        <n v="465.3042777692308"/>
        <n v="5033.482578"/>
        <n v="535.6801981818181"/>
        <n v="88.84827610227272"/>
        <n v="786.627045"/>
        <n v="750.013076"/>
        <n v="72.92679826415095"/>
        <n v="371.80715625"/>
        <n v="392.17881475"/>
        <n v="333.945781"/>
        <n v="443.5864184"/>
        <n v="1119.6314095"/>
        <n v="922.4934605"/>
        <n v="581.1768324"/>
        <n v="87.24025631578947"/>
        <n v="768.314534"/>
        <n v="785.17138"/>
        <n v="1526.296619"/>
        <n v="5711.39201"/>
        <n v="586.97963275"/>
        <n v="644.7071896"/>
        <n v="750.04966"/>
        <n v="375.5044375"/>
        <n v="136.0607749090909"/>
        <n v="360.6279624"/>
        <n v="265.57478646666664"/>
        <n v="954.7387955"/>
        <n v="1532.59210625"/>
        <n v="624.958150625"/>
        <n v="90.738034"/>
        <n v="434.5683494"/>
        <n v="3175.4584525"/>
        <n v="1461.143051"/>
        <n v="61.70000863999999"/>
        <n v="566.353603"/>
        <n v="1479.7893606666667"/>
        <n v="515.3767963636363"/>
        <n v="280.9252134761905"/>
        <n v="240.3713316666667"/>
        <n v="735.2089622222222"/>
        <n v="1655.792857"/>
        <n v="492.76438340000004"/>
        <n v="382.0873372"/>
        <n v="1552.641502"/>
        <n v="475.27367275"/>
        <n v="248.75593116666667"/>
        <n v="558.6624756666666"/>
        <n v="555.0534816666667"/>
        <n v="1741.6441543333333"/>
        <n v="243.9738123333333"/>
        <n v="507.8401126"/>
        <n v="1252.3151448"/>
        <n v="397.7102249411765"/>
        <n v="516.9297365555556"/>
        <n v="940.266584"/>
        <n v="255.15787457142855"/>
        <n v="116.56373839130435"/>
        <n v="415.29197725"/>
        <n v="978.6537832857142"/>
        <n v="465.8578121818182"/>
        <n v="298.0012394"/>
        <n v="724.588902"/>
        <n v="574.8059013333333"/>
        <n v="6396.868763"/>
        <n v="1481.945157"/>
        <n v="421.916429"/>
        <n v="553.90796125"/>
        <n v="938.67131175"/>
        <n v="663.3532634999999"/>
        <n v="494.48423533333334"/>
        <n v="492.17894700000005"/>
        <n v="1730.178666"/>
        <n v="2746.410824"/>
        <n v="405.6740288"/>
        <n v="210.80688987878787"/>
        <n v="586.5682776666666"/>
        <n v="731.1080358333334"/>
        <n v="531.9560165"/>
        <n v="315.1476558333333"/>
        <n v="310.02126933333335"/>
        <n v="66.56190683739837"/>
        <n v="1291.2469235"/>
        <n v="486.51261175"/>
        <n v="552.0184312499999"/>
        <n v="620.8626305555556"/>
        <n v="303.5682832105263"/>
        <n v="550.2410033333333"/>
        <n v="788.6381240000001"/>
        <n v="476.02757083333336"/>
        <n v="526.4592295"/>
        <n v="867.85005725"/>
        <n v="544.16436725"/>
        <n v="973.7034023333334"/>
        <n v="777.1946075"/>
        <n v="252.18145466666667"/>
        <n v="295.49867140000003"/>
        <n v="432.6530692"/>
        <n v="189.68191063999998"/>
        <n v="382.510473"/>
        <n v="453.9041722666667"/>
        <n v="1301.559742"/>
        <n v="637.8997827777778"/>
        <n v="238.4357584375"/>
        <n v="354.0513048"/>
        <n v="318.21291383333335"/>
        <n v="589.1548186666666"/>
        <n v="326.7398276190476"/>
        <n v="702.0458983333333"/>
        <n v="726.0512583333334"/>
        <n v="480.71518207142856"/>
        <n v="439.1495554"/>
        <n v="213.7564601111111"/>
        <n v="680.066946"/>
        <n v="475.57203475"/>
        <n v="1187.6996136666667"/>
        <n v="759.2155630000001"/>
        <n v="806.8738933333333"/>
        <n v="311.2675779333333"/>
        <n v="198.67906866666667"/>
        <n v="530.7963158"/>
        <n v="1304.16221975"/>
        <n v="531.9175413333334"/>
        <n v="491.74837299999996"/>
        <n v="1182.452195"/>
        <n v="1058.5793826"/>
        <n v="535.8308135999999"/>
        <n v="163.7590119090909"/>
        <n v="440.94601525"/>
        <n v="239.94420975"/>
        <n v="500.8933796666667"/>
        <n v="1739.3567436666665"/>
        <n v="659.050531"/>
        <n v="409.9308375"/>
        <n v="525.46307"/>
        <n v="531.8739905"/>
        <n v="501.6698783333333"/>
        <n v="1700.795736"/>
        <n v="976.2318865"/>
        <n v="859.256881"/>
        <n v="165.91161422222223"/>
        <n v="178.5166361590909"/>
        <n v="213.79585277777778"/>
        <n v="220.11669866666665"/>
        <n v="54.281282918367346"/>
        <n v="33.933511227272724"/>
        <n v="2233.540379"/>
        <n v="1050.4100685"/>
        <n v="380.394162"/>
        <n v="408.1181955"/>
        <n v="829.9663565"/>
        <n v="765.9634425"/>
        <n v="1624.840774"/>
        <n v="6162.320833"/>
        <n v="6177.464545"/>
        <n v="5973.379892"/>
        <n v="137.28468626666665"/>
        <n v="315.7752864"/>
        <n v="440.0594188"/>
        <n v="231.27852085294117"/>
        <n v="542.3553632222223"/>
        <n v="166.7655895"/>
        <n v="717.351136125"/>
        <n v="2331.3617843333336"/>
        <n v="524.9032446666666"/>
        <n v="294.44420033333336"/>
        <n v="143.57996381818182"/>
        <n v="116.71110592307693"/>
        <n v="534.6197546666666"/>
        <n v="478.980955875"/>
        <n v="676.7142363333334"/>
        <n v="500.1394066666667"/>
        <n v="229.360815"/>
        <n v="477.74944516666665"/>
        <n v="700.4730483000001"/>
        <n v="497.9264426666667"/>
        <n v="206.688847125"/>
        <n v="290.4414722"/>
        <n v="492.79741566666667"/>
        <n v="568.7414393333333"/>
        <n v="845.565079625"/>
        <n v="242.17924366666668"/>
        <n v="511.837231"/>
        <n v="730.004877"/>
        <n v="824.5347375"/>
        <n v="218.65052657142857"/>
        <n v="840.7044848571429"/>
        <n v="382.3863906"/>
        <n v="282.2902757826087"/>
        <n v="91.40555496153846"/>
        <n v="329.9050572380952"/>
        <n v="429.81930963636364"/>
        <n v="559.12127475"/>
        <n v="476.1410865"/>
        <n v="217.513819"/>
        <n v="361.1201026"/>
        <n v="45.48697133333334"/>
        <n v="68.77890892682927"/>
        <n v="571.6082634444444"/>
        <n v="266.09206216666666"/>
        <n v="381.1779386"/>
        <n v="451.9232855"/>
        <n v="422.44787333333335"/>
        <n v="145.95608993333332"/>
        <n v="770.5149453333333"/>
        <n v="281.51386433333334"/>
        <n v="604.7243616666666"/>
        <n v="132.06843725000002"/>
        <n v="95.7723650625"/>
        <n v="791.582151"/>
        <n v="393.425874"/>
        <n v="111.97719646153845"/>
        <n v="46.45464226530612"/>
        <n v="1595.251644"/>
        <n v="342.22126760000003"/>
        <n v="682.3180058"/>
        <n v="208.83461393333334"/>
        <n v="201.54578895999998"/>
        <n v="380.29629725"/>
        <n v="508.17503675"/>
        <n v="1287.8566996"/>
        <n v="477.537259"/>
        <n v="671.9082343333333"/>
        <n v="143.4111393090909"/>
        <n v="575.8110265"/>
        <n v="1898.0903133333334"/>
        <n v="459.60577538461536"/>
        <n v="167.8810892903226"/>
        <n v="154.09425844117646"/>
        <n v="592.9793116666666"/>
        <n v="492.58933625"/>
        <n v="364.23354675"/>
        <n v="306.93960000000004"/>
        <n v="405.92040025"/>
        <n v="1505.01155"/>
        <n v="71.8527461904762"/>
        <n v="400.5075978"/>
        <n v="580.2419017999999"/>
        <n v="423.65718941666665"/>
        <n v="526.3740045000001"/>
        <n v="112.9647318"/>
        <n v="223.54731736363638"/>
        <n v="382.6892162222222"/>
        <n v="763.3513472857143"/>
        <n v="62.38224704651163"/>
        <n v="881.2612546666666"/>
        <n v="524.9304266666667"/>
        <n v="430.7965879230769"/>
        <n v="121.32624013333334"/>
        <n v="268.14715866666666"/>
        <n v="997.303874"/>
        <n v="254.46451100000002"/>
        <n v="1719.90042675"/>
        <n v="327.6231578333333"/>
        <n v="163.1741712"/>
        <n v="722.4749925555556"/>
        <n v="150.03791902777778"/>
        <n v="270.45419775"/>
        <n v="549.9858519230769"/>
        <n v="345.0542726"/>
        <n v="576.9666385454545"/>
        <n v="122.599182"/>
        <n v="761.5402812857143"/>
        <n v="234.4102615"/>
        <n v="420.58462475"/>
        <n v="266.025346368421"/>
        <n v="522.8571738333334"/>
        <n v="169.16866100000001"/>
        <n v="433.3341765"/>
        <n v="577.0906160000001"/>
        <n v="226.77053544444445"/>
        <n v="486.7626133333333"/>
        <n v="663.98128"/>
        <n v="507.5040906666666"/>
        <n v="108.59218753333333"/>
        <n v="385.58958386666666"/>
        <n v="91.2054372027027"/>
        <n v="162.46021507692308"/>
        <n v="100.7843329375"/>
        <n v="25.325192698412696"/>
        <n v="100.12112857894738"/>
        <n v="754.392600111111"/>
        <n v="724.652497125"/>
        <n v="414.2899415"/>
        <n v="709.8889706"/>
        <n v="751.6025915"/>
        <n v="691.35005725"/>
        <n v="531.303804875"/>
        <n v="2460.7974215"/>
        <n v="190.601278"/>
        <n v="242.03796891666664"/>
        <n v="254.0784205"/>
        <n v="539.0438273333334"/>
        <n v="167.05381233333333"/>
        <n v="461.8570425555556"/>
        <n v="219.84551788888888"/>
        <n v="179.63343685714287"/>
        <n v="754.89672"/>
        <n v="900.266978142857"/>
        <n v="535.9629293333334"/>
        <n v="766.0744405"/>
        <n v="996.8971165999999"/>
        <n v="749.34335425"/>
        <n v="583.443288090909"/>
        <n v="138.30657027272727"/>
        <n v="200.11317042857144"/>
        <n v="106.394825375"/>
        <n v="437.02847833333334"/>
        <n v="1139.5851003333335"/>
        <n v="1144.9103843333335"/>
        <n v="142.60438620000002"/>
        <n v="183.58079906666666"/>
        <n v="100.3478769375"/>
        <n v="702.461406111111"/>
        <n v="637.8943968333333"/>
        <n v="217.230435625"/>
        <n v="257.89233674999997"/>
        <n v="479.17595364285717"/>
        <n v="87.74263033333334"/>
        <n v="780.564740125"/>
        <n v="690.14864125"/>
        <n v="681.6152098"/>
        <n v="427.22124055555554"/>
        <n v="158.2410977"/>
        <n v="370.092841"/>
        <n v="2271.9041083333336"/>
        <n v="574.6810626363637"/>
        <n v="321.69675383333333"/>
        <n v="707.5411032222223"/>
        <n v="271.53763166666664"/>
        <n v="294.52392790476193"/>
        <n v="582.1821025454545"/>
        <n v="286.75047225"/>
        <n v="118.38184169565218"/>
        <n v="18.471094384615384"/>
        <n v="145.66821857142858"/>
        <n v="154.3076660714286"/>
        <n v="648.073178"/>
        <n v="189.39012477777777"/>
        <n v="439.52459125"/>
        <n v="110.23647221428573"/>
        <n v="1019.0058226666666"/>
        <n v="330.40274733333337"/>
        <n v="441.3496775"/>
        <n v="325.34834885714287"/>
        <n v="767.28087075"/>
        <n v="1925.5027286666666"/>
        <n v="3253.2168435"/>
        <n v="458.7621845"/>
        <n v="402.57999425"/>
        <n v="1090.6239745"/>
        <n v="101.3064368"/>
        <n v="460.65162825"/>
        <n v="752.164607"/>
        <n v="515.8378196666666"/>
        <n v="254.0610060769231"/>
        <n v="1730.37357"/>
        <n v="2183.952037"/>
        <n v="1937.058388"/>
        <n v="1713.978863"/>
        <n v="5603.048132"/>
        <n v="6159.366902"/>
        <n v="5995.041002"/>
        <n v="75.530766"/>
        <n v="816.3605524285714"/>
        <n v="298.71222927272726"/>
        <n v="677.3383912222222"/>
        <n v="296.9913266470588"/>
        <n v="545.8585808333333"/>
        <n v="350.0797110526316"/>
        <n v="155.8295399230769"/>
        <n v="615.8346867777777"/>
        <n v="169.15029144444443"/>
        <n v="637.7960606666667"/>
        <n v="142.93324392307693"/>
        <n v="136.20832181818182"/>
        <n v="738.1290718888889"/>
        <n v="123.99967316666665"/>
        <n v="191.20779177777777"/>
        <n v="245.1116945"/>
        <n v="434.52489108333333"/>
        <n v="294.4028866666667"/>
        <n v="245.1619875"/>
        <n v="152.9307229"/>
        <n v="1560.449936"/>
        <n v="257.9361217142857"/>
        <n v="87.34523120833335"/>
        <n v="390.9481646666666"/>
        <n v="543.6063636363637"/>
        <n v="689.6263453333333"/>
        <n v="717.619027375"/>
        <n v="115.09572935714286"/>
        <n v="867.939478"/>
        <n v="444.0437095"/>
        <n v="160.9880674"/>
        <n v="581.530256375"/>
        <n v="740.858635"/>
        <n v="63.490996208333335"/>
        <n v="74.21662561904762"/>
        <n v="559.944605"/>
        <n v="1568.0833186666666"/>
        <n v="483.6109545"/>
        <n v="1273.13980375"/>
        <n v="812.4443055555555"/>
        <n v="52.1985089025974"/>
        <n v="154.366142"/>
        <n v="155.0076655"/>
        <n v="124.42316466666666"/>
        <n v="1563.1736746666666"/>
        <n v="1126.4175946"/>
        <n v="482.25421292857146"/>
        <n v="566.5869433333332"/>
        <n v="796.107864125"/>
        <n v="887.3143067142856"/>
        <n v="422.9047105"/>
        <n v="577.2482974444445"/>
        <n v="235.86287644444442"/>
        <n v="316.85444566666666"/>
        <n v="195.8956765416667"/>
        <n v="762.2621774444444"/>
        <n v="305.49688606666666"/>
        <n v="171.16326111111113"/>
        <n v="379.51772086666665"/>
        <n v="110.12282842857142"/>
        <n v="292.580757"/>
        <n v="874.52897975"/>
        <n v="336.34225"/>
        <n v="882.8283485000001"/>
        <n v="531.830957"/>
        <n v="422.7382411111111"/>
        <n v="110.02187966666666"/>
        <n v="120.01954380357142"/>
        <n v="723.4477306666666"/>
        <n v="692.9014548888889"/>
        <n v="331.8523196"/>
        <n v="616.8208238888889"/>
        <n v="1089.3357113333334"/>
        <n v="114.35104294202898"/>
        <n v="802.3299145714285"/>
        <n v="371.05048022222223"/>
        <n v="276.19073068421056"/>
        <n v="430.9169367142857"/>
        <n v="69.98219616666667"/>
        <n v="491.06415466666664"/>
        <n v="428.7009535384616"/>
        <n v="429.8012650909091"/>
        <n v="150.07222910000002"/>
        <n v="562.0919533333333"/>
        <n v="2270.8629006666665"/>
        <n v="160.18123277777778"/>
        <n v="2252.0983929999998"/>
        <n v="1679.5713556666667"/>
        <n v="2326.7431013333335"/>
        <n v="508.65410966666667"/>
        <n v="2168.5088186666667"/>
        <n v="381.5460318888889"/>
        <n v="166.4523624"/>
        <n v="188.19560388888888"/>
        <n v="1218.7487928333333"/>
        <n v="384.9001725"/>
        <n v="158.53799092307693"/>
        <n v="386.7253741818182"/>
        <n v="818.5215364285714"/>
        <n v="522.9011179090909"/>
        <n v="799.70031475"/>
        <n v="451.4815215"/>
        <n v="240.13439972727272"/>
        <n v="489.9155955"/>
        <n v="113.78645707142857"/>
        <n v="655.9477756"/>
        <n v="423.68730627272726"/>
        <n v="174.3078687"/>
        <n v="441.93019139999996"/>
        <n v="63.66567833333334"/>
        <n v="373.1109285882353"/>
        <n v="267.5327027777778"/>
        <n v="377.6598895882353"/>
        <n v="238.288"/>
        <n v="472.4047565833334"/>
        <n v="903.427168625"/>
        <n v="445.5483658"/>
        <n v="142.96597246666667"/>
        <n v="551.2754315555555"/>
        <n v="793.18254225"/>
        <n v="477.13152925"/>
        <n v="586.4471488181817"/>
        <n v="120.07659"/>
        <n v="213.3077113"/>
        <n v="128.15121930769232"/>
        <n v="534.772047"/>
        <n v="391.35090115384617"/>
        <n v="320.29954886666667"/>
        <n v="331.6717072"/>
        <n v="430.19566733333335"/>
        <n v="629.8513929"/>
        <n v="557.8303547272727"/>
        <n v="563.7500333333334"/>
        <n v="615.02932875"/>
        <n v="151.990401"/>
        <n v="265.79816584"/>
        <n v="661.214569"/>
        <n v="120.07054073333333"/>
        <n v="1818.316497"/>
        <n v="129.07538653333333"/>
        <n v="411.5608593333333"/>
        <n v="69.17097904761906"/>
        <n v="321.59977342857144"/>
        <n v="483.87161685714284"/>
        <n v="400.5503542352941"/>
        <n v="425.5660031875"/>
        <n v="570.53732625"/>
        <n v="100.44162026666666"/>
        <n v="489.0001309090909"/>
        <n v="149.07397236363636"/>
        <n v="360.97779568421055"/>
        <n v="215.11200544444443"/>
        <n v="999.6384232857143"/>
        <n v="508.60899600000005"/>
        <n v="295.98920426666666"/>
        <n v="220.791132"/>
        <n v="805.329071"/>
        <n v="736.3777935714286"/>
        <n v="633.4545881818182"/>
        <n v="348.4089690625"/>
        <n v="99.40522985714286"/>
        <n v="452.33755286666667"/>
        <n v="360.33454915789474"/>
        <n v="144.7873298"/>
        <n v="171.3215974117647"/>
        <n v="265.75866168"/>
        <n v="1336.8125608"/>
        <n v="780.641849125"/>
        <n v="86.38564671428571"/>
        <n v="65.51007125"/>
        <n v="619.5840734000001"/>
        <n v="111.61882621052631"/>
        <n v="662.921369"/>
        <n v="48.324764624000004"/>
        <n v="379.50981610526316"/>
        <n v="654.0079051111111"/>
        <n v="527.8457013333333"/>
        <n v="362.0835314210526"/>
        <n v="67.50689583333333"/>
        <n v="235.41728992307694"/>
        <n v="434.84250173333334"/>
        <n v="121.4051496875"/>
        <n v="67.65061825"/>
        <n v="122.20365384615386"/>
        <n v="106.11814973333334"/>
        <n v="252.7496750769231"/>
        <n v="84.96363226315789"/>
        <n v="382.8836669166667"/>
        <n v="569.9640905"/>
        <n v="319.0461680833333"/>
        <n v="550.1213293636364"/>
        <n v="96.199159"/>
        <n v="115.358238"/>
        <n v="352.4893973571429"/>
        <n v="282.0316153333333"/>
        <n v="64.21725195833334"/>
        <n v="145.311439"/>
        <n v="270.07724993333335"/>
        <n v="361.6615836"/>
        <n v="1277.2928464000001"/>
        <n v="521.6785882307693"/>
        <n v="109.64234627777779"/>
        <n v="1081.1423181666667"/>
        <n v="357.68041464285716"/>
        <n v="82.64723105263158"/>
        <n v="480.53146421428573"/>
        <n v="178.14285714285714"/>
        <n v="86.81367642105263"/>
        <n v="181.6030806"/>
        <n v="93.13573858974358"/>
        <n v="713.763407090909"/>
        <n v="463.7565140909091"/>
        <n v="122.67584291666667"/>
        <n v="295.11057508333334"/>
        <n v="174.31269715789472"/>
        <n v="77.43090231578947"/>
        <n v="75.19690722680411"/>
        <n v="508.2609188888889"/>
        <n v="493.18582883333335"/>
        <n v="1504.784161"/>
        <n v="1738.995282"/>
        <n v="5927.806788"/>
        <n v="5000.761206"/>
        <m/>
      </sharedItems>
    </cacheField>
    <cacheField name="CTR" numFmtId="10">
      <sharedItems containsString="0" containsBlank="1" containsNumber="1">
        <n v="0.002577626204544553"/>
        <n v="0.0040911520334288905"/>
        <n v="0.003308477336930242"/>
        <n v="0.002780507424689365"/>
        <n v="0.0035153183896865095"/>
        <n v="0.005042810240123602"/>
        <n v="0.0019991833123489977"/>
        <n v="0.0025442910873227933"/>
        <n v="0.0033569959291704426"/>
        <n v="0.006630623278588188"/>
        <n v="0.002336681627128304"/>
        <n v="0.002827728830976796"/>
        <n v="0.0033412434741338396"/>
        <n v="0.003032198411835092"/>
        <n v="0.002921522372323288"/>
        <n v="0.002525559049136807"/>
        <n v="0.0036785005309080835"/>
        <n v="0.0024745441629173575"/>
        <n v="0.003170871850613794"/>
        <n v="0.0027753282885247693"/>
        <n v="0.0029723486018057295"/>
        <n v="0.0027177902589753658"/>
        <n v="0.0028008584515839714"/>
        <n v="0.0027784785037298643"/>
        <n v="0.0028706764720787216"/>
        <n v="0.004133579897748286"/>
        <n v="0.0033276704555405714"/>
        <n v="0.0030923472543211484"/>
        <n v="0.0025256686632116683"/>
        <n v="0.0026930502060540417"/>
        <n v="0.002628232477414598"/>
        <n v="0.002579598401004798"/>
        <n v="0.0026615911917255604"/>
        <n v="0.004011691214396241"/>
        <n v="0.0027435434492503337"/>
        <n v="0.003319367120090302"/>
        <n v="0.0032730922411092715"/>
        <n v="0.002693734265196697"/>
        <n v="0.002916673943797265"/>
        <n v="0.002544211528556043"/>
        <n v="0.0023108363783416862"/>
        <n v="0.004306868997874056"/>
        <n v="0.011139165305213129"/>
        <n v="0.002808240042647171"/>
        <n v="0.002662408477757809"/>
        <n v="0.00265203275820745"/>
        <n v="0.0026219559738703056"/>
        <n v="0.002698348771647201"/>
        <n v="0.005344735435595938"/>
        <n v="0.0028614968346409083"/>
        <n v="0.0028144620047629355"/>
        <n v="0.002763760318149918"/>
        <n v="0.0024474503854012633"/>
        <n v="0.0028139307983410956"/>
        <n v="0.0028327130575269747"/>
        <n v="0.0027360350362661524"/>
        <n v="0.002561167769320392"/>
        <n v="0.0021269377316143847"/>
        <n v="0.002415045734928605"/>
        <n v="0.002748233599855988"/>
        <n v="0.0025878013340741956"/>
        <n v="0.00539433839665551"/>
        <n v="0.0030355619356548223"/>
        <n v="0.0029754103586786345"/>
        <n v="0.002631952614710536"/>
        <n v="0.0027866438064882916"/>
        <n v="0.003465412729541808"/>
        <n v="0.00758552681483729"/>
        <n v="0.0028103616813294234"/>
        <n v="0.0026778310927453885"/>
        <n v="0.002730363898396685"/>
        <n v="0.002139428326922477"/>
        <n v="0.002522933358668229"/>
        <n v="0.011946680080482898"/>
        <n v="0.003355052886228391"/>
        <n v="0.0037253362781229627"/>
        <n v="0.0028451276446619703"/>
        <n v="0.0019817677368212444"/>
        <n v="0.0030248133058996154"/>
        <n v="0.0024263693967291025"/>
        <n v="0.0038294613224406433"/>
        <n v="0.006253678634490877"/>
        <n v="0.006238859180035651"/>
        <n v="0.0026546528409350277"/>
        <n v="0.0026040282723069565"/>
        <n v="0.008226221079691516"/>
        <n v="0.002555828760792505"/>
        <n v="0.0028029673127890663"/>
        <n v="0.0027104053975455125"/>
        <n v="0.0026116864464434198"/>
        <n v="0.002919689252456655"/>
        <n v="0.0025705594852990505"/>
        <n v="0.0031772191686559683"/>
        <n v="0.003520522067662717"/>
        <n v="0.003579734699413457"/>
        <n v="0.003962079820530449"/>
        <n v="0.003212948789839807"/>
        <n v="0.0024274517721774563"/>
        <n v="0.003400699572483482"/>
        <n v="0.0031264604921757908"/>
        <n v="0.0055147058823529415"/>
        <n v="0.003148758294011883"/>
        <n v="0.0050814526976535645"/>
        <n v="0.0026253812594108335"/>
        <n v="0.002535547379934374"/>
        <n v="0.003199191024698295"/>
        <n v="0.0026045434814064533"/>
        <n v="0.0012634593517049683"/>
        <n v="0.002059692807154561"/>
        <n v="0.003080129334784008"/>
        <n v="0.0048500881834215165"/>
        <n v="0.0025724847036101856"/>
        <n v="0.002470477151319959"/>
        <n v="0.004785291524996852"/>
        <n v="0.002748206433695904"/>
        <n v="0.002839741043491592"/>
        <n v="0.0029083491184613143"/>
        <n v="0.0027444370284059414"/>
        <n v="0.002182860801915284"/>
        <n v="0.0021943871136099447"/>
        <n v="0.002611545136482343"/>
        <n v="0.002982817925994833"/>
        <n v="0.003050826774055769"/>
        <n v="0.0025681898689337585"/>
        <n v="0.0026026704007123098"/>
        <n v="0.003440459807334251"/>
        <n v="0.00265750505763913"/>
        <n v="0.002152937380067347"/>
        <n v="0.004347478462491755"/>
        <n v="0.002564762858080353"/>
        <n v="0.003340687046958714"/>
        <n v="0.002937237117278004"/>
        <n v="0.003979981873349883"/>
        <n v="0.0032364554340086737"/>
        <n v="0.0032047173439302655"/>
        <n v="0.002293648123795835"/>
        <n v="0.0029061856070914816"/>
        <n v="0.007354044724598529"/>
        <n v="0.0041388365587714795"/>
        <n v="0.0038816758131441573"/>
        <n v="0.002914094910452292"/>
        <n v="0.0028870721719925128"/>
        <n v="0.005934326783594884"/>
        <n v="0.0030525257789524624"/>
        <n v="0.0024587583587629283"/>
        <n v="0.007770419426048565"/>
        <n v="0.00727994705493051"/>
        <n v="0.0023320566562508626"/>
        <n v="0.0035467651415576557"/>
        <n v="0.0028669724770642203"/>
        <n v="0.0036604105875649635"/>
        <n v="0.002474202626641651"/>
        <n v="0.008011444921316165"/>
        <n v="0.004296894981840504"/>
        <n v="0.0031814010400734167"/>
        <n v="0.008115382244776365"/>
        <n v="0.008686210640608035"/>
        <n v="0.004937662017034934"/>
        <n v="0.004832085044696787"/>
        <n v="0.0041228612657184084"/>
        <n v="0.0024599111357102225"/>
        <n v="0.0020883837588808784"/>
        <n v="0.007051166154402459"/>
        <n v="0.0028632652307237594"/>
        <n v="0.002786480988481237"/>
        <n v="0.002101718663487723"/>
        <n v="0.0026178133947143754"/>
        <n v="0.012040298140715866"/>
        <n v="0.003524315328324237"/>
        <n v="0.004547373891577614"/>
        <n v="0.0025708829146466874"/>
        <n v="0.003353311877276494"/>
        <n v="0.005789076264787314"/>
        <n v="0.0025115568012230188"/>
        <n v="0.0025382525382525384"/>
        <n v="0.007650356006665656"/>
        <n v="0.002534886055616906"/>
        <n v="0.004203494580900229"/>
        <n v="0.0027146303061327376"/>
        <n v="0.0022517704545198663"/>
        <n v="0.002816742188015186"/>
        <n v="0.0036144578313253013"/>
        <n v="0.002898448890684561"/>
        <n v="0.004993149642259095"/>
        <n v="0.00644010700485485"/>
        <n v="0.0034920890751336396"/>
        <n v="0.00212232339937812"/>
        <n v="0.008824599708879185"/>
        <n v="0.00859243511382762"/>
        <n v="0.007992748846407383"/>
        <n v="0.0023685050192671134"/>
        <n v="0.007128854036713598"/>
        <n v="0.0037356992762082653"/>
        <n v="0.0024693273935587528"/>
        <n v="0.0028319355190066444"/>
        <n v="0.007467109162024416"/>
        <n v="0.001966322262343141"/>
        <n v="0.0023324159164062135"/>
        <n v="0.005661324932657627"/>
        <n v="0.001952855129468768"/>
        <n v="0.0029359901251983776"/>
        <n v="0.01101144899000948"/>
        <n v="0.006552364311455717"/>
        <n v="0.006027323868202518"/>
        <n v="0.0038515855693927333"/>
        <n v="0.003385240352064997"/>
        <n v="0.0027914952444884583"/>
        <n v="0.0023503603885929175"/>
        <n v="0.0018392777769262604"/>
        <n v="0.0024709169755312886"/>
        <n v="0.00824201554743842"/>
        <n v="0.00622524052065648"/>
        <n v="0.005974202308214528"/>
        <n v="0.0029884583676834295"/>
        <n v="0.002555651514884467"/>
        <n v="0.0021285929798958757"/>
        <n v="0.007978476667594396"/>
        <n v="0.0035304319101494754"/>
        <n v="0.0029430747386084938"/>
        <n v="0.0025392914024701748"/>
        <n v="0.005285601662724862"/>
        <n v="0.0025796194947905137"/>
        <n v="0.0052940610260852825"/>
        <n v="8.044875779804437E-4"/>
        <n v="0.0031080634821966237"/>
        <n v="0.0025093053406382"/>
        <n v="0.003101313716490305"/>
        <n v="0.005055544468835229"/>
        <n v="0.0073594347954077126"/>
        <n v="0.00626540244768389"/>
        <n v="0.0030895132208433648"/>
        <n v="0.0026167339478494127"/>
        <n v="0.007927610506085843"/>
        <n v="0.0036492750764375186"/>
        <n v="0.004369538077403246"/>
        <n v="0.004022658238239882"/>
        <n v="0.003489802339883864"/>
        <n v="0.0026871062948768776"/>
        <n v="0.0031533327736736065"/>
        <n v="0.006967123884171565"/>
        <n v="0.0029166329093413272"/>
        <n v="0.005124885364406323"/>
        <n v="0.003965285051623522"/>
        <n v="0.0030351347195130833"/>
        <n v="0.0036370041861814566"/>
        <n v="0.006313416009019166"/>
        <n v="0.004502476361999099"/>
        <n v="0.004245659030256819"/>
        <n v="0.0030030888914311864"/>
        <n v="0.006083046813012431"/>
        <n v="0.0034496140744254234"/>
        <n v="0.0035253494334629063"/>
        <n v="0.0029996471003411363"/>
        <n v="0.0022550656069332212"/>
        <n v="0.011266430210723972"/>
        <n v="0.0031188902336840144"/>
        <n v="0.0031350910743957114"/>
        <n v="0.0026479193973335453"/>
        <n v="0.002754296868538155"/>
        <n v="0.002474878121579942"/>
        <n v="0.009427494000685635"/>
        <n v="0.007533601575207602"/>
        <n v="0.0060318040577590935"/>
        <n v="0.004833394361039912"/>
        <n v="0.004564315352697096"/>
        <n v="0.004069251257768571"/>
        <n v="9.62657635187762E-4"/>
        <n v="0.0037164934883937004"/>
        <n v="0.007648351648351649"/>
        <n v="0.002841883482777206"/>
        <n v="0.003833451285680585"/>
        <n v="0.00547148841583312"/>
        <n v="0.0058295041492353065"/>
        <n v="0.00637910085054678"/>
        <n v="0.005590558168426657"/>
        <n v="0.005582508141157706"/>
        <n v="0.004204484783769354"/>
        <n v="0.002313284864507601"/>
        <n v="0.0021181098391245146"/>
        <n v="0.0020501806111490775"/>
        <n v="0.002437307752463375"/>
        <n v="0.002871784559602098"/>
        <n v="0.0029172908617834895"/>
        <n v="0.0033038856568268333"/>
        <n v="0.002710406179435429"/>
        <n v="0.003509782038591828"/>
        <n v="0.005274261603375527"/>
        <n v="0.004589261128958238"/>
        <n v="0.003680360675346184"/>
        <n v="0.0036357025995273585"/>
        <n v="0.003333055578701775"/>
        <n v="0.00270947639368692"/>
        <n v="0.002704895861509332"/>
        <n v="0.0025621316935690495"/>
        <n v="0.0024700506360380388"/>
        <n v="0.0024378352023403218"/>
        <n v="0.0030352556619192153"/>
        <n v="0.0066344993968636915"/>
        <n v="0.005520504731861199"/>
        <n v="0.0036347759646346125"/>
        <n v="0.002969221894193899"/>
        <n v="0.0027824789879808383"/>
        <n v="0.004406162942748309"/>
        <n v="0.005973838706354928"/>
        <n v="0.004195905375099472"/>
        <n v="0.0025027688678566805"/>
        <n v="0.0022843350645432407"/>
        <n v="0.0026499894000424"/>
        <n v="0.005323620061641917"/>
        <n v="0.0024490932621266974"/>
        <n v="0.00343811394891945"/>
        <n v="0.0026486307524949157"/>
        <n v="0.003544474510041237"/>
        <n v="0.006013652616751544"/>
        <n v="0.0018353174603174603"/>
        <n v="0.00248161349997744"/>
        <n v="0.0038350407144733386"/>
        <n v="0.007328990228013029"/>
        <n v="0.0044189852700491"/>
        <n v="0.0033434462262398614"/>
        <n v="0.003469422658750519"/>
        <n v="0.0028441868577101614"/>
        <n v="0.004764173415912339"/>
        <n v="0.0032101256534898654"/>
        <n v="0.0021638330757341576"/>
        <n v="0.0028739016748722057"/>
        <n v="0.002833453329307662"/>
        <n v="0.007525300579534642"/>
        <n v="0.00335345405767941"/>
        <n v="0.002378898432984112"/>
        <n v="0.0033280912847895258"/>
        <n v="0.004195649773655736"/>
        <n v="0.005312596242685556"/>
        <n v="0.004516593572036395"/>
        <n v="0.0027455330177800718"/>
        <n v="0.00421217612773669"/>
        <n v="0.002862853826810239"/>
        <n v="0.002922680671003997"/>
        <n v="0.0026692422512951093"/>
        <n v="0.0049636327894633375"/>
        <n v="0.0065298507462686565"/>
        <n v="0.00510204081632653"/>
        <n v="0.007109746039871456"/>
        <n v="0.004066759931027752"/>
        <n v="0.0037432154220475387"/>
        <n v="0.0029173230643561466"/>
        <n v="0.002040233402701269"/>
        <n v="0.002400019296637561"/>
        <n v="0.003269425321390678"/>
        <n v="0.0035783994795055302"/>
        <n v="0.003130434782608696"/>
        <n v="0.003546217925127965"/>
        <n v="0.0028874369389554635"/>
        <n v="0.007895056480019433"/>
        <n v="0.003531874073428098"/>
        <n v="0.0061068702290076335"/>
        <n v="0.003678837487353996"/>
        <n v="0.0028724874733628983"/>
        <n v="0.005003176620076239"/>
        <n v="0.004598540145985402"/>
        <n v="0.00664734958241009"/>
        <n v="0.004803251431738408"/>
        <n v="0.005483315055616481"/>
        <n v="0.0026264639307154807"/>
        <n v="0.015852502800034463"/>
        <n v="0.004217861727489456"/>
        <n v="0.0042326016675174405"/>
        <n v="0.0023667384930587446"/>
        <n v="0.002465271926234442"/>
        <n v="0.0046248715313463515"/>
        <n v="0.003947368421052632"/>
        <n v="0.00327636105498826"/>
        <n v="0.0031474254060178774"/>
        <n v="0.0028452200303490135"/>
        <n v="0.001518064973180852"/>
        <n v="0.00323853755558101"/>
        <n v="0.005870220529906394"/>
        <n v="0.005566839690062439"/>
        <n v="0.00437609711474275"/>
        <n v="0.004139479407843962"/>
        <n v="0.004467005076142132"/>
        <n v="0.002745326103689513"/>
        <n v="0.002846632215117807"/>
        <n v="0.0026296604873984586"/>
        <n v="0.0033841316973057946"/>
        <n v="0.0058384249830278345"/>
        <n v="0.002558305568776773"/>
        <n v="0.0037982220214753527"/>
        <n v="0.003443927046953822"/>
        <n v="0.0022596166626791077"/>
        <n v="0.007548797584384773"/>
        <n v="0.006072435480373021"/>
        <n v="0.005917785057592729"/>
        <n v="0.005066344993968637"/>
        <n v="0.002662508082613822"/>
        <n v="0.002660472972972973"/>
        <n v="0.002168021680216802"/>
        <n v="0.002533976246251447"/>
        <n v="9.749650637518822E-4"/>
        <n v="0.0018294137921891986"/>
        <n v="0.003088834891478934"/>
        <n v="0.002933563416738568"/>
        <n v="0.003593176746473013"/>
        <n v="0.002507854857900099"/>
        <n v="0.0047804532577903685"/>
        <n v="0.0028881111752913596"/>
        <n v="0.006216972334473112"/>
        <n v="0.005333096306830807"/>
        <n v="0.0030765680882975043"/>
        <n v="0.002932121389825539"/>
        <n v="0.002801578222398618"/>
        <n v="0.00279876854184159"/>
        <n v="0.0024650274234300855"/>
        <n v="0.0023822285748317552"/>
        <n v="0.003965486320068549"/>
        <n v="0.0023493214396450974"/>
        <n v="0.002658600474690179"/>
        <n v="0.0026375342220065303"/>
        <n v="0.0026009460303698696"/>
        <n v="0.0026316048847317636"/>
        <n v="0.00324955504018122"/>
        <n v="0.00272203887938718"/>
        <n v="0.005753077896674721"/>
        <n v="0.0045351473922902496"/>
        <n v="0.0031343246157318023"/>
        <n v="0.002723904990193942"/>
        <n v="0.0025436231367960524"/>
        <n v="0.0023192708212537976"/>
        <n v="0.002311604253351826"/>
        <n v="0.0013082327084341762"/>
        <n v="0.002352663466834527"/>
        <n v="0.005915267785771383"/>
        <n v="0.0037178456591639873"/>
        <n v="0.003613987106856808"/>
        <n v="0.007108239095315024"/>
        <n v="0.0022498568272928086"/>
        <n v="0.00240967291185445"/>
        <n v="0.007196710075394105"/>
        <n v="0.006474487436411284"/>
        <n v="0.0036249213341724355"/>
        <n v="0.0024514811031664963"/>
        <n v="0.0021921011289320813"/>
        <n v="0.003247752213599535"/>
        <n v="0.002843954409223163"/>
        <n v="0.0025571422951335613"/>
        <n v="0.002809084408730294"/>
        <n v="0.0025930085832744014"/>
        <n v="0.007603736693460786"/>
        <n v="0.003289473684210526"/>
        <n v="0.002272874862004026"/>
        <n v="0.002804642166344294"/>
        <n v="0.002554540916698476"/>
        <n v="0.002692710759198882"/>
        <n v="0.0024251469079376925"/>
        <n v="0.003675883011027649"/>
        <n v="0.002449805613250253"/>
        <n v="0.0028749150593277927"/>
        <n v="0.003318744684822966"/>
        <n v="0.002325661324137615"/>
        <n v="0.008570612322635939"/>
        <n v="0.006203046385002412"/>
        <n v="0.006003430531732418"/>
        <n v="0.0029717682020802376"/>
        <n v="0.0027394555640563685"/>
        <n v="0.0035896097115259104"/>
        <n v="0.0028668230388324213"/>
        <n v="0.002849808050118938"/>
        <n v="0.0028193079880392993"/>
        <n v="0.0024846902921393434"/>
        <n v="0.004698960099699675"/>
        <n v="0.002318431530668817"/>
        <n v="0.005463983243784719"/>
        <n v="0.002806180047092217"/>
        <n v="0.0027008282295263642"/>
        <n v="0.0016204328111063637"/>
        <n v="0.0027445342693377646"/>
        <n v="0.002795302339124527"/>
        <n v="0.009501187648456057"/>
        <n v="0.005497190324945028"/>
        <n v="0.004372062520494043"/>
        <n v="0.004233572227766186"/>
        <n v="0.004181184668989547"/>
        <n v="0.004029550033579583"/>
        <n v="0.003257328990228013"/>
        <n v="0.0032312414891407207"/>
        <n v="0.003228149463320152"/>
        <n v="0.0031529164477141357"/>
        <n v="0.0025438819638768763"/>
        <n v="0.002478775484910454"/>
        <n v="0.002445884798825975"/>
        <n v="0.0023405500292568754"/>
        <n v="0.0020154247171687316"/>
        <n v="0.001955129771738599"/>
        <n v="0.0018485996857380534"/>
        <n v="0.0017413512885999535"/>
        <n v="0.0017377588258097288"/>
        <n v="0.0013594344752582926"/>
        <n v="0.0013383297644539614"/>
        <n v="0.001327844907714779"/>
        <n v="0.001326259946949602"/>
        <n v="0.0012871669455528382"/>
        <n v="0.00125"/>
        <n v="0.0012394645513138325"/>
        <n v="0.002852760296457703"/>
        <n v="0.004181057989456462"/>
        <n v="0.00296450824846971"/>
        <n v="0.0030010571906012346"/>
        <n v="0.003742025653163815"/>
        <n v="0.0027365220442053563"/>
        <n v="0.0022035089390997774"/>
        <n v="0.002523229734059596"/>
        <n v="0.004176066817069073"/>
        <n v="0.002685185185185185"/>
        <n v="0.0022658610271903325"/>
        <n v="0.011319387847505207"/>
        <n v="0.0032325241662263388"/>
        <n v="0.003173536439665472"/>
        <n v="0.0030477937210055023"/>
        <n v="0.006754583467352846"/>
        <n v="0.0017264767542237022"/>
        <n v="0.002559549888163811"/>
        <n v="0.0026860387033758623"/>
        <n v="0.0025544563652408155"/>
        <n v="0.0043748784755979"/>
        <n v="0.001215887597946501"/>
        <n v="0.0017709772252328835"/>
        <n v="0.0032977870923996794"/>
        <n v="0.005132152938157557"/>
        <n v="0.0068877369878577"/>
        <n v="0.006831917316282736"/>
        <n v="0.0029100417527729745"/>
        <n v="0.005391077766296779"/>
        <n v="0.004436904606550959"/>
        <n v="0.0025380710659898475"/>
        <n v="0.004090178701855188"/>
        <n v="0.002693467336683417"/>
        <n v="0.0031931198910081743"/>
        <n v="0.002683987331579795"/>
        <n v="0.0023510129507227687"/>
        <n v="0.002312459531958191"/>
        <n v="0.0023073373327180432"/>
        <n v="8.742481465939293E-4"/>
        <n v="0.0022604287964929103"/>
        <n v="0.003802476748368532"/>
        <n v="3.018115189470966E-4"/>
        <n v="0.005993856297295272"/>
        <n v="0.003768429977860474"/>
        <n v="0.0033960662232913543"/>
        <n v="0.0029010032636286715"/>
        <n v="0.0028548997216472772"/>
        <n v="0.00417953159123428"/>
        <n v="0.005512850376582033"/>
        <n v="0.0044878187776036475"/>
        <n v="0.003606084447941254"/>
        <n v="0.002808673182788451"/>
        <n v="0.0039392234102419805"/>
        <n v="0.002226250675826098"/>
        <n v="0.0031467867509426795"/>
        <n v="0.0038823479765371146"/>
        <n v="0.0038045875606528452"/>
        <n v="0.0025111791528074543"/>
        <n v="0.0034936292642827787"/>
        <n v="0.002885376503332227"/>
        <n v="0.00827292782855342"/>
        <n v="0.005031305903398927"/>
        <n v="0.0032743942370661427"/>
        <n v="0.0031901318587834963"/>
        <n v="0.003086208079006927"/>
        <n v="0.002409445024496024"/>
        <n v="0.005866900175131348"/>
        <n v="0.0030458480282141713"/>
        <n v="0.003565741189503566"/>
        <n v="0.007126660187884677"/>
        <n v="0.006247042120208234"/>
        <n v="0.004248908802966511"/>
        <n v="0.0030556970230103246"/>
        <n v="0.0025200458190148913"/>
        <n v="0.002250586325094714"/>
        <n v="0.0040936630096610445"/>
        <n v="0.0021987837977118906"/>
        <n v="0.002308599962378371"/>
        <n v="0.0033183616008580813"/>
        <n v="0.0027974574587830234"/>
        <n v="0.002323008849557522"/>
        <n v="0.003152033061324554"/>
        <n v="0.0028512773722627737"/>
        <n v="0.003515301902398677"/>
        <n v="0.002982848620432513"/>
        <n v="0.0027666343892654584"/>
        <n v="0.002705139765554554"/>
        <n v="0.002661698163428267"/>
        <n v="0.0026560424966799467"/>
        <n v="0.002442897276169537"/>
        <n v="0.0020108586366378444"/>
        <n v="0.0016964967342437867"/>
        <n v="6.657567990413102E-4"/>
        <n v="0.004740244194397893"/>
        <n v="0.00398675586188256"/>
        <n v="0.004165776543473617"/>
        <n v="0.002884402041269137"/>
        <n v="0.0026404300128878132"/>
        <n v="0.0025733401955738548"/>
        <n v="0.0031323414252153485"/>
        <n v="0.0026707954325527385"/>
        <n v="0.0034599681682928518"/>
        <n v="0.0024970035956851776"/>
        <n v="0.006383178447385713"/>
        <n v="0.0034206246845735434"/>
        <n v="0.006742114134360703"/>
        <n v="0.006412311638345623"/>
        <n v="0.004822446295484437"/>
        <n v="0.0029754525167369206"/>
        <n v="0.0018585057613678603"/>
        <n v="0.0039950917444282735"/>
        <n v="0.002514413430523455"/>
        <n v="0.0029511918274687855"/>
        <n v="0.010251046025104602"/>
        <n v="0.003247016803311957"/>
        <n v="0.003926777155396431"/>
        <n v="0.003921226908330429"/>
        <n v="0.009092877246157177"/>
        <n v="0.004926975189160654"/>
        <n v="0.001998321410015587"/>
        <n v="0.0031124000848836387"/>
        <n v="0.0024285241196600068"/>
        <n v="0.002271436683702442"/>
        <n v="0.0040599468698310865"/>
        <n v="0.0028107432854465957"/>
        <n v="0.004209766658648063"/>
        <n v="0.002398172820708032"/>
        <n v="0.00367249945992655"/>
        <n v="0.0030541524726888287"/>
        <n v="0.00155978163057172"/>
        <n v="0.0029375858385472303"/>
        <n v="0.006277463904582548"/>
        <n v="0.005226149752945648"/>
        <n v="0.0034250485215207216"/>
        <n v="0.00286820593718629"/>
        <n v="0.002847218267752406"/>
        <n v="0.002784646572656998"/>
        <n v="0.00261876080238831"/>
        <n v="0.0025780283239378522"/>
        <n v="0.0016446015952635473"/>
        <n v="0.005659655831739962"/>
        <n v="0.0031525306615995856"/>
        <n v="0.003200716960599174"/>
        <n v="0.002689907467183129"/>
        <n v="0.006376811594202898"/>
        <n v="0.0028993911278631487"/>
        <n v="0.003004566941751462"/>
        <n v="0.003185075645546582"/>
        <n v="0.0021091887265390964"/>
        <n v="0.006312334301224593"/>
        <n v="0.0030795762503079576"/>
        <n v="0.0029423982276377734"/>
        <n v="0.0032927230819888046"/>
        <n v="0.0037072470700789287"/>
        <n v="0.002576866764275256"/>
        <n v="0.00625842480261891"/>
        <n v="0.0027955631707097125"/>
        <n v="0.002109111361079865"/>
        <n v="0.002083622725378525"/>
        <n v="0.003229574658146087"/>
        <n v="0.006923318997167733"/>
        <n v="0.006577916992952232"/>
        <n v="0.0032200933827080985"/>
        <n v="0.0029754820280885504"/>
        <n v="0.0019671138908503986"/>
        <n v="0.004583597771666314"/>
        <n v="0.003118844386080105"/>
        <n v="0.0024908232826428944"/>
        <n v="0.0024809791597750577"/>
        <n v="0.004777947932618683"/>
        <n v="0.0049367650321721765"/>
        <n v="0.0025536613983021604"/>
        <n v="0.0023815194093831865"/>
        <n v="0.0020688941760628942"/>
        <n v="0.003337115397450444"/>
        <n v="0.002996914940502424"/>
        <n v="0.0017669925786311697"/>
        <n v="6.703760809814306E-4"/>
        <n v="0.006258692628650904"/>
        <n v="0.0034649122807017545"/>
        <n v="0.0019466614755693985"/>
        <n v="0.002433493722692329"/>
        <n v="0.004226775705228338"/>
        <n v="0.0021046589495838514"/>
        <n v="0.0020934266403493033"/>
        <n v="0.002266931141966563"/>
        <n v="0.003586761589044074"/>
        <n v="0.003108606955508063"/>
        <n v="0.003219229531065565"/>
        <n v="0.0030404378230465185"/>
        <n v="0.002523765458063431"/>
        <n v="0.0030424729219909945"/>
        <n v="4.3671459609358795E-4"/>
        <n v="0.004508196721311476"/>
        <n v="0.0033112582781456954"/>
        <n v="0.0027631942525559545"/>
        <n v="0.002327963497532359"/>
        <n v="0.0020161290322580645"/>
        <n v="0.001664632116302297"/>
        <n v="8.094544277157196E-4"/>
        <n v="6.00817111271329E-4"/>
        <n v="0.0031961135259524417"/>
        <n v="0.002086375964948884"/>
        <n v="0.0013008976193573565"/>
        <n v="0.002512837321096908"/>
        <n v="0.0019584802193497847"/>
        <n v="0.002599090318388564"/>
        <n v="0.0013796909492273732"/>
        <n v="9.569835877314704E-4"/>
        <n v="8.212877792378449E-4"/>
        <n v="0.002701321457253413"/>
        <n v="7.867820613690008E-4"/>
        <n v="4.755564009891573E-4"/>
        <n v="0.0013497098123903361"/>
        <n v="0.0017139090309822016"/>
        <n v="0.0013428226131328052"/>
        <n v="6.531252041016263E-4"/>
        <n v="0.002528510243046597"/>
        <n v="0.0"/>
        <m/>
      </sharedItems>
    </cacheField>
    <cacheField name="CPC">
      <sharedItems containsBlank="1" containsMixedTypes="1" containsNumber="1">
        <n v="9.036930430769232"/>
        <n v="15.21990933016627"/>
        <n v="13.08386340769231"/>
        <n v="0.8035494832474227"/>
        <n v="1.3671268538306451"/>
        <n v="5.002156920212766"/>
        <n v="5.280815160638298"/>
        <n v="20.06686883277592"/>
        <n v="0.9738082720942689"/>
        <n v="13.928529626923078"/>
        <n v="1.6625205447154472"/>
        <n v="1.2140729634121274"/>
        <n v="9.008351279829546"/>
        <n v="6.573418233183856"/>
        <n v="0.7446697862903227"/>
        <n v="3.000196796124031"/>
        <n v="1.8814633150100402"/>
        <n v="20.474789258373207"/>
        <n v="1.9318242609705731"/>
        <n v="2.2491610073891626"/>
        <n v="3.190381924906133"/>
        <n v="1.8893380075376887"/>
        <n v="0.7896841065873742"/>
        <n v="1.0381125732814527"/>
        <n v="4.616692241952233"/>
        <n v="24.83597954736842"/>
        <n v="10.621287831578947"/>
        <n v="8.46921017368421"/>
        <n v="3.0033587336884158"/>
        <n v="3.0137181025512754"/>
        <n v="1.2564723380614657"/>
        <n v="1.1957449462068965"/>
        <n v="2.0876277920227917"/>
        <n v="4.288110774285714"/>
        <n v="2.2332216237482116"/>
        <n v="15.177015080691643"/>
        <n v="10.07763182421875"/>
        <n v="1.8441597122473246"/>
        <n v="11.026096562874253"/>
        <n v="12.629865345603273"/>
        <n v="28.218454525"/>
        <n v="10.96407915744681"/>
        <n v="10.181175159999999"/>
        <n v="3.436324386440678"/>
        <n v="1.591022225087925"/>
        <n v="1.8498256267605633"/>
        <n v="1.2363898709677419"/>
        <n v="3.0717837657365346"/>
        <n v="6.364707692592592"/>
        <n v="1.6961634551760938"/>
        <n v="42.031613976923076"/>
        <n v="1.021610947400242"/>
        <n v="2.0230834272608123"/>
        <n v="2.420112865420561"/>
        <n v="2.384105913112667"/>
        <n v="0.658235697198399"/>
        <n v="3.178987012024048"/>
        <n v="2.994578617586912"/>
        <n v="3.7564197854166665"/>
        <n v="2.86729140720524"/>
        <n v="2.9315698684475806"/>
        <n v="14.528345352272726"/>
        <n v="3.581334046522782"/>
        <n v="3.8851974976190475"/>
        <n v="3.0534330578034683"/>
        <n v="5.821872780722892"/>
        <n v="20.481708122186493"/>
        <n v="24.30243664"/>
        <n v="21.88164691638796"/>
        <n v="7.956172949238578"/>
        <n v="3.0585245443298965"/>
        <n v="8.743618285416666"/>
        <n v="3.399947447698745"/>
        <n v="9.60908267368421"/>
        <n v="19.58811377105263"/>
        <n v="5.380218242857143"/>
        <n v="2.7100562355601947"/>
        <n v="4.239827081081081"/>
        <n v="10.821719742547426"/>
        <n v="3.025718402113739"/>
        <n v="7.085062525925926"/>
        <n v="18.295436211764706"/>
        <n v="17.45577504761905"/>
        <n v="2.1237276084656087"/>
        <n v="3.2647246306122453"/>
        <n v="61.778549837499995"/>
        <n v="2.0264956747547753"/>
        <n v="1.807235069524913"/>
        <n v="6.676115072961374"/>
        <n v="7.054488743849493"/>
        <n v="6.600444493392071"/>
        <n v="2.508201911521324"/>
        <n v="6.698939954545454"/>
        <n v="5.265169411924119"/>
        <n v="9.144090644720496"/>
        <n v="6.998894543378995"/>
        <n v="7.542812495283019"/>
        <n v="1.469224913988658"/>
        <n v="2.987886193877551"/>
        <n v="6.245213115463918"/>
        <n v="33.3172313768116"/>
        <n v="4.6861296289855074"/>
        <n v="21.293046955882353"/>
        <n v="7.680943166666666"/>
        <n v="9.999258784313726"/>
        <n v="2.8631997620556144"/>
        <n v="19.572909499999998"/>
        <n v="8.129581944444444"/>
        <n v="5.605379628252788"/>
        <n v="12.279282771144278"/>
        <n v="26.70701871212121"/>
        <n v="4.5756562707692305"/>
        <n v="9.373770670157068"/>
        <n v="7.7706289947368425"/>
        <n v="7.93656237368421"/>
        <n v="7.847301379141105"/>
        <n v="3.3233114749498998"/>
        <n v="1.5481566758037923"/>
        <n v="2.6114351728830645"/>
        <n v="9.781572762162163"/>
        <n v="3.6536772505307855"/>
        <n v="3.7047568390064396"/>
        <n v="13.548596105714285"/>
        <n v="8.948366264367817"/>
        <n v="7.529925326023393"/>
        <n v="9.386232152941178"/>
        <n v="7.932789743243243"/>
        <n v="6.7095268798627"/>
        <n v="13.40511676551724"/>
        <n v="1.650093598380567"/>
        <n v="9.176571641509433"/>
        <n v="3.9071312469999997"/>
        <n v="51.2390388019802"/>
        <n v="62.45885148"/>
        <n v="52.01788654"/>
        <n v="7.322204106666667"/>
        <n v="6.740629869565217"/>
        <n v="14.714614112244899"/>
        <n v="14.768754110344826"/>
        <n v="10.8783868"/>
        <n v="10.216498111111111"/>
        <n v="10.081592685"/>
        <n v="111.8551684"/>
        <n v="11.976589796747968"/>
        <n v="2.0182365247805887"/>
        <n v="17.877887386363636"/>
        <n v="17.045751727272727"/>
        <n v="1.6941136568047337"/>
        <n v="8.748403676470588"/>
        <n v="9.22773681764706"/>
        <n v="7.876079740566038"/>
        <n v="10.511526502369668"/>
        <n v="26.657890702380953"/>
        <n v="21.96413001190476"/>
        <n v="13.970596932692306"/>
        <n v="2.0981833797468354"/>
        <n v="19.20786335"/>
        <n v="19.6292845"/>
        <n v="38.157415475"/>
        <n v="142.78480025"/>
        <n v="14.674490818749998"/>
        <n v="16.19867310552764"/>
        <n v="19.232042564102564"/>
        <n v="9.690437096774193"/>
        <n v="3.513306394366197"/>
        <n v="9.694300064516128"/>
        <n v="7.177696931531531"/>
        <n v="25.979286952380953"/>
        <n v="42.57200295138889"/>
        <n v="17.855947160714287"/>
        <n v="2.592515257142857"/>
        <n v="12.487596247126437"/>
        <n v="92.04227398550725"/>
        <n v="42.351972492753625"/>
        <n v="1.810446262910798"/>
        <n v="16.822384247524752"/>
        <n v="43.954139425742575"/>
        <n v="15.322012864864865"/>
        <n v="8.427756404285715"/>
        <n v="7.211139950000001"/>
        <n v="22.130035652173913"/>
        <n v="50.17554112121212"/>
        <n v="14.932254042424244"/>
        <n v="11.649004182926829"/>
        <n v="47.77358467692307"/>
        <n v="14.623805315384615"/>
        <n v="7.661886996919917"/>
        <n v="17.278220896907218"/>
        <n v="17.166602525773197"/>
        <n v="53.86528312371134"/>
        <n v="7.584678103626943"/>
        <n v="15.87000351875"/>
        <n v="39.134848275"/>
        <n v="12.497363815157117"/>
        <n v="16.267019681818184"/>
        <n v="29.849732825396824"/>
        <n v="8.118659645454546"/>
        <n v="3.7408827669767444"/>
        <n v="13.396515395161291"/>
        <n v="32.31404001415094"/>
        <n v="15.388696498498499"/>
        <n v="9.86759070860927"/>
        <n v="24.152963399999997"/>
        <n v="19.160196711111112"/>
        <n v="213.2289587666667"/>
        <n v="49.3981719"/>
        <n v="14.063880966666668"/>
        <n v="18.463598708333333"/>
        <n v="31.289043725"/>
        <n v="22.260176627516778"/>
        <n v="16.857417113636362"/>
        <n v="16.778827738636366"/>
        <n v="58.983363613636364"/>
        <n v="94.70382151724138"/>
        <n v="13.988759613793103"/>
        <n v="7.315065579390115"/>
        <n v="20.461684104651162"/>
        <n v="25.652913538011695"/>
        <n v="18.665123385964915"/>
        <n v="11.188674171597633"/>
        <n v="11.034655349152542"/>
        <n v="2.398100334212068"/>
        <n v="46.954433581818186"/>
        <n v="17.6913677"/>
        <n v="20.700691171875"/>
        <n v="23.282348645833334"/>
        <n v="11.535594762"/>
        <n v="21.720039605263157"/>
        <n v="31.54552496"/>
        <n v="19.041102833333333"/>
        <n v="21.128798508361204"/>
        <n v="34.88844451256281"/>
        <n v="21.986439080808083"/>
        <n v="39.47446225675676"/>
        <n v="31.722228877551018"/>
        <n v="10.293120598639456"/>
        <n v="12.110601286885247"/>
        <n v="17.731683163934427"/>
        <n v="7.890262505823626"/>
        <n v="15.937936375"/>
        <n v="18.912673844444445"/>
        <n v="54.802515452631575"/>
        <n v="27.080651155660377"/>
        <n v="10.173259026666667"/>
        <n v="15.130397641025642"/>
        <n v="13.637696307142857"/>
        <n v="25.249492228571427"/>
        <n v="14.003135469387754"/>
        <n v="30.08768135714286"/>
        <n v="31.567446014492756"/>
        <n v="21.031289215625"/>
        <n v="19.317429123167155"/>
        <n v="9.43043206372549"/>
        <n v="30.0029535"/>
        <n v="21.136534877777777"/>
        <n v="53.18057971641791"/>
        <n v="34.164700335"/>
        <n v="36.309325199999996"/>
        <n v="14.02106206906907"/>
        <n v="8.98548551758794"/>
        <n v="24.127105263636363"/>
        <n v="59.28010089772727"/>
        <n v="24.17807006060606"/>
        <n v="22.35219877272727"/>
        <n v="53.74782704545455"/>
        <n v="48.11724466363636"/>
        <n v="24.35594607272727"/>
        <n v="7.505621379166667"/>
        <n v="20.273380011494254"/>
        <n v="11.031917689655172"/>
        <n v="23.118155984615385"/>
        <n v="81.532347359375"/>
        <n v="31.014142635294117"/>
        <n v="19.52051607142857"/>
        <n v="25.022050952380955"/>
        <n v="25.32733288095238"/>
        <n v="23.889041825396824"/>
        <n v="80.99027314285715"/>
        <n v="46.48723269047619"/>
        <n v="40.916994333333335"/>
        <n v="7.985050951871657"/>
        <n v="8.593798677242887"/>
        <n v="10.400879324324325"/>
        <n v="10.766577652173913"/>
        <n v="2.674044433310992"/>
        <n v="1.6776117910112358"/>
        <n v="111.67701895"/>
        <n v="52.520503425"/>
        <n v="19.0197081"/>
        <n v="20.405909775"/>
        <n v="41.498317825"/>
        <n v="38.298172125"/>
        <n v="81.2420387"/>
        <n v="308.11604165"/>
        <n v="308.87322725"/>
        <n v="298.6689946"/>
        <n v="6.887191618729097"/>
        <n v="15.948246787878787"/>
        <n v="22.452011163265308"/>
        <n v="11.807011575075075"/>
        <n v="27.89256153714286"/>
        <n v="8.596164407216495"/>
        <n v="37.02457476774194"/>
        <n v="120.58767850000001"/>
        <n v="27.15016782758621"/>
        <n v="15.229872431034483"/>
        <n v="7.4499037830188675"/>
        <n v="6.068977508"/>
        <n v="28.137881824561404"/>
        <n v="25.631087939799333"/>
        <n v="36.252548374999996"/>
        <n v="26.7931825"/>
        <n v="12.30716568292683"/>
        <n v="25.82429433333333"/>
        <n v="37.86340801621622"/>
        <n v="27.159624145454547"/>
        <n v="11.325416280821917"/>
        <n v="16.135637344444444"/>
        <n v="27.377634203703703"/>
        <n v="31.59674662962963"/>
        <n v="47.637469274647884"/>
        <n v="13.708259075471698"/>
        <n v="29.24784177142857"/>
        <n v="41.7145644"/>
        <n v="47.11627071428571"/>
        <n v="12.545522016393443"/>
        <n v="48.23714257377049"/>
        <n v="21.976229344827587"/>
        <n v="16.2316908575"/>
        <n v="5.265608040620384"/>
        <n v="19.03298407142857"/>
        <n v="24.88427582105263"/>
        <n v="32.41282752173913"/>
        <n v="27.602381826086955"/>
        <n v="12.615801502"/>
        <n v="20.995354802325583"/>
        <n v="2.6636514744744746"/>
        <n v="4.034242154506438"/>
        <n v="33.845226125"/>
        <n v="15.807449237623763"/>
        <n v="22.689163011904764"/>
        <n v="26.98049465671642"/>
        <n v="25.3468724"/>
        <n v="8.757365395999999"/>
        <n v="46.230896720000004"/>
        <n v="16.890831860000002"/>
        <n v="36.2834617"/>
        <n v="7.963925864321609"/>
        <n v="5.782482418867924"/>
        <n v="47.974675818181815"/>
        <n v="23.843992363636364"/>
        <n v="6.866526198113207"/>
        <n v="2.848907973717146"/>
        <n v="98.16933193846154"/>
        <n v="21.124769604938272"/>
        <n v="42.6448753625"/>
        <n v="13.052163370833334"/>
        <n v="12.62818226566416"/>
        <n v="24.145796650793653"/>
        <n v="32.2650816984127"/>
        <n v="82.55491664102564"/>
        <n v="30.611362756410255"/>
        <n v="43.194100778571425"/>
        <n v="9.236080400468383"/>
        <n v="37.5528930326087"/>
        <n v="123.78849869565218"/>
        <n v="30.024497889447236"/>
        <n v="11.096617842217483"/>
        <n v="10.232821849609374"/>
        <n v="39.53195411111111"/>
        <n v="32.839289083333334"/>
        <n v="24.282236450000003"/>
        <n v="20.46264"/>
        <n v="27.061360016666665"/>
        <n v="100.33410333333333"/>
        <n v="4.851793151125402"/>
        <n v="27.061324175675676"/>
        <n v="39.2055339054054"/>
        <n v="28.72252131638418"/>
        <n v="35.68637318644068"/>
        <n v="7.702140804545454"/>
        <n v="15.320999943925235"/>
        <n v="26.493868815384616"/>
        <n v="52.90553892079208"/>
        <n v="4.326510682258065"/>
        <n v="61.4833433488372"/>
        <n v="36.623053023255814"/>
        <n v="30.272192664864864"/>
        <n v="8.544101417840377"/>
        <n v="18.928034729411763"/>
        <n v="71.235991"/>
        <n v="18.176036500000002"/>
        <n v="122.85003048214286"/>
        <n v="23.40165413095238"/>
        <n v="11.655297942857143"/>
        <n v="51.605356611111105"/>
        <n v="10.716994216269843"/>
        <n v="19.457136528776978"/>
        <n v="39.72120041666666"/>
        <n v="25.00393279710145"/>
        <n v="42.31088682666667"/>
        <n v="9.014645735294119"/>
        <n v="56.113494410526314"/>
        <n v="17.31439431534091"/>
        <n v="31.154416648148146"/>
        <n v="19.82149639607843"/>
        <n v="39.2142880375"/>
        <n v="12.687649575"/>
        <n v="32.5000632375"/>
        <n v="43.2817962"/>
        <n v="17.007790158333332"/>
        <n v="36.507196"/>
        <n v="49.798595999999996"/>
        <n v="38.0628068"/>
        <n v="8.18534076884422"/>
        <n v="29.359612984771573"/>
        <n v="7.096953052576235"/>
        <n v="12.671896775999999"/>
        <n v="7.90465356372549"/>
        <n v="1.991869088639201"/>
        <n v="7.8933669834024895"/>
        <n v="60.08436638053097"/>
        <n v="57.972199769999996"/>
        <n v="33.14319532"/>
        <n v="56.791117648"/>
        <n v="60.12820732"/>
        <n v="55.308004579999995"/>
        <n v="42.504304389999994"/>
        <n v="196.86379372"/>
        <n v="15.248102240000001"/>
        <n v="19.4277968361204"/>
        <n v="20.600953013513514"/>
        <n v="43.70625627027027"/>
        <n v="13.544903702702703"/>
        <n v="37.78830348181818"/>
        <n v="17.987360554545454"/>
        <n v="14.880876426035504"/>
        <n v="62.90806"/>
        <n v="75.02224817857143"/>
        <n v="44.66357744444444"/>
        <n v="63.839536708333334"/>
        <n v="83.07475971666666"/>
        <n v="63.10259825263157"/>
        <n v="49.36827822307692"/>
        <n v="11.702863638461539"/>
        <n v="16.97929930909091"/>
        <n v="9.10330056684492"/>
        <n v="37.45958385714285"/>
        <n v="97.6787228857143"/>
        <n v="98.1351758"/>
        <n v="12.293481568965518"/>
        <n v="15.825930954022988"/>
        <n v="8.678735302702703"/>
        <n v="60.789929375"/>
        <n v="55.46907798550724"/>
        <n v="18.88960309782609"/>
        <n v="22.50696757090909"/>
        <n v="41.92789594375"/>
        <n v="7.780134709359606"/>
        <n v="69.38353245555555"/>
        <n v="61.34654588888888"/>
        <n v="60.858500875"/>
        <n v="38.44991165"/>
        <n v="14.255954747747747"/>
        <n v="33.64480372727273"/>
        <n v="206.53673712121213"/>
        <n v="52.243732966942154"/>
        <n v="29.24515943939394"/>
        <n v="64.32191847474748"/>
        <n v="24.792566369565215"/>
        <n v="26.891315156521742"/>
        <n v="53.36669273333334"/>
        <n v="26.367859517241378"/>
        <n v="11.098297658967391"/>
        <n v="1.7506018979343863"/>
        <n v="13.873163673469389"/>
        <n v="15.002134201388891"/>
        <n v="64.80731779999999"/>
        <n v="18.939012477777776"/>
        <n v="43.952459125000004"/>
        <n v="11.023647221428572"/>
        <n v="101.90058226666666"/>
        <n v="33.040274733333334"/>
        <n v="44.13496775"/>
        <n v="32.53483488571429"/>
        <n v="76.72808707499999"/>
        <n v="192.55027286666666"/>
        <n v="325.32168435"/>
        <n v="45.876218449999996"/>
        <n v="40.257999425"/>
        <n v="109.06239745"/>
        <n v="10.13064368"/>
        <n v="46.065162825"/>
        <n v="75.2164607"/>
        <n v="51.58378196666667"/>
        <n v="25.40610060769231"/>
        <n v="173.037357"/>
        <n v="218.3952037"/>
        <n v="193.70583879999998"/>
        <n v="171.3978863"/>
        <n v="560.3048132"/>
        <n v="615.9366901999999"/>
        <n v="599.5041002"/>
        <n v="7.59103175879397"/>
        <n v="82.81918647826087"/>
        <n v="30.424393722222224"/>
        <n v="69.27324455681818"/>
        <n v="30.41477441566265"/>
        <n v="55.98549547008547"/>
        <n v="35.954132486486486"/>
        <n v="16.077650944444443"/>
        <n v="63.70703656321839"/>
        <n v="17.498306011494254"/>
        <n v="65.97890282758621"/>
        <n v="14.865057368"/>
        <n v="14.406649423076923"/>
        <n v="78.15484290588235"/>
        <n v="13.168106884955751"/>
        <n v="20.48654911904762"/>
        <n v="26.26196726785714"/>
        <n v="46.9756639009009"/>
        <n v="32.11667854545455"/>
        <n v="26.74494409090909"/>
        <n v="16.992302544444446"/>
        <n v="173.38332622222222"/>
        <n v="28.888845632"/>
        <n v="9.795726864485982"/>
        <n v="43.981668524999996"/>
        <n v="61.6460824742268"/>
        <n v="79.57227061538461"/>
        <n v="83.20220607246377"/>
        <n v="13.427835091666667"/>
        <n v="102.11052682352941"/>
        <n v="52.75766845544554"/>
        <n v="19.16524611904762"/>
        <n v="69.43644852238806"/>
        <n v="88.9030362"/>
        <n v="7.618919545"/>
        <n v="8.905995074285714"/>
        <n v="67.1933526"/>
        <n v="188.16999823999998"/>
        <n v="58.03331454"/>
        <n v="154.31997621212122"/>
        <n v="98.81079391891892"/>
        <n v="6.410343198564593"/>
        <n v="19.29576775"/>
        <n v="19.3759581875"/>
        <n v="15.552895583333333"/>
        <n v="195.39670933333332"/>
        <n v="140.802199325"/>
        <n v="60.824855684684685"/>
        <n v="71.82088014084506"/>
        <n v="101.09306211111111"/>
        <n v="112.93091176363636"/>
        <n v="54.131802944"/>
        <n v="74.21763824285715"/>
        <n v="30.32522697142857"/>
        <n v="40.972557629310344"/>
        <n v="25.551609983695652"/>
        <n v="99.42550140579709"/>
        <n v="40.196958692982456"/>
        <n v="22.653961029411764"/>
        <n v="50.37845852212389"/>
        <n v="14.683043790476189"/>
        <n v="39.0107676"/>
        <n v="116.60386396666667"/>
        <n v="44.84563333333333"/>
        <n v="117.71044646666667"/>
        <n v="70.91079426666667"/>
        <n v="56.785733880597014"/>
        <n v="14.890179203007518"/>
        <n v="16.31333605097087"/>
        <n v="98.65196327272727"/>
        <n v="94.48656203030303"/>
        <n v="45.25258903636364"/>
        <n v="84.11193053030303"/>
        <n v="148.54577881818182"/>
        <n v="15.812068062124249"/>
        <n v="112.32618803999999"/>
        <n v="52.17897378125"/>
        <n v="38.871288022222224"/>
        <n v="60.937748626262625"/>
        <n v="9.938300047337277"/>
        <n v="70.1520220952381"/>
        <n v="61.92347106666667"/>
        <n v="63.03751888"/>
        <n v="22.069445455882352"/>
        <n v="84.313793"/>
        <n v="340.6294351"/>
        <n v="24.027184916666666"/>
        <n v="337.81475895"/>
        <n v="251.93570334999998"/>
        <n v="349.01146520000003"/>
        <n v="76.29811645"/>
        <n v="325.2763228"/>
        <n v="57.231904783333334"/>
        <n v="25.22005490909091"/>
        <n v="28.707803983050844"/>
        <n v="187.4998142820513"/>
        <n v="59.215411153846155"/>
        <n v="24.535641452380954"/>
        <n v="60.77113022857144"/>
        <n v="130.21933534090908"/>
        <n v="83.3610477826087"/>
        <n v="127.95205035999999"/>
        <n v="72.23704344"/>
        <n v="38.845270544117646"/>
        <n v="80.31403204918033"/>
        <n v="18.964409511904762"/>
        <n v="109.32462926666668"/>
        <n v="70.61455104545455"/>
        <n v="29.05131145"/>
        <n v="73.6550319"/>
        <n v="10.914116285714286"/>
        <n v="64.06955339393939"/>
        <n v="46.303737019230766"/>
        <n v="65.5124298265306"/>
        <n v="41.7004"/>
        <n v="83.36554527941178"/>
        <n v="160.60927442222223"/>
        <n v="79.56220817857142"/>
        <n v="25.529637940476192"/>
        <n v="99.22957768"/>
        <n v="144.21500768181818"/>
        <n v="86.75118713636364"/>
        <n v="107.51531061666667"/>
        <n v="22.236405555555557"/>
        <n v="39.50142801851852"/>
        <n v="23.799512157142857"/>
        <n v="101.86134228571429"/>
        <n v="74.81708404411765"/>
        <n v="61.59606708974359"/>
        <n v="63.783020615384615"/>
        <n v="83.80435077922078"/>
        <n v="125.97027858"/>
        <n v="111.56607094545454"/>
        <n v="112.75000666666666"/>
        <n v="123.00586575"/>
        <n v="30.3980802"/>
        <n v="53.159633168"/>
        <n v="132.2429138"/>
        <n v="24.01410814666667"/>
        <n v="363.6632994"/>
        <n v="26.163929702702703"/>
        <n v="84.56729986301369"/>
        <n v="14.525905600000002"/>
        <n v="67.53595242"/>
        <n v="102.63943387878788"/>
        <n v="85.116950275"/>
        <n v="90.78741401333333"/>
        <n v="122.25799848214285"/>
        <n v="21.83513484057971"/>
        <n v="107.5800288"/>
        <n v="32.79627392"/>
        <n v="80.68915432941176"/>
        <n v="48.400201225"/>
        <n v="225.72480525806452"/>
        <n v="115.59295363636365"/>
        <n v="68.30520098461538"/>
        <n v="51.280520980645164"/>
        <n v="187.91011656666666"/>
        <n v="171.82148516666666"/>
        <n v="148.25532914893617"/>
        <n v="84.46278037878787"/>
        <n v="24.851307464285714"/>
        <n v="113.08438821666667"/>
        <n v="91.28475245333334"/>
        <n v="37.12495635897436"/>
        <n v="44.80718701538462"/>
        <n v="69.93648991578948"/>
        <n v="351.79277915789476"/>
        <n v="208.17115976666668"/>
        <n v="23.257674115384614"/>
        <n v="17.665637191011236"/>
        <n v="167.455154972973"/>
        <n v="30.296538542857142"/>
        <n v="182.303376475"/>
        <n v="13.42354572888889"/>
        <n v="106.03950744117647"/>
        <n v="196.20237153333335"/>
        <n v="158.3537104"/>
        <n v="109.19979519047618"/>
        <n v="20.50842405063291"/>
        <n v="76.510619225"/>
        <n v="148.24176195454547"/>
        <n v="42.227878152173915"/>
        <n v="24.600224818181818"/>
        <n v="45.38992857142857"/>
        <n v="39.79430615"/>
        <n v="99.56805381818182"/>
        <n v="33.63143777083334"/>
        <n v="153.15346676666667"/>
        <n v="227.98563620000002"/>
        <n v="127.61846723333333"/>
        <n v="242.05338491999998"/>
        <n v="43.28962155"/>
        <n v="52.435562727272725"/>
        <n v="164.4950521"/>
        <n v="135.37517536"/>
        <n v="30.824280939999998"/>
        <n v="72.6557195"/>
        <n v="135.03862496666667"/>
        <n v="180.8307918"/>
        <n v="638.6464232000001"/>
        <n v="271.27286588"/>
        <n v="65.78540776666667"/>
        <n v="648.6853909"/>
        <n v="217.71851326086957"/>
        <n v="52.34324633333333"/>
        <n v="336.37202495"/>
        <n v="124.7"/>
        <n v="82.4729926"/>
        <n v="181.6030806"/>
        <n v="98.17010283783783"/>
        <n v="785.1397478"/>
        <n v="510.1321655"/>
        <n v="147.21101149999998"/>
        <n v="544.8195232307692"/>
        <n v="331.1941246"/>
        <n v="147.1187144"/>
        <n v="148.85918369387755"/>
        <e v="#DIV/0!"/>
        <m/>
      </sharedItems>
    </cacheField>
    <cacheField name="CPM" numFmtId="164">
      <sharedItems containsString="0" containsBlank="1" containsNumber="1">
        <n v="23.293828686996868"/>
        <n v="62.266963004713084"/>
        <n v="43.287665563840896"/>
        <n v="2.234275304274761"/>
        <n v="4.805886170305127"/>
        <n v="25.224928139954077"/>
        <n v="10.557317544747677"/>
        <n v="51.05595552170732"/>
        <n v="3.2690704052129633"/>
        <n v="92.3548327807814"/>
        <n v="3.884781211559925"/>
        <n v="3.433069121549909"/>
        <n v="30.099094926435694"/>
        <n v="19.931908326987926"/>
        <n v="2.1755694406403787"/>
        <n v="7.577174167642303"/>
        <n v="6.920963803148516"/>
        <n v="50.66577024627043"/>
        <n v="6.125567169444386"/>
        <n v="6.242160169254011"/>
        <n v="9.482927253721018"/>
        <n v="5.134824432797856"/>
        <n v="2.2117934040167846"/>
        <n v="2.88437346931421"/>
        <n v="13.253029797800638"/>
        <n v="102.6615057978897"/>
        <n v="35.344145716937845"/>
        <n v="26.189738826861106"/>
        <n v="7.58548903805991"/>
        <n v="8.116094157064508"/>
        <n v="3.3023014058661984"/>
        <n v="3.0845417512448785"/>
        <n v="5.556411742849343"/>
        <n v="17.20257631955986"/>
        <n v="6.1269405565585995"/>
        <n v="50.3780848399625"/>
        <n v="32.98501853260626"/>
        <n v="4.9676762073758995"/>
        <n v="32.15952854672791"/>
        <n v="32.1330490163943"/>
        <n v="65.20823125695057"/>
        <n v="47.22085261344476"/>
        <n v="113.40979310856973"/>
        <n v="9.650023741527681"/>
        <n v="4.235951060375184"/>
        <n v="4.905798159140642"/>
        <n v="3.241759808216607"/>
        <n v="8.288743951040992"/>
        <n v="34.01767874180968"/>
        <n v="4.853566358019979"/>
        <n v="118.29638053691275"/>
        <n v="2.8234877970123318"/>
        <n v="4.951396313748384"/>
        <n v="6.810030127468436"/>
        <n v="6.753487950601523"/>
        <n v="1.8009559296558977"/>
        <n v="8.14191907428413"/>
        <n v="6.3692822520312475"/>
        <n v="9.071925581371946"/>
        <n v="7.879986585859799"/>
        <n v="7.586320416500364"/>
        <n v="78.3708111736364"/>
        <n v="10.871361310489213"/>
        <n v="11.560056879928023"/>
        <n v="8.036491120329424"/>
        <n v="16.223485726564213"/>
        <n v="70.97757204938492"/>
        <n v="184.3467847986043"/>
        <n v="61.495342018196865"/>
        <n v="21.305287302730843"/>
        <n v="8.350884998198522"/>
        <n v="18.706344639617754"/>
        <n v="8.577840833518067"/>
        <n v="114.79663656941649"/>
        <n v="65.71915764334021"/>
        <n v="20.043122204334693"/>
        <n v="7.710455914380863"/>
        <n v="8.402352518987477"/>
        <n v="32.73368186997401"/>
        <n v="7.341510534008858"/>
        <n v="27.131972910106942"/>
        <n v="114.41377854620366"/>
        <n v="108.90412240047534"/>
        <n v="5.63775952918538"/>
        <n v="8.50143523941117"/>
        <n v="508.20400894601534"/>
        <n v="5.179375929159868"/>
        <n v="5.065620826404406"/>
        <n v="18.094978328389463"/>
        <n v="18.424112638899388"/>
        <n v="19.271246848793538"/>
        <n v="6.4474822147063495"/>
        <n v="21.28400043325716"/>
        <n v="18.53614510466159"/>
        <n v="32.73341857548794"/>
        <n v="27.73017883634258"/>
        <n v="24.23467027870815"/>
        <n v="3.5664726211890385"/>
        <n v="10.160903302148688"/>
        <n v="19.525412070716026"/>
        <n v="183.7347318574169"/>
        <n v="14.755489536082944"/>
        <n v="108.19961089523241"/>
        <n v="20.165404244366368"/>
        <n v="25.35359441185244"/>
        <n v="9.159922980686616"/>
        <n v="50.978493850383444"/>
        <n v="10.271396333160192"/>
        <n v="11.545360101682975"/>
        <n v="37.821779073509354"/>
        <n v="129.5313958700764"/>
        <n v="11.770805765531872"/>
        <n v="23.15768626233622"/>
        <n v="37.184725072409016"/>
        <n v="21.81131177678778"/>
        <n v="22.284303806995172"/>
        <n v="9.665349998542911"/>
        <n v="4.24881850684978"/>
        <n v="5.700399475629305"/>
        <n v="21.464557220126682"/>
        <n v="9.541743053899852"/>
        <n v="11.050615110840361"/>
        <n v="41.33441975018087"/>
        <n v="22.981103583658047"/>
        <n v="19.597913765615072"/>
        <n v="32.29295446450255"/>
        <n v="21.081428863856733"/>
        <n v="14.445191222223043"/>
        <n v="58.27845642527333"/>
        <n v="4.232098773482637"/>
        <n v="30.65605401827923"/>
        <n v="11.476170920765092"/>
        <n v="203.93044563975252"/>
        <n v="202.14528927438673"/>
        <n v="166.7026231893347"/>
        <n v="16.794559711306157"/>
        <n v="19.589521509661367"/>
        <n v="108.21193028665766"/>
        <n v="61.12545943940172"/>
        <n v="42.226370927586665"/>
        <n v="29.77184514823434"/>
        <n v="29.10628569022678"/>
        <n v="663.785121719636"/>
        <n v="36.558849098512205"/>
        <n v="4.962355925264916"/>
        <n v="138.9186834437086"/>
        <n v="124.09217008603574"/>
        <n v="3.9507690297969686"/>
        <n v="31.02853320398072"/>
        <n v="26.455667481786293"/>
        <n v="28.829685670873836"/>
        <n v="26.00764648217636"/>
        <n v="213.5682230805913"/>
        <n v="94.37756002864596"/>
        <n v="44.44607161211379"/>
        <n v="17.027560146282333"/>
        <n v="166.84354701411507"/>
        <n v="96.92277249722255"/>
        <n v="184.37987666102924"/>
        <n v="588.6819222840651"/>
        <n v="36.09794337592054"/>
        <n v="33.8290458290044"/>
        <n v="135.60832760802748"/>
        <n v="27.746291609709242"/>
        <n v="9.789761474610971"/>
        <n v="20.374691375043785"/>
        <n v="18.789871170563515"/>
        <n v="312.79836038987634"/>
        <n v="150.0371625590445"/>
        <n v="81.19766792802157"/>
        <n v="6.665053180549434"/>
        <n v="41.87480481412245"/>
        <n v="532.8397436865508"/>
        <n v="106.36938455938558"/>
        <n v="4.595369822203155"/>
        <n v="128.6972283744887"/>
        <n v="111.41873511695613"/>
        <n v="64.40599804594306"/>
        <n v="22.87824294777827"/>
        <n v="16.237831882817865"/>
        <n v="62.334605043758415"/>
        <n v="181.35737754654983"/>
        <n v="43.2803751646846"/>
        <n v="58.1652210686558"/>
        <n v="307.6669973248786"/>
        <n v="51.06763077873586"/>
        <n v="16.261002056954094"/>
        <n v="152.47338309679768"/>
        <n v="147.50291832757551"/>
        <n v="430.5316795484509"/>
        <n v="17.964348157965784"/>
        <n v="113.13493864729995"/>
        <n v="146.19602437543776"/>
        <n v="30.86008281603739"/>
        <n v="46.06715082532107"/>
        <n v="222.8912134645016"/>
        <n v="15.963901201244145"/>
        <n v="8.725294507106275"/>
        <n v="75.84202661735836"/>
        <n v="63.10463879549369"/>
        <n v="45.181060959266446"/>
        <n v="108.65647174214249"/>
        <n v="158.2590153980561"/>
        <n v="115.48471095633539"/>
        <n v="821.2695805623316"/>
        <n v="167.22468483412322"/>
        <n v="39.259256837501745"/>
        <n v="43.396111034942024"/>
        <n v="57.54924278466655"/>
        <n v="55.00304830725603"/>
        <n v="138.93909394024539"/>
        <n v="104.45223832767402"/>
        <n v="352.3785470468432"/>
        <n v="283.018427864798"/>
        <n v="35.750394698345"/>
        <n v="15.570797239767757"/>
        <n v="163.25306920864642"/>
        <n v="90.56586454290198"/>
        <n v="54.93285313024397"/>
        <n v="28.41130412897797"/>
        <n v="58.32479266107647"/>
        <n v="6.1861863725970965"/>
        <n v="248.57963682741362"/>
        <n v="14.232485552134452"/>
        <n v="64.33906228753472"/>
        <n v="58.42252179959015"/>
        <n v="35.775498263264325"/>
        <n v="109.80662608927027"/>
        <n v="232.1572340300265"/>
        <n v="119.30017229856732"/>
        <n v="65.27770233211751"/>
        <n v="91.29377714368367"/>
        <n v="174.2999254484305"/>
        <n v="144.05317126935597"/>
        <n v="138.61148698056"/>
        <n v="41.40570637331363"/>
        <n v="42.26360470837267"/>
        <n v="47.646917448570555"/>
        <n v="24.88062335250168"/>
        <n v="111.04157718266927"/>
        <n v="55.16132693834562"/>
        <n v="280.8566093758429"/>
        <n v="107.38250121577136"/>
        <n v="30.877211682435878"/>
        <n v="55.02931955900029"/>
        <n v="86.10045019165727"/>
        <n v="113.68524191162281"/>
        <n v="59.45253855751568"/>
        <n v="90.3559816525569"/>
        <n v="192.02625187340212"/>
        <n v="72.54983128153162"/>
        <n v="68.10068781531717"/>
        <n v="28.287968194918246"/>
        <n v="67.65862854426672"/>
        <n v="238.1332950970165"/>
        <n v="165.86439069919"/>
        <n v="107.10944707966267"/>
        <n v="96.14416650117171"/>
        <n v="38.61816735041604"/>
        <n v="22.237981519251814"/>
        <n v="227.45814012684264"/>
        <n v="446.5926615015838"/>
        <n v="145.83738110034727"/>
        <n v="108.03699150494324"/>
        <n v="245.32203215767638"/>
        <n v="195.8011583678603"/>
        <n v="23.446437449132294"/>
        <n v="27.894592982021464"/>
        <n v="155.05793942857144"/>
        <n v="31.351424665588713"/>
        <n v="88.62232478178817"/>
        <n v="446.1032940925023"/>
        <n v="180.79707317742267"/>
        <n v="124.52334067436209"/>
        <n v="139.88723134262136"/>
        <n v="141.39004200172792"/>
        <n v="100.44111285371062"/>
        <n v="187.35357303370787"/>
        <n v="98.4650649553684"/>
        <n v="83.88722844869667"/>
        <n v="19.46202658881184"/>
        <n v="24.679538349635056"/>
        <n v="30.34239020736419"/>
        <n v="35.57154147812972"/>
        <n v="7.247746556131022"/>
        <n v="5.888051731821104"/>
        <n v="589.0138130274262"/>
        <n v="241.0303048416705"/>
        <n v="69.99938574780329"/>
        <n v="74.18981921468824"/>
        <n v="138.31619973335555"/>
        <n v="103.76799329404592"/>
        <n v="219.75125426021097"/>
        <n v="789.4338756085062"/>
        <n v="762.9325114239842"/>
        <n v="728.1057888834714"/>
        <n v="20.904387355470057"/>
        <n v="105.80863369521512"/>
        <n v="123.94643386660658"/>
        <n v="42.915841887245534"/>
        <n v="82.81920440123521"/>
        <n v="23.918646840308654"/>
        <n v="163.1363093126386"/>
        <n v="720.371341332784"/>
        <n v="113.91953512262172"/>
        <n v="38.11685058182185"/>
        <n v="17.01807643902334"/>
        <n v="16.08272606529574"/>
        <n v="149.79539217334454"/>
        <n v="62.77292477433941"/>
        <n v="124.64039225196463"/>
        <n v="70.9652471267086"/>
        <n v="43.6224350539884"/>
        <n v="155.29833519341207"/>
        <n v="69.49137383928571"/>
        <n v="67.39968993367324"/>
        <n v="43.43343254531127"/>
        <n v="118.25792842019543"/>
        <n v="120.98136227495908"/>
        <n v="105.64202328029225"/>
        <n v="165.27451530699503"/>
        <n v="38.988850304542645"/>
        <n v="139.34179024025045"/>
        <n v="133.90899330459504"/>
        <n v="101.95174497681607"/>
        <n v="36.05459673505924"/>
        <n v="136.67769222193837"/>
        <n v="165.37773142461725"/>
        <n v="54.43222956908116"/>
        <n v="12.52634671654037"/>
        <n v="63.343508411659286"/>
        <n v="104.40570621618637"/>
        <n v="172.1962657068063"/>
        <n v="124.66874032859853"/>
        <n v="34.63709956950042"/>
        <n v="88.4361322917177"/>
        <n v="7.625644816987986"/>
        <n v="11.790801567125488"/>
        <n v="90.34110757748705"/>
        <n v="78.46237335364654"/>
        <n v="148.15684802549754"/>
        <n v="137.65558498324702"/>
        <n v="180.2098256690271"/>
        <n v="35.61410269382177"/>
        <n v="173.052205577391"/>
        <n v="49.276013361339636"/>
        <n v="74.02673052597217"/>
        <n v="19.113575751362827"/>
        <n v="18.90539444074321"/>
        <n v="171.67255497722837"/>
        <n v="74.6420630513834"/>
        <n v="24.350198287109833"/>
        <n v="8.226042118995649"/>
        <n v="775.0524202599295"/>
        <n v="74.61002607482341"/>
        <n v="260.42671977099235"/>
        <n v="48.016787899690364"/>
        <n v="36.2742953694638"/>
        <n v="120.80568527636595"/>
        <n v="148.37227350364964"/>
        <n v="548.7713906596216"/>
        <n v="147.0340719871913"/>
        <n v="236.84686311295627"/>
        <n v="24.258232033018402"/>
        <n v="595.307341948824"/>
        <n v="522.1227709517698"/>
        <n v="127.08173983324825"/>
        <n v="26.262792589938584"/>
        <n v="25.226688432000383"/>
        <n v="182.83020914696812"/>
        <n v="129.62877269736842"/>
        <n v="79.55737383279637"/>
        <n v="64.40463301019767"/>
        <n v="76.99552356790592"/>
        <n v="152.31368788584152"/>
        <n v="15.712714331830346"/>
        <n v="158.85594074250355"/>
        <n v="218.25092221469944"/>
        <n v="125.69254266076594"/>
        <n v="147.72300694590612"/>
        <n v="34.40550207106599"/>
        <n v="42.06114108068351"/>
        <n v="75.41830047297888"/>
        <n v="139.1236052645282"/>
        <n v="14.641481938561636"/>
        <n v="358.96588784792937"/>
        <n v="93.69296049500238"/>
        <n v="114.98050881803437"/>
        <n v="29.425261964816972"/>
        <n v="42.77010266634766"/>
        <n v="537.7460767820554"/>
        <n v="110.37280893515506"/>
        <n v="727.0000747120363"/>
        <n v="118.56085325693607"/>
        <n v="31.032324978129395"/>
        <n v="137.29465652449323"/>
        <n v="23.234675807631092"/>
        <n v="49.303921783992195"/>
        <n v="38.7267826965367"/>
        <n v="45.74253951798924"/>
        <n v="130.69134351962438"/>
        <n v="26.445034943917168"/>
        <n v="201.62570327924655"/>
        <n v="43.42198789532555"/>
        <n v="148.93223256019832"/>
        <n v="57.246685252511526"/>
        <n v="243.7941438451974"/>
        <n v="67.66445709079596"/>
        <n v="99.98865742414337"/>
        <n v="126.90748042808971"/>
        <n v="47.64865451871221"/>
        <n v="102.17519171564511"/>
        <n v="122.75490478831576"/>
        <n v="90.67430599726043"/>
        <n v="32.45885684395114"/>
        <n v="68.97516824480644"/>
        <n v="18.867962754433098"/>
        <n v="33.42256140443422"/>
        <n v="20.55957730802086"/>
        <n v="5.241812423409128"/>
        <n v="25.64993046491559"/>
        <n v="163.55198133114925"/>
        <n v="333.51858111839834"/>
        <n v="150.3092758276644"/>
        <n v="178.00179799904717"/>
        <n v="163.78352397036392"/>
        <n v="140.68272009971002"/>
        <n v="98.5789929494167"/>
        <n v="455.0711828941285"/>
        <n v="19.94806609191643"/>
        <n v="45.70706785742387"/>
        <n v="121.86015371702638"/>
        <n v="162.49311515273314"/>
        <n v="48.9511073451846"/>
        <n v="268.60829615508885"/>
        <n v="40.46898594862145"/>
        <n v="35.858044828471215"/>
        <n v="452.73106922549687"/>
        <n v="485.73060328349004"/>
        <n v="161.90195473882946"/>
        <n v="156.50141787538305"/>
        <n v="182.1082745606664"/>
        <n v="204.94160315886634"/>
        <n v="140.40113252827547"/>
        <n v="29.92588758409064"/>
        <n v="47.69628496033233"/>
        <n v="23.6049365059556"/>
        <n v="284.8328122963284"/>
        <n v="321.31158843984963"/>
        <n v="223.04897415416585"/>
        <n v="34.4788167794971"/>
        <n v="40.42798816689667"/>
        <n v="23.369323925826734"/>
        <n v="147.42450925753195"/>
        <n v="203.89784140429384"/>
        <n v="46.27585570112372"/>
        <n v="64.70562000940882"/>
        <n v="139.1479818091307"/>
        <n v="18.09395839013828"/>
        <n v="594.6593582515951"/>
        <n v="380.5354697084568"/>
        <n v="365.35978226843906"/>
        <n v="114.26422481426448"/>
        <n v="39.05355455465337"/>
        <n v="120.77171420180133"/>
        <n v="592.1042763443662"/>
        <n v="148.88461077745592"/>
        <n v="82.45111161896625"/>
        <n v="159.82004640598336"/>
        <n v="116.49928013974298"/>
        <n v="62.34567296003226"/>
        <n v="291.5947148711411"/>
        <n v="73.99296126181338"/>
        <n v="29.974595617025493"/>
        <n v="2.8367327545979535"/>
        <n v="38.075373125968525"/>
        <n v="41.93550082500243"/>
        <n v="615.7464874109263"/>
        <n v="104.11135615685316"/>
        <n v="192.1628992239589"/>
        <n v="46.66940672533189"/>
        <n v="426.06515233449477"/>
        <n v="133.137440161182"/>
        <n v="143.7621099348534"/>
        <n v="105.1279083250629"/>
        <n v="247.6897331127431"/>
        <n v="607.0949223331583"/>
        <n v="827.5799652760112"/>
        <n v="113.71684563425667"/>
        <n v="98.46642882475236"/>
        <n v="255.26599754242247"/>
        <n v="20.417549673501195"/>
        <n v="90.06337127914365"/>
        <n v="139.04512561234867"/>
        <n v="89.82548519851404"/>
        <n v="44.14967556042723"/>
        <n v="235.2329486133768"/>
        <n v="292.2848015256959"/>
        <n v="257.2113116451998"/>
        <n v="227.31815159151193"/>
        <n v="721.2058349851975"/>
        <n v="769.92086275"/>
        <n v="743.0640805651958"/>
        <n v="21.655394010636925"/>
        <n v="346.2718213052172"/>
        <n v="90.19336614421785"/>
        <n v="207.89296869351702"/>
        <n v="113.81286609860011"/>
        <n v="153.20554250964798"/>
        <n v="79.22525233155068"/>
        <n v="40.56760691685357"/>
        <n v="266.0448414054625"/>
        <n v="46.986192067901236"/>
        <n v="149.4990245338056"/>
        <n v="168.26334972380693"/>
        <n v="46.569842414446896"/>
        <n v="248.02724189814816"/>
        <n v="40.13367348149746"/>
        <n v="138.37810598263107"/>
        <n v="45.340676008139106"/>
        <n v="120.23655528397167"/>
        <n v="86.26664159697211"/>
        <n v="68.31879267103247"/>
        <n v="74.33925865253744"/>
        <n v="210.81463604431235"/>
        <n v="51.161487677540464"/>
        <n v="32.304221614374654"/>
        <n v="225.7206493456505"/>
        <n v="424.6020024142583"/>
        <n v="543.6311735131821"/>
        <n v="242.1218935936907"/>
        <n v="72.39050321218383"/>
        <n v="453.05466684066295"/>
        <n v="133.9027118158516"/>
        <n v="78.38928149194136"/>
        <n v="187.02480607035176"/>
        <n v="283.87805326123976"/>
        <n v="20.449083539105693"/>
        <n v="20.938109758718902"/>
        <n v="155.38190870409767"/>
        <n v="434.17166183664045"/>
        <n v="50.73551767729752"/>
        <n v="348.8293181039797"/>
        <n v="375.7257463645239"/>
        <n v="1.9347154177309693"/>
        <n v="115.65605903948452"/>
        <n v="73.0169416835461"/>
        <n v="52.81866336493561"/>
        <n v="566.8464914783029"/>
        <n v="401.9761596602669"/>
        <n v="254.21940586640562"/>
        <n v="395.93776613091075"/>
        <n v="453.68734242769625"/>
        <n v="407.238404602675"/>
        <n v="152.03854326480172"/>
        <n v="292.3598580191334"/>
        <n v="67.51155703972267"/>
        <n v="128.9319015001492"/>
        <n v="99.20024131746635"/>
        <n v="378.2730258601676"/>
        <n v="100.94176467607991"/>
        <n v="79.14454120427457"/>
        <n v="145.36082049383347"/>
        <n v="121.47176158209895"/>
        <n v="196.27510532200355"/>
        <n v="381.80702019209775"/>
        <n v="143.06348362398978"/>
        <n v="363.278930868939"/>
        <n v="170.85566042888124"/>
        <n v="333.15623204903676"/>
        <n v="45.353222965236114"/>
        <n v="58.16913429516028"/>
        <n v="703.0590191124069"/>
        <n v="590.2615327969711"/>
        <n v="192.27412391363129"/>
        <n v="257.0205757210982"/>
        <n v="374.3421688430699"/>
        <n v="35.586424152083715"/>
        <n v="459.8255609955788"/>
        <n v="114.73028213144605"/>
        <n v="89.73825406570104"/>
        <n v="202.2134850841322"/>
        <n v="27.80197159504734"/>
        <n v="162.9637681415929"/>
        <n v="195.1848280741078"/>
        <n v="179.73745118613138"/>
        <n v="77.58076359594706"/>
        <n v="251.49528113348245"/>
        <n v="942.3971091437267"/>
        <n v="64.99689337240758"/>
        <n v="899.1609234761778"/>
        <n v="669.1519345285525"/>
        <n v="852.5991576890193"/>
        <n v="153.42472642268248"/>
        <n v="551.8302193570277"/>
        <n v="38.10252973158905"/>
        <n v="119.54921886521427"/>
        <n v="114.45100581120346"/>
        <n v="781.0823282418287"/>
        <n v="170.80105280674508"/>
        <n v="64.784644076321"/>
        <n v="156.38479214763623"/>
        <n v="407.89141845233854"/>
        <n v="222.6403056706019"/>
        <n v="442.71002131340384"/>
        <n v="180.37615721134637"/>
        <n v="247.95629372007883"/>
        <n v="274.7241605450569"/>
        <n v="127.86021342001766"/>
        <n v="701.0235926044672"/>
        <n v="340.5348800964489"/>
        <n v="86.44079776841062"/>
        <n v="136.8883011398835"/>
        <n v="43.60289587078732"/>
        <n v="161.09734554136082"/>
        <n v="136.6512102724177"/>
        <n v="671.5709333682008"/>
        <n v="135.40189950482994"/>
        <n v="327.3579187503609"/>
        <n v="629.7854085918439"/>
        <n v="723.4493924009525"/>
        <n v="125.7838927209807"/>
        <n v="198.2925895847488"/>
        <n v="448.85480215038547"/>
        <n v="210.677350369798"/>
        <n v="244.21422059435926"/>
        <n v="90.27862513157235"/>
        <n v="111.02837356860294"/>
        <n v="100.19039277122926"/>
        <n v="244.28110255043774"/>
        <n v="274.7657007453014"/>
        <n v="188.1237806100474"/>
        <n v="99.48758389825424"/>
        <n v="246.18247405768352"/>
        <n v="790.7738768361581"/>
        <n v="583.0609941087038"/>
        <n v="386.17424363511816"/>
        <n v="352.8061544528897"/>
        <n v="86.54996925004271"/>
        <n v="148.0307903049745"/>
        <n v="346.31255905305613"/>
        <n v="61.90905097621339"/>
        <n v="598.0812423320451"/>
        <n v="148.07883732313576"/>
        <n v="266.6010057868371"/>
        <n v="46.49331242198253"/>
        <n v="181.6654627178825"/>
        <n v="654.5123319806763"/>
        <n v="246.7873304581038"/>
        <n v="272.7768628715648"/>
        <n v="389.40097343874413"/>
        <n v="46.05442024821178"/>
        <n v="679.0811059209695"/>
        <n v="100.99862626262626"/>
        <n v="237.41962468845196"/>
        <n v="159.36845974646033"/>
        <n v="836.8176229370964"/>
        <n v="297.8676404099561"/>
        <n v="427.4829639899865"/>
        <n v="143.3579358282983"/>
        <n v="396.3233617125984"/>
        <n v="358.0111512015557"/>
        <n v="478.8016539545111"/>
        <n v="584.7627719500681"/>
        <n v="163.46983766640562"/>
        <n v="364.142290184082"/>
        <n v="271.6161403634055"/>
        <n v="73.0290173509533"/>
        <n v="205.37812255835274"/>
        <n v="218.12102895600788"/>
        <n v="876.2536449921342"/>
        <n v="516.468309047304"/>
        <n v="111.12395595712097"/>
        <n v="87.21109995562458"/>
        <n v="427.6237652011871"/>
        <n v="72.15179457694009"/>
        <n v="377.16639386572876"/>
        <n v="44.79592114025525"/>
        <n v="317.7913841339797"/>
        <n v="346.6881344092355"/>
        <n v="106.1565397868204"/>
        <n v="683.4479532088218"/>
        <n v="71.05989035087718"/>
        <n v="148.9402749172669"/>
        <n v="360.74539715723694"/>
        <n v="178.4877694569512"/>
        <n v="51.77508332536114"/>
        <n v="95.02048567498056"/>
        <n v="90.2109518843865"/>
        <n v="357.12687093092774"/>
        <n v="104.54692137814908"/>
        <n v="493.03616300032195"/>
        <n v="693.1761514138036"/>
        <n v="322.07907941448644"/>
        <n v="736.4408692953632"/>
        <n v="18.90520959025253"/>
        <n v="236.3898319672131"/>
        <n v="544.6856029801324"/>
        <n v="374.0679064935065"/>
        <n v="71.75780086600241"/>
        <n v="146.48330544354837"/>
        <n v="224.78963206081457"/>
        <n v="146.37428508984942"/>
        <n v="383.70969911079067"/>
        <n v="867.0188758629506"/>
        <n v="137.25309360873499"/>
        <n v="843.8732807337062"/>
        <n v="547.0912056156452"/>
        <n v="102.51321256038646"/>
        <n v="874.2612734243015"/>
        <n v="172.04746136865342"/>
        <n v="78.92530034929901"/>
        <n v="149.14839076872536"/>
        <n v="265.18900525662553"/>
        <n v="617.7338692368214"/>
        <n v="242.59661665398517"/>
        <n v="198.69214671345662"/>
        <n v="933.7711011206328"/>
        <n v="444.73495984960385"/>
        <n v="96.08694036966887"/>
        <n v="376.3919707415243"/>
        <n v="190.73294708752033"/>
        <n v="120.9579370912361"/>
        <n v="202.6099583950451"/>
        <n v="232.79722650602412"/>
        <n v="770.7459092445715"/>
        <n v="616.5406492417704"/>
        <m/>
      </sharedItems>
    </cacheField>
    <cacheField name="CVR">
      <sharedItems containsBlank="1" containsMixedTypes="1" containsNumber="1">
        <n v="0.0015384615384615385"/>
        <n v="0.0023752969121140144"/>
        <n v="0.002564102564102564"/>
        <n v="0.0028994845360824743"/>
        <n v="0.0030241935483870967"/>
        <n v="0.0031914893617021275"/>
        <n v="0.0033444816053511705"/>
        <n v="0.003749330476700589"/>
        <n v="0.0038461538461538464"/>
        <n v="0.0040650406504065045"/>
        <n v="0.0041109969167523125"/>
        <n v="0.004261363636363636"/>
        <n v="0.004484304932735426"/>
        <n v="0.0045362903225806455"/>
        <n v="0.004651162790697674"/>
        <n v="0.004769076305220884"/>
        <n v="0.004784688995215311"/>
        <n v="0.00490449148167269"/>
        <n v="0.0049261083743842365"/>
        <n v="0.0050062578222778474"/>
        <n v="0.005025125628140704"/>
        <n v="0.005032021957913998"/>
        <n v="0.005188067444876783"/>
        <n v="0.005192107995846314"/>
        <n v="0.005263157894736842"/>
        <n v="0.005326231691078562"/>
        <n v="0.005502751375687844"/>
        <n v="0.005516154452324665"/>
        <n v="0.005517241379310344"/>
        <n v="0.005698005698005698"/>
        <n v="0.005714285714285714"/>
        <n v="0.005722460658082976"/>
        <n v="0.005763688760806916"/>
        <n v="0.005859375"/>
        <n v="0.005945303210463734"/>
        <n v="0.005988023952095809"/>
        <n v="0.006134969325153374"/>
        <n v="0.00625"/>
        <n v="0.006382978723404255"/>
        <n v="0.006666666666666667"/>
        <n v="0.006779661016949152"/>
        <n v="0.006799531066822978"/>
        <n v="0.007042253521126761"/>
        <n v="0.007056451612903226"/>
        <n v="0.007138221933809215"/>
        <n v="0.007407407407407408"/>
        <n v="0.007470651013874066"/>
        <n v="0.007692307692307693"/>
        <n v="0.007859733978234583"/>
        <n v="0.007863695937090432"/>
        <n v="0.00794392523364486"/>
        <n v="0.007956715467854869"/>
        <n v="0.008004574042309892"/>
        <n v="0.008016032064128256"/>
        <n v="0.0081799591002045"/>
        <n v="0.008333333333333333"/>
        <n v="0.008369723435225618"/>
        <n v="0.008568548387096774"/>
        <n v="0.00909090909090909"/>
        <n v="0.009112709832134292"/>
        <n v="0.009523809523809525"/>
        <n v="0.009633911368015413"/>
        <n v="0.00963855421686747"/>
        <n v="0.00964630225080386"/>
        <n v="0.01"/>
        <n v="0.010033444816053512"/>
        <n v="0.01015228426395939"/>
        <n v="0.010309278350515464"/>
        <n v="0.010416666666666666"/>
        <n v="0.010460251046025104"/>
        <n v="0.010526315789473684"/>
        <n v="0.010714285714285714"/>
        <n v="0.010786360473208072"/>
        <n v="0.010810810810810811"/>
        <n v="0.01084010840108401"/>
        <n v="0.011071967790639155"/>
        <n v="0.011111111111111112"/>
        <n v="0.011764705882352941"/>
        <n v="0.011904761904761904"/>
        <n v="0.012244897959183673"/>
        <n v="0.0125"/>
        <n v="0.012648425400103252"/>
        <n v="0.012746234067207415"/>
        <n v="0.012875536480686695"/>
        <n v="0.013024602026049204"/>
        <n v="0.013215859030837005"/>
        <n v="0.01336728198599618"/>
        <n v="0.013368983957219251"/>
        <n v="0.013550135501355014"/>
        <n v="0.013664596273291925"/>
        <n v="0.0136986301369863"/>
        <n v="0.014150943396226415"/>
        <n v="0.014177693761814745"/>
        <n v="0.014285714285714285"/>
        <n v="0.01443298969072165"/>
        <n v="0.014492753623188406"/>
        <n v="0.014705882352941176"/>
        <n v="0.014783526927138331"/>
        <n v="0.014814814814814815"/>
        <n v="0.01486988847583643"/>
        <n v="0.014925373134328358"/>
        <n v="0.015151515151515152"/>
        <n v="0.015384615384615385"/>
        <n v="0.015706806282722512"/>
        <n v="0.015789473684210527"/>
        <n v="0.015950920245398775"/>
        <n v="0.01603206412825651"/>
        <n v="0.016075845012366034"/>
        <n v="0.016129032258064516"/>
        <n v="0.016216216216216217"/>
        <n v="0.016985138004246284"/>
        <n v="0.01701931922723091"/>
        <n v="0.017142857142857144"/>
        <n v="0.017241379310344827"/>
        <n v="0.017543859649122806"/>
        <n v="0.01764705882352941"/>
        <n v="0.018018018018018018"/>
        <n v="0.018306636155606407"/>
        <n v="0.01839080459770115"/>
        <n v="0.01862348178137652"/>
        <n v="0.018867924528301886"/>
        <n v="0.0195"/>
        <n v="0.019801980198019802"/>
        <n v="0.02"/>
        <n v="0.020066889632107024"/>
        <n v="0.02040816326530612"/>
        <n v="0.020689655172413793"/>
        <n v="0.020833333333333332"/>
        <n v="0.021666666666666667"/>
        <n v="0.022222222222222223"/>
        <n v="0.022357723577235773"/>
        <n v="0.022715539494062985"/>
        <n v="0.022727272727272728"/>
        <n v="0.023230330922638615"/>
        <n v="0.023529411764705882"/>
        <n v="0.02358490566037736"/>
        <n v="0.023696682464454975"/>
        <n v="0.023809523809523808"/>
        <n v="0.02403846153846154"/>
        <n v="0.024050632911392405"/>
        <n v="0.025"/>
        <n v="0.02512562814070352"/>
        <n v="0.02564102564102564"/>
        <n v="0.025806451612903226"/>
        <n v="0.025821596244131457"/>
        <n v="0.026881720430107527"/>
        <n v="0.02702702702702703"/>
        <n v="0.027210884353741496"/>
        <n v="0.027777777777777776"/>
        <n v="0.02857142857142857"/>
        <n v="0.028735632183908046"/>
        <n v="0.028985507246376812"/>
        <n v="0.029342723004694836"/>
        <n v="0.0297029702970297"/>
        <n v="0.02972972972972973"/>
        <n v="0.03"/>
        <n v="0.030100334448160536"/>
        <n v="0.030303030303030304"/>
        <n v="0.03048780487804878"/>
        <n v="0.03076923076923077"/>
        <n v="0.030800821355236138"/>
        <n v="0.030927835051546393"/>
        <n v="0.031088082901554404"/>
        <n v="0.03125"/>
        <n v="0.031423290203327174"/>
        <n v="0.03146853146853147"/>
        <n v="0.031746031746031744"/>
        <n v="0.031818181818181815"/>
        <n v="0.03209302325581395"/>
        <n v="0.03225806451612903"/>
        <n v="0.0330188679245283"/>
        <n v="0.03303303303303303"/>
        <n v="0.033112582781456956"/>
        <n v="0.03333333333333333"/>
        <n v="0.03355704697986577"/>
        <n v="0.03409090909090909"/>
        <n v="0.034482758620689655"/>
        <n v="0.03470031545741325"/>
        <n v="0.03488372093023256"/>
        <n v="0.03508771929824561"/>
        <n v="0.03550295857988166"/>
        <n v="0.03559322033898305"/>
        <n v="0.03602811950790861"/>
        <n v="0.03636363636363636"/>
        <n v="0.0375"/>
        <n v="0.038"/>
        <n v="0.039473684210526314"/>
        <n v="0.04"/>
        <n v="0.04013377926421405"/>
        <n v="0.04020100502512563"/>
        <n v="0.04040404040404041"/>
        <n v="0.04054054054054054"/>
        <n v="0.04081632653061224"/>
        <n v="0.040983606557377046"/>
        <n v="0.04159733777038269"/>
        <n v="0.041666666666666664"/>
        <n v="0.042105263157894736"/>
        <n v="0.04245283018867924"/>
        <n v="0.042666666666666665"/>
        <n v="0.042735042735042736"/>
        <n v="0.04285714285714286"/>
        <n v="0.043478260869565216"/>
        <n v="0.04375"/>
        <n v="0.04398826979472141"/>
        <n v="0.04411764705882353"/>
        <n v="0.044444444444444446"/>
        <n v="0.04477611940298507"/>
        <n v="0.045"/>
        <n v="0.04504504504504504"/>
        <n v="0.04522613065326633"/>
        <n v="0.045454545454545456"/>
        <n v="0.04583333333333333"/>
        <n v="0.04597701149425287"/>
        <n v="0.046153846153846156"/>
        <n v="0.046875"/>
        <n v="0.047058823529411764"/>
        <n v="0.047619047619047616"/>
        <n v="0.0481283422459893"/>
        <n v="0.04814004376367615"/>
        <n v="0.04864864864864865"/>
        <n v="0.04891304347826087"/>
        <n v="0.0492627345844504"/>
        <n v="0.04943820224719101"/>
        <n v="0.05"/>
        <n v="0.05016722408026756"/>
        <n v="0.050505050505050504"/>
        <n v="0.05102040816326531"/>
        <n v="0.05105105105105105"/>
        <n v="0.05142857142857143"/>
        <n v="0.05154639175257732"/>
        <n v="0.05161290322580645"/>
        <n v="0.05172413793103448"/>
        <n v="0.05188679245283019"/>
        <n v="0.052"/>
        <n v="0.05263157894736842"/>
        <n v="0.05351170568561873"/>
        <n v="0.05357142857142857"/>
        <n v="0.05365853658536585"/>
        <n v="0.05405405405405406"/>
        <n v="0.05454545454545454"/>
        <n v="0.0547945205479452"/>
        <n v="0.05555555555555555"/>
        <n v="0.056338028169014086"/>
        <n v="0.05660377358490566"/>
        <n v="0.05714285714285714"/>
        <n v="0.05737704918032787"/>
        <n v="0.05747126436781609"/>
        <n v="0.0575"/>
        <n v="0.05760709010339734"/>
        <n v="0.057692307692307696"/>
        <n v="0.05789473684210526"/>
        <n v="0.057971014492753624"/>
        <n v="0.058"/>
        <n v="0.05813953488372093"/>
        <n v="0.05855855855855856"/>
        <n v="0.058655221745350504"/>
        <n v="0.05921052631578947"/>
        <n v="0.0594059405940594"/>
        <n v="0.05952380952380952"/>
        <n v="0.05970149253731343"/>
        <n v="0.06"/>
        <n v="0.06030150753768844"/>
        <n v="0.06037735849056604"/>
        <n v="0.06060606060606061"/>
        <n v="0.06132075471698113"/>
        <n v="0.06132665832290363"/>
        <n v="0.06153846153846154"/>
        <n v="0.06172839506172839"/>
        <n v="0.0625"/>
        <n v="0.06265664160401002"/>
        <n v="0.06349206349206349"/>
        <n v="0.0641025641025641"/>
        <n v="0.06428571428571428"/>
        <n v="0.06440281030444965"/>
        <n v="0.06521739130434782"/>
        <n v="0.06532663316582915"/>
        <n v="0.06609808102345416"/>
        <n v="0.06640625"/>
        <n v="0.06666666666666667"/>
        <n v="0.06752411575562701"/>
        <n v="0.06756756756756757"/>
        <n v="0.06779661016949153"/>
        <n v="0.06818181818181818"/>
        <n v="0.06853582554517133"/>
        <n v="0.06923076923076923"/>
        <n v="0.06930693069306931"/>
        <n v="0.06935483870967742"/>
        <n v="0.06976744186046512"/>
        <n v="0.07027027027027027"/>
        <n v="0.07042253521126761"/>
        <n v="0.07058823529411765"/>
        <n v="0.07142857142857142"/>
        <n v="0.07194244604316546"/>
        <n v="0.07222222222222222"/>
        <n v="0.07246376811594203"/>
        <n v="0.07333333333333333"/>
        <n v="0.07352941176470588"/>
        <n v="0.07368421052631578"/>
        <n v="0.07386363636363637"/>
        <n v="0.07407407407407407"/>
        <n v="0.07450980392156863"/>
        <n v="0.075"/>
        <n v="0.07537688442211055"/>
        <n v="0.07614213197969544"/>
        <n v="0.07781282860147214"/>
        <n v="0.078"/>
        <n v="0.0784313725490196"/>
        <n v="0.07865168539325842"/>
        <n v="0.07883817427385892"/>
        <n v="0.07964601769911504"/>
        <n v="0.08"/>
        <n v="0.0802675585284281"/>
        <n v="0.08108108108108109"/>
        <n v="0.08181818181818182"/>
        <n v="0.08284023668639054"/>
        <n v="0.08333333333333333"/>
        <n v="0.08421052631578947"/>
        <n v="0.08461538461538462"/>
        <n v="0.08484848484848485"/>
        <n v="0.0855614973262032"/>
        <n v="0.08571428571428572"/>
        <n v="0.08620689655172414"/>
        <n v="0.08648648648648649"/>
        <n v="0.08653846153846154"/>
        <n v="0.08695652173913043"/>
        <n v="0.08727272727272728"/>
        <n v="0.0875"/>
        <n v="0.08866995073891626"/>
        <n v="0.08888888888888889"/>
        <n v="0.08928571428571429"/>
        <n v="0.09"/>
        <n v="0.09009009009009009"/>
        <n v="0.09090909090909091"/>
        <n v="0.09130434782608696"/>
        <n v="0.09166666666666666"/>
        <n v="0.09195402298850575"/>
        <n v="0.09375"/>
        <n v="0.09477521263669501"/>
        <n v="0.09523809523809523"/>
        <n v="0.09722222222222222"/>
        <n v="0.1"/>
        <n v="0.10050251256281408"/>
        <n v="0.10144927536231885"/>
        <n v="0.10185185185185185"/>
        <n v="0.10227272727272728"/>
        <n v="0.10240963855421686"/>
        <n v="0.10256410256410256"/>
        <n v="0.10270270270270271"/>
        <n v="0.10317460317460317"/>
        <n v="0.10344827586206896"/>
        <n v="0.104"/>
        <n v="0.10576923076923077"/>
        <n v="0.10588235294117647"/>
        <n v="0.10619469026548672"/>
        <n v="0.10714285714285714"/>
        <n v="0.10810810810810811"/>
        <n v="0.10909090909090909"/>
        <n v="0.1111111111111111"/>
        <n v="0.112"/>
        <n v="0.11214953271028037"/>
        <n v="0.1125"/>
        <n v="0.1134020618556701"/>
        <n v="0.11538461538461539"/>
        <n v="0.11594202898550725"/>
        <n v="0.11666666666666667"/>
        <n v="0.11764705882352941"/>
        <n v="0.1188118811881188"/>
        <n v="0.11904761904761904"/>
        <n v="0.11940298507462686"/>
        <n v="0.12"/>
        <n v="0.12121212121212122"/>
        <n v="0.12162162162162163"/>
        <n v="0.12280701754385964"/>
        <n v="0.125"/>
        <n v="0.12612612612612611"/>
        <n v="0.1267605633802817"/>
        <n v="0.12698412698412698"/>
        <n v="0.12727272727272726"/>
        <n v="0.128"/>
        <n v="0.12857142857142856"/>
        <n v="0.12931034482758622"/>
        <n v="0.13043478260869565"/>
        <n v="0.13157894736842105"/>
        <n v="0.1323529411764706"/>
        <n v="0.13274336283185842"/>
        <n v="0.13333333333333333"/>
        <n v="0.13432835820895522"/>
        <n v="0.13533834586466165"/>
        <n v="0.13592233009708737"/>
        <n v="0.13636363636363635"/>
        <n v="0.13827655310621242"/>
        <n v="0.14"/>
        <n v="0.140625"/>
        <n v="0.14074074074074075"/>
        <n v="0.1414141414141414"/>
        <n v="0.14201183431952663"/>
        <n v="0.14285714285714285"/>
        <n v="0.14444444444444443"/>
        <n v="0.14666666666666667"/>
        <n v="0.14705882352941177"/>
        <n v="0.15"/>
        <n v="0.15151515151515152"/>
        <n v="0.15254237288135594"/>
        <n v="0.15384615384615385"/>
        <n v="0.15476190476190477"/>
        <n v="0.15714285714285714"/>
        <n v="0.1590909090909091"/>
        <n v="0.15942028985507245"/>
        <n v="0.16"/>
        <n v="0.16176470588235295"/>
        <n v="0.16393442622950818"/>
        <n v="0.16666666666666666"/>
        <n v="0.17142857142857143"/>
        <n v="0.1717171717171717"/>
        <n v="0.17307692307692307"/>
        <n v="0.17346938775510204"/>
        <n v="0.175"/>
        <n v="0.17647058823529413"/>
        <n v="0.17777777777777778"/>
        <n v="0.17857142857142858"/>
        <n v="0.18"/>
        <n v="0.18181818181818182"/>
        <n v="0.18333333333333332"/>
        <n v="0.18518518518518517"/>
        <n v="0.18571428571428572"/>
        <n v="0.19047619047619047"/>
        <n v="0.19117647058823528"/>
        <n v="0.19230769230769232"/>
        <n v="0.19480519480519481"/>
        <n v="0.2"/>
        <n v="0.20270270270270271"/>
        <n v="0.2054794520547945"/>
        <n v="0.21"/>
        <n v="0.21212121212121213"/>
        <n v="0.2125"/>
        <n v="0.21333333333333335"/>
        <n v="0.21428571428571427"/>
        <n v="0.21739130434782608"/>
        <n v="0.22"/>
        <n v="0.2235294117647059"/>
        <n v="0.225"/>
        <n v="0.22580645161290322"/>
        <n v="0.22727272727272727"/>
        <n v="0.23076923076923078"/>
        <n v="0.23225806451612904"/>
        <n v="0.23333333333333334"/>
        <n v="0.23404255319148937"/>
        <n v="0.24242424242424243"/>
        <n v="0.25"/>
        <n v="0.25333333333333335"/>
        <n v="0.2564102564102564"/>
        <n v="0.26153846153846155"/>
        <n v="0.2631578947368421"/>
        <n v="0.26666666666666666"/>
        <n v="0.2692307692307692"/>
        <n v="0.2696629213483146"/>
        <n v="0.2702702702702703"/>
        <n v="0.2714285714285714"/>
        <n v="0.275"/>
        <n v="0.2777777777777778"/>
        <n v="0.27941176470588236"/>
        <n v="0.3"/>
        <n v="0.30158730158730157"/>
        <n v="0.3037974683544304"/>
        <n v="0.325"/>
        <n v="0.3409090909090909"/>
        <n v="0.34782608695652173"/>
        <n v="0.36363636363636365"/>
        <n v="0.37142857142857144"/>
        <n v="0.375"/>
        <n v="0.3939393939393939"/>
        <n v="0.3958333333333333"/>
        <n v="0.4"/>
        <n v="0.44"/>
        <n v="0.45"/>
        <n v="0.45454545454545453"/>
        <n v="0.4666666666666667"/>
        <n v="0.48"/>
        <n v="0.5"/>
        <n v="0.52"/>
        <n v="0.6"/>
        <n v="0.6086956521739131"/>
        <n v="0.6333333333333333"/>
        <n v="0.7"/>
        <n v="0.95"/>
        <n v="1.0"/>
        <n v="1.054054054054054"/>
        <n v="1.1"/>
        <n v="1.2"/>
        <n v="1.8461538461538463"/>
        <n v="1.9"/>
        <n v="1.9795918367346939"/>
        <e v="#DIV/0!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H1:Z966" sheet="Inventory and Viewabilty"/>
  </cacheSource>
  <cacheFields>
    <cacheField name="exchange" numFmtId="0">
      <sharedItems containsBlank="1">
        <s v="PubMatic"/>
        <s v="Smart RTB+ (Smartadserver)"/>
        <s v="BidSwitch"/>
        <s v="Yieldmo"/>
        <s v="Google Ad Manager"/>
        <s v="Xandr - Monetize SSP (AppNexus)"/>
        <s v="Yahoo Exchange"/>
        <s v="Magnite DV+"/>
        <s v="Sovrn"/>
        <s v="OpenX"/>
        <s v="PulsePoint"/>
        <s v="Sharethrough"/>
        <s v="Index Exchange"/>
        <s v="TripleLift"/>
        <s v="Kargo"/>
        <s v="Taboola"/>
        <s v="GumGum"/>
        <m/>
      </sharedItems>
    </cacheField>
    <cacheField name="device_make" numFmtId="0">
      <sharedItems containsBlank="1">
        <s v="Smartphone"/>
        <s v="Windows PC"/>
        <s v="Apple PC"/>
        <m/>
      </sharedItems>
    </cacheField>
    <cacheField name="impressions" numFmtId="0">
      <sharedItems containsString="0" containsBlank="1" containsNumber="1" containsInteger="1">
        <n v="114723.0"/>
        <n v="49415.0"/>
        <n v="65243.0"/>
        <n v="10386.0"/>
        <n v="13202.0"/>
        <n v="109372.0"/>
        <n v="10501.0"/>
        <n v="1601933.0"/>
        <n v="16354.0"/>
        <n v="39844.0"/>
        <n v="12510.0"/>
        <n v="13382.0"/>
        <n v="120603.0"/>
        <n v="21599.0"/>
        <n v="120902.0"/>
        <n v="19212.0"/>
        <n v="213699.0"/>
        <n v="14730.0"/>
        <n v="57257.0"/>
        <n v="88293.0"/>
        <n v="96728.0"/>
        <n v="12088.0"/>
        <n v="188170.0"/>
        <n v="15904.0"/>
        <n v="9040.0"/>
        <n v="1221746.0"/>
        <n v="35335.0"/>
        <n v="8730.0"/>
        <n v="7356.0"/>
        <n v="9319.0"/>
        <n v="8233.0"/>
        <n v="37554.0"/>
        <n v="45711.0"/>
        <n v="7583.0"/>
        <n v="9709.0"/>
        <n v="10992.0"/>
        <n v="13779.0"/>
        <n v="35178.0"/>
        <n v="67752.0"/>
        <n v="42833.0"/>
        <n v="92764.0"/>
        <n v="14379.0"/>
        <n v="13642.0"/>
        <n v="9404.0"/>
        <n v="335461.0"/>
        <n v="25021.0"/>
        <n v="22175.0"/>
        <n v="13466.0"/>
        <n v="15200.0"/>
        <n v="18412.0"/>
        <n v="34959.0"/>
        <n v="207685.0"/>
        <n v="12280.0"/>
        <n v="66554.0"/>
        <n v="96508.0"/>
        <n v="272509.0"/>
        <n v="17317.0"/>
        <n v="21229.0"/>
        <n v="31813.0"/>
        <n v="7402.0"/>
        <n v="77313.0"/>
        <n v="8278.0"/>
        <n v="16669.0"/>
        <n v="16372.0"/>
        <n v="16227.0"/>
        <n v="16137.0"/>
        <n v="27371.0"/>
        <n v="49936.0"/>
        <n v="888037.0"/>
        <n v="116926.0"/>
        <n v="7695.0"/>
        <n v="106151.0"/>
        <n v="335664.0"/>
        <n v="262807.0"/>
        <n v="268811.0"/>
        <n v="17770.0"/>
        <n v="18028.0"/>
        <n v="144088.0"/>
        <n v="85280.0"/>
        <n v="97346.0"/>
        <n v="14917.0"/>
        <n v="88499.0"/>
        <n v="357707.0"/>
        <n v="292578.0"/>
        <n v="69136.0"/>
        <n v="68114.0"/>
        <n v="40519.0"/>
        <n v="16644.0"/>
        <n v="22800.0"/>
        <n v="32714.0"/>
        <n v="312206.0"/>
        <n v="15326.0"/>
        <n v="8068.0"/>
        <n v="12161.0"/>
        <n v="21962.0"/>
        <n v="263752.0"/>
        <n v="48707.0"/>
        <n v="90463.0"/>
        <n v="22690.0"/>
        <n v="10653.0"/>
        <n v="30714.0"/>
        <n v="100991.0"/>
        <n v="65380.0"/>
        <n v="22934.0"/>
        <n v="29107.0"/>
        <n v="8545.0"/>
        <n v="88819.0"/>
        <n v="57917.0"/>
        <n v="77703.0"/>
        <n v="39794.0"/>
        <n v="9149.0"/>
        <n v="10819.0"/>
        <n v="74164.0"/>
        <n v="12770.0"/>
        <n v="96779.0"/>
        <n v="121991.0"/>
        <n v="19093.0"/>
        <n v="138904.0"/>
        <n v="12592.0"/>
        <n v="18081.0"/>
        <n v="7427.0"/>
        <n v="13464.0"/>
        <n v="12512.0"/>
        <n v="44889.0"/>
        <n v="14038.0"/>
        <n v="22444.0"/>
        <n v="45965.0"/>
        <n v="12136.0"/>
        <n v="11043.0"/>
        <n v="100800.0"/>
        <n v="115673.0"/>
        <n v="9210.0"/>
        <n v="19464.0"/>
        <n v="16325.0"/>
        <n v="14137.0"/>
        <n v="24464.0"/>
        <n v="7229.0"/>
        <n v="37269.0"/>
        <n v="1515751.0"/>
        <n v="55274.0"/>
        <n v="134847.0"/>
        <n v="11296.0"/>
        <n v="16288.0"/>
        <n v="12459.0"/>
        <n v="14011.0"/>
        <n v="554980.0"/>
        <n v="8273.0"/>
        <n v="48211.0"/>
        <n v="221720.0"/>
        <n v="13823.0"/>
        <n v="186404.0"/>
        <n v="26304.0"/>
        <n v="53561.0"/>
        <n v="20278.0"/>
        <n v="70506.0"/>
        <n v="29251.0"/>
        <n v="12220.0"/>
        <n v="53464.0"/>
        <n v="58938.0"/>
        <n v="23965.0"/>
        <n v="24100.0"/>
        <n v="12319.0"/>
        <n v="17561.0"/>
        <n v="10835.0"/>
        <n v="325152.0"/>
        <n v="150457.0"/>
        <n v="224359.0"/>
        <n v="27202.0"/>
        <n v="190592.0"/>
        <n v="35163.0"/>
        <n v="45402.0"/>
        <n v="141165.0"/>
        <n v="62040.0"/>
        <n v="11734.0"/>
        <n v="161222.0"/>
        <n v="310255.0"/>
        <n v="321263.0"/>
        <n v="10779.0"/>
        <n v="1222302.0"/>
        <n v="232470.0"/>
        <n v="63794.0"/>
        <n v="114267.0"/>
        <n v="15033.0"/>
        <n v="10565.0"/>
        <n v="95644.0"/>
        <n v="25539.0"/>
        <n v="58738.0"/>
        <n v="17518.0"/>
        <n v="26270.0"/>
        <n v="16202.0"/>
        <n v="311753.0"/>
        <n v="59782.0"/>
        <n v="42830.0"/>
        <n v="63415.0"/>
        <n v="7789.0"/>
        <n v="109709.0"/>
        <n v="32173.0"/>
        <n v="55692.0"/>
        <n v="81905.0"/>
        <n v="43666.0"/>
        <n v="999915.0"/>
        <n v="210700.0"/>
        <n v="10903.0"/>
        <n v="23983.0"/>
        <n v="75531.0"/>
        <n v="446774.0"/>
        <n v="20348.0"/>
        <n v="47360.0"/>
        <n v="19408.0"/>
        <n v="8000.0"/>
        <n v="90123.0"/>
        <n v="28553.0"/>
        <n v="482834.0"/>
        <n v="14581.0"/>
        <n v="23488.0"/>
        <n v="16978.0"/>
        <n v="9238.0"/>
        <n v="42459.0"/>
        <n v="9153.0"/>
        <n v="42451.0"/>
        <n v="10066.0"/>
        <n v="21280.0"/>
        <n v="64892.0"/>
        <n v="49250.0"/>
        <n v="421110.0"/>
        <n v="127090.0"/>
        <n v="140359.0"/>
        <n v="32400.0"/>
        <n v="1116343.0"/>
        <n v="20417.0"/>
        <n v="183208.0"/>
        <n v="38735.0"/>
        <n v="56737.0"/>
        <n v="17075.0"/>
        <n v="16142.0"/>
        <n v="39705.0"/>
        <n v="81054.0"/>
        <n v="14083.0"/>
        <n v="21531.0"/>
        <n v="18401.0"/>
        <n v="69757.0"/>
        <n v="50517.0"/>
        <n v="106392.0"/>
        <n v="12868.0"/>
        <n v="13592.0"/>
        <n v="9222.0"/>
        <n v="11375.0"/>
        <n v="11681.0"/>
        <n v="10906.0"/>
        <n v="8420.0"/>
        <n v="286998.0"/>
        <n v="9790.0"/>
        <n v="12354.0"/>
        <n v="102884.0"/>
        <n v="20572.0"/>
        <n v="20537.0"/>
        <n v="52582.0"/>
        <n v="43367.0"/>
        <n v="7530.0"/>
        <n v="130796.0"/>
        <n v="122086.0"/>
        <n v="39725.0"/>
        <n v="212009.0"/>
        <n v="31443.0"/>
        <n v="87245.0"/>
        <n v="19334.0"/>
        <n v="115544.0"/>
        <n v="13655.0"/>
        <n v="20165.0"/>
        <n v="40447.0"/>
        <n v="318269.0"/>
        <n v="141157.0"/>
        <n v="9078.0"/>
        <n v="11025.0"/>
        <n v="88022.0"/>
        <n v="95289.0"/>
        <n v="19461.0"/>
        <n v="8111.0"/>
        <n v="50838.0"/>
        <n v="39212.0"/>
        <n v="7769.0"/>
        <n v="20459.0"/>
        <n v="76724.0"/>
        <n v="22163.0"/>
        <n v="9261.0"/>
        <n v="37355.0"/>
        <n v="13347.0"/>
        <n v="51889.0"/>
        <n v="69523.0"/>
        <n v="43327.0"/>
        <n v="29393.0"/>
        <n v="11672.0"/>
        <n v="9881.0"/>
        <n v="94340.0"/>
        <n v="69928.0"/>
        <n v="11561.0"/>
        <n v="73544.0"/>
        <n v="10485.0"/>
        <n v="8097.0"/>
        <n v="14693.0"/>
        <n v="11062.0"/>
        <n v="16236.0"/>
        <n v="83957.0"/>
        <n v="65043.0"/>
        <n v="38408.0"/>
        <n v="48947.0"/>
        <n v="21903.0"/>
        <n v="7531.0"/>
        <n v="74516.0"/>
        <n v="47016.0"/>
        <n v="11919.0"/>
        <n v="36543.0"/>
        <n v="42759.0"/>
        <n v="44505.0"/>
        <n v="470192.0"/>
        <n v="257862.0"/>
        <n v="14599.0"/>
        <n v="13100.0"/>
        <n v="39881.0"/>
        <n v="26558.0"/>
        <n v="177632.0"/>
        <n v="61574.0"/>
        <n v="12692.0"/>
        <n v="39314.0"/>
        <n v="9362.0"/>
        <n v="25377.0"/>
        <n v="253577.0"/>
        <n v="13168.0"/>
        <n v="14890.0"/>
        <n v="7965.0"/>
        <n v="18136.0"/>
        <n v="22004.0"/>
        <n v="8944.0"/>
        <n v="19951.0"/>
        <n v="149618.0"/>
        <n v="12988.0"/>
        <n v="14350.0"/>
        <n v="8362.0"/>
        <n v="13713.0"/>
        <n v="8217.0"/>
        <n v="562103.0"/>
        <n v="51056.0"/>
        <n v="58477.0"/>
        <n v="61848.0"/>
        <n v="49412.0"/>
        <n v="56927.0"/>
        <n v="9463.0"/>
        <n v="307888.0"/>
        <n v="12879.0"/>
        <n v="55445.0"/>
        <n v="20833.0"/>
        <n v="35043.0"/>
        <n v="117713.0"/>
        <n v="12176.0"/>
        <n v="10012.0"/>
        <n v="13326.0"/>
        <n v="48436.0"/>
        <n v="16580.0"/>
        <n v="9328.0"/>
        <n v="37617.0"/>
        <n v="45668.0"/>
        <n v="103665.0"/>
        <n v="17228.0"/>
        <n v="43057.0"/>
        <n v="77748.0"/>
        <n v="686858.0"/>
        <n v="18095.0"/>
        <n v="21028.0"/>
        <n v="1720462.0"/>
        <n v="12436.0"/>
        <n v="69540.0"/>
        <n v="229908.0"/>
        <n v="15441.0"/>
        <n v="11343.0"/>
        <n v="114384.0"/>
        <n v="9946.0"/>
        <n v="37717.0"/>
        <n v="37076.0"/>
        <n v="14047.0"/>
        <n v="14932.0"/>
        <n v="44361.0"/>
        <n v="38396.0"/>
        <n v="84306.0"/>
        <n v="760502.0"/>
        <n v="12710.0"/>
        <n v="14799.0"/>
        <n v="111624.0"/>
        <n v="80408.0"/>
        <n v="76049.0"/>
        <n v="13686.0"/>
        <n v="81486.0"/>
        <n v="15399.0"/>
        <n v="9273.0"/>
        <n v="217824.0"/>
        <n v="89744.0"/>
        <n v="10350.0"/>
        <n v="21482.0"/>
        <n v="1323451.0"/>
        <n v="679098.0"/>
        <n v="728841.0"/>
        <n v="23156.0"/>
        <n v="3196231.0"/>
        <n v="18324.0"/>
        <n v="14224.0"/>
        <n v="556152.0"/>
        <n v="117518.0"/>
        <n v="26212.0"/>
        <n v="7447.0"/>
        <n v="598460.0"/>
        <n v="9560.0"/>
        <n v="69722.0"/>
        <n v="284783.0"/>
        <n v="16175.0"/>
        <n v="507889.0"/>
        <n v="18633.0"/>
        <n v="109567.0"/>
        <n v="27032.0"/>
        <n v="26784.0"/>
        <n v="29092.0"/>
        <n v="9178.0"/>
        <n v="18537.0"/>
        <n v="12488.0"/>
        <n v="16719.0"/>
        <n v="297347.0"/>
        <n v="198163.0"/>
        <n v="65983.0"/>
        <n v="569171.0"/>
        <n v="13075.0"/>
        <n v="304377.0"/>
        <n v="756687.0"/>
        <n v="247106.0"/>
        <n v="780475.0"/>
        <n v="194833.0"/>
        <n v="69239.0"/>
        <n v="12606.0"/>
        <n v="29834.0"/>
        <n v="7320.0"/>
        <n v="47931.0"/>
        <n v="1109184.0"/>
        <n v="19344.0"/>
        <n v="18516.0"/>
        <n v="29856.0"/>
        <n v="98509.0"/>
        <n v="100058.0"/>
        <n v="7921.0"/>
        <n v="21737.0"/>
        <n v="11289.0"/>
        <n v="13293.0"/>
        <n v="7470.0"/>
        <n v="51515.0"/>
        <n v="16791.0"/>
        <n v="40859.0"/>
        <n v="16808.0"/>
        <n v="22501.0"/>
        <n v="11668.0"/>
        <n v="20486.0"/>
        <n v="14136.0"/>
        <n v="68704.0"/>
        <n v="276716.0"/>
        <n v="15588.0"/>
        <n v="19826.0"/>
        <n v="19549.0"/>
        <n v="46190.0"/>
        <n v="15449.0"/>
        <n v="75161.0"/>
        <n v="23774.0"/>
        <n v="30460.0"/>
        <n v="61442.0"/>
        <n v="11214.0"/>
        <n v="111884.0"/>
        <n v="264580.0"/>
        <n v="15277.0"/>
        <n v="11325.0"/>
        <n v="42884.0"/>
        <n v="20548.0"/>
        <n v="11417.0"/>
        <n v="10883.0"/>
        <n v="1956642.0"/>
        <n v="254780.0"/>
        <n v="21478.0"/>
        <n v="23410.0"/>
        <n v="7540.0"/>
        <n v="219088.0"/>
        <n v="1575592.0"/>
        <n v="19379.0"/>
        <n v="136733.0"/>
        <n v="16239.0"/>
        <n v="40929.0"/>
        <n v="15047.0"/>
        <n v="32436.0"/>
        <n v="9920.0"/>
        <n v="11789.0"/>
        <n v="15311.0"/>
        <n v="9702.0"/>
        <n v="25206.0"/>
        <n v="654902.0"/>
        <n v="12209.0"/>
        <n v="25889.0"/>
        <n v="14489.0"/>
        <n v="25532.0"/>
        <n v="31003.0"/>
        <n v="9725.0"/>
        <n v="12001.0"/>
        <n v="130602.0"/>
        <n v="27394.0"/>
        <n v="184622.0"/>
        <n v="39373.0"/>
        <n v="87287.0"/>
        <n v="99205.0"/>
        <n v="113262.0"/>
        <n v="27592.0"/>
        <n v="12974.0"/>
        <n v="12391.0"/>
        <n v="13132.0"/>
        <n v="19829.0"/>
        <n v="4154911.0"/>
        <n v="16503.0"/>
        <n v="11607.0"/>
        <n v="192201.0"/>
        <n v="33650.0"/>
        <n v="48562.0"/>
        <n v="14181.0"/>
        <n v="14509.0"/>
        <n v="1083050.0"/>
        <n v="15322.0"/>
        <n v="182114.0"/>
        <n v="65238.0"/>
        <n v="9867.0"/>
        <n v="72117.0"/>
        <n v="10677.0"/>
        <n v="102958.0"/>
        <n v="43117.0"/>
        <n v="13608.0"/>
        <n v="50183.0"/>
        <n v="7822.0"/>
        <n v="31243.0"/>
        <n v="11269.0"/>
        <n v="102905.0"/>
        <n v="21088.0"/>
        <n v="12214.0"/>
        <n v="11476.0"/>
        <n v="73567.0"/>
        <n v="224877.0"/>
        <n v="92806.0"/>
        <n v="10389.0"/>
        <n v="85965.0"/>
        <n v="104814.0"/>
        <n v="7687.0"/>
        <n v="126337.0"/>
        <n v="74436.0"/>
        <n v="45285.0"/>
        <n v="15318.0"/>
        <n v="8204.0"/>
        <n v="12864.0"/>
        <n v="10191.0"/>
        <n v="17833.0"/>
        <n v="10942.0"/>
        <n v="180353.0"/>
        <n v="104538.0"/>
        <n v="42755.0"/>
        <n v="59296.0"/>
        <n v="26715.0"/>
        <n v="12148.0"/>
        <n v="65257.0"/>
        <n v="252170.0"/>
        <n v="171575.0"/>
        <n v="16956.0"/>
        <n v="123430.0"/>
        <n v="57168.0"/>
        <n v="52006.0"/>
        <n v="36431.0"/>
        <n v="36863.0"/>
        <n v="22180.0"/>
        <n v="23941.0"/>
        <n v="571090.0"/>
        <n v="210096.0"/>
        <n v="292885.0"/>
        <n v="197192.0"/>
        <n v="82916.0"/>
        <n v="24875.0"/>
        <n v="45397.0"/>
        <n v="114194.0"/>
        <n v="18458.0"/>
        <n v="18771.0"/>
        <n v="232635.0"/>
        <n v="7514.0"/>
        <n v="16151.0"/>
        <n v="17049.0"/>
        <n v="7248.0"/>
        <n v="109128.0"/>
        <n v="13183.0"/>
        <n v="20885.0"/>
        <n v="207823.0"/>
        <n v="25835.0"/>
        <n v="921791.0"/>
        <n v="63460.0"/>
        <n v="49014.0"/>
        <n v="108559.0"/>
        <n v="818919.0"/>
        <n v="18022.0"/>
        <n v="39163.0"/>
        <n v="68008.0"/>
        <n v="11420.0"/>
        <n v="10093.0"/>
        <n v="152881.0"/>
        <n v="8437.0"/>
        <n v="91593.0"/>
        <n v="458931.0"/>
        <n v="17582.0"/>
        <n v="14553.0"/>
        <n v="564387.0"/>
        <n v="18313.0"/>
        <n v="61474.0"/>
        <n v="9533.0"/>
        <n v="34278.0"/>
        <n v="189462.0"/>
        <n v="14922.0"/>
        <n v="83537.0"/>
        <n v="80456.0"/>
        <n v="17382.0"/>
        <n v="13700.0"/>
        <n v="186702.0"/>
        <n v="17645.0"/>
        <n v="9157.0"/>
        <n v="11511.0"/>
        <n v="7472.0"/>
        <n v="10815.0"/>
        <n v="47394.0"/>
        <n v="405957.0"/>
        <n v="7584.0"/>
        <n v="27473.0"/>
        <n v="17620.0"/>
        <n v="1010148.0"/>
        <n v="119280.0"/>
        <n v="14398.0"/>
        <n v="11697.0"/>
        <n v="189571.0"/>
        <n v="13833.0"/>
        <n v="14984.0"/>
        <n v="7585.0"/>
        <n v="7862.0"/>
        <n v="14763.0"/>
        <n v="15475.0"/>
        <n v="83854.0"/>
        <n v="9014.0"/>
        <n v="161178.0"/>
        <n v="113420.0"/>
        <n v="7628.0"/>
        <n v="56945.0"/>
        <n v="115412.0"/>
        <n v="38070.0"/>
        <n v="481526.0"/>
        <n v="9060.0"/>
        <n v="183230.0"/>
        <n v="29323.0"/>
        <n v="95655.0"/>
        <n v="28888.0"/>
        <n v="8716.0"/>
        <n v="7394.0"/>
        <n v="1767940.0"/>
        <n v="9515.0"/>
        <n v="14451.0"/>
        <n v="17752.0"/>
        <n v="766674.0"/>
        <n v="7691.0"/>
        <n v="15547.0"/>
        <n v="33069.0"/>
        <n v="32845.0"/>
        <n v="198754.0"/>
        <n v="31359.0"/>
        <n v="96031.0"/>
        <n v="21143.0"/>
        <n v="117879.0"/>
        <n v="54134.0"/>
        <n v="12092.0"/>
        <n v="239164.0"/>
        <n v="61227.0"/>
        <n v="9357.0"/>
        <n v="24962.0"/>
        <n v="9730.0"/>
        <n v="156427.0"/>
        <n v="15602.0"/>
        <n v="48892.0"/>
        <n v="16628.0"/>
        <n v="84460.0"/>
        <n v="15252.0"/>
        <n v="9130.0"/>
        <n v="60412.0"/>
        <n v="742281.0"/>
        <n v="37176.0"/>
        <n v="41513.0"/>
        <n v="35034.0"/>
        <n v="8862.0"/>
        <n v="26820.0"/>
        <n v="908899.0"/>
        <n v="22259.0"/>
        <n v="26415.0"/>
        <n v="37227.0"/>
        <n v="13946.0"/>
        <n v="680912.0"/>
        <n v="9059.0"/>
        <n v="78433.0"/>
        <n v="10707.0"/>
        <n v="7409.0"/>
        <n v="435848.0"/>
        <n v="510778.0"/>
        <n v="70134.0"/>
        <n v="23711.0"/>
        <n v="20899.0"/>
        <n v="10811.0"/>
        <n v="1100942.0"/>
        <n v="26439.0"/>
        <n v="10524.0"/>
        <n v="23829.0"/>
        <n v="31625.0"/>
        <n v="81567.0"/>
        <n v="8187.0"/>
        <n v="64577.0"/>
        <n v="12451.0"/>
        <n v="7806.0"/>
        <n v="76439.0"/>
        <n v="74426.0"/>
        <m/>
      </sharedItems>
    </cacheField>
    <cacheField name="clicks" numFmtId="0">
      <sharedItems containsString="0" containsBlank="1" containsNumber="1" containsInteger="1">
        <n v="350.0"/>
        <n v="144.0"/>
        <n v="120.0"/>
        <n v="65.0"/>
        <n v="101.0"/>
        <n v="364.0"/>
        <n v="90.0"/>
        <n v="4265.0"/>
        <n v="40.0"/>
        <n v="99.0"/>
        <n v="74.0"/>
        <n v="68.0"/>
        <n v="298.0"/>
        <n v="66.0"/>
        <n v="333.0"/>
        <n v="54.0"/>
        <n v="270.0"/>
        <n v="88.0"/>
        <n v="167.0"/>
        <n v="255.0"/>
        <n v="341.0"/>
        <n v="490.0"/>
        <n v="190.0"/>
        <n v="21.0"/>
        <n v="3874.0"/>
        <n v="22.0"/>
        <n v="10.0"/>
        <n v="30.0"/>
        <n v="92.0"/>
        <n v="130.0"/>
        <n v="45.0"/>
        <n v="58.0"/>
        <n v="97.0"/>
        <n v="96.0"/>
        <n v="155.0"/>
        <n v="174.0"/>
        <n v="320.0"/>
        <n v="963.0"/>
        <n v="50.0"/>
        <n v="140.0"/>
        <n v="150.0"/>
        <n v="60.0"/>
        <n v="122.0"/>
        <n v="512.0"/>
        <n v="169.0"/>
        <n v="351.0"/>
        <n v="736.0"/>
        <n v="80.0"/>
        <n v="84.0"/>
        <n v="9.0"/>
        <n v="191.0"/>
        <n v="26.0"/>
        <n v="126.0"/>
        <n v="2841.0"/>
        <n v="321.0"/>
        <n v="20.0"/>
        <n v="299.0"/>
        <n v="852.0"/>
        <n v="684.0"/>
        <n v="799.0"/>
        <n v="70.0"/>
        <n v="89.0"/>
        <n v="211.0"/>
        <n v="790.0"/>
        <n v="186.0"/>
        <n v="951.0"/>
        <n v="812.0"/>
        <n v="111.0"/>
        <n v="79.0"/>
        <n v="69.0"/>
        <n v="841.0"/>
        <n v="702.0"/>
        <n v="185.0"/>
        <n v="204.0"/>
        <n v="286.0"/>
        <n v="208.0"/>
        <n v="81.0"/>
        <n v="64.0"/>
        <n v="200.0"/>
        <n v="212.0"/>
        <n v="241.0"/>
        <n v="369.0"/>
        <n v="399.0"/>
        <n v="63.0"/>
        <n v="44.0"/>
        <n v="0.0"/>
        <n v="125.0"/>
        <n v="160.0"/>
        <n v="410.0"/>
        <n v="78.0"/>
        <n v="106.0"/>
        <n v="219.0"/>
        <n v="450.0"/>
        <n v="56.0"/>
        <n v="1542.0"/>
        <n v="24.0"/>
        <n v="499.0"/>
        <n v="940.0"/>
        <n v="75.0"/>
        <n v="147.0"/>
        <n v="86.0"/>
        <n v="95.0"/>
        <n v="175.0"/>
        <n v="110.0"/>
        <n v="25.0"/>
        <n v="854.0"/>
        <n v="420.0"/>
        <n v="480.0"/>
        <n v="601.0"/>
        <n v="250.0"/>
        <n v="500.0"/>
        <n v="970.0"/>
        <n v="3142.0"/>
        <n v="504.0"/>
        <n v="76.0"/>
        <n v="240.0"/>
        <n v="165.0"/>
        <n v="763.0"/>
        <n v="278.0"/>
        <n v="104.0"/>
        <n v="184.0"/>
        <n v="220.0"/>
        <n v="133.0"/>
        <n v="2748.0"/>
        <n v="704.0"/>
        <n v="35.0"/>
        <n v="1269.0"/>
        <n v="85.0"/>
        <n v="121.0"/>
        <n v="23.0"/>
        <n v="214.0"/>
        <n v="984.0"/>
        <n v="352.0"/>
        <n v="87.0"/>
        <n v="3104.0"/>
        <n v="620.0"/>
        <n v="114.0"/>
        <n v="145.0"/>
        <n v="265.0"/>
        <n v="55.0"/>
        <n v="199.0"/>
        <n v="33.0"/>
        <n v="46.0"/>
        <n v="815.0"/>
        <n v="300.0"/>
        <n v="555.0"/>
        <n v="412.0"/>
        <n v="177.0"/>
        <n v="914.0"/>
        <n v="370.0"/>
        <n v="260.0"/>
        <n v="187.0"/>
        <n v="15.0"/>
        <n v="210.0"/>
        <n v="223.0"/>
        <n v="230.0"/>
        <n v="124.0"/>
        <n v="700.0"/>
        <n v="485.0"/>
        <n v="280.0"/>
        <n v="105.0"/>
        <n v="100.0"/>
        <n v="39.0"/>
        <n v="890.0"/>
        <n v="31.0"/>
        <n v="151.0"/>
        <n v="1450.0"/>
        <n v="135.0"/>
        <n v="213.0"/>
        <n v="170.0"/>
        <n v="863.0"/>
        <n v="71.0"/>
        <n v="374.0"/>
        <n v="98.0"/>
        <n v="171.0"/>
        <n v="227.0"/>
        <n v="2085.0"/>
        <n v="4865.0"/>
        <n v="489.0"/>
        <n v="48.0"/>
        <n v="113.0"/>
        <n v="166.0"/>
        <n v="2140.0"/>
        <n v="59.0"/>
        <n v="590.0"/>
        <n v="193.0"/>
        <n v="560.0"/>
        <n v="311.0"/>
        <n v="67.0"/>
        <n v="3414.0"/>
        <n v="1984.0"/>
        <n v="2174.0"/>
        <n v="73.0"/>
        <n v="8745.0"/>
        <n v="1867.0"/>
        <n v="77.0"/>
        <n v="1654.0"/>
        <n v="194.0"/>
        <n v="756.0"/>
        <n v="823.0"/>
        <n v="345.0"/>
        <n v="751.0"/>
        <n v="469.0"/>
        <n v="1354.0"/>
        <n v="801.0"/>
        <n v="750.0"/>
        <n v="2186.0"/>
        <n v="435.0"/>
        <n v="43.0"/>
        <n v="42.0"/>
        <n v="49.0"/>
        <n v="691.0"/>
        <n v="4563.0"/>
        <n v="699.0"/>
        <n v="1245.0"/>
        <n v="541.0"/>
        <n v="142.0"/>
        <n v="1874.0"/>
        <n v="37.0"/>
        <n v="269.0"/>
        <n v="180.0"/>
        <n v="203.0"/>
        <n v="380.0"/>
        <n v="1254.0"/>
        <n v="3984.0"/>
        <n v="421.0"/>
        <n v="197.0"/>
        <n v="805.0"/>
        <n v="233.0"/>
        <n v="325.0"/>
        <n v="61.0"/>
        <n v="471.0"/>
        <n v="347.0"/>
        <n v="117.0"/>
        <n v="201.0"/>
        <n v="650.0"/>
        <n v="360.0"/>
        <n v="108.0"/>
        <n v="116.0"/>
        <n v="1541.0"/>
        <n v="796.0"/>
        <n v="519.0"/>
        <n v="666.0"/>
        <n v="470.0"/>
        <n v="600.0"/>
        <n v="2150.0"/>
        <n v="1987.0"/>
        <n v="426.0"/>
        <n v="974.0"/>
        <n v="47.0"/>
        <n v="478.0"/>
        <n v="222.0"/>
        <n v="874.0"/>
        <n v="52.0"/>
        <n v="2874.0"/>
        <n v="400.0"/>
        <n v="13.0"/>
        <n v="492.0"/>
        <n v="19.0"/>
        <n v="152.0"/>
        <n v="146.0"/>
        <n v="1235.0"/>
        <n v="275.0"/>
        <n v="4852.0"/>
        <n v="164.0"/>
        <n v="390.0"/>
        <n v="209.0"/>
        <n v="1999.0"/>
        <n v="2000.0"/>
        <n v="57.0"/>
        <n v="1058.0"/>
        <n v="1290.0"/>
        <n v="2984.0"/>
        <n v="440.0"/>
        <m/>
      </sharedItems>
    </cacheField>
    <cacheField name="viewable_impressions" numFmtId="0">
      <sharedItems containsString="0" containsBlank="1" containsNumber="1" containsInteger="1">
        <n v="14623.0"/>
        <n v="24692.0"/>
        <n v="39543.0"/>
        <n v="5876.0"/>
        <n v="10871.0"/>
        <n v="58336.0"/>
        <n v="4126.0"/>
        <n v="1135085.0"/>
        <n v="8061.0"/>
        <n v="11077.0"/>
        <n v="4391.0"/>
        <n v="3340.0"/>
        <n v="47405.0"/>
        <n v="13600.0"/>
        <n v="9964.0"/>
        <n v="6872.0"/>
        <n v="18395.0"/>
        <n v="1272.0"/>
        <n v="3797.0"/>
        <n v="24101.0"/>
        <n v="69700.0"/>
        <n v="1124.0"/>
        <n v="155266.0"/>
        <n v="7523.0"/>
        <n v="3585.0"/>
        <n v="512107.0"/>
        <n v="22566.0"/>
        <n v="3725.0"/>
        <n v="1588.0"/>
        <n v="6193.0"/>
        <n v="5361.0"/>
        <n v="13128.0"/>
        <n v="23052.0"/>
        <n v="4608.0"/>
        <n v="3339.0"/>
        <n v="6677.0"/>
        <n v="3482.0"/>
        <n v="23374.0"/>
        <n v="47126.0"/>
        <n v="37438.0"/>
        <n v="19625.0"/>
        <n v="6272.0"/>
        <n v="9830.0"/>
        <n v="4781.0"/>
        <n v="171464.0"/>
        <n v="11084.0"/>
        <n v="14910.0"/>
        <n v="8684.0"/>
        <n v="5375.0"/>
        <n v="5668.0"/>
        <n v="17511.0"/>
        <n v="20134.0"/>
        <n v="7633.0"/>
        <n v="39206.0"/>
        <n v="47065.0"/>
        <n v="89526.0"/>
        <n v="8055.0"/>
        <n v="18073.0"/>
        <n v="14149.0"/>
        <n v="3860.0"/>
        <n v="40366.0"/>
        <n v="6758.0"/>
        <n v="10961.0"/>
        <n v="4731.0"/>
        <n v="9438.0"/>
        <n v="7938.0"/>
        <n v="22256.0"/>
        <n v="25461.0"/>
        <n v="370429.0"/>
        <n v="69132.0"/>
        <n v="3481.0"/>
        <n v="75304.0"/>
        <n v="148742.0"/>
        <n v="109871.0"/>
        <n v="95989.0"/>
        <n v="12771.0"/>
        <n v="1851.0"/>
        <n v="26416.0"/>
        <n v="35860.0"/>
        <n v="44118.0"/>
        <n v="3065.0"/>
        <n v="18950.0"/>
        <n v="203987.0"/>
        <n v="6474.0"/>
        <n v="40571.0"/>
        <n v="569.0"/>
        <n v="6105.0"/>
        <n v="5055.0"/>
        <n v="8298.0"/>
        <n v="3756.0"/>
        <n v="35661.0"/>
        <n v="7941.0"/>
        <n v="5545.0"/>
        <n v="6284.0"/>
        <n v="10702.0"/>
        <n v="127042.0"/>
        <n v="25182.0"/>
        <n v="803.0"/>
        <n v="10212.0"/>
        <n v="5263.0"/>
        <n v="12531.0"/>
        <n v="56138.0"/>
        <n v="30039.0"/>
        <n v="18536.0"/>
        <n v="4047.0"/>
        <n v="3454.0"/>
        <n v="65488.0"/>
        <n v="3650.0"/>
        <n v="33478.0"/>
        <n v="17539.0"/>
        <n v="4568.0"/>
        <n v="4168.0"/>
        <n v="25104.0"/>
        <n v="6224.0"/>
        <n v="9831.0"/>
        <n v="43079.0"/>
        <n v="9626.0"/>
        <n v="98952.0"/>
        <n v="7472.0"/>
        <n v="4545.0"/>
        <n v="4752.0"/>
        <n v="1698.0"/>
        <n v="6240.0"/>
        <n v="17477.0"/>
        <n v="1600.0"/>
        <n v="12672.0"/>
        <n v="10028.0"/>
        <n v="2089.0"/>
        <n v="4547.0"/>
        <n v="14473.0"/>
        <n v="52475.0"/>
        <n v="3798.0"/>
        <n v="11814.0"/>
        <n v="9558.0"/>
        <n v="9300.0"/>
        <n v="3275.0"/>
        <n v="11667.0"/>
        <n v="1151776.0"/>
        <n v="47583.0"/>
        <n v="104268.0"/>
        <n v="6822.0"/>
        <n v="5304.0"/>
        <n v="7290.0"/>
        <n v="5060.0"/>
        <n v="323498.0"/>
        <n v="1929.0"/>
        <n v="30157.0"/>
        <n v="35178.0"/>
        <n v="10671.0"/>
        <n v="30885.0"/>
        <n v="12354.0"/>
        <n v="37063.0"/>
        <n v="14227.0"/>
        <n v="6410.0"/>
        <n v="26779.0"/>
        <n v="25060.0"/>
        <n v="7133.0"/>
        <n v="22151.0"/>
        <n v="41861.0"/>
        <n v="13608.0"/>
        <n v="11355.0"/>
        <n v="7028.0"/>
        <n v="2960.0"/>
        <n v="2888.0"/>
        <n v="138319.0"/>
        <n v="58372.0"/>
        <n v="163149.0"/>
        <n v="5202.0"/>
        <n v="28906.0"/>
        <n v="21222.0"/>
        <n v="17284.0"/>
        <n v="102776.0"/>
        <n v="43853.0"/>
        <n v="8741.0"/>
        <n v="66740.0"/>
        <n v="105054.0"/>
        <n v="172887.0"/>
        <n v="6420.0"/>
        <n v="553773.0"/>
        <n v="40870.0"/>
        <n v="46557.0"/>
        <n v="60964.0"/>
        <n v="5495.0"/>
        <n v="6248.0"/>
        <n v="13294.0"/>
        <n v="12130.0"/>
        <n v="33538.0"/>
        <n v="11513.0"/>
        <n v="12813.0"/>
        <n v="11786.0"/>
        <n v="170122.0"/>
        <n v="28235.0"/>
        <n v="24499.0"/>
        <n v="28161.0"/>
        <n v="4655.0"/>
        <n v="3064.0"/>
        <n v="24427.0"/>
        <n v="3596.0"/>
        <n v="61995.0"/>
        <n v="18513.0"/>
        <n v="618816.0"/>
        <n v="94625.0"/>
        <n v="3776.0"/>
        <n v="464.0"/>
        <n v="63816.0"/>
        <n v="196581.0"/>
        <n v="14945.0"/>
        <n v="8047.0"/>
        <n v="6596.0"/>
        <n v="4400.0"/>
        <n v="33421.0"/>
        <n v="11390.0"/>
        <n v="292059.0"/>
        <n v="6970.0"/>
        <n v="4620.0"/>
        <n v="8367.0"/>
        <n v="4626.0"/>
        <n v="15187.0"/>
        <n v="4345.0"/>
        <n v="29142.0"/>
        <n v="6978.0"/>
        <n v="15309.0"/>
        <n v="34731.0"/>
        <n v="9205.0"/>
        <n v="212140.0"/>
        <n v="30178.0"/>
        <n v="76130.0"/>
        <n v="5152.0"/>
        <n v="550519.0"/>
        <n v="1016.0"/>
        <n v="131164.0"/>
        <n v="28719.0"/>
        <n v="41296.0"/>
        <n v="5508.0"/>
        <n v="7064.0"/>
        <n v="12950.0"/>
        <n v="56762.0"/>
        <n v="9945.0"/>
        <n v="15593.0"/>
        <n v="11051.0"/>
        <n v="41258.0"/>
        <n v="17179.0"/>
        <n v="39599.0"/>
        <n v="6472.0"/>
        <n v="7747.0"/>
        <n v="5352.0"/>
        <n v="7171.0"/>
        <n v="4713.0"/>
        <n v="4735.0"/>
        <n v="4430.0"/>
        <n v="61586.0"/>
        <n v="1295.0"/>
        <n v="8561.0"/>
        <n v="42841.0"/>
        <n v="2226.0"/>
        <n v="15587.0"/>
        <n v="22065.0"/>
        <n v="14306.0"/>
        <n v="5468.0"/>
        <n v="109118.0"/>
        <n v="82898.0"/>
        <n v="5402.0"/>
        <n v="16903.0"/>
        <n v="19134.0"/>
        <n v="71903.0"/>
        <n v="8673.0"/>
        <n v="79182.0"/>
        <n v="9519.0"/>
        <n v="6601.0"/>
        <n v="16663.0"/>
        <n v="33355.0"/>
        <n v="8280.0"/>
        <n v="4051.0"/>
        <n v="7974.0"/>
        <n v="45972.0"/>
        <n v="19527.0"/>
        <n v="14647.0"/>
        <n v="4346.0"/>
        <n v="23274.0"/>
        <n v="31317.0"/>
        <n v="3152.0"/>
        <n v="12668.0"/>
        <n v="43209.0"/>
        <n v="2368.0"/>
        <n v="3852.0"/>
        <n v="17138.0"/>
        <n v="8357.0"/>
        <n v="33879.0"/>
        <n v="48273.0"/>
        <n v="4689.0"/>
        <n v="3277.0"/>
        <n v="7619.0"/>
        <n v="2344.0"/>
        <n v="16955.0"/>
        <n v="30196.0"/>
        <n v="4063.0"/>
        <n v="40405.0"/>
        <n v="4255.0"/>
        <n v="4942.0"/>
        <n v="6597.0"/>
        <n v="6539.0"/>
        <n v="8669.0"/>
        <n v="1420.0"/>
        <n v="25871.0"/>
        <n v="23557.0"/>
        <n v="32089.0"/>
        <n v="18831.0"/>
        <n v="3059.0"/>
        <n v="23985.0"/>
        <n v="12210.0"/>
        <n v="8100.0"/>
        <n v="18046.0"/>
        <n v="17744.0"/>
        <n v="18993.0"/>
        <n v="336480.0"/>
        <n v="105048.0"/>
        <n v="28001.0"/>
        <n v="1779.0"/>
        <n v="6507.0"/>
        <n v="6331.0"/>
        <n v="15761.0"/>
        <n v="70865.0"/>
        <n v="18717.0"/>
        <n v="9048.0"/>
        <n v="27671.0"/>
        <n v="16698.0"/>
        <n v="66972.0"/>
        <n v="8527.0"/>
        <n v="5230.0"/>
        <n v="10842.0"/>
        <n v="18735.0"/>
        <n v="3002.0"/>
        <n v="10511.0"/>
        <n v="126031.0"/>
        <n v="6514.0"/>
        <n v="8228.0"/>
        <n v="3821.0"/>
        <n v="5959.0"/>
        <n v="8339.0"/>
        <n v="5740.0"/>
        <n v="340616.0"/>
        <n v="24672.0"/>
        <n v="43554.0"/>
        <n v="6581.0"/>
        <n v="22155.0"/>
        <n v="20980.0"/>
        <n v="1518.0"/>
        <n v="134959.0"/>
        <n v="7225.0"/>
        <n v="4565.0"/>
        <n v="1777.0"/>
        <n v="20942.0"/>
        <n v="16357.0"/>
        <n v="5460.0"/>
        <n v="5734.0"/>
        <n v="3568.0"/>
        <n v="16543.0"/>
        <n v="11928.0"/>
        <n v="7102.0"/>
        <n v="5092.0"/>
        <n v="16872.0"/>
        <n v="77283.0"/>
        <n v="11116.0"/>
        <n v="23767.0"/>
        <n v="6170.0"/>
        <n v="81956.0"/>
        <n v="10021.0"/>
        <n v="5781.0"/>
        <n v="940296.0"/>
        <n v="7055.0"/>
        <n v="28713.0"/>
        <n v="98259.0"/>
        <n v="7626.0"/>
        <n v="5900.0"/>
        <n v="61524.0"/>
        <n v="4818.0"/>
        <n v="26541.0"/>
        <n v="9246.0"/>
        <n v="9934.0"/>
        <n v="8947.0"/>
        <n v="36040.0"/>
        <n v="6305.0"/>
        <n v="45376.0"/>
        <n v="326721.0"/>
        <n v="8159.0"/>
        <n v="1403.0"/>
        <n v="40343.0"/>
        <n v="13127.0"/>
        <n v="34921.0"/>
        <n v="7928.0"/>
        <n v="57653.0"/>
        <n v="3398.0"/>
        <n v="4648.0"/>
        <n v="75089.0"/>
        <n v="48786.0"/>
        <n v="723.0"/>
        <n v="10473.0"/>
        <n v="737990.0"/>
        <n v="467726.0"/>
        <n v="424340.0"/>
        <n v="4468.0"/>
        <n v="2013324.0"/>
        <n v="3145.0"/>
        <n v="2549.0"/>
        <n v="221833.0"/>
        <n v="66458.0"/>
        <n v="12726.0"/>
        <n v="4163.0"/>
        <n v="201153.0"/>
        <n v="3076.0"/>
        <n v="40640.0"/>
        <n v="239363.0"/>
        <n v="1923.0"/>
        <n v="9613.0"/>
        <n v="176329.0"/>
        <n v="9424.0"/>
        <n v="57620.0"/>
        <n v="21893.0"/>
        <n v="12708.0"/>
        <n v="16986.0"/>
        <n v="4644.0"/>
        <n v="6473.0"/>
        <n v="4021.0"/>
        <n v="9944.0"/>
        <n v="166412.0"/>
        <n v="76695.0"/>
        <n v="8536.0"/>
        <n v="343050.0"/>
        <n v="5980.0"/>
        <n v="27519.0"/>
        <n v="442979.0"/>
        <n v="159618.0"/>
        <n v="453974.0"/>
        <n v="29091.0"/>
        <n v="23112.0"/>
        <n v="8332.0"/>
        <n v="14599.0"/>
        <n v="4020.0"/>
        <n v="15989.0"/>
        <n v="83035.0"/>
        <n v="2353.0"/>
        <n v="8191.0"/>
        <n v="7664.0"/>
        <n v="30688.0"/>
        <n v="73422.0"/>
        <n v="4727.0"/>
        <n v="11206.0"/>
        <n v="1345.0"/>
        <n v="9054.0"/>
        <n v="6753.0"/>
        <n v="18304.0"/>
        <n v="11402.0"/>
        <n v="17695.0"/>
        <n v="9211.0"/>
        <n v="13003.0"/>
        <n v="7860.0"/>
        <n v="14583.0"/>
        <n v="4683.0"/>
        <n v="31283.0"/>
        <n v="114927.0"/>
        <n v="6511.0"/>
        <n v="6187.0"/>
        <n v="8618.0"/>
        <n v="4595.0"/>
        <n v="40385.0"/>
        <n v="10735.0"/>
        <n v="21830.0"/>
        <n v="17048.0"/>
        <n v="5523.0"/>
        <n v="53017.0"/>
        <n v="217526.0"/>
        <n v="3089.0"/>
        <n v="6186.0"/>
        <n v="14259.0"/>
        <n v="1387.0"/>
        <n v="1652.0"/>
        <n v="981461.0"/>
        <n v="19169.0"/>
        <n v="15548.0"/>
        <n v="163786.0"/>
        <n v="13626.0"/>
        <n v="1475.0"/>
        <n v="75638.0"/>
        <n v="1155869.0"/>
        <n v="12168.0"/>
        <n v="102728.0"/>
        <n v="9375.0"/>
        <n v="9249.0"/>
        <n v="5653.0"/>
        <n v="17531.0"/>
        <n v="6702.0"/>
        <n v="7757.0"/>
        <n v="5564.0"/>
        <n v="3588.0"/>
        <n v="40733.0"/>
        <n v="3976.0"/>
        <n v="18382.0"/>
        <n v="12453.0"/>
        <n v="15219.0"/>
        <n v="12591.0"/>
        <n v="6616.0"/>
        <n v="7173.0"/>
        <n v="11736.0"/>
        <n v="16144.0"/>
        <n v="98938.0"/>
        <n v="23152.0"/>
        <n v="40039.0"/>
        <n v="49240.0"/>
        <n v="95762.0"/>
        <n v="10901.0"/>
        <n v="7521.0"/>
        <n v="5756.0"/>
        <n v="6133.0"/>
        <n v="15071.0"/>
        <n v="2338732.0"/>
        <n v="8595.0"/>
        <n v="5218.0"/>
        <n v="113707.0"/>
        <n v="15621.0"/>
        <n v="29108.0"/>
        <n v="7106.0"/>
        <n v="866.0"/>
        <n v="590156.0"/>
        <n v="6416.0"/>
        <n v="14477.0"/>
        <n v="23741.0"/>
        <n v="6867.0"/>
        <n v="9807.0"/>
        <n v="7247.0"/>
        <n v="86884.0"/>
        <n v="6478.0"/>
        <n v="2714.0"/>
        <n v="41506.0"/>
        <n v="3786.0"/>
        <n v="16326.0"/>
        <n v="4992.0"/>
        <n v="45324.0"/>
        <n v="17930.0"/>
        <n v="5376.0"/>
        <n v="4963.0"/>
        <n v="28800.0"/>
        <n v="121175.0"/>
        <n v="67534.0"/>
        <n v="8161.0"/>
        <n v="33865.0"/>
        <n v="55984.0"/>
        <n v="5311.0"/>
        <n v="51394.0"/>
        <n v="30158.0"/>
        <n v="30225.0"/>
        <n v="5928.0"/>
        <n v="1348.0"/>
        <n v="5549.0"/>
        <n v="1243.0"/>
        <n v="8670.0"/>
        <n v="4578.0"/>
        <n v="67637.0"/>
        <n v="49049.0"/>
        <n v="36503.0"/>
        <n v="25482.0"/>
        <n v="12287.0"/>
        <n v="7950.0"/>
        <n v="12749.0"/>
        <n v="9248.0"/>
        <n v="101487.0"/>
        <n v="7553.0"/>
        <n v="45294.0"/>
        <n v="43261.0"/>
        <n v="24711.0"/>
        <n v="31262.0"/>
        <n v="3570.0"/>
        <n v="4835.0"/>
        <n v="13054.0"/>
        <n v="246243.0"/>
        <n v="90928.0"/>
        <n v="12733.0"/>
        <n v="80623.0"/>
        <n v="24951.0"/>
        <n v="14213.0"/>
        <n v="716.0"/>
        <n v="50923.0"/>
        <n v="3623.0"/>
        <n v="34008.0"/>
        <n v="2646.0"/>
        <n v="4360.0"/>
        <n v="191.0"/>
        <n v="3988.0"/>
        <n v="38487.0"/>
        <n v="4337.0"/>
        <n v="9901.0"/>
        <n v="33602.0"/>
        <n v="3753.0"/>
        <n v="668449.0"/>
        <n v="26978.0"/>
        <n v="30349.0"/>
        <n v="79254.0"/>
        <n v="395852.0"/>
        <n v="10618.0"/>
        <n v="16254.0"/>
        <n v="2996.0"/>
        <n v="4647.0"/>
        <n v="3901.0"/>
        <n v="94895.0"/>
        <n v="5271.0"/>
        <n v="51004.0"/>
        <n v="264325.0"/>
        <n v="9848.0"/>
        <n v="6119.0"/>
        <n v="78234.0"/>
        <n v="9481.0"/>
        <n v="31245.0"/>
        <n v="6548.0"/>
        <n v="3704.0"/>
        <n v="53431.0"/>
        <n v="10713.0"/>
        <n v="67987.0"/>
        <n v="46039.0"/>
        <n v="7411.0"/>
        <n v="3609.0"/>
        <n v="132038.0"/>
        <n v="9673.0"/>
        <n v="4520.0"/>
        <n v="8268.0"/>
        <n v="1191.0"/>
        <n v="4321.0"/>
        <n v="22712.0"/>
        <n v="204189.0"/>
        <n v="3093.0"/>
        <n v="11306.0"/>
        <n v="11197.0"/>
        <n v="699834.0"/>
        <n v="55665.0"/>
        <n v="2807.0"/>
        <n v="6761.0"/>
        <n v="130676.0"/>
        <n v="7693.0"/>
        <n v="9614.0"/>
        <n v="5396.0"/>
        <n v="2152.0"/>
        <n v="8955.0"/>
        <n v="6019.0"/>
        <n v="60626.0"/>
        <n v="5054.0"/>
        <n v="70181.0"/>
        <n v="33557.0"/>
        <n v="5048.0"/>
        <n v="20750.0"/>
        <n v="71564.0"/>
        <n v="15253.0"/>
        <n v="396802.0"/>
        <n v="5190.0"/>
        <n v="155260.0"/>
        <n v="13822.0"/>
        <n v="9202.0"/>
        <n v="21437.0"/>
        <n v="6490.0"/>
        <n v="3441.0"/>
        <n v="881525.0"/>
        <n v="6169.0"/>
        <n v="5606.0"/>
        <n v="5855.0"/>
        <n v="344201.0"/>
        <n v="3890.0"/>
        <n v="7615.0"/>
        <n v="16163.0"/>
        <n v="137649.0"/>
        <n v="18348.0"/>
        <n v="57187.0"/>
        <n v="52098.0"/>
        <n v="37418.0"/>
        <n v="2042.0"/>
        <n v="86250.0"/>
        <n v="10434.0"/>
        <n v="1754.0"/>
        <n v="18450.0"/>
        <n v="2971.0"/>
        <n v="61821.0"/>
        <n v="7676.0"/>
        <n v="32060.0"/>
        <n v="13169.0"/>
        <n v="3721.0"/>
        <n v="33457.0"/>
        <n v="432673.0"/>
        <n v="31829.0"/>
        <n v="20872.0"/>
        <n v="13904.0"/>
        <n v="1359.0"/>
        <n v="13553.0"/>
        <n v="644697.0"/>
        <n v="12405.0"/>
        <n v="13791.0"/>
        <n v="13542.0"/>
        <n v="3142.0"/>
        <n v="388915.0"/>
        <n v="589.0"/>
        <n v="24067.0"/>
        <n v="6300.0"/>
        <n v="5009.0"/>
        <n v="274912.0"/>
        <n v="70777.0"/>
        <n v="48862.0"/>
        <n v="11394.0"/>
        <n v="988.0"/>
        <n v="629973.0"/>
        <n v="7093.0"/>
        <n v="7601.0"/>
        <n v="8326.0"/>
        <n v="23764.0"/>
        <n v="53264.0"/>
        <n v="4888.0"/>
        <n v="37732.0"/>
        <n v="2987.0"/>
        <n v="3150.0"/>
        <n v="58269.0"/>
        <n v="39257.0"/>
        <m/>
      </sharedItems>
    </cacheField>
    <cacheField name="measurable_impressions" numFmtId="0">
      <sharedItems containsString="0" containsBlank="1" containsNumber="1" containsInteger="1">
        <n v="92063.0"/>
        <n v="45565.0"/>
        <n v="54290.0"/>
        <n v="10048.0"/>
        <n v="12885.0"/>
        <n v="103569.0"/>
        <n v="7654.0"/>
        <n v="1487426.0"/>
        <n v="15667.0"/>
        <n v="30190.0"/>
        <n v="9098.0"/>
        <n v="11662.0"/>
        <n v="100881.0"/>
        <n v="20256.0"/>
        <n v="70015.0"/>
        <n v="14248.0"/>
        <n v="164487.0"/>
        <n v="12427.0"/>
        <n v="51520.0"/>
        <n v="75557.0"/>
        <n v="91910.0"/>
        <n v="10003.0"/>
        <n v="176562.0"/>
        <n v="14815.0"/>
        <n v="8450.0"/>
        <n v="1088748.0"/>
        <n v="30685.0"/>
        <n v="7413.0"/>
        <n v="7088.0"/>
        <n v="8682.0"/>
        <n v="7643.0"/>
        <n v="27596.0"/>
        <n v="42375.0"/>
        <n v="5881.0"/>
        <n v="7891.0"/>
        <n v="10132.0"/>
        <n v="12487.0"/>
        <n v="33779.0"/>
        <n v="65080.0"/>
        <n v="40447.0"/>
        <n v="76531.0"/>
        <n v="11886.0"/>
        <n v="11658.0"/>
        <n v="7943.0"/>
        <n v="247450.0"/>
        <n v="18079.0"/>
        <n v="20074.0"/>
        <n v="11766.0"/>
        <n v="12040.0"/>
        <n v="16711.0"/>
        <n v="31974.0"/>
        <n v="30708.0"/>
        <n v="11053.0"/>
        <n v="62109.0"/>
        <n v="73640.0"/>
        <n v="237859.0"/>
        <n v="12724.0"/>
        <n v="19655.0"/>
        <n v="21281.0"/>
        <n v="6406.0"/>
        <n v="71128.0"/>
        <n v="7537.0"/>
        <n v="15451.0"/>
        <n v="15332.0"/>
        <n v="15611.0"/>
        <n v="14030.0"/>
        <n v="25986.0"/>
        <n v="44751.0"/>
        <n v="820340.0"/>
        <n v="111957.0"/>
        <n v="7050.0"/>
        <n v="99311.0"/>
        <n v="313071.0"/>
        <n v="236426.0"/>
        <n v="173923.0"/>
        <n v="16749.0"/>
        <n v="14926.0"/>
        <n v="137369.0"/>
        <n v="79837.0"/>
        <n v="91080.0"/>
        <n v="13109.0"/>
        <n v="71458.0"/>
        <n v="338107.0"/>
        <n v="12323.0"/>
        <n v="63614.0"/>
        <n v="2059.0"/>
        <n v="26283.0"/>
        <n v="15831.0"/>
        <n v="21161.0"/>
        <n v="30764.0"/>
        <n v="292992.0"/>
        <n v="14331.0"/>
        <n v="7554.0"/>
        <n v="10919.0"/>
        <n v="21034.0"/>
        <n v="225121.0"/>
        <n v="44696.0"/>
        <n v="2465.0"/>
        <n v="19934.0"/>
        <n v="9921.0"/>
        <n v="28461.0"/>
        <n v="88836.0"/>
        <n v="60482.0"/>
        <n v="21019.0"/>
        <n v="27357.0"/>
        <n v="5510.0"/>
        <n v="80451.0"/>
        <n v="55128.0"/>
        <n v="72874.0"/>
        <n v="37664.0"/>
        <n v="8648.0"/>
        <n v="9768.0"/>
        <n v="61242.0"/>
        <n v="11110.0"/>
        <n v="63640.0"/>
        <n v="99312.0"/>
        <n v="17815.0"/>
        <n v="120688.0"/>
        <n v="11687.0"/>
        <n v="15617.0"/>
        <n v="6566.0"/>
        <n v="11234.0"/>
        <n v="9672.0"/>
        <n v="38621.0"/>
        <n v="11345.0"/>
        <n v="21345.0"/>
        <n v="37295.0"/>
        <n v="11500.0"/>
        <n v="9666.0"/>
        <n v="85424.0"/>
        <n v="97166.0"/>
        <n v="8619.0"/>
        <n v="17040.0"/>
        <n v="15426.0"/>
        <n v="13110.0"/>
        <n v="21993.0"/>
        <n v="6760.0"/>
        <n v="33260.0"/>
        <n v="1396230.0"/>
        <n v="51275.0"/>
        <n v="128470.0"/>
        <n v="9274.0"/>
        <n v="10731.0"/>
        <n v="11731.0"/>
        <n v="12459.0"/>
        <n v="467646.0"/>
        <n v="7441.0"/>
        <n v="43810.0"/>
        <n v="196583.0"/>
        <n v="12937.0"/>
        <n v="151358.0"/>
        <n v="17500.0"/>
        <n v="51480.0"/>
        <n v="19480.0"/>
        <n v="10860.0"/>
        <n v="48902.0"/>
        <n v="28038.0"/>
        <n v="11331.0"/>
        <n v="49058.0"/>
        <n v="55929.0"/>
        <n v="21704.0"/>
        <n v="21740.0"/>
        <n v="10191.0"/>
        <n v="9953.0"/>
        <n v="10487.0"/>
        <n v="300133.0"/>
        <n v="135099.0"/>
        <n v="200859.0"/>
        <n v="23474.0"/>
        <n v="172515.0"/>
        <n v="33671.0"/>
        <n v="27542.0"/>
        <n v="128004.0"/>
        <n v="58642.0"/>
        <n v="10606.0"/>
        <n v="149743.0"/>
        <n v="260998.0"/>
        <n v="263424.0"/>
        <n v="10287.0"/>
        <n v="1120128.0"/>
        <n v="195447.0"/>
        <n v="60868.0"/>
        <n v="108301.0"/>
        <n v="10141.0"/>
        <n v="86775.0"/>
        <n v="24129.0"/>
        <n v="47535.0"/>
        <n v="16192.0"/>
        <n v="21893.0"/>
        <n v="15365.0"/>
        <n v="256841.0"/>
        <n v="57543.0"/>
        <n v="34496.0"/>
        <n v="59169.0"/>
        <n v="7434.0"/>
        <n v="15428.0"/>
        <n v="30084.0"/>
        <n v="51209.0"/>
        <n v="71110.0"/>
        <n v="40506.0"/>
        <n v="829942.0"/>
        <n v="180681.0"/>
        <n v="9581.0"/>
        <n v="19802.0"/>
        <n v="70011.0"/>
        <n v="379758.0"/>
        <n v="19548.0"/>
        <n v="33641.0"/>
        <n v="13880.0"/>
        <n v="6379.0"/>
        <n v="66729.0"/>
        <n v="23355.0"/>
        <n v="428761.0"/>
        <n v="8882.0"/>
        <n v="22254.0"/>
        <n v="15731.0"/>
        <n v="8264.0"/>
        <n v="37408.0"/>
        <n v="8376.0"/>
        <n v="41093.0"/>
        <n v="9369.0"/>
        <n v="20244.0"/>
        <n v="59369.0"/>
        <n v="43535.0"/>
        <n v="389474.0"/>
        <n v="113438.0"/>
        <n v="133578.0"/>
        <n v="30383.0"/>
        <n v="977978.0"/>
        <n v="13468.0"/>
        <n v="177952.0"/>
        <n v="36629.0"/>
        <n v="53472.0"/>
        <n v="11539.0"/>
        <n v="15433.0"/>
        <n v="38030.0"/>
        <n v="76198.0"/>
        <n v="12878.0"/>
        <n v="18617.0"/>
        <n v="17202.0"/>
        <n v="65374.0"/>
        <n v="48389.0"/>
        <n v="94941.0"/>
        <n v="11922.0"/>
        <n v="10690.0"/>
        <n v="8141.0"/>
        <n v="8151.0"/>
        <n v="8230.0"/>
        <n v="6390.0"/>
        <n v="7869.0"/>
        <n v="247500.0"/>
        <n v="9196.0"/>
        <n v="11782.0"/>
        <n v="96539.0"/>
        <n v="16510.0"/>
        <n v="19288.0"/>
        <n v="46126.0"/>
        <n v="39750.0"/>
        <n v="7298.0"/>
        <n v="122937.0"/>
        <n v="116235.0"/>
        <n v="36080.0"/>
        <n v="149653.0"/>
        <n v="28059.0"/>
        <n v="80390.0"/>
        <n v="18578.0"/>
        <n v="109463.0"/>
        <n v="13041.0"/>
        <n v="18909.0"/>
        <n v="29774.0"/>
        <n v="295405.0"/>
        <n v="107935.0"/>
        <n v="6215.0"/>
        <n v="10311.0"/>
        <n v="83922.0"/>
        <n v="82800.0"/>
        <n v="18731.0"/>
        <n v="6163.0"/>
        <n v="35934.0"/>
        <n v="37660.0"/>
        <n v="6464.0"/>
        <n v="18613.0"/>
        <n v="69530.0"/>
        <n v="8130.0"/>
        <n v="8526.0"/>
        <n v="35689.0"/>
        <n v="11461.0"/>
        <n v="49382.0"/>
        <n v="65800.0"/>
        <n v="31363.0"/>
        <n v="25959.0"/>
        <n v="9999.0"/>
        <n v="7324.0"/>
        <n v="76971.0"/>
        <n v="62327.0"/>
        <n v="9941.0"/>
        <n v="67406.0"/>
        <n v="7669.0"/>
        <n v="6868.0"/>
        <n v="13508.0"/>
        <n v="9391.0"/>
        <n v="15208.0"/>
        <n v="69246.0"/>
        <n v="53969.0"/>
        <n v="35247.0"/>
        <n v="45597.0"/>
        <n v="20922.0"/>
        <n v="6523.0"/>
        <n v="63853.0"/>
        <n v="38039.0"/>
        <n v="11524.0"/>
        <n v="27358.0"/>
        <n v="34812.0"/>
        <n v="39522.0"/>
        <n v="443202.0"/>
        <n v="238629.0"/>
        <n v="36335.0"/>
        <n v="12458.0"/>
        <n v="10895.0"/>
        <n v="36245.0"/>
        <n v="23532.0"/>
        <n v="95871.0"/>
        <n v="46367.0"/>
        <n v="12326.0"/>
        <n v="35488.0"/>
        <n v="8928.0"/>
        <n v="23798.0"/>
        <n v="191183.0"/>
        <n v="12625.0"/>
        <n v="11493.0"/>
        <n v="6923.0"/>
        <n v="14953.0"/>
        <n v="21127.0"/>
        <n v="6361.0"/>
        <n v="18132.0"/>
        <n v="140596.0"/>
        <n v="9378.0"/>
        <n v="13396.0"/>
        <n v="12741.0"/>
        <n v="7947.0"/>
        <n v="13051.0"/>
        <n v="8009.0"/>
        <n v="488921.0"/>
        <n v="45563.0"/>
        <n v="56558.0"/>
        <n v="44917.0"/>
        <n v="43802.0"/>
        <n v="55050.0"/>
        <n v="8191.0"/>
        <n v="274790.0"/>
        <n v="12173.0"/>
        <n v="53407.0"/>
        <n v="17211.0"/>
        <n v="33479.0"/>
        <n v="100222.0"/>
        <n v="11154.0"/>
        <n v="9413.0"/>
        <n v="11388.0"/>
        <n v="42427.0"/>
        <n v="14527.0"/>
        <n v="8925.0"/>
        <n v="34373.0"/>
        <n v="32085.0"/>
        <n v="94019.0"/>
        <n v="16044.0"/>
        <n v="41484.0"/>
        <n v="53603.0"/>
        <n v="624118.0"/>
        <n v="16755.0"/>
        <n v="16134.0"/>
        <n v="1516537.0"/>
        <n v="11497.0"/>
        <n v="62829.0"/>
        <n v="212073.0"/>
        <n v="14456.0"/>
        <n v="10175.0"/>
        <n v="105104.0"/>
        <n v="7382.0"/>
        <n v="35126.0"/>
        <n v="22565.0"/>
        <n v="13377.0"/>
        <n v="14256.0"/>
        <n v="40684.0"/>
        <n v="35118.0"/>
        <n v="79935.0"/>
        <n v="700814.0"/>
        <n v="11984.0"/>
        <n v="13410.0"/>
        <n v="101306.0"/>
        <n v="67027.0"/>
        <n v="69138.0"/>
        <n v="11931.0"/>
        <n v="76803.0"/>
        <n v="4324.0"/>
        <n v="8751.0"/>
        <n v="179723.0"/>
        <n v="85900.0"/>
        <n v="8720.0"/>
        <n v="19679.0"/>
        <n v="1177859.0"/>
        <n v="634589.0"/>
        <n v="634059.0"/>
        <n v="18821.0"/>
        <n v="2669103.0"/>
        <n v="13703.0"/>
        <n v="11974.0"/>
        <n v="480882.0"/>
        <n v="86571.0"/>
        <n v="24442.0"/>
        <n v="5586.0"/>
        <n v="557263.0"/>
        <n v="6252.0"/>
        <n v="64819.0"/>
        <n v="261467.0"/>
        <n v="15085.0"/>
        <n v="11247.0"/>
        <n v="450103.0"/>
        <n v="18087.0"/>
        <n v="97903.0"/>
        <n v="26127.0"/>
        <n v="22261.0"/>
        <n v="26606.0"/>
        <n v="8462.0"/>
        <n v="17081.0"/>
        <n v="11403.0"/>
        <n v="15714.0"/>
        <n v="251319.0"/>
        <n v="183585.0"/>
        <n v="57434.0"/>
        <n v="541133.0"/>
        <n v="12114.0"/>
        <n v="270098.0"/>
        <n v="611813.0"/>
        <n v="233150.0"/>
        <n v="691696.0"/>
        <n v="143813.0"/>
        <n v="65390.0"/>
        <n v="11170.0"/>
        <n v="24656.0"/>
        <n v="6692.0"/>
        <n v="38916.0"/>
        <n v="782482.0"/>
        <n v="18261.0"/>
        <n v="13641.0"/>
        <n v="21698.0"/>
        <n v="109518.0"/>
        <n v="91976.0"/>
        <n v="6513.0"/>
        <n v="19459.0"/>
        <n v="8187.0"/>
        <n v="12676.0"/>
        <n v="7229.0"/>
        <n v="44891.0"/>
        <n v="14231.0"/>
        <n v="37108.0"/>
        <n v="13372.0"/>
        <n v="21286.0"/>
        <n v="11009.0"/>
        <n v="19860.0"/>
        <n v="13273.0"/>
        <n v="59462.0"/>
        <n v="255481.0"/>
        <n v="14526.0"/>
        <n v="15752.0"/>
        <n v="17166.0"/>
        <n v="41618.0"/>
        <n v="13765.0"/>
        <n v="70325.0"/>
        <n v="21076.0"/>
        <n v="27750.0"/>
        <n v="54166.0"/>
        <n v="10267.0"/>
        <n v="106432.0"/>
        <n v="240731.0"/>
        <n v="13644.0"/>
        <n v="10612.0"/>
        <n v="25153.0"/>
        <n v="19654.0"/>
        <n v="9924.0"/>
        <n v="8869.0"/>
        <n v="1731673.0"/>
        <n v="182583.0"/>
        <n v="20651.0"/>
        <n v="374116.0"/>
        <n v="22109.0"/>
        <n v="2054.0"/>
        <n v="153987.0"/>
        <n v="1447900.0"/>
        <n v="16616.0"/>
        <n v="127130.0"/>
        <n v="15562.0"/>
        <n v="31564.0"/>
        <n v="14459.0"/>
        <n v="28429.0"/>
        <n v="9096.0"/>
        <n v="10028.0"/>
        <n v="12630.0"/>
        <n v="8210.0"/>
        <n v="23556.0"/>
        <n v="477114.0"/>
        <n v="5219.0"/>
        <n v="23328.0"/>
        <n v="13873.0"/>
        <n v="21497.0"/>
        <n v="22656.0"/>
        <n v="8778.0"/>
        <n v="11432.0"/>
        <n v="113735.0"/>
        <n v="24752.0"/>
        <n v="161848.0"/>
        <n v="35857.0"/>
        <n v="80040.0"/>
        <n v="72687.0"/>
        <n v="104612.0"/>
        <n v="24980.0"/>
        <n v="10959.0"/>
        <n v="11636.0"/>
        <n v="12377.0"/>
        <n v="19095.0"/>
        <n v="3445626.0"/>
        <n v="14466.0"/>
        <n v="10763.0"/>
        <n v="157940.0"/>
        <n v="32539.0"/>
        <n v="45570.0"/>
        <n v="13189.0"/>
        <n v="13268.0"/>
        <n v="953556.0"/>
        <n v="14049.0"/>
        <n v="139167.0"/>
        <n v="59893.0"/>
        <n v="9347.0"/>
        <n v="68568.0"/>
        <n v="10338.0"/>
        <n v="94687.0"/>
        <n v="27405.0"/>
        <n v="9332.0"/>
        <n v="46163.0"/>
        <n v="7232.0"/>
        <n v="25991.0"/>
        <n v="10245.0"/>
        <n v="99065.0"/>
        <n v="19822.0"/>
        <n v="11490.0"/>
        <n v="10991.0"/>
        <n v="68566.0"/>
        <n v="213280.0"/>
        <n v="85013.0"/>
        <n v="9951.0"/>
        <n v="78662.0"/>
        <n v="99432.0"/>
        <n v="7266.0"/>
        <n v="117635.0"/>
        <n v="69150.0"/>
        <n v="43298.0"/>
        <n v="13298.0"/>
        <n v="7832.0"/>
        <n v="11852.0"/>
        <n v="8897.0"/>
        <n v="16871.0"/>
        <n v="9155.0"/>
        <n v="145416.0"/>
        <n v="97093.0"/>
        <n v="40051.0"/>
        <n v="54149.0"/>
        <n v="25003.0"/>
        <n v="11360.0"/>
        <n v="19274.0"/>
        <n v="14192.0"/>
        <n v="136036.0"/>
        <n v="15201.0"/>
        <n v="77646.0"/>
        <n v="55261.0"/>
        <n v="48019.0"/>
        <n v="35043.0"/>
        <n v="29458.0"/>
        <n v="19291.0"/>
        <n v="22276.0"/>
        <n v="532325.0"/>
        <n v="184823.0"/>
        <n v="203986.0"/>
        <n v="181763.0"/>
        <n v="77333.0"/>
        <n v="23455.0"/>
        <n v="6867.0"/>
        <n v="104074.0"/>
        <n v="16934.0"/>
        <n v="17138.0"/>
        <n v="195803.0"/>
        <n v="3373.0"/>
        <n v="11358.0"/>
        <n v="15564.0"/>
        <n v="6863.0"/>
        <n v="90615.0"/>
        <n v="10596.0"/>
        <n v="16266.0"/>
        <n v="167814.0"/>
        <n v="20808.0"/>
        <n v="852442.0"/>
        <n v="59516.0"/>
        <n v="46446.0"/>
        <n v="100563.0"/>
        <n v="699064.0"/>
        <n v="16643.0"/>
        <n v="36526.0"/>
        <n v="49686.0"/>
        <n v="9909.0"/>
        <n v="9645.0"/>
        <n v="145113.0"/>
        <n v="7065.0"/>
        <n v="82985.0"/>
        <n v="378011.0"/>
        <n v="16558.0"/>
        <n v="12505.0"/>
        <n v="438695.0"/>
        <n v="16300.0"/>
        <n v="49089.0"/>
        <n v="9042.0"/>
        <n v="30227.0"/>
        <n v="163634.0"/>
        <n v="13992.0"/>
        <n v="79409.0"/>
        <n v="65383.0"/>
        <n v="16576.0"/>
        <n v="12644.0"/>
        <n v="167406.0"/>
        <n v="15088.0"/>
        <n v="8037.0"/>
        <n v="11042.0"/>
        <n v="5883.0"/>
        <n v="9646.0"/>
        <n v="41918.0"/>
        <n v="385654.0"/>
        <n v="6897.0"/>
        <n v="20625.0"/>
        <n v="16687.0"/>
        <n v="955905.0"/>
        <n v="112913.0"/>
        <n v="13393.0"/>
        <n v="10783.0"/>
        <n v="183688.0"/>
        <n v="13237.0"/>
        <n v="14086.0"/>
        <n v="7417.0"/>
        <n v="6039.0"/>
        <n v="13829.0"/>
        <n v="10952.0"/>
        <n v="76071.0"/>
        <n v="7227.0"/>
        <n v="150003.0"/>
        <n v="104929.0"/>
        <n v="7154.0"/>
        <n v="50714.0"/>
        <n v="81785.0"/>
        <n v="35453.0"/>
        <n v="437639.0"/>
        <n v="8621.0"/>
        <n v="169583.0"/>
        <n v="26934.0"/>
        <n v="85273.0"/>
        <n v="27586.0"/>
        <n v="7862.0"/>
        <n v="6663.0"/>
        <n v="1550866.0"/>
        <n v="9138.0"/>
        <n v="13461.0"/>
        <n v="15753.0"/>
        <n v="720606.0"/>
        <n v="5905.0"/>
        <n v="14939.0"/>
        <n v="31192.0"/>
        <n v="30368.0"/>
        <n v="178415.0"/>
        <n v="25950.0"/>
        <n v="78396.0"/>
        <n v="19588.0"/>
        <n v="86127.0"/>
        <n v="51299.0"/>
        <n v="10315.0"/>
        <n v="198209.0"/>
        <n v="53104.0"/>
        <n v="8343.0"/>
        <n v="24128.0"/>
        <n v="5102.0"/>
        <n v="145505.0"/>
        <n v="13775.0"/>
        <n v="45251.0"/>
        <n v="15969.0"/>
        <n v="26688.0"/>
        <n v="3482.0"/>
        <n v="5564.0"/>
        <n v="52172.0"/>
        <n v="642404.0"/>
        <n v="35639.0"/>
        <n v="39250.0"/>
        <n v="34123.0"/>
        <n v="7114.0"/>
        <n v="21192.0"/>
        <n v="853964.0"/>
        <n v="17609.0"/>
        <n v="25315.0"/>
        <n v="32456.0"/>
        <n v="8823.0"/>
        <n v="648524.0"/>
        <n v="7480.0"/>
        <n v="58308.0"/>
        <n v="10089.0"/>
        <n v="7160.0"/>
        <n v="415601.0"/>
        <n v="436133.0"/>
        <n v="66739.0"/>
        <n v="19576.0"/>
        <n v="2975.0"/>
        <n v="1041225.0"/>
        <n v="19681.0"/>
        <n v="10242.0"/>
        <n v="18812.0"/>
        <n v="29364.0"/>
        <n v="68123.0"/>
        <n v="7510.0"/>
        <n v="60357.0"/>
        <n v="11295.0"/>
        <n v="7247.0"/>
        <n v="66924.0"/>
        <n v="67151.0"/>
        <m/>
      </sharedItems>
    </cacheField>
    <cacheField name="total_conversions" numFmtId="0">
      <sharedItems containsString="0" containsBlank="1" containsNumber="1" containsInteger="1">
        <n v="6.0"/>
        <n v="3.0"/>
        <n v="4.0"/>
        <n v="15.0"/>
        <n v="21.0"/>
        <n v="8.0"/>
        <n v="29.0"/>
        <n v="9.0"/>
        <n v="1.0"/>
        <n v="10.0"/>
        <n v="19.0"/>
        <n v="2.0"/>
        <n v="12.0"/>
        <n v="11.0"/>
        <n v="14.0"/>
        <n v="18.0"/>
        <n v="5.0"/>
        <n v="34.0"/>
        <n v="69.0"/>
        <n v="13.0"/>
        <n v="42.0"/>
        <n v="22.0"/>
        <n v="25.0"/>
        <n v="24.0"/>
        <n v="7.0"/>
        <n v="74.0"/>
        <n v="49.0"/>
        <n v="125.0"/>
        <n v="55.0"/>
        <n v="28.0"/>
        <n v="36.0"/>
        <n v="20.0"/>
        <n v="23.0"/>
        <n v="33.0"/>
        <n v="26.0"/>
        <n v="43.0"/>
        <n v="16.0"/>
        <n v="56.0"/>
        <n v="44.0"/>
        <n v="17.0"/>
        <n v="123.0"/>
        <n v="37.0"/>
        <n v="70.0"/>
        <n v="78.0"/>
        <n v="31.0"/>
        <n v="63.0"/>
        <n v="32.0"/>
        <n v="106.0"/>
        <n v="88.0"/>
        <n v="97.0"/>
        <n v="154.0"/>
        <n v="39.0"/>
        <n v="30.0"/>
        <n v="41.0"/>
        <n v="147.0"/>
        <m/>
      </sharedItems>
    </cacheField>
    <cacheField name="gross_cost" numFmtId="164">
      <sharedItems containsString="0" containsBlank="1" containsNumber="1">
        <n v="4742.008637"/>
        <n v="1471.175728"/>
        <n v="3754.685247"/>
        <n v="4439.838064"/>
        <n v="1699.060809"/>
        <n v="6928.006202"/>
        <n v="6244.517921"/>
        <n v="6785.70979"/>
        <n v="1610.319977"/>
        <n v="6367.869929"/>
        <n v="1524.470523"/>
        <n v="1447.927193"/>
        <n v="6633.532635"/>
        <n v="5551.387415"/>
        <n v="4669.013669"/>
        <n v="2133.077113"/>
        <n v="2194.987125"/>
        <n v="5190.535998"/>
        <n v="1841.358126"/>
        <n v="5054.481581"/>
        <n v="6587.243331"/>
        <n v="1500.026152"/>
        <n v="1599.715069"/>
        <n v="1825.725708"/>
        <n v="1473.192464"/>
        <n v="7483.887187"/>
        <n v="1866.34747"/>
        <n v="3268.007134"/>
        <n v="1730.37357"/>
        <n v="4594.604003"/>
        <n v="6381.006576"/>
        <n v="1737.843485"/>
        <n v="6417.876169"/>
        <n v="5033.482578"/>
        <n v="6994.085353"/>
        <n v="1675.987427"/>
        <n v="1530.041892"/>
        <n v="5738.809089"/>
        <n v="1557.01573"/>
        <n v="2040.934819"/>
        <n v="6730.012549"/>
        <n v="1973.562233"/>
        <n v="1731.271848"/>
        <n v="1345.369"/>
        <n v="4445.874629"/>
        <n v="4961.478884"/>
        <n v="1909.277483"/>
        <n v="1527.176274"/>
        <n v="1970.357345"/>
        <n v="5244.34174"/>
        <n v="1477.493357"/>
        <n v="5239.204787"/>
        <n v="1452.207361"/>
        <n v="1890.885935"/>
        <n v="5310.769572"/>
        <n v="8168.347077"/>
        <n v="5668.857079"/>
        <n v="1550.076655"/>
        <n v="2060.993882"/>
        <n v="1560.449936"/>
        <n v="1790.390198"/>
        <n v="1526.296619"/>
        <n v="1658.358536"/>
        <n v="1704.511123"/>
        <n v="1991.94384"/>
        <n v="1835.048738"/>
        <n v="4984.485583"/>
        <n v="2025.784019"/>
        <n v="8134.350524"/>
        <n v="4918.040982"/>
        <n v="6727.440499"/>
        <n v="6616.88066"/>
        <n v="1542.500216"/>
        <n v="5150.468923"/>
        <n v="2549.115158"/>
        <n v="5195.234677"/>
        <n v="1572.24171"/>
        <n v="1464.064235"/>
        <n v="2217.932092"/>
        <n v="1657.56487"/>
        <n v="1583.537104"/>
        <n v="1803.139812"/>
        <n v="6749.202353"/>
        <n v="1826.318738"/>
        <n v="1507.946851"/>
        <n v="2753.711986"/>
        <n v="1582.410977"/>
        <n v="6386.464232"/>
        <n v="1620.1655"/>
        <n v="1506.624304"/>
        <n v="1550.938318"/>
        <n v="6943.515824"/>
        <n v="5995.041002"/>
        <n v="7273.265988"/>
        <n v="6404.003128"/>
        <n v="1465.51471"/>
        <n v="5600.355643"/>
        <n v="6120.602514"/>
        <n v="7210.686506"/>
        <n v="2641.478397"/>
        <n v="1503.484311"/>
        <n v="4652.367629"/>
        <n v="2905.884162"/>
        <n v="1711.106338"/>
        <n v="3339.454322"/>
        <n v="2181.247949"/>
        <n v="1442.22799"/>
        <n v="1669.728905"/>
        <n v="1566.912406"/>
        <n v="5328.524514"/>
        <n v="1758.098365"/>
        <n v="1504.329214"/>
        <n v="1902.301443"/>
        <n v="2087.509827"/>
        <n v="6317.510754"/>
        <n v="3993.214585"/>
        <n v="6612.14569"/>
        <n v="5038.644724"/>
        <n v="1521.185189"/>
        <n v="6522.637526"/>
        <n v="1504.784161"/>
        <n v="1466.285104"/>
        <n v="2298.888965"/>
        <n v="6644.954146"/>
        <n v="6368.862913"/>
        <n v="2539.200563"/>
        <n v="4718.836114"/>
        <n v="5224.932463"/>
        <n v="1858.132171"/>
        <n v="7004.730483"/>
        <n v="5045.93793"/>
        <n v="1536.629068"/>
        <n v="1540.46935"/>
        <n v="1814.098581"/>
        <n v="6345.460338"/>
        <n v="2959.114973"/>
        <n v="6812.588702"/>
        <n v="1453.075462"/>
        <n v="7850.644244"/>
        <n v="1532.757905"/>
        <n v="6040.595578"/>
        <n v="1682.338499"/>
        <n v="2030.142709"/>
        <n v="1593.010399"/>
        <n v="5632.087973"/>
        <n v="1600.769588"/>
        <n v="4689.521024"/>
        <n v="6708.463351"/>
        <n v="7890.221963"/>
        <n v="1574.709734"/>
        <n v="4702.027505"/>
        <n v="4727.813916"/>
        <n v="2039.35506"/>
        <n v="2921.110207"/>
        <n v="5287.567528"/>
        <n v="1912.966882"/>
        <n v="5994.746834"/>
        <n v="1478.392247"/>
        <n v="5741.098045"/>
        <n v="4881.198269"/>
        <n v="5706.864417"/>
        <n v="5912.260975"/>
        <n v="1668.016"/>
        <n v="1519.90401"/>
        <n v="4704.249956"/>
        <n v="7887.612662"/>
        <n v="5906.830006"/>
        <n v="4196.936777"/>
        <n v="4253.979116"/>
        <n v="4742.047766"/>
        <n v="6336.7181"/>
        <n v="2163.265346"/>
        <n v="7222.211408"/>
        <n v="2139.065793"/>
        <n v="6439.283498"/>
        <n v="5767.797381"/>
        <n v="6057.856722"/>
        <n v="1576.051434"/>
        <n v="1759.704833"/>
        <n v="7880.770406"/>
        <n v="5401.365085"/>
        <n v="6832.940067"/>
        <n v="2679.154068"/>
        <n v="1650.72301"/>
        <n v="6236.113094"/>
        <n v="5587.763675"/>
        <n v="4804.493233"/>
        <n v="2801.584386"/>
        <n v="6765.0004"/>
        <n v="6417.264564"/>
        <n v="1570.34276"/>
        <n v="1543.612655"/>
        <n v="1455.703554"/>
        <n v="6261.575724"/>
        <n v="1924.162675"/>
        <n v="6396.868763"/>
        <n v="5409.083955"/>
        <n v="1498.29154"/>
        <n v="1981.050288"/>
        <n v="7065.66928"/>
        <n v="1980.393834"/>
        <n v="7879.316787"/>
        <n v="6341.879301"/>
        <n v="1460.009754"/>
        <n v="4574.34827"/>
        <n v="7261.86504"/>
        <n v="6956.627366"/>
        <n v="1596.552373"/>
        <n v="6502.274933"/>
        <n v="5492.821648"/>
        <n v="6159.366902"/>
        <n v="3433.914287"/>
        <n v="5573.112396"/>
        <n v="1594.463397"/>
        <n v="2636.202124"/>
        <n v="6667.727715"/>
        <n v="5886.071146"/>
        <n v="6683.225487"/>
        <n v="6321.491689"/>
        <n v="5007.525805"/>
        <n v="1530.553686"/>
        <n v="6879.587097"/>
        <n v="6837.510602"/>
        <n v="2096.285549"/>
        <n v="1694.470977"/>
        <n v="1635.920216"/>
        <n v="5808.911254"/>
        <n v="6094.666799"/>
        <n v="1522.352623"/>
        <n v="2494.217596"/>
        <n v="1805.600513"/>
        <n v="2682.436623"/>
        <n v="2127.824066"/>
        <n v="2028.370144"/>
        <n v="5086.08996"/>
        <n v="2209.650957"/>
        <n v="1476.419509"/>
        <n v="1532.357841"/>
        <n v="5979.67"/>
        <n v="1470.971925"/>
        <n v="6571.491552"/>
        <n v="1510.61532"/>
        <n v="1718.471077"/>
        <n v="6542.612428"/>
        <n v="3137.143043"/>
        <n v="1555.112078"/>
        <n v="1583.164302"/>
        <n v="1763.784061"/>
        <n v="5216.648879"/>
        <n v="5694.27094"/>
        <n v="5184.585424"/>
        <n v="6395.550624"/>
        <n v="1532.148881"/>
        <n v="1808.307918"/>
        <n v="2015.448331"/>
        <n v="1529.307229"/>
        <n v="1609.880674"/>
        <n v="1631.741712"/>
        <n v="5214.298693"/>
        <n v="5038.714067"/>
        <n v="2196.661232"/>
        <n v="7663.695294"/>
        <n v="6431.555152"/>
        <n v="3983.621797"/>
        <n v="2122.765888"/>
        <n v="1500.838771"/>
        <n v="7292.135059"/>
        <n v="6721.094453"/>
        <n v="1475.245119"/>
        <n v="1743.078687"/>
        <n v="5083.886273"/>
        <n v="7854.731991"/>
        <n v="1631.782949"/>
        <n v="1700.795736"/>
        <n v="1657.159766"/>
        <n v="5669.14476"/>
        <n v="3223.535948"/>
        <n v="7311.99875"/>
        <n v="5000.761206"/>
        <n v="1521.372273"/>
        <n v="3621.417703"/>
        <n v="5603.048132"/>
        <n v="1842.606513"/>
        <n v="1493.204528"/>
        <n v="1493.779328"/>
        <n v="6511.029576"/>
        <n v="1577.366086"/>
        <n v="1543.66142"/>
        <n v="2172.841747"/>
        <n v="2649.997803"/>
        <n v="4554.876884"/>
        <n v="2120.757698"/>
        <n v="5284.27704"/>
        <n v="1505.01155"/>
        <n v="1517.244377"/>
        <n v="6318.413085"/>
        <n v="1911.931953"/>
        <n v="1465.872266"/>
        <n v="2239.262819"/>
        <n v="6177.464545"/>
        <n v="2047.348924"/>
        <n v="1500.09932"/>
        <n v="1639.813696"/>
        <n v="6651.51451"/>
        <n v="2347.918531"/>
        <n v="5343.459431"/>
        <n v="5702.290265"/>
        <n v="1661.167909"/>
        <n v="1937.058388"/>
        <n v="1523.783909"/>
        <n v="5974.87508"/>
        <n v="6350.916905"/>
        <n v="1513.088728"/>
        <n v="6316.488054"/>
        <n v="6766.475368"/>
        <n v="4963.966251"/>
        <n v="5899.429483"/>
        <n v="4439.368082"/>
        <n v="5092.559215"/>
        <n v="3411.590029"/>
        <n v="7098.889706"/>
        <n v="6751.558981"/>
        <n v="1483.384404"/>
        <n v="4999.665205"/>
        <n v="1541.719598"/>
        <n v="5530.800458"/>
        <n v="7312.492757"/>
        <n v="5175.142919"/>
        <n v="1493.074494"/>
        <n v="1639.72335"/>
        <n v="1982.416484"/>
        <n v="6298.513929"/>
        <n v="6860.359597"/>
        <n v="1632.472782"/>
        <n v="1755.484542"/>
        <n v="1801.14885"/>
        <n v="6605.586158"/>
        <n v="2236.485099"/>
        <n v="6114.034936"/>
        <n v="5296.970091"/>
        <n v="6997.468963"/>
        <n v="1490.006197"/>
        <n v="6051.334623"/>
        <n v="1733.830172"/>
        <n v="2215.631845"/>
        <n v="5247.623883"/>
        <n v="1819.893602"/>
        <n v="1595.659466"/>
        <n v="2463.821917"/>
        <n v="6879.601707"/>
        <n v="1559.643865"/>
        <n v="5099.28249"/>
        <n v="7948.480752"/>
        <n v="5542.512181"/>
        <n v="1527.97628"/>
        <n v="2505.403543"/>
        <n v="1816.030806"/>
        <n v="1805.926086"/>
        <n v="1442.032183"/>
        <n v="4386.648215"/>
        <n v="1965.738947"/>
        <n v="3408.076049"/>
        <n v="1608.882952"/>
        <n v="3444.202946"/>
        <n v="5284.685565"/>
        <n v="1547.513459"/>
        <n v="5884.931394"/>
        <n v="1498.3009"/>
        <n v="7467.081487"/>
        <n v="6768.758768"/>
        <n v="5101.321655"/>
        <n v="5906.464967"/>
        <n v="1720.870126"/>
        <n v="1838.98773"/>
        <n v="1464.348944"/>
        <n v="1614.309013"/>
        <n v="2178.153775"/>
        <n v="5803.331454"/>
        <n v="1525.962329"/>
        <n v="1725.271363"/>
        <n v="1487.996078"/>
        <n v="5729.650755"/>
        <n v="1724.417704"/>
        <n v="5048.852553"/>
        <n v="5740.164546"/>
        <n v="1809.590961"/>
        <n v="5179.041532"/>
        <n v="7851.397478"/>
        <n v="1693.760435"/>
        <n v="6510.446656"/>
        <n v="1788.111618"/>
        <n v="6942.800458"/>
        <n v="4660.560369"/>
        <n v="1463.842874"/>
        <n v="3434.731153"/>
        <n v="4986.51937"/>
        <n v="1451.808544"/>
        <n v="6369.811226"/>
        <n v="6774.202636"/>
        <n v="3563.098841"/>
        <n v="8187.114541"/>
        <n v="1477.424856"/>
        <n v="8054.141368"/>
        <n v="6173.41289"/>
        <n v="5756.271172"/>
        <n v="6996.231838"/>
        <n v="5637.303497"/>
        <n v="1818.100044"/>
        <n v="5999.993781"/>
        <n v="6452.93501"/>
        <n v="3311.941246"/>
        <n v="1689.744507"/>
        <n v="6420.218123"/>
        <n v="1667.655895"/>
        <n v="1605.538072"/>
        <n v="1649.069475"/>
        <n v="1765.39871"/>
        <n v="1440.745362"/>
        <n v="6785.063293"/>
        <n v="1616.714722"/>
        <n v="5292.896913"/>
        <n v="6643.161647"/>
        <n v="1801.058111"/>
        <n v="1503.205183"/>
        <n v="5206.238968"/>
        <n v="2176.657469"/>
        <n v="1588.6475"/>
        <n v="2255.522409"/>
        <n v="5204.313768"/>
        <n v="1599.076249"/>
        <n v="7129.633287"/>
        <n v="1936.130798"/>
        <n v="1595.48714"/>
        <n v="2452.997504"/>
        <n v="7629.94427"/>
        <n v="1726.249457"/>
        <n v="1586.314519"/>
        <n v="4514.952724"/>
        <n v="2002.537989"/>
        <n v="6032.837114"/>
        <n v="1487.228625"/>
        <n v="7490.860779"/>
        <n v="1500.722291"/>
        <n v="5087.561715"/>
        <n v="4851.394446"/>
        <n v="2059.270294"/>
        <n v="5831.225793"/>
        <n v="5379.00144"/>
        <n v="1521.576648"/>
        <n v="1665.160445"/>
        <n v="2901.209509"/>
        <n v="1738.995282"/>
        <n v="2160.307325"/>
        <n v="1522.512272"/>
        <n v="6130.368425"/>
        <n v="1574.79128"/>
        <n v="1522.517949"/>
        <n v="2653.981579"/>
        <n v="1718.513762"/>
        <n v="1476.536841"/>
        <n v="1605.566031"/>
        <n v="2276.277471"/>
        <n v="3518.533482"/>
        <n v="1447.873298"/>
        <n v="1844.986921"/>
        <n v="5464.109817"/>
        <n v="3122.942574"/>
        <n v="1506.461108"/>
        <n v="7657.108034"/>
        <n v="6643.966542"/>
        <n v="1609.149933"/>
        <n v="1554.389215"/>
        <n v="1786.105122"/>
        <n v="4874.651722"/>
        <n v="1904.564346"/>
        <n v="1573.25409"/>
        <n v="6322.152655"/>
        <n v="3060.424769"/>
        <n v="6206.637108"/>
        <n v="1942.482395"/>
        <n v="7730.240616"/>
        <n v="1561.021915"/>
        <n v="1541.214047"/>
        <n v="7248.231612"/>
        <n v="1930.180523"/>
        <n v="1713.978863"/>
        <n v="6761.073824"/>
        <n v="7818.648297"/>
        <n v="7294.100001"/>
        <n v="1946.050447"/>
        <n v="2387.686295"/>
        <n v="6764.520637"/>
        <n v="2127.495962"/>
        <n v="1470.670167"/>
        <n v="1453.11439"/>
        <n v="6505.526456"/>
        <n v="1471.187144"/>
        <n v="5711.39201"/>
        <n v="6846.356434"/>
        <n v="3178.610315"/>
        <n v="3818.955182"/>
        <n v="4977.784794"/>
        <n v="6195.840734"/>
        <n v="6047.174109"/>
        <n v="2294.003778"/>
        <n v="4942.283987"/>
        <n v="1659.932713"/>
        <n v="1507.84712"/>
        <n v="7264.58761"/>
        <n v="7149.816075"/>
        <n v="6342.885786"/>
        <n v="1579.367346"/>
        <n v="6185.002486"/>
        <n v="7443.483233"/>
        <n v="6809.356022"/>
        <n v="6301.868847"/>
        <n v="3069.123483"/>
        <n v="1807.693142"/>
        <n v="1952.463773"/>
        <n v="8038.570371"/>
        <n v="5714.523867"/>
        <n v="6909.732318"/>
        <n v="6176.004154"/>
        <n v="3844.991165"/>
        <n v="6346.633024"/>
        <n v="2912.467156"/>
        <n v="5521.18913"/>
        <n v="7495.749847"/>
        <n v="1850.464205"/>
        <n v="6307.900751"/>
        <n v="3132.519209"/>
        <n v="6839.569086"/>
        <n v="1702.317206"/>
        <n v="1483.452706"/>
        <n v="6624.221175"/>
        <n v="4250.430439"/>
        <n v="1762.663235"/>
        <n v="1628.882813"/>
        <n v="6781.821647"/>
        <n v="1452.59056"/>
        <n v="1576.38921"/>
        <n v="6407.581828"/>
        <n v="1623.681601"/>
        <n v="5616.309402"/>
        <n v="7227.417349"/>
        <n v="1567.366071"/>
        <n v="7360.992969"/>
        <n v="1579.379602"/>
        <n v="2582.493847"/>
        <n v="1555.534812"/>
        <n v="1942.847513"/>
        <n v="6486.853909"/>
        <n v="1487.088288"/>
        <n v="1558.549138"/>
        <n v="4728.012406"/>
        <n v="1570.29739"/>
        <n v="5973.379892"/>
        <n v="1905.889693"/>
        <n v="2365.914372"/>
        <n v="4899.155955"/>
        <n v="1595.752624"/>
        <n v="1720.881985"/>
        <n v="5266.424233"/>
        <n v="6550.30297"/>
        <n v="1568.715259"/>
        <n v="4623.089672"/>
        <n v="1936.008049"/>
        <n v="2468.135837"/>
        <n v="5874.00478"/>
        <n v="1658.332426"/>
        <n v="1502.680139"/>
        <n v="6808.562584"/>
        <n v="5841.15136"/>
        <n v="5200.010118"/>
        <n v="3285.834522"/>
        <n v="4752.816685"/>
        <n v="1441.631095"/>
        <n v="2856.165425"/>
        <n v="4733.618783"/>
        <n v="2027.431388"/>
        <n v="1503.913054"/>
        <n v="1584.731757"/>
        <n v="1584.821247"/>
        <n v="4652.242051"/>
        <n v="4582.453291"/>
        <n v="4036.089376"/>
        <n v="2866.496671"/>
        <n v="3827.366381"/>
        <n v="1773.991882"/>
        <n v="6756.295179"/>
        <n v="1706.224318"/>
        <n v="2144.489587"/>
        <n v="1247.0"/>
        <n v="5153.117204"/>
        <n v="2430.243664"/>
        <n v="2496.785436"/>
        <n v="6048.955611"/>
        <n v="5751.912297"/>
        <n v="8042.897949"/>
        <n v="1945.433188"/>
        <n v="3628.34617"/>
        <n v="6850.576483"/>
        <n v="6012.102465"/>
        <n v="4051.158749"/>
        <n v="5692.765813"/>
        <n v="1923.808141"/>
        <n v="3804.64417"/>
        <n v="3105.283004"/>
        <n v="1496.668524"/>
        <n v="1880.533168"/>
        <n v="1731.584862"/>
        <n v="7462.677935"/>
        <n v="6846.447915"/>
        <n v="6968.00047"/>
        <n v="2712.379678"/>
        <n v="1456.934187"/>
        <n v="2189.341349"/>
        <n v="5574.543505"/>
        <n v="1689.083186"/>
        <n v="1625.17488"/>
        <n v="1578.876432"/>
        <n v="1761.079323"/>
        <n v="2039.848792"/>
        <n v="5797.219977"/>
        <n v="2032.700147"/>
        <n v="1568.73602"/>
        <n v="1591.772246"/>
        <n v="1449.177804"/>
        <n v="6815.712325"/>
        <n v="2183.952037"/>
        <n v="4921.594843"/>
        <n v="4701.496237"/>
        <n v="5864.126493"/>
        <n v="4467.080758"/>
        <n v="2922.286102"/>
        <n v="2407.794325"/>
        <n v="7788.701621"/>
        <n v="6492.676343"/>
        <n v="5154.644555"/>
        <n v="5218.070231"/>
        <n v="6335.948388"/>
        <n v="1526.787066"/>
        <n v="1505.009635"/>
        <n v="7082.653802"/>
        <n v="6506.433687"/>
        <n v="1531.926885"/>
        <n v="4156.713383"/>
        <n v="5783.843758"/>
        <n v="1539.60069"/>
        <n v="5892.48218"/>
        <n v="5124.435934"/>
        <n v="6684.062804"/>
        <n v="5144.474371"/>
        <n v="6861.53638"/>
        <n v="1653.510777"/>
        <n v="2037.865594"/>
        <n v="4934.851563"/>
        <n v="7863.469709"/>
        <n v="6096.045521"/>
        <n v="6189.416082"/>
        <n v="6858.578118"/>
        <n v="2100.820137"/>
        <n v="1624.840774"/>
        <n v="7511.656191"/>
        <n v="5776.508186"/>
        <n v="6397.602518"/>
        <n v="2200.297094"/>
        <n v="5816.234619"/>
        <n v="5927.806788"/>
        <n v="1767.464456"/>
        <n v="1543.310611"/>
        <n v="1910.436686"/>
        <n v="1803.081497"/>
        <n v="1623.614838"/>
        <n v="1508.90767"/>
        <n v="1500.41822"/>
        <n v="5102.706729"/>
        <n v="1502.01775"/>
        <n v="6245.134793"/>
        <n v="2819.935266"/>
        <n v="1919.553678"/>
        <n v="6559.477756"/>
        <n v="6809.056051"/>
        <n v="1778.937935"/>
        <n v="5159.747494"/>
        <n v="2600.894327"/>
        <n v="1978.609661"/>
        <n v="1665.965851"/>
        <n v="4279.230955"/>
        <n v="6211.200147"/>
        <n v="1655.792857"/>
        <n v="1679.572708"/>
        <n v="6024.422487"/>
        <n v="6753.595242"/>
        <n v="6789.533401"/>
        <n v="2141.469346"/>
        <n v="1481.945157"/>
        <n v="6745.10344"/>
        <n v="5181.087383"/>
        <n v="1611.340211"/>
        <n v="6450.918637"/>
        <n v="1901.094691"/>
        <n v="4920.23463"/>
        <n v="7814.262494"/>
        <n v="1908.526117"/>
        <n v="1612.549327"/>
        <n v="1603.859264"/>
        <n v="1472.110115"/>
        <n v="1554.439959"/>
        <n v="3870.253867"/>
        <n v="2514.868116"/>
        <n v="5740.952219"/>
        <n v="1649.459852"/>
        <n v="1679.833815"/>
        <n v="7979.348589"/>
        <n v="5330.781969"/>
        <n v="6136.133902"/>
        <n v="1534.698"/>
        <n v="2360.555244"/>
        <n v="6392.471955"/>
        <n v="6980.229304"/>
        <n v="1801.349131"/>
        <n v="2127.323828"/>
        <n v="6162.320833"/>
        <n v="1524.810224"/>
        <n v="1519.596552"/>
        <m/>
      </sharedItems>
    </cacheField>
    <cacheField name="sex" numFmtId="0">
      <sharedItems containsBlank="1">
        <s v="Female"/>
        <s v="Male"/>
        <m/>
      </sharedItems>
    </cacheField>
    <cacheField name="age" numFmtId="0">
      <sharedItems containsString="0" containsBlank="1" containsNumber="1" containsInteger="1">
        <n v="62.0"/>
        <n v="35.0"/>
        <n v="20.0"/>
        <n v="59.0"/>
        <n v="27.0"/>
        <n v="57.0"/>
        <n v="32.0"/>
        <n v="45.0"/>
        <n v="24.0"/>
        <n v="40.0"/>
        <n v="60.0"/>
        <n v="42.0"/>
        <n v="44.0"/>
        <n v="29.0"/>
        <n v="33.0"/>
        <n v="58.0"/>
        <n v="65.0"/>
        <n v="63.0"/>
        <n v="47.0"/>
        <n v="19.0"/>
        <n v="38.0"/>
        <n v="39.0"/>
        <n v="54.0"/>
        <n v="23.0"/>
        <n v="22.0"/>
        <n v="30.0"/>
        <n v="49.0"/>
        <n v="46.0"/>
        <n v="43.0"/>
        <n v="55.0"/>
        <n v="64.0"/>
        <n v="36.0"/>
        <n v="48.0"/>
        <n v="21.0"/>
        <n v="61.0"/>
        <n v="50.0"/>
        <n v="31.0"/>
        <n v="18.0"/>
        <n v="37.0"/>
        <n v="28.0"/>
        <n v="25.0"/>
        <n v="41.0"/>
        <n v="56.0"/>
        <n v="51.0"/>
        <n v="26.0"/>
        <n v="34.0"/>
        <n v="53.0"/>
        <n v="52.0"/>
        <m/>
      </sharedItems>
    </cacheField>
    <cacheField name="state" numFmtId="0">
      <sharedItems containsBlank="1">
        <s v="Arkansas"/>
        <s v="Maine"/>
        <s v="New Jersey"/>
        <s v="Montana"/>
        <s v="Nevada"/>
        <s v="Washington"/>
        <s v="Massachusetts"/>
        <s v="North Carolina"/>
        <s v="Idaho"/>
        <s v="Alabama"/>
        <s v="Connecticut"/>
        <s v="Mississippi"/>
        <s v="North Dakota"/>
        <s v="South Dakota"/>
        <s v="Utah"/>
        <s v="Rhode Island"/>
        <s v="Iowa"/>
        <s v="Arizona"/>
        <s v="Hawaii"/>
        <s v="Vermont"/>
        <s v="Alaska"/>
        <s v="Pennsylvania"/>
        <s v="Minnesota"/>
        <s v="Delaware"/>
        <s v="Louisiana"/>
        <s v="West Virginia"/>
        <s v="South Carolina"/>
        <s v="Maryland"/>
        <s v="Virginia"/>
        <s v="Oregon"/>
        <s v="Texas"/>
        <s v="Illinois"/>
        <s v="Michigan"/>
        <s v="Florida"/>
        <s v="Oklahoma"/>
        <s v="Kentucky"/>
        <s v="New Mexico"/>
        <s v="Nebraska"/>
        <s v="California"/>
        <s v="Wisconsin"/>
        <s v="New Hampshire"/>
        <s v="Missouri"/>
        <s v="Tennessee"/>
        <s v="Indiana"/>
        <s v="Colorado"/>
        <s v="Georgia"/>
        <s v="Kansas"/>
        <s v="New York"/>
        <s v="Ohio"/>
        <s v="Wyoming"/>
        <m/>
      </sharedItems>
    </cacheField>
    <cacheField name="ad_view_date" numFmtId="165">
      <sharedItems containsDate="1" containsString="0" containsBlank="1">
        <d v="2024-09-18T00:00:00Z"/>
        <d v="2023-12-30T00:00:00Z"/>
        <d v="2023-09-10T00:00:00Z"/>
        <d v="2024-07-14T00:00:00Z"/>
        <d v="2023-06-24T00:00:00Z"/>
        <d v="2023-11-28T00:00:00Z"/>
        <d v="2024-06-25T00:00:00Z"/>
        <d v="2023-04-19T00:00:00Z"/>
        <d v="2023-10-17T00:00:00Z"/>
        <d v="2024-07-05T00:00:00Z"/>
        <d v="2023-11-14T00:00:00Z"/>
        <d v="2024-03-12T00:00:00Z"/>
        <d v="2023-06-18T00:00:00Z"/>
        <d v="2024-07-11T00:00:00Z"/>
        <d v="2024-09-05T00:00:00Z"/>
        <d v="2024-03-01T00:00:00Z"/>
        <d v="2023-06-28T00:00:00Z"/>
        <d v="2023-04-05T00:00:00Z"/>
        <d v="2023-01-10T00:00:00Z"/>
        <d v="2023-05-28T00:00:00Z"/>
        <d v="2024-05-13T00:00:00Z"/>
        <d v="2024-03-27T00:00:00Z"/>
        <d v="2023-12-27T00:00:00Z"/>
        <d v="2023-11-09T00:00:00Z"/>
        <d v="2023-10-08T00:00:00Z"/>
        <d v="2024-03-26T00:00:00Z"/>
        <d v="2023-04-10T00:00:00Z"/>
        <d v="2023-03-30T00:00:00Z"/>
        <d v="2024-06-06T00:00:00Z"/>
        <d v="2023-11-26T00:00:00Z"/>
        <d v="2023-09-30T00:00:00Z"/>
        <d v="2024-07-18T00:00:00Z"/>
        <d v="2023-09-14T00:00:00Z"/>
        <d v="2024-03-25T00:00:00Z"/>
        <d v="2024-09-24T00:00:00Z"/>
        <d v="2023-09-22T00:00:00Z"/>
        <d v="2023-11-05T00:00:00Z"/>
        <d v="2024-04-05T00:00:00Z"/>
        <d v="2023-10-22T00:00:00Z"/>
        <d v="2023-04-25T00:00:00Z"/>
        <d v="2023-09-12T00:00:00Z"/>
        <d v="2024-08-05T00:00:00Z"/>
        <d v="2023-10-10T00:00:00Z"/>
        <d v="2023-12-28T00:00:00Z"/>
        <d v="2023-05-31T00:00:00Z"/>
        <d v="2023-12-21T00:00:00Z"/>
        <d v="2024-03-24T00:00:00Z"/>
        <d v="2024-08-27T00:00:00Z"/>
        <d v="2024-06-10T00:00:00Z"/>
        <d v="2023-07-21T00:00:00Z"/>
        <d v="2024-08-30T00:00:00Z"/>
        <d v="2023-12-08T00:00:00Z"/>
        <d v="2024-01-10T00:00:00Z"/>
        <d v="2023-11-03T00:00:00Z"/>
        <d v="2024-09-20T00:00:00Z"/>
        <d v="2024-06-14T00:00:00Z"/>
        <d v="2023-11-17T00:00:00Z"/>
        <d v="2023-12-14T00:00:00Z"/>
        <d v="2023-07-02T00:00:00Z"/>
        <d v="2024-01-12T00:00:00Z"/>
        <d v="2023-01-15T00:00:00Z"/>
        <d v="2023-01-22T00:00:00Z"/>
        <d v="2024-09-12T00:00:00Z"/>
        <d v="2023-06-03T00:00:00Z"/>
        <d v="2023-09-26T00:00:00Z"/>
        <d v="2023-07-10T00:00:00Z"/>
        <d v="2023-01-24T00:00:00Z"/>
        <d v="2024-03-05T00:00:00Z"/>
        <d v="2023-06-05T00:00:00Z"/>
        <d v="2023-11-08T00:00:00Z"/>
        <d v="2024-01-29T00:00:00Z"/>
        <d v="2024-02-25T00:00:00Z"/>
        <d v="2024-04-03T00:00:00Z"/>
        <d v="2023-09-24T00:00:00Z"/>
        <d v="2024-09-22T00:00:00Z"/>
        <d v="2024-04-02T00:00:00Z"/>
        <d v="2024-04-30T00:00:00Z"/>
        <d v="2024-09-08T00:00:00Z"/>
        <d v="2023-09-19T00:00:00Z"/>
        <d v="2023-01-19T00:00:00Z"/>
        <d v="2024-06-29T00:00:00Z"/>
        <d v="2024-07-16T00:00:00Z"/>
        <d v="2023-02-15T00:00:00Z"/>
        <d v="2024-05-06T00:00:00Z"/>
        <d v="2024-05-19T00:00:00Z"/>
        <d v="2024-07-20T00:00:00Z"/>
        <d v="2023-03-23T00:00:00Z"/>
        <d v="2023-11-20T00:00:00Z"/>
        <d v="2023-06-25T00:00:00Z"/>
        <d v="2024-07-22T00:00:00Z"/>
        <d v="2024-05-20T00:00:00Z"/>
        <d v="2023-01-13T00:00:00Z"/>
        <d v="2023-10-05T00:00:00Z"/>
        <d v="2023-07-03T00:00:00Z"/>
        <d v="2023-03-25T00:00:00Z"/>
        <d v="2024-09-04T00:00:00Z"/>
        <d v="2023-05-27T00:00:00Z"/>
        <d v="2024-07-07T00:00:00Z"/>
        <d v="2023-10-25T00:00:00Z"/>
        <d v="2023-07-05T00:00:00Z"/>
        <d v="2024-02-05T00:00:00Z"/>
        <d v="2023-04-02T00:00:00Z"/>
        <d v="2023-05-04T00:00:00Z"/>
        <d v="2024-06-19T00:00:00Z"/>
        <d v="2023-01-29T00:00:00Z"/>
        <d v="2024-04-27T00:00:00Z"/>
        <d v="2024-07-23T00:00:00Z"/>
        <d v="2024-07-27T00:00:00Z"/>
        <d v="2023-02-03T00:00:00Z"/>
        <d v="2023-04-09T00:00:00Z"/>
        <d v="2024-08-17T00:00:00Z"/>
        <d v="2023-08-11T00:00:00Z"/>
        <d v="2024-05-08T00:00:00Z"/>
        <d v="2023-02-02T00:00:00Z"/>
        <d v="2023-01-06T00:00:00Z"/>
        <d v="2024-02-11T00:00:00Z"/>
        <d v="2023-03-28T00:00:00Z"/>
        <d v="2023-06-21T00:00:00Z"/>
        <d v="2024-03-15T00:00:00Z"/>
        <d v="2023-05-05T00:00:00Z"/>
        <d v="2023-03-09T00:00:00Z"/>
        <d v="2024-08-02T00:00:00Z"/>
        <d v="2024-09-16T00:00:00Z"/>
        <d v="2023-08-12T00:00:00Z"/>
        <d v="2024-08-22T00:00:00Z"/>
        <d v="2023-08-23T00:00:00Z"/>
        <d v="2023-04-08T00:00:00Z"/>
        <d v="2023-07-07T00:00:00Z"/>
        <d v="2024-09-06T00:00:00Z"/>
        <d v="2024-04-24T00:00:00Z"/>
        <d v="2023-04-24T00:00:00Z"/>
        <d v="2024-04-29T00:00:00Z"/>
        <d v="2024-08-04T00:00:00Z"/>
        <d v="2024-03-11T00:00:00Z"/>
        <d v="2023-01-25T00:00:00Z"/>
        <d v="2023-05-19T00:00:00Z"/>
        <d v="2024-06-03T00:00:00Z"/>
        <d v="2024-05-24T00:00:00Z"/>
        <d v="2023-10-12T00:00:00Z"/>
        <d v="2023-07-24T00:00:00Z"/>
        <d v="2023-08-16T00:00:00Z"/>
        <d v="2023-01-01T00:00:00Z"/>
        <d v="2024-02-28T00:00:00Z"/>
        <d v="2024-04-17T00:00:00Z"/>
        <d v="2024-03-29T00:00:00Z"/>
        <d v="2023-01-16T00:00:00Z"/>
        <d v="2023-02-06T00:00:00Z"/>
        <d v="2023-05-11T00:00:00Z"/>
        <d v="2024-01-11T00:00:00Z"/>
        <d v="2024-09-27T00:00:00Z"/>
        <d v="2023-07-13T00:00:00Z"/>
        <d v="2024-07-06T00:00:00Z"/>
        <d v="2024-03-23T00:00:00Z"/>
        <d v="2024-05-23T00:00:00Z"/>
        <d v="2023-10-30T00:00:00Z"/>
        <d v="2024-04-16T00:00:00Z"/>
        <d v="2024-09-13T00:00:00Z"/>
        <d v="2023-11-06T00:00:00Z"/>
        <d v="2024-07-02T00:00:00Z"/>
        <d v="2023-10-28T00:00:00Z"/>
        <d v="2023-08-26T00:00:00Z"/>
        <d v="2023-04-12T00:00:00Z"/>
        <d v="2024-05-18T00:00:00Z"/>
        <d v="2023-12-12T00:00:00Z"/>
        <d v="2023-07-22T00:00:00Z"/>
        <d v="2023-07-30T00:00:00Z"/>
        <d v="2024-02-10T00:00:00Z"/>
        <d v="2024-07-12T00:00:00Z"/>
        <d v="2023-06-06T00:00:00Z"/>
        <d v="2024-07-30T00:00:00Z"/>
        <d v="2023-01-02T00:00:00Z"/>
        <d v="2024-01-06T00:00:00Z"/>
        <d v="2024-04-01T00:00:00Z"/>
        <d v="2023-06-15T00:00:00Z"/>
        <d v="2024-09-03T00:00:00Z"/>
        <d v="2024-06-26T00:00:00Z"/>
        <d v="2023-10-06T00:00:00Z"/>
        <d v="2023-09-29T00:00:00Z"/>
        <d v="2023-09-06T00:00:00Z"/>
        <d v="2024-08-13T00:00:00Z"/>
        <d v="2024-02-29T00:00:00Z"/>
        <d v="2023-03-19T00:00:00Z"/>
        <d v="2024-06-20T00:00:00Z"/>
        <d v="2023-10-21T00:00:00Z"/>
        <d v="2024-04-28T00:00:00Z"/>
        <d v="2023-12-31T00:00:00Z"/>
        <d v="2024-09-29T00:00:00Z"/>
        <d v="2023-04-01T00:00:00Z"/>
        <d v="2024-04-19T00:00:00Z"/>
        <d v="2023-10-14T00:00:00Z"/>
        <d v="2024-04-12T00:00:00Z"/>
        <d v="2023-11-12T00:00:00Z"/>
        <d v="2024-02-18T00:00:00Z"/>
        <d v="2023-07-18T00:00:00Z"/>
        <d v="2024-04-18T00:00:00Z"/>
        <d v="2023-11-11T00:00:00Z"/>
        <d v="2024-01-19T00:00:00Z"/>
        <d v="2023-08-13T00:00:00Z"/>
        <d v="2023-03-06T00:00:00Z"/>
        <d v="2024-04-25T00:00:00Z"/>
        <d v="2024-03-06T00:00:00Z"/>
        <d v="2023-07-28T00:00:00Z"/>
        <d v="2023-06-16T00:00:00Z"/>
        <d v="2024-05-09T00:00:00Z"/>
        <d v="2024-03-02T00:00:00Z"/>
        <d v="2023-04-03T00:00:00Z"/>
        <d v="2023-06-29T00:00:00Z"/>
        <d v="2023-08-30T00:00:00Z"/>
        <d v="2023-12-16T00:00:00Z"/>
        <d v="2024-05-26T00:00:00Z"/>
        <d v="2023-09-03T00:00:00Z"/>
        <d v="2024-03-10T00:00:00Z"/>
        <d v="2023-08-10T00:00:00Z"/>
        <d v="2023-12-11T00:00:00Z"/>
        <d v="2023-09-11T00:00:00Z"/>
        <d v="2023-09-05T00:00:00Z"/>
        <d v="2023-10-29T00:00:00Z"/>
        <d v="2024-06-09T00:00:00Z"/>
        <d v="2023-04-21T00:00:00Z"/>
        <d v="2024-03-17T00:00:00Z"/>
        <d v="2024-02-15T00:00:00Z"/>
        <d v="2023-07-20T00:00:00Z"/>
        <d v="2024-01-24T00:00:00Z"/>
        <d v="2024-03-09T00:00:00Z"/>
        <d v="2023-08-18T00:00:00Z"/>
        <d v="2024-06-05T00:00:00Z"/>
        <d v="2023-01-26T00:00:00Z"/>
        <d v="2023-05-07T00:00:00Z"/>
        <d v="2023-03-11T00:00:00Z"/>
        <d v="2023-03-31T00:00:00Z"/>
        <d v="2023-06-02T00:00:00Z"/>
        <d v="2024-04-14T00:00:00Z"/>
        <d v="2023-08-01T00:00:00Z"/>
        <d v="2023-01-23T00:00:00Z"/>
        <d v="2024-01-07T00:00:00Z"/>
        <d v="2023-01-05T00:00:00Z"/>
        <d v="2023-11-04T00:00:00Z"/>
        <d v="2023-06-13T00:00:00Z"/>
        <d v="2023-03-18T00:00:00Z"/>
        <d v="2023-02-16T00:00:00Z"/>
        <d v="2023-07-04T00:00:00Z"/>
        <d v="2023-05-24T00:00:00Z"/>
        <d v="2023-04-22T00:00:00Z"/>
        <d v="2023-03-24T00:00:00Z"/>
        <d v="2023-05-10T00:00:00Z"/>
        <d v="2024-02-24T00:00:00Z"/>
        <d v="2024-04-21T00:00:00Z"/>
        <d v="2024-07-26T00:00:00Z"/>
        <d v="2024-07-10T00:00:00Z"/>
        <d v="2024-04-04T00:00:00Z"/>
        <d v="2023-05-15T00:00:00Z"/>
        <d v="2024-09-21T00:00:00Z"/>
        <d v="2023-02-23T00:00:00Z"/>
        <d v="2023-01-20T00:00:00Z"/>
        <d v="2023-01-30T00:00:00Z"/>
        <d v="2023-10-11T00:00:00Z"/>
        <d v="2023-10-24T00:00:00Z"/>
        <d v="2024-07-21T00:00:00Z"/>
        <d v="2023-01-28T00:00:00Z"/>
        <d v="2023-01-18T00:00:00Z"/>
        <d v="2023-10-20T00:00:00Z"/>
        <d v="2023-11-15T00:00:00Z"/>
        <d v="2023-04-15T00:00:00Z"/>
        <d v="2023-03-02T00:00:00Z"/>
        <d v="2023-01-21T00:00:00Z"/>
        <d v="2023-07-09T00:00:00Z"/>
        <d v="2024-03-16T00:00:00Z"/>
        <d v="2024-02-14T00:00:00Z"/>
        <d v="2023-12-10T00:00:00Z"/>
        <d v="2024-01-26T00:00:00Z"/>
        <d v="2024-06-21T00:00:00Z"/>
        <d v="2024-05-10T00:00:00Z"/>
        <d v="2023-03-26T00:00:00Z"/>
        <d v="2024-03-18T00:00:00Z"/>
        <d v="2024-03-03T00:00:00Z"/>
        <d v="2023-03-22T00:00:00Z"/>
        <d v="2023-08-14T00:00:00Z"/>
        <d v="2024-09-30T00:00:00Z"/>
        <d v="2023-08-09T00:00:00Z"/>
        <d v="2023-07-14T00:00:00Z"/>
        <d v="2024-05-28T00:00:00Z"/>
        <d v="2024-02-08T00:00:00Z"/>
        <d v="2023-08-27T00:00:00Z"/>
        <d v="2023-05-25T00:00:00Z"/>
        <d v="2024-05-03T00:00:00Z"/>
        <d v="2023-07-16T00:00:00Z"/>
        <d v="2024-04-06T00:00:00Z"/>
        <d v="2024-09-02T00:00:00Z"/>
        <d v="2023-02-07T00:00:00Z"/>
        <d v="2024-02-16T00:00:00Z"/>
        <d v="2023-10-09T00:00:00Z"/>
        <d v="2024-09-23T00:00:00Z"/>
        <d v="2024-03-14T00:00:00Z"/>
        <d v="2023-06-17T00:00:00Z"/>
        <d v="2024-06-15T00:00:00Z"/>
        <d v="2024-05-30T00:00:00Z"/>
        <d v="2023-02-24T00:00:00Z"/>
        <d v="2023-07-08T00:00:00Z"/>
        <d v="2023-07-27T00:00:00Z"/>
        <d v="2023-08-31T00:00:00Z"/>
        <d v="2023-10-04T00:00:00Z"/>
        <d v="2024-04-23T00:00:00Z"/>
        <d v="2024-05-14T00:00:00Z"/>
        <d v="2023-09-27T00:00:00Z"/>
        <d v="2024-03-04T00:00:00Z"/>
        <d v="2024-08-06T00:00:00Z"/>
        <d v="2024-09-25T00:00:00Z"/>
        <d v="2023-04-23T00:00:00Z"/>
        <d v="2023-07-11T00:00:00Z"/>
        <d v="2024-05-16T00:00:00Z"/>
        <d v="2023-08-06T00:00:00Z"/>
        <d v="2023-12-05T00:00:00Z"/>
        <d v="2023-12-15T00:00:00Z"/>
        <d v="2024-05-21T00:00:00Z"/>
        <d v="2024-03-30T00:00:00Z"/>
        <d v="2023-07-15T00:00:00Z"/>
        <d v="2023-03-08T00:00:00Z"/>
        <d v="2023-08-07T00:00:00Z"/>
        <d v="2023-02-27T00:00:00Z"/>
        <d v="2023-02-08T00:00:00Z"/>
        <d v="2024-08-03T00:00:00Z"/>
        <d v="2023-01-12T00:00:00Z"/>
        <d v="2023-09-04T00:00:00Z"/>
        <d v="2023-08-21T00:00:00Z"/>
        <d v="2024-09-11T00:00:00Z"/>
        <d v="2024-08-11T00:00:00Z"/>
        <d v="2023-01-14T00:00:00Z"/>
        <d v="2024-02-02T00:00:00Z"/>
        <d v="2023-11-07T00:00:00Z"/>
        <d v="2023-08-03T00:00:00Z"/>
        <d v="2023-09-08T00:00:00Z"/>
        <d v="2023-05-21T00:00:00Z"/>
        <m/>
      </sharedItems>
    </cacheField>
    <cacheField name="CPA" numFmtId="164">
      <sharedItems containsString="0" containsBlank="1" containsNumber="1">
        <n v="790.3347728333333"/>
        <n v="490.39190933333333"/>
        <n v="938.67131175"/>
        <n v="295.98920426666666"/>
        <n v="566.353603"/>
        <n v="329.9050572380952"/>
        <n v="780.564740125"/>
        <n v="233.98999275862067"/>
        <n v="402.57999425"/>
        <n v="707.5411032222223"/>
        <n v="254.0784205"/>
        <n v="1447.927193"/>
        <n v="663.3532634999999"/>
        <n v="616.8208238888889"/>
        <n v="311.2675779333333"/>
        <n v="213.3077113"/>
        <n v="548.74678125"/>
        <n v="1730.178666"/>
        <n v="1841.358126"/>
        <n v="266.025346368421"/>
        <n v="439.1495554"/>
        <n v="750.013076"/>
        <n v="266.6191781666667"/>
        <n v="912.862854"/>
        <n v="491.06415466666664"/>
        <n v="393.88879931578947"/>
        <n v="124.42316466666666"/>
        <n v="1089.3357113333334"/>
        <n v="1730.37357"/>
        <n v="382.8836669166667"/>
        <n v="1595.251644"/>
        <n v="217.230435625"/>
        <n v="583.443288090909"/>
        <n v="5033.482578"/>
        <n v="2331.3617843333336"/>
        <n v="558.6624756666666"/>
        <n v="382.510473"/>
        <n v="717.351136125"/>
        <n v="519.0052433333334"/>
        <n v="226.77053544444445"/>
        <n v="480.71518207142856"/>
        <n v="109.64234627777779"/>
        <n v="577.0906160000001"/>
        <n v="336.34225"/>
        <n v="889.1749258"/>
        <n v="551.2754315555555"/>
        <n v="318.21291383333335"/>
        <n v="1527.176274"/>
        <n v="492.58933625"/>
        <n v="437.02847833333334"/>
        <n v="295.49867140000003"/>
        <n v="154.09425844117646"/>
        <n v="290.4414722"/>
        <n v="315.1476558333333"/>
        <n v="354.0513048"/>
        <n v="118.38184169565218"/>
        <n v="472.4047565833334"/>
        <n v="155.0076655"/>
        <n v="158.53799092307693"/>
        <n v="1560.449936"/>
        <n v="596.7967326666667"/>
        <n v="1526.296619"/>
        <n v="331.6717072"/>
        <n v="189.39012477777777"/>
        <n v="663.98128"/>
        <n v="458.7621845"/>
        <n v="996.8971165999999"/>
        <n v="155.8295399230769"/>
        <n v="193.6750124761905"/>
        <n v="223.54731736363638"/>
        <n v="480.53146421428573"/>
        <n v="735.2089622222222"/>
        <n v="61.70000863999999"/>
        <n v="429.20574358333334"/>
        <n v="637.2787895"/>
        <n v="577.2482974444445"/>
        <n v="65.51007125"/>
        <n v="209.15203357142857"/>
        <n v="443.5864184"/>
        <n v="87.24025631578947"/>
        <n v="527.8457013333333"/>
        <n v="360.6279624"/>
        <n v="91.2054372027027"/>
        <n v="456.5796845"/>
        <n v="502.6489503333333"/>
        <n v="183.58079906666666"/>
        <n v="158.2410977"/>
        <n v="1277.2928464000001"/>
        <n v="67.50689583333333"/>
        <n v="100.44162026666666"/>
        <n v="310.1876636"/>
        <n v="867.939478"/>
        <n v="5995.041002"/>
        <n v="1818.316497"/>
        <n v="582.1821025454545"/>
        <n v="366.3786775"/>
        <n v="430.7965879230769"/>
        <n v="680.066946"/>
        <n v="379.50981610526316"/>
        <n v="240.13439972727272"/>
        <n v="167.05381233333333"/>
        <n v="516.9297365555556"/>
        <n v="581.1768324"/>
        <n v="342.22126760000003"/>
        <n v="371.05048022222223"/>
        <n v="1090.6239745"/>
        <n v="240.3713316666667"/>
        <n v="333.945781"/>
        <n v="522.3041353333333"/>
        <n v="444.0437095"/>
        <n v="439.52459125"/>
        <n v="752.164607"/>
        <n v="100.12112857894738"/>
        <n v="99.40522985714286"/>
        <n v="526.4592295"/>
        <n v="998.30364625"/>
        <n v="661.214569"/>
        <n v="201.54578895999998"/>
        <n v="380.29629725"/>
        <n v="434.84250173333334"/>
        <n v="1504.784161"/>
        <n v="1466.285104"/>
        <n v="2298.888965"/>
        <n v="265.79816584"/>
        <n v="796.107864125"/>
        <n v="507.8401126"/>
        <n v="4718.836114"/>
        <n v="1741.6441543333333"/>
        <n v="142.93324392307693"/>
        <n v="700.4730483000001"/>
        <n v="229.360815"/>
        <n v="768.314534"/>
        <n v="171.16326111111113"/>
        <n v="86.38564671428571"/>
        <n v="793.18254225"/>
        <n v="493.18582883333335"/>
        <n v="2270.8629006666665"/>
        <n v="242.17924366666668"/>
        <n v="160.21722946938775"/>
        <n v="510.9193016666666"/>
        <n v="48.324764624000004"/>
        <n v="420.58462475"/>
        <n v="676.7142363333334"/>
        <n v="113.78645707142857"/>
        <n v="1126.4175946"/>
        <n v="200.0961985"/>
        <n v="1563.1736746666666"/>
        <n v="479.17595364285717"/>
        <n v="114.35104294202898"/>
        <n v="524.9032446666666"/>
        <n v="1567.3425016666667"/>
        <n v="429.8012650909091"/>
        <n v="145.66821857142858"/>
        <n v="973.7034023333334"/>
        <n v="881.2612546666666"/>
        <n v="637.6556273333333"/>
        <n v="749.34335425"/>
        <n v="492.79741566666667"/>
        <n v="637.8997827777778"/>
        <n v="542.3553632222223"/>
        <n v="475.57203475"/>
        <n v="1182.452195"/>
        <n v="238.288"/>
        <n v="151.990401"/>
        <n v="1568.0833186666666"/>
        <n v="143.4111393090909"/>
        <n v="421.916429"/>
        <n v="839.3873553999999"/>
        <n v="386.7253741818182"/>
        <n v="189.68191063999998"/>
        <n v="422.44787333333335"/>
        <n v="432.6530692"/>
        <n v="257.9361217142857"/>
        <n v="142.60438620000002"/>
        <n v="1287.8566996"/>
        <n v="303.5682832105263"/>
        <n v="432.7040515714286"/>
        <n v="262.675239"/>
        <n v="586.5682776666666"/>
        <n v="187.6373906190476"/>
        <n v="150.03791902777778"/>
        <n v="759.2155630000001"/>
        <n v="535.8308135999999"/>
        <n v="550.2410033333333"/>
        <n v="692.9014548888889"/>
        <n v="620.8626305555556"/>
        <n v="320.29954886666667"/>
        <n v="200.11317042857144"/>
        <n v="563.7500333333334"/>
        <n v="534.772047"/>
        <n v="785.17138"/>
        <n v="257.26877583333334"/>
        <n v="111.97719646153845"/>
        <n v="1252.3151448"/>
        <n v="213.79585277777778"/>
        <n v="6396.868763"/>
        <n v="270.45419775"/>
        <n v="136.20832181818182"/>
        <n v="220.11669866666665"/>
        <n v="294.4028866666667"/>
        <n v="110.02187966666666"/>
        <n v="342.5789907391304"/>
        <n v="2113.959767"/>
        <n v="730.004877"/>
        <n v="508.2609188888889"/>
        <n v="806.8738933333333"/>
        <n v="210.80688987878787"/>
        <n v="266.09206216666666"/>
        <n v="722.4749925555556"/>
        <n v="2746.410824"/>
        <n v="6159.366902"/>
        <n v="381.5460318888889"/>
        <n v="428.7009535384616"/>
        <n v="227.7804852857143"/>
        <n v="659.050531"/>
        <n v="740.858635"/>
        <n v="654.0079051111111"/>
        <n v="445.5483658"/>
        <n v="574.6810626363637"/>
        <n v="357.68041464285716"/>
        <n v="218.65052657142857"/>
        <n v="362.0835314210526"/>
        <n v="1139.5851003333335"/>
        <n v="87.34523120833335"/>
        <n v="112.9647318"/>
        <n v="408.980054"/>
        <n v="242.03796891666664"/>
        <n v="234.4102615"/>
        <n v="169.15029144444443"/>
        <n v="277.1352884444444"/>
        <n v="361.1201026"/>
        <n v="62.38224704651163"/>
        <n v="531.9560165"/>
        <n v="405.6740288"/>
        <n v="508.60899600000005"/>
        <n v="441.93019139999996"/>
        <n v="492.13983633333334"/>
        <n v="95.7723650625"/>
        <n v="543.6063636363637"/>
        <n v="245.1619875"/>
        <n v="252.7496750769231"/>
        <n v="75.530766"/>
        <n v="859.2355385"/>
        <n v="2180.8708093333335"/>
        <n v="522.8571738333334"/>
        <n v="1555.112078"/>
        <n v="791.582151"/>
        <n v="440.94601525"/>
        <n v="1304.16221975"/>
        <n v="1898.0903133333334"/>
        <n v="648.073178"/>
        <n v="491.96543261538466"/>
        <n v="766.0744405"/>
        <n v="361.6615836"/>
        <n v="335.90805516666666"/>
        <n v="152.9307229"/>
        <n v="160.9880674"/>
        <n v="163.1741712"/>
        <n v="434.52489108333333"/>
        <n v="1679.5713556666667"/>
        <n v="366.11020533333334"/>
        <n v="478.980955875"/>
        <n v="535.9629293333334"/>
        <n v="265.57478646666664"/>
        <n v="235.86287644444442"/>
        <n v="750.4193855"/>
        <n v="662.921369"/>
        <n v="120.01954380357142"/>
        <n v="491.74837299999996"/>
        <n v="174.3078687"/>
        <n v="423.65718941666665"/>
        <n v="178.5166361590909"/>
        <n v="407.94573725"/>
        <n v="1700.795736"/>
        <n v="414.2899415"/>
        <n v="515.3767963636363"/>
        <n v="644.7071896"/>
        <n v="812.4443055555555"/>
        <n v="5000.761206"/>
        <n v="138.30657027272727"/>
        <n v="3621.417703"/>
        <n v="5603.048132"/>
        <n v="460.65162825"/>
        <n v="165.91161422222223"/>
        <n v="497.9264426666667"/>
        <n v="723.4477306666666"/>
        <n v="525.7886953333333"/>
        <n v="154.366142"/>
        <n v="434.5683494"/>
        <n v="294.44420033333336"/>
        <n v="325.34834885714287"/>
        <n v="111.61882621052631"/>
        <n v="754.89672"/>
        <n v="1505.01155"/>
        <n v="116.71110592307693"/>
        <n v="702.0458983333333"/>
        <n v="382.3863906"/>
        <n v="1465.872266"/>
        <n v="1119.6314095"/>
        <n v="6177.464545"/>
        <n v="511.837231"/>
        <n v="750.04966"/>
        <n v="149.07397236363636"/>
        <n v="350.0797110526316"/>
        <n v="586.97963275"/>
        <n v="763.3513472857143"/>
        <n v="271.53763166666664"/>
        <n v="415.29197725"/>
        <n v="1937.058388"/>
        <n v="63.490996208333335"/>
        <n v="459.60577538461536"/>
        <n v="3175.4584525"/>
        <n v="252.18145466666667"/>
        <n v="526.3740045000001"/>
        <n v="422.9047105"/>
        <n v="1654.655417"/>
        <n v="280.9252134761905"/>
        <n v="1479.7893606666667"/>
        <n v="1273.13980375"/>
        <n v="682.3180058"/>
        <n v="709.8889706"/>
        <n v="482.25421292857146"/>
        <n v="296.6768808"/>
        <n v="624.958150625"/>
        <n v="110.12282842857142"/>
        <n v="691.35005725"/>
        <n v="1218.7487928333333"/>
        <n v="2587.5714595"/>
        <n v="33.933511227272724"/>
        <n v="409.9308375"/>
        <n v="330.40274733333337"/>
        <n v="629.8513929"/>
        <n v="762.2621774444444"/>
        <n v="408.1181955"/>
        <n v="292.580757"/>
        <n v="120.07659"/>
        <n v="254.0610060769231"/>
        <n v="559.12127475"/>
        <n v="1019.0058226666666"/>
        <n v="882.8283485000001"/>
        <n v="999.6384232857143"/>
        <n v="298.0012394"/>
        <n v="550.1213293636364"/>
        <n v="216.7287715"/>
        <n v="553.90796125"/>
        <n v="276.19073068421056"/>
        <n v="121.32624013333334"/>
        <n v="531.8864886666667"/>
        <n v="492.76438340000004"/>
        <n v="1719.90042675"/>
        <n v="141.7858059090909"/>
        <n v="566.5869433333332"/>
        <n v="220.791132"/>
        <n v="615.8346867777777"/>
        <n v="63.66567833333334"/>
        <n v="501.0807086"/>
        <n v="181.6030806"/>
        <n v="451.4815215"/>
        <n v="721.0160915"/>
        <n v="731.1080358333334"/>
        <n v="327.6231578333333"/>
        <n v="681.6152098"/>
        <n v="268.14715866666666"/>
        <n v="382.6892162222222"/>
        <n v="1321.17139125"/>
        <n v="515.8378196666666"/>
        <n v="840.7044848571429"/>
        <n v="499.4336333333333"/>
        <n v="393.0042887894737"/>
        <n v="282.0316153333333"/>
        <n v="463.7565140909091"/>
        <n v="295.32324835"/>
        <n v="191.20779177777777"/>
        <n v="122.599182"/>
        <n v="366.087236"/>
        <n v="84.96363226315789"/>
        <n v="726.0512583333334"/>
        <n v="483.6109545"/>
        <n v="508.65410966666667"/>
        <n v="345.0542726"/>
        <n v="123.99967316666665"/>
        <n v="818.5215364285714"/>
        <n v="574.8059013333333"/>
        <n v="296.9913266470588"/>
        <n v="637.7960606666667"/>
        <n v="603.196987"/>
        <n v="304.649501882353"/>
        <n v="713.763407090909"/>
        <n v="188.19560388888888"/>
        <n v="310.02126933333335"/>
        <n v="198.67906866666667"/>
        <n v="867.85005725"/>
        <n v="423.68730627272726"/>
        <n v="243.9738123333333"/>
        <n v="1144.9103843333335"/>
        <n v="997.303874"/>
        <n v="90.738034"/>
        <n v="2123.2704086666668"/>
        <n v="483.87161685714284"/>
        <n v="1187.6996136666667"/>
        <n v="66.56190683739837"/>
        <n v="164.15831733333334"/>
        <n v="217.67949643243242"/>
        <n v="411.5608593333333"/>
        <n v="82.23244531428571"/>
        <n v="874.52897975"/>
        <n v="805.329071"/>
        <n v="259.72857771428573"/>
        <n v="5999.993781"/>
        <n v="430.19566733333335"/>
        <n v="174.31269715789472"/>
        <n v="129.9803466923077"/>
        <n v="377.6598895882353"/>
        <n v="166.7655895"/>
        <n v="178.3931191111111"/>
        <n v="824.5347375"/>
        <n v="441.3496775"/>
        <n v="18.471094384615384"/>
        <n v="452.33755286666667"/>
        <n v="323.34294439999996"/>
        <n v="1058.5793826"/>
        <n v="738.1290718888889"/>
        <n v="120.07054073333333"/>
        <n v="751.6025915"/>
        <n v="1301.559742"/>
        <n v="544.16436725"/>
        <n v="122.20365384615386"/>
        <n v="563.88060225"/>
        <n v="167.8810892903226"/>
        <n v="533.0254163333333"/>
        <n v="91.40555496153846"/>
        <n v="129.07538653333333"/>
        <n v="25.325192698412696"/>
        <n v="175.21410742857142"/>
        <n v="238.4357584375"/>
        <n v="156.9317688181818"/>
        <n v="396.57862975"/>
        <n v="4514.952724"/>
        <n v="400.5075978"/>
        <n v="430.9169367142857"/>
        <n v="115.358238"/>
        <n v="371.80715625"/>
        <n v="299.63443115999996"/>
        <n v="150.07222910000002"/>
        <n v="391.35090115384617"/>
        <n v="539.0438273333334"/>
        <n v="137.28468626666665"/>
        <n v="728.903224125"/>
        <n v="489.0001309090909"/>
        <n v="380.394162"/>
        <n v="555.0534816666667"/>
        <n v="580.2419017999999"/>
        <n v="1738.995282"/>
        <n v="154.3076660714286"/>
        <n v="507.5040906666666"/>
        <n v="1532.59210625"/>
        <n v="524.9304266666667"/>
        <n v="169.16866100000001"/>
        <n v="530.7963158"/>
        <n v="859.256881"/>
        <n v="492.17894700000005"/>
        <n v="100.3478769375"/>
        <n v="46.45464226530612"/>
        <n v="390.9481646666666"/>
        <n v="144.7873298"/>
        <n v="922.4934605"/>
        <n v="5464.109817"/>
        <n v="3122.942574"/>
        <n v="502.1537026666667"/>
        <n v="319.0461680833333"/>
        <n v="265.75866168"/>
        <n v="1609.149933"/>
        <n v="777.1946075"/>
        <n v="255.15787457142855"/>
        <n v="541.627969111111"/>
        <n v="476.1410865"/>
        <n v="786.627045"/>
        <n v="702.461406111111"/>
        <n v="235.41728992307694"/>
        <n v="689.6263453333333"/>
        <n v="121.4051496875"/>
        <n v="72.92679826415095"/>
        <n v="390.25547875"/>
        <n v="64.21725195833334"/>
        <n v="604.0193009999999"/>
        <n v="321.69675383333333"/>
        <n v="1713.978863"/>
        <n v="397.7102249411765"/>
        <n v="88.84827610227272"/>
        <n v="75.19690722680411"/>
        <n v="486.51261175"/>
        <n v="477.537259"/>
        <n v="845.565079625"/>
        <n v="531.8739905"/>
        <n v="245.1116945"/>
        <n v="145.311439"/>
        <n v="2168.5088186666667"/>
        <n v="77.43090231578947"/>
        <n v="5711.39201"/>
        <n v="360.33454915789474"/>
        <n v="227.04359392857143"/>
        <n v="954.7387955"/>
        <n v="331.8523196"/>
        <n v="619.5840734000001"/>
        <n v="671.9082343333333"/>
        <n v="286.75047225"/>
        <n v="4942.283987"/>
        <n v="829.9663565"/>
        <n v="376.96178"/>
        <n v="93.13573858974358"/>
        <n v="549.9858519230769"/>
        <n v="373.1109285882353"/>
        <n v="87.74263033333334"/>
        <n v="294.52392790476193"/>
        <n v="1860.87080825"/>
        <n v="400.5503542352941"/>
        <n v="900.266978142857"/>
        <n v="767.28087075"/>
        <n v="451.9232855"/>
        <n v="976.2318865"/>
        <n v="52.1985089025974"/>
        <n v="816.3605524285714"/>
        <n v="575.8110265"/>
        <n v="2058.6680513333336"/>
        <n v="427.22124055555554"/>
        <n v="576.9666385454545"/>
        <n v="171.3215974117647"/>
        <n v="690.14864125"/>
        <n v="394.5131498421053"/>
        <n v="370.092841"/>
        <n v="217.513819"/>
        <n v="208.83461393333334"/>
        <n v="569.9640905"/>
        <n v="106.394825375"/>
        <n v="494.48423533333334"/>
        <n v="552.0184312499999"/>
        <n v="531.303804875"/>
        <n v="1762.663235"/>
        <n v="108.59218753333333"/>
        <n v="521.6785882307693"/>
        <n v="69.17097904761906"/>
        <n v="525.46307"/>
        <n v="6407.581828"/>
        <n v="405.92040025"/>
        <n v="802.3299145714285"/>
        <n v="903.427168625"/>
        <n v="783.6830355"/>
        <n v="669.181179"/>
        <n v="143.57996381818182"/>
        <n v="1291.2469235"/>
        <n v="518.511604"/>
        <n v="388.56950259999996"/>
        <n v="1081.1423181666667"/>
        <n v="297.4176576"/>
        <n v="74.21662561904762"/>
        <n v="429.81930963636364"/>
        <n v="82.64723105263158"/>
        <n v="5973.379892"/>
        <n v="381.1779386"/>
        <n v="788.6381240000001"/>
        <n v="489.9155955"/>
        <n v="531.9175413333334"/>
        <n v="215.110248125"/>
        <n v="2633.2121165"/>
        <n v="545.8585808333333"/>
        <n v="392.17881475"/>
        <n v="770.5149453333333"/>
        <n v="215.11200544444443"/>
        <n v="822.7119456666666"/>
        <n v="5874.00478"/>
        <n v="207.29155325"/>
        <n v="500.8933796666667"/>
        <n v="453.9041722666667"/>
        <n v="486.7626133333333"/>
        <n v="433.3341765"/>
        <n v="298.71222927272726"/>
        <n v="316.85444566666666"/>
        <n v="160.18123277777778"/>
        <n v="476.02757083333336"/>
        <n v="430.3289802727273"/>
        <n v="506.857847"/>
        <n v="375.9782635"/>
        <n v="316.9463514"/>
        <n v="132.06843725000002"/>
        <n v="581.530256375"/>
        <n v="305.49688606666666"/>
        <n v="2018.044688"/>
        <n v="477.74944516666665"/>
        <n v="637.8943968333333"/>
        <n v="45.48697133333334"/>
        <n v="2252.0983929999998"/>
        <n v="568.7414393333333"/>
        <n v="142.96597246666667"/>
        <n v="178.14285714285714"/>
        <n v="1717.7057346666668"/>
        <n v="2430.243664"/>
        <n v="166.4523624"/>
        <n v="465.3042777692308"/>
        <n v="522.9011179090909"/>
        <n v="116.56373839130435"/>
        <n v="486.358297"/>
        <n v="604.7243616666666"/>
        <n v="978.6537832857142"/>
        <n v="273.27738477272726"/>
        <n v="270.07724993333335"/>
        <n v="379.51772086666665"/>
        <n v="213.7564601111111"/>
        <n v="422.7382411111111"/>
        <n v="1552.641502"/>
        <n v="136.0607749090909"/>
        <n v="940.266584"/>
        <n v="96.199159"/>
        <n v="248.75593116666667"/>
        <n v="570.53732625"/>
        <n v="633.4545881818182"/>
        <n v="452.06327966666663"/>
        <n v="364.23354675"/>
        <n v="145.95608993333332"/>
        <n v="348.4089690625"/>
        <n v="281.51386433333334"/>
        <n v="325.03497600000003"/>
        <n v="315.7752864"/>
        <n v="440.26983075"/>
        <n v="679.9495973333334"/>
        <n v="724.652497125"/>
        <n v="508.17503675"/>
        <n v="392.184005"/>
        <n v="106.11814973333334"/>
        <n v="724.588902"/>
        <n v="2271.9041083333336"/>
        <n v="2183.952037"/>
        <n v="2460.7974215"/>
        <n v="195.8956765416667"/>
        <n v="366.5079058125"/>
        <n v="2233.540379"/>
        <n v="1461.143051"/>
        <n v="267.5327027777778"/>
        <n v="251.24843938709677"/>
        <n v="282.2902757826087"/>
        <n v="736.3777935714286"/>
        <n v="1739.3567436666665"/>
        <n v="162.46021507692308"/>
        <n v="254.46451100000002"/>
        <n v="501.6698783333333"/>
        <n v="295.11057508333334"/>
        <n v="3253.2168435"/>
        <n v="765.9634425"/>
        <n v="461.8570425555556"/>
        <n v="385.58958386666666"/>
        <n v="384.9001725"/>
        <n v="535.6801981818181"/>
        <n v="465.8578121818182"/>
        <n v="1336.8125608"/>
        <n v="571.6082634444444"/>
        <n v="326.7398276190476"/>
        <n v="206.688847125"/>
        <n v="88.60285191304348"/>
        <n v="352.4893973571429"/>
        <n v="231.27852085294117"/>
        <n v="677.3383912222222"/>
        <n v="257.89233674999997"/>
        <n v="360.97779568421055"/>
        <n v="1050.4100685"/>
        <n v="1624.840774"/>
        <n v="96.3032845"/>
        <n v="1925.5027286666666"/>
        <n v="799.70031475"/>
        <n v="440.0594188"/>
        <n v="342.1314481764706"/>
        <n v="5927.806788"/>
        <n v="589.1548186666666"/>
        <n v="110.23647221428573"/>
        <n v="382.0873372"/>
        <n v="450.77037425"/>
        <n v="67.65061825"/>
        <n v="71.8527461904762"/>
        <n v="500.1394066666667"/>
        <n v="5102.706729"/>
        <n v="375.5044375"/>
        <n v="780.641849125"/>
        <n v="68.77890892682927"/>
        <n v="239.94420975"/>
        <n v="655.9477756"/>
        <n v="425.5660031875"/>
        <n v="592.9793116666666"/>
        <n v="1719.9158313333335"/>
        <n v="2600.894327"/>
        <n v="219.84551788888888"/>
        <n v="128.15121930769232"/>
        <n v="4279.230955"/>
        <n v="887.3143067142856"/>
        <n v="1655.792857"/>
        <n v="69.98219616666667"/>
        <n v="547.6747715454545"/>
        <n v="321.59977342857144"/>
        <n v="754.392600111111"/>
        <n v="713.8231153333332"/>
        <n v="1481.945157"/>
        <n v="562.0919533333333"/>
        <n v="161.90898071875"/>
        <n v="115.09572935714286"/>
        <n v="586.4471488181817"/>
        <n v="475.27367275"/>
        <n v="615.02932875"/>
        <n v="200.36570497435898"/>
        <n v="477.13152925"/>
        <n v="100.7843329375"/>
        <n v="534.6197546666666"/>
        <n v="122.67584291666667"/>
        <n v="103.6293306"/>
        <n v="645.0423111666667"/>
        <n v="179.63343685714287"/>
        <n v="717.619027375"/>
        <n v="86.81367642105263"/>
        <n v="559.944605"/>
        <n v="54.281282918367346"/>
        <n v="761.5402812857143"/>
        <n v="557.8303547272727"/>
        <n v="306.93960000000004"/>
        <n v="393.425874"/>
        <n v="1598.11798875"/>
        <n v="2326.7431013333335"/>
        <n v="163.7590119090909"/>
        <n v="531.830957"/>
        <n v="6162.320833"/>
        <n v="190.601278"/>
        <n v="101.3064368"/>
        <m/>
      </sharedItems>
    </cacheField>
    <cacheField name="CTR" numFmtId="10">
      <sharedItems containsString="0" containsBlank="1" containsNumber="1">
        <n v="0.003050826774055769"/>
        <n v="0.002914094910452292"/>
        <n v="0.0018392777769262604"/>
        <n v="0.00625842480261891"/>
        <n v="0.007650356006665656"/>
        <n v="0.0033280912847895258"/>
        <n v="0.008570612322635939"/>
        <n v="0.002662408477757809"/>
        <n v="0.002445884798825975"/>
        <n v="0.0024846902921393434"/>
        <n v="0.005915267785771383"/>
        <n v="0.0050814526976535645"/>
        <n v="0.0024709169755312886"/>
        <n v="0.0030556970230103246"/>
        <n v="0.002754296868538155"/>
        <n v="0.0028107432854465957"/>
        <n v="0.0012634593517049683"/>
        <n v="0.005974202308214528"/>
        <n v="0.002916673943797265"/>
        <n v="0.0028881111752913596"/>
        <n v="0.0035253494334629063"/>
        <n v="0.00727994705493051"/>
        <n v="0.0026040282723069565"/>
        <n v="0.011946680080482898"/>
        <n v="0.002323008849557522"/>
        <n v="0.003170871850613794"/>
        <n v="0.0033960662232913543"/>
        <n v="0.0025200458190148913"/>
        <n v="0.0013594344752582926"/>
        <n v="0.003219229531065565"/>
        <n v="0.007895056480019433"/>
        <n v="0.002449805613250253"/>
        <n v="0.002843954409223163"/>
        <n v="0.005934326783594884"/>
        <n v="0.005973838706354928"/>
        <n v="0.008824599708879185"/>
        <n v="0.006967123884171565"/>
        <n v="0.004406162942748309"/>
        <n v="0.0025681898689337585"/>
        <n v="0.002801578222398618"/>
        <n v="0.0034496140744254234"/>
        <n v="0.002086375964948884"/>
        <n v="0.002932121389825539"/>
        <n v="0.0031901318587834963"/>
        <n v="0.0028706764720787216"/>
        <n v="0.001998321410015587"/>
        <n v="0.006313416009019166"/>
        <n v="0.011139165305213129"/>
        <n v="0.003947368421052632"/>
        <n v="0.007603736693460786"/>
        <n v="0.003489802339883864"/>
        <n v="0.002465271926234442"/>
        <n v="0.007328990228013029"/>
        <n v="0.0025392914024701748"/>
        <n v="0.0036370041861814566"/>
        <n v="0.0027008282295263642"/>
        <n v="0.003926777155396431"/>
        <n v="0.003768429977860474"/>
        <n v="0.0026404300128878132"/>
        <n v="0.001215887597946501"/>
        <n v="0.002470477151319959"/>
        <n v="0.004832085044696787"/>
        <n v="0.00155978163057172"/>
        <n v="0.005497190324945028"/>
        <n v="0.0024650274234300855"/>
        <n v="0.002478775484910454"/>
        <n v="0.0021921011289320813"/>
        <n v="0.002523229734059596"/>
        <n v="0.003199191024698295"/>
        <n v="0.002745326103689513"/>
        <n v="0.002599090318388564"/>
        <n v="0.002816742188015186"/>
        <n v="0.0025382525382525384"/>
        <n v="0.0026026704007123098"/>
        <n v="0.0029723486018057295"/>
        <n v="0.0039392234102419805"/>
        <n v="0.0049367650321721765"/>
        <n v="0.003400699572483482"/>
        <n v="0.002474202626641651"/>
        <n v="0.008115382244776365"/>
        <n v="6.703760809814306E-4"/>
        <n v="0.002101718663487723"/>
        <n v="0.002658600474690179"/>
        <n v="0.0027753282885247693"/>
        <n v="0.002748206433695904"/>
        <n v="0.002554540916698476"/>
        <n v="0.0027394555640563685"/>
        <n v="6.00817111271329E-4"/>
        <n v="0.0034649122807017545"/>
        <n v="0.0021091887265390964"/>
        <n v="0.002693734265196697"/>
        <n v="0.004436904606550959"/>
        <n v="0.0012394645513138325"/>
        <n v="0.0016446015952635473"/>
        <n v="0.005463983243784719"/>
        <n v="0.0026615911917255604"/>
        <n v="0.0037982220214753527"/>
        <n v="0.0022550656069332212"/>
        <n v="0.002996914940502424"/>
        <n v="0.006383178447385713"/>
        <n v="0.003613987106856808"/>
        <n v="0.0028319355190066444"/>
        <n v="0.0031814010400734167"/>
        <n v="0.003531874073428098"/>
        <n v="0.0021987837977118906"/>
        <n v="0.0023405500292568754"/>
        <n v="0.0022517704545198663"/>
        <n v="0.0036604105875649635"/>
        <n v="0.0026253812594108335"/>
        <n v="0.0025380710659898475"/>
        <n v="0.004372062520494043"/>
        <n v="0.0018485996857380534"/>
        <n v="0.00324955504018122"/>
        <n v="0.006577916992952232"/>
        <n v="0.0030895132208433648"/>
        <n v="0.0030248133058996154"/>
        <n v="0.00261876080238831"/>
        <n v="0.0028724874733628983"/>
        <n v="0.005003176620076239"/>
        <n v="0.002433493722692329"/>
        <n v="0.0"/>
        <n v="0.006238859180035651"/>
        <n v="0.0055147058823529415"/>
        <n v="0.002784646572656998"/>
        <n v="0.0044878187776036475"/>
        <n v="0.007128854036713598"/>
        <n v="0.004133579897748286"/>
        <n v="0.007992748846407383"/>
        <n v="0.011319387847505207"/>
        <n v="0.0018353174603174603"/>
        <n v="0.003544474510041237"/>
        <n v="0.008686210640608035"/>
        <n v="0.0034936292642827787"/>
        <n v="0.004777947932618683"/>
        <n v="0.0031124000848836387"/>
        <n v="0.0027666343892654584"/>
        <n v="0.0028441868577101614"/>
        <n v="0.002555828760792505"/>
        <n v="0.003962079820530449"/>
        <n v="0.003337115397450444"/>
        <n v="0.0047804532577903685"/>
        <n v="0.00343811394891945"/>
        <n v="0.006742114134360703"/>
        <n v="0.0028548997216472772"/>
        <n v="0.0027784785037298643"/>
        <n v="0.0029010032636286715"/>
        <n v="0.003318744684822966"/>
        <n v="0.002250586325094714"/>
        <n v="0.004195905375099472"/>
        <n v="0.005042810240123602"/>
        <n v="0.0028512773722627737"/>
        <n v="0.0027445342693377646"/>
        <n v="0.0036492750764375186"/>
        <n v="0.0058384249830278345"/>
        <n v="0.0038294613224406433"/>
        <n v="0.003247752213599535"/>
        <n v="0.0044189852700491"/>
        <n v="0.003965285051623522"/>
        <n v="0.002969221894193899"/>
        <n v="0.011266430210723972"/>
        <n v="0.004564315352697096"/>
        <n v="0.003247016803311957"/>
        <n v="0.002847218267752406"/>
        <n v="0.0023073373327180432"/>
        <n v="0.0026264639307154807"/>
        <n v="0.0027914952444884583"/>
        <n v="0.002139428326922477"/>
        <n v="0.0025733401955738548"/>
        <n v="0.0031533327736736065"/>
        <n v="0.007109746039871456"/>
        <n v="0.0026871062948768776"/>
        <n v="0.0017709772252328835"/>
        <n v="0.002804642166344294"/>
        <n v="0.00664734958241009"/>
        <n v="0.003101313716490305"/>
        <n v="0.0031264604921757908"/>
        <n v="0.00265203275820745"/>
        <n v="0.007978476667594396"/>
        <n v="0.0025705594852990505"/>
        <n v="0.002168021680216802"/>
        <n v="0.0031350910743957114"/>
        <n v="9.62657635187762E-4"/>
        <n v="0.005055544468835229"/>
        <n v="0.006247042120208234"/>
        <n v="0.0025093053406382"/>
        <n v="0.0030541524726888287"/>
        <n v="0.002809084408730294"/>
        <n v="0.0034250485215207216"/>
        <n v="0.002398172820708032"/>
        <n v="0.004937662017034934"/>
        <n v="0.0024474503854012633"/>
        <n v="0.003546217925127965"/>
        <n v="0.0037356992762082653"/>
        <n v="0.0029172908617834895"/>
        <n v="0.0038515855693927333"/>
        <n v="0.002533976246251447"/>
        <n v="0.0032325241662263388"/>
        <n v="0.0033038856568268333"/>
        <n v="0.0026860387033758623"/>
        <n v="0.0030458480282141713"/>
        <n v="0.002748233599855988"/>
        <n v="0.0033412434741338396"/>
        <n v="0.0032101256534898654"/>
        <n v="0.0026479193973335453"/>
        <n v="0.0021285929798958757"/>
        <n v="0.0049636327894633375"/>
        <n v="0.002660472972972973"/>
        <n v="0.0029884583676834295"/>
        <n v="0.00125"/>
        <n v="6.657567990413102E-4"/>
        <n v="0.003152033061324554"/>
        <n v="0.002628232477414598"/>
        <n v="0.0058295041492353065"/>
        <n v="0.0031931198910081743"/>
        <n v="0.0017669925786311697"/>
        <n v="0.009092877246157177"/>
        <n v="0.002849808050118938"/>
        <n v="0.002512837321096908"/>
        <n v="0.0028739016748722057"/>
        <n v="0.006258692628650904"/>
        <n v="0.003289473684210526"/>
        <n v="0.0032977870923996794"/>
        <n v="0.004467005076142132"/>
        <n v="0.002336681627128304"/>
        <n v="0.002352663466834527"/>
        <n v="0.002507854857900099"/>
        <n v="0.002685185185185185"/>
        <n v="0.002780507424689365"/>
        <n v="0.00421217612773669"/>
        <n v="0.0033841316973057946"/>
        <n v="0.0029430747386084938"/>
        <n v="0.002555651514884467"/>
        <n v="0.002576866764275256"/>
        <n v="0.0018585057613678603"/>
        <n v="0.004785291524996852"/>
        <n v="0.003269425321390678"/>
        <n v="0.0068877369878577"/>
        <n v="0.0025544563652408155"/>
        <n v="0.003586761589044074"/>
        <n v="0.002852760296457703"/>
        <n v="0.005344735435595938"/>
        <n v="0.0028103616813294234"/>
        <n v="0.006216972334473112"/>
        <n v="0.006253678634490877"/>
        <n v="0.0035783994795055302"/>
        <n v="0.007648351648351649"/>
        <n v="0.007533601575207602"/>
        <n v="0.004217861727489456"/>
        <n v="0.009501187648456057"/>
        <n v="0.002839741043491592"/>
        <n v="0.0024514811031664963"/>
        <n v="8.094544277157196E-4"/>
        <n v="0.0029061856070914816"/>
        <n v="0.0043748784755979"/>
        <n v="0.004090178701855188"/>
        <n v="0.002662508082613822"/>
        <n v="0.002559549888163811"/>
        <n v="0.0026560424966799467"/>
        <n v="0.002293648123795835"/>
        <n v="0.0024490932621266974"/>
        <n v="0.0036249213341724355"/>
        <n v="0.0026178133947143754"/>
        <n v="0.002226250675826098"/>
        <n v="0.004011691214396241"/>
        <n v="0.0020688941760628942"/>
        <n v="0.003565741189503566"/>
        <n v="0.004833394361039912"/>
        <n v="0.0029754525167369206"/>
        <n v="0.00437609711474275"/>
        <n v="0.002871784559602098"/>
        <n v="0.0029754103586786345"/>
        <n v="0.002313284864507601"/>
        <n v="0.0045351473922902496"/>
        <n v="0.004203494580900229"/>
        <n v="0.0020883837588808784"/>
        <n v="0.003802476748368532"/>
        <n v="0.0025571422951335613"/>
        <n v="0.006630623278588188"/>
        <n v="0.0012871669455528382"/>
        <n v="0.001955129771738599"/>
        <n v="0.002437307752463375"/>
        <n v="0.00248161349997744"/>
        <n v="0.007126660187884677"/>
        <n v="0.0038816758131441573"/>
        <n v="0.005993856297295272"/>
        <n v="0.003353311877276494"/>
        <n v="0.0025027688678566805"/>
        <n v="0.0032312414891407207"/>
        <n v="0.0023815194093831865"/>
        <n v="0.007196710075394105"/>
        <n v="0.001518064973180852"/>
        <n v="0.0026499894000424"/>
        <n v="0.0030030888914311864"/>
        <n v="0.007525300579534642"/>
        <n v="0.003032198411835092"/>
        <n v="0.008011444921316165"/>
        <n v="0.0024700506360380388"/>
        <n v="0.004764173415912339"/>
        <n v="0.007051166154402459"/>
        <n v="0.0030795762503079576"/>
        <n v="0.0022035089390997774"/>
        <n v="0.0024599111357102225"/>
        <n v="0.0026296604873984586"/>
        <n v="0.004698960099699675"/>
        <n v="0.005661324932657627"/>
        <n v="0.001327844907714779"/>
        <n v="0.002683987331579795"/>
        <n v="0.0042326016675174405"/>
        <n v="0.005789076264787314"/>
        <n v="0.004022658238239882"/>
        <n v="0.004139479407843962"/>
        <n v="0.002808673182788451"/>
        <n v="0.0019991833123489977"/>
        <n v="0.0027146303061327376"/>
        <n v="0.002534886055616906"/>
        <n v="0.0022604287964929103"/>
        <n v="0.0061068702290076335"/>
        <n v="0.0031343246157318023"/>
        <n v="0.00417953159123428"/>
        <n v="0.002730363898396685"/>
        <n v="0.004547373891577614"/>
        <n v="0.00827292782855342"/>
        <n v="0.0025436231367960524"/>
        <n v="0.004165776543473617"/>
        <n v="0.003979981873349883"/>
        <n v="0.003509782038591828"/>
        <n v="0.00637910085054678"/>
        <n v="0.004029550033579583"/>
        <n v="0.006277463904582548"/>
        <n v="0.0038045875606528452"/>
        <n v="0.0036357025995273585"/>
        <n v="0.005031305903398927"/>
        <n v="0.0040599468698310865"/>
        <n v="0.0017377588258097288"/>
        <n v="0.005312596242685556"/>
        <n v="0.004181184668989547"/>
        <n v="0.003086208079006927"/>
        <n v="0.0037072470700789287"/>
        <n v="0.01101144899000948"/>
        <n v="0.0030424729219909945"/>
        <n v="0.002579598401004798"/>
        <n v="0.0023503603885929175"/>
        <n v="0.002308599962378371"/>
        <n v="0.003443927046953822"/>
        <n v="0.003440459807334251"/>
        <n v="0.002898448890684561"/>
        <n v="0.005917785057592729"/>
        <n v="0.0028029673127890663"/>
        <n v="0.005512850376582033"/>
        <n v="0.0027955631707097125"/>
        <n v="0.004176066817069073"/>
        <n v="0.0039950917444282735"/>
        <n v="0.0031772191686559683"/>
        <n v="8.212877792378449E-4"/>
        <n v="0.0024970035956851776"/>
        <n v="0.007354044724598529"/>
        <n v="0.0035304319101494754"/>
        <n v="0.005066344993968637"/>
        <n v="0.006003430531732418"/>
        <n v="0.0022596166626791077"/>
        <n v="0.002846632215117807"/>
        <n v="0.0026045434814064533"/>
        <n v="0.0017413512885999535"/>
        <n v="0.002833453329307662"/>
        <n v="0.002919689252456655"/>
        <n v="0.0030355619356548223"/>
        <n v="0.0027631942525559545"/>
        <n v="4.755564009891573E-4"/>
        <n v="0.002827728830976796"/>
        <n v="0.006754583467352846"/>
        <n v="0.002933563416738568"/>
        <n v="0.0021269377316143847"/>
        <n v="0.003108606955508063"/>
        <n v="0.006083046813012431"/>
        <n v="8.742481465939293E-4"/>
        <n v="0.0020108586366378444"/>
        <n v="0.0018294137921891986"/>
        <n v="0.0030477937210055023"/>
        <n v="0.0031323414252153485"/>
        <n v="0.006027323868202518"/>
        <n v="0.003742025653163815"/>
        <n v="0.0022658610271903325"/>
        <n v="0.0021943871136099447"/>
        <n v="0.0028139307983410956"/>
        <n v="7.867820613690008E-4"/>
        <n v="0.00398675586188256"/>
        <n v="0.005285601662724862"/>
        <n v="0.002474878121579942"/>
        <n v="0.0026167339478494127"/>
        <n v="0.004822446295484437"/>
        <n v="0.0023685050192671134"/>
        <n v="0.002272874862004026"/>
        <n v="0.007548797584384773"/>
        <n v="0.0025708829146466874"/>
        <n v="0.003465412729541808"/>
        <n v="0.006376811594202898"/>
        <n v="0.0031188902336840144"/>
        <n v="0.0025796194947905137"/>
        <n v="0.002921522372323288"/>
        <n v="0.002982817925994833"/>
        <n v="0.0031525306615995856"/>
        <n v="0.0027360350362661524"/>
        <n v="0.0032743942370661427"/>
        <n v="0.002109111361079865"/>
        <n v="0.0033569959291704426"/>
        <n v="0.0025442910873227933"/>
        <n v="0.0029375858385472303"/>
        <n v="0.0013428226131328052"/>
        <n v="0.002763760318149918"/>
        <n v="0.010251046025104602"/>
        <n v="0.0027824789879808383"/>
        <n v="0.0026546528409350277"/>
        <n v="0.0021638330757341576"/>
        <n v="0.003257328990228013"/>
        <n v="0.0016204328111063637"/>
        <n v="0.0032200933827080985"/>
        <n v="0.003148758294011883"/>
        <n v="0.004069251257768571"/>
        <n v="0.003173536439665472"/>
        <n v="0.0025780283239378522"/>
        <n v="0.002723904990193942"/>
        <n v="0.005124885364406323"/>
        <n v="0.007927610506085843"/>
        <n v="0.0020934266403493033"/>
        <n v="0.0025256686632116683"/>
        <n v="0.0023667384930587446"/>
        <n v="0.003212948789839807"/>
        <n v="0.002378898432984112"/>
        <n v="0.005659655831739962"/>
        <n v="0.0026316048847317636"/>
        <n v="0.0026219559738703056"/>
        <n v="0.0030351347195130833"/>
        <n v="0.0028008584515839714"/>
        <n v="0.002561167769320392"/>
        <n v="0.0023108363783416862"/>
        <n v="0.005870220529906394"/>
        <n v="0.0033183616008580813"/>
        <n v="0.004508196721311476"/>
        <n v="0.0035467651415576557"/>
        <n v="0.0028327130575269747"/>
        <n v="0.003515301902398677"/>
        <n v="0.00367249945992655"/>
        <n v="0.0037178456591639873"/>
        <n v="0.0030352556619192153"/>
        <n v="0.004347478462491755"/>
        <n v="0.006312334301224593"/>
        <n v="0.003680360675346184"/>
        <n v="0.00859243511382762"/>
        <n v="0.005566839690062439"/>
        <n v="0.002795302339124527"/>
        <n v="0.0023822285748317552"/>
        <n v="0.003524315328324237"/>
        <n v="0.002558305568776773"/>
        <n v="0.005333096306830807"/>
        <n v="0.009427494000685635"/>
        <n v="0.0020501806111490775"/>
        <n v="0.00622524052065648"/>
        <n v="0.002692710759198882"/>
        <n v="0.0028874369389554635"/>
        <n v="0.005132152938157557"/>
        <n v="0.0019671138908503986"/>
        <n v="0.004296894981840504"/>
        <n v="0.0028144620047629355"/>
        <n v="0.0032364554340086737"/>
        <n v="0.0037253362781229627"/>
        <n v="0.002523765458063431"/>
        <n v="0.003118844386080105"/>
        <n v="0.0030923472543211484"/>
        <n v="0.004369538077403246"/>
        <n v="0.001966322262343141"/>
        <n v="0.0026116864464434198"/>
        <n v="0.004516593572036395"/>
        <n v="0.007770419426048565"/>
        <n v="0.0024251469079376925"/>
        <n v="0.0019466614755693985"/>
        <n v="0.006831917316282736"/>
        <n v="0.004226775705228338"/>
        <n v="0.0023320566562508626"/>
        <n v="0.0027435434492503337"/>
        <n v="0.002327963497532359"/>
        <n v="0.0027866438064882916"/>
        <n v="0.0028193079880392993"/>
        <n v="0.001326259946949602"/>
        <n v="0.0024693273935587528"/>
        <n v="0.0024587583587629283"/>
        <n v="0.002528510243046597"/>
        <n v="8.044875779804437E-4"/>
        <n v="0.004803251431738408"/>
        <n v="0.003469422658750519"/>
        <n v="0.005582508141157706"/>
        <n v="0.0017264767542237022"/>
        <n v="0.0020161290322580645"/>
        <n v="0.0016964967342437867"/>
        <n v="6.531252041016263E-4"/>
        <n v="0.0041228612657184084"/>
        <n v="0.0029754820280885504"/>
        <n v="0.0028614968346409083"/>
        <n v="0.012040298140715866"/>
        <n v="0.004248908802966511"/>
        <n v="0.0025536613983021604"/>
        <n v="0.005483315055616481"/>
        <n v="0.002806180047092217"/>
        <n v="0.008226221079691516"/>
        <n v="0.003333055578701775"/>
        <n v="0.002059692807154561"/>
        <n v="0.002701321457253413"/>
        <n v="9.749650637518822E-4"/>
        <n v="0.002514413430523455"/>
        <n v="0.002325661324137615"/>
        <n v="0.002318431530668817"/>
        <n v="0.003355052886228391"/>
        <n v="0.0028993911278631487"/>
        <n v="0.006474487436411284"/>
        <n v="0.003228149463320152"/>
        <n v="0.00510204081632653"/>
        <n v="0.0021181098391245146"/>
        <n v="3.018115189470966E-4"/>
        <n v="0.004181057989456462"/>
        <n v="0.015852502800034463"/>
        <n v="0.002544211528556043"/>
        <n v="0.0029717682020802376"/>
        <n v="0.003088834891478934"/>
        <n v="0.004583597771666314"/>
        <n v="0.006203046385002412"/>
        <n v="0.0036785005309080835"/>
        <n v="0.0035896097115259104"/>
        <n v="0.0027455330177800718"/>
        <n v="0.003678837487353996"/>
        <n v="0.0030404378230465185"/>
        <n v="0.0025930085832744014"/>
        <n v="0.00824201554743842"/>
        <n v="0.0031080634821966237"/>
        <n v="0.0023192708212537976"/>
        <n v="0.0048500881834215165"/>
        <n v="0.003965486320068549"/>
        <n v="0.0031961135259524417"/>
        <n v="0.003200716960599174"/>
        <n v="0.005590558168426657"/>
        <n v="0.0040911520334288905"/>
        <n v="0.0028452200303490135"/>
        <n v="0.0040936630096610445"/>
        <n v="0.003921226908330429"/>
        <n v="0.0026778310927453885"/>
        <n v="0.003579734699413457"/>
        <n v="0.0022843350645432407"/>
        <n v="0.0052940610260852825"/>
        <n v="0.0027104053975455125"/>
        <n v="0.003520522067662717"/>
        <n v="0.0013008976193573565"/>
        <n v="0.0025724847036101856"/>
        <n v="0.0023510129507227687"/>
        <n v="0.004195649773655736"/>
        <n v="0.0019584802193497847"/>
        <n v="0.0024378352023403218"/>
        <n v="0.0065298507462686565"/>
        <n v="0.0073594347954077126"/>
        <n v="0.0034206246845735434"/>
        <n v="0.0060318040577590935"/>
        <n v="0.002611545136482343"/>
        <n v="0.003319367120090302"/>
        <n v="0.0027365220442053563"/>
        <n v="0.0028669724770642203"/>
        <n v="0.0037432154220475387"/>
        <n v="0.0032927230819888046"/>
        <n v="0.003080129334784008"/>
        <n v="0.002577626204544553"/>
        <n v="0.0029083491184613143"/>
        <n v="0.003833451285680585"/>
        <n v="0.0029166329093413272"/>
        <n v="0.00279876854184159"/>
        <n v="0.0030765680882975043"/>
        <n v="0.00296450824846971"/>
        <n v="0.0031467867509426795"/>
        <n v="0.002705139765554554"/>
        <n v="0.00626540244768389"/>
        <n v="0.002698348771647201"/>
        <n v="0.002808240042647171"/>
        <n v="0.0027177902589753658"/>
        <n v="0.002631952614710536"/>
        <n v="0.002400019296637561"/>
        <n v="0.002693467336683417"/>
        <n v="0.0025111791528074543"/>
        <n v="0.0033276704555405714"/>
        <n v="0.006013652616751544"/>
        <n v="0.003675883011027649"/>
        <n v="0.002862853826810239"/>
        <n v="0.002661698163428267"/>
        <n v="0.0033434462262398614"/>
        <n v="0.004926975189160654"/>
        <n v="0.0013796909492273732"/>
        <n v="0.004306868997874056"/>
        <n v="0.00758552681483729"/>
        <n v="0.004740244194397893"/>
        <n v="0.0028870721719925128"/>
        <n v="0.0026707954325527385"/>
        <n v="0.0023324159164062135"/>
        <n v="0.003340687046958714"/>
        <n v="0.002040233402701269"/>
        <n v="0.001952855129468768"/>
        <n v="0.0024263693967291025"/>
        <n v="0.001664632116302297"/>
        <n v="0.002885376503332227"/>
        <n v="0.0029996471003411363"/>
        <n v="0.005866900175131348"/>
        <n v="0.00644010700485485"/>
        <n v="0.002786480988481237"/>
        <n v="0.007467109162024416"/>
        <n v="4.3671459609358795E-4"/>
        <n v="0.00212232339937812"/>
        <n v="0.003185075645546582"/>
        <n v="0.003229574658146087"/>
        <n v="0.0035153183896865095"/>
        <n v="0.00327636105498826"/>
        <n v="0.004066759931027752"/>
        <n v="0.006923318997167733"/>
        <n v="0.0029173230643561466"/>
        <n v="0.002522933358668229"/>
        <n v="0.0066344993968636915"/>
        <n v="0.00265750505763913"/>
        <n v="0.002535547379934374"/>
        <n v="0.005753077896674721"/>
        <n v="0.004598540145985402"/>
        <n v="0.0019817677368212444"/>
        <n v="0.002266931141966563"/>
        <n v="0.006552364311455717"/>
        <n v="0.0028668230388324213"/>
        <n v="0.0013383297644539614"/>
        <n v="0.002311604253351826"/>
        <n v="0.0038823479765371146"/>
        <n v="0.002152937380067347"/>
        <n v="0.005274261603375527"/>
        <n v="0.0025115568012230188"/>
        <n v="0.0029511918274687855"/>
        <n v="0.0028451276446619703"/>
        <n v="0.00335345405767941"/>
        <n v="0.002083622725378525"/>
        <n v="0.00547148841583312"/>
        <n v="0.0026375342220065303"/>
        <n v="0.006072435480373021"/>
        <n v="0.004204484783769354"/>
        <n v="0.0017139090309822016"/>
        <n v="0.0025438819638768763"/>
        <n v="0.00270947639368692"/>
        <n v="0.007108239095315024"/>
        <n v="0.0023493214396450974"/>
        <n v="0.002884402041269137"/>
        <n v="0.0030525257789524624"/>
        <n v="0.0029359901251983776"/>
        <n v="0.0024908232826428944"/>
        <n v="0.0026692422512951093"/>
        <n v="0.004245659030256819"/>
        <n v="0.0038350407144733386"/>
        <n v="0.002564762858080353"/>
        <n v="0.0033112582781456954"/>
        <n v="0.0036347759646346125"/>
        <n v="0.0030010571906012346"/>
        <n v="0.0028749150593277927"/>
        <n v="0.0029423982276377734"/>
        <n v="0.004589261128958238"/>
        <n v="0.002704895861509332"/>
        <n v="0.0027444370284059414"/>
        <n v="0.0031529164477141357"/>
        <n v="0.0034599681682928518"/>
        <n v="0.005520504731861199"/>
        <n v="0.0025878013340741956"/>
        <n v="0.004502476361999099"/>
        <n v="0.004233572227766186"/>
        <n v="0.004993149642259095"/>
        <n v="0.002415045734928605"/>
        <n v="0.0021046589495838514"/>
        <n v="0.00323853755558101"/>
        <n v="0.0026486307524949157"/>
        <n v="0.003308477336930242"/>
        <n v="0.0028632652307237594"/>
        <n v="0.0024809791597750577"/>
        <n v="0.002922680671003997"/>
        <n v="0.002841883482777206"/>
        <n v="0.006412311638345623"/>
        <n v="0.003004566941751462"/>
        <n v="0.0046248715313463515"/>
        <n v="0.0032730922411092715"/>
        <n v="0.0032047173439302655"/>
        <n v="0.0022498568272928086"/>
        <n v="0.004209766658648063"/>
        <n v="0.0024745441629173575"/>
        <n v="0.003606084447941254"/>
        <n v="0.0036144578313253013"/>
        <n v="0.0027974574587830234"/>
        <n v="0.0026930502060540417"/>
        <n v="0.002689907467183129"/>
        <n v="0.00272203887938718"/>
        <n v="0.0041388365587714795"/>
        <n v="0.003385240352064997"/>
        <n v="0.002982848620432513"/>
        <n v="0.002182860801915284"/>
        <n v="0.005391077766296779"/>
        <n v="0.002271436683702442"/>
        <n v="0.0034920890751336396"/>
        <n v="0.00286820593718629"/>
        <n v="0.002937237117278004"/>
        <n v="0.0024285241196600068"/>
        <n v="0.0026009460303698696"/>
        <n v="0.005323620061641917"/>
        <n v="0.0013497098123903361"/>
        <n v="0.0024274517721774563"/>
        <n v="0.002525559049136807"/>
        <n v="0.00240967291185445"/>
        <n v="0.0029100417527729745"/>
        <n v="9.569835877314704E-4"/>
        <n v="0.002312459531958191"/>
        <n v="0.002710406179435429"/>
        <n v="0.003593176746473013"/>
        <n v="0.005226149752945648"/>
        <n v="0.0031474254060178774"/>
        <n v="0.003130434782608696"/>
        <n v="0.00539433839665551"/>
        <n v="0.002442897276169537"/>
        <n v="0.0037164934883937004"/>
        <n v="0.002409445024496024"/>
        <n v="0.0025621316935690495"/>
        <n v="0.0013082327084341762"/>
        <n v="0.0020154247171687316"/>
        <m/>
      </sharedItems>
    </cacheField>
    <cacheField name="CPC" numFmtId="164">
      <sharedItems containsString="0" containsBlank="1" containsNumber="1">
        <n v="13.548596105714285"/>
        <n v="10.216498111111111"/>
        <n v="31.289043725"/>
        <n v="68.30520098461538"/>
        <n v="16.822384247524752"/>
        <n v="19.03298407142857"/>
        <n v="69.38353245555555"/>
        <n v="1.591022225087925"/>
        <n v="40.257999425"/>
        <n v="64.32191847474748"/>
        <n v="20.600953013513514"/>
        <n v="21.293046955882353"/>
        <n v="22.260176627516778"/>
        <n v="84.11193053030303"/>
        <n v="14.02106206906907"/>
        <n v="39.50142801851852"/>
        <n v="8.129581944444444"/>
        <n v="58.983363613636364"/>
        <n v="11.026096562874253"/>
        <n v="19.82149639607843"/>
        <n v="19.317429123167155"/>
        <n v="17.045751727272727"/>
        <n v="3.2647246306122453"/>
        <n v="9.60908267368421"/>
        <n v="70.1520220952381"/>
        <n v="1.9318242609705731"/>
        <n v="15.552895583333333"/>
        <n v="148.54577881818182"/>
        <n v="173.037357"/>
        <n v="153.15346676666667"/>
        <n v="98.16933193846154"/>
        <n v="18.88960309782609"/>
        <n v="49.36827822307692"/>
        <n v="111.8551684"/>
        <n v="120.58767850000001"/>
        <n v="17.278220896907218"/>
        <n v="15.937936375"/>
        <n v="37.02457476774194"/>
        <n v="8.948366264367817"/>
        <n v="17.007790158333332"/>
        <n v="21.031289215625"/>
        <n v="65.78540776666667"/>
        <n v="43.2817962"/>
        <n v="44.84563333333333"/>
        <n v="4.616692241952233"/>
        <n v="99.22957768"/>
        <n v="13.637696307142857"/>
        <n v="10.181175159999999"/>
        <n v="32.839289083333334"/>
        <n v="37.45958385714285"/>
        <n v="12.110601286885247"/>
        <n v="10.232821849609374"/>
        <n v="16.135637344444444"/>
        <n v="11.188674171597633"/>
        <n v="15.130397641025642"/>
        <n v="11.098297658967391"/>
        <n v="83.36554527941178"/>
        <n v="19.3759581875"/>
        <n v="24.535641452380954"/>
        <n v="173.38332622222222"/>
        <n v="9.373770670157068"/>
        <n v="38.157415475"/>
        <n v="63.783020615384615"/>
        <n v="18.939012477777776"/>
        <n v="49.798595999999996"/>
        <n v="45.876218449999996"/>
        <n v="83.07475971666666"/>
        <n v="16.077650944444443"/>
        <n v="2.8631997620556144"/>
        <n v="15.320999943925235"/>
        <n v="336.37202495"/>
        <n v="22.130035652173913"/>
        <n v="1.810446262910798"/>
        <n v="7.529925326023393"/>
        <n v="3.190381924906133"/>
        <n v="74.21763824285715"/>
        <n v="17.665637191011236"/>
        <n v="2.987886193877551"/>
        <n v="10.511526502369668"/>
        <n v="2.0981833797468354"/>
        <n v="158.3537104"/>
        <n v="9.694300064516128"/>
        <n v="7.096953052576235"/>
        <n v="2.2491610073891626"/>
        <n v="7.93656237368421"/>
        <n v="15.825930954022988"/>
        <n v="14.255954747747747"/>
        <n v="638.6464232000001"/>
        <n v="20.50842405063291"/>
        <n v="21.83513484057971"/>
        <n v="1.8441597122473246"/>
        <n v="102.11052682352941"/>
        <n v="599.5041002"/>
        <n v="363.6632994"/>
        <n v="53.36669273333334"/>
        <n v="2.0876277920227917"/>
        <n v="30.272192664864864"/>
        <n v="30.0029535"/>
        <n v="106.03950744117647"/>
        <n v="38.845270544117646"/>
        <n v="13.544903702702703"/>
        <n v="16.267019681818184"/>
        <n v="13.970596932692306"/>
        <n v="21.124769604938272"/>
        <n v="52.17897378125"/>
        <n v="109.06239745"/>
        <n v="7.211139950000001"/>
        <n v="7.876079740566038"/>
        <n v="7.680943166666666"/>
        <n v="52.75766845544554"/>
        <n v="43.952459125000004"/>
        <n v="75.2164607"/>
        <n v="7.8933669834024895"/>
        <n v="24.851307464285714"/>
        <n v="21.128798508361204"/>
        <n v="10.821719742547426"/>
        <n v="132.2429138"/>
        <n v="12.62818226566416"/>
        <n v="24.145796650793653"/>
        <n v="148.24176195454547"/>
        <n v="0.0"/>
        <n v="17.45577504761905"/>
        <n v="33.3172313768116"/>
        <n v="53.159633168"/>
        <n v="101.09306211111111"/>
        <n v="15.87000351875"/>
        <n v="24.83597954736842"/>
        <n v="53.86528312371134"/>
        <n v="14.865057368"/>
        <n v="37.86340801621622"/>
        <n v="12.30716568292683"/>
        <n v="19.20786335"/>
        <n v="22.653961029411764"/>
        <n v="23.257674115384614"/>
        <n v="144.21500768181818"/>
        <n v="340.6294351"/>
        <n v="13.708259075471698"/>
        <n v="2.0264956747547753"/>
        <n v="6.998894543378995"/>
        <n v="13.42354572888889"/>
        <n v="31.154416648148146"/>
        <n v="36.252548374999996"/>
        <n v="18.964409511904762"/>
        <n v="140.802199325"/>
        <n v="1.0381125732814527"/>
        <n v="195.39670933333332"/>
        <n v="41.92789594375"/>
        <n v="15.812068062124249"/>
        <n v="27.15016782758621"/>
        <n v="5.002156920212766"/>
        <n v="63.03751888"/>
        <n v="13.873163673469389"/>
        <n v="39.47446225675676"/>
        <n v="61.4833433488372"/>
        <n v="7.085062525925926"/>
        <n v="63.10259825263157"/>
        <n v="27.377634203703703"/>
        <n v="27.080651155660377"/>
        <n v="27.89256153714286"/>
        <n v="21.136534877777777"/>
        <n v="53.74782704545455"/>
        <n v="41.7004"/>
        <n v="30.3980802"/>
        <n v="188.16999823999998"/>
        <n v="9.236080400468383"/>
        <n v="14.063880966666668"/>
        <n v="8.743618285416666"/>
        <n v="60.77113022857144"/>
        <n v="7.890262505823626"/>
        <n v="25.3468724"/>
        <n v="17.731683163934427"/>
        <n v="28.888845632"/>
        <n v="12.293481568965518"/>
        <n v="82.55491664102564"/>
        <n v="11.535594762"/>
        <n v="6.245213115463918"/>
        <n v="1.8498256267605633"/>
        <n v="20.461684104651162"/>
        <n v="2.508201911521324"/>
        <n v="10.716994216269843"/>
        <n v="34.164700335"/>
        <n v="24.35594607272727"/>
        <n v="21.720039605263157"/>
        <n v="94.48656203030303"/>
        <n v="23.282348645833334"/>
        <n v="61.59606708974359"/>
        <n v="16.97929930909091"/>
        <n v="112.75000666666666"/>
        <n v="101.86134228571429"/>
        <n v="19.6292845"/>
        <n v="2.0230834272608123"/>
        <n v="6.866526198113207"/>
        <n v="39.134848275"/>
        <n v="10.400879324324325"/>
        <n v="213.2289587666667"/>
        <n v="19.457136528776978"/>
        <n v="14.406649423076923"/>
        <n v="10.766577652173913"/>
        <n v="32.11667854545455"/>
        <n v="14.890179203007518"/>
        <n v="2.86729140720524"/>
        <n v="9.008351279829546"/>
        <n v="41.7145644"/>
        <n v="36.309325199999996"/>
        <n v="7.315065579390115"/>
        <n v="15.807449237623763"/>
        <n v="51.605356611111105"/>
        <n v="94.70382151724138"/>
        <n v="615.9366901999999"/>
        <n v="57.231904783333334"/>
        <n v="61.92347106666667"/>
        <n v="1.2564723380614657"/>
        <n v="31.014142635294117"/>
        <n v="88.9030362"/>
        <n v="196.20237153333335"/>
        <n v="79.56220817857142"/>
        <n v="52.243732966942154"/>
        <n v="217.71851326086957"/>
        <n v="12.545522016393443"/>
        <n v="109.19979519047618"/>
        <n v="97.6787228857143"/>
        <n v="9.795726864485982"/>
        <n v="7.702140804545454"/>
        <n v="1.6625205447154472"/>
        <n v="19.4277968361204"/>
        <n v="17.31439431534091"/>
        <n v="17.498306011494254"/>
        <n v="0.8035494832474227"/>
        <n v="20.995354802325583"/>
        <n v="4.326510682258065"/>
        <n v="18.665123385964915"/>
        <n v="13.988759613793103"/>
        <n v="115.59295363636365"/>
        <n v="73.6550319"/>
        <n v="7.7706289947368425"/>
        <n v="5.782482418867924"/>
        <n v="61.6460824742268"/>
        <n v="26.74494409090909"/>
        <n v="99.56805381818182"/>
        <n v="7.59103175879397"/>
        <n v="6.364707692592592"/>
        <n v="21.88164691638796"/>
        <n v="39.2142880375"/>
        <n v="18.295436211764706"/>
        <n v="47.974675818181815"/>
        <n v="20.273380011494254"/>
        <n v="59.28010089772727"/>
        <n v="123.78849869565218"/>
        <n v="64.80731779999999"/>
        <n v="7.847301379141105"/>
        <n v="63.839536708333334"/>
        <n v="180.8307918"/>
        <n v="6.740629869565217"/>
        <n v="16.992302544444446"/>
        <n v="19.16524611904762"/>
        <n v="11.655297942857143"/>
        <n v="46.9756639009009"/>
        <n v="251.93570334999998"/>
        <n v="7.322204106666667"/>
        <n v="25.631087939799333"/>
        <n v="44.66357744444444"/>
        <n v="7.177696931531531"/>
        <n v="30.32522697142857"/>
        <n v="4.288110774285714"/>
        <n v="182.303376475"/>
        <n v="16.31333605097087"/>
        <n v="22.35219877272727"/>
        <n v="29.05131145"/>
        <n v="28.72252131638418"/>
        <n v="8.593798677242887"/>
        <n v="3.8851974976190475"/>
        <n v="80.99027314285715"/>
        <n v="33.14319532"/>
        <n v="15.322012864864865"/>
        <n v="16.19867310552764"/>
        <n v="98.81079391891892"/>
        <n v="11.702863638461539"/>
        <n v="13.928529626923078"/>
        <n v="560.3048132"/>
        <n v="46.065162825"/>
        <n v="7.985050951871657"/>
        <n v="27.159624145454547"/>
        <n v="98.65196327272727"/>
        <n v="10.8783868"/>
        <n v="19.29576775"/>
        <n v="12.487596247126437"/>
        <n v="15.229872431034483"/>
        <n v="32.53483488571429"/>
        <n v="30.296538542857142"/>
        <n v="62.90806"/>
        <n v="100.33410333333333"/>
        <n v="6.068977508"/>
        <n v="30.08768135714286"/>
        <n v="21.976229344827587"/>
        <n v="6.573418233183856"/>
        <n v="26.657890702380953"/>
        <n v="308.87322725"/>
        <n v="29.24784177142857"/>
        <n v="19.232042564102564"/>
        <n v="32.79627392"/>
        <n v="35.954132486486486"/>
        <n v="14.674490818749998"/>
        <n v="52.90553892079208"/>
        <n v="24.792566369565215"/>
        <n v="13.396515395161291"/>
        <n v="193.70583879999998"/>
        <n v="7.618919545"/>
        <n v="30.024497889447236"/>
        <n v="92.04227398550725"/>
        <n v="10.293120598639456"/>
        <n v="35.68637318644068"/>
        <n v="54.131802944"/>
        <n v="5.280815160638298"/>
        <n v="8.427756404285715"/>
        <n v="43.954139425742575"/>
        <n v="154.31997621212122"/>
        <n v="42.6448753625"/>
        <n v="56.791117648"/>
        <n v="60.824855684684685"/>
        <n v="3.0585245443298965"/>
        <n v="17.855947160714287"/>
        <n v="14.683043790476189"/>
        <n v="55.308004579999995"/>
        <n v="187.4998142820513"/>
        <n v="51.2390388019802"/>
        <n v="1.6776117910112358"/>
        <n v="19.52051607142857"/>
        <n v="33.040274733333334"/>
        <n v="125.97027858"/>
        <n v="99.42550140579709"/>
        <n v="20.405909775"/>
        <n v="39.0107676"/>
        <n v="22.236405555555557"/>
        <n v="25.40610060769231"/>
        <n v="32.41282752173913"/>
        <n v="101.90058226666666"/>
        <n v="117.71044646666667"/>
        <n v="225.72480525806452"/>
        <n v="9.86759070860927"/>
        <n v="242.05338491999998"/>
        <n v="1.1957449462068965"/>
        <n v="18.463598708333333"/>
        <n v="38.871288022222224"/>
        <n v="8.544101417840377"/>
        <n v="9.386232152941178"/>
        <n v="14.932254042424244"/>
        <n v="122.85003048214286"/>
        <n v="1.807235069524913"/>
        <n v="71.82088014084506"/>
        <n v="51.280520980645164"/>
        <n v="63.70703656321839"/>
        <n v="10.914116285714286"/>
        <n v="6.698939954545454"/>
        <n v="181.6030806"/>
        <n v="72.23704344"/>
        <n v="14.714614112244899"/>
        <n v="25.652913538011695"/>
        <n v="23.40165413095238"/>
        <n v="60.858500875"/>
        <n v="18.928034729411763"/>
        <n v="26.493868815384616"/>
        <n v="19.572909499999998"/>
        <n v="51.58378196666667"/>
        <n v="48.23714257377049"/>
        <n v="6.600444493392071"/>
        <n v="3.581334046522782"/>
        <n v="135.37517536"/>
        <n v="510.1321655"/>
        <n v="1.2140729634121274"/>
        <n v="20.48654911904762"/>
        <n v="9.014645735294119"/>
        <n v="2.994578617586912"/>
        <n v="33.63143777083334"/>
        <n v="31.567446014492756"/>
        <n v="58.03331454"/>
        <n v="76.29811645"/>
        <n v="25.00393279710145"/>
        <n v="13.168106884955751"/>
        <n v="130.21933534090908"/>
        <n v="19.160196711111112"/>
        <n v="30.41477441566265"/>
        <n v="65.97890282758621"/>
        <n v="9.781572762162163"/>
        <n v="2.420112865420561"/>
        <n v="785.1397478"/>
        <n v="28.707803983050844"/>
        <n v="11.034655349152542"/>
        <n v="8.98548551758794"/>
        <n v="34.88844451256281"/>
        <n v="70.61455104545455"/>
        <n v="7.584678103626943"/>
        <n v="98.1351758"/>
        <n v="71.235991"/>
        <n v="2.592515257142857"/>
        <n v="20.481708122186493"/>
        <n v="102.63943387878788"/>
        <n v="53.18057971641791"/>
        <n v="2.398100334212068"/>
        <n v="0.7446697862903227"/>
        <n v="3.7047568390064396"/>
        <n v="84.56729986301369"/>
        <n v="0.658235697198399"/>
        <n v="116.60386396666667"/>
        <n v="187.91011656666666"/>
        <n v="0.9738082720942689"/>
        <n v="20.06686883277592"/>
        <n v="83.80435077922078"/>
        <n v="331.1941246"/>
        <n v="1.021610947400242"/>
        <n v="65.5124298265306"/>
        <n v="8.596164407216495"/>
        <n v="2.1237276084656087"/>
        <n v="47.11627071428571"/>
        <n v="44.13496775"/>
        <n v="1.7506018979343863"/>
        <n v="113.08438821666667"/>
        <n v="4.6861296289855074"/>
        <n v="48.11724466363636"/>
        <n v="78.15484290588235"/>
        <n v="24.01410814666667"/>
        <n v="60.12820732"/>
        <n v="54.802515452631575"/>
        <n v="21.986439080808083"/>
        <n v="45.38992857142857"/>
        <n v="3.0033587336884158"/>
        <n v="11.096617842217483"/>
        <n v="7.542812495283019"/>
        <n v="5.265608040620384"/>
        <n v="26.163929702702703"/>
        <n v="1.991869088639201"/>
        <n v="1.2363898709677419"/>
        <n v="10.173259026666667"/>
        <n v="0.7896841065873742"/>
        <n v="3.178987012024048"/>
        <n v="28.218454525"/>
        <n v="27.061324175675676"/>
        <n v="60.937748626262625"/>
        <n v="52.435562727272725"/>
        <n v="8.748403676470588"/>
        <n v="2.384105913112667"/>
        <n v="22.069445455882352"/>
        <n v="74.81708404411765"/>
        <n v="43.70625627027027"/>
        <n v="6.887191618729097"/>
        <n v="13.40511676551724"/>
        <n v="107.5800288"/>
        <n v="19.0197081"/>
        <n v="17.166602525773197"/>
        <n v="39.2055339054054"/>
        <n v="15.002134201388891"/>
        <n v="38.0628068"/>
        <n v="42.57200295138889"/>
        <n v="36.623053023255814"/>
        <n v="12.687649575"/>
        <n v="24.127105263636363"/>
        <n v="40.916994333333335"/>
        <n v="16.778827738636366"/>
        <n v="8.678735302702703"/>
        <n v="2.848907973717146"/>
        <n v="43.981668524999996"/>
        <n v="37.12495635897436"/>
        <n v="21.96413001190476"/>
        <n v="42.031613976923076"/>
        <n v="62.45885148"/>
        <n v="5.380218242857143"/>
        <n v="127.61846723333333"/>
        <n v="69.93648991578948"/>
        <n v="8.46921017368421"/>
        <n v="31.722228877551018"/>
        <n v="8.118659645454546"/>
        <n v="7.054488743849493"/>
        <n v="27.602381826086955"/>
        <n v="17.877887386363636"/>
        <n v="60.789929375"/>
        <n v="76.510619225"/>
        <n v="79.57227061538461"/>
        <n v="42.227878152173915"/>
        <n v="1.6941136568047337"/>
        <n v="2.2332216237482116"/>
        <n v="30.824280939999998"/>
        <n v="5.821872780722892"/>
        <n v="29.24515943939394"/>
        <n v="171.3978863"/>
        <n v="12.497363815157117"/>
        <n v="2.0182365247805887"/>
        <n v="148.85918369387755"/>
        <n v="17.6913677"/>
        <n v="30.611362756410255"/>
        <n v="47.637469274647884"/>
        <n v="25.32733288095238"/>
        <n v="26.26196726785714"/>
        <n v="72.6557195"/>
        <n v="325.2763228"/>
        <n v="147.1187144"/>
        <n v="142.78480025"/>
        <n v="91.28475245333334"/>
        <n v="1.6961634551760938"/>
        <n v="25.979286952380953"/>
        <n v="45.25258903636364"/>
        <n v="167.455154972973"/>
        <n v="43.194100778571425"/>
        <n v="26.367859517241378"/>
        <n v="61.778549837499995"/>
        <n v="41.498317825"/>
        <n v="5.605379628252788"/>
        <n v="98.17010283783783"/>
        <n v="39.72120041666666"/>
        <n v="64.06955339393939"/>
        <n v="7.780134709359606"/>
        <n v="26.891315156521742"/>
        <n v="19.58811377105263"/>
        <n v="85.116950275"/>
        <n v="75.02224817857143"/>
        <n v="76.72808707499999"/>
        <n v="26.98049465671642"/>
        <n v="46.48723269047619"/>
        <n v="6.410343198564593"/>
        <n v="82.81918647826087"/>
        <n v="37.5528930326087"/>
        <n v="12.629865345603273"/>
        <n v="38.44991165"/>
        <n v="42.31088682666667"/>
        <n v="44.80718701538462"/>
        <n v="61.34654588888888"/>
        <n v="1.8814633150100402"/>
        <n v="33.64480372727273"/>
        <n v="12.615801502"/>
        <n v="13.052163370833334"/>
        <n v="227.98563620000002"/>
        <n v="9.10330056684492"/>
        <n v="16.857417113636362"/>
        <n v="20.700691171875"/>
        <n v="42.504304389999994"/>
        <n v="26.70701871212121"/>
        <n v="8.18534076884422"/>
        <n v="271.27286588"/>
        <n v="14.525905600000002"/>
        <n v="25.022050952380955"/>
        <n v="15.21990933016627"/>
        <n v="27.061360016666665"/>
        <n v="112.32618803999999"/>
        <n v="160.60927442222223"/>
        <n v="7.956172949238578"/>
        <n v="9.144090644720496"/>
        <n v="7.4499037830188675"/>
        <n v="46.954433581818186"/>
        <n v="6.676115072961374"/>
        <n v="5.265169411924119"/>
        <n v="648.6853909"/>
        <n v="4.5756562707692305"/>
        <n v="8.905995074285714"/>
        <n v="24.88427582105263"/>
        <n v="52.34324633333333"/>
        <n v="298.6689946"/>
        <n v="22.689163011904764"/>
        <n v="31.54552496"/>
        <n v="80.31403204918033"/>
        <n v="24.17807006060606"/>
        <n v="3.6536772505307855"/>
        <n v="15.177015080691643"/>
        <n v="55.98549547008547"/>
        <n v="9.22773681764706"/>
        <n v="46.230896720000004"/>
        <n v="48.400201225"/>
        <n v="12.279282771144278"/>
        <n v="9.036930430769232"/>
        <n v="3.3233114749498998"/>
        <n v="23.118155984615385"/>
        <n v="18.912673844444445"/>
        <n v="36.507196"/>
        <n v="32.5000632375"/>
        <n v="30.424393722222224"/>
        <n v="40.972557629310344"/>
        <n v="24.027184916666666"/>
        <n v="19.041102833333333"/>
        <n v="3.0717837657365346"/>
        <n v="3.436324386440678"/>
        <n v="1.8893380075376887"/>
        <n v="3.0534330578034683"/>
        <n v="7.963925864321609"/>
        <n v="69.43644852238806"/>
        <n v="40.196958692982456"/>
        <n v="10.621287831578947"/>
        <n v="25.82429433333333"/>
        <n v="55.46907798550724"/>
        <n v="2.6636514744744746"/>
        <n v="337.81475895"/>
        <n v="31.59674662962963"/>
        <n v="25.529637940476192"/>
        <n v="124.7"/>
        <n v="10.96407915744681"/>
        <n v="24.30243664"/>
        <n v="25.22005490909091"/>
        <n v="10.081592685"/>
        <n v="83.3610477826087"/>
        <n v="3.7408827669767444"/>
        <n v="9.176571641509433"/>
        <n v="36.2834617"/>
        <n v="32.31404001415094"/>
        <n v="3.025718402113739"/>
        <n v="135.03862496666667"/>
        <n v="50.37845852212389"/>
        <n v="9.43043206372549"/>
        <n v="56.785733880597014"/>
        <n v="47.77358467692307"/>
        <n v="3.513306394366197"/>
        <n v="29.849732825396824"/>
        <n v="43.28962155"/>
        <n v="7.661886996919917"/>
        <n v="122.25799848214285"/>
        <n v="148.25532914893617"/>
        <n v="1.3671268538306451"/>
        <n v="24.282236450000003"/>
        <n v="8.757365395999999"/>
        <n v="84.46278037878787"/>
        <n v="16.890831860000002"/>
        <n v="3.399947447698745"/>
        <n v="15.948246787878787"/>
        <n v="7.932789743243243"/>
        <n v="9.999258784313726"/>
        <n v="57.972199769999996"/>
        <n v="32.2650816984127"/>
        <n v="4.239827081081081"/>
        <n v="39.79430615"/>
        <n v="24.152963399999997"/>
        <n v="206.53673712121213"/>
        <n v="218.3952037"/>
        <n v="196.86379372"/>
        <n v="25.551609983695652"/>
        <n v="6.7095268798627"/>
        <n v="111.67701895"/>
        <n v="42.351972492753625"/>
        <n v="46.303737019230766"/>
        <n v="2.7100562355601947"/>
        <n v="16.2316908575"/>
        <n v="171.82148516666666"/>
        <n v="81.532347359375"/>
        <n v="12.671896775999999"/>
        <n v="18.176036500000002"/>
        <n v="23.889041825396824"/>
        <n v="544.8195232307692"/>
        <n v="325.32168435"/>
        <n v="38.298172125"/>
        <n v="37.78830348181818"/>
        <n v="29.359612984771573"/>
        <n v="59.215411153846155"/>
        <n v="11.976589796747968"/>
        <n v="15.388696498498499"/>
        <n v="351.79277915789476"/>
        <n v="33.845226125"/>
        <n v="14.003135469387754"/>
        <n v="11.325416280821917"/>
        <n v="1.650093598380567"/>
        <n v="164.4950521"/>
        <n v="11.807011575075075"/>
        <n v="69.27324455681818"/>
        <n v="22.50696757090909"/>
        <n v="80.68915432941176"/>
        <n v="52.520503425"/>
        <n v="81.2420387"/>
        <n v="1.5481566758037923"/>
        <n v="192.55027286666666"/>
        <n v="127.95205035999999"/>
        <n v="22.452011163265308"/>
        <n v="2.9315698684475806"/>
        <n v="25.249492228571427"/>
        <n v="11.023647221428572"/>
        <n v="11.649004182926829"/>
        <n v="3.7564197854166665"/>
        <n v="24.600224818181818"/>
        <n v="4.851793151125402"/>
        <n v="26.7931825"/>
        <n v="13.08386340769231"/>
        <n v="9.690437096774193"/>
        <n v="208.17115976666668"/>
        <n v="4.034242154506438"/>
        <n v="11.031917689655172"/>
        <n v="109.32462926666668"/>
        <n v="90.78741401333333"/>
        <n v="39.53195411111111"/>
        <n v="10.07763182421875"/>
        <n v="52.01788654"/>
        <n v="17.987360554545454"/>
        <n v="23.799512157142857"/>
        <n v="20.474789258373207"/>
        <n v="112.93091176363636"/>
        <n v="50.17554112121212"/>
        <n v="9.938300047337277"/>
        <n v="3.0137181025512754"/>
        <n v="67.53595242"/>
        <n v="60.08436638053097"/>
        <n v="14.768754110344826"/>
        <n v="49.3981719"/>
        <n v="84.313793"/>
        <n v="2.6114351728830645"/>
        <n v="13.427835091666667"/>
        <n v="107.51531061666667"/>
        <n v="14.623805315384615"/>
        <n v="123.00586575"/>
        <n v="3.9071312469999997"/>
        <n v="86.75118713636364"/>
        <n v="7.90465356372549"/>
        <n v="28.137881824561404"/>
        <n v="147.21101149999998"/>
        <n v="1.469224913988658"/>
        <n v="3.000196796124031"/>
        <n v="14.880876426035504"/>
        <n v="83.20220607246377"/>
        <n v="82.4729926"/>
        <n v="67.1933526"/>
        <n v="2.674044433310992"/>
        <n v="56.113494410526314"/>
        <n v="111.56607094545454"/>
        <n v="20.46264"/>
        <n v="23.843992363636364"/>
        <n v="14.528345352272726"/>
        <n v="349.01146520000003"/>
        <n v="7.505621379166667"/>
        <n v="70.91079426666667"/>
        <n v="308.11604165"/>
        <n v="15.248102240000001"/>
        <n v="10.13064368"/>
        <m/>
      </sharedItems>
    </cacheField>
    <cacheField name="CPM" numFmtId="164">
      <sharedItems containsString="0" containsBlank="1" containsNumber="1">
        <n v="41.33441975018087"/>
        <n v="29.77184514823434"/>
        <n v="57.54924278466655"/>
        <n v="427.4829639899865"/>
        <n v="128.6972283744887"/>
        <n v="63.343508411659286"/>
        <n v="594.6593582515951"/>
        <n v="4.235951060375184"/>
        <n v="98.46642882475236"/>
        <n v="159.82004640598336"/>
        <n v="121.86015371702638"/>
        <n v="108.19961089523241"/>
        <n v="55.00304830725603"/>
        <n v="257.0205757210982"/>
        <n v="38.61816735041604"/>
        <n v="111.02837356860294"/>
        <n v="10.271396333160192"/>
        <n v="352.3785470468432"/>
        <n v="32.15952854672791"/>
        <n v="57.246685252511526"/>
        <n v="68.10068781531717"/>
        <n v="124.09217008603574"/>
        <n v="8.50143523941117"/>
        <n v="114.79663656941649"/>
        <n v="162.9637681415929"/>
        <n v="6.125567169444386"/>
        <n v="52.81866336493561"/>
        <n v="374.3421688430699"/>
        <n v="235.2329486133768"/>
        <n v="493.03616300032195"/>
        <n v="775.0524202599295"/>
        <n v="46.27585570112372"/>
        <n v="140.40113252827547"/>
        <n v="663.785121719636"/>
        <n v="720.371341332784"/>
        <n v="152.47338309679768"/>
        <n v="111.04157718266927"/>
        <n v="163.1363093126386"/>
        <n v="22.981103583658047"/>
        <n v="47.64865451871221"/>
        <n v="72.54983128153162"/>
        <n v="137.25309360873499"/>
        <n v="126.90748042808971"/>
        <n v="143.06348362398978"/>
        <n v="13.253029797800638"/>
        <n v="198.2925895847488"/>
        <n v="86.10045019165727"/>
        <n v="113.40979310856973"/>
        <n v="129.62877269736842"/>
        <n v="284.8328122963284"/>
        <n v="42.26360470837267"/>
        <n v="25.226688432000383"/>
        <n v="118.25792842019543"/>
        <n v="28.41130412897797"/>
        <n v="55.02931955900029"/>
        <n v="29.974595617025493"/>
        <n v="327.3579187503609"/>
        <n v="73.0169416835461"/>
        <n v="64.784644076321"/>
        <n v="210.81463604431235"/>
        <n v="23.15768626233622"/>
        <n v="184.37987666102924"/>
        <n v="99.48758389825424"/>
        <n v="104.11135615685316"/>
        <n v="122.75490478831576"/>
        <n v="113.71684563425667"/>
        <n v="182.1082745606664"/>
        <n v="40.56760691685357"/>
        <n v="9.159922980686616"/>
        <n v="42.06114108068351"/>
        <n v="874.2612734243015"/>
        <n v="62.334605043758415"/>
        <n v="4.595369822203155"/>
        <n v="19.597913765615072"/>
        <n v="9.482927253721018"/>
        <n v="292.3598580191334"/>
        <n v="87.21109995562458"/>
        <n v="10.160903302148688"/>
        <n v="26.00764648217636"/>
        <n v="17.027560146282333"/>
        <n v="106.1565397868204"/>
        <n v="20.374691375043785"/>
        <n v="18.867962754433098"/>
        <n v="6.242160169254011"/>
        <n v="21.81131177678778"/>
        <n v="40.42798816689667"/>
        <n v="39.05355455465337"/>
        <n v="383.70969911079067"/>
        <n v="71.05989035087718"/>
        <n v="46.05442024821178"/>
        <n v="4.9676762073758995"/>
        <n v="453.05466684066295"/>
        <n v="743.0640805651958"/>
        <n v="598.0812423320451"/>
        <n v="291.5947148711411"/>
        <n v="5.556411742849343"/>
        <n v="114.98050881803437"/>
        <n v="67.65862854426672"/>
        <n v="317.7913841339797"/>
        <n v="247.95629372007883"/>
        <n v="48.9511073451846"/>
        <n v="46.06715082532107"/>
        <n v="44.44607161211379"/>
        <n v="74.61002607482341"/>
        <n v="114.73028213144605"/>
        <n v="255.26599754242247"/>
        <n v="16.237831882817865"/>
        <n v="28.829685670873836"/>
        <n v="20.165404244366368"/>
        <n v="133.9027118158516"/>
        <n v="192.1628992239589"/>
        <n v="139.04512561234867"/>
        <n v="25.64993046491559"/>
        <n v="163.46983766640562"/>
        <n v="65.27770233211751"/>
        <n v="32.73368186997401"/>
        <n v="346.31255905305613"/>
        <n v="36.2742953694638"/>
        <n v="120.80568527636595"/>
        <n v="360.74539715723694"/>
        <n v="202.6099583950451"/>
        <n v="108.90412240047534"/>
        <n v="183.7347318574169"/>
        <n v="148.0307903049745"/>
        <n v="453.68734242769625"/>
        <n v="113.13493864729995"/>
        <n v="102.6615057978897"/>
        <n v="430.5316795484509"/>
        <n v="168.26334972380693"/>
        <n v="69.49137383928571"/>
        <n v="43.6224350539884"/>
        <n v="166.84354701411507"/>
        <n v="79.14454120427457"/>
        <n v="111.12395595712097"/>
        <n v="448.85480215038547"/>
        <n v="120.9579370912361"/>
        <n v="942.3971091437267"/>
        <n v="38.988850304542645"/>
        <n v="5.179375929159868"/>
        <n v="27.73017883634258"/>
        <n v="44.79592114025525"/>
        <n v="148.93223256019832"/>
        <n v="124.64039225196463"/>
        <n v="127.86021342001766"/>
        <n v="401.9761596602669"/>
        <n v="2.88437346931421"/>
        <n v="566.8464914783029"/>
        <n v="139.1479818091307"/>
        <n v="35.586424152083715"/>
        <n v="113.91953512262172"/>
        <n v="25.224928139954077"/>
        <n v="179.73745118613138"/>
        <n v="38.075373125968525"/>
        <n v="144.05317126935597"/>
        <n v="358.96588784792937"/>
        <n v="27.131972910106942"/>
        <n v="204.94160315886634"/>
        <n v="120.98136227495908"/>
        <n v="107.38250121577136"/>
        <n v="82.81920440123521"/>
        <n v="238.1332950970165"/>
        <n v="245.32203215767638"/>
        <n v="135.40189950482994"/>
        <n v="86.54996925004271"/>
        <n v="434.17166183664045"/>
        <n v="24.258232033018402"/>
        <n v="39.259256837501745"/>
        <n v="18.706344639617754"/>
        <n v="156.38479214763623"/>
        <n v="24.88062335250168"/>
        <n v="180.2098256690271"/>
        <n v="47.646917448570555"/>
        <n v="51.161487677540464"/>
        <n v="34.4788167794971"/>
        <n v="548.7713906596216"/>
        <n v="35.775498263264325"/>
        <n v="19.525412070716026"/>
        <n v="4.905798159140642"/>
        <n v="163.25306920864642"/>
        <n v="6.4474822147063495"/>
        <n v="23.234675807631092"/>
        <n v="107.10944707966267"/>
        <n v="23.446437449132294"/>
        <n v="109.80662608927027"/>
        <n v="590.2615327969711"/>
        <n v="58.42252179959015"/>
        <n v="188.1237806100474"/>
        <n v="47.69628496033233"/>
        <n v="386.17424363511816"/>
        <n v="244.28110255043774"/>
        <n v="96.92277249722255"/>
        <n v="4.951396313748384"/>
        <n v="24.350198287109833"/>
        <n v="146.19602437543776"/>
        <n v="30.34239020736419"/>
        <n v="821.2695805623316"/>
        <n v="49.303921783992195"/>
        <n v="46.569842414446896"/>
        <n v="35.57154147812972"/>
        <n v="86.26664159697211"/>
        <n v="45.353222965236114"/>
        <n v="7.879986585859799"/>
        <n v="30.099094926435694"/>
        <n v="133.90899330459504"/>
        <n v="190.73294708752033"/>
        <n v="96.14416650117171"/>
        <n v="15.570797239767757"/>
        <n v="78.46237335364654"/>
        <n v="137.29465652449323"/>
        <n v="283.018427864798"/>
        <n v="769.92086275"/>
        <n v="38.10252973158905"/>
        <n v="195.1848280741078"/>
        <n v="3.3023014058661984"/>
        <n v="180.79707317742267"/>
        <n v="283.87805326123976"/>
        <n v="346.6881344092355"/>
        <n v="723.4493924009525"/>
        <n v="148.88461077745592"/>
        <n v="547.0912056156452"/>
        <n v="36.05459673505924"/>
        <n v="683.4479532088218"/>
        <n v="321.31158843984963"/>
        <n v="32.304221614374654"/>
        <n v="34.40550207106599"/>
        <n v="3.884781211559925"/>
        <n v="45.70706785742387"/>
        <n v="43.42198789532555"/>
        <n v="46.986192067901236"/>
        <n v="2.234275304274761"/>
        <n v="88.4361322917177"/>
        <n v="14.641481938561636"/>
        <n v="54.93285313024397"/>
        <n v="35.750394698345"/>
        <n v="297.8676404099561"/>
        <n v="136.8883011398835"/>
        <n v="37.184725072409016"/>
        <n v="18.90539444074321"/>
        <n v="424.6020024142583"/>
        <n v="68.31879267103247"/>
        <n v="357.12687093092774"/>
        <n v="21.655394010636925"/>
        <n v="34.01767874180968"/>
        <n v="61.495342018196865"/>
        <n v="243.7941438451974"/>
        <n v="114.41377854620366"/>
        <n v="171.67255497722837"/>
        <n v="155.05793942857144"/>
        <n v="446.5926615015838"/>
        <n v="522.1227709517698"/>
        <n v="615.7464874109263"/>
        <n v="22.284303806995172"/>
        <n v="156.50141787538305"/>
        <n v="146.37428508984942"/>
        <n v="19.589521509661367"/>
        <n v="74.33925865253744"/>
        <n v="78.38928149194136"/>
        <n v="31.032324978129395"/>
        <n v="120.23655528397167"/>
        <n v="669.1519345285525"/>
        <n v="16.794559711306157"/>
        <n v="62.77292477433941"/>
        <n v="161.90195473882946"/>
        <n v="18.789871170563515"/>
        <n v="67.51155703972267"/>
        <n v="17.20257631955986"/>
        <n v="377.16639386572876"/>
        <n v="58.16913429516028"/>
        <n v="108.03699150494324"/>
        <n v="86.44079776841062"/>
        <n v="125.69254266076594"/>
        <n v="24.679538349635056"/>
        <n v="11.560056879928023"/>
        <n v="187.35357303370787"/>
        <n v="150.3092758276644"/>
        <n v="64.40599804594306"/>
        <n v="33.8290458290044"/>
        <n v="375.7257463645239"/>
        <n v="616.5406492417704"/>
        <n v="29.92588758409064"/>
        <n v="92.3548327807814"/>
        <n v="721.2058349851975"/>
        <n v="90.06337127914365"/>
        <n v="19.46202658881184"/>
        <n v="67.39968993367324"/>
        <n v="703.0590191124069"/>
        <n v="42.226370927586665"/>
        <n v="115.65605903948452"/>
        <n v="41.87480481412245"/>
        <n v="38.11685058182185"/>
        <n v="105.1279083250629"/>
        <n v="72.15179457694009"/>
        <n v="452.73106922549687"/>
        <n v="152.31368788584152"/>
        <n v="16.08272606529574"/>
        <n v="90.3559816525569"/>
        <n v="165.37773142461725"/>
        <n v="19.931908326987926"/>
        <n v="213.5682230805913"/>
        <n v="762.9325114239842"/>
        <n v="139.34179024025045"/>
        <n v="135.60832760802748"/>
        <n v="100.99862626262626"/>
        <n v="79.22525233155068"/>
        <n v="36.09794337592054"/>
        <n v="139.1236052645282"/>
        <n v="116.49928013974298"/>
        <n v="75.84202661735836"/>
        <n v="257.2113116451998"/>
        <n v="20.449083539105693"/>
        <n v="127.08173983324825"/>
        <n v="532.8397436865508"/>
        <n v="41.40570637331363"/>
        <n v="147.72300694590612"/>
        <n v="152.03854326480172"/>
        <n v="10.557317544747677"/>
        <n v="22.87824294777827"/>
        <n v="111.41873511695613"/>
        <n v="348.8293181039797"/>
        <n v="260.42671977099235"/>
        <n v="178.00179799904717"/>
        <n v="254.21940586640562"/>
        <n v="8.350884998198522"/>
        <n v="81.19766792802157"/>
        <n v="121.47176158209895"/>
        <n v="140.68272009971002"/>
        <n v="781.0823282418287"/>
        <n v="203.93044563975252"/>
        <n v="5.888051731821104"/>
        <n v="124.52334067436209"/>
        <n v="133.137440161182"/>
        <n v="790.7738768361581"/>
        <n v="378.2730258601676"/>
        <n v="74.18981921468824"/>
        <n v="196.27510532200355"/>
        <n v="90.27862513157235"/>
        <n v="44.14967556042723"/>
        <n v="172.1962657068063"/>
        <n v="426.06515233449477"/>
        <n v="363.278930868939"/>
        <n v="836.8176229370964"/>
        <n v="108.65647174214249"/>
        <n v="736.4408692953632"/>
        <n v="3.0845417512448785"/>
        <n v="43.396111034942024"/>
        <n v="89.73825406570104"/>
        <n v="29.425261964816972"/>
        <n v="32.29295446450255"/>
        <n v="43.2803751646846"/>
        <n v="727.0000747120363"/>
        <n v="5.065620826404406"/>
        <n v="395.93776613091075"/>
        <n v="143.3579358282983"/>
        <n v="266.0448414054625"/>
        <n v="43.60289587078732"/>
        <n v="21.28400043325716"/>
        <n v="149.14839076872536"/>
        <n v="180.37615721134637"/>
        <n v="108.21193028665766"/>
        <n v="90.56586454290198"/>
        <n v="118.56085325693607"/>
        <n v="365.35978226843906"/>
        <n v="42.77010266634766"/>
        <n v="75.41830047297888"/>
        <n v="50.978493850383444"/>
        <n v="89.82548519851404"/>
        <n v="136.67769222193837"/>
        <n v="19.271246848793538"/>
        <n v="10.871361310489213"/>
        <n v="374.0679064935065"/>
        <n v="242.59661665398517"/>
        <n v="3.433069121549909"/>
        <n v="138.37810598263107"/>
        <n v="26.445034943917168"/>
        <n v="6.3692822520312475"/>
        <n v="104.54692137814908"/>
        <n v="192.02625187340212"/>
        <n v="50.73551767729752"/>
        <n v="153.42472642268248"/>
        <n v="45.74253951798924"/>
        <n v="40.13367348149746"/>
        <n v="407.89141845233854"/>
        <n v="115.48471095633539"/>
        <n v="113.81286609860011"/>
        <n v="149.4990245338056"/>
        <n v="21.464557220126682"/>
        <n v="6.810030127468436"/>
        <n v="617.7338692368214"/>
        <n v="114.45100581120346"/>
        <n v="58.32479266107647"/>
        <n v="22.237981519251814"/>
        <n v="91.29377714368367"/>
        <n v="340.5348800964489"/>
        <n v="17.964348157965784"/>
        <n v="223.04897415416585"/>
        <n v="537.7460767820554"/>
        <n v="6.665053180549434"/>
        <n v="70.97757204938492"/>
        <n v="654.5123319806763"/>
        <n v="165.86439069919"/>
        <n v="6.1861863725970965"/>
        <n v="2.1755694406403787"/>
        <n v="11.050615110840361"/>
        <n v="266.6010057868371"/>
        <n v="1.8009559296558977"/>
        <n v="381.80702019209775"/>
        <n v="396.3233617125984"/>
        <n v="3.2690704052129633"/>
        <n v="51.05595552170732"/>
        <n v="246.18247405768352"/>
        <n v="444.73495984960385"/>
        <n v="2.8234877970123318"/>
        <n v="671.5709333682008"/>
        <n v="23.918646840308654"/>
        <n v="5.63775952918538"/>
        <n v="101.95174497681607"/>
        <n v="143.7621099348534"/>
        <n v="2.8367327545979535"/>
        <n v="364.142290184082"/>
        <n v="14.755489536082944"/>
        <n v="195.8011583678603"/>
        <n v="248.02724189814816"/>
        <n v="61.90905097621339"/>
        <n v="163.78352397036392"/>
        <n v="280.8566093758429"/>
        <n v="174.2999254484305"/>
        <n v="95.02048567498056"/>
        <n v="7.58548903805991"/>
        <n v="26.262792589938584"/>
        <n v="24.23467027870815"/>
        <n v="12.52634671654037"/>
        <n v="148.07883732313576"/>
        <n v="5.241812423409128"/>
        <n v="3.241759808216607"/>
        <n v="30.877211682435878"/>
        <n v="2.2117934040167846"/>
        <n v="8.14191907428413"/>
        <n v="65.20823125695057"/>
        <n v="158.85594074250355"/>
        <n v="202.2134850841322"/>
        <n v="236.3898319672131"/>
        <n v="31.02853320398072"/>
        <n v="6.753487950601523"/>
        <n v="77.58076359594706"/>
        <n v="274.7657007453014"/>
        <n v="162.49311515273314"/>
        <n v="20.904387355470057"/>
        <n v="58.27845642527333"/>
        <n v="679.0811059209695"/>
        <n v="69.99938574780329"/>
        <n v="147.50291832757551"/>
        <n v="218.25092221469944"/>
        <n v="232.79722650602412"/>
        <n v="41.93550082500243"/>
        <n v="90.67430599726043"/>
        <n v="150.0371625590445"/>
        <n v="93.69296049500238"/>
        <n v="67.66445709079596"/>
        <n v="227.45814012684264"/>
        <n v="83.88722844869667"/>
        <n v="104.45223832767402"/>
        <n v="23.369323925826734"/>
        <n v="8.226042118995649"/>
        <n v="225.7206493456505"/>
        <n v="73.0290173509533"/>
        <n v="94.37756002864596"/>
        <n v="118.29638053691275"/>
        <n v="202.14528927438673"/>
        <n v="20.043122204334693"/>
        <n v="322.07907941448644"/>
        <n v="218.12102895600788"/>
        <n v="26.189738826861106"/>
        <n v="138.61148698056"/>
        <n v="15.963901201244145"/>
        <n v="18.424112638899388"/>
        <n v="124.66874032859853"/>
        <n v="138.9186834437086"/>
        <n v="147.42450925753195"/>
        <n v="148.9402749172669"/>
        <n v="543.6311735131821"/>
        <n v="178.4877694569512"/>
        <n v="3.9507690297969686"/>
        <n v="6.1269405565585995"/>
        <n v="71.75780086600241"/>
        <n v="16.223485726564213"/>
        <n v="82.45111161896625"/>
        <n v="227.31815159151193"/>
        <n v="30.86008281603739"/>
        <n v="4.962355925264916"/>
        <n v="376.3919707415243"/>
        <n v="14.232485552134452"/>
        <n v="147.0340719871913"/>
        <n v="165.27451530699503"/>
        <n v="141.39004200172792"/>
        <n v="45.340676008139106"/>
        <n v="146.48330544354837"/>
        <n v="551.8302193570277"/>
        <n v="96.08694036966887"/>
        <n v="588.6819222840651"/>
        <n v="271.6161403634055"/>
        <n v="4.853566358019979"/>
        <n v="312.79836038987634"/>
        <n v="192.27412391363129"/>
        <n v="427.6237652011871"/>
        <n v="236.84686311295627"/>
        <n v="73.99296126181338"/>
        <n v="508.20400894601534"/>
        <n v="138.31619973335555"/>
        <n v="11.545360101682975"/>
        <n v="265.18900525662553"/>
        <n v="38.7267826965367"/>
        <n v="161.09734554136082"/>
        <n v="18.09395839013828"/>
        <n v="62.34567296003226"/>
        <n v="65.71915764334021"/>
        <n v="246.7873304581038"/>
        <n v="485.73060328349004"/>
        <n v="247.6897331127431"/>
        <n v="137.65558498324702"/>
        <n v="98.4650649553684"/>
        <n v="1.9347154177309693"/>
        <n v="346.2718213052172"/>
        <n v="595.307341948824"/>
        <n v="32.1330490163943"/>
        <n v="114.26422481426448"/>
        <n v="130.69134351962438"/>
        <n v="205.37812255835274"/>
        <n v="380.5354697084568"/>
        <n v="6.920963803148516"/>
        <n v="120.77171420180133"/>
        <n v="34.63709956950042"/>
        <n v="48.016787899690364"/>
        <n v="693.1761514138036"/>
        <n v="23.6049365059556"/>
        <n v="138.93909394024539"/>
        <n v="64.33906228753472"/>
        <n v="98.5789929494167"/>
        <n v="129.5313958700764"/>
        <n v="32.45885684395114"/>
        <n v="867.0188758629506"/>
        <n v="46.49331242198253"/>
        <n v="139.88723134262136"/>
        <n v="62.266963004713084"/>
        <n v="76.99552356790592"/>
        <n v="459.8255609955788"/>
        <n v="629.7854085918439"/>
        <n v="21.305287302730843"/>
        <n v="32.73341857548794"/>
        <n v="17.01807643902334"/>
        <n v="248.57963682741362"/>
        <n v="18.094978328389463"/>
        <n v="18.53614510466159"/>
        <n v="843.8732807337062"/>
        <n v="11.770805765531872"/>
        <n v="20.938109758718902"/>
        <n v="104.40570621618637"/>
        <n v="102.51321256038646"/>
        <n v="728.1057888834714"/>
        <n v="148.15684802549754"/>
        <n v="232.1572340300265"/>
        <n v="274.7241605450569"/>
        <n v="145.83738110034727"/>
        <n v="9.541743053899852"/>
        <n v="50.3780848399625"/>
        <n v="153.20554250964798"/>
        <n v="26.455667481786293"/>
        <n v="173.052205577391"/>
        <n v="159.36845974646033"/>
        <n v="37.821779073509354"/>
        <n v="23.293828686996868"/>
        <n v="9.665349998542911"/>
        <n v="88.62232478178817"/>
        <n v="55.16132693834562"/>
        <n v="102.17519171564511"/>
        <n v="99.98865742414337"/>
        <n v="90.19336614421785"/>
        <n v="128.9319015001492"/>
        <n v="64.99689337240758"/>
        <n v="119.30017229856732"/>
        <n v="8.288743951040992"/>
        <n v="9.650023741527681"/>
        <n v="5.134824432797856"/>
        <n v="8.036491120329424"/>
        <n v="19.113575751362827"/>
        <n v="187.02480607035176"/>
        <n v="100.94176467607991"/>
        <n v="35.344145716937845"/>
        <n v="155.29833519341207"/>
        <n v="203.89784140429384"/>
        <n v="7.625644816987986"/>
        <n v="899.1609234761778"/>
        <n v="105.64202328029225"/>
        <n v="125.7838927209807"/>
        <n v="172.04746136865342"/>
        <n v="47.22085261344476"/>
        <n v="184.3467847986043"/>
        <n v="119.54921886521427"/>
        <n v="29.10628569022678"/>
        <n v="222.6403056706019"/>
        <n v="8.725294507106275"/>
        <n v="30.65605401827923"/>
        <n v="74.02673052597217"/>
        <n v="63.10463879549369"/>
        <n v="7.341510534008858"/>
        <n v="224.78963206081457"/>
        <n v="145.36082049383347"/>
        <n v="28.287968194918246"/>
        <n v="333.15623204903676"/>
        <n v="307.6669973248786"/>
        <n v="9.789761474610971"/>
        <n v="222.8912134645016"/>
        <n v="18.90520959025253"/>
        <n v="16.261002056954094"/>
        <n v="389.40097343874413"/>
        <n v="478.8016539545111"/>
        <n v="4.805886170305127"/>
        <n v="79.55737383279637"/>
        <n v="35.61410269382177"/>
        <n v="584.7627719500681"/>
        <n v="49.276013361339636"/>
        <n v="8.577840833518067"/>
        <n v="105.80863369521512"/>
        <n v="21.081428863856733"/>
        <n v="25.35359441185244"/>
        <n v="333.51858111839834"/>
        <n v="148.37227350364964"/>
        <n v="8.402352518987477"/>
        <n v="90.2109518843865"/>
        <n v="158.2590153980561"/>
        <n v="592.1042763443662"/>
        <n v="292.2848015256959"/>
        <n v="455.0711828941285"/>
        <n v="99.20024131746635"/>
        <n v="14.445191222223043"/>
        <n v="589.0138130274262"/>
        <n v="106.36938455938558"/>
        <n v="136.6512102724177"/>
        <n v="7.710455914380863"/>
        <n v="54.43222956908116"/>
        <n v="358.0111512015557"/>
        <n v="446.1032940925023"/>
        <n v="33.42256140443422"/>
        <n v="110.37280893515506"/>
        <n v="100.44111285371062"/>
        <n v="933.7711011206328"/>
        <n v="827.5799652760112"/>
        <n v="103.76799329404592"/>
        <n v="268.60829615508885"/>
        <n v="68.97516824480644"/>
        <n v="170.80105280674508"/>
        <n v="36.558849098512205"/>
        <n v="45.181060959266446"/>
        <n v="876.2536449921342"/>
        <n v="90.34110757748705"/>
        <n v="59.45253855751568"/>
        <n v="43.43343254531127"/>
        <n v="4.232098773482637"/>
        <n v="544.6856029801324"/>
        <n v="42.915841887245534"/>
        <n v="207.89296869351702"/>
        <n v="64.70562000940882"/>
        <n v="237.41962468845196"/>
        <n v="241.0303048416705"/>
        <n v="219.75125426021097"/>
        <n v="4.24881850684978"/>
        <n v="607.0949223331583"/>
        <n v="442.71002131340384"/>
        <n v="123.94643386660658"/>
        <n v="7.586320416500364"/>
        <n v="770.7459092445715"/>
        <n v="113.68524191162281"/>
        <n v="46.66940672533189"/>
        <n v="58.1652210686558"/>
        <n v="9.071925581371946"/>
        <n v="51.77508332536114"/>
        <n v="15.712714331830346"/>
        <n v="70.9652471267086"/>
        <n v="43.287665563840896"/>
        <n v="27.746291609709242"/>
        <n v="516.468309047304"/>
        <n v="11.790801567125488"/>
        <n v="31.351424665588713"/>
        <n v="701.0235926044672"/>
        <n v="272.7768628715648"/>
        <n v="182.83020914696812"/>
        <n v="32.98501853260626"/>
        <n v="166.7026231893347"/>
        <n v="40.46898594862145"/>
        <n v="100.19039277122926"/>
        <n v="50.66577024627043"/>
        <n v="407.238404602675"/>
        <n v="181.35737754654983"/>
        <n v="27.80197159504734"/>
        <n v="8.116094157064508"/>
        <n v="181.6654627178825"/>
        <n v="163.55198133114925"/>
        <n v="61.12545943940172"/>
        <n v="167.22468483412322"/>
        <n v="251.49528113348245"/>
        <n v="5.700399475629305"/>
        <n v="72.39050321218383"/>
        <n v="244.21422059435926"/>
        <n v="51.06763077873586"/>
        <n v="352.8061544528897"/>
        <n v="11.476170920765092"/>
        <n v="210.677350369798"/>
        <n v="20.55957730802086"/>
        <n v="149.79539217334454"/>
        <n v="198.69214671345662"/>
        <n v="3.5664726211890385"/>
        <n v="7.577174167642303"/>
        <n v="35.858044828471215"/>
        <n v="242.1218935936907"/>
        <n v="78.92530034929901"/>
        <n v="155.38190870409767"/>
        <n v="7.247746556131022"/>
        <n v="201.62570327924655"/>
        <n v="583.0609941087038"/>
        <n v="64.40463301019767"/>
        <n v="74.6420630513834"/>
        <n v="78.3708111736364"/>
        <n v="852.5991576890193"/>
        <n v="27.894592982021464"/>
        <n v="170.85566042888124"/>
        <n v="789.4338756085062"/>
        <n v="19.94806609191643"/>
        <n v="20.417549673501195"/>
        <m/>
      </sharedItems>
    </cacheField>
    <cacheField name="CVR" numFmtId="10">
      <sharedItems containsString="0" containsBlank="1" containsNumber="1">
        <n v="0.005229988755524175"/>
        <n v="0.006071031063442274"/>
        <n v="0.006130925923087534"/>
        <n v="0.14442518775274407"/>
        <n v="0.02272382972276928"/>
        <n v="0.019200526643016493"/>
        <n v="0.07618322064565279"/>
        <n v="0.0018103129157087093"/>
        <n v="0.024458847988259754"/>
        <n v="0.022588093564903124"/>
        <n v="0.047961630695443645"/>
        <n v="0.007472724555372888"/>
        <n v="0.00829166770312513"/>
        <n v="0.04166859576832261"/>
        <n v="0.01240674265107277"/>
        <n v="0.052050801582344375"/>
        <n v="0.0018717916321555085"/>
        <n v="0.020366598778004074"/>
        <n v="0.0017465113435911766"/>
        <n v="0.021519259737465032"/>
        <n v="0.01550740219998346"/>
        <n v="0.01654533421575116"/>
        <n v="0.0031886060477228037"/>
        <n v="0.012575452716297788"/>
        <n v="0.0331858407079646"/>
        <n v="0.0015551513980811068"/>
        <n v="0.042450827791141926"/>
        <n v="0.03436426116838488"/>
        <n v="0.013594344752582924"/>
        <n v="0.1287691812426226"/>
        <n v="0.04858496295396575"/>
        <n v="0.021302657506523937"/>
        <n v="0.024064229616503688"/>
        <n v="0.013187392852433073"/>
        <n v="0.03089916572252549"/>
        <n v="0.02729257641921397"/>
        <n v="0.029029682850714857"/>
        <n v="0.022741486156120302"/>
        <n v="0.004427913567127169"/>
        <n v="0.021011836667989635"/>
        <n v="0.015092061575611227"/>
        <n v="0.12518255789693303"/>
        <n v="0.021990910423691543"/>
        <n v="0.04253509145044662"/>
        <n v="0.0014904862264167817"/>
        <n v="0.03596978538028057"/>
        <n v="0.02705749718151071"/>
        <n v="0.007426110203475419"/>
        <n v="0.02631578947368421"/>
        <n v="0.0651748859439496"/>
        <n v="0.01430246860608141"/>
        <n v="0.01637094638515059"/>
        <n v="0.04071661237785017"/>
        <n v="0.009015235748414821"/>
        <n v="0.015542752932399387"/>
        <n v="0.025320264651809667"/>
        <n v="0.06929606744817231"/>
        <n v="0.047105374723255926"/>
        <n v="0.04086379781850187"/>
        <n v="0.013509862199405566"/>
        <n v="0.003880330604167475"/>
        <n v="0.012080212611741966"/>
        <n v="0.029995800587917693"/>
        <n v="0.05497190324945028"/>
        <n v="0.018487705675725642"/>
        <n v="0.024787754849104542"/>
        <n v="0.018267509407767345"/>
        <n v="0.026033322652995832"/>
        <n v="0.004729532665868652"/>
        <n v="0.018815319090706942"/>
        <n v="0.18193632228719947"/>
        <n v="0.008478488191350058"/>
        <n v="0.007447924114590781"/>
        <n v="0.004566088422302298"/>
        <n v="0.0014880343438326555"/>
        <n v="0.050647158131682614"/>
        <n v="0.13312624805857556"/>
        <n v="0.004858142246404975"/>
        <n v="0.005863039399624765"/>
        <n v="0.019518007930474802"/>
        <n v="0.020111282429442916"/>
        <n v="0.005649781353461621"/>
        <n v="0.02068732230568594"/>
        <n v="0.0013671567923767337"/>
        <n v="0.004339273316361953"/>
        <n v="0.02202190445429721"/>
        <n v="0.02467977985636368"/>
        <n v="0.03004085556356645"/>
        <n v="0.10526315789473684"/>
        <n v="0.04585192883780644"/>
        <n v="0.001601506697501009"/>
        <n v="0.05219887772412893"/>
        <n v="0.012394645513138323"/>
        <n v="0.03289203190527095"/>
        <n v="0.0500865130680266"/>
        <n v="0.001516576177621402"/>
        <n v="0.026690208799556532"/>
        <n v="0.009948818854117154"/>
        <n v="0.08373732921992066"/>
        <n v="0.10325729841359241"/>
        <n v="0.02930259816370385"/>
        <n v="0.008911685199671258"/>
        <n v="0.0076475986540226375"/>
        <n v="0.021801691811284555"/>
        <n v="0.030920397155323458"/>
        <n v="0.023405500292568753"/>
        <n v="0.006755311363559599"/>
        <n v="0.008633043838596612"/>
        <n v="0.0038608547932512255"/>
        <n v="0.030155299793938783"/>
        <n v="0.04372062520494043"/>
        <n v="0.018485996857380532"/>
        <n v="0.025618898657030365"/>
        <n v="0.1644479248238058"/>
        <n v="0.012399384163919858"/>
        <n v="0.003278930412899312"/>
        <n v="0.05237521604776619"/>
        <n v="0.01799804181305074"/>
        <n v="0.03176620076238882"/>
        <n v="0.08296001327360213"/>
        <n v="0.013464386697185943"/>
        <n v="0.007427213309566251"/>
        <n v="0.0079923273657289"/>
        <n v="0.05569293145313997"/>
        <n v="0.05698817495369711"/>
        <n v="0.022277668864729993"/>
        <n v="0.0021755683672359406"/>
        <n v="0.024719841793012527"/>
        <n v="0.11772163361405415"/>
        <n v="0.00992063492063492"/>
        <n v="0.01901913151729444"/>
        <n v="0.02171552660152009"/>
        <n v="0.04623921085080148"/>
        <n v="0.12863705972434916"/>
        <n v="0.056589092452429796"/>
        <n v="0.024525833878351864"/>
        <n v="0.04149951583898188"/>
        <n v="0.016099170892699025"/>
        <n v="0.003232720941632234"/>
        <n v="0.0054275066034663675"/>
        <n v="0.09269764992917899"/>
        <n v="0.03541076487252125"/>
        <n v="0.018418467583497054"/>
        <n v="0.11236856890601173"/>
        <n v="0.035686246520590964"/>
        <n v="0.0014414933871490865"/>
        <n v="0.03626254079535839"/>
        <n v="0.02903901599220095"/>
        <n v="0.031120331950207466"/>
        <n v="0.021702958836721405"/>
        <n v="0.0016094075234437029"/>
        <n v="0.041818734793187345"/>
        <n v="0.026138421612740614"/>
        <n v="0.01479435841798994"/>
        <n v="0.04073319755600815"/>
        <n v="0.004254957024934048"/>
        <n v="0.027349492325048717"/>
        <n v="0.024549918166939442"/>
        <n v="0.01683375729462816"/>
        <n v="0.015270284027282907"/>
        <n v="0.05007302315877321"/>
        <n v="0.02074688796680498"/>
        <n v="0.05682279405795925"/>
        <n v="0.05694436535504812"/>
        <n v="0.027688047992616517"/>
        <n v="0.01691516583013483"/>
        <n v="0.009304984148294861"/>
        <n v="0.00222857117387758"/>
        <n v="0.04043820307330343"/>
        <n v="0.013117024848891873"/>
        <n v="0.042658476239228735"/>
        <n v="0.011012730716708516"/>
        <n v="0.019834944922608296"/>
        <n v="0.024177949709864605"/>
        <n v="0.04261121527185956"/>
        <n v="0.01178499212266316"/>
        <n v="0.004512417205202172"/>
        <n v="0.0018676287029629928"/>
        <n v="0.027831895352073477"/>
        <n v="0.003436139350176961"/>
        <n v="0.01548586914440573"/>
        <n v="0.014107909834780701"/>
        <n v="0.004375716523580737"/>
        <n v="0.019956096587507483"/>
        <n v="0.08518693800283957"/>
        <n v="0.00940989502739325"/>
        <n v="0.0587337013978621"/>
        <n v="0.023834655589226737"/>
        <n v="0.06850097043041443"/>
        <n v="0.04567948229920061"/>
        <n v="0.012344155042587335"/>
        <n v="0.0019246005651910327"/>
        <n v="0.02174567595597337"/>
        <n v="0.011674060238150829"/>
        <n v="0.014192225814081843"/>
        <n v="0.012838618564642445"/>
        <n v="0.01823004493706077"/>
        <n v="0.03419015945047089"/>
        <n v="0.016160310277957335"/>
        <n v="0.02930224040046395"/>
        <n v="0.04122200338936473"/>
        <n v="0.0023001955166189127"/>
        <n v="0.0014238253440911248"/>
        <n v="0.01834357516279923"/>
        <n v="0.03752658132844098"/>
        <n v="0.011915637288000954"/>
        <n v="0.007386284788282219"/>
        <n v="0.029486927462158443"/>
        <n v="0.01900337837837838"/>
        <n v="0.010305028854080791"/>
        <n v="0.0125"/>
        <n v="0.009986351985619653"/>
        <n v="0.04552936644135468"/>
        <n v="0.001449773628203482"/>
        <n v="0.027432960702283793"/>
        <n v="0.038317438692098096"/>
        <n v="0.05300977735893509"/>
        <n v="0.16237280796709244"/>
        <n v="0.025907345910172165"/>
        <n v="0.1529553151972031"/>
        <n v="0.016489599773856917"/>
        <n v="0.18875422213391616"/>
        <n v="0.028195488721804513"/>
        <n v="0.03698452813906183"/>
        <n v="0.030456852791878174"/>
        <n v="9.498705801334567E-4"/>
        <n v="0.018884255252183492"/>
        <n v="0.018523927927671185"/>
        <n v="0.027777777777777776"/>
        <n v="8.062038280349319E-4"/>
        <n v="0.024489396091492383"/>
        <n v="0.023470590803895026"/>
        <n v="0.01032657803020524"/>
        <n v="0.008812591430636093"/>
        <n v="0.05856515373352855"/>
        <n v="0.030975096022797667"/>
        <n v="0.007555723460521345"/>
        <n v="0.019739926468773906"/>
        <n v="0.07810835759426259"/>
        <n v="0.027866796711717986"/>
        <n v="0.14129666865931198"/>
        <n v="0.02867095775334375"/>
        <n v="0.003959063285626621"/>
        <n v="0.0028197608842770133"/>
        <n v="0.046627292508548336"/>
        <n v="0.0073572689817539725"/>
        <n v="0.02168726957276079"/>
        <n v="0.035164835164835165"/>
        <n v="0.034243643523670916"/>
        <n v="0.02750779387493123"/>
        <n v="0.09501187648456057"/>
        <n v="0.004529648290231988"/>
        <n v="0.020429009193054137"/>
        <n v="0.04047272138578598"/>
        <n v="0.005831810582792271"/>
        <n v="0.048609760839976666"/>
        <n v="0.04869260359351415"/>
        <n v="0.019017914875813016"/>
        <n v="0.027670809601770933"/>
        <n v="0.0398406374501992"/>
        <n v="0.004587296247591669"/>
        <n v="0.013105515783955572"/>
        <n v="0.030207677784770293"/>
        <n v="0.0070751713370658794"/>
        <n v="0.028623222974906975"/>
        <n v="0.002292394979654995"/>
        <n v="0.05689458984172959"/>
        <n v="0.04846638510004847"/>
        <n v="0.02196997436836324"/>
        <n v="0.049590875278948676"/>
        <n v="0.029668455015205084"/>
        <n v="0.013824783437909442"/>
        <n v="0.002833724151122509"/>
        <n v="0.011015642211940955"/>
        <n v="0.036281179138321996"/>
        <n v="0.012496875781054738"/>
        <n v="0.005247195374072558"/>
        <n v="0.04624633883150917"/>
        <n v="0.012328936012822093"/>
        <n v="0.021637357881899365"/>
        <n v="0.002550239722533918"/>
        <n v="0.012871669455528383"/>
        <n v="0.01955129771738599"/>
        <n v="0.01173035816693603"/>
        <n v="0.013536073636240582"/>
        <n v="0.09718172983479105"/>
        <n v="0.008031053406505154"/>
        <n v="0.0749232037161909"/>
        <n v="0.009635953670334752"/>
        <n v="0.012945356213051797"/>
        <n v="0.0323124148914072"/>
        <n v="0.06464124111182934"/>
        <n v="0.059972583961617545"/>
        <n v="0.010120433154539015"/>
        <n v="0.013779944880220479"/>
        <n v="0.012870380963276513"/>
        <n v="0.04324885390537151"/>
        <n v="0.0013597302295224629"/>
        <n v="0.019074868860276584"/>
        <n v="0.012350253180190195"/>
        <n v="0.027223848090927656"/>
        <n v="0.01807991321641656"/>
        <n v="0.06775067750677506"/>
        <n v="0.022630632347511226"/>
        <n v="0.0061497778392755565"/>
        <n v="0.018225369714642784"/>
        <n v="0.04290354873638834"/>
        <n v="0.018262338492443957"/>
        <n v="0.01327844907714779"/>
        <n v="0.03220784797895754"/>
        <n v="0.02765016164709886"/>
        <n v="0.01677993120228207"/>
        <n v="0.01641901321730564"/>
        <n v="0.028064267171823476"/>
        <n v="0.03595101673969217"/>
        <n v="6.380372273454249E-4"/>
        <n v="0.008143890918398212"/>
        <n v="0.007529364521634375"/>
        <n v="0.027399136927186794"/>
        <n v="0.03816793893129771"/>
        <n v="0.025074596925854415"/>
        <n v="0.05271481286241434"/>
        <n v="0.002814808142676995"/>
        <n v="0.012992496833078897"/>
        <n v="0.11030570438071226"/>
        <n v="0.020348985094368416"/>
        <n v="0.0640888698995941"/>
        <n v="0.007881152224455215"/>
        <n v="0.017351731426746116"/>
        <n v="0.030376670716889428"/>
        <n v="0.040295500335795834"/>
        <n v="0.12554927809165098"/>
        <n v="0.04962505513895015"/>
        <n v="0.018178512997636793"/>
        <n v="0.06708407871198568"/>
        <n v="0.07518420129316826"/>
        <n v="0.01737758825809729"/>
        <n v="0.030797659377887282"/>
        <n v="0.041811846689895474"/>
        <n v="0.04114944105342569"/>
        <n v="0.08371203061468549"/>
        <n v="0.03646175162254795"/>
        <n v="0.13386880856760375"/>
        <n v="0.001423226704002647"/>
        <n v="0.007834534628643058"/>
        <n v="0.032491406877917815"/>
        <n v="0.02425300737291424"/>
        <n v="0.006071399660001619"/>
        <n v="0.008783178456619882"/>
        <n v="0.042269893268519494"/>
        <n v="0.003572727745154082"/>
        <n v="0.06988120195667365"/>
        <n v="0.06492920912616106"/>
        <n v="0.04320069121105938"/>
        <n v="0.06848728704734183"/>
        <n v="0.004247619209433113"/>
        <n v="0.0821287779237845"/>
        <n v="0.03995205753096284"/>
        <n v="0.015008254539996999"/>
        <n v="0.01238748038648939"/>
        <n v="0.03618817852834741"/>
        <n v="0.053602058319039456"/>
        <n v="0.015950235265970173"/>
        <n v="0.01970745379696943"/>
        <n v="0.003858582935416968"/>
        <n v="0.017413512885999537"/>
        <n v="0.016257519102584946"/>
        <n v="0.0038586201574317023"/>
        <n v="0.002766219509709431"/>
        <n v="0.13263332412268583"/>
        <n v="0.0523112041088073"/>
        <n v="0.0011624784505557227"/>
        <n v="0.07237053715020908"/>
        <n v="0.021570319240724764"/>
        <n v="0.0017398263653287402"/>
        <n v="0.12304902532219415"/>
        <n v="0.026448029621793177"/>
        <n v="0.01049097775912715"/>
        <n v="0.030162879549567666"/>
        <n v="0.013256621682530424"/>
        <n v="0.03236595101952745"/>
        <n v="0.04983270449206237"/>
        <n v="0.02009107956067506"/>
        <n v="0.03832194946011136"/>
        <n v="0.023439941660589644"/>
        <n v="0.0035584655896377486"/>
        <n v="0.0022353655874672255"/>
        <n v="0.08654602675059009"/>
        <n v="0.0608149199270221"/>
        <n v="0.01881315846054612"/>
        <n v="0.011192916127748483"/>
        <n v="0.010519533458691107"/>
        <n v="0.08037410492474062"/>
        <n v="0.007363228039172373"/>
        <n v="0.01948178453146308"/>
        <n v="0.05391998274560553"/>
        <n v="0.007345379756133391"/>
        <n v="0.0033428418612943484"/>
        <n v="0.1352657004830918"/>
        <n v="0.013965180150823946"/>
        <n v="0.009293883944324345"/>
        <n v="0.0013252873664772978"/>
        <n v="0.0050765530479212895"/>
        <n v="0.06477802729314217"/>
        <n v="0.0021900795030146444"/>
        <n v="0.04365858982754857"/>
        <n v="0.049212598425196846"/>
        <n v="0.0012586487147398552"/>
        <n v="8.509334740210011E-4"/>
        <n v="0.05722569815351747"/>
        <n v="0.255136296495233"/>
        <n v="0.002172242088025933"/>
        <n v="0.17782426778242677"/>
        <n v="0.014342675195777517"/>
        <n v="0.003160301001113128"/>
        <n v="0.012364760432766615"/>
        <n v="0.03257328990228013"/>
        <n v="0.015357686423608309"/>
        <n v="0.08050233456770246"/>
        <n v="0.0045634178174085265"/>
        <n v="0.018496596626220774"/>
        <n v="0.03360215053763441"/>
        <n v="0.05156056647875705"/>
        <n v="0.021791239921551537"/>
        <n v="0.021578464692237148"/>
        <n v="0.032030749519538756"/>
        <n v="0.07775584664154554"/>
        <n v="0.0013452296475162016"/>
        <n v="0.01564368726755247"/>
        <n v="0.004546625645999727"/>
        <n v="0.013704141637574649"/>
        <n v="0.11472275334608031"/>
        <n v="0.02069801594732848"/>
        <n v="0.0018501705460778368"/>
        <n v="0.012949908136589154"/>
        <n v="0.0014093981229379546"/>
        <n v="0.002053040296048411"/>
        <n v="0.0014442727364635537"/>
        <n v="0.039663652229097256"/>
        <n v="0.04692632566870014"/>
        <n v="0.20491803278688525"/>
        <n v="0.008345329744841543"/>
        <n v="0.0022539091800819343"/>
        <n v="0.051695616211745246"/>
        <n v="0.07020954849859581"/>
        <n v="0.030144694533762062"/>
        <n v="0.015227035093240212"/>
        <n v="0.007995362689640009"/>
        <n v="0.13887135462694106"/>
        <n v="0.01840180337673092"/>
        <n v="0.026574541589157584"/>
        <n v="0.037613781689611075"/>
        <n v="0.013386880856760375"/>
        <n v="0.02717655051926623"/>
        <n v="0.017866714311238163"/>
        <n v="0.00978976480090066"/>
        <n v="0.017848643503093765"/>
        <n v="0.039998222301231054"/>
        <n v="0.04285224545766198"/>
        <n v="0.009762764814995606"/>
        <n v="0.021222410865874362"/>
        <n v="0.02328830926874709"/>
        <n v="0.017707685858425245"/>
        <n v="0.057736720554272515"/>
        <n v="0.05043881771411277"/>
        <n v="0.010230702337715485"/>
        <n v="0.0021649707728945656"/>
        <n v="0.006472910868017347"/>
        <n v="0.003991431726560317"/>
        <n v="0.10095061832253723"/>
        <n v="0.08207485226526592"/>
        <n v="0.001627551186484815"/>
        <n v="0.017834849295523453"/>
        <n v="0.006256479925637267"/>
        <n v="0.0034016176581752214"/>
        <n v="0.026183151142239968"/>
        <n v="0.017660044150110375"/>
        <n v="0.020986848241768493"/>
        <n v="0.06326649795600545"/>
        <n v="0.07882981518787772"/>
        <n v="0.14701828539924652"/>
        <n v="0.005417444785504962"/>
        <n v="0.00156998194520763"/>
        <n v="0.11174224788155322"/>
        <n v="0.002685921741193534"/>
        <n v="0.025630072618539085"/>
        <n v="0.01326259946949602"/>
        <n v="0.007759439129482217"/>
        <n v="0.005585202260483678"/>
        <n v="0.5005418236235101"/>
        <n v="0.0029254093744743403"/>
        <n v="0.030790073280374405"/>
        <n v="0.01954604314789025"/>
        <n v="0.02658337210075098"/>
        <n v="0.01849796522382538"/>
        <n v="0.10080645161290322"/>
        <n v="0.0254474510136568"/>
        <n v="0.124093788779309"/>
        <n v="0.01030715316429602"/>
        <n v="0.07537887804490995"/>
        <n v="0.002137724422890753"/>
        <n v="0.03276271602915881"/>
        <n v="0.05793966549499787"/>
        <n v="0.06901787562978812"/>
        <n v="0.03524988250039167"/>
        <n v="0.025803954456020385"/>
        <n v="0.010282776349614397"/>
        <n v="0.016665277893508877"/>
        <n v="0.00306274023368708"/>
        <n v="0.2847338833321165"/>
        <n v="0.00704141434931915"/>
        <n v="0.0431767962817159"/>
        <n v="0.02062162750466851"/>
        <n v="0.021168287888715286"/>
        <n v="0.0035316346170825167"/>
        <n v="0.061612061467091916"/>
        <n v="0.05395406197009403"/>
        <n v="0.03228149463320152"/>
        <n v="0.03045994517209869"/>
        <n v="0.010086237329164355"/>
        <n v="0.003706457250227502"/>
        <n v="0.04241653032781918"/>
        <n v="0.10338588782631171"/>
        <n v="0.00156086596843929"/>
        <n v="0.02674591381872214"/>
        <n v="0.022651455870845515"/>
        <n v="0.11987871095127282"/>
        <n v="0.055138190088910334"/>
        <n v="0.0017543049720696183"/>
        <n v="0.032632815559326456"/>
        <n v="0.015924091503124415"/>
        <n v="0.022992734295962474"/>
        <n v="0.12161751292186075"/>
        <n v="0.022186169696465464"/>
        <n v="0.02809778027535825"/>
        <n v="0.01165523805823734"/>
        <n v="0.018554166570030384"/>
        <n v="0.007348618459729571"/>
        <n v="0.02989060040252675"/>
        <n v="0.16619790334952697"/>
        <n v="0.06721505617258267"/>
        <n v="0.02662170556393646"/>
        <n v="9.717700791992615E-4"/>
        <n v="0.01896813353566009"/>
        <n v="0.057311282135254625"/>
        <n v="0.06971070059254096"/>
        <n v="0.002718610246442019"/>
        <n v="0.0048915629432978915"/>
        <n v="0.011852681938667758"/>
        <n v="0.01925113100394648"/>
        <n v="0.003489792357354737"/>
        <n v="0.004770355105234034"/>
        <n v="0.07805385716144139"/>
        <n v="0.003957668774784901"/>
        <n v="0.02821215540867322"/>
        <n v="0.024290603952743735"/>
        <n v="0.12403708055881968"/>
        <n v="0.012189176011701608"/>
        <n v="0.0388681592039801"/>
        <n v="0.029437739181630854"/>
        <n v="0.05607581450120563"/>
        <n v="0.027417291171632243"/>
        <n v="0.004435745454747079"/>
        <n v="0.0019131798963056494"/>
        <n v="0.028066892761080573"/>
        <n v="0.006745817593092283"/>
        <n v="0.022459292532285232"/>
        <n v="0.07408626934474812"/>
        <n v="0.004597207962364191"/>
        <n v="3.96557877622239E-4"/>
        <n v="0.004662683957453008"/>
        <n v="0.017692852087756547"/>
        <n v="0.01215263712225553"/>
        <n v="0.020990764063811923"/>
        <n v="0.02307426066223128"/>
        <n v="0.03019406549367297"/>
        <n v="0.040691207986327756"/>
        <n v="0.0405770964833183"/>
        <n v="0.025061609790735555"/>
        <n v="0.0019261412386839202"/>
        <n v="0.001903891554337065"/>
        <n v="0.0013657237482288269"/>
        <n v="0.0025355998214937722"/>
        <n v="0.01447247817067876"/>
        <n v="0.032160804020100506"/>
        <n v="0.03304183095799282"/>
        <n v="0.00175140550291609"/>
        <n v="0.032506230360819156"/>
        <n v="0.0319642000958926"/>
        <n v="0.016764459346186086"/>
        <n v="0.039925472451424006"/>
        <n v="0.018574701256888117"/>
        <n v="0.08798169980644026"/>
        <n v="0.09657836644591612"/>
        <n v="0.0027490653177919505"/>
        <n v="0.00758552681483729"/>
        <n v="0.07182188173330141"/>
        <n v="0.006255323039317111"/>
        <n v="0.04257789820011612"/>
        <n v="0.007485427824745523"/>
        <n v="0.006303183107469272"/>
        <n v="0.012241400416207615"/>
        <n v="0.006448106559566688"/>
        <n v="0.002686468380877718"/>
        <n v="0.08323160581511485"/>
        <n v="0.038301458008834874"/>
        <n v="0.013233737207387367"/>
        <n v="0.07880910683012259"/>
        <n v="0.019815713861091846"/>
        <n v="0.007195138702651082"/>
        <n v="0.023705108450871162"/>
        <n v="0.019652156824211457"/>
        <n v="0.0065369303882282966"/>
        <n v="0.06825162097599818"/>
        <n v="0.07558578987150416"/>
        <n v="0.001063100319461646"/>
        <n v="0.021842407033255067"/>
        <n v="0.02440055958616651"/>
        <n v="0.16783803629497535"/>
        <n v="0.017503938386136883"/>
        <n v="0.0026390516304060974"/>
        <n v="0.03350757271143279"/>
        <n v="0.004788297401151585"/>
        <n v="0.0037287461469623145"/>
        <n v="0.04602462317339777"/>
        <n v="0.029197080291970805"/>
        <n v="0.0021424516073743185"/>
        <n v="0.0850099178237461"/>
        <n v="0.021841214371519056"/>
        <n v="0.026062027625749284"/>
        <n v="0.013383297644539615"/>
        <n v="0.01849283402681461"/>
        <n v="0.0506393214330928"/>
        <n v="0.003941304128269743"/>
        <n v="0.026371308016877634"/>
        <n v="0.007279874786153678"/>
        <n v="0.05107832009080591"/>
        <n v="0.0030688572367613457"/>
        <n v="0.019282360831656607"/>
        <n v="0.04861786359216558"/>
        <n v="0.025647601949217745"/>
        <n v="0.02057276693165094"/>
        <n v="0.04337453914552158"/>
        <n v="0.020021356113187398"/>
        <n v="0.31641397495056034"/>
        <n v="0.02543881963876876"/>
        <n v="0.0135473819684346"/>
        <n v="0.05815831987075929"/>
        <n v="0.01788823431201851"/>
        <n v="0.04437541601952519"/>
        <n v="0.006824752757820546"/>
        <n v="0.009698465879033679"/>
        <n v="0.06554798112218144"/>
        <n v="0.01580472385635262"/>
        <n v="0.01819568155824351"/>
        <n v="0.02101392172314158"/>
        <n v="0.0047764814361010615"/>
        <n v="0.1545253863134658"/>
        <n v="0.018555913332969493"/>
        <n v="0.030692630358421718"/>
        <n v="0.0250901677904971"/>
        <n v="0.06577125450013847"/>
        <n v="0.02294630564479119"/>
        <n v="0.013524479307546659"/>
        <n v="0.0044119144314852315"/>
        <n v="0.03152916447714135"/>
        <n v="0.05535949069268562"/>
        <n v="0.028165840468679586"/>
        <n v="0.002217370094720833"/>
        <n v="0.01300221037576388"/>
        <n v="0.019296327265710428"/>
        <n v="0.04233572227766186"/>
        <n v="0.015223017202009437"/>
        <n v="0.0020125381124405043"/>
        <n v="0.07653305271214005"/>
        <n v="0.021867938478199747"/>
        <n v="0.014189093316937048"/>
        <n v="8.483275222898058E-4"/>
        <n v="0.007389071563158089"/>
        <n v="0.06615944426066822"/>
        <n v="0.017143048284858926"/>
        <n v="0.013066130955297498"/>
        <n v="0.10687186063909372"/>
        <n v="0.06409742809069786"/>
        <n v="0.030832476875642344"/>
        <n v="0.0019178274850249638"/>
        <n v="0.006409434687860531"/>
        <n v="0.01840791949603207"/>
        <n v="0.07818138080346404"/>
        <n v="0.0011839924224484964"/>
        <n v="0.04589562024652505"/>
        <n v="0.01095290251916758"/>
        <n v="0.03972720651526187"/>
        <n v="0.0014819185726160308"/>
        <n v="0.05648805681084571"/>
        <n v="0.02167995567653506"/>
        <n v="0.008563110121596162"/>
        <n v="0.011284134506883321"/>
        <n v="0.0447427293064877"/>
        <n v="0.00352074322889562"/>
        <n v="0.06289590727346242"/>
        <n v="0.0416430058678781"/>
        <n v="0.01074488946194966"/>
        <n v="0.0573641187437258"/>
        <n v="0.005727612378692107"/>
        <n v="0.0441549839938183"/>
        <n v="0.02039957670878329"/>
        <n v="0.02801905295601009"/>
        <n v="0.16196517748684033"/>
        <n v="0.0034415667847506473"/>
        <n v="0.0011746786275054915"/>
        <n v="0.019961787435480653"/>
        <n v="0.03373961452490405"/>
        <n v="0.09091344083448968"/>
        <n v="0.027749514383498288"/>
        <n v="0.013352202023358177"/>
        <n v="0.026476039184537992"/>
        <n v="0.10452299505891297"/>
        <n v="0.020982836040119184"/>
        <n v="0.018972332015810275"/>
        <n v="0.004903943996959555"/>
        <n v="0.03664345914254306"/>
        <n v="0.017033928488471125"/>
        <n v="0.032125933659946995"/>
        <n v="0.012810658467845248"/>
        <n v="0.01046586166747341"/>
        <n v="0.020154247171687314"/>
        <m/>
      </sharedItems>
    </cacheField>
    <cacheField name="zero click" numFmtId="0">
      <sharedItems containsString="0" containsBlank="1" containsNumber="1" containsInteger="1">
        <n v="0.0"/>
        <n v="1.0"/>
        <m/>
      </sharedItems>
    </cacheField>
    <cacheField name="viewability" numFmtId="10">
      <sharedItems containsString="0" containsBlank="1" containsNumber="1">
        <n v="0.12746354262005002"/>
        <n v="0.49968633006172214"/>
        <n v="0.6060880094416259"/>
        <n v="0.5657616021567494"/>
        <n v="0.8234358430540827"/>
        <n v="0.5333723439271477"/>
        <n v="0.3929149604799543"/>
        <n v="0.7085720813542139"/>
        <n v="0.4929069340834047"/>
        <n v="0.2780092360204799"/>
        <n v="0.3509992006394884"/>
        <n v="0.24958900014945448"/>
        <n v="0.3930665074666468"/>
        <n v="0.6296587804990972"/>
        <n v="0.08241385585019272"/>
        <n v="0.3576931084738705"/>
        <n v="0.08607901768375144"/>
        <n v="0.08635437881873727"/>
        <n v="0.06631503571615698"/>
        <n v="0.2729661468066551"/>
        <n v="0.7205772888925647"/>
        <n v="0.09298477829252151"/>
        <n v="0.8251368443428815"/>
        <n v="0.47302565392354123"/>
        <n v="0.396570796460177"/>
        <n v="0.41915995632480074"/>
        <n v="0.6386302532899392"/>
        <n v="0.42668957617411224"/>
        <n v="0.21587819467101685"/>
        <n v="0.6645562828629681"/>
        <n v="0.651159965990526"/>
        <n v="0.34957660968205784"/>
        <n v="0.5042987464724027"/>
        <n v="0.6076750626401161"/>
        <n v="0.3439077144917087"/>
        <n v="0.6074417758369723"/>
        <n v="0.2527033892154728"/>
        <n v="0.6644493717664449"/>
        <n v="0.6955661825481166"/>
        <n v="0.8740457124179954"/>
        <n v="0.21155836315812168"/>
        <n v="0.4361916684053133"/>
        <n v="0.7205688315496261"/>
        <n v="0.5084006805614633"/>
        <n v="0.5111294606526541"/>
        <n v="0.4429878901722553"/>
        <n v="0.6723788049605411"/>
        <n v="0.6448834100698054"/>
        <n v="0.3536184210526316"/>
        <n v="0.30784271127525525"/>
        <n v="0.5009010555221831"/>
        <n v="0.09694489250547704"/>
        <n v="0.6215798045602606"/>
        <n v="0.5890855545872524"/>
        <n v="0.4876797778422514"/>
        <n v="0.32852492945187134"/>
        <n v="0.4651498527458567"/>
        <n v="0.8513354373734043"/>
        <n v="0.44475528871844844"/>
        <n v="0.5214806808970549"/>
        <n v="0.522111417226081"/>
        <n v="0.8163807683015221"/>
        <n v="0.6575679404883317"/>
        <n v="0.2889689714146103"/>
        <n v="0.5816232205583287"/>
        <n v="0.49191299498047963"/>
        <n v="0.81312337875854"/>
        <n v="0.5098726369753285"/>
        <n v="0.41713239425834736"/>
        <n v="0.5912457451721602"/>
        <n v="0.4523716699155296"/>
        <n v="0.7094045275126942"/>
        <n v="0.4431276514609848"/>
        <n v="0.41806725087231317"/>
        <n v="0.357087321575382"/>
        <n v="0.7186831738885763"/>
        <n v="0.10267361881517639"/>
        <n v="0.18333240797290545"/>
        <n v="0.4204971857410882"/>
        <n v="0.4532081441456249"/>
        <n v="0.20547026882080846"/>
        <n v="0.21412671329619543"/>
        <n v="0.570262812860805"/>
        <n v="0.022127432684617435"/>
        <n v="0.5868288590604027"/>
        <n v="0.008353642422996741"/>
        <n v="0.15067005602310027"/>
        <n v="0.30371304974765684"/>
        <n v="0.36394736842105263"/>
        <n v="0.11481322980986733"/>
        <n v="0.11422266067916696"/>
        <n v="0.5181391100091348"/>
        <n v="0.68728309370352"/>
        <n v="0.5167338212318066"/>
        <n v="0.4872962389582005"/>
        <n v="0.4816721768934454"/>
        <n v="0.5170098753772558"/>
        <n v="0.00887655726650675"/>
        <n v="0.4500661084178052"/>
        <n v="0.49403923777339714"/>
        <n v="0.4079898417659699"/>
        <n v="0.5558713152657168"/>
        <n v="0.459452431936372"/>
        <n v="0.808232318827941"/>
        <n v="0.13903871920843783"/>
        <n v="0.40421299005266237"/>
        <n v="0.737319717627985"/>
        <n v="0.06302122002175527"/>
        <n v="0.4308456558948818"/>
        <n v="0.4407448359049103"/>
        <n v="0.49928953984041974"/>
        <n v="0.38524817450781035"/>
        <n v="0.33849306941373175"/>
        <n v="0.4873923257635082"/>
        <n v="0.10158195476291344"/>
        <n v="0.35313260814322367"/>
        <n v="0.5041638296757974"/>
        <n v="0.7123768933939987"/>
        <n v="0.5933926302414231"/>
        <n v="0.25136884021901446"/>
        <n v="0.639827655850276"/>
        <n v="0.12611408199643495"/>
        <n v="0.49872122762148335"/>
        <n v="0.3893381452026109"/>
        <n v="0.11397634990739422"/>
        <n v="0.564605239707717"/>
        <n v="0.2181659958664201"/>
        <n v="0.17213249835201055"/>
        <n v="0.4117540523408494"/>
        <n v="0.1435813492063492"/>
        <n v="0.4536495119863754"/>
        <n v="0.41237785016286643"/>
        <n v="0.6069667077681874"/>
        <n v="0.5854823889739663"/>
        <n v="0.6578481997594964"/>
        <n v="0.13387017658600392"/>
        <n v="0.784064185917831"/>
        <n v="0.3130483780085326"/>
        <n v="0.7598715092386547"/>
        <n v="0.8608568223758005"/>
        <n v="0.7732318850252509"/>
        <n v="0.6039305949008499"/>
        <n v="0.3256385068762279"/>
        <n v="0.5851191909463038"/>
        <n v="0.36114481478838056"/>
        <n v="0.5829002846949439"/>
        <n v="0.23316813731415448"/>
        <n v="0.6255211466262887"/>
        <n v="0.15865957062962294"/>
        <n v="0.7719742458221804"/>
        <n v="0.1656885045385292"/>
        <n v="0.4696624087591241"/>
        <n v="0.6919773715950038"/>
        <n v="0.701597790709143"/>
        <n v="0.4351663272233537"/>
        <n v="0.37981164723569627"/>
        <n v="0.8567228470821511"/>
        <n v="0.5837152209492635"/>
        <n v="0.41431617537034265"/>
        <n v="0.7102548440734331"/>
        <n v="0.5678280826204882"/>
        <n v="0.47116182572614107"/>
        <n v="0.5705008523419108"/>
        <n v="0.16855532145094243"/>
        <n v="0.26654360867558835"/>
        <n v="0.4253979677197126"/>
        <n v="0.3879646676459055"/>
        <n v="0.7271783168939067"/>
        <n v="0.19123593853393134"/>
        <n v="0.1516642881128274"/>
        <n v="0.6035321218326082"/>
        <n v="0.38068807541517996"/>
        <n v="0.7280558212021393"/>
        <n v="0.7068504190844617"/>
        <n v="0.7449292653826487"/>
        <n v="0.41396335487712593"/>
        <n v="0.33860534076807786"/>
        <n v="0.5381478726152716"/>
        <n v="0.5956025605343724"/>
        <n v="0.4530574277060825"/>
        <n v="0.17580763109218395"/>
        <n v="0.7298021757532056"/>
        <n v="0.533522364287152"/>
        <n v="0.3655291691611787"/>
        <n v="0.5913866540463796"/>
        <n v="0.13899460499351762"/>
        <n v="0.47495986530404477"/>
        <n v="0.5709761993939187"/>
        <n v="0.6572097271378011"/>
        <n v="0.4877426722497145"/>
        <n v="0.7274410566596716"/>
        <n v="0.5456948289190481"/>
        <n v="0.47229935432069853"/>
        <n v="0.5720056035489143"/>
        <n v="0.44407474572262085"/>
        <n v="0.5976376941841058"/>
        <n v="0.0279284288435771"/>
        <n v="0.7592391135424114"/>
        <n v="0.06456941751059399"/>
        <n v="0.7569134973444844"/>
        <n v="0.4239683048596162"/>
        <n v="0.6188686038313257"/>
        <n v="0.4490982439487423"/>
        <n v="0.34632669907364944"/>
        <n v="0.019347037484885126"/>
        <n v="0.8448981213011876"/>
        <n v="0.4400009848379718"/>
        <n v="0.7344702182032632"/>
        <n v="0.16991131756756755"/>
        <n v="0.33985985160758453"/>
        <n v="0.55"/>
        <n v="0.3708376330126605"/>
        <n v="0.39890729520540746"/>
        <n v="0.6048849086849725"/>
        <n v="0.4780193402372951"/>
        <n v="0.19669618528610355"/>
        <n v="0.49281423018023324"/>
        <n v="0.5007577397705131"/>
        <n v="0.3576862384888952"/>
        <n v="0.47470774609417676"/>
        <n v="0.686485595156769"/>
        <n v="0.6932247168686668"/>
        <n v="0.7194078947368421"/>
        <n v="0.5352123528323984"/>
        <n v="0.18690355329949238"/>
        <n v="0.5037638621737788"/>
        <n v="0.2374537729168306"/>
        <n v="0.5423948588975414"/>
        <n v="0.15901234567901235"/>
        <n v="0.4931450280066252"/>
        <n v="0.049762452857912524"/>
        <n v="0.7159294353958342"/>
        <n v="0.7414224861236608"/>
        <n v="0.7278495514390961"/>
        <n v="0.32257686676427527"/>
        <n v="0.4376161566100855"/>
        <n v="0.32615539604583804"/>
        <n v="0.7002985663878402"/>
        <n v="0.7061705602499467"/>
        <n v="0.7242116018763644"/>
        <n v="0.6005651866746372"/>
        <n v="0.5914531874937282"/>
        <n v="0.34006374091889857"/>
        <n v="0.37219903752161815"/>
        <n v="0.5029530618588747"/>
        <n v="0.5699676280164803"/>
        <n v="0.5803513337670787"/>
        <n v="0.6304175824175824"/>
        <n v="0.4034757298176526"/>
        <n v="0.4341646799926646"/>
        <n v="0.5261282660332541"/>
        <n v="0.21458686123248247"/>
        <n v="0.13227783452502553"/>
        <n v="0.6929739355674276"/>
        <n v="0.4164009952956728"/>
        <n v="0.10820532762978806"/>
        <n v="0.758971612212105"/>
        <n v="0.4196302917348142"/>
        <n v="0.32988216846911245"/>
        <n v="0.7261620185922975"/>
        <n v="0.834260986574513"/>
        <n v="0.6790131546614682"/>
        <n v="0.13598489616110762"/>
        <n v="0.07972774740694971"/>
        <n v="0.6085297204465223"/>
        <n v="0.8241503811106654"/>
        <n v="0.44858797972483705"/>
        <n v="0.6852973758914352"/>
        <n v="0.6971072867081655"/>
        <n v="0.3273493677163402"/>
        <n v="0.41197122159863525"/>
        <n v="0.10480128444806124"/>
        <n v="0.058658089928235936"/>
        <n v="0.4462436660057281"/>
        <n v="0.723265306122449"/>
        <n v="0.5222785212787712"/>
        <n v="0.2049239681390297"/>
        <n v="0.7526334720723499"/>
        <n v="0.5358155591172482"/>
        <n v="0.4578071521302962"/>
        <n v="0.7986585739059472"/>
        <n v="0.4057150212382546"/>
        <n v="0.6191895987096143"/>
        <n v="0.5631744955945989"/>
        <n v="0.10684474123539232"/>
        <n v="0.4159378036929057"/>
        <n v="0.4587873109356177"/>
        <n v="0.6261332134562074"/>
        <n v="0.6529129487945422"/>
        <n v="0.6943457560807215"/>
        <n v="0.10822350958986314"/>
        <n v="0.11148913006498146"/>
        <n v="0.6527587388622345"/>
        <n v="0.2372229531423945"/>
        <n v="0.17972228111087557"/>
        <n v="0.43181558174121953"/>
        <n v="0.35144018683504885"/>
        <n v="0.5493989992385511"/>
        <n v="0.4058178350023844"/>
        <n v="0.6103495121649993"/>
        <n v="0.4489893146396243"/>
        <n v="0.5911227626107395"/>
        <n v="0.5339369302783937"/>
        <n v="0.016913419964982076"/>
        <n v="0.3977522561997448"/>
        <n v="0.6133357633826286"/>
        <n v="0.6555866549533168"/>
        <n v="0.8597452403780305"/>
        <n v="0.4061877572699509"/>
        <n v="0.3218771807397069"/>
        <n v="0.25969882593159777"/>
        <n v="0.6795872136924238"/>
        <n v="0.49382918753249594"/>
        <n v="0.4149769639140298"/>
        <n v="0.42676103808560834"/>
        <n v="0.7156225541906285"/>
        <n v="0.40738069199804544"/>
        <n v="0.7027657865676137"/>
        <n v="0.12185766148366327"/>
        <n v="0.4967175572519084"/>
        <n v="0.15874727313758433"/>
        <n v="0.5934558325175089"/>
        <n v="0.3989427580616105"/>
        <n v="0.30397570403092217"/>
        <n v="0.7128900094547747"/>
        <n v="0.7038459581828357"/>
        <n v="0.5556505020294809"/>
        <n v="0.657997399219766"/>
        <n v="0.2641091266163729"/>
        <n v="0.6475546780072904"/>
        <n v="0.4196104768300873"/>
        <n v="0.6566227244193346"/>
        <n v="0.5978164975738862"/>
        <n v="0.8514361025268133"/>
        <n v="0.3356440071556351"/>
        <n v="0.5268407598616611"/>
        <n v="0.8423518560600998"/>
        <n v="0.5015398829688944"/>
        <n v="0.5733797909407665"/>
        <n v="0.2620533571085659"/>
        <n v="0.7126285577613011"/>
        <n v="0.6081090935608546"/>
        <n v="0.6985517828891323"/>
        <n v="0.605967233763207"/>
        <n v="0.48323409589470384"/>
        <n v="0.7448056500846487"/>
        <n v="0.10640602768076575"/>
        <n v="0.44837286489111955"/>
        <n v="0.36854216803977025"/>
        <n v="0.1604142449540315"/>
        <n v="0.4383379670529543"/>
        <n v="0.5609907601521857"/>
        <n v="0.08233384435025701"/>
        <n v="0.08529736475783613"/>
        <n v="0.5976086522272637"/>
        <n v="0.13895661481739485"/>
        <n v="0.4484231274638633"/>
        <n v="0.5727127447063524"/>
        <n v="0.26774726099354645"/>
        <n v="0.3415434800561566"/>
        <n v="0.7194209891435465"/>
        <n v="0.7613636363636364"/>
        <n v="0.1353643299572002"/>
        <n v="0.3694490671805203"/>
        <n v="0.7455071624945738"/>
        <n v="0.6452286974692362"/>
        <n v="0.5519892235873377"/>
        <n v="0.07935895457117868"/>
        <n v="0.11932015059881373"/>
        <n v="0.5537993920972645"/>
        <n v="0.2749191554118318"/>
        <n v="0.5465369185718719"/>
        <n v="0.5673045995496945"/>
        <n v="0.4128990509059534"/>
        <n v="0.4273839970770917"/>
        <n v="0.4938799300563435"/>
        <n v="0.5201445825619325"/>
        <n v="0.537872429710449"/>
        <n v="0.4844158455660567"/>
        <n v="0.70368799215208"/>
        <n v="0.24937965260545905"/>
        <n v="0.7071972663202107"/>
        <n v="0.5991829627645325"/>
        <n v="0.8124253285543608"/>
        <n v="0.1642098135222419"/>
        <n v="0.5382297819846749"/>
        <n v="0.4296122824134585"/>
        <n v="0.6419354838709678"/>
        <n v="0.09480370295290222"/>
        <n v="0.3614186913208629"/>
        <n v="0.16325490000994927"/>
        <n v="0.4591907848886902"/>
        <n v="0.5792780944030396"/>
        <n v="0.7075203102373414"/>
        <n v="0.22066367945970516"/>
        <n v="0.5012401596031489"/>
        <n v="0.34472326281768767"/>
        <n v="0.5436129434836869"/>
        <n v="0.06985507246376811"/>
        <n v="0.48752443906526394"/>
        <n v="0.557625480656254"/>
        <n v="0.6887459541921784"/>
        <n v="0.5822120325283566"/>
        <n v="0.19295215063050614"/>
        <n v="0.6299056607610651"/>
        <n v="0.1716328312595503"/>
        <n v="0.17920416197975253"/>
        <n v="0.3988711719098376"/>
        <n v="0.5655133681648769"/>
        <n v="0.48550282313444226"/>
        <n v="0.5590170538471868"/>
        <n v="0.33611770210206193"/>
        <n v="0.3217573221757322"/>
        <n v="0.5828863199563983"/>
        <n v="0.8405101428104907"/>
        <n v="0.11888717156105101"/>
        <n v="0.7828175895765472"/>
        <n v="0.3471801909472345"/>
        <n v="0.505769333977352"/>
        <n v="0.5258882692781586"/>
        <n v="0.8098919798757028"/>
        <n v="0.47446236559139787"/>
        <n v="0.5838718548054448"/>
        <n v="0.5059925909784266"/>
        <n v="0.34919350488212764"/>
        <n v="0.32198910954516335"/>
        <n v="0.5947724146180992"/>
        <n v="0.5596558902561654"/>
        <n v="0.38702986934997957"/>
        <n v="0.12936665504751224"/>
        <n v="0.6027186908679465"/>
        <n v="0.45736137667304017"/>
        <n v="0.09041090489754482"/>
        <n v="0.5854190702364386"/>
        <n v="0.6459495115456525"/>
        <n v="0.5816637304205772"/>
        <n v="0.1493124881308608"/>
        <n v="0.33380031485145656"/>
        <n v="0.6609551007456766"/>
        <n v="0.48934102031239524"/>
        <n v="0.5491803278688525"/>
        <n v="0.3335836932256786"/>
        <n v="0.07486133950724136"/>
        <n v="0.12163978494623656"/>
        <n v="0.4423741628861525"/>
        <n v="0.2566988210075027"/>
        <n v="0.3115248352942371"/>
        <n v="0.7337943992484359"/>
        <n v="0.596768084837773"/>
        <n v="0.5155265215991167"/>
        <n v="0.11914252812472319"/>
        <n v="0.6811103588354773"/>
        <n v="0.9040160642570281"/>
        <n v="0.3553139862176065"/>
        <n v="0.6790542552557918"/>
        <n v="0.43307472037984285"/>
        <n v="0.5480128510233222"/>
        <n v="0.5778854273143416"/>
        <n v="0.6736372985944463"/>
        <n v="0.7118519964854046"/>
        <n v="0.3312818336162988"/>
        <n v="0.4553301117838845"/>
        <n v="0.41532473727576286"/>
        <n v="0.13401334359763922"/>
        <n v="0.32840714213658834"/>
        <n v="0.3164867768172285"/>
        <n v="0.1865771812080537"/>
        <n v="0.2974302543853971"/>
        <n v="0.5373132342571281"/>
        <n v="0.4515437032051821"/>
        <n v="0.716677609980302"/>
        <n v="0.27746492627193126"/>
        <n v="0.49250936329588013"/>
        <n v="0.4738568517393014"/>
        <n v="0.8221558696802479"/>
        <n v="0.20219938469594817"/>
        <n v="0.5462251655629139"/>
        <n v="0.10131983956720456"/>
        <n v="0.6939361495036013"/>
        <n v="0.12148550407287378"/>
        <n v="0.15179637967472204"/>
        <n v="0.5016047902477817"/>
        <n v="0.07523745976921266"/>
        <n v="0.7239035291926622"/>
        <n v="0.36659698191927015"/>
        <n v="0.5820589491670226"/>
        <n v="0.1956233421750663"/>
        <n v="0.34524026875045644"/>
        <n v="0.7336093354117056"/>
        <n v="0.6278961762732855"/>
        <n v="0.7513036355525001"/>
        <n v="0.5773138740070202"/>
        <n v="0.22597669134354614"/>
        <n v="0.3756895062138632"/>
        <n v="0.5404797138981379"/>
        <n v="0.6756048387096775"/>
        <n v="0.5248112647383154"/>
        <n v="0.5066292208216315"/>
        <n v="0.5734900020614306"/>
        <n v="0.14234706022375626"/>
        <n v="0.062197092084006464"/>
        <n v="0.3256613973298386"/>
        <n v="0.7100312874193673"/>
        <n v="0.8594796052177514"/>
        <n v="0.5960755130816231"/>
        <n v="0.40612198819469086"/>
        <n v="0.6803084832904884"/>
        <n v="0.5977001916506958"/>
        <n v="0.08986079845637893"/>
        <n v="0.5893261298094473"/>
        <n v="0.5358949637637984"/>
        <n v="0.5880171691260508"/>
        <n v="0.4587051909219013"/>
        <n v="0.4963459503049241"/>
        <n v="0.8454909855026399"/>
        <n v="0.3950782835604523"/>
        <n v="0.5796978572529675"/>
        <n v="0.46453070777176986"/>
        <n v="0.4670271093512032"/>
        <n v="0.76004841393918"/>
        <n v="0.562883777775264"/>
        <n v="0.5208143973822942"/>
        <n v="0.4495563022314121"/>
        <n v="0.5916046222444212"/>
        <n v="0.46421991084695396"/>
        <n v="0.5993987068077921"/>
        <n v="0.5010930117763204"/>
        <n v="0.059687090771245434"/>
        <n v="0.544901897419325"/>
        <n v="0.41874428925727714"/>
        <n v="0.0794941629968042"/>
        <n v="0.36391366994696345"/>
        <n v="0.6959562176953481"/>
        <n v="0.13598735388327302"/>
        <n v="0.6787487121850707"/>
        <n v="0.8438780862099108"/>
        <n v="0.150242363800821"/>
        <n v="0.19944150499706056"/>
        <n v="0.8270928402048503"/>
        <n v="0.4840194323702378"/>
        <n v="0.5225490509874212"/>
        <n v="0.44298518058390274"/>
        <n v="0.44044507069627326"/>
        <n v="0.8502465857359636"/>
        <n v="0.44015064679875554"/>
        <n v="0.43246775880097593"/>
        <n v="0.39147987548765073"/>
        <n v="0.5388501269582927"/>
        <n v="0.7276900200418076"/>
        <n v="0.7855424006160362"/>
        <n v="0.3939393939393939"/>
        <n v="0.5341271204228443"/>
        <n v="0.6909067256406921"/>
        <n v="0.40680085802259036"/>
        <n v="0.4051534203879843"/>
        <n v="0.6674395495197085"/>
        <n v="0.3869956913435174"/>
        <n v="0.1643100926377377"/>
        <n v="0.43135883084577115"/>
        <n v="0.12197036600922383"/>
        <n v="0.4861773117254528"/>
        <n v="0.41838786327910804"/>
        <n v="0.3750256441534103"/>
        <n v="0.46919780366947905"/>
        <n v="0.8537714887147702"/>
        <n v="0.42974230976794386"/>
        <n v="0.4599288789069811"/>
        <n v="0.6544287125452749"/>
        <n v="0.19536601437393689"/>
        <n v="0.03667367252250466"/>
        <n v="0.5915022584875419"/>
        <n v="0.445447039396084"/>
        <n v="0.36696103054362794"/>
        <n v="0.7567345368038063"/>
        <n v="0.47515671268699766"/>
        <n v="0.8581153413301859"/>
        <n v="0.09684507500746005"/>
        <n v="0.2179891794409378"/>
        <n v="0.5452570903471033"/>
        <n v="0.4311807245793132"/>
        <n v="0.4327926281319016"/>
        <n v="0.04347440121549414"/>
        <n v="0.4088553288165849"/>
        <n v="0.3009190023638381"/>
        <n v="0.5713768844221105"/>
        <n v="0.01577196731061524"/>
        <n v="0.4459341121249803"/>
        <n v="0.19628345432874633"/>
        <n v="0.5791380320707474"/>
        <n v="0.14618608549874265"/>
        <n v="0.3521426670215598"/>
        <n v="0.2699523249334407"/>
        <n v="0.011203003108686726"/>
        <n v="0.5502207505518764"/>
        <n v="0.3526775896195294"/>
        <n v="0.3289842979594933"/>
        <n v="0.4740723006942782"/>
        <n v="0.16168566520548736"/>
        <n v="0.14526804722275982"/>
        <n v="0.7251632962352638"/>
        <n v="0.42511818468326507"/>
        <n v="0.6191904353858081"/>
        <n v="0.7300546246741403"/>
        <n v="0.4833835825032757"/>
        <n v="0.589168793696593"/>
        <n v="0.4150345989837346"/>
        <n v="0.04405364074814728"/>
        <n v="0.4069176882661997"/>
        <n v="0.38650549886059643"/>
        <n v="0.6207115338073403"/>
        <n v="0.6247481332227095"/>
        <n v="0.556854781478934"/>
        <n v="0.5759580416228147"/>
        <n v="0.5601183028096918"/>
        <n v="0.42046313474884905"/>
        <n v="0.13861765065460402"/>
        <n v="0.5177196527057282"/>
        <n v="0.5082636561798484"/>
        <n v="0.6868771635371866"/>
        <n v="0.10805764630375168"/>
        <n v="0.2820143353284564"/>
        <n v="0.7179332529151589"/>
        <n v="0.8138549385302322"/>
        <n v="0.5722258128666601"/>
        <n v="0.42636060292256356"/>
        <n v="0.26343065693430656"/>
        <n v="0.7072125633362256"/>
        <n v="0.548200623406064"/>
        <n v="0.4936114447963307"/>
        <n v="0.7182694813656503"/>
        <n v="0.15939507494646682"/>
        <n v="0.39953767914932964"/>
        <n v="0.47921677849516814"/>
        <n v="0.5029818429045441"/>
        <n v="0.40783227848101267"/>
        <n v="0.41153132166126744"/>
        <n v="0.6354710556186152"/>
        <n v="0.6928034307843999"/>
        <n v="0.4666750503018109"/>
        <n v="0.19495763300458396"/>
        <n v="0.5780114559288706"/>
        <n v="0.6893248439898507"/>
        <n v="0.5561338827441625"/>
        <n v="0.6416177255739456"/>
        <n v="0.7114040870138431"/>
        <n v="0.2737216993131519"/>
        <n v="0.6065840276366592"/>
        <n v="0.38894991922455574"/>
        <n v="0.7229947289336227"/>
        <n v="0.5606833814067007"/>
        <n v="0.43542543026963976"/>
        <n v="0.29586492682066656"/>
        <n v="0.6617724174095437"/>
        <n v="0.3643866889103521"/>
        <n v="0.6200741690638755"/>
        <n v="0.40065668505384816"/>
        <n v="0.8240510377425103"/>
        <n v="0.5728476821192053"/>
        <n v="0.8473503247284834"/>
        <n v="0.47137059646011664"/>
        <n v="0.09619988500339763"/>
        <n v="0.7420728330102465"/>
        <n v="0.7446076181734741"/>
        <n v="0.4653773329726805"/>
        <n v="0.498617034514746"/>
        <n v="0.64834471886495"/>
        <n v="0.38793163102899453"/>
        <n v="0.32982199188823796"/>
        <n v="0.44895353174882674"/>
        <n v="0.5057859836172149"/>
        <n v="0.48980510709461633"/>
        <n v="0.5365750400677372"/>
        <n v="0.4920992540721571"/>
        <n v="0.6925596465983075"/>
        <n v="0.5850951879843107"/>
        <n v="0.5955056179775281"/>
        <n v="0.179633921392423"/>
        <n v="0.44196167256254293"/>
        <n v="0.6912106993756234"/>
        <n v="0.16887198147535562"/>
        <n v="0.3606311986753859"/>
        <n v="0.17041501298446762"/>
        <n v="0.1874532435609704"/>
        <n v="0.7391234676708597"/>
        <n v="0.305344295991778"/>
        <n v="0.3952067098390943"/>
        <n v="0.49198820664017434"/>
        <n v="0.6557309989364313"/>
        <n v="0.47955256194370943"/>
        <n v="0.1559199621122425"/>
        <n v="0.14109624967217413"/>
        <n v="0.4075575027382256"/>
        <n v="0.5538138118254652"/>
        <n v="0.5828965041540872"/>
        <n v="0.8561706477297181"/>
        <n v="0.5027822609784887"/>
        <n v="0.3968716104355769"/>
        <n v="0.15335138794854436"/>
        <n v="0.5053318419090231"/>
        <n v="0.7093164366997873"/>
        <n v="0.5573026640909295"/>
        <n v="0.5220897217490063"/>
        <n v="0.36376823273430575"/>
        <n v="0.22529757636598308"/>
        <n v="0.5711677867330874"/>
        <n v="0.06501821393089745"/>
        <n v="0.30684788290642967"/>
        <n v="0.5884001120762118"/>
        <n v="0.6760696450263194"/>
        <n v="0.6307520052862465"/>
        <n v="0.1385670486982603"/>
        <n v="0.6966948983374682"/>
        <n v="0.1829108852431361"/>
        <n v="0.5451935499306186"/>
        <n v="0.0913884007029877"/>
        <n v="0.5722127051197974"/>
        <n v="0.2682779227656114"/>
        <n v="0.7222538958570885"/>
        <n v="0.3494061857400646"/>
        <n v="0.7514308300395257"/>
        <n v="0.6530091826351343"/>
        <n v="0.5970440942958348"/>
        <n v="0.5842947179336296"/>
        <n v="0.23990040960565417"/>
        <n v="0.4035357417371253"/>
        <n v="0.7622941168775101"/>
        <n v="0.5274635208126193"/>
        <m/>
      </sharedItems>
    </cacheField>
    <cacheField name="impressions_per_exchange" formula="ROUNDDOWN(SUM(viewable_impressions)/ COUNTA(exchange), 0)" databaseField="0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H1:Y966" sheet="Inventory and Viewabilty"/>
  </cacheSource>
  <cacheFields>
    <cacheField name="exchange" numFmtId="0">
      <sharedItems containsBlank="1">
        <s v="PubMatic"/>
        <s v="Smart RTB+ (Smartadserver)"/>
        <s v="BidSwitch"/>
        <s v="Yieldmo"/>
        <s v="Google Ad Manager"/>
        <s v="Xandr - Monetize SSP (AppNexus)"/>
        <s v="Yahoo Exchange"/>
        <s v="Magnite DV+"/>
        <s v="Sovrn"/>
        <s v="OpenX"/>
        <s v="PulsePoint"/>
        <s v="Sharethrough"/>
        <s v="Index Exchange"/>
        <s v="TripleLift"/>
        <s v="Kargo"/>
        <s v="Taboola"/>
        <s v="GumGum"/>
        <m/>
      </sharedItems>
    </cacheField>
    <cacheField name="device_make" numFmtId="0">
      <sharedItems containsBlank="1">
        <s v="Smartphone"/>
        <s v="Windows PC"/>
        <s v="Apple PC"/>
        <m/>
      </sharedItems>
    </cacheField>
    <cacheField name="impressions" numFmtId="0">
      <sharedItems containsString="0" containsBlank="1" containsNumber="1" containsInteger="1">
        <n v="114723.0"/>
        <n v="49415.0"/>
        <n v="65243.0"/>
        <n v="10386.0"/>
        <n v="13202.0"/>
        <n v="109372.0"/>
        <n v="10501.0"/>
        <n v="1601933.0"/>
        <n v="16354.0"/>
        <n v="39844.0"/>
        <n v="12510.0"/>
        <n v="13382.0"/>
        <n v="120603.0"/>
        <n v="21599.0"/>
        <n v="120902.0"/>
        <n v="19212.0"/>
        <n v="213699.0"/>
        <n v="14730.0"/>
        <n v="57257.0"/>
        <n v="88293.0"/>
        <n v="96728.0"/>
        <n v="12088.0"/>
        <n v="188170.0"/>
        <n v="15904.0"/>
        <n v="9040.0"/>
        <n v="1221746.0"/>
        <n v="35335.0"/>
        <n v="8730.0"/>
        <n v="7356.0"/>
        <n v="9319.0"/>
        <n v="8233.0"/>
        <n v="37554.0"/>
        <n v="45711.0"/>
        <n v="7583.0"/>
        <n v="9709.0"/>
        <n v="10992.0"/>
        <n v="13779.0"/>
        <n v="35178.0"/>
        <n v="67752.0"/>
        <n v="42833.0"/>
        <n v="92764.0"/>
        <n v="14379.0"/>
        <n v="13642.0"/>
        <n v="9404.0"/>
        <n v="335461.0"/>
        <n v="25021.0"/>
        <n v="22175.0"/>
        <n v="13466.0"/>
        <n v="15200.0"/>
        <n v="18412.0"/>
        <n v="34959.0"/>
        <n v="207685.0"/>
        <n v="12280.0"/>
        <n v="66554.0"/>
        <n v="96508.0"/>
        <n v="272509.0"/>
        <n v="17317.0"/>
        <n v="21229.0"/>
        <n v="31813.0"/>
        <n v="7402.0"/>
        <n v="77313.0"/>
        <n v="8278.0"/>
        <n v="16669.0"/>
        <n v="16372.0"/>
        <n v="16227.0"/>
        <n v="16137.0"/>
        <n v="27371.0"/>
        <n v="49936.0"/>
        <n v="888037.0"/>
        <n v="116926.0"/>
        <n v="7695.0"/>
        <n v="106151.0"/>
        <n v="335664.0"/>
        <n v="262807.0"/>
        <n v="268811.0"/>
        <n v="17770.0"/>
        <n v="18028.0"/>
        <n v="144088.0"/>
        <n v="85280.0"/>
        <n v="97346.0"/>
        <n v="14917.0"/>
        <n v="88499.0"/>
        <n v="357707.0"/>
        <n v="292578.0"/>
        <n v="69136.0"/>
        <n v="68114.0"/>
        <n v="40519.0"/>
        <n v="16644.0"/>
        <n v="22800.0"/>
        <n v="32714.0"/>
        <n v="312206.0"/>
        <n v="15326.0"/>
        <n v="8068.0"/>
        <n v="12161.0"/>
        <n v="21962.0"/>
        <n v="263752.0"/>
        <n v="48707.0"/>
        <n v="90463.0"/>
        <n v="22690.0"/>
        <n v="10653.0"/>
        <n v="30714.0"/>
        <n v="100991.0"/>
        <n v="65380.0"/>
        <n v="22934.0"/>
        <n v="29107.0"/>
        <n v="8545.0"/>
        <n v="88819.0"/>
        <n v="57917.0"/>
        <n v="77703.0"/>
        <n v="39794.0"/>
        <n v="9149.0"/>
        <n v="10819.0"/>
        <n v="74164.0"/>
        <n v="12770.0"/>
        <n v="96779.0"/>
        <n v="121991.0"/>
        <n v="19093.0"/>
        <n v="138904.0"/>
        <n v="12592.0"/>
        <n v="18081.0"/>
        <n v="7427.0"/>
        <n v="13464.0"/>
        <n v="12512.0"/>
        <n v="44889.0"/>
        <n v="14038.0"/>
        <n v="22444.0"/>
        <n v="45965.0"/>
        <n v="12136.0"/>
        <n v="11043.0"/>
        <n v="100800.0"/>
        <n v="115673.0"/>
        <n v="9210.0"/>
        <n v="19464.0"/>
        <n v="16325.0"/>
        <n v="14137.0"/>
        <n v="24464.0"/>
        <n v="7229.0"/>
        <n v="37269.0"/>
        <n v="1515751.0"/>
        <n v="55274.0"/>
        <n v="134847.0"/>
        <n v="11296.0"/>
        <n v="16288.0"/>
        <n v="12459.0"/>
        <n v="14011.0"/>
        <n v="554980.0"/>
        <n v="8273.0"/>
        <n v="48211.0"/>
        <n v="221720.0"/>
        <n v="13823.0"/>
        <n v="186404.0"/>
        <n v="26304.0"/>
        <n v="53561.0"/>
        <n v="20278.0"/>
        <n v="70506.0"/>
        <n v="29251.0"/>
        <n v="12220.0"/>
        <n v="53464.0"/>
        <n v="58938.0"/>
        <n v="23965.0"/>
        <n v="24100.0"/>
        <n v="12319.0"/>
        <n v="17561.0"/>
        <n v="10835.0"/>
        <n v="325152.0"/>
        <n v="150457.0"/>
        <n v="224359.0"/>
        <n v="27202.0"/>
        <n v="190592.0"/>
        <n v="35163.0"/>
        <n v="45402.0"/>
        <n v="141165.0"/>
        <n v="62040.0"/>
        <n v="11734.0"/>
        <n v="161222.0"/>
        <n v="310255.0"/>
        <n v="321263.0"/>
        <n v="10779.0"/>
        <n v="1222302.0"/>
        <n v="232470.0"/>
        <n v="63794.0"/>
        <n v="114267.0"/>
        <n v="15033.0"/>
        <n v="10565.0"/>
        <n v="95644.0"/>
        <n v="25539.0"/>
        <n v="58738.0"/>
        <n v="17518.0"/>
        <n v="26270.0"/>
        <n v="16202.0"/>
        <n v="311753.0"/>
        <n v="59782.0"/>
        <n v="42830.0"/>
        <n v="63415.0"/>
        <n v="7789.0"/>
        <n v="109709.0"/>
        <n v="32173.0"/>
        <n v="55692.0"/>
        <n v="81905.0"/>
        <n v="43666.0"/>
        <n v="999915.0"/>
        <n v="210700.0"/>
        <n v="10903.0"/>
        <n v="23983.0"/>
        <n v="75531.0"/>
        <n v="446774.0"/>
        <n v="20348.0"/>
        <n v="47360.0"/>
        <n v="19408.0"/>
        <n v="8000.0"/>
        <n v="90123.0"/>
        <n v="28553.0"/>
        <n v="482834.0"/>
        <n v="14581.0"/>
        <n v="23488.0"/>
        <n v="16978.0"/>
        <n v="9238.0"/>
        <n v="42459.0"/>
        <n v="9153.0"/>
        <n v="42451.0"/>
        <n v="10066.0"/>
        <n v="21280.0"/>
        <n v="64892.0"/>
        <n v="49250.0"/>
        <n v="421110.0"/>
        <n v="127090.0"/>
        <n v="140359.0"/>
        <n v="32400.0"/>
        <n v="1116343.0"/>
        <n v="20417.0"/>
        <n v="183208.0"/>
        <n v="38735.0"/>
        <n v="56737.0"/>
        <n v="17075.0"/>
        <n v="16142.0"/>
        <n v="39705.0"/>
        <n v="81054.0"/>
        <n v="14083.0"/>
        <n v="21531.0"/>
        <n v="18401.0"/>
        <n v="69757.0"/>
        <n v="50517.0"/>
        <n v="106392.0"/>
        <n v="12868.0"/>
        <n v="13592.0"/>
        <n v="9222.0"/>
        <n v="11375.0"/>
        <n v="11681.0"/>
        <n v="10906.0"/>
        <n v="8420.0"/>
        <n v="286998.0"/>
        <n v="9790.0"/>
        <n v="12354.0"/>
        <n v="102884.0"/>
        <n v="20572.0"/>
        <n v="20537.0"/>
        <n v="52582.0"/>
        <n v="43367.0"/>
        <n v="7530.0"/>
        <n v="130796.0"/>
        <n v="122086.0"/>
        <n v="39725.0"/>
        <n v="212009.0"/>
        <n v="31443.0"/>
        <n v="87245.0"/>
        <n v="19334.0"/>
        <n v="115544.0"/>
        <n v="13655.0"/>
        <n v="20165.0"/>
        <n v="40447.0"/>
        <n v="318269.0"/>
        <n v="141157.0"/>
        <n v="9078.0"/>
        <n v="11025.0"/>
        <n v="88022.0"/>
        <n v="95289.0"/>
        <n v="19461.0"/>
        <n v="8111.0"/>
        <n v="50838.0"/>
        <n v="39212.0"/>
        <n v="7769.0"/>
        <n v="20459.0"/>
        <n v="76724.0"/>
        <n v="22163.0"/>
        <n v="9261.0"/>
        <n v="37355.0"/>
        <n v="13347.0"/>
        <n v="51889.0"/>
        <n v="69523.0"/>
        <n v="43327.0"/>
        <n v="29393.0"/>
        <n v="11672.0"/>
        <n v="9881.0"/>
        <n v="94340.0"/>
        <n v="69928.0"/>
        <n v="11561.0"/>
        <n v="73544.0"/>
        <n v="10485.0"/>
        <n v="8097.0"/>
        <n v="14693.0"/>
        <n v="11062.0"/>
        <n v="16236.0"/>
        <n v="83957.0"/>
        <n v="65043.0"/>
        <n v="38408.0"/>
        <n v="48947.0"/>
        <n v="21903.0"/>
        <n v="7531.0"/>
        <n v="74516.0"/>
        <n v="47016.0"/>
        <n v="11919.0"/>
        <n v="36543.0"/>
        <n v="42759.0"/>
        <n v="44505.0"/>
        <n v="470192.0"/>
        <n v="257862.0"/>
        <n v="14599.0"/>
        <n v="13100.0"/>
        <n v="39881.0"/>
        <n v="26558.0"/>
        <n v="177632.0"/>
        <n v="61574.0"/>
        <n v="12692.0"/>
        <n v="39314.0"/>
        <n v="9362.0"/>
        <n v="25377.0"/>
        <n v="253577.0"/>
        <n v="13168.0"/>
        <n v="14890.0"/>
        <n v="7965.0"/>
        <n v="18136.0"/>
        <n v="22004.0"/>
        <n v="8944.0"/>
        <n v="19951.0"/>
        <n v="149618.0"/>
        <n v="12988.0"/>
        <n v="14350.0"/>
        <n v="8362.0"/>
        <n v="13713.0"/>
        <n v="8217.0"/>
        <n v="562103.0"/>
        <n v="51056.0"/>
        <n v="58477.0"/>
        <n v="61848.0"/>
        <n v="49412.0"/>
        <n v="56927.0"/>
        <n v="9463.0"/>
        <n v="307888.0"/>
        <n v="12879.0"/>
        <n v="55445.0"/>
        <n v="20833.0"/>
        <n v="35043.0"/>
        <n v="117713.0"/>
        <n v="12176.0"/>
        <n v="10012.0"/>
        <n v="13326.0"/>
        <n v="48436.0"/>
        <n v="16580.0"/>
        <n v="9328.0"/>
        <n v="37617.0"/>
        <n v="45668.0"/>
        <n v="103665.0"/>
        <n v="17228.0"/>
        <n v="43057.0"/>
        <n v="77748.0"/>
        <n v="686858.0"/>
        <n v="18095.0"/>
        <n v="21028.0"/>
        <n v="1720462.0"/>
        <n v="12436.0"/>
        <n v="69540.0"/>
        <n v="229908.0"/>
        <n v="15441.0"/>
        <n v="11343.0"/>
        <n v="114384.0"/>
        <n v="9946.0"/>
        <n v="37717.0"/>
        <n v="37076.0"/>
        <n v="14047.0"/>
        <n v="14932.0"/>
        <n v="44361.0"/>
        <n v="38396.0"/>
        <n v="84306.0"/>
        <n v="760502.0"/>
        <n v="12710.0"/>
        <n v="14799.0"/>
        <n v="111624.0"/>
        <n v="80408.0"/>
        <n v="76049.0"/>
        <n v="13686.0"/>
        <n v="81486.0"/>
        <n v="15399.0"/>
        <n v="9273.0"/>
        <n v="217824.0"/>
        <n v="89744.0"/>
        <n v="10350.0"/>
        <n v="21482.0"/>
        <n v="1323451.0"/>
        <n v="679098.0"/>
        <n v="728841.0"/>
        <n v="23156.0"/>
        <n v="3196231.0"/>
        <n v="18324.0"/>
        <n v="14224.0"/>
        <n v="556152.0"/>
        <n v="117518.0"/>
        <n v="26212.0"/>
        <n v="7447.0"/>
        <n v="598460.0"/>
        <n v="9560.0"/>
        <n v="69722.0"/>
        <n v="284783.0"/>
        <n v="16175.0"/>
        <n v="507889.0"/>
        <n v="18633.0"/>
        <n v="109567.0"/>
        <n v="27032.0"/>
        <n v="26784.0"/>
        <n v="29092.0"/>
        <n v="9178.0"/>
        <n v="18537.0"/>
        <n v="12488.0"/>
        <n v="16719.0"/>
        <n v="297347.0"/>
        <n v="198163.0"/>
        <n v="65983.0"/>
        <n v="569171.0"/>
        <n v="13075.0"/>
        <n v="304377.0"/>
        <n v="756687.0"/>
        <n v="247106.0"/>
        <n v="780475.0"/>
        <n v="194833.0"/>
        <n v="69239.0"/>
        <n v="12606.0"/>
        <n v="29834.0"/>
        <n v="7320.0"/>
        <n v="47931.0"/>
        <n v="1109184.0"/>
        <n v="19344.0"/>
        <n v="18516.0"/>
        <n v="29856.0"/>
        <n v="98509.0"/>
        <n v="100058.0"/>
        <n v="7921.0"/>
        <n v="21737.0"/>
        <n v="11289.0"/>
        <n v="13293.0"/>
        <n v="7470.0"/>
        <n v="51515.0"/>
        <n v="16791.0"/>
        <n v="40859.0"/>
        <n v="16808.0"/>
        <n v="22501.0"/>
        <n v="11668.0"/>
        <n v="20486.0"/>
        <n v="14136.0"/>
        <n v="68704.0"/>
        <n v="276716.0"/>
        <n v="15588.0"/>
        <n v="19826.0"/>
        <n v="19549.0"/>
        <n v="46190.0"/>
        <n v="15449.0"/>
        <n v="75161.0"/>
        <n v="23774.0"/>
        <n v="30460.0"/>
        <n v="61442.0"/>
        <n v="11214.0"/>
        <n v="111884.0"/>
        <n v="264580.0"/>
        <n v="15277.0"/>
        <n v="11325.0"/>
        <n v="42884.0"/>
        <n v="20548.0"/>
        <n v="11417.0"/>
        <n v="10883.0"/>
        <n v="1956642.0"/>
        <n v="254780.0"/>
        <n v="21478.0"/>
        <n v="23410.0"/>
        <n v="7540.0"/>
        <n v="219088.0"/>
        <n v="1575592.0"/>
        <n v="19379.0"/>
        <n v="136733.0"/>
        <n v="16239.0"/>
        <n v="40929.0"/>
        <n v="15047.0"/>
        <n v="32436.0"/>
        <n v="9920.0"/>
        <n v="11789.0"/>
        <n v="15311.0"/>
        <n v="9702.0"/>
        <n v="25206.0"/>
        <n v="654902.0"/>
        <n v="12209.0"/>
        <n v="25889.0"/>
        <n v="14489.0"/>
        <n v="25532.0"/>
        <n v="31003.0"/>
        <n v="9725.0"/>
        <n v="12001.0"/>
        <n v="130602.0"/>
        <n v="27394.0"/>
        <n v="184622.0"/>
        <n v="39373.0"/>
        <n v="87287.0"/>
        <n v="99205.0"/>
        <n v="113262.0"/>
        <n v="27592.0"/>
        <n v="12974.0"/>
        <n v="12391.0"/>
        <n v="13132.0"/>
        <n v="19829.0"/>
        <n v="4154911.0"/>
        <n v="16503.0"/>
        <n v="11607.0"/>
        <n v="192201.0"/>
        <n v="33650.0"/>
        <n v="48562.0"/>
        <n v="14181.0"/>
        <n v="14509.0"/>
        <n v="1083050.0"/>
        <n v="15322.0"/>
        <n v="182114.0"/>
        <n v="65238.0"/>
        <n v="9867.0"/>
        <n v="72117.0"/>
        <n v="10677.0"/>
        <n v="102958.0"/>
        <n v="43117.0"/>
        <n v="13608.0"/>
        <n v="50183.0"/>
        <n v="7822.0"/>
        <n v="31243.0"/>
        <n v="11269.0"/>
        <n v="102905.0"/>
        <n v="21088.0"/>
        <n v="12214.0"/>
        <n v="11476.0"/>
        <n v="73567.0"/>
        <n v="224877.0"/>
        <n v="92806.0"/>
        <n v="10389.0"/>
        <n v="85965.0"/>
        <n v="104814.0"/>
        <n v="7687.0"/>
        <n v="126337.0"/>
        <n v="74436.0"/>
        <n v="45285.0"/>
        <n v="15318.0"/>
        <n v="8204.0"/>
        <n v="12864.0"/>
        <n v="10191.0"/>
        <n v="17833.0"/>
        <n v="10942.0"/>
        <n v="180353.0"/>
        <n v="104538.0"/>
        <n v="42755.0"/>
        <n v="59296.0"/>
        <n v="26715.0"/>
        <n v="12148.0"/>
        <n v="65257.0"/>
        <n v="252170.0"/>
        <n v="171575.0"/>
        <n v="16956.0"/>
        <n v="123430.0"/>
        <n v="57168.0"/>
        <n v="52006.0"/>
        <n v="36431.0"/>
        <n v="36863.0"/>
        <n v="22180.0"/>
        <n v="23941.0"/>
        <n v="571090.0"/>
        <n v="210096.0"/>
        <n v="292885.0"/>
        <n v="197192.0"/>
        <n v="82916.0"/>
        <n v="24875.0"/>
        <n v="45397.0"/>
        <n v="114194.0"/>
        <n v="18458.0"/>
        <n v="18771.0"/>
        <n v="232635.0"/>
        <n v="7514.0"/>
        <n v="16151.0"/>
        <n v="17049.0"/>
        <n v="7248.0"/>
        <n v="109128.0"/>
        <n v="13183.0"/>
        <n v="20885.0"/>
        <n v="207823.0"/>
        <n v="25835.0"/>
        <n v="921791.0"/>
        <n v="63460.0"/>
        <n v="49014.0"/>
        <n v="108559.0"/>
        <n v="818919.0"/>
        <n v="18022.0"/>
        <n v="39163.0"/>
        <n v="68008.0"/>
        <n v="11420.0"/>
        <n v="10093.0"/>
        <n v="152881.0"/>
        <n v="8437.0"/>
        <n v="91593.0"/>
        <n v="458931.0"/>
        <n v="17582.0"/>
        <n v="14553.0"/>
        <n v="564387.0"/>
        <n v="18313.0"/>
        <n v="61474.0"/>
        <n v="9533.0"/>
        <n v="34278.0"/>
        <n v="189462.0"/>
        <n v="14922.0"/>
        <n v="83537.0"/>
        <n v="80456.0"/>
        <n v="17382.0"/>
        <n v="13700.0"/>
        <n v="186702.0"/>
        <n v="17645.0"/>
        <n v="9157.0"/>
        <n v="11511.0"/>
        <n v="7472.0"/>
        <n v="10815.0"/>
        <n v="47394.0"/>
        <n v="405957.0"/>
        <n v="7584.0"/>
        <n v="27473.0"/>
        <n v="17620.0"/>
        <n v="1010148.0"/>
        <n v="119280.0"/>
        <n v="14398.0"/>
        <n v="11697.0"/>
        <n v="189571.0"/>
        <n v="13833.0"/>
        <n v="14984.0"/>
        <n v="7585.0"/>
        <n v="7862.0"/>
        <n v="14763.0"/>
        <n v="15475.0"/>
        <n v="83854.0"/>
        <n v="9014.0"/>
        <n v="161178.0"/>
        <n v="113420.0"/>
        <n v="7628.0"/>
        <n v="56945.0"/>
        <n v="115412.0"/>
        <n v="38070.0"/>
        <n v="481526.0"/>
        <n v="9060.0"/>
        <n v="183230.0"/>
        <n v="29323.0"/>
        <n v="95655.0"/>
        <n v="28888.0"/>
        <n v="8716.0"/>
        <n v="7394.0"/>
        <n v="1767940.0"/>
        <n v="9515.0"/>
        <n v="14451.0"/>
        <n v="17752.0"/>
        <n v="766674.0"/>
        <n v="7691.0"/>
        <n v="15547.0"/>
        <n v="33069.0"/>
        <n v="32845.0"/>
        <n v="198754.0"/>
        <n v="31359.0"/>
        <n v="96031.0"/>
        <n v="21143.0"/>
        <n v="117879.0"/>
        <n v="54134.0"/>
        <n v="12092.0"/>
        <n v="239164.0"/>
        <n v="61227.0"/>
        <n v="9357.0"/>
        <n v="24962.0"/>
        <n v="9730.0"/>
        <n v="156427.0"/>
        <n v="15602.0"/>
        <n v="48892.0"/>
        <n v="16628.0"/>
        <n v="84460.0"/>
        <n v="15252.0"/>
        <n v="9130.0"/>
        <n v="60412.0"/>
        <n v="742281.0"/>
        <n v="37176.0"/>
        <n v="41513.0"/>
        <n v="35034.0"/>
        <n v="8862.0"/>
        <n v="26820.0"/>
        <n v="908899.0"/>
        <n v="22259.0"/>
        <n v="26415.0"/>
        <n v="37227.0"/>
        <n v="13946.0"/>
        <n v="680912.0"/>
        <n v="9059.0"/>
        <n v="78433.0"/>
        <n v="10707.0"/>
        <n v="7409.0"/>
        <n v="435848.0"/>
        <n v="510778.0"/>
        <n v="70134.0"/>
        <n v="23711.0"/>
        <n v="20899.0"/>
        <n v="10811.0"/>
        <n v="1100942.0"/>
        <n v="26439.0"/>
        <n v="10524.0"/>
        <n v="23829.0"/>
        <n v="31625.0"/>
        <n v="81567.0"/>
        <n v="8187.0"/>
        <n v="64577.0"/>
        <n v="12451.0"/>
        <n v="7806.0"/>
        <n v="76439.0"/>
        <n v="74426.0"/>
        <m/>
      </sharedItems>
    </cacheField>
    <cacheField name="clicks" numFmtId="0">
      <sharedItems containsString="0" containsBlank="1" containsNumber="1" containsInteger="1">
        <n v="350.0"/>
        <n v="144.0"/>
        <n v="120.0"/>
        <n v="65.0"/>
        <n v="101.0"/>
        <n v="364.0"/>
        <n v="90.0"/>
        <n v="4265.0"/>
        <n v="40.0"/>
        <n v="99.0"/>
        <n v="74.0"/>
        <n v="68.0"/>
        <n v="298.0"/>
        <n v="66.0"/>
        <n v="333.0"/>
        <n v="54.0"/>
        <n v="270.0"/>
        <n v="88.0"/>
        <n v="167.0"/>
        <n v="255.0"/>
        <n v="341.0"/>
        <n v="490.0"/>
        <n v="190.0"/>
        <n v="21.0"/>
        <n v="3874.0"/>
        <n v="22.0"/>
        <n v="10.0"/>
        <n v="30.0"/>
        <n v="92.0"/>
        <n v="130.0"/>
        <n v="45.0"/>
        <n v="58.0"/>
        <n v="97.0"/>
        <n v="96.0"/>
        <n v="155.0"/>
        <n v="174.0"/>
        <n v="320.0"/>
        <n v="963.0"/>
        <n v="50.0"/>
        <n v="140.0"/>
        <n v="150.0"/>
        <n v="60.0"/>
        <n v="122.0"/>
        <n v="512.0"/>
        <n v="169.0"/>
        <n v="351.0"/>
        <n v="736.0"/>
        <n v="80.0"/>
        <n v="84.0"/>
        <n v="9.0"/>
        <n v="191.0"/>
        <n v="26.0"/>
        <n v="126.0"/>
        <n v="2841.0"/>
        <n v="321.0"/>
        <n v="20.0"/>
        <n v="299.0"/>
        <n v="852.0"/>
        <n v="684.0"/>
        <n v="799.0"/>
        <n v="70.0"/>
        <n v="89.0"/>
        <n v="211.0"/>
        <n v="790.0"/>
        <n v="186.0"/>
        <n v="951.0"/>
        <n v="812.0"/>
        <n v="111.0"/>
        <n v="79.0"/>
        <n v="69.0"/>
        <n v="841.0"/>
        <n v="702.0"/>
        <n v="185.0"/>
        <n v="204.0"/>
        <n v="286.0"/>
        <n v="208.0"/>
        <n v="81.0"/>
        <n v="64.0"/>
        <n v="200.0"/>
        <n v="212.0"/>
        <n v="241.0"/>
        <n v="369.0"/>
        <n v="399.0"/>
        <n v="63.0"/>
        <n v="44.0"/>
        <n v="0.0"/>
        <n v="125.0"/>
        <n v="160.0"/>
        <n v="410.0"/>
        <n v="78.0"/>
        <n v="106.0"/>
        <n v="219.0"/>
        <n v="450.0"/>
        <n v="56.0"/>
        <n v="1542.0"/>
        <n v="24.0"/>
        <n v="499.0"/>
        <n v="940.0"/>
        <n v="75.0"/>
        <n v="147.0"/>
        <n v="86.0"/>
        <n v="95.0"/>
        <n v="175.0"/>
        <n v="110.0"/>
        <n v="25.0"/>
        <n v="854.0"/>
        <n v="420.0"/>
        <n v="480.0"/>
        <n v="601.0"/>
        <n v="250.0"/>
        <n v="500.0"/>
        <n v="970.0"/>
        <n v="3142.0"/>
        <n v="504.0"/>
        <n v="76.0"/>
        <n v="240.0"/>
        <n v="165.0"/>
        <n v="763.0"/>
        <n v="278.0"/>
        <n v="104.0"/>
        <n v="184.0"/>
        <n v="220.0"/>
        <n v="133.0"/>
        <n v="2748.0"/>
        <n v="704.0"/>
        <n v="35.0"/>
        <n v="1269.0"/>
        <n v="85.0"/>
        <n v="121.0"/>
        <n v="23.0"/>
        <n v="214.0"/>
        <n v="984.0"/>
        <n v="352.0"/>
        <n v="87.0"/>
        <n v="3104.0"/>
        <n v="620.0"/>
        <n v="114.0"/>
        <n v="145.0"/>
        <n v="265.0"/>
        <n v="55.0"/>
        <n v="199.0"/>
        <n v="33.0"/>
        <n v="46.0"/>
        <n v="815.0"/>
        <n v="300.0"/>
        <n v="555.0"/>
        <n v="412.0"/>
        <n v="177.0"/>
        <n v="914.0"/>
        <n v="370.0"/>
        <n v="260.0"/>
        <n v="187.0"/>
        <n v="15.0"/>
        <n v="210.0"/>
        <n v="223.0"/>
        <n v="230.0"/>
        <n v="124.0"/>
        <n v="700.0"/>
        <n v="485.0"/>
        <n v="280.0"/>
        <n v="105.0"/>
        <n v="100.0"/>
        <n v="39.0"/>
        <n v="890.0"/>
        <n v="31.0"/>
        <n v="151.0"/>
        <n v="1450.0"/>
        <n v="135.0"/>
        <n v="213.0"/>
        <n v="170.0"/>
        <n v="863.0"/>
        <n v="71.0"/>
        <n v="374.0"/>
        <n v="98.0"/>
        <n v="171.0"/>
        <n v="227.0"/>
        <n v="2085.0"/>
        <n v="4865.0"/>
        <n v="489.0"/>
        <n v="48.0"/>
        <n v="113.0"/>
        <n v="166.0"/>
        <n v="2140.0"/>
        <n v="59.0"/>
        <n v="590.0"/>
        <n v="193.0"/>
        <n v="560.0"/>
        <n v="311.0"/>
        <n v="67.0"/>
        <n v="3414.0"/>
        <n v="1984.0"/>
        <n v="2174.0"/>
        <n v="73.0"/>
        <n v="8745.0"/>
        <n v="1867.0"/>
        <n v="77.0"/>
        <n v="1654.0"/>
        <n v="194.0"/>
        <n v="756.0"/>
        <n v="823.0"/>
        <n v="345.0"/>
        <n v="751.0"/>
        <n v="469.0"/>
        <n v="1354.0"/>
        <n v="801.0"/>
        <n v="750.0"/>
        <n v="2186.0"/>
        <n v="435.0"/>
        <n v="43.0"/>
        <n v="42.0"/>
        <n v="49.0"/>
        <n v="691.0"/>
        <n v="4563.0"/>
        <n v="699.0"/>
        <n v="1245.0"/>
        <n v="541.0"/>
        <n v="142.0"/>
        <n v="1874.0"/>
        <n v="37.0"/>
        <n v="269.0"/>
        <n v="180.0"/>
        <n v="203.0"/>
        <n v="380.0"/>
        <n v="1254.0"/>
        <n v="3984.0"/>
        <n v="421.0"/>
        <n v="197.0"/>
        <n v="805.0"/>
        <n v="233.0"/>
        <n v="325.0"/>
        <n v="61.0"/>
        <n v="471.0"/>
        <n v="347.0"/>
        <n v="117.0"/>
        <n v="201.0"/>
        <n v="650.0"/>
        <n v="360.0"/>
        <n v="108.0"/>
        <n v="116.0"/>
        <n v="1541.0"/>
        <n v="796.0"/>
        <n v="519.0"/>
        <n v="666.0"/>
        <n v="470.0"/>
        <n v="600.0"/>
        <n v="2150.0"/>
        <n v="1987.0"/>
        <n v="426.0"/>
        <n v="974.0"/>
        <n v="47.0"/>
        <n v="478.0"/>
        <n v="222.0"/>
        <n v="874.0"/>
        <n v="52.0"/>
        <n v="2874.0"/>
        <n v="400.0"/>
        <n v="13.0"/>
        <n v="492.0"/>
        <n v="19.0"/>
        <n v="152.0"/>
        <n v="146.0"/>
        <n v="1235.0"/>
        <n v="275.0"/>
        <n v="4852.0"/>
        <n v="164.0"/>
        <n v="390.0"/>
        <n v="209.0"/>
        <n v="1999.0"/>
        <n v="2000.0"/>
        <n v="57.0"/>
        <n v="1058.0"/>
        <n v="1290.0"/>
        <n v="2984.0"/>
        <n v="440.0"/>
        <m/>
      </sharedItems>
    </cacheField>
    <cacheField name="viewable_impressions" numFmtId="0">
      <sharedItems containsString="0" containsBlank="1" containsNumber="1" containsInteger="1">
        <n v="14623.0"/>
        <n v="24692.0"/>
        <n v="39543.0"/>
        <n v="5876.0"/>
        <n v="10871.0"/>
        <n v="58336.0"/>
        <n v="4126.0"/>
        <n v="1135085.0"/>
        <n v="8061.0"/>
        <n v="11077.0"/>
        <n v="4391.0"/>
        <n v="3340.0"/>
        <n v="47405.0"/>
        <n v="13600.0"/>
        <n v="9964.0"/>
        <n v="6872.0"/>
        <n v="18395.0"/>
        <n v="1272.0"/>
        <n v="3797.0"/>
        <n v="24101.0"/>
        <n v="69700.0"/>
        <n v="1124.0"/>
        <n v="155266.0"/>
        <n v="7523.0"/>
        <n v="3585.0"/>
        <n v="512107.0"/>
        <n v="22566.0"/>
        <n v="3725.0"/>
        <n v="1588.0"/>
        <n v="6193.0"/>
        <n v="5361.0"/>
        <n v="13128.0"/>
        <n v="23052.0"/>
        <n v="4608.0"/>
        <n v="3339.0"/>
        <n v="6677.0"/>
        <n v="3482.0"/>
        <n v="23374.0"/>
        <n v="47126.0"/>
        <n v="37438.0"/>
        <n v="19625.0"/>
        <n v="6272.0"/>
        <n v="9830.0"/>
        <n v="4781.0"/>
        <n v="171464.0"/>
        <n v="11084.0"/>
        <n v="14910.0"/>
        <n v="8684.0"/>
        <n v="5375.0"/>
        <n v="5668.0"/>
        <n v="17511.0"/>
        <n v="20134.0"/>
        <n v="7633.0"/>
        <n v="39206.0"/>
        <n v="47065.0"/>
        <n v="89526.0"/>
        <n v="8055.0"/>
        <n v="18073.0"/>
        <n v="14149.0"/>
        <n v="3860.0"/>
        <n v="40366.0"/>
        <n v="6758.0"/>
        <n v="10961.0"/>
        <n v="4731.0"/>
        <n v="9438.0"/>
        <n v="7938.0"/>
        <n v="22256.0"/>
        <n v="25461.0"/>
        <n v="370429.0"/>
        <n v="69132.0"/>
        <n v="3481.0"/>
        <n v="75304.0"/>
        <n v="148742.0"/>
        <n v="109871.0"/>
        <n v="95989.0"/>
        <n v="12771.0"/>
        <n v="1851.0"/>
        <n v="26416.0"/>
        <n v="35860.0"/>
        <n v="44118.0"/>
        <n v="3065.0"/>
        <n v="18950.0"/>
        <n v="203987.0"/>
        <n v="6474.0"/>
        <n v="40571.0"/>
        <n v="569.0"/>
        <n v="6105.0"/>
        <n v="5055.0"/>
        <n v="8298.0"/>
        <n v="3756.0"/>
        <n v="35661.0"/>
        <n v="7941.0"/>
        <n v="5545.0"/>
        <n v="6284.0"/>
        <n v="10702.0"/>
        <n v="127042.0"/>
        <n v="25182.0"/>
        <n v="803.0"/>
        <n v="10212.0"/>
        <n v="5263.0"/>
        <n v="12531.0"/>
        <n v="56138.0"/>
        <n v="30039.0"/>
        <n v="18536.0"/>
        <n v="4047.0"/>
        <n v="3454.0"/>
        <n v="65488.0"/>
        <n v="3650.0"/>
        <n v="33478.0"/>
        <n v="17539.0"/>
        <n v="4568.0"/>
        <n v="4168.0"/>
        <n v="25104.0"/>
        <n v="6224.0"/>
        <n v="9831.0"/>
        <n v="43079.0"/>
        <n v="9626.0"/>
        <n v="98952.0"/>
        <n v="7472.0"/>
        <n v="4545.0"/>
        <n v="4752.0"/>
        <n v="1698.0"/>
        <n v="6240.0"/>
        <n v="17477.0"/>
        <n v="1600.0"/>
        <n v="12672.0"/>
        <n v="10028.0"/>
        <n v="2089.0"/>
        <n v="4547.0"/>
        <n v="14473.0"/>
        <n v="52475.0"/>
        <n v="3798.0"/>
        <n v="11814.0"/>
        <n v="9558.0"/>
        <n v="9300.0"/>
        <n v="3275.0"/>
        <n v="11667.0"/>
        <n v="1151776.0"/>
        <n v="47583.0"/>
        <n v="104268.0"/>
        <n v="6822.0"/>
        <n v="5304.0"/>
        <n v="7290.0"/>
        <n v="5060.0"/>
        <n v="323498.0"/>
        <n v="1929.0"/>
        <n v="30157.0"/>
        <n v="35178.0"/>
        <n v="10671.0"/>
        <n v="30885.0"/>
        <n v="12354.0"/>
        <n v="37063.0"/>
        <n v="14227.0"/>
        <n v="6410.0"/>
        <n v="26779.0"/>
        <n v="25060.0"/>
        <n v="7133.0"/>
        <n v="22151.0"/>
        <n v="41861.0"/>
        <n v="13608.0"/>
        <n v="11355.0"/>
        <n v="7028.0"/>
        <n v="2960.0"/>
        <n v="2888.0"/>
        <n v="138319.0"/>
        <n v="58372.0"/>
        <n v="163149.0"/>
        <n v="5202.0"/>
        <n v="28906.0"/>
        <n v="21222.0"/>
        <n v="17284.0"/>
        <n v="102776.0"/>
        <n v="43853.0"/>
        <n v="8741.0"/>
        <n v="66740.0"/>
        <n v="105054.0"/>
        <n v="172887.0"/>
        <n v="6420.0"/>
        <n v="553773.0"/>
        <n v="40870.0"/>
        <n v="46557.0"/>
        <n v="60964.0"/>
        <n v="5495.0"/>
        <n v="6248.0"/>
        <n v="13294.0"/>
        <n v="12130.0"/>
        <n v="33538.0"/>
        <n v="11513.0"/>
        <n v="12813.0"/>
        <n v="11786.0"/>
        <n v="170122.0"/>
        <n v="28235.0"/>
        <n v="24499.0"/>
        <n v="28161.0"/>
        <n v="4655.0"/>
        <n v="3064.0"/>
        <n v="24427.0"/>
        <n v="3596.0"/>
        <n v="61995.0"/>
        <n v="18513.0"/>
        <n v="618816.0"/>
        <n v="94625.0"/>
        <n v="3776.0"/>
        <n v="464.0"/>
        <n v="63816.0"/>
        <n v="196581.0"/>
        <n v="14945.0"/>
        <n v="8047.0"/>
        <n v="6596.0"/>
        <n v="4400.0"/>
        <n v="33421.0"/>
        <n v="11390.0"/>
        <n v="292059.0"/>
        <n v="6970.0"/>
        <n v="4620.0"/>
        <n v="8367.0"/>
        <n v="4626.0"/>
        <n v="15187.0"/>
        <n v="4345.0"/>
        <n v="29142.0"/>
        <n v="6978.0"/>
        <n v="15309.0"/>
        <n v="34731.0"/>
        <n v="9205.0"/>
        <n v="212140.0"/>
        <n v="30178.0"/>
        <n v="76130.0"/>
        <n v="5152.0"/>
        <n v="550519.0"/>
        <n v="1016.0"/>
        <n v="131164.0"/>
        <n v="28719.0"/>
        <n v="41296.0"/>
        <n v="5508.0"/>
        <n v="7064.0"/>
        <n v="12950.0"/>
        <n v="56762.0"/>
        <n v="9945.0"/>
        <n v="15593.0"/>
        <n v="11051.0"/>
        <n v="41258.0"/>
        <n v="17179.0"/>
        <n v="39599.0"/>
        <n v="6472.0"/>
        <n v="7747.0"/>
        <n v="5352.0"/>
        <n v="7171.0"/>
        <n v="4713.0"/>
        <n v="4735.0"/>
        <n v="4430.0"/>
        <n v="61586.0"/>
        <n v="1295.0"/>
        <n v="8561.0"/>
        <n v="42841.0"/>
        <n v="2226.0"/>
        <n v="15587.0"/>
        <n v="22065.0"/>
        <n v="14306.0"/>
        <n v="5468.0"/>
        <n v="109118.0"/>
        <n v="82898.0"/>
        <n v="5402.0"/>
        <n v="16903.0"/>
        <n v="19134.0"/>
        <n v="71903.0"/>
        <n v="8673.0"/>
        <n v="79182.0"/>
        <n v="9519.0"/>
        <n v="6601.0"/>
        <n v="16663.0"/>
        <n v="33355.0"/>
        <n v="8280.0"/>
        <n v="4051.0"/>
        <n v="7974.0"/>
        <n v="45972.0"/>
        <n v="19527.0"/>
        <n v="14647.0"/>
        <n v="4346.0"/>
        <n v="23274.0"/>
        <n v="31317.0"/>
        <n v="3152.0"/>
        <n v="12668.0"/>
        <n v="43209.0"/>
        <n v="2368.0"/>
        <n v="3852.0"/>
        <n v="17138.0"/>
        <n v="8357.0"/>
        <n v="33879.0"/>
        <n v="48273.0"/>
        <n v="4689.0"/>
        <n v="3277.0"/>
        <n v="7619.0"/>
        <n v="2344.0"/>
        <n v="16955.0"/>
        <n v="30196.0"/>
        <n v="4063.0"/>
        <n v="40405.0"/>
        <n v="4255.0"/>
        <n v="4942.0"/>
        <n v="6597.0"/>
        <n v="6539.0"/>
        <n v="8669.0"/>
        <n v="1420.0"/>
        <n v="25871.0"/>
        <n v="23557.0"/>
        <n v="32089.0"/>
        <n v="18831.0"/>
        <n v="3059.0"/>
        <n v="23985.0"/>
        <n v="12210.0"/>
        <n v="8100.0"/>
        <n v="18046.0"/>
        <n v="17744.0"/>
        <n v="18993.0"/>
        <n v="336480.0"/>
        <n v="105048.0"/>
        <n v="28001.0"/>
        <n v="1779.0"/>
        <n v="6507.0"/>
        <n v="6331.0"/>
        <n v="15761.0"/>
        <n v="70865.0"/>
        <n v="18717.0"/>
        <n v="9048.0"/>
        <n v="27671.0"/>
        <n v="16698.0"/>
        <n v="66972.0"/>
        <n v="8527.0"/>
        <n v="5230.0"/>
        <n v="10842.0"/>
        <n v="18735.0"/>
        <n v="3002.0"/>
        <n v="10511.0"/>
        <n v="126031.0"/>
        <n v="6514.0"/>
        <n v="8228.0"/>
        <n v="3821.0"/>
        <n v="5959.0"/>
        <n v="8339.0"/>
        <n v="5740.0"/>
        <n v="340616.0"/>
        <n v="24672.0"/>
        <n v="43554.0"/>
        <n v="6581.0"/>
        <n v="22155.0"/>
        <n v="20980.0"/>
        <n v="1518.0"/>
        <n v="134959.0"/>
        <n v="7225.0"/>
        <n v="4565.0"/>
        <n v="1777.0"/>
        <n v="20942.0"/>
        <n v="16357.0"/>
        <n v="5460.0"/>
        <n v="5734.0"/>
        <n v="3568.0"/>
        <n v="16543.0"/>
        <n v="11928.0"/>
        <n v="7102.0"/>
        <n v="5092.0"/>
        <n v="16872.0"/>
        <n v="77283.0"/>
        <n v="11116.0"/>
        <n v="23767.0"/>
        <n v="6170.0"/>
        <n v="81956.0"/>
        <n v="10021.0"/>
        <n v="5781.0"/>
        <n v="940296.0"/>
        <n v="7055.0"/>
        <n v="28713.0"/>
        <n v="98259.0"/>
        <n v="7626.0"/>
        <n v="5900.0"/>
        <n v="61524.0"/>
        <n v="4818.0"/>
        <n v="26541.0"/>
        <n v="9246.0"/>
        <n v="9934.0"/>
        <n v="8947.0"/>
        <n v="36040.0"/>
        <n v="6305.0"/>
        <n v="45376.0"/>
        <n v="326721.0"/>
        <n v="8159.0"/>
        <n v="1403.0"/>
        <n v="40343.0"/>
        <n v="13127.0"/>
        <n v="34921.0"/>
        <n v="7928.0"/>
        <n v="57653.0"/>
        <n v="3398.0"/>
        <n v="4648.0"/>
        <n v="75089.0"/>
        <n v="48786.0"/>
        <n v="723.0"/>
        <n v="10473.0"/>
        <n v="737990.0"/>
        <n v="467726.0"/>
        <n v="424340.0"/>
        <n v="4468.0"/>
        <n v="2013324.0"/>
        <n v="3145.0"/>
        <n v="2549.0"/>
        <n v="221833.0"/>
        <n v="66458.0"/>
        <n v="12726.0"/>
        <n v="4163.0"/>
        <n v="201153.0"/>
        <n v="3076.0"/>
        <n v="40640.0"/>
        <n v="239363.0"/>
        <n v="1923.0"/>
        <n v="9613.0"/>
        <n v="176329.0"/>
        <n v="9424.0"/>
        <n v="57620.0"/>
        <n v="21893.0"/>
        <n v="12708.0"/>
        <n v="16986.0"/>
        <n v="4644.0"/>
        <n v="6473.0"/>
        <n v="4021.0"/>
        <n v="9944.0"/>
        <n v="166412.0"/>
        <n v="76695.0"/>
        <n v="8536.0"/>
        <n v="343050.0"/>
        <n v="5980.0"/>
        <n v="27519.0"/>
        <n v="442979.0"/>
        <n v="159618.0"/>
        <n v="453974.0"/>
        <n v="29091.0"/>
        <n v="23112.0"/>
        <n v="8332.0"/>
        <n v="14599.0"/>
        <n v="4020.0"/>
        <n v="15989.0"/>
        <n v="83035.0"/>
        <n v="2353.0"/>
        <n v="8191.0"/>
        <n v="7664.0"/>
        <n v="30688.0"/>
        <n v="73422.0"/>
        <n v="4727.0"/>
        <n v="11206.0"/>
        <n v="1345.0"/>
        <n v="9054.0"/>
        <n v="6753.0"/>
        <n v="18304.0"/>
        <n v="11402.0"/>
        <n v="17695.0"/>
        <n v="9211.0"/>
        <n v="13003.0"/>
        <n v="7860.0"/>
        <n v="14583.0"/>
        <n v="4683.0"/>
        <n v="31283.0"/>
        <n v="114927.0"/>
        <n v="6511.0"/>
        <n v="6187.0"/>
        <n v="8618.0"/>
        <n v="4595.0"/>
        <n v="40385.0"/>
        <n v="10735.0"/>
        <n v="21830.0"/>
        <n v="17048.0"/>
        <n v="5523.0"/>
        <n v="53017.0"/>
        <n v="217526.0"/>
        <n v="3089.0"/>
        <n v="6186.0"/>
        <n v="14259.0"/>
        <n v="1387.0"/>
        <n v="1652.0"/>
        <n v="981461.0"/>
        <n v="19169.0"/>
        <n v="15548.0"/>
        <n v="163786.0"/>
        <n v="13626.0"/>
        <n v="1475.0"/>
        <n v="75638.0"/>
        <n v="1155869.0"/>
        <n v="12168.0"/>
        <n v="102728.0"/>
        <n v="9375.0"/>
        <n v="9249.0"/>
        <n v="5653.0"/>
        <n v="17531.0"/>
        <n v="6702.0"/>
        <n v="7757.0"/>
        <n v="5564.0"/>
        <n v="3588.0"/>
        <n v="40733.0"/>
        <n v="3976.0"/>
        <n v="18382.0"/>
        <n v="12453.0"/>
        <n v="15219.0"/>
        <n v="12591.0"/>
        <n v="6616.0"/>
        <n v="7173.0"/>
        <n v="11736.0"/>
        <n v="16144.0"/>
        <n v="98938.0"/>
        <n v="23152.0"/>
        <n v="40039.0"/>
        <n v="49240.0"/>
        <n v="95762.0"/>
        <n v="10901.0"/>
        <n v="7521.0"/>
        <n v="5756.0"/>
        <n v="6133.0"/>
        <n v="15071.0"/>
        <n v="2338732.0"/>
        <n v="8595.0"/>
        <n v="5218.0"/>
        <n v="113707.0"/>
        <n v="15621.0"/>
        <n v="29108.0"/>
        <n v="7106.0"/>
        <n v="866.0"/>
        <n v="590156.0"/>
        <n v="6416.0"/>
        <n v="14477.0"/>
        <n v="23741.0"/>
        <n v="6867.0"/>
        <n v="9807.0"/>
        <n v="7247.0"/>
        <n v="86884.0"/>
        <n v="6478.0"/>
        <n v="2714.0"/>
        <n v="41506.0"/>
        <n v="3786.0"/>
        <n v="16326.0"/>
        <n v="4992.0"/>
        <n v="45324.0"/>
        <n v="17930.0"/>
        <n v="5376.0"/>
        <n v="4963.0"/>
        <n v="28800.0"/>
        <n v="121175.0"/>
        <n v="67534.0"/>
        <n v="8161.0"/>
        <n v="33865.0"/>
        <n v="55984.0"/>
        <n v="5311.0"/>
        <n v="51394.0"/>
        <n v="30158.0"/>
        <n v="30225.0"/>
        <n v="5928.0"/>
        <n v="1348.0"/>
        <n v="5549.0"/>
        <n v="1243.0"/>
        <n v="8670.0"/>
        <n v="4578.0"/>
        <n v="67637.0"/>
        <n v="49049.0"/>
        <n v="36503.0"/>
        <n v="25482.0"/>
        <n v="12287.0"/>
        <n v="7950.0"/>
        <n v="12749.0"/>
        <n v="9248.0"/>
        <n v="101487.0"/>
        <n v="7553.0"/>
        <n v="45294.0"/>
        <n v="43261.0"/>
        <n v="24711.0"/>
        <n v="31262.0"/>
        <n v="3570.0"/>
        <n v="4835.0"/>
        <n v="13054.0"/>
        <n v="246243.0"/>
        <n v="90928.0"/>
        <n v="12733.0"/>
        <n v="80623.0"/>
        <n v="24951.0"/>
        <n v="14213.0"/>
        <n v="716.0"/>
        <n v="50923.0"/>
        <n v="3623.0"/>
        <n v="34008.0"/>
        <n v="2646.0"/>
        <n v="4360.0"/>
        <n v="191.0"/>
        <n v="3988.0"/>
        <n v="38487.0"/>
        <n v="4337.0"/>
        <n v="9901.0"/>
        <n v="33602.0"/>
        <n v="3753.0"/>
        <n v="668449.0"/>
        <n v="26978.0"/>
        <n v="30349.0"/>
        <n v="79254.0"/>
        <n v="395852.0"/>
        <n v="10618.0"/>
        <n v="16254.0"/>
        <n v="2996.0"/>
        <n v="4647.0"/>
        <n v="3901.0"/>
        <n v="94895.0"/>
        <n v="5271.0"/>
        <n v="51004.0"/>
        <n v="264325.0"/>
        <n v="9848.0"/>
        <n v="6119.0"/>
        <n v="78234.0"/>
        <n v="9481.0"/>
        <n v="31245.0"/>
        <n v="6548.0"/>
        <n v="3704.0"/>
        <n v="53431.0"/>
        <n v="10713.0"/>
        <n v="67987.0"/>
        <n v="46039.0"/>
        <n v="7411.0"/>
        <n v="3609.0"/>
        <n v="132038.0"/>
        <n v="9673.0"/>
        <n v="4520.0"/>
        <n v="8268.0"/>
        <n v="1191.0"/>
        <n v="4321.0"/>
        <n v="22712.0"/>
        <n v="204189.0"/>
        <n v="3093.0"/>
        <n v="11306.0"/>
        <n v="11197.0"/>
        <n v="699834.0"/>
        <n v="55665.0"/>
        <n v="2807.0"/>
        <n v="6761.0"/>
        <n v="130676.0"/>
        <n v="7693.0"/>
        <n v="9614.0"/>
        <n v="5396.0"/>
        <n v="2152.0"/>
        <n v="8955.0"/>
        <n v="6019.0"/>
        <n v="60626.0"/>
        <n v="5054.0"/>
        <n v="70181.0"/>
        <n v="33557.0"/>
        <n v="5048.0"/>
        <n v="20750.0"/>
        <n v="71564.0"/>
        <n v="15253.0"/>
        <n v="396802.0"/>
        <n v="5190.0"/>
        <n v="155260.0"/>
        <n v="13822.0"/>
        <n v="9202.0"/>
        <n v="21437.0"/>
        <n v="6490.0"/>
        <n v="3441.0"/>
        <n v="881525.0"/>
        <n v="6169.0"/>
        <n v="5606.0"/>
        <n v="5855.0"/>
        <n v="344201.0"/>
        <n v="3890.0"/>
        <n v="7615.0"/>
        <n v="16163.0"/>
        <n v="137649.0"/>
        <n v="18348.0"/>
        <n v="57187.0"/>
        <n v="52098.0"/>
        <n v="37418.0"/>
        <n v="2042.0"/>
        <n v="86250.0"/>
        <n v="10434.0"/>
        <n v="1754.0"/>
        <n v="18450.0"/>
        <n v="2971.0"/>
        <n v="61821.0"/>
        <n v="7676.0"/>
        <n v="32060.0"/>
        <n v="13169.0"/>
        <n v="3721.0"/>
        <n v="33457.0"/>
        <n v="432673.0"/>
        <n v="31829.0"/>
        <n v="20872.0"/>
        <n v="13904.0"/>
        <n v="1359.0"/>
        <n v="13553.0"/>
        <n v="644697.0"/>
        <n v="12405.0"/>
        <n v="13791.0"/>
        <n v="13542.0"/>
        <n v="3142.0"/>
        <n v="388915.0"/>
        <n v="589.0"/>
        <n v="24067.0"/>
        <n v="6300.0"/>
        <n v="5009.0"/>
        <n v="274912.0"/>
        <n v="70777.0"/>
        <n v="48862.0"/>
        <n v="11394.0"/>
        <n v="988.0"/>
        <n v="629973.0"/>
        <n v="7093.0"/>
        <n v="7601.0"/>
        <n v="8326.0"/>
        <n v="23764.0"/>
        <n v="53264.0"/>
        <n v="4888.0"/>
        <n v="37732.0"/>
        <n v="2987.0"/>
        <n v="3150.0"/>
        <n v="58269.0"/>
        <n v="39257.0"/>
        <m/>
      </sharedItems>
    </cacheField>
    <cacheField name="measurable_impressions" numFmtId="0">
      <sharedItems containsString="0" containsBlank="1" containsNumber="1" containsInteger="1">
        <n v="92063.0"/>
        <n v="45565.0"/>
        <n v="54290.0"/>
        <n v="10048.0"/>
        <n v="12885.0"/>
        <n v="103569.0"/>
        <n v="7654.0"/>
        <n v="1487426.0"/>
        <n v="15667.0"/>
        <n v="30190.0"/>
        <n v="9098.0"/>
        <n v="11662.0"/>
        <n v="100881.0"/>
        <n v="20256.0"/>
        <n v="70015.0"/>
        <n v="14248.0"/>
        <n v="164487.0"/>
        <n v="12427.0"/>
        <n v="51520.0"/>
        <n v="75557.0"/>
        <n v="91910.0"/>
        <n v="10003.0"/>
        <n v="176562.0"/>
        <n v="14815.0"/>
        <n v="8450.0"/>
        <n v="1088748.0"/>
        <n v="30685.0"/>
        <n v="7413.0"/>
        <n v="7088.0"/>
        <n v="8682.0"/>
        <n v="7643.0"/>
        <n v="27596.0"/>
        <n v="42375.0"/>
        <n v="5881.0"/>
        <n v="7891.0"/>
        <n v="10132.0"/>
        <n v="12487.0"/>
        <n v="33779.0"/>
        <n v="65080.0"/>
        <n v="40447.0"/>
        <n v="76531.0"/>
        <n v="11886.0"/>
        <n v="11658.0"/>
        <n v="7943.0"/>
        <n v="247450.0"/>
        <n v="18079.0"/>
        <n v="20074.0"/>
        <n v="11766.0"/>
        <n v="12040.0"/>
        <n v="16711.0"/>
        <n v="31974.0"/>
        <n v="30708.0"/>
        <n v="11053.0"/>
        <n v="62109.0"/>
        <n v="73640.0"/>
        <n v="237859.0"/>
        <n v="12724.0"/>
        <n v="19655.0"/>
        <n v="21281.0"/>
        <n v="6406.0"/>
        <n v="71128.0"/>
        <n v="7537.0"/>
        <n v="15451.0"/>
        <n v="15332.0"/>
        <n v="15611.0"/>
        <n v="14030.0"/>
        <n v="25986.0"/>
        <n v="44751.0"/>
        <n v="820340.0"/>
        <n v="111957.0"/>
        <n v="7050.0"/>
        <n v="99311.0"/>
        <n v="313071.0"/>
        <n v="236426.0"/>
        <n v="173923.0"/>
        <n v="16749.0"/>
        <n v="14926.0"/>
        <n v="137369.0"/>
        <n v="79837.0"/>
        <n v="91080.0"/>
        <n v="13109.0"/>
        <n v="71458.0"/>
        <n v="338107.0"/>
        <n v="12323.0"/>
        <n v="63614.0"/>
        <n v="2059.0"/>
        <n v="26283.0"/>
        <n v="15831.0"/>
        <n v="21161.0"/>
        <n v="30764.0"/>
        <n v="292992.0"/>
        <n v="14331.0"/>
        <n v="7554.0"/>
        <n v="10919.0"/>
        <n v="21034.0"/>
        <n v="225121.0"/>
        <n v="44696.0"/>
        <n v="2465.0"/>
        <n v="19934.0"/>
        <n v="9921.0"/>
        <n v="28461.0"/>
        <n v="88836.0"/>
        <n v="60482.0"/>
        <n v="21019.0"/>
        <n v="27357.0"/>
        <n v="5510.0"/>
        <n v="80451.0"/>
        <n v="55128.0"/>
        <n v="72874.0"/>
        <n v="37664.0"/>
        <n v="8648.0"/>
        <n v="9768.0"/>
        <n v="61242.0"/>
        <n v="11110.0"/>
        <n v="63640.0"/>
        <n v="99312.0"/>
        <n v="17815.0"/>
        <n v="120688.0"/>
        <n v="11687.0"/>
        <n v="15617.0"/>
        <n v="6566.0"/>
        <n v="11234.0"/>
        <n v="9672.0"/>
        <n v="38621.0"/>
        <n v="11345.0"/>
        <n v="21345.0"/>
        <n v="37295.0"/>
        <n v="11500.0"/>
        <n v="9666.0"/>
        <n v="85424.0"/>
        <n v="97166.0"/>
        <n v="8619.0"/>
        <n v="17040.0"/>
        <n v="15426.0"/>
        <n v="13110.0"/>
        <n v="21993.0"/>
        <n v="6760.0"/>
        <n v="33260.0"/>
        <n v="1396230.0"/>
        <n v="51275.0"/>
        <n v="128470.0"/>
        <n v="9274.0"/>
        <n v="10731.0"/>
        <n v="11731.0"/>
        <n v="12459.0"/>
        <n v="467646.0"/>
        <n v="7441.0"/>
        <n v="43810.0"/>
        <n v="196583.0"/>
        <n v="12937.0"/>
        <n v="151358.0"/>
        <n v="17500.0"/>
        <n v="51480.0"/>
        <n v="19480.0"/>
        <n v="10860.0"/>
        <n v="48902.0"/>
        <n v="28038.0"/>
        <n v="11331.0"/>
        <n v="49058.0"/>
        <n v="55929.0"/>
        <n v="21704.0"/>
        <n v="21740.0"/>
        <n v="10191.0"/>
        <n v="9953.0"/>
        <n v="10487.0"/>
        <n v="300133.0"/>
        <n v="135099.0"/>
        <n v="200859.0"/>
        <n v="23474.0"/>
        <n v="172515.0"/>
        <n v="33671.0"/>
        <n v="27542.0"/>
        <n v="128004.0"/>
        <n v="58642.0"/>
        <n v="10606.0"/>
        <n v="149743.0"/>
        <n v="260998.0"/>
        <n v="263424.0"/>
        <n v="10287.0"/>
        <n v="1120128.0"/>
        <n v="195447.0"/>
        <n v="60868.0"/>
        <n v="108301.0"/>
        <n v="10141.0"/>
        <n v="86775.0"/>
        <n v="24129.0"/>
        <n v="47535.0"/>
        <n v="16192.0"/>
        <n v="21893.0"/>
        <n v="15365.0"/>
        <n v="256841.0"/>
        <n v="57543.0"/>
        <n v="34496.0"/>
        <n v="59169.0"/>
        <n v="7434.0"/>
        <n v="15428.0"/>
        <n v="30084.0"/>
        <n v="51209.0"/>
        <n v="71110.0"/>
        <n v="40506.0"/>
        <n v="829942.0"/>
        <n v="180681.0"/>
        <n v="9581.0"/>
        <n v="19802.0"/>
        <n v="70011.0"/>
        <n v="379758.0"/>
        <n v="19548.0"/>
        <n v="33641.0"/>
        <n v="13880.0"/>
        <n v="6379.0"/>
        <n v="66729.0"/>
        <n v="23355.0"/>
        <n v="428761.0"/>
        <n v="8882.0"/>
        <n v="22254.0"/>
        <n v="15731.0"/>
        <n v="8264.0"/>
        <n v="37408.0"/>
        <n v="8376.0"/>
        <n v="41093.0"/>
        <n v="9369.0"/>
        <n v="20244.0"/>
        <n v="59369.0"/>
        <n v="43535.0"/>
        <n v="389474.0"/>
        <n v="113438.0"/>
        <n v="133578.0"/>
        <n v="30383.0"/>
        <n v="977978.0"/>
        <n v="13468.0"/>
        <n v="177952.0"/>
        <n v="36629.0"/>
        <n v="53472.0"/>
        <n v="11539.0"/>
        <n v="15433.0"/>
        <n v="38030.0"/>
        <n v="76198.0"/>
        <n v="12878.0"/>
        <n v="18617.0"/>
        <n v="17202.0"/>
        <n v="65374.0"/>
        <n v="48389.0"/>
        <n v="94941.0"/>
        <n v="11922.0"/>
        <n v="10690.0"/>
        <n v="8141.0"/>
        <n v="8151.0"/>
        <n v="8230.0"/>
        <n v="6390.0"/>
        <n v="7869.0"/>
        <n v="247500.0"/>
        <n v="9196.0"/>
        <n v="11782.0"/>
        <n v="96539.0"/>
        <n v="16510.0"/>
        <n v="19288.0"/>
        <n v="46126.0"/>
        <n v="39750.0"/>
        <n v="7298.0"/>
        <n v="122937.0"/>
        <n v="116235.0"/>
        <n v="36080.0"/>
        <n v="149653.0"/>
        <n v="28059.0"/>
        <n v="80390.0"/>
        <n v="18578.0"/>
        <n v="109463.0"/>
        <n v="13041.0"/>
        <n v="18909.0"/>
        <n v="29774.0"/>
        <n v="295405.0"/>
        <n v="107935.0"/>
        <n v="6215.0"/>
        <n v="10311.0"/>
        <n v="83922.0"/>
        <n v="82800.0"/>
        <n v="18731.0"/>
        <n v="6163.0"/>
        <n v="35934.0"/>
        <n v="37660.0"/>
        <n v="6464.0"/>
        <n v="18613.0"/>
        <n v="69530.0"/>
        <n v="8130.0"/>
        <n v="8526.0"/>
        <n v="35689.0"/>
        <n v="11461.0"/>
        <n v="49382.0"/>
        <n v="65800.0"/>
        <n v="31363.0"/>
        <n v="25959.0"/>
        <n v="9999.0"/>
        <n v="7324.0"/>
        <n v="76971.0"/>
        <n v="62327.0"/>
        <n v="9941.0"/>
        <n v="67406.0"/>
        <n v="7669.0"/>
        <n v="6868.0"/>
        <n v="13508.0"/>
        <n v="9391.0"/>
        <n v="15208.0"/>
        <n v="69246.0"/>
        <n v="53969.0"/>
        <n v="35247.0"/>
        <n v="45597.0"/>
        <n v="20922.0"/>
        <n v="6523.0"/>
        <n v="63853.0"/>
        <n v="38039.0"/>
        <n v="11524.0"/>
        <n v="27358.0"/>
        <n v="34812.0"/>
        <n v="39522.0"/>
        <n v="443202.0"/>
        <n v="238629.0"/>
        <n v="36335.0"/>
        <n v="12458.0"/>
        <n v="10895.0"/>
        <n v="36245.0"/>
        <n v="23532.0"/>
        <n v="95871.0"/>
        <n v="46367.0"/>
        <n v="12326.0"/>
        <n v="35488.0"/>
        <n v="8928.0"/>
        <n v="23798.0"/>
        <n v="191183.0"/>
        <n v="12625.0"/>
        <n v="11493.0"/>
        <n v="6923.0"/>
        <n v="14953.0"/>
        <n v="21127.0"/>
        <n v="6361.0"/>
        <n v="18132.0"/>
        <n v="140596.0"/>
        <n v="9378.0"/>
        <n v="13396.0"/>
        <n v="12741.0"/>
        <n v="7947.0"/>
        <n v="13051.0"/>
        <n v="8009.0"/>
        <n v="488921.0"/>
        <n v="45563.0"/>
        <n v="56558.0"/>
        <n v="44917.0"/>
        <n v="43802.0"/>
        <n v="55050.0"/>
        <n v="8191.0"/>
        <n v="274790.0"/>
        <n v="12173.0"/>
        <n v="53407.0"/>
        <n v="17211.0"/>
        <n v="33479.0"/>
        <n v="100222.0"/>
        <n v="11154.0"/>
        <n v="9413.0"/>
        <n v="11388.0"/>
        <n v="42427.0"/>
        <n v="14527.0"/>
        <n v="8925.0"/>
        <n v="34373.0"/>
        <n v="32085.0"/>
        <n v="94019.0"/>
        <n v="16044.0"/>
        <n v="41484.0"/>
        <n v="53603.0"/>
        <n v="624118.0"/>
        <n v="16755.0"/>
        <n v="16134.0"/>
        <n v="1516537.0"/>
        <n v="11497.0"/>
        <n v="62829.0"/>
        <n v="212073.0"/>
        <n v="14456.0"/>
        <n v="10175.0"/>
        <n v="105104.0"/>
        <n v="7382.0"/>
        <n v="35126.0"/>
        <n v="22565.0"/>
        <n v="13377.0"/>
        <n v="14256.0"/>
        <n v="40684.0"/>
        <n v="35118.0"/>
        <n v="79935.0"/>
        <n v="700814.0"/>
        <n v="11984.0"/>
        <n v="13410.0"/>
        <n v="101306.0"/>
        <n v="67027.0"/>
        <n v="69138.0"/>
        <n v="11931.0"/>
        <n v="76803.0"/>
        <n v="4324.0"/>
        <n v="8751.0"/>
        <n v="179723.0"/>
        <n v="85900.0"/>
        <n v="8720.0"/>
        <n v="19679.0"/>
        <n v="1177859.0"/>
        <n v="634589.0"/>
        <n v="634059.0"/>
        <n v="18821.0"/>
        <n v="2669103.0"/>
        <n v="13703.0"/>
        <n v="11974.0"/>
        <n v="480882.0"/>
        <n v="86571.0"/>
        <n v="24442.0"/>
        <n v="5586.0"/>
        <n v="557263.0"/>
        <n v="6252.0"/>
        <n v="64819.0"/>
        <n v="261467.0"/>
        <n v="15085.0"/>
        <n v="11247.0"/>
        <n v="450103.0"/>
        <n v="18087.0"/>
        <n v="97903.0"/>
        <n v="26127.0"/>
        <n v="22261.0"/>
        <n v="26606.0"/>
        <n v="8462.0"/>
        <n v="17081.0"/>
        <n v="11403.0"/>
        <n v="15714.0"/>
        <n v="251319.0"/>
        <n v="183585.0"/>
        <n v="57434.0"/>
        <n v="541133.0"/>
        <n v="12114.0"/>
        <n v="270098.0"/>
        <n v="611813.0"/>
        <n v="233150.0"/>
        <n v="691696.0"/>
        <n v="143813.0"/>
        <n v="65390.0"/>
        <n v="11170.0"/>
        <n v="24656.0"/>
        <n v="6692.0"/>
        <n v="38916.0"/>
        <n v="782482.0"/>
        <n v="18261.0"/>
        <n v="13641.0"/>
        <n v="21698.0"/>
        <n v="109518.0"/>
        <n v="91976.0"/>
        <n v="6513.0"/>
        <n v="19459.0"/>
        <n v="8187.0"/>
        <n v="12676.0"/>
        <n v="7229.0"/>
        <n v="44891.0"/>
        <n v="14231.0"/>
        <n v="37108.0"/>
        <n v="13372.0"/>
        <n v="21286.0"/>
        <n v="11009.0"/>
        <n v="19860.0"/>
        <n v="13273.0"/>
        <n v="59462.0"/>
        <n v="255481.0"/>
        <n v="14526.0"/>
        <n v="15752.0"/>
        <n v="17166.0"/>
        <n v="41618.0"/>
        <n v="13765.0"/>
        <n v="70325.0"/>
        <n v="21076.0"/>
        <n v="27750.0"/>
        <n v="54166.0"/>
        <n v="10267.0"/>
        <n v="106432.0"/>
        <n v="240731.0"/>
        <n v="13644.0"/>
        <n v="10612.0"/>
        <n v="25153.0"/>
        <n v="19654.0"/>
        <n v="9924.0"/>
        <n v="8869.0"/>
        <n v="1731673.0"/>
        <n v="182583.0"/>
        <n v="20651.0"/>
        <n v="374116.0"/>
        <n v="22109.0"/>
        <n v="2054.0"/>
        <n v="153987.0"/>
        <n v="1447900.0"/>
        <n v="16616.0"/>
        <n v="127130.0"/>
        <n v="15562.0"/>
        <n v="31564.0"/>
        <n v="14459.0"/>
        <n v="28429.0"/>
        <n v="9096.0"/>
        <n v="10028.0"/>
        <n v="12630.0"/>
        <n v="8210.0"/>
        <n v="23556.0"/>
        <n v="477114.0"/>
        <n v="5219.0"/>
        <n v="23328.0"/>
        <n v="13873.0"/>
        <n v="21497.0"/>
        <n v="22656.0"/>
        <n v="8778.0"/>
        <n v="11432.0"/>
        <n v="113735.0"/>
        <n v="24752.0"/>
        <n v="161848.0"/>
        <n v="35857.0"/>
        <n v="80040.0"/>
        <n v="72687.0"/>
        <n v="104612.0"/>
        <n v="24980.0"/>
        <n v="10959.0"/>
        <n v="11636.0"/>
        <n v="12377.0"/>
        <n v="19095.0"/>
        <n v="3445626.0"/>
        <n v="14466.0"/>
        <n v="10763.0"/>
        <n v="157940.0"/>
        <n v="32539.0"/>
        <n v="45570.0"/>
        <n v="13189.0"/>
        <n v="13268.0"/>
        <n v="953556.0"/>
        <n v="14049.0"/>
        <n v="139167.0"/>
        <n v="59893.0"/>
        <n v="9347.0"/>
        <n v="68568.0"/>
        <n v="10338.0"/>
        <n v="94687.0"/>
        <n v="27405.0"/>
        <n v="9332.0"/>
        <n v="46163.0"/>
        <n v="7232.0"/>
        <n v="25991.0"/>
        <n v="10245.0"/>
        <n v="99065.0"/>
        <n v="19822.0"/>
        <n v="11490.0"/>
        <n v="10991.0"/>
        <n v="68566.0"/>
        <n v="213280.0"/>
        <n v="85013.0"/>
        <n v="9951.0"/>
        <n v="78662.0"/>
        <n v="99432.0"/>
        <n v="7266.0"/>
        <n v="117635.0"/>
        <n v="69150.0"/>
        <n v="43298.0"/>
        <n v="13298.0"/>
        <n v="7832.0"/>
        <n v="11852.0"/>
        <n v="8897.0"/>
        <n v="16871.0"/>
        <n v="9155.0"/>
        <n v="145416.0"/>
        <n v="97093.0"/>
        <n v="40051.0"/>
        <n v="54149.0"/>
        <n v="25003.0"/>
        <n v="11360.0"/>
        <n v="19274.0"/>
        <n v="14192.0"/>
        <n v="136036.0"/>
        <n v="15201.0"/>
        <n v="77646.0"/>
        <n v="55261.0"/>
        <n v="48019.0"/>
        <n v="35043.0"/>
        <n v="29458.0"/>
        <n v="19291.0"/>
        <n v="22276.0"/>
        <n v="532325.0"/>
        <n v="184823.0"/>
        <n v="203986.0"/>
        <n v="181763.0"/>
        <n v="77333.0"/>
        <n v="23455.0"/>
        <n v="6867.0"/>
        <n v="104074.0"/>
        <n v="16934.0"/>
        <n v="17138.0"/>
        <n v="195803.0"/>
        <n v="3373.0"/>
        <n v="11358.0"/>
        <n v="15564.0"/>
        <n v="6863.0"/>
        <n v="90615.0"/>
        <n v="10596.0"/>
        <n v="16266.0"/>
        <n v="167814.0"/>
        <n v="20808.0"/>
        <n v="852442.0"/>
        <n v="59516.0"/>
        <n v="46446.0"/>
        <n v="100563.0"/>
        <n v="699064.0"/>
        <n v="16643.0"/>
        <n v="36526.0"/>
        <n v="49686.0"/>
        <n v="9909.0"/>
        <n v="9645.0"/>
        <n v="145113.0"/>
        <n v="7065.0"/>
        <n v="82985.0"/>
        <n v="378011.0"/>
        <n v="16558.0"/>
        <n v="12505.0"/>
        <n v="438695.0"/>
        <n v="16300.0"/>
        <n v="49089.0"/>
        <n v="9042.0"/>
        <n v="30227.0"/>
        <n v="163634.0"/>
        <n v="13992.0"/>
        <n v="79409.0"/>
        <n v="65383.0"/>
        <n v="16576.0"/>
        <n v="12644.0"/>
        <n v="167406.0"/>
        <n v="15088.0"/>
        <n v="8037.0"/>
        <n v="11042.0"/>
        <n v="5883.0"/>
        <n v="9646.0"/>
        <n v="41918.0"/>
        <n v="385654.0"/>
        <n v="6897.0"/>
        <n v="20625.0"/>
        <n v="16687.0"/>
        <n v="955905.0"/>
        <n v="112913.0"/>
        <n v="13393.0"/>
        <n v="10783.0"/>
        <n v="183688.0"/>
        <n v="13237.0"/>
        <n v="14086.0"/>
        <n v="7417.0"/>
        <n v="6039.0"/>
        <n v="13829.0"/>
        <n v="10952.0"/>
        <n v="76071.0"/>
        <n v="7227.0"/>
        <n v="150003.0"/>
        <n v="104929.0"/>
        <n v="7154.0"/>
        <n v="50714.0"/>
        <n v="81785.0"/>
        <n v="35453.0"/>
        <n v="437639.0"/>
        <n v="8621.0"/>
        <n v="169583.0"/>
        <n v="26934.0"/>
        <n v="85273.0"/>
        <n v="27586.0"/>
        <n v="7862.0"/>
        <n v="6663.0"/>
        <n v="1550866.0"/>
        <n v="9138.0"/>
        <n v="13461.0"/>
        <n v="15753.0"/>
        <n v="720606.0"/>
        <n v="5905.0"/>
        <n v="14939.0"/>
        <n v="31192.0"/>
        <n v="30368.0"/>
        <n v="178415.0"/>
        <n v="25950.0"/>
        <n v="78396.0"/>
        <n v="19588.0"/>
        <n v="86127.0"/>
        <n v="51299.0"/>
        <n v="10315.0"/>
        <n v="198209.0"/>
        <n v="53104.0"/>
        <n v="8343.0"/>
        <n v="24128.0"/>
        <n v="5102.0"/>
        <n v="145505.0"/>
        <n v="13775.0"/>
        <n v="45251.0"/>
        <n v="15969.0"/>
        <n v="26688.0"/>
        <n v="3482.0"/>
        <n v="5564.0"/>
        <n v="52172.0"/>
        <n v="642404.0"/>
        <n v="35639.0"/>
        <n v="39250.0"/>
        <n v="34123.0"/>
        <n v="7114.0"/>
        <n v="21192.0"/>
        <n v="853964.0"/>
        <n v="17609.0"/>
        <n v="25315.0"/>
        <n v="32456.0"/>
        <n v="8823.0"/>
        <n v="648524.0"/>
        <n v="7480.0"/>
        <n v="58308.0"/>
        <n v="10089.0"/>
        <n v="7160.0"/>
        <n v="415601.0"/>
        <n v="436133.0"/>
        <n v="66739.0"/>
        <n v="19576.0"/>
        <n v="2975.0"/>
        <n v="1041225.0"/>
        <n v="19681.0"/>
        <n v="10242.0"/>
        <n v="18812.0"/>
        <n v="29364.0"/>
        <n v="68123.0"/>
        <n v="7510.0"/>
        <n v="60357.0"/>
        <n v="11295.0"/>
        <n v="7247.0"/>
        <n v="66924.0"/>
        <n v="67151.0"/>
        <m/>
      </sharedItems>
    </cacheField>
    <cacheField name="total_conversions" numFmtId="0">
      <sharedItems containsString="0" containsBlank="1" containsNumber="1" containsInteger="1">
        <n v="6.0"/>
        <n v="3.0"/>
        <n v="4.0"/>
        <n v="15.0"/>
        <n v="21.0"/>
        <n v="8.0"/>
        <n v="29.0"/>
        <n v="9.0"/>
        <n v="1.0"/>
        <n v="10.0"/>
        <n v="19.0"/>
        <n v="2.0"/>
        <n v="12.0"/>
        <n v="11.0"/>
        <n v="14.0"/>
        <n v="18.0"/>
        <n v="5.0"/>
        <n v="34.0"/>
        <n v="69.0"/>
        <n v="13.0"/>
        <n v="42.0"/>
        <n v="22.0"/>
        <n v="25.0"/>
        <n v="24.0"/>
        <n v="7.0"/>
        <n v="74.0"/>
        <n v="49.0"/>
        <n v="125.0"/>
        <n v="55.0"/>
        <n v="28.0"/>
        <n v="36.0"/>
        <n v="20.0"/>
        <n v="23.0"/>
        <n v="33.0"/>
        <n v="26.0"/>
        <n v="43.0"/>
        <n v="16.0"/>
        <n v="56.0"/>
        <n v="44.0"/>
        <n v="17.0"/>
        <n v="123.0"/>
        <n v="37.0"/>
        <n v="70.0"/>
        <n v="78.0"/>
        <n v="31.0"/>
        <n v="63.0"/>
        <n v="32.0"/>
        <n v="106.0"/>
        <n v="88.0"/>
        <n v="97.0"/>
        <n v="154.0"/>
        <n v="39.0"/>
        <n v="30.0"/>
        <n v="41.0"/>
        <n v="147.0"/>
        <m/>
      </sharedItems>
    </cacheField>
    <cacheField name="gross_cost" numFmtId="164">
      <sharedItems containsString="0" containsBlank="1" containsNumber="1">
        <n v="4742.008637"/>
        <n v="1471.175728"/>
        <n v="3754.685247"/>
        <n v="4439.838064"/>
        <n v="1699.060809"/>
        <n v="6928.006202"/>
        <n v="6244.517921"/>
        <n v="6785.70979"/>
        <n v="1610.319977"/>
        <n v="6367.869929"/>
        <n v="1524.470523"/>
        <n v="1447.927193"/>
        <n v="6633.532635"/>
        <n v="5551.387415"/>
        <n v="4669.013669"/>
        <n v="2133.077113"/>
        <n v="2194.987125"/>
        <n v="5190.535998"/>
        <n v="1841.358126"/>
        <n v="5054.481581"/>
        <n v="6587.243331"/>
        <n v="1500.026152"/>
        <n v="1599.715069"/>
        <n v="1825.725708"/>
        <n v="1473.192464"/>
        <n v="7483.887187"/>
        <n v="1866.34747"/>
        <n v="3268.007134"/>
        <n v="1730.37357"/>
        <n v="4594.604003"/>
        <n v="6381.006576"/>
        <n v="1737.843485"/>
        <n v="6417.876169"/>
        <n v="5033.482578"/>
        <n v="6994.085353"/>
        <n v="1675.987427"/>
        <n v="1530.041892"/>
        <n v="5738.809089"/>
        <n v="1557.01573"/>
        <n v="2040.934819"/>
        <n v="6730.012549"/>
        <n v="1973.562233"/>
        <n v="1731.271848"/>
        <n v="1345.369"/>
        <n v="4445.874629"/>
        <n v="4961.478884"/>
        <n v="1909.277483"/>
        <n v="1527.176274"/>
        <n v="1970.357345"/>
        <n v="5244.34174"/>
        <n v="1477.493357"/>
        <n v="5239.204787"/>
        <n v="1452.207361"/>
        <n v="1890.885935"/>
        <n v="5310.769572"/>
        <n v="8168.347077"/>
        <n v="5668.857079"/>
        <n v="1550.076655"/>
        <n v="2060.993882"/>
        <n v="1560.449936"/>
        <n v="1790.390198"/>
        <n v="1526.296619"/>
        <n v="1658.358536"/>
        <n v="1704.511123"/>
        <n v="1991.94384"/>
        <n v="1835.048738"/>
        <n v="4984.485583"/>
        <n v="2025.784019"/>
        <n v="8134.350524"/>
        <n v="4918.040982"/>
        <n v="6727.440499"/>
        <n v="6616.88066"/>
        <n v="1542.500216"/>
        <n v="5150.468923"/>
        <n v="2549.115158"/>
        <n v="5195.234677"/>
        <n v="1572.24171"/>
        <n v="1464.064235"/>
        <n v="2217.932092"/>
        <n v="1657.56487"/>
        <n v="1583.537104"/>
        <n v="1803.139812"/>
        <n v="6749.202353"/>
        <n v="1826.318738"/>
        <n v="1507.946851"/>
        <n v="2753.711986"/>
        <n v="1582.410977"/>
        <n v="6386.464232"/>
        <n v="1620.1655"/>
        <n v="1506.624304"/>
        <n v="1550.938318"/>
        <n v="6943.515824"/>
        <n v="5995.041002"/>
        <n v="7273.265988"/>
        <n v="6404.003128"/>
        <n v="1465.51471"/>
        <n v="5600.355643"/>
        <n v="6120.602514"/>
        <n v="7210.686506"/>
        <n v="2641.478397"/>
        <n v="1503.484311"/>
        <n v="4652.367629"/>
        <n v="2905.884162"/>
        <n v="1711.106338"/>
        <n v="3339.454322"/>
        <n v="2181.247949"/>
        <n v="1442.22799"/>
        <n v="1669.728905"/>
        <n v="1566.912406"/>
        <n v="5328.524514"/>
        <n v="1758.098365"/>
        <n v="1504.329214"/>
        <n v="1902.301443"/>
        <n v="2087.509827"/>
        <n v="6317.510754"/>
        <n v="3993.214585"/>
        <n v="6612.14569"/>
        <n v="5038.644724"/>
        <n v="1521.185189"/>
        <n v="6522.637526"/>
        <n v="1504.784161"/>
        <n v="1466.285104"/>
        <n v="2298.888965"/>
        <n v="6644.954146"/>
        <n v="6368.862913"/>
        <n v="2539.200563"/>
        <n v="4718.836114"/>
        <n v="5224.932463"/>
        <n v="1858.132171"/>
        <n v="7004.730483"/>
        <n v="5045.93793"/>
        <n v="1536.629068"/>
        <n v="1540.46935"/>
        <n v="1814.098581"/>
        <n v="6345.460338"/>
        <n v="2959.114973"/>
        <n v="6812.588702"/>
        <n v="1453.075462"/>
        <n v="7850.644244"/>
        <n v="1532.757905"/>
        <n v="6040.595578"/>
        <n v="1682.338499"/>
        <n v="2030.142709"/>
        <n v="1593.010399"/>
        <n v="5632.087973"/>
        <n v="1600.769588"/>
        <n v="4689.521024"/>
        <n v="6708.463351"/>
        <n v="7890.221963"/>
        <n v="1574.709734"/>
        <n v="4702.027505"/>
        <n v="4727.813916"/>
        <n v="2039.35506"/>
        <n v="2921.110207"/>
        <n v="5287.567528"/>
        <n v="1912.966882"/>
        <n v="5994.746834"/>
        <n v="1478.392247"/>
        <n v="5741.098045"/>
        <n v="4881.198269"/>
        <n v="5706.864417"/>
        <n v="5912.260975"/>
        <n v="1668.016"/>
        <n v="1519.90401"/>
        <n v="4704.249956"/>
        <n v="7887.612662"/>
        <n v="5906.830006"/>
        <n v="4196.936777"/>
        <n v="4253.979116"/>
        <n v="4742.047766"/>
        <n v="6336.7181"/>
        <n v="2163.265346"/>
        <n v="7222.211408"/>
        <n v="2139.065793"/>
        <n v="6439.283498"/>
        <n v="5767.797381"/>
        <n v="6057.856722"/>
        <n v="1576.051434"/>
        <n v="1759.704833"/>
        <n v="7880.770406"/>
        <n v="5401.365085"/>
        <n v="6832.940067"/>
        <n v="2679.154068"/>
        <n v="1650.72301"/>
        <n v="6236.113094"/>
        <n v="5587.763675"/>
        <n v="4804.493233"/>
        <n v="2801.584386"/>
        <n v="6765.0004"/>
        <n v="6417.264564"/>
        <n v="1570.34276"/>
        <n v="1543.612655"/>
        <n v="1455.703554"/>
        <n v="6261.575724"/>
        <n v="1924.162675"/>
        <n v="6396.868763"/>
        <n v="5409.083955"/>
        <n v="1498.29154"/>
        <n v="1981.050288"/>
        <n v="7065.66928"/>
        <n v="1980.393834"/>
        <n v="7879.316787"/>
        <n v="6341.879301"/>
        <n v="1460.009754"/>
        <n v="4574.34827"/>
        <n v="7261.86504"/>
        <n v="6956.627366"/>
        <n v="1596.552373"/>
        <n v="6502.274933"/>
        <n v="5492.821648"/>
        <n v="6159.366902"/>
        <n v="3433.914287"/>
        <n v="5573.112396"/>
        <n v="1594.463397"/>
        <n v="2636.202124"/>
        <n v="6667.727715"/>
        <n v="5886.071146"/>
        <n v="6683.225487"/>
        <n v="6321.491689"/>
        <n v="5007.525805"/>
        <n v="1530.553686"/>
        <n v="6879.587097"/>
        <n v="6837.510602"/>
        <n v="2096.285549"/>
        <n v="1694.470977"/>
        <n v="1635.920216"/>
        <n v="5808.911254"/>
        <n v="6094.666799"/>
        <n v="1522.352623"/>
        <n v="2494.217596"/>
        <n v="1805.600513"/>
        <n v="2682.436623"/>
        <n v="2127.824066"/>
        <n v="2028.370144"/>
        <n v="5086.08996"/>
        <n v="2209.650957"/>
        <n v="1476.419509"/>
        <n v="1532.357841"/>
        <n v="5979.67"/>
        <n v="1470.971925"/>
        <n v="6571.491552"/>
        <n v="1510.61532"/>
        <n v="1718.471077"/>
        <n v="6542.612428"/>
        <n v="3137.143043"/>
        <n v="1555.112078"/>
        <n v="1583.164302"/>
        <n v="1763.784061"/>
        <n v="5216.648879"/>
        <n v="5694.27094"/>
        <n v="5184.585424"/>
        <n v="6395.550624"/>
        <n v="1532.148881"/>
        <n v="1808.307918"/>
        <n v="2015.448331"/>
        <n v="1529.307229"/>
        <n v="1609.880674"/>
        <n v="1631.741712"/>
        <n v="5214.298693"/>
        <n v="5038.714067"/>
        <n v="2196.661232"/>
        <n v="7663.695294"/>
        <n v="6431.555152"/>
        <n v="3983.621797"/>
        <n v="2122.765888"/>
        <n v="1500.838771"/>
        <n v="7292.135059"/>
        <n v="6721.094453"/>
        <n v="1475.245119"/>
        <n v="1743.078687"/>
        <n v="5083.886273"/>
        <n v="7854.731991"/>
        <n v="1631.782949"/>
        <n v="1700.795736"/>
        <n v="1657.159766"/>
        <n v="5669.14476"/>
        <n v="3223.535948"/>
        <n v="7311.99875"/>
        <n v="5000.761206"/>
        <n v="1521.372273"/>
        <n v="3621.417703"/>
        <n v="5603.048132"/>
        <n v="1842.606513"/>
        <n v="1493.204528"/>
        <n v="1493.779328"/>
        <n v="6511.029576"/>
        <n v="1577.366086"/>
        <n v="1543.66142"/>
        <n v="2172.841747"/>
        <n v="2649.997803"/>
        <n v="4554.876884"/>
        <n v="2120.757698"/>
        <n v="5284.27704"/>
        <n v="1505.01155"/>
        <n v="1517.244377"/>
        <n v="6318.413085"/>
        <n v="1911.931953"/>
        <n v="1465.872266"/>
        <n v="2239.262819"/>
        <n v="6177.464545"/>
        <n v="2047.348924"/>
        <n v="1500.09932"/>
        <n v="1639.813696"/>
        <n v="6651.51451"/>
        <n v="2347.918531"/>
        <n v="5343.459431"/>
        <n v="5702.290265"/>
        <n v="1661.167909"/>
        <n v="1937.058388"/>
        <n v="1523.783909"/>
        <n v="5974.87508"/>
        <n v="6350.916905"/>
        <n v="1513.088728"/>
        <n v="6316.488054"/>
        <n v="6766.475368"/>
        <n v="4963.966251"/>
        <n v="5899.429483"/>
        <n v="4439.368082"/>
        <n v="5092.559215"/>
        <n v="3411.590029"/>
        <n v="7098.889706"/>
        <n v="6751.558981"/>
        <n v="1483.384404"/>
        <n v="4999.665205"/>
        <n v="1541.719598"/>
        <n v="5530.800458"/>
        <n v="7312.492757"/>
        <n v="5175.142919"/>
        <n v="1493.074494"/>
        <n v="1639.72335"/>
        <n v="1982.416484"/>
        <n v="6298.513929"/>
        <n v="6860.359597"/>
        <n v="1632.472782"/>
        <n v="1755.484542"/>
        <n v="1801.14885"/>
        <n v="6605.586158"/>
        <n v="2236.485099"/>
        <n v="6114.034936"/>
        <n v="5296.970091"/>
        <n v="6997.468963"/>
        <n v="1490.006197"/>
        <n v="6051.334623"/>
        <n v="1733.830172"/>
        <n v="2215.631845"/>
        <n v="5247.623883"/>
        <n v="1819.893602"/>
        <n v="1595.659466"/>
        <n v="2463.821917"/>
        <n v="6879.601707"/>
        <n v="1559.643865"/>
        <n v="5099.28249"/>
        <n v="7948.480752"/>
        <n v="5542.512181"/>
        <n v="1527.97628"/>
        <n v="2505.403543"/>
        <n v="1816.030806"/>
        <n v="1805.926086"/>
        <n v="1442.032183"/>
        <n v="4386.648215"/>
        <n v="1965.738947"/>
        <n v="3408.076049"/>
        <n v="1608.882952"/>
        <n v="3444.202946"/>
        <n v="5284.685565"/>
        <n v="1547.513459"/>
        <n v="5884.931394"/>
        <n v="1498.3009"/>
        <n v="7467.081487"/>
        <n v="6768.758768"/>
        <n v="5101.321655"/>
        <n v="5906.464967"/>
        <n v="1720.870126"/>
        <n v="1838.98773"/>
        <n v="1464.348944"/>
        <n v="1614.309013"/>
        <n v="2178.153775"/>
        <n v="5803.331454"/>
        <n v="1525.962329"/>
        <n v="1725.271363"/>
        <n v="1487.996078"/>
        <n v="5729.650755"/>
        <n v="1724.417704"/>
        <n v="5048.852553"/>
        <n v="5740.164546"/>
        <n v="1809.590961"/>
        <n v="5179.041532"/>
        <n v="7851.397478"/>
        <n v="1693.760435"/>
        <n v="6510.446656"/>
        <n v="1788.111618"/>
        <n v="6942.800458"/>
        <n v="4660.560369"/>
        <n v="1463.842874"/>
        <n v="3434.731153"/>
        <n v="4986.51937"/>
        <n v="1451.808544"/>
        <n v="6369.811226"/>
        <n v="6774.202636"/>
        <n v="3563.098841"/>
        <n v="8187.114541"/>
        <n v="1477.424856"/>
        <n v="8054.141368"/>
        <n v="6173.41289"/>
        <n v="5756.271172"/>
        <n v="6996.231838"/>
        <n v="5637.303497"/>
        <n v="1818.100044"/>
        <n v="5999.993781"/>
        <n v="6452.93501"/>
        <n v="3311.941246"/>
        <n v="1689.744507"/>
        <n v="6420.218123"/>
        <n v="1667.655895"/>
        <n v="1605.538072"/>
        <n v="1649.069475"/>
        <n v="1765.39871"/>
        <n v="1440.745362"/>
        <n v="6785.063293"/>
        <n v="1616.714722"/>
        <n v="5292.896913"/>
        <n v="6643.161647"/>
        <n v="1801.058111"/>
        <n v="1503.205183"/>
        <n v="5206.238968"/>
        <n v="2176.657469"/>
        <n v="1588.6475"/>
        <n v="2255.522409"/>
        <n v="5204.313768"/>
        <n v="1599.076249"/>
        <n v="7129.633287"/>
        <n v="1936.130798"/>
        <n v="1595.48714"/>
        <n v="2452.997504"/>
        <n v="7629.94427"/>
        <n v="1726.249457"/>
        <n v="1586.314519"/>
        <n v="4514.952724"/>
        <n v="2002.537989"/>
        <n v="6032.837114"/>
        <n v="1487.228625"/>
        <n v="7490.860779"/>
        <n v="1500.722291"/>
        <n v="5087.561715"/>
        <n v="4851.394446"/>
        <n v="2059.270294"/>
        <n v="5831.225793"/>
        <n v="5379.00144"/>
        <n v="1521.576648"/>
        <n v="1665.160445"/>
        <n v="2901.209509"/>
        <n v="1738.995282"/>
        <n v="2160.307325"/>
        <n v="1522.512272"/>
        <n v="6130.368425"/>
        <n v="1574.79128"/>
        <n v="1522.517949"/>
        <n v="2653.981579"/>
        <n v="1718.513762"/>
        <n v="1476.536841"/>
        <n v="1605.566031"/>
        <n v="2276.277471"/>
        <n v="3518.533482"/>
        <n v="1447.873298"/>
        <n v="1844.986921"/>
        <n v="5464.109817"/>
        <n v="3122.942574"/>
        <n v="1506.461108"/>
        <n v="7657.108034"/>
        <n v="6643.966542"/>
        <n v="1609.149933"/>
        <n v="1554.389215"/>
        <n v="1786.105122"/>
        <n v="4874.651722"/>
        <n v="1904.564346"/>
        <n v="1573.25409"/>
        <n v="6322.152655"/>
        <n v="3060.424769"/>
        <n v="6206.637108"/>
        <n v="1942.482395"/>
        <n v="7730.240616"/>
        <n v="1561.021915"/>
        <n v="1541.214047"/>
        <n v="7248.231612"/>
        <n v="1930.180523"/>
        <n v="1713.978863"/>
        <n v="6761.073824"/>
        <n v="7818.648297"/>
        <n v="7294.100001"/>
        <n v="1946.050447"/>
        <n v="2387.686295"/>
        <n v="6764.520637"/>
        <n v="2127.495962"/>
        <n v="1470.670167"/>
        <n v="1453.11439"/>
        <n v="6505.526456"/>
        <n v="1471.187144"/>
        <n v="5711.39201"/>
        <n v="6846.356434"/>
        <n v="3178.610315"/>
        <n v="3818.955182"/>
        <n v="4977.784794"/>
        <n v="6195.840734"/>
        <n v="6047.174109"/>
        <n v="2294.003778"/>
        <n v="4942.283987"/>
        <n v="1659.932713"/>
        <n v="1507.84712"/>
        <n v="7264.58761"/>
        <n v="7149.816075"/>
        <n v="6342.885786"/>
        <n v="1579.367346"/>
        <n v="6185.002486"/>
        <n v="7443.483233"/>
        <n v="6809.356022"/>
        <n v="6301.868847"/>
        <n v="3069.123483"/>
        <n v="1807.693142"/>
        <n v="1952.463773"/>
        <n v="8038.570371"/>
        <n v="5714.523867"/>
        <n v="6909.732318"/>
        <n v="6176.004154"/>
        <n v="3844.991165"/>
        <n v="6346.633024"/>
        <n v="2912.467156"/>
        <n v="5521.18913"/>
        <n v="7495.749847"/>
        <n v="1850.464205"/>
        <n v="6307.900751"/>
        <n v="3132.519209"/>
        <n v="6839.569086"/>
        <n v="1702.317206"/>
        <n v="1483.452706"/>
        <n v="6624.221175"/>
        <n v="4250.430439"/>
        <n v="1762.663235"/>
        <n v="1628.882813"/>
        <n v="6781.821647"/>
        <n v="1452.59056"/>
        <n v="1576.38921"/>
        <n v="6407.581828"/>
        <n v="1623.681601"/>
        <n v="5616.309402"/>
        <n v="7227.417349"/>
        <n v="1567.366071"/>
        <n v="7360.992969"/>
        <n v="1579.379602"/>
        <n v="2582.493847"/>
        <n v="1555.534812"/>
        <n v="1942.847513"/>
        <n v="6486.853909"/>
        <n v="1487.088288"/>
        <n v="1558.549138"/>
        <n v="4728.012406"/>
        <n v="1570.29739"/>
        <n v="5973.379892"/>
        <n v="1905.889693"/>
        <n v="2365.914372"/>
        <n v="4899.155955"/>
        <n v="1595.752624"/>
        <n v="1720.881985"/>
        <n v="5266.424233"/>
        <n v="6550.30297"/>
        <n v="1568.715259"/>
        <n v="4623.089672"/>
        <n v="1936.008049"/>
        <n v="2468.135837"/>
        <n v="5874.00478"/>
        <n v="1658.332426"/>
        <n v="1502.680139"/>
        <n v="6808.562584"/>
        <n v="5841.15136"/>
        <n v="5200.010118"/>
        <n v="3285.834522"/>
        <n v="4752.816685"/>
        <n v="1441.631095"/>
        <n v="2856.165425"/>
        <n v="4733.618783"/>
        <n v="2027.431388"/>
        <n v="1503.913054"/>
        <n v="1584.731757"/>
        <n v="1584.821247"/>
        <n v="4652.242051"/>
        <n v="4582.453291"/>
        <n v="4036.089376"/>
        <n v="2866.496671"/>
        <n v="3827.366381"/>
        <n v="1773.991882"/>
        <n v="6756.295179"/>
        <n v="1706.224318"/>
        <n v="2144.489587"/>
        <n v="1247.0"/>
        <n v="5153.117204"/>
        <n v="2430.243664"/>
        <n v="2496.785436"/>
        <n v="6048.955611"/>
        <n v="5751.912297"/>
        <n v="8042.897949"/>
        <n v="1945.433188"/>
        <n v="3628.34617"/>
        <n v="6850.576483"/>
        <n v="6012.102465"/>
        <n v="4051.158749"/>
        <n v="5692.765813"/>
        <n v="1923.808141"/>
        <n v="3804.64417"/>
        <n v="3105.283004"/>
        <n v="1496.668524"/>
        <n v="1880.533168"/>
        <n v="1731.584862"/>
        <n v="7462.677935"/>
        <n v="6846.447915"/>
        <n v="6968.00047"/>
        <n v="2712.379678"/>
        <n v="1456.934187"/>
        <n v="2189.341349"/>
        <n v="5574.543505"/>
        <n v="1689.083186"/>
        <n v="1625.17488"/>
        <n v="1578.876432"/>
        <n v="1761.079323"/>
        <n v="2039.848792"/>
        <n v="5797.219977"/>
        <n v="2032.700147"/>
        <n v="1568.73602"/>
        <n v="1591.772246"/>
        <n v="1449.177804"/>
        <n v="6815.712325"/>
        <n v="2183.952037"/>
        <n v="4921.594843"/>
        <n v="4701.496237"/>
        <n v="5864.126493"/>
        <n v="4467.080758"/>
        <n v="2922.286102"/>
        <n v="2407.794325"/>
        <n v="7788.701621"/>
        <n v="6492.676343"/>
        <n v="5154.644555"/>
        <n v="5218.070231"/>
        <n v="6335.948388"/>
        <n v="1526.787066"/>
        <n v="1505.009635"/>
        <n v="7082.653802"/>
        <n v="6506.433687"/>
        <n v="1531.926885"/>
        <n v="4156.713383"/>
        <n v="5783.843758"/>
        <n v="1539.60069"/>
        <n v="5892.48218"/>
        <n v="5124.435934"/>
        <n v="6684.062804"/>
        <n v="5144.474371"/>
        <n v="6861.53638"/>
        <n v="1653.510777"/>
        <n v="2037.865594"/>
        <n v="4934.851563"/>
        <n v="7863.469709"/>
        <n v="6096.045521"/>
        <n v="6189.416082"/>
        <n v="6858.578118"/>
        <n v="2100.820137"/>
        <n v="1624.840774"/>
        <n v="7511.656191"/>
        <n v="5776.508186"/>
        <n v="6397.602518"/>
        <n v="2200.297094"/>
        <n v="5816.234619"/>
        <n v="5927.806788"/>
        <n v="1767.464456"/>
        <n v="1543.310611"/>
        <n v="1910.436686"/>
        <n v="1803.081497"/>
        <n v="1623.614838"/>
        <n v="1508.90767"/>
        <n v="1500.41822"/>
        <n v="5102.706729"/>
        <n v="1502.01775"/>
        <n v="6245.134793"/>
        <n v="2819.935266"/>
        <n v="1919.553678"/>
        <n v="6559.477756"/>
        <n v="6809.056051"/>
        <n v="1778.937935"/>
        <n v="5159.747494"/>
        <n v="2600.894327"/>
        <n v="1978.609661"/>
        <n v="1665.965851"/>
        <n v="4279.230955"/>
        <n v="6211.200147"/>
        <n v="1655.792857"/>
        <n v="1679.572708"/>
        <n v="6024.422487"/>
        <n v="6753.595242"/>
        <n v="6789.533401"/>
        <n v="2141.469346"/>
        <n v="1481.945157"/>
        <n v="6745.10344"/>
        <n v="5181.087383"/>
        <n v="1611.340211"/>
        <n v="6450.918637"/>
        <n v="1901.094691"/>
        <n v="4920.23463"/>
        <n v="7814.262494"/>
        <n v="1908.526117"/>
        <n v="1612.549327"/>
        <n v="1603.859264"/>
        <n v="1472.110115"/>
        <n v="1554.439959"/>
        <n v="3870.253867"/>
        <n v="2514.868116"/>
        <n v="5740.952219"/>
        <n v="1649.459852"/>
        <n v="1679.833815"/>
        <n v="7979.348589"/>
        <n v="5330.781969"/>
        <n v="6136.133902"/>
        <n v="1534.698"/>
        <n v="2360.555244"/>
        <n v="6392.471955"/>
        <n v="6980.229304"/>
        <n v="1801.349131"/>
        <n v="2127.323828"/>
        <n v="6162.320833"/>
        <n v="1524.810224"/>
        <n v="1519.596552"/>
        <m/>
      </sharedItems>
    </cacheField>
    <cacheField name="sex" numFmtId="0">
      <sharedItems containsBlank="1">
        <s v="Female"/>
        <s v="Male"/>
        <m/>
      </sharedItems>
    </cacheField>
    <cacheField name="age" numFmtId="0">
      <sharedItems containsString="0" containsBlank="1" containsNumber="1" containsInteger="1">
        <n v="62.0"/>
        <n v="35.0"/>
        <n v="20.0"/>
        <n v="59.0"/>
        <n v="27.0"/>
        <n v="57.0"/>
        <n v="32.0"/>
        <n v="45.0"/>
        <n v="24.0"/>
        <n v="40.0"/>
        <n v="60.0"/>
        <n v="42.0"/>
        <n v="44.0"/>
        <n v="29.0"/>
        <n v="33.0"/>
        <n v="58.0"/>
        <n v="65.0"/>
        <n v="63.0"/>
        <n v="47.0"/>
        <n v="19.0"/>
        <n v="38.0"/>
        <n v="39.0"/>
        <n v="54.0"/>
        <n v="23.0"/>
        <n v="22.0"/>
        <n v="30.0"/>
        <n v="49.0"/>
        <n v="46.0"/>
        <n v="43.0"/>
        <n v="55.0"/>
        <n v="64.0"/>
        <n v="36.0"/>
        <n v="48.0"/>
        <n v="21.0"/>
        <n v="61.0"/>
        <n v="50.0"/>
        <n v="31.0"/>
        <n v="18.0"/>
        <n v="37.0"/>
        <n v="28.0"/>
        <n v="25.0"/>
        <n v="41.0"/>
        <n v="56.0"/>
        <n v="51.0"/>
        <n v="26.0"/>
        <n v="34.0"/>
        <n v="53.0"/>
        <n v="52.0"/>
        <m/>
      </sharedItems>
    </cacheField>
    <cacheField name="state" numFmtId="0">
      <sharedItems containsBlank="1">
        <s v="Arkansas"/>
        <s v="Maine"/>
        <s v="New Jersey"/>
        <s v="Montana"/>
        <s v="Nevada"/>
        <s v="Washington"/>
        <s v="Massachusetts"/>
        <s v="North Carolina"/>
        <s v="Idaho"/>
        <s v="Alabama"/>
        <s v="Connecticut"/>
        <s v="Mississippi"/>
        <s v="North Dakota"/>
        <s v="South Dakota"/>
        <s v="Utah"/>
        <s v="Rhode Island"/>
        <s v="Iowa"/>
        <s v="Arizona"/>
        <s v="Hawaii"/>
        <s v="Vermont"/>
        <s v="Alaska"/>
        <s v="Pennsylvania"/>
        <s v="Minnesota"/>
        <s v="Delaware"/>
        <s v="Louisiana"/>
        <s v="West Virginia"/>
        <s v="South Carolina"/>
        <s v="Maryland"/>
        <s v="Virginia"/>
        <s v="Oregon"/>
        <s v="Texas"/>
        <s v="Illinois"/>
        <s v="Michigan"/>
        <s v="Florida"/>
        <s v="Oklahoma"/>
        <s v="Kentucky"/>
        <s v="New Mexico"/>
        <s v="Nebraska"/>
        <s v="California"/>
        <s v="Wisconsin"/>
        <s v="New Hampshire"/>
        <s v="Missouri"/>
        <s v="Tennessee"/>
        <s v="Indiana"/>
        <s v="Colorado"/>
        <s v="Georgia"/>
        <s v="Kansas"/>
        <s v="New York"/>
        <s v="Ohio"/>
        <s v="Wyoming"/>
        <m/>
      </sharedItems>
    </cacheField>
    <cacheField name="ad_view_date" numFmtId="165">
      <sharedItems containsDate="1" containsString="0" containsBlank="1">
        <d v="2024-09-18T00:00:00Z"/>
        <d v="2023-12-30T00:00:00Z"/>
        <d v="2023-09-10T00:00:00Z"/>
        <d v="2024-07-14T00:00:00Z"/>
        <d v="2023-06-24T00:00:00Z"/>
        <d v="2023-11-28T00:00:00Z"/>
        <d v="2024-06-25T00:00:00Z"/>
        <d v="2023-04-19T00:00:00Z"/>
        <d v="2023-10-17T00:00:00Z"/>
        <d v="2024-07-05T00:00:00Z"/>
        <d v="2023-11-14T00:00:00Z"/>
        <d v="2024-03-12T00:00:00Z"/>
        <d v="2023-06-18T00:00:00Z"/>
        <d v="2024-07-11T00:00:00Z"/>
        <d v="2024-09-05T00:00:00Z"/>
        <d v="2024-03-01T00:00:00Z"/>
        <d v="2023-06-28T00:00:00Z"/>
        <d v="2023-04-05T00:00:00Z"/>
        <d v="2023-01-10T00:00:00Z"/>
        <d v="2023-05-28T00:00:00Z"/>
        <d v="2024-05-13T00:00:00Z"/>
        <d v="2024-03-27T00:00:00Z"/>
        <d v="2023-12-27T00:00:00Z"/>
        <d v="2023-11-09T00:00:00Z"/>
        <d v="2023-10-08T00:00:00Z"/>
        <d v="2024-03-26T00:00:00Z"/>
        <d v="2023-04-10T00:00:00Z"/>
        <d v="2023-03-30T00:00:00Z"/>
        <d v="2024-06-06T00:00:00Z"/>
        <d v="2023-11-26T00:00:00Z"/>
        <d v="2023-09-30T00:00:00Z"/>
        <d v="2024-07-18T00:00:00Z"/>
        <d v="2023-09-14T00:00:00Z"/>
        <d v="2024-03-25T00:00:00Z"/>
        <d v="2024-09-24T00:00:00Z"/>
        <d v="2023-09-22T00:00:00Z"/>
        <d v="2023-11-05T00:00:00Z"/>
        <d v="2024-04-05T00:00:00Z"/>
        <d v="2023-10-22T00:00:00Z"/>
        <d v="2023-04-25T00:00:00Z"/>
        <d v="2023-09-12T00:00:00Z"/>
        <d v="2024-08-05T00:00:00Z"/>
        <d v="2023-10-10T00:00:00Z"/>
        <d v="2023-12-28T00:00:00Z"/>
        <d v="2023-05-31T00:00:00Z"/>
        <d v="2023-12-21T00:00:00Z"/>
        <d v="2024-03-24T00:00:00Z"/>
        <d v="2024-08-27T00:00:00Z"/>
        <d v="2024-06-10T00:00:00Z"/>
        <d v="2023-07-21T00:00:00Z"/>
        <d v="2024-08-30T00:00:00Z"/>
        <d v="2023-12-08T00:00:00Z"/>
        <d v="2024-01-10T00:00:00Z"/>
        <d v="2023-11-03T00:00:00Z"/>
        <d v="2024-09-20T00:00:00Z"/>
        <d v="2024-06-14T00:00:00Z"/>
        <d v="2023-11-17T00:00:00Z"/>
        <d v="2023-12-14T00:00:00Z"/>
        <d v="2023-07-02T00:00:00Z"/>
        <d v="2024-01-12T00:00:00Z"/>
        <d v="2023-01-15T00:00:00Z"/>
        <d v="2023-01-22T00:00:00Z"/>
        <d v="2024-09-12T00:00:00Z"/>
        <d v="2023-06-03T00:00:00Z"/>
        <d v="2023-09-26T00:00:00Z"/>
        <d v="2023-07-10T00:00:00Z"/>
        <d v="2023-01-24T00:00:00Z"/>
        <d v="2024-03-05T00:00:00Z"/>
        <d v="2023-06-05T00:00:00Z"/>
        <d v="2023-11-08T00:00:00Z"/>
        <d v="2024-01-29T00:00:00Z"/>
        <d v="2024-02-25T00:00:00Z"/>
        <d v="2024-04-03T00:00:00Z"/>
        <d v="2023-09-24T00:00:00Z"/>
        <d v="2024-09-22T00:00:00Z"/>
        <d v="2024-04-02T00:00:00Z"/>
        <d v="2024-04-30T00:00:00Z"/>
        <d v="2024-09-08T00:00:00Z"/>
        <d v="2023-09-19T00:00:00Z"/>
        <d v="2023-01-19T00:00:00Z"/>
        <d v="2024-06-29T00:00:00Z"/>
        <d v="2024-07-16T00:00:00Z"/>
        <d v="2023-02-15T00:00:00Z"/>
        <d v="2024-05-06T00:00:00Z"/>
        <d v="2024-05-19T00:00:00Z"/>
        <d v="2024-07-20T00:00:00Z"/>
        <d v="2023-03-23T00:00:00Z"/>
        <d v="2023-11-20T00:00:00Z"/>
        <d v="2023-06-25T00:00:00Z"/>
        <d v="2024-07-22T00:00:00Z"/>
        <d v="2024-05-20T00:00:00Z"/>
        <d v="2023-01-13T00:00:00Z"/>
        <d v="2023-10-05T00:00:00Z"/>
        <d v="2023-07-03T00:00:00Z"/>
        <d v="2023-03-25T00:00:00Z"/>
        <d v="2024-09-04T00:00:00Z"/>
        <d v="2023-05-27T00:00:00Z"/>
        <d v="2024-07-07T00:00:00Z"/>
        <d v="2023-10-25T00:00:00Z"/>
        <d v="2023-07-05T00:00:00Z"/>
        <d v="2024-02-05T00:00:00Z"/>
        <d v="2023-04-02T00:00:00Z"/>
        <d v="2023-05-04T00:00:00Z"/>
        <d v="2024-06-19T00:00:00Z"/>
        <d v="2023-01-29T00:00:00Z"/>
        <d v="2024-04-27T00:00:00Z"/>
        <d v="2024-07-23T00:00:00Z"/>
        <d v="2024-07-27T00:00:00Z"/>
        <d v="2023-02-03T00:00:00Z"/>
        <d v="2023-04-09T00:00:00Z"/>
        <d v="2024-08-17T00:00:00Z"/>
        <d v="2023-08-11T00:00:00Z"/>
        <d v="2024-05-08T00:00:00Z"/>
        <d v="2023-02-02T00:00:00Z"/>
        <d v="2023-01-06T00:00:00Z"/>
        <d v="2024-02-11T00:00:00Z"/>
        <d v="2023-03-28T00:00:00Z"/>
        <d v="2023-06-21T00:00:00Z"/>
        <d v="2024-03-15T00:00:00Z"/>
        <d v="2023-05-05T00:00:00Z"/>
        <d v="2023-03-09T00:00:00Z"/>
        <d v="2024-08-02T00:00:00Z"/>
        <d v="2024-09-16T00:00:00Z"/>
        <d v="2023-08-12T00:00:00Z"/>
        <d v="2024-08-22T00:00:00Z"/>
        <d v="2023-08-23T00:00:00Z"/>
        <d v="2023-04-08T00:00:00Z"/>
        <d v="2023-07-07T00:00:00Z"/>
        <d v="2024-09-06T00:00:00Z"/>
        <d v="2024-04-24T00:00:00Z"/>
        <d v="2023-04-24T00:00:00Z"/>
        <d v="2024-04-29T00:00:00Z"/>
        <d v="2024-08-04T00:00:00Z"/>
        <d v="2024-03-11T00:00:00Z"/>
        <d v="2023-01-25T00:00:00Z"/>
        <d v="2023-05-19T00:00:00Z"/>
        <d v="2024-06-03T00:00:00Z"/>
        <d v="2024-05-24T00:00:00Z"/>
        <d v="2023-10-12T00:00:00Z"/>
        <d v="2023-07-24T00:00:00Z"/>
        <d v="2023-08-16T00:00:00Z"/>
        <d v="2023-01-01T00:00:00Z"/>
        <d v="2024-02-28T00:00:00Z"/>
        <d v="2024-04-17T00:00:00Z"/>
        <d v="2024-03-29T00:00:00Z"/>
        <d v="2023-01-16T00:00:00Z"/>
        <d v="2023-02-06T00:00:00Z"/>
        <d v="2023-05-11T00:00:00Z"/>
        <d v="2024-01-11T00:00:00Z"/>
        <d v="2024-09-27T00:00:00Z"/>
        <d v="2023-07-13T00:00:00Z"/>
        <d v="2024-07-06T00:00:00Z"/>
        <d v="2024-03-23T00:00:00Z"/>
        <d v="2024-05-23T00:00:00Z"/>
        <d v="2023-10-30T00:00:00Z"/>
        <d v="2024-04-16T00:00:00Z"/>
        <d v="2024-09-13T00:00:00Z"/>
        <d v="2023-11-06T00:00:00Z"/>
        <d v="2024-07-02T00:00:00Z"/>
        <d v="2023-10-28T00:00:00Z"/>
        <d v="2023-08-26T00:00:00Z"/>
        <d v="2023-04-12T00:00:00Z"/>
        <d v="2024-05-18T00:00:00Z"/>
        <d v="2023-12-12T00:00:00Z"/>
        <d v="2023-07-22T00:00:00Z"/>
        <d v="2023-07-30T00:00:00Z"/>
        <d v="2024-02-10T00:00:00Z"/>
        <d v="2024-07-12T00:00:00Z"/>
        <d v="2023-06-06T00:00:00Z"/>
        <d v="2024-07-30T00:00:00Z"/>
        <d v="2023-01-02T00:00:00Z"/>
        <d v="2024-01-06T00:00:00Z"/>
        <d v="2024-04-01T00:00:00Z"/>
        <d v="2023-06-15T00:00:00Z"/>
        <d v="2024-09-03T00:00:00Z"/>
        <d v="2024-06-26T00:00:00Z"/>
        <d v="2023-10-06T00:00:00Z"/>
        <d v="2023-09-29T00:00:00Z"/>
        <d v="2023-09-06T00:00:00Z"/>
        <d v="2024-08-13T00:00:00Z"/>
        <d v="2024-02-29T00:00:00Z"/>
        <d v="2023-03-19T00:00:00Z"/>
        <d v="2024-06-20T00:00:00Z"/>
        <d v="2023-10-21T00:00:00Z"/>
        <d v="2024-04-28T00:00:00Z"/>
        <d v="2023-12-31T00:00:00Z"/>
        <d v="2024-09-29T00:00:00Z"/>
        <d v="2023-04-01T00:00:00Z"/>
        <d v="2024-04-19T00:00:00Z"/>
        <d v="2023-10-14T00:00:00Z"/>
        <d v="2024-04-12T00:00:00Z"/>
        <d v="2023-11-12T00:00:00Z"/>
        <d v="2024-02-18T00:00:00Z"/>
        <d v="2023-07-18T00:00:00Z"/>
        <d v="2024-04-18T00:00:00Z"/>
        <d v="2023-11-11T00:00:00Z"/>
        <d v="2024-01-19T00:00:00Z"/>
        <d v="2023-08-13T00:00:00Z"/>
        <d v="2023-03-06T00:00:00Z"/>
        <d v="2024-04-25T00:00:00Z"/>
        <d v="2024-03-06T00:00:00Z"/>
        <d v="2023-07-28T00:00:00Z"/>
        <d v="2023-06-16T00:00:00Z"/>
        <d v="2024-05-09T00:00:00Z"/>
        <d v="2024-03-02T00:00:00Z"/>
        <d v="2023-04-03T00:00:00Z"/>
        <d v="2023-06-29T00:00:00Z"/>
        <d v="2023-08-30T00:00:00Z"/>
        <d v="2023-12-16T00:00:00Z"/>
        <d v="2024-05-26T00:00:00Z"/>
        <d v="2023-09-03T00:00:00Z"/>
        <d v="2024-03-10T00:00:00Z"/>
        <d v="2023-08-10T00:00:00Z"/>
        <d v="2023-12-11T00:00:00Z"/>
        <d v="2023-09-11T00:00:00Z"/>
        <d v="2023-09-05T00:00:00Z"/>
        <d v="2023-10-29T00:00:00Z"/>
        <d v="2024-06-09T00:00:00Z"/>
        <d v="2023-04-21T00:00:00Z"/>
        <d v="2024-03-17T00:00:00Z"/>
        <d v="2024-02-15T00:00:00Z"/>
        <d v="2023-07-20T00:00:00Z"/>
        <d v="2024-01-24T00:00:00Z"/>
        <d v="2024-03-09T00:00:00Z"/>
        <d v="2023-08-18T00:00:00Z"/>
        <d v="2024-06-05T00:00:00Z"/>
        <d v="2023-01-26T00:00:00Z"/>
        <d v="2023-05-07T00:00:00Z"/>
        <d v="2023-03-11T00:00:00Z"/>
        <d v="2023-03-31T00:00:00Z"/>
        <d v="2023-06-02T00:00:00Z"/>
        <d v="2024-04-14T00:00:00Z"/>
        <d v="2023-08-01T00:00:00Z"/>
        <d v="2023-01-23T00:00:00Z"/>
        <d v="2024-01-07T00:00:00Z"/>
        <d v="2023-01-05T00:00:00Z"/>
        <d v="2023-11-04T00:00:00Z"/>
        <d v="2023-06-13T00:00:00Z"/>
        <d v="2023-03-18T00:00:00Z"/>
        <d v="2023-02-16T00:00:00Z"/>
        <d v="2023-07-04T00:00:00Z"/>
        <d v="2023-05-24T00:00:00Z"/>
        <d v="2023-04-22T00:00:00Z"/>
        <d v="2023-03-24T00:00:00Z"/>
        <d v="2023-05-10T00:00:00Z"/>
        <d v="2024-02-24T00:00:00Z"/>
        <d v="2024-04-21T00:00:00Z"/>
        <d v="2024-07-26T00:00:00Z"/>
        <d v="2024-07-10T00:00:00Z"/>
        <d v="2024-04-04T00:00:00Z"/>
        <d v="2023-05-15T00:00:00Z"/>
        <d v="2024-09-21T00:00:00Z"/>
        <d v="2023-02-23T00:00:00Z"/>
        <d v="2023-01-20T00:00:00Z"/>
        <d v="2023-01-30T00:00:00Z"/>
        <d v="2023-10-11T00:00:00Z"/>
        <d v="2023-10-24T00:00:00Z"/>
        <d v="2024-07-21T00:00:00Z"/>
        <d v="2023-01-28T00:00:00Z"/>
        <d v="2023-01-18T00:00:00Z"/>
        <d v="2023-10-20T00:00:00Z"/>
        <d v="2023-11-15T00:00:00Z"/>
        <d v="2023-04-15T00:00:00Z"/>
        <d v="2023-03-02T00:00:00Z"/>
        <d v="2023-01-21T00:00:00Z"/>
        <d v="2023-07-09T00:00:00Z"/>
        <d v="2024-03-16T00:00:00Z"/>
        <d v="2024-02-14T00:00:00Z"/>
        <d v="2023-12-10T00:00:00Z"/>
        <d v="2024-01-26T00:00:00Z"/>
        <d v="2024-06-21T00:00:00Z"/>
        <d v="2024-05-10T00:00:00Z"/>
        <d v="2023-03-26T00:00:00Z"/>
        <d v="2024-03-18T00:00:00Z"/>
        <d v="2024-03-03T00:00:00Z"/>
        <d v="2023-03-22T00:00:00Z"/>
        <d v="2023-08-14T00:00:00Z"/>
        <d v="2024-09-30T00:00:00Z"/>
        <d v="2023-08-09T00:00:00Z"/>
        <d v="2023-07-14T00:00:00Z"/>
        <d v="2024-05-28T00:00:00Z"/>
        <d v="2024-02-08T00:00:00Z"/>
        <d v="2023-08-27T00:00:00Z"/>
        <d v="2023-05-25T00:00:00Z"/>
        <d v="2024-05-03T00:00:00Z"/>
        <d v="2023-07-16T00:00:00Z"/>
        <d v="2024-04-06T00:00:00Z"/>
        <d v="2024-09-02T00:00:00Z"/>
        <d v="2023-02-07T00:00:00Z"/>
        <d v="2024-02-16T00:00:00Z"/>
        <d v="2023-10-09T00:00:00Z"/>
        <d v="2024-09-23T00:00:00Z"/>
        <d v="2024-03-14T00:00:00Z"/>
        <d v="2023-06-17T00:00:00Z"/>
        <d v="2024-06-15T00:00:00Z"/>
        <d v="2024-05-30T00:00:00Z"/>
        <d v="2023-02-24T00:00:00Z"/>
        <d v="2023-07-08T00:00:00Z"/>
        <d v="2023-07-27T00:00:00Z"/>
        <d v="2023-08-31T00:00:00Z"/>
        <d v="2023-10-04T00:00:00Z"/>
        <d v="2024-04-23T00:00:00Z"/>
        <d v="2024-05-14T00:00:00Z"/>
        <d v="2023-09-27T00:00:00Z"/>
        <d v="2024-03-04T00:00:00Z"/>
        <d v="2024-08-06T00:00:00Z"/>
        <d v="2024-09-25T00:00:00Z"/>
        <d v="2023-04-23T00:00:00Z"/>
        <d v="2023-07-11T00:00:00Z"/>
        <d v="2024-05-16T00:00:00Z"/>
        <d v="2023-08-06T00:00:00Z"/>
        <d v="2023-12-05T00:00:00Z"/>
        <d v="2023-12-15T00:00:00Z"/>
        <d v="2024-05-21T00:00:00Z"/>
        <d v="2024-03-30T00:00:00Z"/>
        <d v="2023-07-15T00:00:00Z"/>
        <d v="2023-03-08T00:00:00Z"/>
        <d v="2023-08-07T00:00:00Z"/>
        <d v="2023-02-27T00:00:00Z"/>
        <d v="2023-02-08T00:00:00Z"/>
        <d v="2024-08-03T00:00:00Z"/>
        <d v="2023-01-12T00:00:00Z"/>
        <d v="2023-09-04T00:00:00Z"/>
        <d v="2023-08-21T00:00:00Z"/>
        <d v="2024-09-11T00:00:00Z"/>
        <d v="2024-08-11T00:00:00Z"/>
        <d v="2023-01-14T00:00:00Z"/>
        <d v="2024-02-02T00:00:00Z"/>
        <d v="2023-11-07T00:00:00Z"/>
        <d v="2023-08-03T00:00:00Z"/>
        <d v="2023-09-08T00:00:00Z"/>
        <d v="2023-05-21T00:00:00Z"/>
        <m/>
      </sharedItems>
    </cacheField>
    <cacheField name="CPA" numFmtId="164">
      <sharedItems containsString="0" containsBlank="1" containsNumber="1">
        <n v="790.3347728333333"/>
        <n v="490.39190933333333"/>
        <n v="938.67131175"/>
        <n v="295.98920426666666"/>
        <n v="566.353603"/>
        <n v="329.9050572380952"/>
        <n v="780.564740125"/>
        <n v="233.98999275862067"/>
        <n v="402.57999425"/>
        <n v="707.5411032222223"/>
        <n v="254.0784205"/>
        <n v="1447.927193"/>
        <n v="663.3532634999999"/>
        <n v="616.8208238888889"/>
        <n v="311.2675779333333"/>
        <n v="213.3077113"/>
        <n v="548.74678125"/>
        <n v="1730.178666"/>
        <n v="1841.358126"/>
        <n v="266.025346368421"/>
        <n v="439.1495554"/>
        <n v="750.013076"/>
        <n v="266.6191781666667"/>
        <n v="912.862854"/>
        <n v="491.06415466666664"/>
        <n v="393.88879931578947"/>
        <n v="124.42316466666666"/>
        <n v="1089.3357113333334"/>
        <n v="1730.37357"/>
        <n v="382.8836669166667"/>
        <n v="1595.251644"/>
        <n v="217.230435625"/>
        <n v="583.443288090909"/>
        <n v="5033.482578"/>
        <n v="2331.3617843333336"/>
        <n v="558.6624756666666"/>
        <n v="382.510473"/>
        <n v="717.351136125"/>
        <n v="519.0052433333334"/>
        <n v="226.77053544444445"/>
        <n v="480.71518207142856"/>
        <n v="109.64234627777779"/>
        <n v="577.0906160000001"/>
        <n v="336.34225"/>
        <n v="889.1749258"/>
        <n v="551.2754315555555"/>
        <n v="318.21291383333335"/>
        <n v="1527.176274"/>
        <n v="492.58933625"/>
        <n v="437.02847833333334"/>
        <n v="295.49867140000003"/>
        <n v="154.09425844117646"/>
        <n v="290.4414722"/>
        <n v="315.1476558333333"/>
        <n v="354.0513048"/>
        <n v="118.38184169565218"/>
        <n v="472.4047565833334"/>
        <n v="155.0076655"/>
        <n v="158.53799092307693"/>
        <n v="1560.449936"/>
        <n v="596.7967326666667"/>
        <n v="1526.296619"/>
        <n v="331.6717072"/>
        <n v="189.39012477777777"/>
        <n v="663.98128"/>
        <n v="458.7621845"/>
        <n v="996.8971165999999"/>
        <n v="155.8295399230769"/>
        <n v="193.6750124761905"/>
        <n v="223.54731736363638"/>
        <n v="480.53146421428573"/>
        <n v="735.2089622222222"/>
        <n v="61.70000863999999"/>
        <n v="429.20574358333334"/>
        <n v="637.2787895"/>
        <n v="577.2482974444445"/>
        <n v="65.51007125"/>
        <n v="209.15203357142857"/>
        <n v="443.5864184"/>
        <n v="87.24025631578947"/>
        <n v="527.8457013333333"/>
        <n v="360.6279624"/>
        <n v="91.2054372027027"/>
        <n v="456.5796845"/>
        <n v="502.6489503333333"/>
        <n v="183.58079906666666"/>
        <n v="158.2410977"/>
        <n v="1277.2928464000001"/>
        <n v="67.50689583333333"/>
        <n v="100.44162026666666"/>
        <n v="310.1876636"/>
        <n v="867.939478"/>
        <n v="5995.041002"/>
        <n v="1818.316497"/>
        <n v="582.1821025454545"/>
        <n v="366.3786775"/>
        <n v="430.7965879230769"/>
        <n v="680.066946"/>
        <n v="379.50981610526316"/>
        <n v="240.13439972727272"/>
        <n v="167.05381233333333"/>
        <n v="516.9297365555556"/>
        <n v="581.1768324"/>
        <n v="342.22126760000003"/>
        <n v="371.05048022222223"/>
        <n v="1090.6239745"/>
        <n v="240.3713316666667"/>
        <n v="333.945781"/>
        <n v="522.3041353333333"/>
        <n v="444.0437095"/>
        <n v="439.52459125"/>
        <n v="752.164607"/>
        <n v="100.12112857894738"/>
        <n v="99.40522985714286"/>
        <n v="526.4592295"/>
        <n v="998.30364625"/>
        <n v="661.214569"/>
        <n v="201.54578895999998"/>
        <n v="380.29629725"/>
        <n v="434.84250173333334"/>
        <n v="1504.784161"/>
        <n v="1466.285104"/>
        <n v="2298.888965"/>
        <n v="265.79816584"/>
        <n v="796.107864125"/>
        <n v="507.8401126"/>
        <n v="4718.836114"/>
        <n v="1741.6441543333333"/>
        <n v="142.93324392307693"/>
        <n v="700.4730483000001"/>
        <n v="229.360815"/>
        <n v="768.314534"/>
        <n v="171.16326111111113"/>
        <n v="86.38564671428571"/>
        <n v="793.18254225"/>
        <n v="493.18582883333335"/>
        <n v="2270.8629006666665"/>
        <n v="242.17924366666668"/>
        <n v="160.21722946938775"/>
        <n v="510.9193016666666"/>
        <n v="48.324764624000004"/>
        <n v="420.58462475"/>
        <n v="676.7142363333334"/>
        <n v="113.78645707142857"/>
        <n v="1126.4175946"/>
        <n v="200.0961985"/>
        <n v="1563.1736746666666"/>
        <n v="479.17595364285717"/>
        <n v="114.35104294202898"/>
        <n v="524.9032446666666"/>
        <n v="1567.3425016666667"/>
        <n v="429.8012650909091"/>
        <n v="145.66821857142858"/>
        <n v="973.7034023333334"/>
        <n v="881.2612546666666"/>
        <n v="637.6556273333333"/>
        <n v="749.34335425"/>
        <n v="492.79741566666667"/>
        <n v="637.8997827777778"/>
        <n v="542.3553632222223"/>
        <n v="475.57203475"/>
        <n v="1182.452195"/>
        <n v="238.288"/>
        <n v="151.990401"/>
        <n v="1568.0833186666666"/>
        <n v="143.4111393090909"/>
        <n v="421.916429"/>
        <n v="839.3873553999999"/>
        <n v="386.7253741818182"/>
        <n v="189.68191063999998"/>
        <n v="422.44787333333335"/>
        <n v="432.6530692"/>
        <n v="257.9361217142857"/>
        <n v="142.60438620000002"/>
        <n v="1287.8566996"/>
        <n v="303.5682832105263"/>
        <n v="432.7040515714286"/>
        <n v="262.675239"/>
        <n v="586.5682776666666"/>
        <n v="187.6373906190476"/>
        <n v="150.03791902777778"/>
        <n v="759.2155630000001"/>
        <n v="535.8308135999999"/>
        <n v="550.2410033333333"/>
        <n v="692.9014548888889"/>
        <n v="620.8626305555556"/>
        <n v="320.29954886666667"/>
        <n v="200.11317042857144"/>
        <n v="563.7500333333334"/>
        <n v="534.772047"/>
        <n v="785.17138"/>
        <n v="257.26877583333334"/>
        <n v="111.97719646153845"/>
        <n v="1252.3151448"/>
        <n v="213.79585277777778"/>
        <n v="6396.868763"/>
        <n v="270.45419775"/>
        <n v="136.20832181818182"/>
        <n v="220.11669866666665"/>
        <n v="294.4028866666667"/>
        <n v="110.02187966666666"/>
        <n v="342.5789907391304"/>
        <n v="2113.959767"/>
        <n v="730.004877"/>
        <n v="508.2609188888889"/>
        <n v="806.8738933333333"/>
        <n v="210.80688987878787"/>
        <n v="266.09206216666666"/>
        <n v="722.4749925555556"/>
        <n v="2746.410824"/>
        <n v="6159.366902"/>
        <n v="381.5460318888889"/>
        <n v="428.7009535384616"/>
        <n v="227.7804852857143"/>
        <n v="659.050531"/>
        <n v="740.858635"/>
        <n v="654.0079051111111"/>
        <n v="445.5483658"/>
        <n v="574.6810626363637"/>
        <n v="357.68041464285716"/>
        <n v="218.65052657142857"/>
        <n v="362.0835314210526"/>
        <n v="1139.5851003333335"/>
        <n v="87.34523120833335"/>
        <n v="112.9647318"/>
        <n v="408.980054"/>
        <n v="242.03796891666664"/>
        <n v="234.4102615"/>
        <n v="169.15029144444443"/>
        <n v="277.1352884444444"/>
        <n v="361.1201026"/>
        <n v="62.38224704651163"/>
        <n v="531.9560165"/>
        <n v="405.6740288"/>
        <n v="508.60899600000005"/>
        <n v="441.93019139999996"/>
        <n v="492.13983633333334"/>
        <n v="95.7723650625"/>
        <n v="543.6063636363637"/>
        <n v="245.1619875"/>
        <n v="252.7496750769231"/>
        <n v="75.530766"/>
        <n v="859.2355385"/>
        <n v="2180.8708093333335"/>
        <n v="522.8571738333334"/>
        <n v="1555.112078"/>
        <n v="791.582151"/>
        <n v="440.94601525"/>
        <n v="1304.16221975"/>
        <n v="1898.0903133333334"/>
        <n v="648.073178"/>
        <n v="491.96543261538466"/>
        <n v="766.0744405"/>
        <n v="361.6615836"/>
        <n v="335.90805516666666"/>
        <n v="152.9307229"/>
        <n v="160.9880674"/>
        <n v="163.1741712"/>
        <n v="434.52489108333333"/>
        <n v="1679.5713556666667"/>
        <n v="366.11020533333334"/>
        <n v="478.980955875"/>
        <n v="535.9629293333334"/>
        <n v="265.57478646666664"/>
        <n v="235.86287644444442"/>
        <n v="750.4193855"/>
        <n v="662.921369"/>
        <n v="120.01954380357142"/>
        <n v="491.74837299999996"/>
        <n v="174.3078687"/>
        <n v="423.65718941666665"/>
        <n v="178.5166361590909"/>
        <n v="407.94573725"/>
        <n v="1700.795736"/>
        <n v="414.2899415"/>
        <n v="515.3767963636363"/>
        <n v="644.7071896"/>
        <n v="812.4443055555555"/>
        <n v="5000.761206"/>
        <n v="138.30657027272727"/>
        <n v="3621.417703"/>
        <n v="5603.048132"/>
        <n v="460.65162825"/>
        <n v="165.91161422222223"/>
        <n v="497.9264426666667"/>
        <n v="723.4477306666666"/>
        <n v="525.7886953333333"/>
        <n v="154.366142"/>
        <n v="434.5683494"/>
        <n v="294.44420033333336"/>
        <n v="325.34834885714287"/>
        <n v="111.61882621052631"/>
        <n v="754.89672"/>
        <n v="1505.01155"/>
        <n v="116.71110592307693"/>
        <n v="702.0458983333333"/>
        <n v="382.3863906"/>
        <n v="1465.872266"/>
        <n v="1119.6314095"/>
        <n v="6177.464545"/>
        <n v="511.837231"/>
        <n v="750.04966"/>
        <n v="149.07397236363636"/>
        <n v="350.0797110526316"/>
        <n v="586.97963275"/>
        <n v="763.3513472857143"/>
        <n v="271.53763166666664"/>
        <n v="415.29197725"/>
        <n v="1937.058388"/>
        <n v="63.490996208333335"/>
        <n v="459.60577538461536"/>
        <n v="3175.4584525"/>
        <n v="252.18145466666667"/>
        <n v="526.3740045000001"/>
        <n v="422.9047105"/>
        <n v="1654.655417"/>
        <n v="280.9252134761905"/>
        <n v="1479.7893606666667"/>
        <n v="1273.13980375"/>
        <n v="682.3180058"/>
        <n v="709.8889706"/>
        <n v="482.25421292857146"/>
        <n v="296.6768808"/>
        <n v="624.958150625"/>
        <n v="110.12282842857142"/>
        <n v="691.35005725"/>
        <n v="1218.7487928333333"/>
        <n v="2587.5714595"/>
        <n v="33.933511227272724"/>
        <n v="409.9308375"/>
        <n v="330.40274733333337"/>
        <n v="629.8513929"/>
        <n v="762.2621774444444"/>
        <n v="408.1181955"/>
        <n v="292.580757"/>
        <n v="120.07659"/>
        <n v="254.0610060769231"/>
        <n v="559.12127475"/>
        <n v="1019.0058226666666"/>
        <n v="882.8283485000001"/>
        <n v="999.6384232857143"/>
        <n v="298.0012394"/>
        <n v="550.1213293636364"/>
        <n v="216.7287715"/>
        <n v="553.90796125"/>
        <n v="276.19073068421056"/>
        <n v="121.32624013333334"/>
        <n v="531.8864886666667"/>
        <n v="492.76438340000004"/>
        <n v="1719.90042675"/>
        <n v="141.7858059090909"/>
        <n v="566.5869433333332"/>
        <n v="220.791132"/>
        <n v="615.8346867777777"/>
        <n v="63.66567833333334"/>
        <n v="501.0807086"/>
        <n v="181.6030806"/>
        <n v="451.4815215"/>
        <n v="721.0160915"/>
        <n v="731.1080358333334"/>
        <n v="327.6231578333333"/>
        <n v="681.6152098"/>
        <n v="268.14715866666666"/>
        <n v="382.6892162222222"/>
        <n v="1321.17139125"/>
        <n v="515.8378196666666"/>
        <n v="840.7044848571429"/>
        <n v="499.4336333333333"/>
        <n v="393.0042887894737"/>
        <n v="282.0316153333333"/>
        <n v="463.7565140909091"/>
        <n v="295.32324835"/>
        <n v="191.20779177777777"/>
        <n v="122.599182"/>
        <n v="366.087236"/>
        <n v="84.96363226315789"/>
        <n v="726.0512583333334"/>
        <n v="483.6109545"/>
        <n v="508.65410966666667"/>
        <n v="345.0542726"/>
        <n v="123.99967316666665"/>
        <n v="818.5215364285714"/>
        <n v="574.8059013333333"/>
        <n v="296.9913266470588"/>
        <n v="637.7960606666667"/>
        <n v="603.196987"/>
        <n v="304.649501882353"/>
        <n v="713.763407090909"/>
        <n v="188.19560388888888"/>
        <n v="310.02126933333335"/>
        <n v="198.67906866666667"/>
        <n v="867.85005725"/>
        <n v="423.68730627272726"/>
        <n v="243.9738123333333"/>
        <n v="1144.9103843333335"/>
        <n v="997.303874"/>
        <n v="90.738034"/>
        <n v="2123.2704086666668"/>
        <n v="483.87161685714284"/>
        <n v="1187.6996136666667"/>
        <n v="66.56190683739837"/>
        <n v="164.15831733333334"/>
        <n v="217.67949643243242"/>
        <n v="411.5608593333333"/>
        <n v="82.23244531428571"/>
        <n v="874.52897975"/>
        <n v="805.329071"/>
        <n v="259.72857771428573"/>
        <n v="5999.993781"/>
        <n v="430.19566733333335"/>
        <n v="174.31269715789472"/>
        <n v="129.9803466923077"/>
        <n v="377.6598895882353"/>
        <n v="166.7655895"/>
        <n v="178.3931191111111"/>
        <n v="824.5347375"/>
        <n v="441.3496775"/>
        <n v="18.471094384615384"/>
        <n v="452.33755286666667"/>
        <n v="323.34294439999996"/>
        <n v="1058.5793826"/>
        <n v="738.1290718888889"/>
        <n v="120.07054073333333"/>
        <n v="751.6025915"/>
        <n v="1301.559742"/>
        <n v="544.16436725"/>
        <n v="122.20365384615386"/>
        <n v="563.88060225"/>
        <n v="167.8810892903226"/>
        <n v="533.0254163333333"/>
        <n v="91.40555496153846"/>
        <n v="129.07538653333333"/>
        <n v="25.325192698412696"/>
        <n v="175.21410742857142"/>
        <n v="238.4357584375"/>
        <n v="156.9317688181818"/>
        <n v="396.57862975"/>
        <n v="4514.952724"/>
        <n v="400.5075978"/>
        <n v="430.9169367142857"/>
        <n v="115.358238"/>
        <n v="371.80715625"/>
        <n v="299.63443115999996"/>
        <n v="150.07222910000002"/>
        <n v="391.35090115384617"/>
        <n v="539.0438273333334"/>
        <n v="137.28468626666665"/>
        <n v="728.903224125"/>
        <n v="489.0001309090909"/>
        <n v="380.394162"/>
        <n v="555.0534816666667"/>
        <n v="580.2419017999999"/>
        <n v="1738.995282"/>
        <n v="154.3076660714286"/>
        <n v="507.5040906666666"/>
        <n v="1532.59210625"/>
        <n v="524.9304266666667"/>
        <n v="169.16866100000001"/>
        <n v="530.7963158"/>
        <n v="859.256881"/>
        <n v="492.17894700000005"/>
        <n v="100.3478769375"/>
        <n v="46.45464226530612"/>
        <n v="390.9481646666666"/>
        <n v="144.7873298"/>
        <n v="922.4934605"/>
        <n v="5464.109817"/>
        <n v="3122.942574"/>
        <n v="502.1537026666667"/>
        <n v="319.0461680833333"/>
        <n v="265.75866168"/>
        <n v="1609.149933"/>
        <n v="777.1946075"/>
        <n v="255.15787457142855"/>
        <n v="541.627969111111"/>
        <n v="476.1410865"/>
        <n v="786.627045"/>
        <n v="702.461406111111"/>
        <n v="235.41728992307694"/>
        <n v="689.6263453333333"/>
        <n v="121.4051496875"/>
        <n v="72.92679826415095"/>
        <n v="390.25547875"/>
        <n v="64.21725195833334"/>
        <n v="604.0193009999999"/>
        <n v="321.69675383333333"/>
        <n v="1713.978863"/>
        <n v="397.7102249411765"/>
        <n v="88.84827610227272"/>
        <n v="75.19690722680411"/>
        <n v="486.51261175"/>
        <n v="477.537259"/>
        <n v="845.565079625"/>
        <n v="531.8739905"/>
        <n v="245.1116945"/>
        <n v="145.311439"/>
        <n v="2168.5088186666667"/>
        <n v="77.43090231578947"/>
        <n v="5711.39201"/>
        <n v="360.33454915789474"/>
        <n v="227.04359392857143"/>
        <n v="954.7387955"/>
        <n v="331.8523196"/>
        <n v="619.5840734000001"/>
        <n v="671.9082343333333"/>
        <n v="286.75047225"/>
        <n v="4942.283987"/>
        <n v="829.9663565"/>
        <n v="376.96178"/>
        <n v="93.13573858974358"/>
        <n v="549.9858519230769"/>
        <n v="373.1109285882353"/>
        <n v="87.74263033333334"/>
        <n v="294.52392790476193"/>
        <n v="1860.87080825"/>
        <n v="400.5503542352941"/>
        <n v="900.266978142857"/>
        <n v="767.28087075"/>
        <n v="451.9232855"/>
        <n v="976.2318865"/>
        <n v="52.1985089025974"/>
        <n v="816.3605524285714"/>
        <n v="575.8110265"/>
        <n v="2058.6680513333336"/>
        <n v="427.22124055555554"/>
        <n v="576.9666385454545"/>
        <n v="171.3215974117647"/>
        <n v="690.14864125"/>
        <n v="394.5131498421053"/>
        <n v="370.092841"/>
        <n v="217.513819"/>
        <n v="208.83461393333334"/>
        <n v="569.9640905"/>
        <n v="106.394825375"/>
        <n v="494.48423533333334"/>
        <n v="552.0184312499999"/>
        <n v="531.303804875"/>
        <n v="1762.663235"/>
        <n v="108.59218753333333"/>
        <n v="521.6785882307693"/>
        <n v="69.17097904761906"/>
        <n v="525.46307"/>
        <n v="6407.581828"/>
        <n v="405.92040025"/>
        <n v="802.3299145714285"/>
        <n v="903.427168625"/>
        <n v="783.6830355"/>
        <n v="669.181179"/>
        <n v="143.57996381818182"/>
        <n v="1291.2469235"/>
        <n v="518.511604"/>
        <n v="388.56950259999996"/>
        <n v="1081.1423181666667"/>
        <n v="297.4176576"/>
        <n v="74.21662561904762"/>
        <n v="429.81930963636364"/>
        <n v="82.64723105263158"/>
        <n v="5973.379892"/>
        <n v="381.1779386"/>
        <n v="788.6381240000001"/>
        <n v="489.9155955"/>
        <n v="531.9175413333334"/>
        <n v="215.110248125"/>
        <n v="2633.2121165"/>
        <n v="545.8585808333333"/>
        <n v="392.17881475"/>
        <n v="770.5149453333333"/>
        <n v="215.11200544444443"/>
        <n v="822.7119456666666"/>
        <n v="5874.00478"/>
        <n v="207.29155325"/>
        <n v="500.8933796666667"/>
        <n v="453.9041722666667"/>
        <n v="486.7626133333333"/>
        <n v="433.3341765"/>
        <n v="298.71222927272726"/>
        <n v="316.85444566666666"/>
        <n v="160.18123277777778"/>
        <n v="476.02757083333336"/>
        <n v="430.3289802727273"/>
        <n v="506.857847"/>
        <n v="375.9782635"/>
        <n v="316.9463514"/>
        <n v="132.06843725000002"/>
        <n v="581.530256375"/>
        <n v="305.49688606666666"/>
        <n v="2018.044688"/>
        <n v="477.74944516666665"/>
        <n v="637.8943968333333"/>
        <n v="45.48697133333334"/>
        <n v="2252.0983929999998"/>
        <n v="568.7414393333333"/>
        <n v="142.96597246666667"/>
        <n v="178.14285714285714"/>
        <n v="1717.7057346666668"/>
        <n v="2430.243664"/>
        <n v="166.4523624"/>
        <n v="465.3042777692308"/>
        <n v="522.9011179090909"/>
        <n v="116.56373839130435"/>
        <n v="486.358297"/>
        <n v="604.7243616666666"/>
        <n v="978.6537832857142"/>
        <n v="273.27738477272726"/>
        <n v="270.07724993333335"/>
        <n v="379.51772086666665"/>
        <n v="213.7564601111111"/>
        <n v="422.7382411111111"/>
        <n v="1552.641502"/>
        <n v="136.0607749090909"/>
        <n v="940.266584"/>
        <n v="96.199159"/>
        <n v="248.75593116666667"/>
        <n v="570.53732625"/>
        <n v="633.4545881818182"/>
        <n v="452.06327966666663"/>
        <n v="364.23354675"/>
        <n v="145.95608993333332"/>
        <n v="348.4089690625"/>
        <n v="281.51386433333334"/>
        <n v="325.03497600000003"/>
        <n v="315.7752864"/>
        <n v="440.26983075"/>
        <n v="679.9495973333334"/>
        <n v="724.652497125"/>
        <n v="508.17503675"/>
        <n v="392.184005"/>
        <n v="106.11814973333334"/>
        <n v="724.588902"/>
        <n v="2271.9041083333336"/>
        <n v="2183.952037"/>
        <n v="2460.7974215"/>
        <n v="195.8956765416667"/>
        <n v="366.5079058125"/>
        <n v="2233.540379"/>
        <n v="1461.143051"/>
        <n v="267.5327027777778"/>
        <n v="251.24843938709677"/>
        <n v="282.2902757826087"/>
        <n v="736.3777935714286"/>
        <n v="1739.3567436666665"/>
        <n v="162.46021507692308"/>
        <n v="254.46451100000002"/>
        <n v="501.6698783333333"/>
        <n v="295.11057508333334"/>
        <n v="3253.2168435"/>
        <n v="765.9634425"/>
        <n v="461.8570425555556"/>
        <n v="385.58958386666666"/>
        <n v="384.9001725"/>
        <n v="535.6801981818181"/>
        <n v="465.8578121818182"/>
        <n v="1336.8125608"/>
        <n v="571.6082634444444"/>
        <n v="326.7398276190476"/>
        <n v="206.688847125"/>
        <n v="88.60285191304348"/>
        <n v="352.4893973571429"/>
        <n v="231.27852085294117"/>
        <n v="677.3383912222222"/>
        <n v="257.89233674999997"/>
        <n v="360.97779568421055"/>
        <n v="1050.4100685"/>
        <n v="1624.840774"/>
        <n v="96.3032845"/>
        <n v="1925.5027286666666"/>
        <n v="799.70031475"/>
        <n v="440.0594188"/>
        <n v="342.1314481764706"/>
        <n v="5927.806788"/>
        <n v="589.1548186666666"/>
        <n v="110.23647221428573"/>
        <n v="382.0873372"/>
        <n v="450.77037425"/>
        <n v="67.65061825"/>
        <n v="71.8527461904762"/>
        <n v="500.1394066666667"/>
        <n v="5102.706729"/>
        <n v="375.5044375"/>
        <n v="780.641849125"/>
        <n v="68.77890892682927"/>
        <n v="239.94420975"/>
        <n v="655.9477756"/>
        <n v="425.5660031875"/>
        <n v="592.9793116666666"/>
        <n v="1719.9158313333335"/>
        <n v="2600.894327"/>
        <n v="219.84551788888888"/>
        <n v="128.15121930769232"/>
        <n v="4279.230955"/>
        <n v="887.3143067142856"/>
        <n v="1655.792857"/>
        <n v="69.98219616666667"/>
        <n v="547.6747715454545"/>
        <n v="321.59977342857144"/>
        <n v="754.392600111111"/>
        <n v="713.8231153333332"/>
        <n v="1481.945157"/>
        <n v="562.0919533333333"/>
        <n v="161.90898071875"/>
        <n v="115.09572935714286"/>
        <n v="586.4471488181817"/>
        <n v="475.27367275"/>
        <n v="615.02932875"/>
        <n v="200.36570497435898"/>
        <n v="477.13152925"/>
        <n v="100.7843329375"/>
        <n v="534.6197546666666"/>
        <n v="122.67584291666667"/>
        <n v="103.6293306"/>
        <n v="645.0423111666667"/>
        <n v="179.63343685714287"/>
        <n v="717.619027375"/>
        <n v="86.81367642105263"/>
        <n v="559.944605"/>
        <n v="54.281282918367346"/>
        <n v="761.5402812857143"/>
        <n v="557.8303547272727"/>
        <n v="306.93960000000004"/>
        <n v="393.425874"/>
        <n v="1598.11798875"/>
        <n v="2326.7431013333335"/>
        <n v="163.7590119090909"/>
        <n v="531.830957"/>
        <n v="6162.320833"/>
        <n v="190.601278"/>
        <n v="101.3064368"/>
        <m/>
      </sharedItems>
    </cacheField>
    <cacheField name="CTR" numFmtId="10">
      <sharedItems containsString="0" containsBlank="1" containsNumber="1">
        <n v="0.003050826774055769"/>
        <n v="0.002914094910452292"/>
        <n v="0.0018392777769262604"/>
        <n v="0.00625842480261891"/>
        <n v="0.007650356006665656"/>
        <n v="0.0033280912847895258"/>
        <n v="0.008570612322635939"/>
        <n v="0.002662408477757809"/>
        <n v="0.002445884798825975"/>
        <n v="0.0024846902921393434"/>
        <n v="0.005915267785771383"/>
        <n v="0.0050814526976535645"/>
        <n v="0.0024709169755312886"/>
        <n v="0.0030556970230103246"/>
        <n v="0.002754296868538155"/>
        <n v="0.0028107432854465957"/>
        <n v="0.0012634593517049683"/>
        <n v="0.005974202308214528"/>
        <n v="0.002916673943797265"/>
        <n v="0.0028881111752913596"/>
        <n v="0.0035253494334629063"/>
        <n v="0.00727994705493051"/>
        <n v="0.0026040282723069565"/>
        <n v="0.011946680080482898"/>
        <n v="0.002323008849557522"/>
        <n v="0.003170871850613794"/>
        <n v="0.0033960662232913543"/>
        <n v="0.0025200458190148913"/>
        <n v="0.0013594344752582926"/>
        <n v="0.003219229531065565"/>
        <n v="0.007895056480019433"/>
        <n v="0.002449805613250253"/>
        <n v="0.002843954409223163"/>
        <n v="0.005934326783594884"/>
        <n v="0.005973838706354928"/>
        <n v="0.008824599708879185"/>
        <n v="0.006967123884171565"/>
        <n v="0.004406162942748309"/>
        <n v="0.0025681898689337585"/>
        <n v="0.002801578222398618"/>
        <n v="0.0034496140744254234"/>
        <n v="0.002086375964948884"/>
        <n v="0.002932121389825539"/>
        <n v="0.0031901318587834963"/>
        <n v="0.0028706764720787216"/>
        <n v="0.001998321410015587"/>
        <n v="0.006313416009019166"/>
        <n v="0.011139165305213129"/>
        <n v="0.003947368421052632"/>
        <n v="0.007603736693460786"/>
        <n v="0.003489802339883864"/>
        <n v="0.002465271926234442"/>
        <n v="0.007328990228013029"/>
        <n v="0.0025392914024701748"/>
        <n v="0.0036370041861814566"/>
        <n v="0.0027008282295263642"/>
        <n v="0.003926777155396431"/>
        <n v="0.003768429977860474"/>
        <n v="0.0026404300128878132"/>
        <n v="0.001215887597946501"/>
        <n v="0.002470477151319959"/>
        <n v="0.004832085044696787"/>
        <n v="0.00155978163057172"/>
        <n v="0.005497190324945028"/>
        <n v="0.0024650274234300855"/>
        <n v="0.002478775484910454"/>
        <n v="0.0021921011289320813"/>
        <n v="0.002523229734059596"/>
        <n v="0.003199191024698295"/>
        <n v="0.002745326103689513"/>
        <n v="0.002599090318388564"/>
        <n v="0.002816742188015186"/>
        <n v="0.0025382525382525384"/>
        <n v="0.0026026704007123098"/>
        <n v="0.0029723486018057295"/>
        <n v="0.0039392234102419805"/>
        <n v="0.0049367650321721765"/>
        <n v="0.003400699572483482"/>
        <n v="0.002474202626641651"/>
        <n v="0.008115382244776365"/>
        <n v="6.703760809814306E-4"/>
        <n v="0.002101718663487723"/>
        <n v="0.002658600474690179"/>
        <n v="0.0027753282885247693"/>
        <n v="0.002748206433695904"/>
        <n v="0.002554540916698476"/>
        <n v="0.0027394555640563685"/>
        <n v="6.00817111271329E-4"/>
        <n v="0.0034649122807017545"/>
        <n v="0.0021091887265390964"/>
        <n v="0.002693734265196697"/>
        <n v="0.004436904606550959"/>
        <n v="0.0012394645513138325"/>
        <n v="0.0016446015952635473"/>
        <n v="0.005463983243784719"/>
        <n v="0.0026615911917255604"/>
        <n v="0.0037982220214753527"/>
        <n v="0.0022550656069332212"/>
        <n v="0.002996914940502424"/>
        <n v="0.006383178447385713"/>
        <n v="0.003613987106856808"/>
        <n v="0.0028319355190066444"/>
        <n v="0.0031814010400734167"/>
        <n v="0.003531874073428098"/>
        <n v="0.0021987837977118906"/>
        <n v="0.0023405500292568754"/>
        <n v="0.0022517704545198663"/>
        <n v="0.0036604105875649635"/>
        <n v="0.0026253812594108335"/>
        <n v="0.0025380710659898475"/>
        <n v="0.004372062520494043"/>
        <n v="0.0018485996857380534"/>
        <n v="0.00324955504018122"/>
        <n v="0.006577916992952232"/>
        <n v="0.0030895132208433648"/>
        <n v="0.0030248133058996154"/>
        <n v="0.00261876080238831"/>
        <n v="0.0028724874733628983"/>
        <n v="0.005003176620076239"/>
        <n v="0.002433493722692329"/>
        <n v="0.0"/>
        <n v="0.006238859180035651"/>
        <n v="0.0055147058823529415"/>
        <n v="0.002784646572656998"/>
        <n v="0.0044878187776036475"/>
        <n v="0.007128854036713598"/>
        <n v="0.004133579897748286"/>
        <n v="0.007992748846407383"/>
        <n v="0.011319387847505207"/>
        <n v="0.0018353174603174603"/>
        <n v="0.003544474510041237"/>
        <n v="0.008686210640608035"/>
        <n v="0.0034936292642827787"/>
        <n v="0.004777947932618683"/>
        <n v="0.0031124000848836387"/>
        <n v="0.0027666343892654584"/>
        <n v="0.0028441868577101614"/>
        <n v="0.002555828760792505"/>
        <n v="0.003962079820530449"/>
        <n v="0.003337115397450444"/>
        <n v="0.0047804532577903685"/>
        <n v="0.00343811394891945"/>
        <n v="0.006742114134360703"/>
        <n v="0.0028548997216472772"/>
        <n v="0.0027784785037298643"/>
        <n v="0.0029010032636286715"/>
        <n v="0.003318744684822966"/>
        <n v="0.002250586325094714"/>
        <n v="0.004195905375099472"/>
        <n v="0.005042810240123602"/>
        <n v="0.0028512773722627737"/>
        <n v="0.0027445342693377646"/>
        <n v="0.0036492750764375186"/>
        <n v="0.0058384249830278345"/>
        <n v="0.0038294613224406433"/>
        <n v="0.003247752213599535"/>
        <n v="0.0044189852700491"/>
        <n v="0.003965285051623522"/>
        <n v="0.002969221894193899"/>
        <n v="0.011266430210723972"/>
        <n v="0.004564315352697096"/>
        <n v="0.003247016803311957"/>
        <n v="0.002847218267752406"/>
        <n v="0.0023073373327180432"/>
        <n v="0.0026264639307154807"/>
        <n v="0.0027914952444884583"/>
        <n v="0.002139428326922477"/>
        <n v="0.0025733401955738548"/>
        <n v="0.0031533327736736065"/>
        <n v="0.007109746039871456"/>
        <n v="0.0026871062948768776"/>
        <n v="0.0017709772252328835"/>
        <n v="0.002804642166344294"/>
        <n v="0.00664734958241009"/>
        <n v="0.003101313716490305"/>
        <n v="0.0031264604921757908"/>
        <n v="0.00265203275820745"/>
        <n v="0.007978476667594396"/>
        <n v="0.0025705594852990505"/>
        <n v="0.002168021680216802"/>
        <n v="0.0031350910743957114"/>
        <n v="9.62657635187762E-4"/>
        <n v="0.005055544468835229"/>
        <n v="0.006247042120208234"/>
        <n v="0.0025093053406382"/>
        <n v="0.0030541524726888287"/>
        <n v="0.002809084408730294"/>
        <n v="0.0034250485215207216"/>
        <n v="0.002398172820708032"/>
        <n v="0.004937662017034934"/>
        <n v="0.0024474503854012633"/>
        <n v="0.003546217925127965"/>
        <n v="0.0037356992762082653"/>
        <n v="0.0029172908617834895"/>
        <n v="0.0038515855693927333"/>
        <n v="0.002533976246251447"/>
        <n v="0.0032325241662263388"/>
        <n v="0.0033038856568268333"/>
        <n v="0.0026860387033758623"/>
        <n v="0.0030458480282141713"/>
        <n v="0.002748233599855988"/>
        <n v="0.0033412434741338396"/>
        <n v="0.0032101256534898654"/>
        <n v="0.0026479193973335453"/>
        <n v="0.0021285929798958757"/>
        <n v="0.0049636327894633375"/>
        <n v="0.002660472972972973"/>
        <n v="0.0029884583676834295"/>
        <n v="0.00125"/>
        <n v="6.657567990413102E-4"/>
        <n v="0.003152033061324554"/>
        <n v="0.002628232477414598"/>
        <n v="0.0058295041492353065"/>
        <n v="0.0031931198910081743"/>
        <n v="0.0017669925786311697"/>
        <n v="0.009092877246157177"/>
        <n v="0.002849808050118938"/>
        <n v="0.002512837321096908"/>
        <n v="0.0028739016748722057"/>
        <n v="0.006258692628650904"/>
        <n v="0.003289473684210526"/>
        <n v="0.0032977870923996794"/>
        <n v="0.004467005076142132"/>
        <n v="0.002336681627128304"/>
        <n v="0.002352663466834527"/>
        <n v="0.002507854857900099"/>
        <n v="0.002685185185185185"/>
        <n v="0.002780507424689365"/>
        <n v="0.00421217612773669"/>
        <n v="0.0033841316973057946"/>
        <n v="0.0029430747386084938"/>
        <n v="0.002555651514884467"/>
        <n v="0.002576866764275256"/>
        <n v="0.0018585057613678603"/>
        <n v="0.004785291524996852"/>
        <n v="0.003269425321390678"/>
        <n v="0.0068877369878577"/>
        <n v="0.0025544563652408155"/>
        <n v="0.003586761589044074"/>
        <n v="0.002852760296457703"/>
        <n v="0.005344735435595938"/>
        <n v="0.0028103616813294234"/>
        <n v="0.006216972334473112"/>
        <n v="0.006253678634490877"/>
        <n v="0.0035783994795055302"/>
        <n v="0.007648351648351649"/>
        <n v="0.007533601575207602"/>
        <n v="0.004217861727489456"/>
        <n v="0.009501187648456057"/>
        <n v="0.002839741043491592"/>
        <n v="0.0024514811031664963"/>
        <n v="8.094544277157196E-4"/>
        <n v="0.0029061856070914816"/>
        <n v="0.0043748784755979"/>
        <n v="0.004090178701855188"/>
        <n v="0.002662508082613822"/>
        <n v="0.002559549888163811"/>
        <n v="0.0026560424966799467"/>
        <n v="0.002293648123795835"/>
        <n v="0.0024490932621266974"/>
        <n v="0.0036249213341724355"/>
        <n v="0.0026178133947143754"/>
        <n v="0.002226250675826098"/>
        <n v="0.004011691214396241"/>
        <n v="0.0020688941760628942"/>
        <n v="0.003565741189503566"/>
        <n v="0.004833394361039912"/>
        <n v="0.0029754525167369206"/>
        <n v="0.00437609711474275"/>
        <n v="0.002871784559602098"/>
        <n v="0.0029754103586786345"/>
        <n v="0.002313284864507601"/>
        <n v="0.0045351473922902496"/>
        <n v="0.004203494580900229"/>
        <n v="0.0020883837588808784"/>
        <n v="0.003802476748368532"/>
        <n v="0.0025571422951335613"/>
        <n v="0.006630623278588188"/>
        <n v="0.0012871669455528382"/>
        <n v="0.001955129771738599"/>
        <n v="0.002437307752463375"/>
        <n v="0.00248161349997744"/>
        <n v="0.007126660187884677"/>
        <n v="0.0038816758131441573"/>
        <n v="0.005993856297295272"/>
        <n v="0.003353311877276494"/>
        <n v="0.0025027688678566805"/>
        <n v="0.0032312414891407207"/>
        <n v="0.0023815194093831865"/>
        <n v="0.007196710075394105"/>
        <n v="0.001518064973180852"/>
        <n v="0.0026499894000424"/>
        <n v="0.0030030888914311864"/>
        <n v="0.007525300579534642"/>
        <n v="0.003032198411835092"/>
        <n v="0.008011444921316165"/>
        <n v="0.0024700506360380388"/>
        <n v="0.004764173415912339"/>
        <n v="0.007051166154402459"/>
        <n v="0.0030795762503079576"/>
        <n v="0.0022035089390997774"/>
        <n v="0.0024599111357102225"/>
        <n v="0.0026296604873984586"/>
        <n v="0.004698960099699675"/>
        <n v="0.005661324932657627"/>
        <n v="0.001327844907714779"/>
        <n v="0.002683987331579795"/>
        <n v="0.0042326016675174405"/>
        <n v="0.005789076264787314"/>
        <n v="0.004022658238239882"/>
        <n v="0.004139479407843962"/>
        <n v="0.002808673182788451"/>
        <n v="0.0019991833123489977"/>
        <n v="0.0027146303061327376"/>
        <n v="0.002534886055616906"/>
        <n v="0.0022604287964929103"/>
        <n v="0.0061068702290076335"/>
        <n v="0.0031343246157318023"/>
        <n v="0.00417953159123428"/>
        <n v="0.002730363898396685"/>
        <n v="0.004547373891577614"/>
        <n v="0.00827292782855342"/>
        <n v="0.0025436231367960524"/>
        <n v="0.004165776543473617"/>
        <n v="0.003979981873349883"/>
        <n v="0.003509782038591828"/>
        <n v="0.00637910085054678"/>
        <n v="0.004029550033579583"/>
        <n v="0.006277463904582548"/>
        <n v="0.0038045875606528452"/>
        <n v="0.0036357025995273585"/>
        <n v="0.005031305903398927"/>
        <n v="0.0040599468698310865"/>
        <n v="0.0017377588258097288"/>
        <n v="0.005312596242685556"/>
        <n v="0.004181184668989547"/>
        <n v="0.003086208079006927"/>
        <n v="0.0037072470700789287"/>
        <n v="0.01101144899000948"/>
        <n v="0.0030424729219909945"/>
        <n v="0.002579598401004798"/>
        <n v="0.0023503603885929175"/>
        <n v="0.002308599962378371"/>
        <n v="0.003443927046953822"/>
        <n v="0.003440459807334251"/>
        <n v="0.002898448890684561"/>
        <n v="0.005917785057592729"/>
        <n v="0.0028029673127890663"/>
        <n v="0.005512850376582033"/>
        <n v="0.0027955631707097125"/>
        <n v="0.004176066817069073"/>
        <n v="0.0039950917444282735"/>
        <n v="0.0031772191686559683"/>
        <n v="8.212877792378449E-4"/>
        <n v="0.0024970035956851776"/>
        <n v="0.007354044724598529"/>
        <n v="0.0035304319101494754"/>
        <n v="0.005066344993968637"/>
        <n v="0.006003430531732418"/>
        <n v="0.0022596166626791077"/>
        <n v="0.002846632215117807"/>
        <n v="0.0026045434814064533"/>
        <n v="0.0017413512885999535"/>
        <n v="0.002833453329307662"/>
        <n v="0.002919689252456655"/>
        <n v="0.0030355619356548223"/>
        <n v="0.0027631942525559545"/>
        <n v="4.755564009891573E-4"/>
        <n v="0.002827728830976796"/>
        <n v="0.006754583467352846"/>
        <n v="0.002933563416738568"/>
        <n v="0.0021269377316143847"/>
        <n v="0.003108606955508063"/>
        <n v="0.006083046813012431"/>
        <n v="8.742481465939293E-4"/>
        <n v="0.0020108586366378444"/>
        <n v="0.0018294137921891986"/>
        <n v="0.0030477937210055023"/>
        <n v="0.0031323414252153485"/>
        <n v="0.006027323868202518"/>
        <n v="0.003742025653163815"/>
        <n v="0.0022658610271903325"/>
        <n v="0.0021943871136099447"/>
        <n v="0.0028139307983410956"/>
        <n v="7.867820613690008E-4"/>
        <n v="0.00398675586188256"/>
        <n v="0.005285601662724862"/>
        <n v="0.002474878121579942"/>
        <n v="0.0026167339478494127"/>
        <n v="0.004822446295484437"/>
        <n v="0.0023685050192671134"/>
        <n v="0.002272874862004026"/>
        <n v="0.007548797584384773"/>
        <n v="0.0025708829146466874"/>
        <n v="0.003465412729541808"/>
        <n v="0.006376811594202898"/>
        <n v="0.0031188902336840144"/>
        <n v="0.0025796194947905137"/>
        <n v="0.002921522372323288"/>
        <n v="0.002982817925994833"/>
        <n v="0.0031525306615995856"/>
        <n v="0.0027360350362661524"/>
        <n v="0.0032743942370661427"/>
        <n v="0.002109111361079865"/>
        <n v="0.0033569959291704426"/>
        <n v="0.0025442910873227933"/>
        <n v="0.0029375858385472303"/>
        <n v="0.0013428226131328052"/>
        <n v="0.002763760318149918"/>
        <n v="0.010251046025104602"/>
        <n v="0.0027824789879808383"/>
        <n v="0.0026546528409350277"/>
        <n v="0.0021638330757341576"/>
        <n v="0.003257328990228013"/>
        <n v="0.0016204328111063637"/>
        <n v="0.0032200933827080985"/>
        <n v="0.003148758294011883"/>
        <n v="0.004069251257768571"/>
        <n v="0.003173536439665472"/>
        <n v="0.0025780283239378522"/>
        <n v="0.002723904990193942"/>
        <n v="0.005124885364406323"/>
        <n v="0.007927610506085843"/>
        <n v="0.0020934266403493033"/>
        <n v="0.0025256686632116683"/>
        <n v="0.0023667384930587446"/>
        <n v="0.003212948789839807"/>
        <n v="0.002378898432984112"/>
        <n v="0.005659655831739962"/>
        <n v="0.0026316048847317636"/>
        <n v="0.0026219559738703056"/>
        <n v="0.0030351347195130833"/>
        <n v="0.0028008584515839714"/>
        <n v="0.002561167769320392"/>
        <n v="0.0023108363783416862"/>
        <n v="0.005870220529906394"/>
        <n v="0.0033183616008580813"/>
        <n v="0.004508196721311476"/>
        <n v="0.0035467651415576557"/>
        <n v="0.0028327130575269747"/>
        <n v="0.003515301902398677"/>
        <n v="0.00367249945992655"/>
        <n v="0.0037178456591639873"/>
        <n v="0.0030352556619192153"/>
        <n v="0.004347478462491755"/>
        <n v="0.006312334301224593"/>
        <n v="0.003680360675346184"/>
        <n v="0.00859243511382762"/>
        <n v="0.005566839690062439"/>
        <n v="0.002795302339124527"/>
        <n v="0.0023822285748317552"/>
        <n v="0.003524315328324237"/>
        <n v="0.002558305568776773"/>
        <n v="0.005333096306830807"/>
        <n v="0.009427494000685635"/>
        <n v="0.0020501806111490775"/>
        <n v="0.00622524052065648"/>
        <n v="0.002692710759198882"/>
        <n v="0.0028874369389554635"/>
        <n v="0.005132152938157557"/>
        <n v="0.0019671138908503986"/>
        <n v="0.004296894981840504"/>
        <n v="0.0028144620047629355"/>
        <n v="0.0032364554340086737"/>
        <n v="0.0037253362781229627"/>
        <n v="0.002523765458063431"/>
        <n v="0.003118844386080105"/>
        <n v="0.0030923472543211484"/>
        <n v="0.004369538077403246"/>
        <n v="0.001966322262343141"/>
        <n v="0.0026116864464434198"/>
        <n v="0.004516593572036395"/>
        <n v="0.007770419426048565"/>
        <n v="0.0024251469079376925"/>
        <n v="0.0019466614755693985"/>
        <n v="0.006831917316282736"/>
        <n v="0.004226775705228338"/>
        <n v="0.0023320566562508626"/>
        <n v="0.0027435434492503337"/>
        <n v="0.002327963497532359"/>
        <n v="0.0027866438064882916"/>
        <n v="0.0028193079880392993"/>
        <n v="0.001326259946949602"/>
        <n v="0.0024693273935587528"/>
        <n v="0.0024587583587629283"/>
        <n v="0.002528510243046597"/>
        <n v="8.044875779804437E-4"/>
        <n v="0.004803251431738408"/>
        <n v="0.003469422658750519"/>
        <n v="0.005582508141157706"/>
        <n v="0.0017264767542237022"/>
        <n v="0.0020161290322580645"/>
        <n v="0.0016964967342437867"/>
        <n v="6.531252041016263E-4"/>
        <n v="0.0041228612657184084"/>
        <n v="0.0029754820280885504"/>
        <n v="0.0028614968346409083"/>
        <n v="0.012040298140715866"/>
        <n v="0.004248908802966511"/>
        <n v="0.0025536613983021604"/>
        <n v="0.005483315055616481"/>
        <n v="0.002806180047092217"/>
        <n v="0.008226221079691516"/>
        <n v="0.003333055578701775"/>
        <n v="0.002059692807154561"/>
        <n v="0.002701321457253413"/>
        <n v="9.749650637518822E-4"/>
        <n v="0.002514413430523455"/>
        <n v="0.002325661324137615"/>
        <n v="0.002318431530668817"/>
        <n v="0.003355052886228391"/>
        <n v="0.0028993911278631487"/>
        <n v="0.006474487436411284"/>
        <n v="0.003228149463320152"/>
        <n v="0.00510204081632653"/>
        <n v="0.0021181098391245146"/>
        <n v="3.018115189470966E-4"/>
        <n v="0.004181057989456462"/>
        <n v="0.015852502800034463"/>
        <n v="0.002544211528556043"/>
        <n v="0.0029717682020802376"/>
        <n v="0.003088834891478934"/>
        <n v="0.004583597771666314"/>
        <n v="0.006203046385002412"/>
        <n v="0.0036785005309080835"/>
        <n v="0.0035896097115259104"/>
        <n v="0.0027455330177800718"/>
        <n v="0.003678837487353996"/>
        <n v="0.0030404378230465185"/>
        <n v="0.0025930085832744014"/>
        <n v="0.00824201554743842"/>
        <n v="0.0031080634821966237"/>
        <n v="0.0023192708212537976"/>
        <n v="0.0048500881834215165"/>
        <n v="0.003965486320068549"/>
        <n v="0.0031961135259524417"/>
        <n v="0.003200716960599174"/>
        <n v="0.005590558168426657"/>
        <n v="0.0040911520334288905"/>
        <n v="0.0028452200303490135"/>
        <n v="0.0040936630096610445"/>
        <n v="0.003921226908330429"/>
        <n v="0.0026778310927453885"/>
        <n v="0.003579734699413457"/>
        <n v="0.0022843350645432407"/>
        <n v="0.0052940610260852825"/>
        <n v="0.0027104053975455125"/>
        <n v="0.003520522067662717"/>
        <n v="0.0013008976193573565"/>
        <n v="0.0025724847036101856"/>
        <n v="0.0023510129507227687"/>
        <n v="0.004195649773655736"/>
        <n v="0.0019584802193497847"/>
        <n v="0.0024378352023403218"/>
        <n v="0.0065298507462686565"/>
        <n v="0.0073594347954077126"/>
        <n v="0.0034206246845735434"/>
        <n v="0.0060318040577590935"/>
        <n v="0.002611545136482343"/>
        <n v="0.003319367120090302"/>
        <n v="0.0027365220442053563"/>
        <n v="0.0028669724770642203"/>
        <n v="0.0037432154220475387"/>
        <n v="0.0032927230819888046"/>
        <n v="0.003080129334784008"/>
        <n v="0.002577626204544553"/>
        <n v="0.0029083491184613143"/>
        <n v="0.003833451285680585"/>
        <n v="0.0029166329093413272"/>
        <n v="0.00279876854184159"/>
        <n v="0.0030765680882975043"/>
        <n v="0.00296450824846971"/>
        <n v="0.0031467867509426795"/>
        <n v="0.002705139765554554"/>
        <n v="0.00626540244768389"/>
        <n v="0.002698348771647201"/>
        <n v="0.002808240042647171"/>
        <n v="0.0027177902589753658"/>
        <n v="0.002631952614710536"/>
        <n v="0.002400019296637561"/>
        <n v="0.002693467336683417"/>
        <n v="0.0025111791528074543"/>
        <n v="0.0033276704555405714"/>
        <n v="0.006013652616751544"/>
        <n v="0.003675883011027649"/>
        <n v="0.002862853826810239"/>
        <n v="0.002661698163428267"/>
        <n v="0.0033434462262398614"/>
        <n v="0.004926975189160654"/>
        <n v="0.0013796909492273732"/>
        <n v="0.004306868997874056"/>
        <n v="0.00758552681483729"/>
        <n v="0.004740244194397893"/>
        <n v="0.0028870721719925128"/>
        <n v="0.0026707954325527385"/>
        <n v="0.0023324159164062135"/>
        <n v="0.003340687046958714"/>
        <n v="0.002040233402701269"/>
        <n v="0.001952855129468768"/>
        <n v="0.0024263693967291025"/>
        <n v="0.001664632116302297"/>
        <n v="0.002885376503332227"/>
        <n v="0.0029996471003411363"/>
        <n v="0.005866900175131348"/>
        <n v="0.00644010700485485"/>
        <n v="0.002786480988481237"/>
        <n v="0.007467109162024416"/>
        <n v="4.3671459609358795E-4"/>
        <n v="0.00212232339937812"/>
        <n v="0.003185075645546582"/>
        <n v="0.003229574658146087"/>
        <n v="0.0035153183896865095"/>
        <n v="0.00327636105498826"/>
        <n v="0.004066759931027752"/>
        <n v="0.006923318997167733"/>
        <n v="0.0029173230643561466"/>
        <n v="0.002522933358668229"/>
        <n v="0.0066344993968636915"/>
        <n v="0.00265750505763913"/>
        <n v="0.002535547379934374"/>
        <n v="0.005753077896674721"/>
        <n v="0.004598540145985402"/>
        <n v="0.0019817677368212444"/>
        <n v="0.002266931141966563"/>
        <n v="0.006552364311455717"/>
        <n v="0.0028668230388324213"/>
        <n v="0.0013383297644539614"/>
        <n v="0.002311604253351826"/>
        <n v="0.0038823479765371146"/>
        <n v="0.002152937380067347"/>
        <n v="0.005274261603375527"/>
        <n v="0.0025115568012230188"/>
        <n v="0.0029511918274687855"/>
        <n v="0.0028451276446619703"/>
        <n v="0.00335345405767941"/>
        <n v="0.002083622725378525"/>
        <n v="0.00547148841583312"/>
        <n v="0.0026375342220065303"/>
        <n v="0.006072435480373021"/>
        <n v="0.004204484783769354"/>
        <n v="0.0017139090309822016"/>
        <n v="0.0025438819638768763"/>
        <n v="0.00270947639368692"/>
        <n v="0.007108239095315024"/>
        <n v="0.0023493214396450974"/>
        <n v="0.002884402041269137"/>
        <n v="0.0030525257789524624"/>
        <n v="0.0029359901251983776"/>
        <n v="0.0024908232826428944"/>
        <n v="0.0026692422512951093"/>
        <n v="0.004245659030256819"/>
        <n v="0.0038350407144733386"/>
        <n v="0.002564762858080353"/>
        <n v="0.0033112582781456954"/>
        <n v="0.0036347759646346125"/>
        <n v="0.0030010571906012346"/>
        <n v="0.0028749150593277927"/>
        <n v="0.0029423982276377734"/>
        <n v="0.004589261128958238"/>
        <n v="0.002704895861509332"/>
        <n v="0.0027444370284059414"/>
        <n v="0.0031529164477141357"/>
        <n v="0.0034599681682928518"/>
        <n v="0.005520504731861199"/>
        <n v="0.0025878013340741956"/>
        <n v="0.004502476361999099"/>
        <n v="0.004233572227766186"/>
        <n v="0.004993149642259095"/>
        <n v="0.002415045734928605"/>
        <n v="0.0021046589495838514"/>
        <n v="0.00323853755558101"/>
        <n v="0.0026486307524949157"/>
        <n v="0.003308477336930242"/>
        <n v="0.0028632652307237594"/>
        <n v="0.0024809791597750577"/>
        <n v="0.002922680671003997"/>
        <n v="0.002841883482777206"/>
        <n v="0.006412311638345623"/>
        <n v="0.003004566941751462"/>
        <n v="0.0046248715313463515"/>
        <n v="0.0032730922411092715"/>
        <n v="0.0032047173439302655"/>
        <n v="0.0022498568272928086"/>
        <n v="0.004209766658648063"/>
        <n v="0.0024745441629173575"/>
        <n v="0.003606084447941254"/>
        <n v="0.0036144578313253013"/>
        <n v="0.0027974574587830234"/>
        <n v="0.0026930502060540417"/>
        <n v="0.002689907467183129"/>
        <n v="0.00272203887938718"/>
        <n v="0.0041388365587714795"/>
        <n v="0.003385240352064997"/>
        <n v="0.002982848620432513"/>
        <n v="0.002182860801915284"/>
        <n v="0.005391077766296779"/>
        <n v="0.002271436683702442"/>
        <n v="0.0034920890751336396"/>
        <n v="0.00286820593718629"/>
        <n v="0.002937237117278004"/>
        <n v="0.0024285241196600068"/>
        <n v="0.0026009460303698696"/>
        <n v="0.005323620061641917"/>
        <n v="0.0013497098123903361"/>
        <n v="0.0024274517721774563"/>
        <n v="0.002525559049136807"/>
        <n v="0.00240967291185445"/>
        <n v="0.0029100417527729745"/>
        <n v="9.569835877314704E-4"/>
        <n v="0.002312459531958191"/>
        <n v="0.002710406179435429"/>
        <n v="0.003593176746473013"/>
        <n v="0.005226149752945648"/>
        <n v="0.0031474254060178774"/>
        <n v="0.003130434782608696"/>
        <n v="0.00539433839665551"/>
        <n v="0.002442897276169537"/>
        <n v="0.0037164934883937004"/>
        <n v="0.002409445024496024"/>
        <n v="0.0025621316935690495"/>
        <n v="0.0013082327084341762"/>
        <n v="0.0020154247171687316"/>
        <m/>
      </sharedItems>
    </cacheField>
    <cacheField name="CPC" numFmtId="164">
      <sharedItems containsString="0" containsBlank="1" containsNumber="1">
        <n v="13.548596105714285"/>
        <n v="10.216498111111111"/>
        <n v="31.289043725"/>
        <n v="68.30520098461538"/>
        <n v="16.822384247524752"/>
        <n v="19.03298407142857"/>
        <n v="69.38353245555555"/>
        <n v="1.591022225087925"/>
        <n v="40.257999425"/>
        <n v="64.32191847474748"/>
        <n v="20.600953013513514"/>
        <n v="21.293046955882353"/>
        <n v="22.260176627516778"/>
        <n v="84.11193053030303"/>
        <n v="14.02106206906907"/>
        <n v="39.50142801851852"/>
        <n v="8.129581944444444"/>
        <n v="58.983363613636364"/>
        <n v="11.026096562874253"/>
        <n v="19.82149639607843"/>
        <n v="19.317429123167155"/>
        <n v="17.045751727272727"/>
        <n v="3.2647246306122453"/>
        <n v="9.60908267368421"/>
        <n v="70.1520220952381"/>
        <n v="1.9318242609705731"/>
        <n v="15.552895583333333"/>
        <n v="148.54577881818182"/>
        <n v="173.037357"/>
        <n v="153.15346676666667"/>
        <n v="98.16933193846154"/>
        <n v="18.88960309782609"/>
        <n v="49.36827822307692"/>
        <n v="111.8551684"/>
        <n v="120.58767850000001"/>
        <n v="17.278220896907218"/>
        <n v="15.937936375"/>
        <n v="37.02457476774194"/>
        <n v="8.948366264367817"/>
        <n v="17.007790158333332"/>
        <n v="21.031289215625"/>
        <n v="65.78540776666667"/>
        <n v="43.2817962"/>
        <n v="44.84563333333333"/>
        <n v="4.616692241952233"/>
        <n v="99.22957768"/>
        <n v="13.637696307142857"/>
        <n v="10.181175159999999"/>
        <n v="32.839289083333334"/>
        <n v="37.45958385714285"/>
        <n v="12.110601286885247"/>
        <n v="10.232821849609374"/>
        <n v="16.135637344444444"/>
        <n v="11.188674171597633"/>
        <n v="15.130397641025642"/>
        <n v="11.098297658967391"/>
        <n v="83.36554527941178"/>
        <n v="19.3759581875"/>
        <n v="24.535641452380954"/>
        <n v="173.38332622222222"/>
        <n v="9.373770670157068"/>
        <n v="38.157415475"/>
        <n v="63.783020615384615"/>
        <n v="18.939012477777776"/>
        <n v="49.798595999999996"/>
        <n v="45.876218449999996"/>
        <n v="83.07475971666666"/>
        <n v="16.077650944444443"/>
        <n v="2.8631997620556144"/>
        <n v="15.320999943925235"/>
        <n v="336.37202495"/>
        <n v="22.130035652173913"/>
        <n v="1.810446262910798"/>
        <n v="7.529925326023393"/>
        <n v="3.190381924906133"/>
        <n v="74.21763824285715"/>
        <n v="17.665637191011236"/>
        <n v="2.987886193877551"/>
        <n v="10.511526502369668"/>
        <n v="2.0981833797468354"/>
        <n v="158.3537104"/>
        <n v="9.694300064516128"/>
        <n v="7.096953052576235"/>
        <n v="2.2491610073891626"/>
        <n v="7.93656237368421"/>
        <n v="15.825930954022988"/>
        <n v="14.255954747747747"/>
        <n v="638.6464232000001"/>
        <n v="20.50842405063291"/>
        <n v="21.83513484057971"/>
        <n v="1.8441597122473246"/>
        <n v="102.11052682352941"/>
        <n v="599.5041002"/>
        <n v="363.6632994"/>
        <n v="53.36669273333334"/>
        <n v="2.0876277920227917"/>
        <n v="30.272192664864864"/>
        <n v="30.0029535"/>
        <n v="106.03950744117647"/>
        <n v="38.845270544117646"/>
        <n v="13.544903702702703"/>
        <n v="16.267019681818184"/>
        <n v="13.970596932692306"/>
        <n v="21.124769604938272"/>
        <n v="52.17897378125"/>
        <n v="109.06239745"/>
        <n v="7.211139950000001"/>
        <n v="7.876079740566038"/>
        <n v="7.680943166666666"/>
        <n v="52.75766845544554"/>
        <n v="43.952459125000004"/>
        <n v="75.2164607"/>
        <n v="7.8933669834024895"/>
        <n v="24.851307464285714"/>
        <n v="21.128798508361204"/>
        <n v="10.821719742547426"/>
        <n v="132.2429138"/>
        <n v="12.62818226566416"/>
        <n v="24.145796650793653"/>
        <n v="148.24176195454547"/>
        <n v="0.0"/>
        <n v="17.45577504761905"/>
        <n v="33.3172313768116"/>
        <n v="53.159633168"/>
        <n v="101.09306211111111"/>
        <n v="15.87000351875"/>
        <n v="24.83597954736842"/>
        <n v="53.86528312371134"/>
        <n v="14.865057368"/>
        <n v="37.86340801621622"/>
        <n v="12.30716568292683"/>
        <n v="19.20786335"/>
        <n v="22.653961029411764"/>
        <n v="23.257674115384614"/>
        <n v="144.21500768181818"/>
        <n v="340.6294351"/>
        <n v="13.708259075471698"/>
        <n v="2.0264956747547753"/>
        <n v="6.998894543378995"/>
        <n v="13.42354572888889"/>
        <n v="31.154416648148146"/>
        <n v="36.252548374999996"/>
        <n v="18.964409511904762"/>
        <n v="140.802199325"/>
        <n v="1.0381125732814527"/>
        <n v="195.39670933333332"/>
        <n v="41.92789594375"/>
        <n v="15.812068062124249"/>
        <n v="27.15016782758621"/>
        <n v="5.002156920212766"/>
        <n v="63.03751888"/>
        <n v="13.873163673469389"/>
        <n v="39.47446225675676"/>
        <n v="61.4833433488372"/>
        <n v="7.085062525925926"/>
        <n v="63.10259825263157"/>
        <n v="27.377634203703703"/>
        <n v="27.080651155660377"/>
        <n v="27.89256153714286"/>
        <n v="21.136534877777777"/>
        <n v="53.74782704545455"/>
        <n v="41.7004"/>
        <n v="30.3980802"/>
        <n v="188.16999823999998"/>
        <n v="9.236080400468383"/>
        <n v="14.063880966666668"/>
        <n v="8.743618285416666"/>
        <n v="60.77113022857144"/>
        <n v="7.890262505823626"/>
        <n v="25.3468724"/>
        <n v="17.731683163934427"/>
        <n v="28.888845632"/>
        <n v="12.293481568965518"/>
        <n v="82.55491664102564"/>
        <n v="11.535594762"/>
        <n v="6.245213115463918"/>
        <n v="1.8498256267605633"/>
        <n v="20.461684104651162"/>
        <n v="2.508201911521324"/>
        <n v="10.716994216269843"/>
        <n v="34.164700335"/>
        <n v="24.35594607272727"/>
        <n v="21.720039605263157"/>
        <n v="94.48656203030303"/>
        <n v="23.282348645833334"/>
        <n v="61.59606708974359"/>
        <n v="16.97929930909091"/>
        <n v="112.75000666666666"/>
        <n v="101.86134228571429"/>
        <n v="19.6292845"/>
        <n v="2.0230834272608123"/>
        <n v="6.866526198113207"/>
        <n v="39.134848275"/>
        <n v="10.400879324324325"/>
        <n v="213.2289587666667"/>
        <n v="19.457136528776978"/>
        <n v="14.406649423076923"/>
        <n v="10.766577652173913"/>
        <n v="32.11667854545455"/>
        <n v="14.890179203007518"/>
        <n v="2.86729140720524"/>
        <n v="9.008351279829546"/>
        <n v="41.7145644"/>
        <n v="36.309325199999996"/>
        <n v="7.315065579390115"/>
        <n v="15.807449237623763"/>
        <n v="51.605356611111105"/>
        <n v="94.70382151724138"/>
        <n v="615.9366901999999"/>
        <n v="57.231904783333334"/>
        <n v="61.92347106666667"/>
        <n v="1.2564723380614657"/>
        <n v="31.014142635294117"/>
        <n v="88.9030362"/>
        <n v="196.20237153333335"/>
        <n v="79.56220817857142"/>
        <n v="52.243732966942154"/>
        <n v="217.71851326086957"/>
        <n v="12.545522016393443"/>
        <n v="109.19979519047618"/>
        <n v="97.6787228857143"/>
        <n v="9.795726864485982"/>
        <n v="7.702140804545454"/>
        <n v="1.6625205447154472"/>
        <n v="19.4277968361204"/>
        <n v="17.31439431534091"/>
        <n v="17.498306011494254"/>
        <n v="0.8035494832474227"/>
        <n v="20.995354802325583"/>
        <n v="4.326510682258065"/>
        <n v="18.665123385964915"/>
        <n v="13.988759613793103"/>
        <n v="115.59295363636365"/>
        <n v="73.6550319"/>
        <n v="7.7706289947368425"/>
        <n v="5.782482418867924"/>
        <n v="61.6460824742268"/>
        <n v="26.74494409090909"/>
        <n v="99.56805381818182"/>
        <n v="7.59103175879397"/>
        <n v="6.364707692592592"/>
        <n v="21.88164691638796"/>
        <n v="39.2142880375"/>
        <n v="18.295436211764706"/>
        <n v="47.974675818181815"/>
        <n v="20.273380011494254"/>
        <n v="59.28010089772727"/>
        <n v="123.78849869565218"/>
        <n v="64.80731779999999"/>
        <n v="7.847301379141105"/>
        <n v="63.839536708333334"/>
        <n v="180.8307918"/>
        <n v="6.740629869565217"/>
        <n v="16.992302544444446"/>
        <n v="19.16524611904762"/>
        <n v="11.655297942857143"/>
        <n v="46.9756639009009"/>
        <n v="251.93570334999998"/>
        <n v="7.322204106666667"/>
        <n v="25.631087939799333"/>
        <n v="44.66357744444444"/>
        <n v="7.177696931531531"/>
        <n v="30.32522697142857"/>
        <n v="4.288110774285714"/>
        <n v="182.303376475"/>
        <n v="16.31333605097087"/>
        <n v="22.35219877272727"/>
        <n v="29.05131145"/>
        <n v="28.72252131638418"/>
        <n v="8.593798677242887"/>
        <n v="3.8851974976190475"/>
        <n v="80.99027314285715"/>
        <n v="33.14319532"/>
        <n v="15.322012864864865"/>
        <n v="16.19867310552764"/>
        <n v="98.81079391891892"/>
        <n v="11.702863638461539"/>
        <n v="13.928529626923078"/>
        <n v="560.3048132"/>
        <n v="46.065162825"/>
        <n v="7.985050951871657"/>
        <n v="27.159624145454547"/>
        <n v="98.65196327272727"/>
        <n v="10.8783868"/>
        <n v="19.29576775"/>
        <n v="12.487596247126437"/>
        <n v="15.229872431034483"/>
        <n v="32.53483488571429"/>
        <n v="30.296538542857142"/>
        <n v="62.90806"/>
        <n v="100.33410333333333"/>
        <n v="6.068977508"/>
        <n v="30.08768135714286"/>
        <n v="21.976229344827587"/>
        <n v="6.573418233183856"/>
        <n v="26.657890702380953"/>
        <n v="308.87322725"/>
        <n v="29.24784177142857"/>
        <n v="19.232042564102564"/>
        <n v="32.79627392"/>
        <n v="35.954132486486486"/>
        <n v="14.674490818749998"/>
        <n v="52.90553892079208"/>
        <n v="24.792566369565215"/>
        <n v="13.396515395161291"/>
        <n v="193.70583879999998"/>
        <n v="7.618919545"/>
        <n v="30.024497889447236"/>
        <n v="92.04227398550725"/>
        <n v="10.293120598639456"/>
        <n v="35.68637318644068"/>
        <n v="54.131802944"/>
        <n v="5.280815160638298"/>
        <n v="8.427756404285715"/>
        <n v="43.954139425742575"/>
        <n v="154.31997621212122"/>
        <n v="42.6448753625"/>
        <n v="56.791117648"/>
        <n v="60.824855684684685"/>
        <n v="3.0585245443298965"/>
        <n v="17.855947160714287"/>
        <n v="14.683043790476189"/>
        <n v="55.308004579999995"/>
        <n v="187.4998142820513"/>
        <n v="51.2390388019802"/>
        <n v="1.6776117910112358"/>
        <n v="19.52051607142857"/>
        <n v="33.040274733333334"/>
        <n v="125.97027858"/>
        <n v="99.42550140579709"/>
        <n v="20.405909775"/>
        <n v="39.0107676"/>
        <n v="22.236405555555557"/>
        <n v="25.40610060769231"/>
        <n v="32.41282752173913"/>
        <n v="101.90058226666666"/>
        <n v="117.71044646666667"/>
        <n v="225.72480525806452"/>
        <n v="9.86759070860927"/>
        <n v="242.05338491999998"/>
        <n v="1.1957449462068965"/>
        <n v="18.463598708333333"/>
        <n v="38.871288022222224"/>
        <n v="8.544101417840377"/>
        <n v="9.386232152941178"/>
        <n v="14.932254042424244"/>
        <n v="122.85003048214286"/>
        <n v="1.807235069524913"/>
        <n v="71.82088014084506"/>
        <n v="51.280520980645164"/>
        <n v="63.70703656321839"/>
        <n v="10.914116285714286"/>
        <n v="6.698939954545454"/>
        <n v="181.6030806"/>
        <n v="72.23704344"/>
        <n v="14.714614112244899"/>
        <n v="25.652913538011695"/>
        <n v="23.40165413095238"/>
        <n v="60.858500875"/>
        <n v="18.928034729411763"/>
        <n v="26.493868815384616"/>
        <n v="19.572909499999998"/>
        <n v="51.58378196666667"/>
        <n v="48.23714257377049"/>
        <n v="6.600444493392071"/>
        <n v="3.581334046522782"/>
        <n v="135.37517536"/>
        <n v="510.1321655"/>
        <n v="1.2140729634121274"/>
        <n v="20.48654911904762"/>
        <n v="9.014645735294119"/>
        <n v="2.994578617586912"/>
        <n v="33.63143777083334"/>
        <n v="31.567446014492756"/>
        <n v="58.03331454"/>
        <n v="76.29811645"/>
        <n v="25.00393279710145"/>
        <n v="13.168106884955751"/>
        <n v="130.21933534090908"/>
        <n v="19.160196711111112"/>
        <n v="30.41477441566265"/>
        <n v="65.97890282758621"/>
        <n v="9.781572762162163"/>
        <n v="2.420112865420561"/>
        <n v="785.1397478"/>
        <n v="28.707803983050844"/>
        <n v="11.034655349152542"/>
        <n v="8.98548551758794"/>
        <n v="34.88844451256281"/>
        <n v="70.61455104545455"/>
        <n v="7.584678103626943"/>
        <n v="98.1351758"/>
        <n v="71.235991"/>
        <n v="2.592515257142857"/>
        <n v="20.481708122186493"/>
        <n v="102.63943387878788"/>
        <n v="53.18057971641791"/>
        <n v="2.398100334212068"/>
        <n v="0.7446697862903227"/>
        <n v="3.7047568390064396"/>
        <n v="84.56729986301369"/>
        <n v="0.658235697198399"/>
        <n v="116.60386396666667"/>
        <n v="187.91011656666666"/>
        <n v="0.9738082720942689"/>
        <n v="20.06686883277592"/>
        <n v="83.80435077922078"/>
        <n v="331.1941246"/>
        <n v="1.021610947400242"/>
        <n v="65.5124298265306"/>
        <n v="8.596164407216495"/>
        <n v="2.1237276084656087"/>
        <n v="47.11627071428571"/>
        <n v="44.13496775"/>
        <n v="1.7506018979343863"/>
        <n v="113.08438821666667"/>
        <n v="4.6861296289855074"/>
        <n v="48.11724466363636"/>
        <n v="78.15484290588235"/>
        <n v="24.01410814666667"/>
        <n v="60.12820732"/>
        <n v="54.802515452631575"/>
        <n v="21.986439080808083"/>
        <n v="45.38992857142857"/>
        <n v="3.0033587336884158"/>
        <n v="11.096617842217483"/>
        <n v="7.542812495283019"/>
        <n v="5.265608040620384"/>
        <n v="26.163929702702703"/>
        <n v="1.991869088639201"/>
        <n v="1.2363898709677419"/>
        <n v="10.173259026666667"/>
        <n v="0.7896841065873742"/>
        <n v="3.178987012024048"/>
        <n v="28.218454525"/>
        <n v="27.061324175675676"/>
        <n v="60.937748626262625"/>
        <n v="52.435562727272725"/>
        <n v="8.748403676470588"/>
        <n v="2.384105913112667"/>
        <n v="22.069445455882352"/>
        <n v="74.81708404411765"/>
        <n v="43.70625627027027"/>
        <n v="6.887191618729097"/>
        <n v="13.40511676551724"/>
        <n v="107.5800288"/>
        <n v="19.0197081"/>
        <n v="17.166602525773197"/>
        <n v="39.2055339054054"/>
        <n v="15.002134201388891"/>
        <n v="38.0628068"/>
        <n v="42.57200295138889"/>
        <n v="36.623053023255814"/>
        <n v="12.687649575"/>
        <n v="24.127105263636363"/>
        <n v="40.916994333333335"/>
        <n v="16.778827738636366"/>
        <n v="8.678735302702703"/>
        <n v="2.848907973717146"/>
        <n v="43.981668524999996"/>
        <n v="37.12495635897436"/>
        <n v="21.96413001190476"/>
        <n v="42.031613976923076"/>
        <n v="62.45885148"/>
        <n v="5.380218242857143"/>
        <n v="127.61846723333333"/>
        <n v="69.93648991578948"/>
        <n v="8.46921017368421"/>
        <n v="31.722228877551018"/>
        <n v="8.118659645454546"/>
        <n v="7.054488743849493"/>
        <n v="27.602381826086955"/>
        <n v="17.877887386363636"/>
        <n v="60.789929375"/>
        <n v="76.510619225"/>
        <n v="79.57227061538461"/>
        <n v="42.227878152173915"/>
        <n v="1.6941136568047337"/>
        <n v="2.2332216237482116"/>
        <n v="30.824280939999998"/>
        <n v="5.821872780722892"/>
        <n v="29.24515943939394"/>
        <n v="171.3978863"/>
        <n v="12.497363815157117"/>
        <n v="2.0182365247805887"/>
        <n v="148.85918369387755"/>
        <n v="17.6913677"/>
        <n v="30.611362756410255"/>
        <n v="47.637469274647884"/>
        <n v="25.32733288095238"/>
        <n v="26.26196726785714"/>
        <n v="72.6557195"/>
        <n v="325.2763228"/>
        <n v="147.1187144"/>
        <n v="142.78480025"/>
        <n v="91.28475245333334"/>
        <n v="1.6961634551760938"/>
        <n v="25.979286952380953"/>
        <n v="45.25258903636364"/>
        <n v="167.455154972973"/>
        <n v="43.194100778571425"/>
        <n v="26.367859517241378"/>
        <n v="61.778549837499995"/>
        <n v="41.498317825"/>
        <n v="5.605379628252788"/>
        <n v="98.17010283783783"/>
        <n v="39.72120041666666"/>
        <n v="64.06955339393939"/>
        <n v="7.780134709359606"/>
        <n v="26.891315156521742"/>
        <n v="19.58811377105263"/>
        <n v="85.116950275"/>
        <n v="75.02224817857143"/>
        <n v="76.72808707499999"/>
        <n v="26.98049465671642"/>
        <n v="46.48723269047619"/>
        <n v="6.410343198564593"/>
        <n v="82.81918647826087"/>
        <n v="37.5528930326087"/>
        <n v="12.629865345603273"/>
        <n v="38.44991165"/>
        <n v="42.31088682666667"/>
        <n v="44.80718701538462"/>
        <n v="61.34654588888888"/>
        <n v="1.8814633150100402"/>
        <n v="33.64480372727273"/>
        <n v="12.615801502"/>
        <n v="13.052163370833334"/>
        <n v="227.98563620000002"/>
        <n v="9.10330056684492"/>
        <n v="16.857417113636362"/>
        <n v="20.700691171875"/>
        <n v="42.504304389999994"/>
        <n v="26.70701871212121"/>
        <n v="8.18534076884422"/>
        <n v="271.27286588"/>
        <n v="14.525905600000002"/>
        <n v="25.022050952380955"/>
        <n v="15.21990933016627"/>
        <n v="27.061360016666665"/>
        <n v="112.32618803999999"/>
        <n v="160.60927442222223"/>
        <n v="7.956172949238578"/>
        <n v="9.144090644720496"/>
        <n v="7.4499037830188675"/>
        <n v="46.954433581818186"/>
        <n v="6.676115072961374"/>
        <n v="5.265169411924119"/>
        <n v="648.6853909"/>
        <n v="4.5756562707692305"/>
        <n v="8.905995074285714"/>
        <n v="24.88427582105263"/>
        <n v="52.34324633333333"/>
        <n v="298.6689946"/>
        <n v="22.689163011904764"/>
        <n v="31.54552496"/>
        <n v="80.31403204918033"/>
        <n v="24.17807006060606"/>
        <n v="3.6536772505307855"/>
        <n v="15.177015080691643"/>
        <n v="55.98549547008547"/>
        <n v="9.22773681764706"/>
        <n v="46.230896720000004"/>
        <n v="48.400201225"/>
        <n v="12.279282771144278"/>
        <n v="9.036930430769232"/>
        <n v="3.3233114749498998"/>
        <n v="23.118155984615385"/>
        <n v="18.912673844444445"/>
        <n v="36.507196"/>
        <n v="32.5000632375"/>
        <n v="30.424393722222224"/>
        <n v="40.972557629310344"/>
        <n v="24.027184916666666"/>
        <n v="19.041102833333333"/>
        <n v="3.0717837657365346"/>
        <n v="3.436324386440678"/>
        <n v="1.8893380075376887"/>
        <n v="3.0534330578034683"/>
        <n v="7.963925864321609"/>
        <n v="69.43644852238806"/>
        <n v="40.196958692982456"/>
        <n v="10.621287831578947"/>
        <n v="25.82429433333333"/>
        <n v="55.46907798550724"/>
        <n v="2.6636514744744746"/>
        <n v="337.81475895"/>
        <n v="31.59674662962963"/>
        <n v="25.529637940476192"/>
        <n v="124.7"/>
        <n v="10.96407915744681"/>
        <n v="24.30243664"/>
        <n v="25.22005490909091"/>
        <n v="10.081592685"/>
        <n v="83.3610477826087"/>
        <n v="3.7408827669767444"/>
        <n v="9.176571641509433"/>
        <n v="36.2834617"/>
        <n v="32.31404001415094"/>
        <n v="3.025718402113739"/>
        <n v="135.03862496666667"/>
        <n v="50.37845852212389"/>
        <n v="9.43043206372549"/>
        <n v="56.785733880597014"/>
        <n v="47.77358467692307"/>
        <n v="3.513306394366197"/>
        <n v="29.849732825396824"/>
        <n v="43.28962155"/>
        <n v="7.661886996919917"/>
        <n v="122.25799848214285"/>
        <n v="148.25532914893617"/>
        <n v="1.3671268538306451"/>
        <n v="24.282236450000003"/>
        <n v="8.757365395999999"/>
        <n v="84.46278037878787"/>
        <n v="16.890831860000002"/>
        <n v="3.399947447698745"/>
        <n v="15.948246787878787"/>
        <n v="7.932789743243243"/>
        <n v="9.999258784313726"/>
        <n v="57.972199769999996"/>
        <n v="32.2650816984127"/>
        <n v="4.239827081081081"/>
        <n v="39.79430615"/>
        <n v="24.152963399999997"/>
        <n v="206.53673712121213"/>
        <n v="218.3952037"/>
        <n v="196.86379372"/>
        <n v="25.551609983695652"/>
        <n v="6.7095268798627"/>
        <n v="111.67701895"/>
        <n v="42.351972492753625"/>
        <n v="46.303737019230766"/>
        <n v="2.7100562355601947"/>
        <n v="16.2316908575"/>
        <n v="171.82148516666666"/>
        <n v="81.532347359375"/>
        <n v="12.671896775999999"/>
        <n v="18.176036500000002"/>
        <n v="23.889041825396824"/>
        <n v="544.8195232307692"/>
        <n v="325.32168435"/>
        <n v="38.298172125"/>
        <n v="37.78830348181818"/>
        <n v="29.359612984771573"/>
        <n v="59.215411153846155"/>
        <n v="11.976589796747968"/>
        <n v="15.388696498498499"/>
        <n v="351.79277915789476"/>
        <n v="33.845226125"/>
        <n v="14.003135469387754"/>
        <n v="11.325416280821917"/>
        <n v="1.650093598380567"/>
        <n v="164.4950521"/>
        <n v="11.807011575075075"/>
        <n v="69.27324455681818"/>
        <n v="22.50696757090909"/>
        <n v="80.68915432941176"/>
        <n v="52.520503425"/>
        <n v="81.2420387"/>
        <n v="1.5481566758037923"/>
        <n v="192.55027286666666"/>
        <n v="127.95205035999999"/>
        <n v="22.452011163265308"/>
        <n v="2.9315698684475806"/>
        <n v="25.249492228571427"/>
        <n v="11.023647221428572"/>
        <n v="11.649004182926829"/>
        <n v="3.7564197854166665"/>
        <n v="24.600224818181818"/>
        <n v="4.851793151125402"/>
        <n v="26.7931825"/>
        <n v="13.08386340769231"/>
        <n v="9.690437096774193"/>
        <n v="208.17115976666668"/>
        <n v="4.034242154506438"/>
        <n v="11.031917689655172"/>
        <n v="109.32462926666668"/>
        <n v="90.78741401333333"/>
        <n v="39.53195411111111"/>
        <n v="10.07763182421875"/>
        <n v="52.01788654"/>
        <n v="17.987360554545454"/>
        <n v="23.799512157142857"/>
        <n v="20.474789258373207"/>
        <n v="112.93091176363636"/>
        <n v="50.17554112121212"/>
        <n v="9.938300047337277"/>
        <n v="3.0137181025512754"/>
        <n v="67.53595242"/>
        <n v="60.08436638053097"/>
        <n v="14.768754110344826"/>
        <n v="49.3981719"/>
        <n v="84.313793"/>
        <n v="2.6114351728830645"/>
        <n v="13.427835091666667"/>
        <n v="107.51531061666667"/>
        <n v="14.623805315384615"/>
        <n v="123.00586575"/>
        <n v="3.9071312469999997"/>
        <n v="86.75118713636364"/>
        <n v="7.90465356372549"/>
        <n v="28.137881824561404"/>
        <n v="147.21101149999998"/>
        <n v="1.469224913988658"/>
        <n v="3.000196796124031"/>
        <n v="14.880876426035504"/>
        <n v="83.20220607246377"/>
        <n v="82.4729926"/>
        <n v="67.1933526"/>
        <n v="2.674044433310992"/>
        <n v="56.113494410526314"/>
        <n v="111.56607094545454"/>
        <n v="20.46264"/>
        <n v="23.843992363636364"/>
        <n v="14.528345352272726"/>
        <n v="349.01146520000003"/>
        <n v="7.505621379166667"/>
        <n v="70.91079426666667"/>
        <n v="308.11604165"/>
        <n v="15.248102240000001"/>
        <n v="10.13064368"/>
        <m/>
      </sharedItems>
    </cacheField>
    <cacheField name="CPM" numFmtId="164">
      <sharedItems containsString="0" containsBlank="1" containsNumber="1">
        <n v="41.33441975018087"/>
        <n v="29.77184514823434"/>
        <n v="57.54924278466655"/>
        <n v="427.4829639899865"/>
        <n v="128.6972283744887"/>
        <n v="63.343508411659286"/>
        <n v="594.6593582515951"/>
        <n v="4.235951060375184"/>
        <n v="98.46642882475236"/>
        <n v="159.82004640598336"/>
        <n v="121.86015371702638"/>
        <n v="108.19961089523241"/>
        <n v="55.00304830725603"/>
        <n v="257.0205757210982"/>
        <n v="38.61816735041604"/>
        <n v="111.02837356860294"/>
        <n v="10.271396333160192"/>
        <n v="352.3785470468432"/>
        <n v="32.15952854672791"/>
        <n v="57.246685252511526"/>
        <n v="68.10068781531717"/>
        <n v="124.09217008603574"/>
        <n v="8.50143523941117"/>
        <n v="114.79663656941649"/>
        <n v="162.9637681415929"/>
        <n v="6.125567169444386"/>
        <n v="52.81866336493561"/>
        <n v="374.3421688430699"/>
        <n v="235.2329486133768"/>
        <n v="493.03616300032195"/>
        <n v="775.0524202599295"/>
        <n v="46.27585570112372"/>
        <n v="140.40113252827547"/>
        <n v="663.785121719636"/>
        <n v="720.371341332784"/>
        <n v="152.47338309679768"/>
        <n v="111.04157718266927"/>
        <n v="163.1363093126386"/>
        <n v="22.981103583658047"/>
        <n v="47.64865451871221"/>
        <n v="72.54983128153162"/>
        <n v="137.25309360873499"/>
        <n v="126.90748042808971"/>
        <n v="143.06348362398978"/>
        <n v="13.253029797800638"/>
        <n v="198.2925895847488"/>
        <n v="86.10045019165727"/>
        <n v="113.40979310856973"/>
        <n v="129.62877269736842"/>
        <n v="284.8328122963284"/>
        <n v="42.26360470837267"/>
        <n v="25.226688432000383"/>
        <n v="118.25792842019543"/>
        <n v="28.41130412897797"/>
        <n v="55.02931955900029"/>
        <n v="29.974595617025493"/>
        <n v="327.3579187503609"/>
        <n v="73.0169416835461"/>
        <n v="64.784644076321"/>
        <n v="210.81463604431235"/>
        <n v="23.15768626233622"/>
        <n v="184.37987666102924"/>
        <n v="99.48758389825424"/>
        <n v="104.11135615685316"/>
        <n v="122.75490478831576"/>
        <n v="113.71684563425667"/>
        <n v="182.1082745606664"/>
        <n v="40.56760691685357"/>
        <n v="9.159922980686616"/>
        <n v="42.06114108068351"/>
        <n v="874.2612734243015"/>
        <n v="62.334605043758415"/>
        <n v="4.595369822203155"/>
        <n v="19.597913765615072"/>
        <n v="9.482927253721018"/>
        <n v="292.3598580191334"/>
        <n v="87.21109995562458"/>
        <n v="10.160903302148688"/>
        <n v="26.00764648217636"/>
        <n v="17.027560146282333"/>
        <n v="106.1565397868204"/>
        <n v="20.374691375043785"/>
        <n v="18.867962754433098"/>
        <n v="6.242160169254011"/>
        <n v="21.81131177678778"/>
        <n v="40.42798816689667"/>
        <n v="39.05355455465337"/>
        <n v="383.70969911079067"/>
        <n v="71.05989035087718"/>
        <n v="46.05442024821178"/>
        <n v="4.9676762073758995"/>
        <n v="453.05466684066295"/>
        <n v="743.0640805651958"/>
        <n v="598.0812423320451"/>
        <n v="291.5947148711411"/>
        <n v="5.556411742849343"/>
        <n v="114.98050881803437"/>
        <n v="67.65862854426672"/>
        <n v="317.7913841339797"/>
        <n v="247.95629372007883"/>
        <n v="48.9511073451846"/>
        <n v="46.06715082532107"/>
        <n v="44.44607161211379"/>
        <n v="74.61002607482341"/>
        <n v="114.73028213144605"/>
        <n v="255.26599754242247"/>
        <n v="16.237831882817865"/>
        <n v="28.829685670873836"/>
        <n v="20.165404244366368"/>
        <n v="133.9027118158516"/>
        <n v="192.1628992239589"/>
        <n v="139.04512561234867"/>
        <n v="25.64993046491559"/>
        <n v="163.46983766640562"/>
        <n v="65.27770233211751"/>
        <n v="32.73368186997401"/>
        <n v="346.31255905305613"/>
        <n v="36.2742953694638"/>
        <n v="120.80568527636595"/>
        <n v="360.74539715723694"/>
        <n v="202.6099583950451"/>
        <n v="108.90412240047534"/>
        <n v="183.7347318574169"/>
        <n v="148.0307903049745"/>
        <n v="453.68734242769625"/>
        <n v="113.13493864729995"/>
        <n v="102.6615057978897"/>
        <n v="430.5316795484509"/>
        <n v="168.26334972380693"/>
        <n v="69.49137383928571"/>
        <n v="43.6224350539884"/>
        <n v="166.84354701411507"/>
        <n v="79.14454120427457"/>
        <n v="111.12395595712097"/>
        <n v="448.85480215038547"/>
        <n v="120.9579370912361"/>
        <n v="942.3971091437267"/>
        <n v="38.988850304542645"/>
        <n v="5.179375929159868"/>
        <n v="27.73017883634258"/>
        <n v="44.79592114025525"/>
        <n v="148.93223256019832"/>
        <n v="124.64039225196463"/>
        <n v="127.86021342001766"/>
        <n v="401.9761596602669"/>
        <n v="2.88437346931421"/>
        <n v="566.8464914783029"/>
        <n v="139.1479818091307"/>
        <n v="35.586424152083715"/>
        <n v="113.91953512262172"/>
        <n v="25.224928139954077"/>
        <n v="179.73745118613138"/>
        <n v="38.075373125968525"/>
        <n v="144.05317126935597"/>
        <n v="358.96588784792937"/>
        <n v="27.131972910106942"/>
        <n v="204.94160315886634"/>
        <n v="120.98136227495908"/>
        <n v="107.38250121577136"/>
        <n v="82.81920440123521"/>
        <n v="238.1332950970165"/>
        <n v="245.32203215767638"/>
        <n v="135.40189950482994"/>
        <n v="86.54996925004271"/>
        <n v="434.17166183664045"/>
        <n v="24.258232033018402"/>
        <n v="39.259256837501745"/>
        <n v="18.706344639617754"/>
        <n v="156.38479214763623"/>
        <n v="24.88062335250168"/>
        <n v="180.2098256690271"/>
        <n v="47.646917448570555"/>
        <n v="51.161487677540464"/>
        <n v="34.4788167794971"/>
        <n v="548.7713906596216"/>
        <n v="35.775498263264325"/>
        <n v="19.525412070716026"/>
        <n v="4.905798159140642"/>
        <n v="163.25306920864642"/>
        <n v="6.4474822147063495"/>
        <n v="23.234675807631092"/>
        <n v="107.10944707966267"/>
        <n v="23.446437449132294"/>
        <n v="109.80662608927027"/>
        <n v="590.2615327969711"/>
        <n v="58.42252179959015"/>
        <n v="188.1237806100474"/>
        <n v="47.69628496033233"/>
        <n v="386.17424363511816"/>
        <n v="244.28110255043774"/>
        <n v="96.92277249722255"/>
        <n v="4.951396313748384"/>
        <n v="24.350198287109833"/>
        <n v="146.19602437543776"/>
        <n v="30.34239020736419"/>
        <n v="821.2695805623316"/>
        <n v="49.303921783992195"/>
        <n v="46.569842414446896"/>
        <n v="35.57154147812972"/>
        <n v="86.26664159697211"/>
        <n v="45.353222965236114"/>
        <n v="7.879986585859799"/>
        <n v="30.099094926435694"/>
        <n v="133.90899330459504"/>
        <n v="190.73294708752033"/>
        <n v="96.14416650117171"/>
        <n v="15.570797239767757"/>
        <n v="78.46237335364654"/>
        <n v="137.29465652449323"/>
        <n v="283.018427864798"/>
        <n v="769.92086275"/>
        <n v="38.10252973158905"/>
        <n v="195.1848280741078"/>
        <n v="3.3023014058661984"/>
        <n v="180.79707317742267"/>
        <n v="283.87805326123976"/>
        <n v="346.6881344092355"/>
        <n v="723.4493924009525"/>
        <n v="148.88461077745592"/>
        <n v="547.0912056156452"/>
        <n v="36.05459673505924"/>
        <n v="683.4479532088218"/>
        <n v="321.31158843984963"/>
        <n v="32.304221614374654"/>
        <n v="34.40550207106599"/>
        <n v="3.884781211559925"/>
        <n v="45.70706785742387"/>
        <n v="43.42198789532555"/>
        <n v="46.986192067901236"/>
        <n v="2.234275304274761"/>
        <n v="88.4361322917177"/>
        <n v="14.641481938561636"/>
        <n v="54.93285313024397"/>
        <n v="35.750394698345"/>
        <n v="297.8676404099561"/>
        <n v="136.8883011398835"/>
        <n v="37.184725072409016"/>
        <n v="18.90539444074321"/>
        <n v="424.6020024142583"/>
        <n v="68.31879267103247"/>
        <n v="357.12687093092774"/>
        <n v="21.655394010636925"/>
        <n v="34.01767874180968"/>
        <n v="61.495342018196865"/>
        <n v="243.7941438451974"/>
        <n v="114.41377854620366"/>
        <n v="171.67255497722837"/>
        <n v="155.05793942857144"/>
        <n v="446.5926615015838"/>
        <n v="522.1227709517698"/>
        <n v="615.7464874109263"/>
        <n v="22.284303806995172"/>
        <n v="156.50141787538305"/>
        <n v="146.37428508984942"/>
        <n v="19.589521509661367"/>
        <n v="74.33925865253744"/>
        <n v="78.38928149194136"/>
        <n v="31.032324978129395"/>
        <n v="120.23655528397167"/>
        <n v="669.1519345285525"/>
        <n v="16.794559711306157"/>
        <n v="62.77292477433941"/>
        <n v="161.90195473882946"/>
        <n v="18.789871170563515"/>
        <n v="67.51155703972267"/>
        <n v="17.20257631955986"/>
        <n v="377.16639386572876"/>
        <n v="58.16913429516028"/>
        <n v="108.03699150494324"/>
        <n v="86.44079776841062"/>
        <n v="125.69254266076594"/>
        <n v="24.679538349635056"/>
        <n v="11.560056879928023"/>
        <n v="187.35357303370787"/>
        <n v="150.3092758276644"/>
        <n v="64.40599804594306"/>
        <n v="33.8290458290044"/>
        <n v="375.7257463645239"/>
        <n v="616.5406492417704"/>
        <n v="29.92588758409064"/>
        <n v="92.3548327807814"/>
        <n v="721.2058349851975"/>
        <n v="90.06337127914365"/>
        <n v="19.46202658881184"/>
        <n v="67.39968993367324"/>
        <n v="703.0590191124069"/>
        <n v="42.226370927586665"/>
        <n v="115.65605903948452"/>
        <n v="41.87480481412245"/>
        <n v="38.11685058182185"/>
        <n v="105.1279083250629"/>
        <n v="72.15179457694009"/>
        <n v="452.73106922549687"/>
        <n v="152.31368788584152"/>
        <n v="16.08272606529574"/>
        <n v="90.3559816525569"/>
        <n v="165.37773142461725"/>
        <n v="19.931908326987926"/>
        <n v="213.5682230805913"/>
        <n v="762.9325114239842"/>
        <n v="139.34179024025045"/>
        <n v="135.60832760802748"/>
        <n v="100.99862626262626"/>
        <n v="79.22525233155068"/>
        <n v="36.09794337592054"/>
        <n v="139.1236052645282"/>
        <n v="116.49928013974298"/>
        <n v="75.84202661735836"/>
        <n v="257.2113116451998"/>
        <n v="20.449083539105693"/>
        <n v="127.08173983324825"/>
        <n v="532.8397436865508"/>
        <n v="41.40570637331363"/>
        <n v="147.72300694590612"/>
        <n v="152.03854326480172"/>
        <n v="10.557317544747677"/>
        <n v="22.87824294777827"/>
        <n v="111.41873511695613"/>
        <n v="348.8293181039797"/>
        <n v="260.42671977099235"/>
        <n v="178.00179799904717"/>
        <n v="254.21940586640562"/>
        <n v="8.350884998198522"/>
        <n v="81.19766792802157"/>
        <n v="121.47176158209895"/>
        <n v="140.68272009971002"/>
        <n v="781.0823282418287"/>
        <n v="203.93044563975252"/>
        <n v="5.888051731821104"/>
        <n v="124.52334067436209"/>
        <n v="133.137440161182"/>
        <n v="790.7738768361581"/>
        <n v="378.2730258601676"/>
        <n v="74.18981921468824"/>
        <n v="196.27510532200355"/>
        <n v="90.27862513157235"/>
        <n v="44.14967556042723"/>
        <n v="172.1962657068063"/>
        <n v="426.06515233449477"/>
        <n v="363.278930868939"/>
        <n v="836.8176229370964"/>
        <n v="108.65647174214249"/>
        <n v="736.4408692953632"/>
        <n v="3.0845417512448785"/>
        <n v="43.396111034942024"/>
        <n v="89.73825406570104"/>
        <n v="29.425261964816972"/>
        <n v="32.29295446450255"/>
        <n v="43.2803751646846"/>
        <n v="727.0000747120363"/>
        <n v="5.065620826404406"/>
        <n v="395.93776613091075"/>
        <n v="143.3579358282983"/>
        <n v="266.0448414054625"/>
        <n v="43.60289587078732"/>
        <n v="21.28400043325716"/>
        <n v="149.14839076872536"/>
        <n v="180.37615721134637"/>
        <n v="108.21193028665766"/>
        <n v="90.56586454290198"/>
        <n v="118.56085325693607"/>
        <n v="365.35978226843906"/>
        <n v="42.77010266634766"/>
        <n v="75.41830047297888"/>
        <n v="50.978493850383444"/>
        <n v="89.82548519851404"/>
        <n v="136.67769222193837"/>
        <n v="19.271246848793538"/>
        <n v="10.871361310489213"/>
        <n v="374.0679064935065"/>
        <n v="242.59661665398517"/>
        <n v="3.433069121549909"/>
        <n v="138.37810598263107"/>
        <n v="26.445034943917168"/>
        <n v="6.3692822520312475"/>
        <n v="104.54692137814908"/>
        <n v="192.02625187340212"/>
        <n v="50.73551767729752"/>
        <n v="153.42472642268248"/>
        <n v="45.74253951798924"/>
        <n v="40.13367348149746"/>
        <n v="407.89141845233854"/>
        <n v="115.48471095633539"/>
        <n v="113.81286609860011"/>
        <n v="149.4990245338056"/>
        <n v="21.464557220126682"/>
        <n v="6.810030127468436"/>
        <n v="617.7338692368214"/>
        <n v="114.45100581120346"/>
        <n v="58.32479266107647"/>
        <n v="22.237981519251814"/>
        <n v="91.29377714368367"/>
        <n v="340.5348800964489"/>
        <n v="17.964348157965784"/>
        <n v="223.04897415416585"/>
        <n v="537.7460767820554"/>
        <n v="6.665053180549434"/>
        <n v="70.97757204938492"/>
        <n v="654.5123319806763"/>
        <n v="165.86439069919"/>
        <n v="6.1861863725970965"/>
        <n v="2.1755694406403787"/>
        <n v="11.050615110840361"/>
        <n v="266.6010057868371"/>
        <n v="1.8009559296558977"/>
        <n v="381.80702019209775"/>
        <n v="396.3233617125984"/>
        <n v="3.2690704052129633"/>
        <n v="51.05595552170732"/>
        <n v="246.18247405768352"/>
        <n v="444.73495984960385"/>
        <n v="2.8234877970123318"/>
        <n v="671.5709333682008"/>
        <n v="23.918646840308654"/>
        <n v="5.63775952918538"/>
        <n v="101.95174497681607"/>
        <n v="143.7621099348534"/>
        <n v="2.8367327545979535"/>
        <n v="364.142290184082"/>
        <n v="14.755489536082944"/>
        <n v="195.8011583678603"/>
        <n v="248.02724189814816"/>
        <n v="61.90905097621339"/>
        <n v="163.78352397036392"/>
        <n v="280.8566093758429"/>
        <n v="174.2999254484305"/>
        <n v="95.02048567498056"/>
        <n v="7.58548903805991"/>
        <n v="26.262792589938584"/>
        <n v="24.23467027870815"/>
        <n v="12.52634671654037"/>
        <n v="148.07883732313576"/>
        <n v="5.241812423409128"/>
        <n v="3.241759808216607"/>
        <n v="30.877211682435878"/>
        <n v="2.2117934040167846"/>
        <n v="8.14191907428413"/>
        <n v="65.20823125695057"/>
        <n v="158.85594074250355"/>
        <n v="202.2134850841322"/>
        <n v="236.3898319672131"/>
        <n v="31.02853320398072"/>
        <n v="6.753487950601523"/>
        <n v="77.58076359594706"/>
        <n v="274.7657007453014"/>
        <n v="162.49311515273314"/>
        <n v="20.904387355470057"/>
        <n v="58.27845642527333"/>
        <n v="679.0811059209695"/>
        <n v="69.99938574780329"/>
        <n v="147.50291832757551"/>
        <n v="218.25092221469944"/>
        <n v="232.79722650602412"/>
        <n v="41.93550082500243"/>
        <n v="90.67430599726043"/>
        <n v="150.0371625590445"/>
        <n v="93.69296049500238"/>
        <n v="67.66445709079596"/>
        <n v="227.45814012684264"/>
        <n v="83.88722844869667"/>
        <n v="104.45223832767402"/>
        <n v="23.369323925826734"/>
        <n v="8.226042118995649"/>
        <n v="225.7206493456505"/>
        <n v="73.0290173509533"/>
        <n v="94.37756002864596"/>
        <n v="118.29638053691275"/>
        <n v="202.14528927438673"/>
        <n v="20.043122204334693"/>
        <n v="322.07907941448644"/>
        <n v="218.12102895600788"/>
        <n v="26.189738826861106"/>
        <n v="138.61148698056"/>
        <n v="15.963901201244145"/>
        <n v="18.424112638899388"/>
        <n v="124.66874032859853"/>
        <n v="138.9186834437086"/>
        <n v="147.42450925753195"/>
        <n v="148.9402749172669"/>
        <n v="543.6311735131821"/>
        <n v="178.4877694569512"/>
        <n v="3.9507690297969686"/>
        <n v="6.1269405565585995"/>
        <n v="71.75780086600241"/>
        <n v="16.223485726564213"/>
        <n v="82.45111161896625"/>
        <n v="227.31815159151193"/>
        <n v="30.86008281603739"/>
        <n v="4.962355925264916"/>
        <n v="376.3919707415243"/>
        <n v="14.232485552134452"/>
        <n v="147.0340719871913"/>
        <n v="165.27451530699503"/>
        <n v="141.39004200172792"/>
        <n v="45.340676008139106"/>
        <n v="146.48330544354837"/>
        <n v="551.8302193570277"/>
        <n v="96.08694036966887"/>
        <n v="588.6819222840651"/>
        <n v="271.6161403634055"/>
        <n v="4.853566358019979"/>
        <n v="312.79836038987634"/>
        <n v="192.27412391363129"/>
        <n v="427.6237652011871"/>
        <n v="236.84686311295627"/>
        <n v="73.99296126181338"/>
        <n v="508.20400894601534"/>
        <n v="138.31619973335555"/>
        <n v="11.545360101682975"/>
        <n v="265.18900525662553"/>
        <n v="38.7267826965367"/>
        <n v="161.09734554136082"/>
        <n v="18.09395839013828"/>
        <n v="62.34567296003226"/>
        <n v="65.71915764334021"/>
        <n v="246.7873304581038"/>
        <n v="485.73060328349004"/>
        <n v="247.6897331127431"/>
        <n v="137.65558498324702"/>
        <n v="98.4650649553684"/>
        <n v="1.9347154177309693"/>
        <n v="346.2718213052172"/>
        <n v="595.307341948824"/>
        <n v="32.1330490163943"/>
        <n v="114.26422481426448"/>
        <n v="130.69134351962438"/>
        <n v="205.37812255835274"/>
        <n v="380.5354697084568"/>
        <n v="6.920963803148516"/>
        <n v="120.77171420180133"/>
        <n v="34.63709956950042"/>
        <n v="48.016787899690364"/>
        <n v="693.1761514138036"/>
        <n v="23.6049365059556"/>
        <n v="138.93909394024539"/>
        <n v="64.33906228753472"/>
        <n v="98.5789929494167"/>
        <n v="129.5313958700764"/>
        <n v="32.45885684395114"/>
        <n v="867.0188758629506"/>
        <n v="46.49331242198253"/>
        <n v="139.88723134262136"/>
        <n v="62.266963004713084"/>
        <n v="76.99552356790592"/>
        <n v="459.8255609955788"/>
        <n v="629.7854085918439"/>
        <n v="21.305287302730843"/>
        <n v="32.73341857548794"/>
        <n v="17.01807643902334"/>
        <n v="248.57963682741362"/>
        <n v="18.094978328389463"/>
        <n v="18.53614510466159"/>
        <n v="843.8732807337062"/>
        <n v="11.770805765531872"/>
        <n v="20.938109758718902"/>
        <n v="104.40570621618637"/>
        <n v="102.51321256038646"/>
        <n v="728.1057888834714"/>
        <n v="148.15684802549754"/>
        <n v="232.1572340300265"/>
        <n v="274.7241605450569"/>
        <n v="145.83738110034727"/>
        <n v="9.541743053899852"/>
        <n v="50.3780848399625"/>
        <n v="153.20554250964798"/>
        <n v="26.455667481786293"/>
        <n v="173.052205577391"/>
        <n v="159.36845974646033"/>
        <n v="37.821779073509354"/>
        <n v="23.293828686996868"/>
        <n v="9.665349998542911"/>
        <n v="88.62232478178817"/>
        <n v="55.16132693834562"/>
        <n v="102.17519171564511"/>
        <n v="99.98865742414337"/>
        <n v="90.19336614421785"/>
        <n v="128.9319015001492"/>
        <n v="64.99689337240758"/>
        <n v="119.30017229856732"/>
        <n v="8.288743951040992"/>
        <n v="9.650023741527681"/>
        <n v="5.134824432797856"/>
        <n v="8.036491120329424"/>
        <n v="19.113575751362827"/>
        <n v="187.02480607035176"/>
        <n v="100.94176467607991"/>
        <n v="35.344145716937845"/>
        <n v="155.29833519341207"/>
        <n v="203.89784140429384"/>
        <n v="7.625644816987986"/>
        <n v="899.1609234761778"/>
        <n v="105.64202328029225"/>
        <n v="125.7838927209807"/>
        <n v="172.04746136865342"/>
        <n v="47.22085261344476"/>
        <n v="184.3467847986043"/>
        <n v="119.54921886521427"/>
        <n v="29.10628569022678"/>
        <n v="222.6403056706019"/>
        <n v="8.725294507106275"/>
        <n v="30.65605401827923"/>
        <n v="74.02673052597217"/>
        <n v="63.10463879549369"/>
        <n v="7.341510534008858"/>
        <n v="224.78963206081457"/>
        <n v="145.36082049383347"/>
        <n v="28.287968194918246"/>
        <n v="333.15623204903676"/>
        <n v="307.6669973248786"/>
        <n v="9.789761474610971"/>
        <n v="222.8912134645016"/>
        <n v="18.90520959025253"/>
        <n v="16.261002056954094"/>
        <n v="389.40097343874413"/>
        <n v="478.8016539545111"/>
        <n v="4.805886170305127"/>
        <n v="79.55737383279637"/>
        <n v="35.61410269382177"/>
        <n v="584.7627719500681"/>
        <n v="49.276013361339636"/>
        <n v="8.577840833518067"/>
        <n v="105.80863369521512"/>
        <n v="21.081428863856733"/>
        <n v="25.35359441185244"/>
        <n v="333.51858111839834"/>
        <n v="148.37227350364964"/>
        <n v="8.402352518987477"/>
        <n v="90.2109518843865"/>
        <n v="158.2590153980561"/>
        <n v="592.1042763443662"/>
        <n v="292.2848015256959"/>
        <n v="455.0711828941285"/>
        <n v="99.20024131746635"/>
        <n v="14.445191222223043"/>
        <n v="589.0138130274262"/>
        <n v="106.36938455938558"/>
        <n v="136.6512102724177"/>
        <n v="7.710455914380863"/>
        <n v="54.43222956908116"/>
        <n v="358.0111512015557"/>
        <n v="446.1032940925023"/>
        <n v="33.42256140443422"/>
        <n v="110.37280893515506"/>
        <n v="100.44111285371062"/>
        <n v="933.7711011206328"/>
        <n v="827.5799652760112"/>
        <n v="103.76799329404592"/>
        <n v="268.60829615508885"/>
        <n v="68.97516824480644"/>
        <n v="170.80105280674508"/>
        <n v="36.558849098512205"/>
        <n v="45.181060959266446"/>
        <n v="876.2536449921342"/>
        <n v="90.34110757748705"/>
        <n v="59.45253855751568"/>
        <n v="43.43343254531127"/>
        <n v="4.232098773482637"/>
        <n v="544.6856029801324"/>
        <n v="42.915841887245534"/>
        <n v="207.89296869351702"/>
        <n v="64.70562000940882"/>
        <n v="237.41962468845196"/>
        <n v="241.0303048416705"/>
        <n v="219.75125426021097"/>
        <n v="4.24881850684978"/>
        <n v="607.0949223331583"/>
        <n v="442.71002131340384"/>
        <n v="123.94643386660658"/>
        <n v="7.586320416500364"/>
        <n v="770.7459092445715"/>
        <n v="113.68524191162281"/>
        <n v="46.66940672533189"/>
        <n v="58.1652210686558"/>
        <n v="9.071925581371946"/>
        <n v="51.77508332536114"/>
        <n v="15.712714331830346"/>
        <n v="70.9652471267086"/>
        <n v="43.287665563840896"/>
        <n v="27.746291609709242"/>
        <n v="516.468309047304"/>
        <n v="11.790801567125488"/>
        <n v="31.351424665588713"/>
        <n v="701.0235926044672"/>
        <n v="272.7768628715648"/>
        <n v="182.83020914696812"/>
        <n v="32.98501853260626"/>
        <n v="166.7026231893347"/>
        <n v="40.46898594862145"/>
        <n v="100.19039277122926"/>
        <n v="50.66577024627043"/>
        <n v="407.238404602675"/>
        <n v="181.35737754654983"/>
        <n v="27.80197159504734"/>
        <n v="8.116094157064508"/>
        <n v="181.6654627178825"/>
        <n v="163.55198133114925"/>
        <n v="61.12545943940172"/>
        <n v="167.22468483412322"/>
        <n v="251.49528113348245"/>
        <n v="5.700399475629305"/>
        <n v="72.39050321218383"/>
        <n v="244.21422059435926"/>
        <n v="51.06763077873586"/>
        <n v="352.8061544528897"/>
        <n v="11.476170920765092"/>
        <n v="210.677350369798"/>
        <n v="20.55957730802086"/>
        <n v="149.79539217334454"/>
        <n v="198.69214671345662"/>
        <n v="3.5664726211890385"/>
        <n v="7.577174167642303"/>
        <n v="35.858044828471215"/>
        <n v="242.1218935936907"/>
        <n v="78.92530034929901"/>
        <n v="155.38190870409767"/>
        <n v="7.247746556131022"/>
        <n v="201.62570327924655"/>
        <n v="583.0609941087038"/>
        <n v="64.40463301019767"/>
        <n v="74.6420630513834"/>
        <n v="78.3708111736364"/>
        <n v="852.5991576890193"/>
        <n v="27.894592982021464"/>
        <n v="170.85566042888124"/>
        <n v="789.4338756085062"/>
        <n v="19.94806609191643"/>
        <n v="20.417549673501195"/>
        <m/>
      </sharedItems>
    </cacheField>
    <cacheField name="CVR" numFmtId="10">
      <sharedItems containsString="0" containsBlank="1" containsNumber="1">
        <n v="0.005229988755524175"/>
        <n v="0.006071031063442274"/>
        <n v="0.006130925923087534"/>
        <n v="0.14442518775274407"/>
        <n v="0.02272382972276928"/>
        <n v="0.019200526643016493"/>
        <n v="0.07618322064565279"/>
        <n v="0.0018103129157087093"/>
        <n v="0.024458847988259754"/>
        <n v="0.022588093564903124"/>
        <n v="0.047961630695443645"/>
        <n v="0.007472724555372888"/>
        <n v="0.00829166770312513"/>
        <n v="0.04166859576832261"/>
        <n v="0.01240674265107277"/>
        <n v="0.052050801582344375"/>
        <n v="0.0018717916321555085"/>
        <n v="0.020366598778004074"/>
        <n v="0.0017465113435911766"/>
        <n v="0.021519259737465032"/>
        <n v="0.01550740219998346"/>
        <n v="0.01654533421575116"/>
        <n v="0.0031886060477228037"/>
        <n v="0.012575452716297788"/>
        <n v="0.0331858407079646"/>
        <n v="0.0015551513980811068"/>
        <n v="0.042450827791141926"/>
        <n v="0.03436426116838488"/>
        <n v="0.013594344752582924"/>
        <n v="0.1287691812426226"/>
        <n v="0.04858496295396575"/>
        <n v="0.021302657506523937"/>
        <n v="0.024064229616503688"/>
        <n v="0.013187392852433073"/>
        <n v="0.03089916572252549"/>
        <n v="0.02729257641921397"/>
        <n v="0.029029682850714857"/>
        <n v="0.022741486156120302"/>
        <n v="0.004427913567127169"/>
        <n v="0.021011836667989635"/>
        <n v="0.015092061575611227"/>
        <n v="0.12518255789693303"/>
        <n v="0.021990910423691543"/>
        <n v="0.04253509145044662"/>
        <n v="0.0014904862264167817"/>
        <n v="0.03596978538028057"/>
        <n v="0.02705749718151071"/>
        <n v="0.007426110203475419"/>
        <n v="0.02631578947368421"/>
        <n v="0.0651748859439496"/>
        <n v="0.01430246860608141"/>
        <n v="0.01637094638515059"/>
        <n v="0.04071661237785017"/>
        <n v="0.009015235748414821"/>
        <n v="0.015542752932399387"/>
        <n v="0.025320264651809667"/>
        <n v="0.06929606744817231"/>
        <n v="0.047105374723255926"/>
        <n v="0.04086379781850187"/>
        <n v="0.013509862199405566"/>
        <n v="0.003880330604167475"/>
        <n v="0.012080212611741966"/>
        <n v="0.029995800587917693"/>
        <n v="0.05497190324945028"/>
        <n v="0.018487705675725642"/>
        <n v="0.024787754849104542"/>
        <n v="0.018267509407767345"/>
        <n v="0.026033322652995832"/>
        <n v="0.004729532665868652"/>
        <n v="0.018815319090706942"/>
        <n v="0.18193632228719947"/>
        <n v="0.008478488191350058"/>
        <n v="0.007447924114590781"/>
        <n v="0.004566088422302298"/>
        <n v="0.0014880343438326555"/>
        <n v="0.050647158131682614"/>
        <n v="0.13312624805857556"/>
        <n v="0.004858142246404975"/>
        <n v="0.005863039399624765"/>
        <n v="0.019518007930474802"/>
        <n v="0.020111282429442916"/>
        <n v="0.005649781353461621"/>
        <n v="0.02068732230568594"/>
        <n v="0.0013671567923767337"/>
        <n v="0.004339273316361953"/>
        <n v="0.02202190445429721"/>
        <n v="0.02467977985636368"/>
        <n v="0.03004085556356645"/>
        <n v="0.10526315789473684"/>
        <n v="0.04585192883780644"/>
        <n v="0.001601506697501009"/>
        <n v="0.05219887772412893"/>
        <n v="0.012394645513138323"/>
        <n v="0.03289203190527095"/>
        <n v="0.0500865130680266"/>
        <n v="0.001516576177621402"/>
        <n v="0.026690208799556532"/>
        <n v="0.009948818854117154"/>
        <n v="0.08373732921992066"/>
        <n v="0.10325729841359241"/>
        <n v="0.02930259816370385"/>
        <n v="0.008911685199671258"/>
        <n v="0.0076475986540226375"/>
        <n v="0.021801691811284555"/>
        <n v="0.030920397155323458"/>
        <n v="0.023405500292568753"/>
        <n v="0.006755311363559599"/>
        <n v="0.008633043838596612"/>
        <n v="0.0038608547932512255"/>
        <n v="0.030155299793938783"/>
        <n v="0.04372062520494043"/>
        <n v="0.018485996857380532"/>
        <n v="0.025618898657030365"/>
        <n v="0.1644479248238058"/>
        <n v="0.012399384163919858"/>
        <n v="0.003278930412899312"/>
        <n v="0.05237521604776619"/>
        <n v="0.01799804181305074"/>
        <n v="0.03176620076238882"/>
        <n v="0.08296001327360213"/>
        <n v="0.013464386697185943"/>
        <n v="0.007427213309566251"/>
        <n v="0.0079923273657289"/>
        <n v="0.05569293145313997"/>
        <n v="0.05698817495369711"/>
        <n v="0.022277668864729993"/>
        <n v="0.0021755683672359406"/>
        <n v="0.024719841793012527"/>
        <n v="0.11772163361405415"/>
        <n v="0.00992063492063492"/>
        <n v="0.01901913151729444"/>
        <n v="0.02171552660152009"/>
        <n v="0.04623921085080148"/>
        <n v="0.12863705972434916"/>
        <n v="0.056589092452429796"/>
        <n v="0.024525833878351864"/>
        <n v="0.04149951583898188"/>
        <n v="0.016099170892699025"/>
        <n v="0.003232720941632234"/>
        <n v="0.0054275066034663675"/>
        <n v="0.09269764992917899"/>
        <n v="0.03541076487252125"/>
        <n v="0.018418467583497054"/>
        <n v="0.11236856890601173"/>
        <n v="0.035686246520590964"/>
        <n v="0.0014414933871490865"/>
        <n v="0.03626254079535839"/>
        <n v="0.02903901599220095"/>
        <n v="0.031120331950207466"/>
        <n v="0.021702958836721405"/>
        <n v="0.0016094075234437029"/>
        <n v="0.041818734793187345"/>
        <n v="0.026138421612740614"/>
        <n v="0.01479435841798994"/>
        <n v="0.04073319755600815"/>
        <n v="0.004254957024934048"/>
        <n v="0.027349492325048717"/>
        <n v="0.024549918166939442"/>
        <n v="0.01683375729462816"/>
        <n v="0.015270284027282907"/>
        <n v="0.05007302315877321"/>
        <n v="0.02074688796680498"/>
        <n v="0.05682279405795925"/>
        <n v="0.05694436535504812"/>
        <n v="0.027688047992616517"/>
        <n v="0.01691516583013483"/>
        <n v="0.009304984148294861"/>
        <n v="0.00222857117387758"/>
        <n v="0.04043820307330343"/>
        <n v="0.013117024848891873"/>
        <n v="0.042658476239228735"/>
        <n v="0.011012730716708516"/>
        <n v="0.019834944922608296"/>
        <n v="0.024177949709864605"/>
        <n v="0.04261121527185956"/>
        <n v="0.01178499212266316"/>
        <n v="0.004512417205202172"/>
        <n v="0.0018676287029629928"/>
        <n v="0.027831895352073477"/>
        <n v="0.003436139350176961"/>
        <n v="0.01548586914440573"/>
        <n v="0.014107909834780701"/>
        <n v="0.004375716523580737"/>
        <n v="0.019956096587507483"/>
        <n v="0.08518693800283957"/>
        <n v="0.00940989502739325"/>
        <n v="0.0587337013978621"/>
        <n v="0.023834655589226737"/>
        <n v="0.06850097043041443"/>
        <n v="0.04567948229920061"/>
        <n v="0.012344155042587335"/>
        <n v="0.0019246005651910327"/>
        <n v="0.02174567595597337"/>
        <n v="0.011674060238150829"/>
        <n v="0.014192225814081843"/>
        <n v="0.012838618564642445"/>
        <n v="0.01823004493706077"/>
        <n v="0.03419015945047089"/>
        <n v="0.016160310277957335"/>
        <n v="0.02930224040046395"/>
        <n v="0.04122200338936473"/>
        <n v="0.0023001955166189127"/>
        <n v="0.0014238253440911248"/>
        <n v="0.01834357516279923"/>
        <n v="0.03752658132844098"/>
        <n v="0.011915637288000954"/>
        <n v="0.007386284788282219"/>
        <n v="0.029486927462158443"/>
        <n v="0.01900337837837838"/>
        <n v="0.010305028854080791"/>
        <n v="0.0125"/>
        <n v="0.009986351985619653"/>
        <n v="0.04552936644135468"/>
        <n v="0.001449773628203482"/>
        <n v="0.027432960702283793"/>
        <n v="0.038317438692098096"/>
        <n v="0.05300977735893509"/>
        <n v="0.16237280796709244"/>
        <n v="0.025907345910172165"/>
        <n v="0.1529553151972031"/>
        <n v="0.016489599773856917"/>
        <n v="0.18875422213391616"/>
        <n v="0.028195488721804513"/>
        <n v="0.03698452813906183"/>
        <n v="0.030456852791878174"/>
        <n v="9.498705801334567E-4"/>
        <n v="0.018884255252183492"/>
        <n v="0.018523927927671185"/>
        <n v="0.027777777777777776"/>
        <n v="8.062038280349319E-4"/>
        <n v="0.024489396091492383"/>
        <n v="0.023470590803895026"/>
        <n v="0.01032657803020524"/>
        <n v="0.008812591430636093"/>
        <n v="0.05856515373352855"/>
        <n v="0.030975096022797667"/>
        <n v="0.007555723460521345"/>
        <n v="0.019739926468773906"/>
        <n v="0.07810835759426259"/>
        <n v="0.027866796711717986"/>
        <n v="0.14129666865931198"/>
        <n v="0.02867095775334375"/>
        <n v="0.003959063285626621"/>
        <n v="0.0028197608842770133"/>
        <n v="0.046627292508548336"/>
        <n v="0.0073572689817539725"/>
        <n v="0.02168726957276079"/>
        <n v="0.035164835164835165"/>
        <n v="0.034243643523670916"/>
        <n v="0.02750779387493123"/>
        <n v="0.09501187648456057"/>
        <n v="0.004529648290231988"/>
        <n v="0.020429009193054137"/>
        <n v="0.04047272138578598"/>
        <n v="0.005831810582792271"/>
        <n v="0.048609760839976666"/>
        <n v="0.04869260359351415"/>
        <n v="0.019017914875813016"/>
        <n v="0.027670809601770933"/>
        <n v="0.0398406374501992"/>
        <n v="0.004587296247591669"/>
        <n v="0.013105515783955572"/>
        <n v="0.030207677784770293"/>
        <n v="0.0070751713370658794"/>
        <n v="0.028623222974906975"/>
        <n v="0.002292394979654995"/>
        <n v="0.05689458984172959"/>
        <n v="0.04846638510004847"/>
        <n v="0.02196997436836324"/>
        <n v="0.049590875278948676"/>
        <n v="0.029668455015205084"/>
        <n v="0.013824783437909442"/>
        <n v="0.002833724151122509"/>
        <n v="0.011015642211940955"/>
        <n v="0.036281179138321996"/>
        <n v="0.012496875781054738"/>
        <n v="0.005247195374072558"/>
        <n v="0.04624633883150917"/>
        <n v="0.012328936012822093"/>
        <n v="0.021637357881899365"/>
        <n v="0.002550239722533918"/>
        <n v="0.012871669455528383"/>
        <n v="0.01955129771738599"/>
        <n v="0.01173035816693603"/>
        <n v="0.013536073636240582"/>
        <n v="0.09718172983479105"/>
        <n v="0.008031053406505154"/>
        <n v="0.0749232037161909"/>
        <n v="0.009635953670334752"/>
        <n v="0.012945356213051797"/>
        <n v="0.0323124148914072"/>
        <n v="0.06464124111182934"/>
        <n v="0.059972583961617545"/>
        <n v="0.010120433154539015"/>
        <n v="0.013779944880220479"/>
        <n v="0.012870380963276513"/>
        <n v="0.04324885390537151"/>
        <n v="0.0013597302295224629"/>
        <n v="0.019074868860276584"/>
        <n v="0.012350253180190195"/>
        <n v="0.027223848090927656"/>
        <n v="0.01807991321641656"/>
        <n v="0.06775067750677506"/>
        <n v="0.022630632347511226"/>
        <n v="0.0061497778392755565"/>
        <n v="0.018225369714642784"/>
        <n v="0.04290354873638834"/>
        <n v="0.018262338492443957"/>
        <n v="0.01327844907714779"/>
        <n v="0.03220784797895754"/>
        <n v="0.02765016164709886"/>
        <n v="0.01677993120228207"/>
        <n v="0.01641901321730564"/>
        <n v="0.028064267171823476"/>
        <n v="0.03595101673969217"/>
        <n v="6.380372273454249E-4"/>
        <n v="0.008143890918398212"/>
        <n v="0.007529364521634375"/>
        <n v="0.027399136927186794"/>
        <n v="0.03816793893129771"/>
        <n v="0.025074596925854415"/>
        <n v="0.05271481286241434"/>
        <n v="0.002814808142676995"/>
        <n v="0.012992496833078897"/>
        <n v="0.11030570438071226"/>
        <n v="0.020348985094368416"/>
        <n v="0.0640888698995941"/>
        <n v="0.007881152224455215"/>
        <n v="0.017351731426746116"/>
        <n v="0.030376670716889428"/>
        <n v="0.040295500335795834"/>
        <n v="0.12554927809165098"/>
        <n v="0.04962505513895015"/>
        <n v="0.018178512997636793"/>
        <n v="0.06708407871198568"/>
        <n v="0.07518420129316826"/>
        <n v="0.01737758825809729"/>
        <n v="0.030797659377887282"/>
        <n v="0.041811846689895474"/>
        <n v="0.04114944105342569"/>
        <n v="0.08371203061468549"/>
        <n v="0.03646175162254795"/>
        <n v="0.13386880856760375"/>
        <n v="0.001423226704002647"/>
        <n v="0.007834534628643058"/>
        <n v="0.032491406877917815"/>
        <n v="0.02425300737291424"/>
        <n v="0.006071399660001619"/>
        <n v="0.008783178456619882"/>
        <n v="0.042269893268519494"/>
        <n v="0.003572727745154082"/>
        <n v="0.06988120195667365"/>
        <n v="0.06492920912616106"/>
        <n v="0.04320069121105938"/>
        <n v="0.06848728704734183"/>
        <n v="0.004247619209433113"/>
        <n v="0.0821287779237845"/>
        <n v="0.03995205753096284"/>
        <n v="0.015008254539996999"/>
        <n v="0.01238748038648939"/>
        <n v="0.03618817852834741"/>
        <n v="0.053602058319039456"/>
        <n v="0.015950235265970173"/>
        <n v="0.01970745379696943"/>
        <n v="0.003858582935416968"/>
        <n v="0.017413512885999537"/>
        <n v="0.016257519102584946"/>
        <n v="0.0038586201574317023"/>
        <n v="0.002766219509709431"/>
        <n v="0.13263332412268583"/>
        <n v="0.0523112041088073"/>
        <n v="0.0011624784505557227"/>
        <n v="0.07237053715020908"/>
        <n v="0.021570319240724764"/>
        <n v="0.0017398263653287402"/>
        <n v="0.12304902532219415"/>
        <n v="0.026448029621793177"/>
        <n v="0.01049097775912715"/>
        <n v="0.030162879549567666"/>
        <n v="0.013256621682530424"/>
        <n v="0.03236595101952745"/>
        <n v="0.04983270449206237"/>
        <n v="0.02009107956067506"/>
        <n v="0.03832194946011136"/>
        <n v="0.023439941660589644"/>
        <n v="0.0035584655896377486"/>
        <n v="0.0022353655874672255"/>
        <n v="0.08654602675059009"/>
        <n v="0.0608149199270221"/>
        <n v="0.01881315846054612"/>
        <n v="0.011192916127748483"/>
        <n v="0.010519533458691107"/>
        <n v="0.08037410492474062"/>
        <n v="0.007363228039172373"/>
        <n v="0.01948178453146308"/>
        <n v="0.05391998274560553"/>
        <n v="0.007345379756133391"/>
        <n v="0.0033428418612943484"/>
        <n v="0.1352657004830918"/>
        <n v="0.013965180150823946"/>
        <n v="0.009293883944324345"/>
        <n v="0.0013252873664772978"/>
        <n v="0.0050765530479212895"/>
        <n v="0.06477802729314217"/>
        <n v="0.0021900795030146444"/>
        <n v="0.04365858982754857"/>
        <n v="0.049212598425196846"/>
        <n v="0.0012586487147398552"/>
        <n v="8.509334740210011E-4"/>
        <n v="0.05722569815351747"/>
        <n v="0.255136296495233"/>
        <n v="0.002172242088025933"/>
        <n v="0.17782426778242677"/>
        <n v="0.014342675195777517"/>
        <n v="0.003160301001113128"/>
        <n v="0.012364760432766615"/>
        <n v="0.03257328990228013"/>
        <n v="0.015357686423608309"/>
        <n v="0.08050233456770246"/>
        <n v="0.0045634178174085265"/>
        <n v="0.018496596626220774"/>
        <n v="0.03360215053763441"/>
        <n v="0.05156056647875705"/>
        <n v="0.021791239921551537"/>
        <n v="0.021578464692237148"/>
        <n v="0.032030749519538756"/>
        <n v="0.07775584664154554"/>
        <n v="0.0013452296475162016"/>
        <n v="0.01564368726755247"/>
        <n v="0.004546625645999727"/>
        <n v="0.013704141637574649"/>
        <n v="0.11472275334608031"/>
        <n v="0.02069801594732848"/>
        <n v="0.0018501705460778368"/>
        <n v="0.012949908136589154"/>
        <n v="0.0014093981229379546"/>
        <n v="0.002053040296048411"/>
        <n v="0.0014442727364635537"/>
        <n v="0.039663652229097256"/>
        <n v="0.04692632566870014"/>
        <n v="0.20491803278688525"/>
        <n v="0.008345329744841543"/>
        <n v="0.0022539091800819343"/>
        <n v="0.051695616211745246"/>
        <n v="0.07020954849859581"/>
        <n v="0.030144694533762062"/>
        <n v="0.015227035093240212"/>
        <n v="0.007995362689640009"/>
        <n v="0.13887135462694106"/>
        <n v="0.01840180337673092"/>
        <n v="0.026574541589157584"/>
        <n v="0.037613781689611075"/>
        <n v="0.013386880856760375"/>
        <n v="0.02717655051926623"/>
        <n v="0.017866714311238163"/>
        <n v="0.00978976480090066"/>
        <n v="0.017848643503093765"/>
        <n v="0.039998222301231054"/>
        <n v="0.04285224545766198"/>
        <n v="0.009762764814995606"/>
        <n v="0.021222410865874362"/>
        <n v="0.02328830926874709"/>
        <n v="0.017707685858425245"/>
        <n v="0.057736720554272515"/>
        <n v="0.05043881771411277"/>
        <n v="0.010230702337715485"/>
        <n v="0.0021649707728945656"/>
        <n v="0.006472910868017347"/>
        <n v="0.003991431726560317"/>
        <n v="0.10095061832253723"/>
        <n v="0.08207485226526592"/>
        <n v="0.001627551186484815"/>
        <n v="0.017834849295523453"/>
        <n v="0.006256479925637267"/>
        <n v="0.0034016176581752214"/>
        <n v="0.026183151142239968"/>
        <n v="0.017660044150110375"/>
        <n v="0.020986848241768493"/>
        <n v="0.06326649795600545"/>
        <n v="0.07882981518787772"/>
        <n v="0.14701828539924652"/>
        <n v="0.005417444785504962"/>
        <n v="0.00156998194520763"/>
        <n v="0.11174224788155322"/>
        <n v="0.002685921741193534"/>
        <n v="0.025630072618539085"/>
        <n v="0.01326259946949602"/>
        <n v="0.007759439129482217"/>
        <n v="0.005585202260483678"/>
        <n v="0.5005418236235101"/>
        <n v="0.0029254093744743403"/>
        <n v="0.030790073280374405"/>
        <n v="0.01954604314789025"/>
        <n v="0.02658337210075098"/>
        <n v="0.01849796522382538"/>
        <n v="0.10080645161290322"/>
        <n v="0.0254474510136568"/>
        <n v="0.124093788779309"/>
        <n v="0.01030715316429602"/>
        <n v="0.07537887804490995"/>
        <n v="0.002137724422890753"/>
        <n v="0.03276271602915881"/>
        <n v="0.05793966549499787"/>
        <n v="0.06901787562978812"/>
        <n v="0.03524988250039167"/>
        <n v="0.025803954456020385"/>
        <n v="0.010282776349614397"/>
        <n v="0.016665277893508877"/>
        <n v="0.00306274023368708"/>
        <n v="0.2847338833321165"/>
        <n v="0.00704141434931915"/>
        <n v="0.0431767962817159"/>
        <n v="0.02062162750466851"/>
        <n v="0.021168287888715286"/>
        <n v="0.0035316346170825167"/>
        <n v="0.061612061467091916"/>
        <n v="0.05395406197009403"/>
        <n v="0.03228149463320152"/>
        <n v="0.03045994517209869"/>
        <n v="0.010086237329164355"/>
        <n v="0.003706457250227502"/>
        <n v="0.04241653032781918"/>
        <n v="0.10338588782631171"/>
        <n v="0.00156086596843929"/>
        <n v="0.02674591381872214"/>
        <n v="0.022651455870845515"/>
        <n v="0.11987871095127282"/>
        <n v="0.055138190088910334"/>
        <n v="0.0017543049720696183"/>
        <n v="0.032632815559326456"/>
        <n v="0.015924091503124415"/>
        <n v="0.022992734295962474"/>
        <n v="0.12161751292186075"/>
        <n v="0.022186169696465464"/>
        <n v="0.02809778027535825"/>
        <n v="0.01165523805823734"/>
        <n v="0.018554166570030384"/>
        <n v="0.007348618459729571"/>
        <n v="0.02989060040252675"/>
        <n v="0.16619790334952697"/>
        <n v="0.06721505617258267"/>
        <n v="0.02662170556393646"/>
        <n v="9.717700791992615E-4"/>
        <n v="0.01896813353566009"/>
        <n v="0.057311282135254625"/>
        <n v="0.06971070059254096"/>
        <n v="0.002718610246442019"/>
        <n v="0.0048915629432978915"/>
        <n v="0.011852681938667758"/>
        <n v="0.01925113100394648"/>
        <n v="0.003489792357354737"/>
        <n v="0.004770355105234034"/>
        <n v="0.07805385716144139"/>
        <n v="0.003957668774784901"/>
        <n v="0.02821215540867322"/>
        <n v="0.024290603952743735"/>
        <n v="0.12403708055881968"/>
        <n v="0.012189176011701608"/>
        <n v="0.0388681592039801"/>
        <n v="0.029437739181630854"/>
        <n v="0.05607581450120563"/>
        <n v="0.027417291171632243"/>
        <n v="0.004435745454747079"/>
        <n v="0.0019131798963056494"/>
        <n v="0.028066892761080573"/>
        <n v="0.006745817593092283"/>
        <n v="0.022459292532285232"/>
        <n v="0.07408626934474812"/>
        <n v="0.004597207962364191"/>
        <n v="3.96557877622239E-4"/>
        <n v="0.004662683957453008"/>
        <n v="0.017692852087756547"/>
        <n v="0.01215263712225553"/>
        <n v="0.020990764063811923"/>
        <n v="0.02307426066223128"/>
        <n v="0.03019406549367297"/>
        <n v="0.040691207986327756"/>
        <n v="0.0405770964833183"/>
        <n v="0.025061609790735555"/>
        <n v="0.0019261412386839202"/>
        <n v="0.001903891554337065"/>
        <n v="0.0013657237482288269"/>
        <n v="0.0025355998214937722"/>
        <n v="0.01447247817067876"/>
        <n v="0.032160804020100506"/>
        <n v="0.03304183095799282"/>
        <n v="0.00175140550291609"/>
        <n v="0.032506230360819156"/>
        <n v="0.0319642000958926"/>
        <n v="0.016764459346186086"/>
        <n v="0.039925472451424006"/>
        <n v="0.018574701256888117"/>
        <n v="0.08798169980644026"/>
        <n v="0.09657836644591612"/>
        <n v="0.0027490653177919505"/>
        <n v="0.00758552681483729"/>
        <n v="0.07182188173330141"/>
        <n v="0.006255323039317111"/>
        <n v="0.04257789820011612"/>
        <n v="0.007485427824745523"/>
        <n v="0.006303183107469272"/>
        <n v="0.012241400416207615"/>
        <n v="0.006448106559566688"/>
        <n v="0.002686468380877718"/>
        <n v="0.08323160581511485"/>
        <n v="0.038301458008834874"/>
        <n v="0.013233737207387367"/>
        <n v="0.07880910683012259"/>
        <n v="0.019815713861091846"/>
        <n v="0.007195138702651082"/>
        <n v="0.023705108450871162"/>
        <n v="0.019652156824211457"/>
        <n v="0.0065369303882282966"/>
        <n v="0.06825162097599818"/>
        <n v="0.07558578987150416"/>
        <n v="0.001063100319461646"/>
        <n v="0.021842407033255067"/>
        <n v="0.02440055958616651"/>
        <n v="0.16783803629497535"/>
        <n v="0.017503938386136883"/>
        <n v="0.0026390516304060974"/>
        <n v="0.03350757271143279"/>
        <n v="0.004788297401151585"/>
        <n v="0.0037287461469623145"/>
        <n v="0.04602462317339777"/>
        <n v="0.029197080291970805"/>
        <n v="0.0021424516073743185"/>
        <n v="0.0850099178237461"/>
        <n v="0.021841214371519056"/>
        <n v="0.026062027625749284"/>
        <n v="0.013383297644539615"/>
        <n v="0.01849283402681461"/>
        <n v="0.0506393214330928"/>
        <n v="0.003941304128269743"/>
        <n v="0.026371308016877634"/>
        <n v="0.007279874786153678"/>
        <n v="0.05107832009080591"/>
        <n v="0.0030688572367613457"/>
        <n v="0.019282360831656607"/>
        <n v="0.04861786359216558"/>
        <n v="0.025647601949217745"/>
        <n v="0.02057276693165094"/>
        <n v="0.04337453914552158"/>
        <n v="0.020021356113187398"/>
        <n v="0.31641397495056034"/>
        <n v="0.02543881963876876"/>
        <n v="0.0135473819684346"/>
        <n v="0.05815831987075929"/>
        <n v="0.01788823431201851"/>
        <n v="0.04437541601952519"/>
        <n v="0.006824752757820546"/>
        <n v="0.009698465879033679"/>
        <n v="0.06554798112218144"/>
        <n v="0.01580472385635262"/>
        <n v="0.01819568155824351"/>
        <n v="0.02101392172314158"/>
        <n v="0.0047764814361010615"/>
        <n v="0.1545253863134658"/>
        <n v="0.018555913332969493"/>
        <n v="0.030692630358421718"/>
        <n v="0.0250901677904971"/>
        <n v="0.06577125450013847"/>
        <n v="0.02294630564479119"/>
        <n v="0.013524479307546659"/>
        <n v="0.0044119144314852315"/>
        <n v="0.03152916447714135"/>
        <n v="0.05535949069268562"/>
        <n v="0.028165840468679586"/>
        <n v="0.002217370094720833"/>
        <n v="0.01300221037576388"/>
        <n v="0.019296327265710428"/>
        <n v="0.04233572227766186"/>
        <n v="0.015223017202009437"/>
        <n v="0.0020125381124405043"/>
        <n v="0.07653305271214005"/>
        <n v="0.021867938478199747"/>
        <n v="0.014189093316937048"/>
        <n v="8.483275222898058E-4"/>
        <n v="0.007389071563158089"/>
        <n v="0.06615944426066822"/>
        <n v="0.017143048284858926"/>
        <n v="0.013066130955297498"/>
        <n v="0.10687186063909372"/>
        <n v="0.06409742809069786"/>
        <n v="0.030832476875642344"/>
        <n v="0.0019178274850249638"/>
        <n v="0.006409434687860531"/>
        <n v="0.01840791949603207"/>
        <n v="0.07818138080346404"/>
        <n v="0.0011839924224484964"/>
        <n v="0.04589562024652505"/>
        <n v="0.01095290251916758"/>
        <n v="0.03972720651526187"/>
        <n v="0.0014819185726160308"/>
        <n v="0.05648805681084571"/>
        <n v="0.02167995567653506"/>
        <n v="0.008563110121596162"/>
        <n v="0.011284134506883321"/>
        <n v="0.0447427293064877"/>
        <n v="0.00352074322889562"/>
        <n v="0.06289590727346242"/>
        <n v="0.0416430058678781"/>
        <n v="0.01074488946194966"/>
        <n v="0.0573641187437258"/>
        <n v="0.005727612378692107"/>
        <n v="0.0441549839938183"/>
        <n v="0.02039957670878329"/>
        <n v="0.02801905295601009"/>
        <n v="0.16196517748684033"/>
        <n v="0.0034415667847506473"/>
        <n v="0.0011746786275054915"/>
        <n v="0.019961787435480653"/>
        <n v="0.03373961452490405"/>
        <n v="0.09091344083448968"/>
        <n v="0.027749514383498288"/>
        <n v="0.013352202023358177"/>
        <n v="0.026476039184537992"/>
        <n v="0.10452299505891297"/>
        <n v="0.020982836040119184"/>
        <n v="0.018972332015810275"/>
        <n v="0.004903943996959555"/>
        <n v="0.03664345914254306"/>
        <n v="0.017033928488471125"/>
        <n v="0.032125933659946995"/>
        <n v="0.012810658467845248"/>
        <n v="0.01046586166747341"/>
        <n v="0.020154247171687314"/>
        <m/>
      </sharedItems>
    </cacheField>
    <cacheField name="zero click" numFmtId="0">
      <sharedItems containsString="0" containsBlank="1" containsNumber="1" containsInteger="1">
        <n v="0.0"/>
        <n v="1.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:Z966" sheet="Inventory and Viewabilty"/>
  </cacheSource>
  <cacheFields>
    <cacheField name="creative_size.userid" numFmtId="0">
      <sharedItems containsBlank="1">
        <s v="300x50 | ABWXM0805N"/>
        <s v="300x250 | ABWXM0805N"/>
        <s v="320x50 | ACISR2177V"/>
        <s v="300x250 | ADOWV1114V"/>
        <s v="320x50 | AFMSM7834H"/>
        <s v="300x250 | AFMSM7834H"/>
        <s v="320x50 | AJMBY2346O"/>
        <s v="300x250 | ALGYF1437Q"/>
        <s v="320x50 | ALJEC5836N"/>
        <s v="300x250 | ALJEC5836N"/>
        <s v="300x250 | ALQHY3719W"/>
        <s v="320x50 | ALQHY3719W"/>
        <s v="320x50 | AOBAC3198V"/>
        <s v="300x250 | AOBAC3198V"/>
        <s v="300x250 | ARBEB1229T"/>
        <s v="320x50 | ARBEB1229T"/>
        <s v="320x50 | ASKQT4796T"/>
        <s v="300x250 | ASOMQ3553Y"/>
        <s v="300x250 | AYMSL2125P"/>
        <s v="320x50 | BBJPF6212Z"/>
        <s v="300x250 | BBLZX7578R"/>
        <s v="300x250 | BLMUX0265H"/>
        <s v="300x250 | BOQOT3577K"/>
        <s v="320x50 | BPIEV7647Z"/>
        <s v="320x50 | BSPYL8294V"/>
        <s v="300x250 | BUFTA5555M"/>
        <s v="300x250 | BUPVZ1190I"/>
        <s v="320x50 | BYVML5268P"/>
        <s v="320x50 | BZOBI2836C"/>
        <s v="320x50 | CAHYG3981W"/>
        <s v="300x250 | CCRNM8255N"/>
        <s v="320x50 | CCRNM8255N"/>
        <s v="320x50 | CCUNM3999A"/>
        <s v="320x50 | CDXJO4905E"/>
        <s v="300x250 | CEGED2731Y"/>
        <s v="300x250 | CGMMU2582A"/>
        <s v="300x250 | CJJWX4880S"/>
        <s v="320x50 | CKQDJ5078T"/>
        <s v="320x50 | CLEKY2878M"/>
        <s v="300x250 | CLEKY2878M"/>
        <s v="320x50 | CUCAI3074I"/>
        <s v="320x50 | CUHNL0300I"/>
        <s v="300x250 | CUHNL0300I"/>
        <s v="320x50 | CUJSR0419H"/>
        <s v="320x50 | CUZSG1386K"/>
        <s v="320x50 | CXGAZ6353T"/>
        <s v="320x50 | CXWOQ3854Y"/>
        <s v="300x250 | CZLSB5840A"/>
        <s v="320x50 | DAIHT9728L"/>
        <s v="320x50 | DANIT5805U"/>
        <s v="300x250 | DANIT5805U"/>
        <s v="320x50 | DBLTB3558S"/>
        <s v="320x50 | DBQPZ0065J"/>
        <s v="320x50 | DBWPR4771C"/>
        <s v="320x50 | DCAHB9626S"/>
        <s v="320x50 | DDAUP9478O"/>
        <s v="300x250 | DEIGT6412A"/>
        <s v="320x50 | DEIGT6412A"/>
        <s v="300x250 | DIVZD4914F"/>
        <s v="320x50 | DLRVS3201A"/>
        <s v="300x250 | DLRVS3201A"/>
        <s v="320x50 | DLXOX1644U"/>
        <s v="300x250 | DMNFG5266O"/>
        <s v="320x50 | DPGGD9172J"/>
        <s v="320x50 | DPPOA9109K"/>
        <s v="300x250 | DPPOA9109K"/>
        <s v="320x50 | DPTMM2394J"/>
        <s v="300x250 | DPTMM2394J"/>
        <s v="320x50 | DRQEG8768V"/>
        <s v="300x250 | DTBFV9091K"/>
        <s v="320x50 | DTBFV9091K"/>
        <s v="320x50 | DUSFZ5266A"/>
        <s v="320x50 | DUVJV0365K"/>
        <s v="320x50 | DUZHB7832G"/>
        <s v="300x250 | DUZHB7832G"/>
        <s v="320x50 | DVSKS0893I"/>
        <s v="300x250 | DXADI4176M"/>
        <s v="320x50 | DYSHC7693I"/>
        <s v="300x250 | DYSHC7693I"/>
        <s v="320x50 | DYYCQ3365N"/>
        <s v="300x250 | DYYCQ3365N"/>
        <s v="320x50 | DZGAO1303N"/>
        <s v="300x250 | DZKXR6496B"/>
        <s v="300x250 | DZRCO0881W"/>
        <s v="320x50 | DZRCO0881W"/>
        <s v="300x250 | EBJLN4203Z"/>
        <s v="300x50 | EDGHK7447A"/>
        <s v="300x250 | EDGHK7447A"/>
        <s v="300x250 | EDMHM0851Y"/>
        <s v="300x250 | EHBUT5002W"/>
        <s v="320x50 | EIGNB6744C"/>
        <s v="320x50 | EIHMD3764I"/>
        <s v="320x50 | ELGKR4105C"/>
        <s v="300x250 | ELPSH7345M"/>
        <s v="300x250 | ELQWA3255B"/>
        <s v="320x50 | EMKQQ7215U"/>
        <s v="320x50 | EOBSG4888H"/>
        <s v="300x250 | EQNJY1753V"/>
        <s v="320x50 | EQNJY1753V"/>
        <s v="300x250 | ERAWQ4479D"/>
        <s v="300x250 | ESXTC0601A"/>
        <s v="300x50 | ESXTC0601A"/>
        <s v="320x50 | ETYCF9135S"/>
        <s v="300x250 | EUWTQ7057W"/>
        <s v="300x250 | EVNAW4640F"/>
        <s v="300x250 | EWNTA2102E"/>
        <s v="300x50 | EWNTA2102E"/>
        <s v="300x250 | EXWIY3624H"/>
        <s v="300x250 | EZLPP1861T"/>
        <s v="320x50 | EZLPP1861T"/>
        <s v="300x250 | EZURE6857K"/>
        <s v="320x50 | FAMYP0995M"/>
        <s v="300x50 | FBZDK4515D"/>
        <s v="320x50 | FBZDK4515D"/>
        <s v="300x250 | FBZDK4515D"/>
        <s v="300x250 | FEICG0482L"/>
        <s v="320x50 | FEICG0482L"/>
        <s v="300x50 | FGJQD8833Y"/>
        <s v="300x250 | FGJQD8833Y"/>
        <s v="320x50 | FGRHL1188N"/>
        <s v="320x50 | FHALK0254I"/>
        <s v="300x250 | FHXYS4659R"/>
        <s v="300x50 | FPSKP7757U"/>
        <s v="320x50 | FPSKP7757U"/>
        <s v="300x250 | FQHEZ7971Z"/>
        <s v="320x50 | FRLAV2389E"/>
        <s v="320x50 | FRRDD3353T"/>
        <s v="300x250 | FSWKS7703F"/>
        <s v="300x250 | FSZHR3629S"/>
        <s v="300x250 | FTBPT7921O"/>
        <s v="300x250 | FVEOX2518Q"/>
        <s v="320x50 | FWDFC3678M"/>
        <s v="300x250 | FWDFC3678M"/>
        <s v="300x250 | FXYFQ8937T"/>
        <s v="300x50 | FZBMA4850B"/>
        <s v="300x250 | GFDFS4398C"/>
        <s v="300x250 | GFIAB5156G"/>
        <s v="300x250 | GKJGA3143R"/>
        <s v="320x50 | GKJGA3143R"/>
        <s v="320x50 | GLOSR9987H"/>
        <s v="320x50 | GNJHQ6615U"/>
        <s v="300x250 | GNJHQ6615U"/>
        <s v="300x250 | GODYB4457O"/>
        <s v="300x50 | GQTYF6449M"/>
        <s v="300x250 | GSFPR8052D"/>
        <s v="320x50 | GVNEZ4094A"/>
        <s v="320x50 | GVZIZ4368Z"/>
        <s v="300x50 | GYCND0607J"/>
        <s v="320x50 | GYCND0607J"/>
        <s v="300x250 | GYLSP9079C"/>
        <s v="300x250 | HAAET5600P"/>
        <s v="320x50 | HAAET5600P"/>
        <s v="320x50 | HCZPH4346B"/>
        <s v="300x50 | HCZPH4346B"/>
        <s v="300x250 | HFPQI8101C"/>
        <s v="320x50 | HFZCU7720Q"/>
        <s v="300x250 | HGETU3242K"/>
        <s v="300x250 | HKIWD6732Z"/>
        <s v="320x50 | HLRXK0020W"/>
        <s v="320x50 | HLWQP6959X"/>
        <s v="320x50 | HNFNT9214M"/>
        <s v="320x50 | HNWTV2993L"/>
        <s v="300x250 | HPNFI2551J"/>
        <s v="300x250 | HQWSA5089H"/>
        <s v="300x50 | HQWSA5089H"/>
        <s v="300x250 | HRTWF2586O"/>
        <s v="320x50 | HRVXJ7349Z"/>
        <s v="300x50 | HTPDW1024C"/>
        <s v="300x250 | HTPDW1024C"/>
        <s v="300x250 | HTXDB0315N"/>
        <s v="320x50 | HVIPF9164I"/>
        <s v="300x250 | HWUEF0767X"/>
        <s v="300x50 | HWWPB2234B"/>
        <s v="300x250 | HXCRN4463P"/>
        <s v="300x50 | HXCRN4463P"/>
        <s v="320x50 | HYWBU2767P"/>
        <s v="300x250 | IBDNQ3988K"/>
        <s v="300x250 | IBKUG9489W"/>
        <s v="300x250 | IBKVE5450B"/>
        <s v="300x250 | IBXAA5591O"/>
        <s v="300x50 | IBYZN1800D"/>
        <s v="300x50 | IDJBP7103Z"/>
        <s v="300x250 | IDJBP7103Z"/>
        <s v="300x50 | IDWQW7204M"/>
        <s v="300x250 | IGJXP7390M"/>
        <s v="320x50 | IGJXP7390M"/>
        <s v="300x250 | IHOHM5014T"/>
        <s v="300x250 | IHTFN9883F"/>
        <s v="300x250 | INIEJ5776C"/>
        <s v="300x50 | INWUW6003P"/>
        <s v="300x250 | IOFRC1978M"/>
        <s v="300x250 | IPVUM5032X"/>
        <s v="320x50 | IQNDF8078J"/>
        <s v="300x250 | IQSSO8533H"/>
        <s v="300x250 | IWBMW6853J"/>
        <s v="300x250 | IXAMN5010X"/>
        <s v="320x50 | IXAMN5010X"/>
        <s v="320x50 | IXGIU1790K"/>
        <s v="300x250 | IXGTG8836K"/>
        <s v="300x50 | IXQEK3844N"/>
        <s v="300x250 | IXQEK3844N"/>
        <s v="300x250 | IXZCJ1734X"/>
        <s v="320x50 | IXZCJ1734X"/>
        <s v="320x50 | JGGKX2037G"/>
        <s v="320x50 | JGIIM9251E"/>
        <s v="300x50 | JGIIM9251E"/>
        <s v="320x50 | JGLSA4329U"/>
        <s v="320x50 | JHJPD1937B"/>
        <s v="320x50 | JHQYJ2545D"/>
        <s v="300x250 | JHQYJ2545D"/>
        <s v="320x50 | JIEVO9973J"/>
        <s v="300x250 | JLMBA1714K"/>
        <s v="320x50 | JMHAM7380E"/>
        <s v="300x250 | JMHAM7380E"/>
        <s v="300x250 | JNBOH4462V"/>
        <s v="320x50 | JNBOH4462V"/>
        <s v="320x50 | JOJKS6529M"/>
        <s v="320x50 | JOKIV1520Z"/>
        <s v="320x50 | JRADW4215G"/>
        <s v="300x250 | JUAJZ1179L"/>
        <s v="320x50 | JUAJZ1179L"/>
        <s v="300x50 | JUAJZ1179L"/>
        <s v="320x50 | JZKWS2776C"/>
        <s v="300x50 | KAOJS0986I"/>
        <s v="300x250 | KAOJS0986I"/>
        <s v="320x50 | KNDVK7610T"/>
        <s v="320x50 | KNJHG4959G"/>
        <s v="300x250 | KODBQ9842M"/>
        <s v="300x250 | KRPSH7899E"/>
        <s v="320x50 | KRPSH7899E"/>
        <s v="320x50 | KSREK1687R"/>
        <s v="300x250 | KSREK1687R"/>
        <s v="300x250 | KUECC7597O"/>
        <s v="320x50 | KUECC7597O"/>
        <s v="320x50 | KUEOV3059A"/>
        <s v="320x50 | KULXK2417O"/>
        <s v="300x250 | KVFZR5846U"/>
        <s v="320x50 | KVFZR5846U"/>
        <s v="300x250 | KWTTE8102B"/>
        <s v="320x50 | KYCQN5930T"/>
        <s v="320x50 | LAHPY7048C"/>
        <s v="300x250 | LAUXF7510L"/>
        <s v="320x50 | LBLVK2168C"/>
        <s v="300x250 | LBLVK2168C"/>
        <s v="320x50 | LGXZN7618K"/>
        <s v="320x50 | LJRKT6242F"/>
        <s v="300x50 | LLQYY4909B"/>
        <s v="320x50 | LLQYY4909B"/>
        <s v="320x50 | LQLYG6047L"/>
        <s v="320x50 | LTHGG8490O"/>
        <s v="320x50 | LUNGK0290L"/>
        <s v="300x250 | LWJQD9640X"/>
        <s v="300x50 | LYCVY6358C"/>
        <s v="300x50 | LYDJQ5653N"/>
        <s v="300x250 | LYDJQ5653N"/>
        <s v="300x250 | LYYFK6266Q"/>
        <s v="320x50 | LYYFK6266Q"/>
        <s v="300x250 | MBBXE6117R"/>
        <s v="300x250 | MBXJL8921H"/>
        <s v="300x250 | MBYFR7830Z"/>
        <s v="320x50 | MBYFR7830Z"/>
        <s v="300x250 | MCGLF9586W"/>
        <s v="320x50 | MDRXP7045D"/>
        <s v="300x250 | MDRXP7045D"/>
        <s v="300x250 | MEOSU3566R"/>
        <s v="320x50 | MGZVT5342M"/>
        <s v="300x250 | MGZVT5342M"/>
        <s v="300x250 | MHCUS4399K"/>
        <s v="320x50 | MIEKF7155T"/>
        <s v="300x250 | MJVRY6395O"/>
        <s v="300x250 | MKCML3857A"/>
        <s v="320x50 | MKCML3857A"/>
        <s v="300x250 | MKCYW5699X"/>
        <s v="320x50 | MKJOS9956B"/>
        <s v="300x250 | MKJOS9956B"/>
        <s v="300x50 | MKNCM9151D"/>
        <s v="320x50 | MLCPE3769A"/>
        <s v="300x250 | MNKEV7271L"/>
        <s v="320x50 | MNVGC8599B"/>
        <s v="300x250 | MNVGC8599B"/>
        <s v="320x50 | MPGXL3067A"/>
        <s v="320x50 | MPLPP0362A"/>
        <s v="300x250 | MPRAX9910J"/>
        <s v="320x50 | MQLNG3826L"/>
        <s v="320x50 | MRWWP1933D"/>
        <s v="300x250 | MSTKW0021I"/>
        <s v="300x250 | MYWVG5740K"/>
        <s v="300x250 | MYYFY2600T"/>
        <s v="320x50 | NBFDP8614V"/>
        <s v="300x250 | NGAMR1003C"/>
        <s v="320x50 | NGAMR1003C"/>
        <s v="300x250 | NHIUE2081D"/>
        <s v="320x50 | NHUXA3523K"/>
        <s v="300x250 | NHUXA3523K"/>
        <s v="300x250 | NKXQD8942M"/>
        <s v="300x250 | NMQEL6671J"/>
        <s v="320x50 | NMZNE4238Q"/>
        <s v="320x50 | NNIQN4994L"/>
        <s v="300x250 | NOKCJ7278U"/>
        <s v="320x50 | NPHUV3051S"/>
        <s v="300x250 | NPHUV3051S"/>
        <s v="320x50 | NQIAQ4797B"/>
        <s v="300x250 | NQQNL7320T"/>
        <s v="320x50 | NQQNL7320T"/>
        <s v="300x50 | NRDJO4942X"/>
        <s v="300x50 | NTFCU1151W"/>
        <s v="300x250 | NUEFG3623O"/>
        <s v="320x50 | NVALC0032U"/>
        <s v="300x250 | NVALC0032U"/>
        <s v="320x50 | NWIPH6867Y"/>
        <s v="300x50 | NWLOJ3636X"/>
        <s v="320x50 | NWLOJ3636X"/>
        <s v="300x250 | NXNCM3609R"/>
        <s v="300x250 | OBEFA3199W"/>
        <s v="320x50 | OBEFA3199W"/>
        <s v="320x50 | OBTHQ1814N"/>
        <s v="300x50 | OHSXI8260D"/>
        <s v="300x250 | OICXW8154D"/>
        <s v="320x50 | OICXW8154D"/>
        <s v="300x250 | OJNGY6042R"/>
        <s v="300x250 | OLDCT4805K"/>
        <s v="300x50 | OMUVE7654C"/>
        <s v="320x50 | ONZEO0121L"/>
        <s v="320x50 | ORNZZ7431N"/>
        <s v="300x250 | OTXLT2018N"/>
        <s v="300x250 | PAIWC8906L"/>
        <s v="300x250 | PBJVX1159R"/>
        <s v="320x50 | PCCZU6150E"/>
        <s v="320x50 | PFARI5934S"/>
        <s v="300x250 | PFARI5934S"/>
        <s v="300x250 | PHCDP6748A"/>
        <s v="300x250 | PHTXE1764B"/>
        <s v="300x250 | PJSYV2809B"/>
        <s v="300x50 | PLNCK8092K"/>
        <s v="300x50 | PPOHQ6538L"/>
        <s v="300x250 | PPOHQ6538L"/>
        <s v="300x250 | PQLGX6807T"/>
        <s v="300x250 | PSRDL1633K"/>
        <s v="320x50 | PWPQP4253T"/>
        <s v="320x50 | PXTFY2287U"/>
        <s v="300x250 | QDYXJ7569A"/>
        <s v="320x50 | QETJS1358H"/>
        <s v="320x50 | QFWII4772P"/>
        <s v="300x50 | QGJUN3539N"/>
        <s v="300x250 | QLOUJ8272S"/>
        <s v="320x50 | QLYBJ6230S"/>
        <s v="300x250 | QLYBJ6230S"/>
        <s v="320x50 | QOVXZ1547U"/>
        <s v="300x250 | QOVXZ1547U"/>
        <s v="300x250 | QROHR6546G"/>
        <s v="300x250 | QTDDO7203O"/>
        <s v="320x50 | QTDDO7203O"/>
        <s v="300x250 | QUAZP4763Z"/>
        <s v="300x250 | QYCQG9954K"/>
        <s v="320x50 | RAPZK6824L"/>
        <s v="320x50 | RBDGI2191H"/>
        <s v="300x250 | RBDGI2191H"/>
        <s v="320x50 | RBTCM6209G"/>
        <s v="300x250 | RESTH6166P"/>
        <s v="320x50 | RESTH6166P"/>
        <s v="300x250 | RGSQC0136Q"/>
        <s v="320x50 | RGVDH5612B"/>
        <s v="320x50 | RGWVN5464S"/>
        <s v="300x250 | RHAIL7304A"/>
        <s v="320x50 | RHUKV7848M"/>
        <s v="300x50 | RLBQR3041X"/>
        <s v="300x250 | RLRXJ9018X"/>
        <s v="320x50 | RMFKW1583H"/>
        <s v="300x250 | RMFKW1583H"/>
        <s v="320x50 | RRFVN6966N"/>
        <s v="300x250 | RRFVN6966N"/>
        <s v="320x50 | RTBFW6798E"/>
        <s v="320x50 | RUPEE8669S"/>
        <s v="300x250 | RUPPP6016V"/>
        <s v="300x250 | RUXTH5361L"/>
        <s v="320x50 | RXHRP9729B"/>
        <s v="300x250 | RZUDP2486J"/>
        <s v="300x50 | SDVKA9078Z"/>
        <s v="300x250 | SDVKA9078Z"/>
        <s v="320x50 | SEAXG5752L"/>
        <s v="320x50 | SERKQ1423A"/>
        <s v="300x50 | SFQJF8708G"/>
        <s v="300x250 | SFQJF8708G"/>
        <s v="300x250 | SIZMU2622P"/>
        <s v="300x250 | SKDOI1091I"/>
        <s v="300x250 | SLPEF4433Z"/>
        <s v="320x50 | SNGLC5511I"/>
        <s v="320x50 | SNNTU2001Z"/>
        <s v="300x250 | SOENF7979I"/>
        <s v="320x50 | SPCMX2024W"/>
        <s v="320x50 | SSLQK7603J"/>
        <s v="320x50 | SSXHD0493R"/>
        <s v="300x250 | SSXHD0493R"/>
        <s v="300x250 | SVDSI0203I"/>
        <s v="300x250 | SWROB3634I"/>
        <s v="320x50 | SWROB3634I"/>
        <s v="320x50 | SXGTG5116S"/>
        <s v="300x50 | SXGTG5116S"/>
        <s v="300x250 | SYCWI6055B"/>
        <s v="300x250 | SZZTG0430B"/>
        <s v="300x250 | TADZU2116Y"/>
        <s v="300x250 | TLVFK1900S"/>
        <s v="320x50 | TMWLJ3345S"/>
        <s v="300x50 | TMWLJ3345S"/>
        <s v="300x250 | TMWLJ3345S"/>
        <s v="300x250 | TNEMA3098L"/>
        <s v="320x50 | TOBUU9192V"/>
        <s v="300x50 | TOJEA8998J"/>
        <s v="320x50 | TOJIT8735S"/>
        <s v="300x250 | TPPAP8234B"/>
        <s v="300x250 | TPUSC7096U"/>
        <s v="320x50 | TQOZR1674Z"/>
        <s v="320x50 | TSUJX7553E"/>
        <s v="300x250 | TSUJX7553E"/>
        <s v="320x50 | TSZTZ3446D"/>
        <s v="320x50 | TXPGH7140K"/>
        <s v="300x250 | UBHTX8408S"/>
        <s v="300x250 | UCHEB8023T"/>
        <s v="300x50 | UCZLN2659H"/>
        <s v="300x250 | UDILX1928H"/>
        <s v="300x50 | UDQZF1654N"/>
        <s v="300x50 | UDWCZ8207P"/>
        <s v="320x50 | UDWCZ8207P"/>
        <s v="300x250 | UFEIC4685Q"/>
        <s v="320x50 | UFEIC4685Q"/>
        <s v="300x250 | UFJIL2790F"/>
        <s v="300x250 | UGRIS7899B"/>
        <s v="300x250 | UGXAX0803E"/>
        <s v="300x250 | UGYXW4230S"/>
        <s v="320x50 | UHQLB1940F"/>
        <s v="320x50 | UIWIP6457B"/>
        <s v="300x250 | UJMXF0797L"/>
        <s v="300x250 | UKVZR6178H"/>
        <s v="320x50 | UKVZR6178H"/>
        <s v="300x250 | ULAIX3501E"/>
        <s v="320x50 | ULCVE1524T"/>
        <s v="320x50 | UMAYV9951W"/>
        <s v="300x50 | UNAHF7261R"/>
        <s v="320x50 | UODXL9048I"/>
        <s v="300x250 | UPUTZ1432X"/>
        <s v="300x250 | UQVUR7684C"/>
        <s v="320x50 | URJMU3263E"/>
        <s v="300x50 | UTHKV3343C"/>
        <s v="320x50 | UTLZK1972J"/>
        <s v="300x250 | UTLZK1972J"/>
        <s v="320x50 | UUBIN9425T"/>
        <s v="300x50 | UUBIN9425T"/>
        <s v="300x250 | UWHDX4547D"/>
        <s v="300x50 | UYBWI6518W"/>
        <s v="320x50 | UYBWI6518W"/>
        <s v="300x250 | UYILJ6576R"/>
        <s v="320x50 | UYILJ6576R"/>
        <s v="300x250 | VBOIN7828R"/>
        <s v="320x50 | VDIFM5959E"/>
        <s v="300x250 | VDJYO1640I"/>
        <s v="300x250 | VGRYB1953J"/>
        <s v="300x250 | VHSGZ6955F"/>
        <s v="300x250 | VKGWM6447J"/>
        <s v="300x250 | VMYST9432L"/>
        <s v="300x250 | VMZVX0803G"/>
        <s v="320x50 | VNITQ2564X"/>
        <s v="320x50 | VOFGB6363F"/>
        <s v="300x250 | VOIKW7525D"/>
        <s v="320x50 | VPBJO3661M"/>
        <s v="300x250 | VPCIP7254I"/>
        <s v="320x50 | VPCIP7254I"/>
        <s v="300x250 | VPWSU8183E"/>
        <s v="300x250 | VQKIZ8502W"/>
        <s v="300x250 | VQSPP7748N"/>
        <s v="300x250 | VQWRD0962W"/>
        <s v="320x50 | VRAEE9947R"/>
        <s v="320x50 | VRJZP3827J"/>
        <s v="320x50 | VSEBV0477I"/>
        <s v="300x250 | VSEBV0477I"/>
        <s v="300x250 | VTFJZ4454U"/>
        <s v="300x250 | VYLUI9549K"/>
        <s v="320x50 | WAJCH8135H"/>
        <s v="300x250 | WAJCH8135H"/>
        <s v="320x50 | WASAZ7091S"/>
        <s v="320x50 | WFYQL7703Z"/>
        <s v="300x250 | WFYQL7703Z"/>
        <s v="300x250 | WHTMD7367W"/>
        <s v="320x50 | WIAXH5568R"/>
        <s v="300x250 | WIOIH3185X"/>
        <s v="320x50 | WIOIH3185X"/>
        <s v="300x250 | WKMPV6304C"/>
        <s v="320x50 | WMDBP5263P"/>
        <s v="300x250 | WNXZE3849P"/>
        <s v="320x50 | WNXZE3849P"/>
        <s v="300x250 | WOAJS6397Q"/>
        <s v="320x50 | WOAJS6397Q"/>
        <s v="320x50 | WOMDF4920R"/>
        <s v="300x50 | WOOPY2470Q"/>
        <s v="320x50 | WOOPY2470Q"/>
        <s v="320x50 | WOZNO2145E"/>
        <s v="300x250 | WOZNO2145E"/>
        <s v="300x250 | WQKOK9466B"/>
        <s v="320x50 | WQKOK9466B"/>
        <s v="320x50 | WQOKT9460U"/>
        <s v="300x250 | WSVWR6700T"/>
        <s v="320x50 | WVAIV4666J"/>
        <s v="300x250 | WVAIV4666J"/>
        <s v="320x50 | WZUCC2935Y"/>
        <s v="300x250 | XAYIG7093D"/>
        <s v="320x50 | XEVLA2869O"/>
        <s v="320x50 | XGMHH6981T"/>
        <s v="320x50 | XJAXD7769J"/>
        <s v="300x250 | XJCCK3495N"/>
        <s v="320x50 | XLDQB0289S"/>
        <s v="300x250 | XLDQB0289S"/>
        <s v="300x250 | XLGLF3015N"/>
        <s v="320x50 | XLMPS4623T"/>
        <s v="300x50 | XMYUC8028K"/>
        <s v="300x250 | XMYUC8028K"/>
        <s v="320x50 | XNDIE5376H"/>
        <s v="300x250 | XNDIE5376H"/>
        <s v="320x50 | XNMNN2508C"/>
        <s v="300x250 | XNMNN2508C"/>
        <s v="300x250 | XOUNU4391H"/>
        <s v="320x50 | XOUNU4391H"/>
        <s v="300x250 | XPGSD5184Z"/>
        <s v="300x250 | XQRTH0321M"/>
        <s v="320x50 | XQRTH0321M"/>
        <s v="300x50 | XRMMV3675M"/>
        <s v="300x250 | XSOQC3661H"/>
        <s v="320x50 | XSPIU6074Y"/>
        <s v="300x250 | XSPIU6074Y"/>
        <s v="300x250 | XSQXY8178A"/>
        <s v="300x250 | XTHAC0632A"/>
        <s v="300x250 | XULRY0614D"/>
        <s v="300x50 | XULRY0614D"/>
        <s v="300x250 | XWYIT9866J"/>
        <s v="320x50 | XWYIT9866J"/>
        <s v="300x250 | XYOJW6022K"/>
        <s v="300x50 | XYOJW6022K"/>
        <s v="300x250 | YAWMM0905I"/>
        <s v="320x50 | YBMER8440V"/>
        <s v="320x50 | YDBMK6388L"/>
        <s v="300x250 | YDFZL4760B"/>
        <s v="300x250 | YEDWG7133W"/>
        <s v="300x250 | YEMIG6375F"/>
        <s v="300x50 | YEMIG6375F"/>
        <s v="300x250 | YFRQE4602U"/>
        <s v="320x50 | YHBPW3142T"/>
        <s v="300x250 | YHBPW3142T"/>
        <s v="320x50 | YHRWV5518Y"/>
        <s v="300x250 | YIFKL6363U"/>
        <s v="300x250 | YJOKS4938A"/>
        <s v="320x50 | YJOKS4938A"/>
        <s v="320x50 | YJOWE1578J"/>
        <s v="320x50 | YOGGI4679I"/>
        <s v="300x250 | YOGGI4679I"/>
        <s v="300x250 | YSCFB3523B"/>
        <s v="320x50 | YTOPI5843W"/>
        <s v="300x250 | YTVZF7096N"/>
        <s v="320x50 | YUUQX1533J"/>
        <s v="300x250 | YWOKG0142J"/>
        <s v="320x50 | YWOKG0142J"/>
        <s v="300x50 | YXRCM7069A"/>
        <s v="320x50 | YXRCM7069A"/>
        <s v="300x50 | YXUGJ2459B"/>
        <s v="300x250 | YXUGJ2459B"/>
        <s v="300x250 | YXYJD5988H"/>
        <s v="320x50 | YXYJD5988H"/>
        <s v="300x250 | ZAJWN7862U"/>
        <s v="300x250 | ZAPRT1202P"/>
        <s v="320x50 | ZBLQJ7353X"/>
        <s v="320x50 | ZDTAD6991M"/>
        <s v="300x250 | ZFWXT7245G"/>
        <s v="300x50 | ZFWXT7245G"/>
        <s v="320x50 | ZFWXT7245G"/>
        <s v="300x250 | ZHEWP3598B"/>
        <s v="320x50 | ZHEWP3598B"/>
        <s v="300x250 | ZHVGN2491H"/>
        <s v="320x50 | ZHVGN2491H"/>
        <s v="300x50 | ZJRPV5063L"/>
        <s v="320x50 | ZKNQP2729Q"/>
        <s v="320x50 | ZLASU0197Q"/>
        <s v="320x50 | ZONZT0469Y"/>
        <s v="300x250 | ZPFYE9731B"/>
        <s v="300x250 | ZQQVT1648U"/>
        <s v="320x50 | ZQQVT1648U"/>
        <s v="320x50 | ZRRCV7570B"/>
        <s v="300x250 | ZRRCV7570B"/>
        <s v="300x250 | ZTHAO8965Z"/>
        <s v="300x250 | ZUTDU7524X"/>
        <s v="300x250 | ZXILD0744S"/>
        <s v="320x50 | ZXLIT6695R"/>
        <s v="300x250 | ZXLIT6695R"/>
        <s v="320x50 | ZXMCR0435E"/>
        <s v="320x50 | ZYYBI7750V"/>
        <s v="300x250 | ZYYBI7750V"/>
        <s v="300x250 | ZZDMK1526H"/>
        <m/>
      </sharedItems>
    </cacheField>
    <cacheField name="creative_messaging" numFmtId="0">
      <sharedItems containsBlank="1">
        <s v="Sign up Today - 10% Off"/>
        <s v="10% Discount - Ends 6/1"/>
        <s v="Sign up Now - 10% Off"/>
        <s v="Subscribe Today - 10% Discount"/>
        <m/>
      </sharedItems>
    </cacheField>
    <cacheField name="app_url" numFmtId="0">
      <sharedItems containsBlank="1">
        <s v="cheapoair.com"/>
        <s v="drugs.com"/>
        <s v="ranker.com"/>
        <s v="tripadvisor.com"/>
        <s v="pandora.com"/>
        <s v="realtor.com"/>
        <s v="accuweather.com"/>
        <s v="msn.com"/>
        <s v="evite.com"/>
        <s v="weather.com"/>
        <s v="slickdeals.net"/>
        <s v="repairlinkshop.com"/>
        <s v="yahoo.com"/>
        <s v="signupgenius.com"/>
        <s v="geeksforgeeks.org"/>
        <s v="thesaurus.com"/>
        <s v="biblegateway.com"/>
        <s v="kbb.com"/>
        <s v="ebay.com"/>
        <s v="m.timesofindia.com"/>
        <s v="jdpower.com"/>
        <s v="health.usnews.com"/>
        <s v="houseplans.net"/>
        <s v="reuters.com"/>
        <s v="kiplinger.com"/>
        <s v="cars.com"/>
        <s v="fox59.com"/>
        <s v="sports.yahoo.com"/>
        <s v="att.yahoo.com"/>
        <s v="gamespot.com"/>
        <s v="cbsnews.com"/>
        <s v="autotrader.com"/>
        <s v="outlook.live.com"/>
        <s v="nbcnews.com"/>
        <s v="historyallday.com"/>
        <s v="wizofawes.com"/>
        <s v="wikihow.com"/>
        <s v="findagrave.com"/>
        <s v="people.com"/>
        <s v="wsvn.com"/>
        <s v="foxnews.com"/>
        <s v="mail.yahoo.com"/>
        <s v="cnn.com"/>
        <s v="todaysnyc.com"/>
        <s v="investmentguru.com"/>
        <s v="merriam-webster.com/dictionary"/>
        <s v="poshland.com"/>
        <s v="the-sun.com"/>
        <s v="cargurus.com"/>
        <s v="upworthy.com"/>
        <s v="mapquest.com"/>
        <s v="newsmemory.com"/>
        <s v="gamerant.com"/>
        <s v="dictionary.com"/>
        <s v="dmv.org"/>
        <s v="microsoftcasualgames.com"/>
        <s v="mail.aol.com"/>
        <s v="forbes.com"/>
        <s v="mlb.com"/>
        <s v="zillow.com"/>
        <s v="britannica.com"/>
        <s v="techradar.com"/>
        <s v="tastesbetterfromscratch.com"/>
        <s v="finance.yahoo.com"/>
        <s v="thebigmansworld.com"/>
        <s v="timeanddate.com"/>
        <s v="classmates.com"/>
        <s v="whatismyipaddress.com"/>
        <s v="healthyrecipesblogs.com"/>
        <s v="baseball.fantasysports.yahoo.com"/>
        <s v="espn.com"/>
        <s v="historycollection.com"/>
        <s v="ajc.com"/>
        <s v="dailymail.co.uk/tvshowbiz"/>
        <s v="eonline.com"/>
        <s v="nypost.com"/>
        <s v="medicalnewstoday.com"/>
        <s v="marca.com"/>
        <s v="flightaware.com"/>
        <s v="tomsguide.com"/>
        <s v="apnews.com"/>
        <s v="investing.com"/>
        <s v="semana.com"/>
        <s v="dailymail.co.uk/news"/>
        <s v="dafont.com"/>
        <s v="buzzfeed.com"/>
        <s v="newsharper.com"/>
        <s v="eenadu.net"/>
        <s v="ign.com"/>
        <s v="omnicalculator.com"/>
        <s v="usatoday.com"/>
        <s v="boattrader.com"/>
        <s v="motor-junkie.com"/>
        <s v="calculator.net"/>
        <s v="bbc.com"/>
        <s v="uscellular.com"/>
        <s v="nbcdfw.com"/>
        <s v="lotterypost.com"/>
        <s v="businessinsider.com"/>
        <s v="screenrant.com"/>
        <s v="biblestudytools.com"/>
        <s v="yachtworld.com"/>
        <s v="fandomwire.com"/>
        <s v="hindustantimes.com"/>
        <s v="news.yahoo.com"/>
        <s v="activebeat.com"/>
        <s v="zone.msn.com"/>
        <s v="usssa.com"/>
        <s v="allrecipes.com"/>
        <s v="npr.org"/>
        <s v="daily-choices.com"/>
        <s v="mydailymagazine.com"/>
        <s v="tasteofhome.com"/>
        <s v="cnbc.com"/>
        <s v="w3schools.com"/>
        <s v="miamiherald.com"/>
        <s v="streetinsider.com"/>
        <s v="sportpirate.com"/>
        <s v="insider.com"/>
        <s v="nbcchicago.com"/>
        <s v="femanin.com"/>
        <s v="gameofglam.com"/>
        <s v="yourroyals.com"/>
        <s v="soaps.sheknows.com"/>
        <s v="greedyfinance.com"/>
        <s v="cnet.com"/>
        <s v="milb.com"/>
        <s v="citationmachine.net"/>
        <s v="rollingstone.com"/>
        <s v="heraldweekly.com"/>
        <s v="politico.com"/>
        <s v="alotfinance.com"/>
        <s v="bleacherbreaker.com"/>
        <s v="cheezburger.com"/>
        <s v="dailybee.com"/>
        <s v="dailyhodl.com"/>
        <s v="wsj.com"/>
        <s v="icy-veins.com"/>
        <s v="sciencealert.com"/>
        <s v="dailydot.com"/>
        <s v="iflscience.com"/>
        <s v="cbssports.com"/>
        <s v="si.com"/>
        <s v="shareably.net"/>
        <s v="womenshealthmag.com"/>
        <s v="aol.com"/>
        <s v="thehulltruth.com"/>
        <s v="webmd.com"/>
        <s v="myfitnesspal.com"/>
        <s v="zdnet.com"/>
        <s v="factinate.com"/>
        <s v="topclassactions.com"/>
        <s v="rvtrader.com"/>
        <s v="yellowpages.com"/>
        <s v="signin.ebay.com"/>
        <s v="maxroll.gg"/>
        <s v="thegamer.com"/>
        <s v="wunderground.com"/>
        <s v="phys.org"/>
        <s v="baseball-reference.com"/>
        <s v="culturess.com"/>
        <s v="redfin.com"/>
        <s v="investopedia.com"/>
        <s v="my.yahoo.com"/>
        <s v="foxbusiness.com"/>
        <s v="bridesblush.com"/>
        <s v="moneyppl.com"/>
        <s v="nytimes.com"/>
        <s v="essentiallysports.com"/>
        <s v="funnyand.com"/>
        <s v="taboolanews.com"/>
        <s v="doctoreport.com"/>
        <s v="doodle.com"/>
        <s v="yourdailysportfix.com"/>
        <s v="mobileposse.com"/>
        <s v="scitechdaily.com"/>
        <s v="my.earthlink.net"/>
        <s v="androidpolice.com"/>
        <s v="nsfas-applications.co.za"/>
        <s v="a-z-animals.com"/>
        <s v="rent.com"/>
        <s v="billboard.com"/>
        <s v="thekrazycouponlady.com"/>
        <s v="nba.com"/>
        <s v="reference.com"/>
        <s v="nbcsports.com"/>
        <s v="ew.com"/>
        <s v="livescience.com"/>
        <s v="al.com"/>
        <s v="greatschools.org"/>
        <s v="homeaddict.io"/>
        <s v="dinneratthezoo.com"/>
        <s v="onechicagocenter.com"/>
        <s v="seedsgames.com"/>
        <s v="behindthevoiceactors.com"/>
        <s v="washingtonpost.com"/>
        <s v="usnews.com"/>
        <s v="macrumors.com"/>
        <s v="factable.com"/>
        <s v="nbcmiami.com"/>
        <s v="commercialappeal.com"/>
        <s v="editorsnation.com"/>
        <s v="merriam-webster.com"/>
        <s v="sporcle.com"/>
        <s v="insidethemagic.net"/>
        <s v="travelerdreams.com"/>
        <s v="bestbuy.com"/>
        <s v="gamingbible.com"/>
        <s v="sciencesensei.com"/>
        <s v="dotesports.com"/>
        <s v="culinaryhill.com"/>
        <s v="dexerto.com"/>
        <s v="finviz.com"/>
        <s v="wsmv.com"/>
        <s v="therighthairstyles.com"/>
        <s v="clutchpoints.com"/>
        <s v="homehacks.co"/>
        <s v="mayoclinic.org"/>
        <s v="sneakertoast.com"/>
        <s v="lensvid.com"/>
        <s v="chicagotribune.com"/>
        <s v="fandom.com"/>
        <s v="androidauthority.com"/>
        <s v="thefinancechatter.com"/>
        <s v="thesaltymarshmallow.com"/>
        <s v="medical-news.org"/>
        <s v="fortune.com"/>
        <s v="firstcoastnews.com"/>
        <s v="wordunscrambler.me"/>
        <s v="boxrox.com"/>
        <s v="carscoops.com"/>
        <s v="healthline.com"/>
        <s v="sallysbakingaddiction.com"/>
        <s v="abcnews.go.com"/>
        <s v="chocolatecoveredkatie.com"/>
        <m/>
      </sharedItems>
    </cacheField>
    <cacheField name="exchange" numFmtId="0">
      <sharedItems containsBlank="1">
        <s v="PubMatic"/>
        <s v="Smart RTB+ (Smartadserver)"/>
        <s v="BidSwitch"/>
        <s v="Yieldmo"/>
        <s v="Google Ad Manager"/>
        <s v="Xandr - Monetize SSP (AppNexus)"/>
        <s v="Yahoo Exchange"/>
        <s v="Magnite DV+"/>
        <s v="Sovrn"/>
        <s v="OpenX"/>
        <s v="PulsePoint"/>
        <s v="Sharethrough"/>
        <s v="Index Exchange"/>
        <s v="TripleLift"/>
        <s v="Kargo"/>
        <s v="Taboola"/>
        <s v="GumGum"/>
        <m/>
      </sharedItems>
    </cacheField>
    <cacheField name="device_make" numFmtId="0">
      <sharedItems containsBlank="1">
        <s v="Smartphone"/>
        <s v="Windows PC"/>
        <s v="Apple PC"/>
        <m/>
      </sharedItems>
    </cacheField>
    <cacheField name="impressions" numFmtId="0">
      <sharedItems containsString="0" containsBlank="1" containsNumber="1" containsInteger="1">
        <n v="114723.0"/>
        <n v="49415.0"/>
        <n v="65243.0"/>
        <n v="10386.0"/>
        <n v="13202.0"/>
        <n v="109372.0"/>
        <n v="10501.0"/>
        <n v="1601933.0"/>
        <n v="16354.0"/>
        <n v="39844.0"/>
        <n v="12510.0"/>
        <n v="13382.0"/>
        <n v="120603.0"/>
        <n v="21599.0"/>
        <n v="120902.0"/>
        <n v="19212.0"/>
        <n v="213699.0"/>
        <n v="14730.0"/>
        <n v="57257.0"/>
        <n v="88293.0"/>
        <n v="96728.0"/>
        <n v="12088.0"/>
        <n v="188170.0"/>
        <n v="15904.0"/>
        <n v="9040.0"/>
        <n v="1221746.0"/>
        <n v="35335.0"/>
        <n v="8730.0"/>
        <n v="7356.0"/>
        <n v="9319.0"/>
        <n v="8233.0"/>
        <n v="37554.0"/>
        <n v="45711.0"/>
        <n v="7583.0"/>
        <n v="9709.0"/>
        <n v="10992.0"/>
        <n v="13779.0"/>
        <n v="35178.0"/>
        <n v="67752.0"/>
        <n v="42833.0"/>
        <n v="92764.0"/>
        <n v="14379.0"/>
        <n v="13642.0"/>
        <n v="9404.0"/>
        <n v="335461.0"/>
        <n v="25021.0"/>
        <n v="22175.0"/>
        <n v="13466.0"/>
        <n v="15200.0"/>
        <n v="18412.0"/>
        <n v="34959.0"/>
        <n v="207685.0"/>
        <n v="12280.0"/>
        <n v="66554.0"/>
        <n v="96508.0"/>
        <n v="272509.0"/>
        <n v="17317.0"/>
        <n v="21229.0"/>
        <n v="31813.0"/>
        <n v="7402.0"/>
        <n v="77313.0"/>
        <n v="8278.0"/>
        <n v="16669.0"/>
        <n v="16372.0"/>
        <n v="16227.0"/>
        <n v="16137.0"/>
        <n v="27371.0"/>
        <n v="49936.0"/>
        <n v="888037.0"/>
        <n v="116926.0"/>
        <n v="7695.0"/>
        <n v="106151.0"/>
        <n v="335664.0"/>
        <n v="262807.0"/>
        <n v="268811.0"/>
        <n v="17770.0"/>
        <n v="18028.0"/>
        <n v="144088.0"/>
        <n v="85280.0"/>
        <n v="97346.0"/>
        <n v="14917.0"/>
        <n v="88499.0"/>
        <n v="357707.0"/>
        <n v="292578.0"/>
        <n v="69136.0"/>
        <n v="68114.0"/>
        <n v="40519.0"/>
        <n v="16644.0"/>
        <n v="22800.0"/>
        <n v="32714.0"/>
        <n v="312206.0"/>
        <n v="15326.0"/>
        <n v="8068.0"/>
        <n v="12161.0"/>
        <n v="21962.0"/>
        <n v="263752.0"/>
        <n v="48707.0"/>
        <n v="90463.0"/>
        <n v="22690.0"/>
        <n v="10653.0"/>
        <n v="30714.0"/>
        <n v="100991.0"/>
        <n v="65380.0"/>
        <n v="22934.0"/>
        <n v="29107.0"/>
        <n v="8545.0"/>
        <n v="88819.0"/>
        <n v="57917.0"/>
        <n v="77703.0"/>
        <n v="39794.0"/>
        <n v="9149.0"/>
        <n v="10819.0"/>
        <n v="74164.0"/>
        <n v="12770.0"/>
        <n v="96779.0"/>
        <n v="121991.0"/>
        <n v="19093.0"/>
        <n v="138904.0"/>
        <n v="12592.0"/>
        <n v="18081.0"/>
        <n v="7427.0"/>
        <n v="13464.0"/>
        <n v="12512.0"/>
        <n v="44889.0"/>
        <n v="14038.0"/>
        <n v="22444.0"/>
        <n v="45965.0"/>
        <n v="12136.0"/>
        <n v="11043.0"/>
        <n v="100800.0"/>
        <n v="115673.0"/>
        <n v="9210.0"/>
        <n v="19464.0"/>
        <n v="16325.0"/>
        <n v="14137.0"/>
        <n v="24464.0"/>
        <n v="7229.0"/>
        <n v="37269.0"/>
        <n v="1515751.0"/>
        <n v="55274.0"/>
        <n v="134847.0"/>
        <n v="11296.0"/>
        <n v="16288.0"/>
        <n v="12459.0"/>
        <n v="14011.0"/>
        <n v="554980.0"/>
        <n v="8273.0"/>
        <n v="48211.0"/>
        <n v="221720.0"/>
        <n v="13823.0"/>
        <n v="186404.0"/>
        <n v="26304.0"/>
        <n v="53561.0"/>
        <n v="20278.0"/>
        <n v="70506.0"/>
        <n v="29251.0"/>
        <n v="12220.0"/>
        <n v="53464.0"/>
        <n v="58938.0"/>
        <n v="23965.0"/>
        <n v="24100.0"/>
        <n v="12319.0"/>
        <n v="17561.0"/>
        <n v="10835.0"/>
        <n v="325152.0"/>
        <n v="150457.0"/>
        <n v="224359.0"/>
        <n v="27202.0"/>
        <n v="190592.0"/>
        <n v="35163.0"/>
        <n v="45402.0"/>
        <n v="141165.0"/>
        <n v="62040.0"/>
        <n v="11734.0"/>
        <n v="161222.0"/>
        <n v="310255.0"/>
        <n v="321263.0"/>
        <n v="10779.0"/>
        <n v="1222302.0"/>
        <n v="232470.0"/>
        <n v="63794.0"/>
        <n v="114267.0"/>
        <n v="15033.0"/>
        <n v="10565.0"/>
        <n v="95644.0"/>
        <n v="25539.0"/>
        <n v="58738.0"/>
        <n v="17518.0"/>
        <n v="26270.0"/>
        <n v="16202.0"/>
        <n v="311753.0"/>
        <n v="59782.0"/>
        <n v="42830.0"/>
        <n v="63415.0"/>
        <n v="7789.0"/>
        <n v="109709.0"/>
        <n v="32173.0"/>
        <n v="55692.0"/>
        <n v="81905.0"/>
        <n v="43666.0"/>
        <n v="999915.0"/>
        <n v="210700.0"/>
        <n v="10903.0"/>
        <n v="23983.0"/>
        <n v="75531.0"/>
        <n v="446774.0"/>
        <n v="20348.0"/>
        <n v="47360.0"/>
        <n v="19408.0"/>
        <n v="8000.0"/>
        <n v="90123.0"/>
        <n v="28553.0"/>
        <n v="482834.0"/>
        <n v="14581.0"/>
        <n v="23488.0"/>
        <n v="16978.0"/>
        <n v="9238.0"/>
        <n v="42459.0"/>
        <n v="9153.0"/>
        <n v="42451.0"/>
        <n v="10066.0"/>
        <n v="21280.0"/>
        <n v="64892.0"/>
        <n v="49250.0"/>
        <n v="421110.0"/>
        <n v="127090.0"/>
        <n v="140359.0"/>
        <n v="32400.0"/>
        <n v="1116343.0"/>
        <n v="20417.0"/>
        <n v="183208.0"/>
        <n v="38735.0"/>
        <n v="56737.0"/>
        <n v="17075.0"/>
        <n v="16142.0"/>
        <n v="39705.0"/>
        <n v="81054.0"/>
        <n v="14083.0"/>
        <n v="21531.0"/>
        <n v="18401.0"/>
        <n v="69757.0"/>
        <n v="50517.0"/>
        <n v="106392.0"/>
        <n v="12868.0"/>
        <n v="13592.0"/>
        <n v="9222.0"/>
        <n v="11375.0"/>
        <n v="11681.0"/>
        <n v="10906.0"/>
        <n v="8420.0"/>
        <n v="286998.0"/>
        <n v="9790.0"/>
        <n v="12354.0"/>
        <n v="102884.0"/>
        <n v="20572.0"/>
        <n v="20537.0"/>
        <n v="52582.0"/>
        <n v="43367.0"/>
        <n v="7530.0"/>
        <n v="130796.0"/>
        <n v="122086.0"/>
        <n v="39725.0"/>
        <n v="212009.0"/>
        <n v="31443.0"/>
        <n v="87245.0"/>
        <n v="19334.0"/>
        <n v="115544.0"/>
        <n v="13655.0"/>
        <n v="20165.0"/>
        <n v="40447.0"/>
        <n v="318269.0"/>
        <n v="141157.0"/>
        <n v="9078.0"/>
        <n v="11025.0"/>
        <n v="88022.0"/>
        <n v="95289.0"/>
        <n v="19461.0"/>
        <n v="8111.0"/>
        <n v="50838.0"/>
        <n v="39212.0"/>
        <n v="7769.0"/>
        <n v="20459.0"/>
        <n v="76724.0"/>
        <n v="22163.0"/>
        <n v="9261.0"/>
        <n v="37355.0"/>
        <n v="13347.0"/>
        <n v="51889.0"/>
        <n v="69523.0"/>
        <n v="43327.0"/>
        <n v="29393.0"/>
        <n v="11672.0"/>
        <n v="9881.0"/>
        <n v="94340.0"/>
        <n v="69928.0"/>
        <n v="11561.0"/>
        <n v="73544.0"/>
        <n v="10485.0"/>
        <n v="8097.0"/>
        <n v="14693.0"/>
        <n v="11062.0"/>
        <n v="16236.0"/>
        <n v="83957.0"/>
        <n v="65043.0"/>
        <n v="38408.0"/>
        <n v="48947.0"/>
        <n v="21903.0"/>
        <n v="7531.0"/>
        <n v="74516.0"/>
        <n v="47016.0"/>
        <n v="11919.0"/>
        <n v="36543.0"/>
        <n v="42759.0"/>
        <n v="44505.0"/>
        <n v="470192.0"/>
        <n v="257862.0"/>
        <n v="14599.0"/>
        <n v="13100.0"/>
        <n v="39881.0"/>
        <n v="26558.0"/>
        <n v="177632.0"/>
        <n v="61574.0"/>
        <n v="12692.0"/>
        <n v="39314.0"/>
        <n v="9362.0"/>
        <n v="25377.0"/>
        <n v="253577.0"/>
        <n v="13168.0"/>
        <n v="14890.0"/>
        <n v="7965.0"/>
        <n v="18136.0"/>
        <n v="22004.0"/>
        <n v="8944.0"/>
        <n v="19951.0"/>
        <n v="149618.0"/>
        <n v="12988.0"/>
        <n v="14350.0"/>
        <n v="8362.0"/>
        <n v="13713.0"/>
        <n v="8217.0"/>
        <n v="562103.0"/>
        <n v="51056.0"/>
        <n v="58477.0"/>
        <n v="61848.0"/>
        <n v="49412.0"/>
        <n v="56927.0"/>
        <n v="9463.0"/>
        <n v="307888.0"/>
        <n v="12879.0"/>
        <n v="55445.0"/>
        <n v="20833.0"/>
        <n v="35043.0"/>
        <n v="117713.0"/>
        <n v="12176.0"/>
        <n v="10012.0"/>
        <n v="13326.0"/>
        <n v="48436.0"/>
        <n v="16580.0"/>
        <n v="9328.0"/>
        <n v="37617.0"/>
        <n v="45668.0"/>
        <n v="103665.0"/>
        <n v="17228.0"/>
        <n v="43057.0"/>
        <n v="77748.0"/>
        <n v="686858.0"/>
        <n v="18095.0"/>
        <n v="21028.0"/>
        <n v="1720462.0"/>
        <n v="12436.0"/>
        <n v="69540.0"/>
        <n v="229908.0"/>
        <n v="15441.0"/>
        <n v="11343.0"/>
        <n v="114384.0"/>
        <n v="9946.0"/>
        <n v="37717.0"/>
        <n v="37076.0"/>
        <n v="14047.0"/>
        <n v="14932.0"/>
        <n v="44361.0"/>
        <n v="38396.0"/>
        <n v="84306.0"/>
        <n v="760502.0"/>
        <n v="12710.0"/>
        <n v="14799.0"/>
        <n v="111624.0"/>
        <n v="80408.0"/>
        <n v="76049.0"/>
        <n v="13686.0"/>
        <n v="81486.0"/>
        <n v="15399.0"/>
        <n v="9273.0"/>
        <n v="217824.0"/>
        <n v="89744.0"/>
        <n v="10350.0"/>
        <n v="21482.0"/>
        <n v="1323451.0"/>
        <n v="679098.0"/>
        <n v="728841.0"/>
        <n v="23156.0"/>
        <n v="3196231.0"/>
        <n v="18324.0"/>
        <n v="14224.0"/>
        <n v="556152.0"/>
        <n v="117518.0"/>
        <n v="26212.0"/>
        <n v="7447.0"/>
        <n v="598460.0"/>
        <n v="9560.0"/>
        <n v="69722.0"/>
        <n v="284783.0"/>
        <n v="16175.0"/>
        <n v="507889.0"/>
        <n v="18633.0"/>
        <n v="109567.0"/>
        <n v="27032.0"/>
        <n v="26784.0"/>
        <n v="29092.0"/>
        <n v="9178.0"/>
        <n v="18537.0"/>
        <n v="12488.0"/>
        <n v="16719.0"/>
        <n v="297347.0"/>
        <n v="198163.0"/>
        <n v="65983.0"/>
        <n v="569171.0"/>
        <n v="13075.0"/>
        <n v="304377.0"/>
        <n v="756687.0"/>
        <n v="247106.0"/>
        <n v="780475.0"/>
        <n v="194833.0"/>
        <n v="69239.0"/>
        <n v="12606.0"/>
        <n v="29834.0"/>
        <n v="7320.0"/>
        <n v="47931.0"/>
        <n v="1109184.0"/>
        <n v="19344.0"/>
        <n v="18516.0"/>
        <n v="29856.0"/>
        <n v="98509.0"/>
        <n v="100058.0"/>
        <n v="7921.0"/>
        <n v="21737.0"/>
        <n v="11289.0"/>
        <n v="13293.0"/>
        <n v="7470.0"/>
        <n v="51515.0"/>
        <n v="16791.0"/>
        <n v="40859.0"/>
        <n v="16808.0"/>
        <n v="22501.0"/>
        <n v="11668.0"/>
        <n v="20486.0"/>
        <n v="14136.0"/>
        <n v="68704.0"/>
        <n v="276716.0"/>
        <n v="15588.0"/>
        <n v="19826.0"/>
        <n v="19549.0"/>
        <n v="46190.0"/>
        <n v="15449.0"/>
        <n v="75161.0"/>
        <n v="23774.0"/>
        <n v="30460.0"/>
        <n v="61442.0"/>
        <n v="11214.0"/>
        <n v="111884.0"/>
        <n v="264580.0"/>
        <n v="15277.0"/>
        <n v="11325.0"/>
        <n v="42884.0"/>
        <n v="20548.0"/>
        <n v="11417.0"/>
        <n v="10883.0"/>
        <n v="1956642.0"/>
        <n v="254780.0"/>
        <n v="21478.0"/>
        <n v="23410.0"/>
        <n v="7540.0"/>
        <n v="219088.0"/>
        <n v="1575592.0"/>
        <n v="19379.0"/>
        <n v="136733.0"/>
        <n v="16239.0"/>
        <n v="40929.0"/>
        <n v="15047.0"/>
        <n v="32436.0"/>
        <n v="9920.0"/>
        <n v="11789.0"/>
        <n v="15311.0"/>
        <n v="9702.0"/>
        <n v="25206.0"/>
        <n v="654902.0"/>
        <n v="12209.0"/>
        <n v="25889.0"/>
        <n v="14489.0"/>
        <n v="25532.0"/>
        <n v="31003.0"/>
        <n v="9725.0"/>
        <n v="12001.0"/>
        <n v="130602.0"/>
        <n v="27394.0"/>
        <n v="184622.0"/>
        <n v="39373.0"/>
        <n v="87287.0"/>
        <n v="99205.0"/>
        <n v="113262.0"/>
        <n v="27592.0"/>
        <n v="12974.0"/>
        <n v="12391.0"/>
        <n v="13132.0"/>
        <n v="19829.0"/>
        <n v="4154911.0"/>
        <n v="16503.0"/>
        <n v="11607.0"/>
        <n v="192201.0"/>
        <n v="33650.0"/>
        <n v="48562.0"/>
        <n v="14181.0"/>
        <n v="14509.0"/>
        <n v="1083050.0"/>
        <n v="15322.0"/>
        <n v="182114.0"/>
        <n v="65238.0"/>
        <n v="9867.0"/>
        <n v="72117.0"/>
        <n v="10677.0"/>
        <n v="102958.0"/>
        <n v="43117.0"/>
        <n v="13608.0"/>
        <n v="50183.0"/>
        <n v="7822.0"/>
        <n v="31243.0"/>
        <n v="11269.0"/>
        <n v="102905.0"/>
        <n v="21088.0"/>
        <n v="12214.0"/>
        <n v="11476.0"/>
        <n v="73567.0"/>
        <n v="224877.0"/>
        <n v="92806.0"/>
        <n v="10389.0"/>
        <n v="85965.0"/>
        <n v="104814.0"/>
        <n v="7687.0"/>
        <n v="126337.0"/>
        <n v="74436.0"/>
        <n v="45285.0"/>
        <n v="15318.0"/>
        <n v="8204.0"/>
        <n v="12864.0"/>
        <n v="10191.0"/>
        <n v="17833.0"/>
        <n v="10942.0"/>
        <n v="180353.0"/>
        <n v="104538.0"/>
        <n v="42755.0"/>
        <n v="59296.0"/>
        <n v="26715.0"/>
        <n v="12148.0"/>
        <n v="65257.0"/>
        <n v="252170.0"/>
        <n v="171575.0"/>
        <n v="16956.0"/>
        <n v="123430.0"/>
        <n v="57168.0"/>
        <n v="52006.0"/>
        <n v="36431.0"/>
        <n v="36863.0"/>
        <n v="22180.0"/>
        <n v="23941.0"/>
        <n v="571090.0"/>
        <n v="210096.0"/>
        <n v="292885.0"/>
        <n v="197192.0"/>
        <n v="82916.0"/>
        <n v="24875.0"/>
        <n v="45397.0"/>
        <n v="114194.0"/>
        <n v="18458.0"/>
        <n v="18771.0"/>
        <n v="232635.0"/>
        <n v="7514.0"/>
        <n v="16151.0"/>
        <n v="17049.0"/>
        <n v="7248.0"/>
        <n v="109128.0"/>
        <n v="13183.0"/>
        <n v="20885.0"/>
        <n v="207823.0"/>
        <n v="25835.0"/>
        <n v="921791.0"/>
        <n v="63460.0"/>
        <n v="49014.0"/>
        <n v="108559.0"/>
        <n v="818919.0"/>
        <n v="18022.0"/>
        <n v="39163.0"/>
        <n v="68008.0"/>
        <n v="11420.0"/>
        <n v="10093.0"/>
        <n v="152881.0"/>
        <n v="8437.0"/>
        <n v="91593.0"/>
        <n v="458931.0"/>
        <n v="17582.0"/>
        <n v="14553.0"/>
        <n v="564387.0"/>
        <n v="18313.0"/>
        <n v="61474.0"/>
        <n v="9533.0"/>
        <n v="34278.0"/>
        <n v="189462.0"/>
        <n v="14922.0"/>
        <n v="83537.0"/>
        <n v="80456.0"/>
        <n v="17382.0"/>
        <n v="13700.0"/>
        <n v="186702.0"/>
        <n v="17645.0"/>
        <n v="9157.0"/>
        <n v="11511.0"/>
        <n v="7472.0"/>
        <n v="10815.0"/>
        <n v="47394.0"/>
        <n v="405957.0"/>
        <n v="7584.0"/>
        <n v="27473.0"/>
        <n v="17620.0"/>
        <n v="1010148.0"/>
        <n v="119280.0"/>
        <n v="14398.0"/>
        <n v="11697.0"/>
        <n v="189571.0"/>
        <n v="13833.0"/>
        <n v="14984.0"/>
        <n v="7585.0"/>
        <n v="7862.0"/>
        <n v="14763.0"/>
        <n v="15475.0"/>
        <n v="83854.0"/>
        <n v="9014.0"/>
        <n v="161178.0"/>
        <n v="113420.0"/>
        <n v="7628.0"/>
        <n v="56945.0"/>
        <n v="115412.0"/>
        <n v="38070.0"/>
        <n v="481526.0"/>
        <n v="9060.0"/>
        <n v="183230.0"/>
        <n v="29323.0"/>
        <n v="95655.0"/>
        <n v="28888.0"/>
        <n v="8716.0"/>
        <n v="7394.0"/>
        <n v="1767940.0"/>
        <n v="9515.0"/>
        <n v="14451.0"/>
        <n v="17752.0"/>
        <n v="766674.0"/>
        <n v="7691.0"/>
        <n v="15547.0"/>
        <n v="33069.0"/>
        <n v="32845.0"/>
        <n v="198754.0"/>
        <n v="31359.0"/>
        <n v="96031.0"/>
        <n v="21143.0"/>
        <n v="117879.0"/>
        <n v="54134.0"/>
        <n v="12092.0"/>
        <n v="239164.0"/>
        <n v="61227.0"/>
        <n v="9357.0"/>
        <n v="24962.0"/>
        <n v="9730.0"/>
        <n v="156427.0"/>
        <n v="15602.0"/>
        <n v="48892.0"/>
        <n v="16628.0"/>
        <n v="84460.0"/>
        <n v="15252.0"/>
        <n v="9130.0"/>
        <n v="60412.0"/>
        <n v="742281.0"/>
        <n v="37176.0"/>
        <n v="41513.0"/>
        <n v="35034.0"/>
        <n v="8862.0"/>
        <n v="26820.0"/>
        <n v="908899.0"/>
        <n v="22259.0"/>
        <n v="26415.0"/>
        <n v="37227.0"/>
        <n v="13946.0"/>
        <n v="680912.0"/>
        <n v="9059.0"/>
        <n v="78433.0"/>
        <n v="10707.0"/>
        <n v="7409.0"/>
        <n v="435848.0"/>
        <n v="510778.0"/>
        <n v="70134.0"/>
        <n v="23711.0"/>
        <n v="20899.0"/>
        <n v="10811.0"/>
        <n v="1100942.0"/>
        <n v="26439.0"/>
        <n v="10524.0"/>
        <n v="23829.0"/>
        <n v="31625.0"/>
        <n v="81567.0"/>
        <n v="8187.0"/>
        <n v="64577.0"/>
        <n v="12451.0"/>
        <n v="7806.0"/>
        <n v="76439.0"/>
        <n v="74426.0"/>
        <m/>
      </sharedItems>
    </cacheField>
    <cacheField name="clicks" numFmtId="0">
      <sharedItems containsString="0" containsBlank="1" containsNumber="1" containsInteger="1">
        <n v="350.0"/>
        <n v="144.0"/>
        <n v="120.0"/>
        <n v="65.0"/>
        <n v="101.0"/>
        <n v="364.0"/>
        <n v="90.0"/>
        <n v="4265.0"/>
        <n v="40.0"/>
        <n v="99.0"/>
        <n v="74.0"/>
        <n v="68.0"/>
        <n v="298.0"/>
        <n v="66.0"/>
        <n v="333.0"/>
        <n v="54.0"/>
        <n v="270.0"/>
        <n v="88.0"/>
        <n v="167.0"/>
        <n v="255.0"/>
        <n v="341.0"/>
        <n v="490.0"/>
        <n v="190.0"/>
        <n v="21.0"/>
        <n v="3874.0"/>
        <n v="22.0"/>
        <n v="10.0"/>
        <n v="30.0"/>
        <n v="92.0"/>
        <n v="130.0"/>
        <n v="45.0"/>
        <n v="58.0"/>
        <n v="97.0"/>
        <n v="96.0"/>
        <n v="155.0"/>
        <n v="174.0"/>
        <n v="320.0"/>
        <n v="963.0"/>
        <n v="50.0"/>
        <n v="140.0"/>
        <n v="150.0"/>
        <n v="60.0"/>
        <n v="122.0"/>
        <n v="512.0"/>
        <n v="169.0"/>
        <n v="351.0"/>
        <n v="736.0"/>
        <n v="80.0"/>
        <n v="84.0"/>
        <n v="9.0"/>
        <n v="191.0"/>
        <n v="26.0"/>
        <n v="126.0"/>
        <n v="2841.0"/>
        <n v="321.0"/>
        <n v="20.0"/>
        <n v="299.0"/>
        <n v="852.0"/>
        <n v="684.0"/>
        <n v="799.0"/>
        <n v="70.0"/>
        <n v="89.0"/>
        <n v="211.0"/>
        <n v="790.0"/>
        <n v="186.0"/>
        <n v="951.0"/>
        <n v="812.0"/>
        <n v="111.0"/>
        <n v="79.0"/>
        <n v="69.0"/>
        <n v="841.0"/>
        <n v="702.0"/>
        <n v="185.0"/>
        <n v="204.0"/>
        <n v="286.0"/>
        <n v="208.0"/>
        <n v="81.0"/>
        <n v="64.0"/>
        <n v="200.0"/>
        <n v="212.0"/>
        <n v="241.0"/>
        <n v="369.0"/>
        <n v="399.0"/>
        <n v="63.0"/>
        <n v="44.0"/>
        <n v="0.0"/>
        <n v="125.0"/>
        <n v="160.0"/>
        <n v="410.0"/>
        <n v="78.0"/>
        <n v="106.0"/>
        <n v="219.0"/>
        <n v="450.0"/>
        <n v="56.0"/>
        <n v="1542.0"/>
        <n v="24.0"/>
        <n v="499.0"/>
        <n v="940.0"/>
        <n v="75.0"/>
        <n v="147.0"/>
        <n v="86.0"/>
        <n v="95.0"/>
        <n v="175.0"/>
        <n v="110.0"/>
        <n v="25.0"/>
        <n v="854.0"/>
        <n v="420.0"/>
        <n v="480.0"/>
        <n v="601.0"/>
        <n v="250.0"/>
        <n v="500.0"/>
        <n v="970.0"/>
        <n v="3142.0"/>
        <n v="504.0"/>
        <n v="76.0"/>
        <n v="240.0"/>
        <n v="165.0"/>
        <n v="763.0"/>
        <n v="278.0"/>
        <n v="104.0"/>
        <n v="184.0"/>
        <n v="220.0"/>
        <n v="133.0"/>
        <n v="2748.0"/>
        <n v="704.0"/>
        <n v="35.0"/>
        <n v="1269.0"/>
        <n v="85.0"/>
        <n v="121.0"/>
        <n v="23.0"/>
        <n v="214.0"/>
        <n v="984.0"/>
        <n v="352.0"/>
        <n v="87.0"/>
        <n v="3104.0"/>
        <n v="620.0"/>
        <n v="114.0"/>
        <n v="145.0"/>
        <n v="265.0"/>
        <n v="55.0"/>
        <n v="199.0"/>
        <n v="33.0"/>
        <n v="46.0"/>
        <n v="815.0"/>
        <n v="300.0"/>
        <n v="555.0"/>
        <n v="412.0"/>
        <n v="177.0"/>
        <n v="914.0"/>
        <n v="370.0"/>
        <n v="260.0"/>
        <n v="187.0"/>
        <n v="15.0"/>
        <n v="210.0"/>
        <n v="223.0"/>
        <n v="230.0"/>
        <n v="124.0"/>
        <n v="700.0"/>
        <n v="485.0"/>
        <n v="280.0"/>
        <n v="105.0"/>
        <n v="100.0"/>
        <n v="39.0"/>
        <n v="890.0"/>
        <n v="31.0"/>
        <n v="151.0"/>
        <n v="1450.0"/>
        <n v="135.0"/>
        <n v="213.0"/>
        <n v="170.0"/>
        <n v="863.0"/>
        <n v="71.0"/>
        <n v="374.0"/>
        <n v="98.0"/>
        <n v="171.0"/>
        <n v="227.0"/>
        <n v="2085.0"/>
        <n v="4865.0"/>
        <n v="489.0"/>
        <n v="48.0"/>
        <n v="113.0"/>
        <n v="166.0"/>
        <n v="2140.0"/>
        <n v="59.0"/>
        <n v="590.0"/>
        <n v="193.0"/>
        <n v="560.0"/>
        <n v="311.0"/>
        <n v="67.0"/>
        <n v="3414.0"/>
        <n v="1984.0"/>
        <n v="2174.0"/>
        <n v="73.0"/>
        <n v="8745.0"/>
        <n v="1867.0"/>
        <n v="77.0"/>
        <n v="1654.0"/>
        <n v="194.0"/>
        <n v="756.0"/>
        <n v="823.0"/>
        <n v="345.0"/>
        <n v="751.0"/>
        <n v="469.0"/>
        <n v="1354.0"/>
        <n v="801.0"/>
        <n v="750.0"/>
        <n v="2186.0"/>
        <n v="435.0"/>
        <n v="43.0"/>
        <n v="42.0"/>
        <n v="49.0"/>
        <n v="691.0"/>
        <n v="4563.0"/>
        <n v="699.0"/>
        <n v="1245.0"/>
        <n v="541.0"/>
        <n v="142.0"/>
        <n v="1874.0"/>
        <n v="37.0"/>
        <n v="269.0"/>
        <n v="180.0"/>
        <n v="203.0"/>
        <n v="380.0"/>
        <n v="1254.0"/>
        <n v="3984.0"/>
        <n v="421.0"/>
        <n v="197.0"/>
        <n v="805.0"/>
        <n v="233.0"/>
        <n v="325.0"/>
        <n v="61.0"/>
        <n v="471.0"/>
        <n v="347.0"/>
        <n v="117.0"/>
        <n v="201.0"/>
        <n v="650.0"/>
        <n v="360.0"/>
        <n v="108.0"/>
        <n v="116.0"/>
        <n v="1541.0"/>
        <n v="796.0"/>
        <n v="519.0"/>
        <n v="666.0"/>
        <n v="470.0"/>
        <n v="600.0"/>
        <n v="2150.0"/>
        <n v="1987.0"/>
        <n v="426.0"/>
        <n v="974.0"/>
        <n v="47.0"/>
        <n v="478.0"/>
        <n v="222.0"/>
        <n v="874.0"/>
        <n v="52.0"/>
        <n v="2874.0"/>
        <n v="400.0"/>
        <n v="13.0"/>
        <n v="492.0"/>
        <n v="19.0"/>
        <n v="152.0"/>
        <n v="146.0"/>
        <n v="1235.0"/>
        <n v="275.0"/>
        <n v="4852.0"/>
        <n v="164.0"/>
        <n v="390.0"/>
        <n v="209.0"/>
        <n v="1999.0"/>
        <n v="2000.0"/>
        <n v="57.0"/>
        <n v="1058.0"/>
        <n v="1290.0"/>
        <n v="2984.0"/>
        <n v="440.0"/>
        <m/>
      </sharedItems>
    </cacheField>
    <cacheField name="viewable_impressions" numFmtId="0">
      <sharedItems containsString="0" containsBlank="1" containsNumber="1" containsInteger="1">
        <n v="14623.0"/>
        <n v="24692.0"/>
        <n v="39543.0"/>
        <n v="5876.0"/>
        <n v="10871.0"/>
        <n v="58336.0"/>
        <n v="4126.0"/>
        <n v="1135085.0"/>
        <n v="8061.0"/>
        <n v="11077.0"/>
        <n v="4391.0"/>
        <n v="3340.0"/>
        <n v="47405.0"/>
        <n v="13600.0"/>
        <n v="9964.0"/>
        <n v="6872.0"/>
        <n v="18395.0"/>
        <n v="1272.0"/>
        <n v="3797.0"/>
        <n v="24101.0"/>
        <n v="69700.0"/>
        <n v="1124.0"/>
        <n v="155266.0"/>
        <n v="7523.0"/>
        <n v="3585.0"/>
        <n v="512107.0"/>
        <n v="22566.0"/>
        <n v="3725.0"/>
        <n v="1588.0"/>
        <n v="6193.0"/>
        <n v="5361.0"/>
        <n v="13128.0"/>
        <n v="23052.0"/>
        <n v="4608.0"/>
        <n v="3339.0"/>
        <n v="6677.0"/>
        <n v="3482.0"/>
        <n v="23374.0"/>
        <n v="47126.0"/>
        <n v="37438.0"/>
        <n v="19625.0"/>
        <n v="6272.0"/>
        <n v="9830.0"/>
        <n v="4781.0"/>
        <n v="171464.0"/>
        <n v="11084.0"/>
        <n v="14910.0"/>
        <n v="8684.0"/>
        <n v="5375.0"/>
        <n v="5668.0"/>
        <n v="17511.0"/>
        <n v="20134.0"/>
        <n v="7633.0"/>
        <n v="39206.0"/>
        <n v="47065.0"/>
        <n v="89526.0"/>
        <n v="8055.0"/>
        <n v="18073.0"/>
        <n v="14149.0"/>
        <n v="3860.0"/>
        <n v="40366.0"/>
        <n v="6758.0"/>
        <n v="10961.0"/>
        <n v="4731.0"/>
        <n v="9438.0"/>
        <n v="7938.0"/>
        <n v="22256.0"/>
        <n v="25461.0"/>
        <n v="370429.0"/>
        <n v="69132.0"/>
        <n v="3481.0"/>
        <n v="75304.0"/>
        <n v="148742.0"/>
        <n v="109871.0"/>
        <n v="95989.0"/>
        <n v="12771.0"/>
        <n v="1851.0"/>
        <n v="26416.0"/>
        <n v="35860.0"/>
        <n v="44118.0"/>
        <n v="3065.0"/>
        <n v="18950.0"/>
        <n v="203987.0"/>
        <n v="6474.0"/>
        <n v="40571.0"/>
        <n v="569.0"/>
        <n v="6105.0"/>
        <n v="5055.0"/>
        <n v="8298.0"/>
        <n v="3756.0"/>
        <n v="35661.0"/>
        <n v="7941.0"/>
        <n v="5545.0"/>
        <n v="6284.0"/>
        <n v="10702.0"/>
        <n v="127042.0"/>
        <n v="25182.0"/>
        <n v="803.0"/>
        <n v="10212.0"/>
        <n v="5263.0"/>
        <n v="12531.0"/>
        <n v="56138.0"/>
        <n v="30039.0"/>
        <n v="18536.0"/>
        <n v="4047.0"/>
        <n v="3454.0"/>
        <n v="65488.0"/>
        <n v="3650.0"/>
        <n v="33478.0"/>
        <n v="17539.0"/>
        <n v="4568.0"/>
        <n v="4168.0"/>
        <n v="25104.0"/>
        <n v="6224.0"/>
        <n v="9831.0"/>
        <n v="43079.0"/>
        <n v="9626.0"/>
        <n v="98952.0"/>
        <n v="7472.0"/>
        <n v="4545.0"/>
        <n v="4752.0"/>
        <n v="1698.0"/>
        <n v="6240.0"/>
        <n v="17477.0"/>
        <n v="1600.0"/>
        <n v="12672.0"/>
        <n v="10028.0"/>
        <n v="2089.0"/>
        <n v="4547.0"/>
        <n v="14473.0"/>
        <n v="52475.0"/>
        <n v="3798.0"/>
        <n v="11814.0"/>
        <n v="9558.0"/>
        <n v="9300.0"/>
        <n v="3275.0"/>
        <n v="11667.0"/>
        <n v="1151776.0"/>
        <n v="47583.0"/>
        <n v="104268.0"/>
        <n v="6822.0"/>
        <n v="5304.0"/>
        <n v="7290.0"/>
        <n v="5060.0"/>
        <n v="323498.0"/>
        <n v="1929.0"/>
        <n v="30157.0"/>
        <n v="35178.0"/>
        <n v="10671.0"/>
        <n v="30885.0"/>
        <n v="12354.0"/>
        <n v="37063.0"/>
        <n v="14227.0"/>
        <n v="6410.0"/>
        <n v="26779.0"/>
        <n v="25060.0"/>
        <n v="7133.0"/>
        <n v="22151.0"/>
        <n v="41861.0"/>
        <n v="13608.0"/>
        <n v="11355.0"/>
        <n v="7028.0"/>
        <n v="2960.0"/>
        <n v="2888.0"/>
        <n v="138319.0"/>
        <n v="58372.0"/>
        <n v="163149.0"/>
        <n v="5202.0"/>
        <n v="28906.0"/>
        <n v="21222.0"/>
        <n v="17284.0"/>
        <n v="102776.0"/>
        <n v="43853.0"/>
        <n v="8741.0"/>
        <n v="66740.0"/>
        <n v="105054.0"/>
        <n v="172887.0"/>
        <n v="6420.0"/>
        <n v="553773.0"/>
        <n v="40870.0"/>
        <n v="46557.0"/>
        <n v="60964.0"/>
        <n v="5495.0"/>
        <n v="6248.0"/>
        <n v="13294.0"/>
        <n v="12130.0"/>
        <n v="33538.0"/>
        <n v="11513.0"/>
        <n v="12813.0"/>
        <n v="11786.0"/>
        <n v="170122.0"/>
        <n v="28235.0"/>
        <n v="24499.0"/>
        <n v="28161.0"/>
        <n v="4655.0"/>
        <n v="3064.0"/>
        <n v="24427.0"/>
        <n v="3596.0"/>
        <n v="61995.0"/>
        <n v="18513.0"/>
        <n v="618816.0"/>
        <n v="94625.0"/>
        <n v="3776.0"/>
        <n v="464.0"/>
        <n v="63816.0"/>
        <n v="196581.0"/>
        <n v="14945.0"/>
        <n v="8047.0"/>
        <n v="6596.0"/>
        <n v="4400.0"/>
        <n v="33421.0"/>
        <n v="11390.0"/>
        <n v="292059.0"/>
        <n v="6970.0"/>
        <n v="4620.0"/>
        <n v="8367.0"/>
        <n v="4626.0"/>
        <n v="15187.0"/>
        <n v="4345.0"/>
        <n v="29142.0"/>
        <n v="6978.0"/>
        <n v="15309.0"/>
        <n v="34731.0"/>
        <n v="9205.0"/>
        <n v="212140.0"/>
        <n v="30178.0"/>
        <n v="76130.0"/>
        <n v="5152.0"/>
        <n v="550519.0"/>
        <n v="1016.0"/>
        <n v="131164.0"/>
        <n v="28719.0"/>
        <n v="41296.0"/>
        <n v="5508.0"/>
        <n v="7064.0"/>
        <n v="12950.0"/>
        <n v="56762.0"/>
        <n v="9945.0"/>
        <n v="15593.0"/>
        <n v="11051.0"/>
        <n v="41258.0"/>
        <n v="17179.0"/>
        <n v="39599.0"/>
        <n v="6472.0"/>
        <n v="7747.0"/>
        <n v="5352.0"/>
        <n v="7171.0"/>
        <n v="4713.0"/>
        <n v="4735.0"/>
        <n v="4430.0"/>
        <n v="61586.0"/>
        <n v="1295.0"/>
        <n v="8561.0"/>
        <n v="42841.0"/>
        <n v="2226.0"/>
        <n v="15587.0"/>
        <n v="22065.0"/>
        <n v="14306.0"/>
        <n v="5468.0"/>
        <n v="109118.0"/>
        <n v="82898.0"/>
        <n v="5402.0"/>
        <n v="16903.0"/>
        <n v="19134.0"/>
        <n v="71903.0"/>
        <n v="8673.0"/>
        <n v="79182.0"/>
        <n v="9519.0"/>
        <n v="6601.0"/>
        <n v="16663.0"/>
        <n v="33355.0"/>
        <n v="8280.0"/>
        <n v="4051.0"/>
        <n v="7974.0"/>
        <n v="45972.0"/>
        <n v="19527.0"/>
        <n v="14647.0"/>
        <n v="4346.0"/>
        <n v="23274.0"/>
        <n v="31317.0"/>
        <n v="3152.0"/>
        <n v="12668.0"/>
        <n v="43209.0"/>
        <n v="2368.0"/>
        <n v="3852.0"/>
        <n v="17138.0"/>
        <n v="8357.0"/>
        <n v="33879.0"/>
        <n v="48273.0"/>
        <n v="4689.0"/>
        <n v="3277.0"/>
        <n v="7619.0"/>
        <n v="2344.0"/>
        <n v="16955.0"/>
        <n v="30196.0"/>
        <n v="4063.0"/>
        <n v="40405.0"/>
        <n v="4255.0"/>
        <n v="4942.0"/>
        <n v="6597.0"/>
        <n v="6539.0"/>
        <n v="8669.0"/>
        <n v="1420.0"/>
        <n v="25871.0"/>
        <n v="23557.0"/>
        <n v="32089.0"/>
        <n v="18831.0"/>
        <n v="3059.0"/>
        <n v="23985.0"/>
        <n v="12210.0"/>
        <n v="8100.0"/>
        <n v="18046.0"/>
        <n v="17744.0"/>
        <n v="18993.0"/>
        <n v="336480.0"/>
        <n v="105048.0"/>
        <n v="28001.0"/>
        <n v="1779.0"/>
        <n v="6507.0"/>
        <n v="6331.0"/>
        <n v="15761.0"/>
        <n v="70865.0"/>
        <n v="18717.0"/>
        <n v="9048.0"/>
        <n v="27671.0"/>
        <n v="16698.0"/>
        <n v="66972.0"/>
        <n v="8527.0"/>
        <n v="5230.0"/>
        <n v="10842.0"/>
        <n v="18735.0"/>
        <n v="3002.0"/>
        <n v="10511.0"/>
        <n v="126031.0"/>
        <n v="6514.0"/>
        <n v="8228.0"/>
        <n v="3821.0"/>
        <n v="5959.0"/>
        <n v="8339.0"/>
        <n v="5740.0"/>
        <n v="340616.0"/>
        <n v="24672.0"/>
        <n v="43554.0"/>
        <n v="6581.0"/>
        <n v="22155.0"/>
        <n v="20980.0"/>
        <n v="1518.0"/>
        <n v="134959.0"/>
        <n v="7225.0"/>
        <n v="4565.0"/>
        <n v="1777.0"/>
        <n v="20942.0"/>
        <n v="16357.0"/>
        <n v="5460.0"/>
        <n v="5734.0"/>
        <n v="3568.0"/>
        <n v="16543.0"/>
        <n v="11928.0"/>
        <n v="7102.0"/>
        <n v="5092.0"/>
        <n v="16872.0"/>
        <n v="77283.0"/>
        <n v="11116.0"/>
        <n v="23767.0"/>
        <n v="6170.0"/>
        <n v="81956.0"/>
        <n v="10021.0"/>
        <n v="5781.0"/>
        <n v="940296.0"/>
        <n v="7055.0"/>
        <n v="28713.0"/>
        <n v="98259.0"/>
        <n v="7626.0"/>
        <n v="5900.0"/>
        <n v="61524.0"/>
        <n v="4818.0"/>
        <n v="26541.0"/>
        <n v="9246.0"/>
        <n v="9934.0"/>
        <n v="8947.0"/>
        <n v="36040.0"/>
        <n v="6305.0"/>
        <n v="45376.0"/>
        <n v="326721.0"/>
        <n v="8159.0"/>
        <n v="1403.0"/>
        <n v="40343.0"/>
        <n v="13127.0"/>
        <n v="34921.0"/>
        <n v="7928.0"/>
        <n v="57653.0"/>
        <n v="3398.0"/>
        <n v="4648.0"/>
        <n v="75089.0"/>
        <n v="48786.0"/>
        <n v="723.0"/>
        <n v="10473.0"/>
        <n v="737990.0"/>
        <n v="467726.0"/>
        <n v="424340.0"/>
        <n v="4468.0"/>
        <n v="2013324.0"/>
        <n v="3145.0"/>
        <n v="2549.0"/>
        <n v="221833.0"/>
        <n v="66458.0"/>
        <n v="12726.0"/>
        <n v="4163.0"/>
        <n v="201153.0"/>
        <n v="3076.0"/>
        <n v="40640.0"/>
        <n v="239363.0"/>
        <n v="1923.0"/>
        <n v="9613.0"/>
        <n v="176329.0"/>
        <n v="9424.0"/>
        <n v="57620.0"/>
        <n v="21893.0"/>
        <n v="12708.0"/>
        <n v="16986.0"/>
        <n v="4644.0"/>
        <n v="6473.0"/>
        <n v="4021.0"/>
        <n v="9944.0"/>
        <n v="166412.0"/>
        <n v="76695.0"/>
        <n v="8536.0"/>
        <n v="343050.0"/>
        <n v="5980.0"/>
        <n v="27519.0"/>
        <n v="442979.0"/>
        <n v="159618.0"/>
        <n v="453974.0"/>
        <n v="29091.0"/>
        <n v="23112.0"/>
        <n v="8332.0"/>
        <n v="14599.0"/>
        <n v="4020.0"/>
        <n v="15989.0"/>
        <n v="83035.0"/>
        <n v="2353.0"/>
        <n v="8191.0"/>
        <n v="7664.0"/>
        <n v="30688.0"/>
        <n v="73422.0"/>
        <n v="4727.0"/>
        <n v="11206.0"/>
        <n v="1345.0"/>
        <n v="9054.0"/>
        <n v="6753.0"/>
        <n v="18304.0"/>
        <n v="11402.0"/>
        <n v="17695.0"/>
        <n v="9211.0"/>
        <n v="13003.0"/>
        <n v="7860.0"/>
        <n v="14583.0"/>
        <n v="4683.0"/>
        <n v="31283.0"/>
        <n v="114927.0"/>
        <n v="6511.0"/>
        <n v="6187.0"/>
        <n v="8618.0"/>
        <n v="4595.0"/>
        <n v="40385.0"/>
        <n v="10735.0"/>
        <n v="21830.0"/>
        <n v="17048.0"/>
        <n v="5523.0"/>
        <n v="53017.0"/>
        <n v="217526.0"/>
        <n v="3089.0"/>
        <n v="6186.0"/>
        <n v="14259.0"/>
        <n v="1387.0"/>
        <n v="1652.0"/>
        <n v="981461.0"/>
        <n v="19169.0"/>
        <n v="15548.0"/>
        <n v="163786.0"/>
        <n v="13626.0"/>
        <n v="1475.0"/>
        <n v="75638.0"/>
        <n v="1155869.0"/>
        <n v="12168.0"/>
        <n v="102728.0"/>
        <n v="9375.0"/>
        <n v="9249.0"/>
        <n v="5653.0"/>
        <n v="17531.0"/>
        <n v="6702.0"/>
        <n v="7757.0"/>
        <n v="5564.0"/>
        <n v="3588.0"/>
        <n v="40733.0"/>
        <n v="3976.0"/>
        <n v="18382.0"/>
        <n v="12453.0"/>
        <n v="15219.0"/>
        <n v="12591.0"/>
        <n v="6616.0"/>
        <n v="7173.0"/>
        <n v="11736.0"/>
        <n v="16144.0"/>
        <n v="98938.0"/>
        <n v="23152.0"/>
        <n v="40039.0"/>
        <n v="49240.0"/>
        <n v="95762.0"/>
        <n v="10901.0"/>
        <n v="7521.0"/>
        <n v="5756.0"/>
        <n v="6133.0"/>
        <n v="15071.0"/>
        <n v="2338732.0"/>
        <n v="8595.0"/>
        <n v="5218.0"/>
        <n v="113707.0"/>
        <n v="15621.0"/>
        <n v="29108.0"/>
        <n v="7106.0"/>
        <n v="866.0"/>
        <n v="590156.0"/>
        <n v="6416.0"/>
        <n v="14477.0"/>
        <n v="23741.0"/>
        <n v="6867.0"/>
        <n v="9807.0"/>
        <n v="7247.0"/>
        <n v="86884.0"/>
        <n v="6478.0"/>
        <n v="2714.0"/>
        <n v="41506.0"/>
        <n v="3786.0"/>
        <n v="16326.0"/>
        <n v="4992.0"/>
        <n v="45324.0"/>
        <n v="17930.0"/>
        <n v="5376.0"/>
        <n v="4963.0"/>
        <n v="28800.0"/>
        <n v="121175.0"/>
        <n v="67534.0"/>
        <n v="8161.0"/>
        <n v="33865.0"/>
        <n v="55984.0"/>
        <n v="5311.0"/>
        <n v="51394.0"/>
        <n v="30158.0"/>
        <n v="30225.0"/>
        <n v="5928.0"/>
        <n v="1348.0"/>
        <n v="5549.0"/>
        <n v="1243.0"/>
        <n v="8670.0"/>
        <n v="4578.0"/>
        <n v="67637.0"/>
        <n v="49049.0"/>
        <n v="36503.0"/>
        <n v="25482.0"/>
        <n v="12287.0"/>
        <n v="7950.0"/>
        <n v="12749.0"/>
        <n v="9248.0"/>
        <n v="101487.0"/>
        <n v="7553.0"/>
        <n v="45294.0"/>
        <n v="43261.0"/>
        <n v="24711.0"/>
        <n v="31262.0"/>
        <n v="3570.0"/>
        <n v="4835.0"/>
        <n v="13054.0"/>
        <n v="246243.0"/>
        <n v="90928.0"/>
        <n v="12733.0"/>
        <n v="80623.0"/>
        <n v="24951.0"/>
        <n v="14213.0"/>
        <n v="716.0"/>
        <n v="50923.0"/>
        <n v="3623.0"/>
        <n v="34008.0"/>
        <n v="2646.0"/>
        <n v="4360.0"/>
        <n v="191.0"/>
        <n v="3988.0"/>
        <n v="38487.0"/>
        <n v="4337.0"/>
        <n v="9901.0"/>
        <n v="33602.0"/>
        <n v="3753.0"/>
        <n v="668449.0"/>
        <n v="26978.0"/>
        <n v="30349.0"/>
        <n v="79254.0"/>
        <n v="395852.0"/>
        <n v="10618.0"/>
        <n v="16254.0"/>
        <n v="2996.0"/>
        <n v="4647.0"/>
        <n v="3901.0"/>
        <n v="94895.0"/>
        <n v="5271.0"/>
        <n v="51004.0"/>
        <n v="264325.0"/>
        <n v="9848.0"/>
        <n v="6119.0"/>
        <n v="78234.0"/>
        <n v="9481.0"/>
        <n v="31245.0"/>
        <n v="6548.0"/>
        <n v="3704.0"/>
        <n v="53431.0"/>
        <n v="10713.0"/>
        <n v="67987.0"/>
        <n v="46039.0"/>
        <n v="7411.0"/>
        <n v="3609.0"/>
        <n v="132038.0"/>
        <n v="9673.0"/>
        <n v="4520.0"/>
        <n v="8268.0"/>
        <n v="1191.0"/>
        <n v="4321.0"/>
        <n v="22712.0"/>
        <n v="204189.0"/>
        <n v="3093.0"/>
        <n v="11306.0"/>
        <n v="11197.0"/>
        <n v="699834.0"/>
        <n v="55665.0"/>
        <n v="2807.0"/>
        <n v="6761.0"/>
        <n v="130676.0"/>
        <n v="7693.0"/>
        <n v="9614.0"/>
        <n v="5396.0"/>
        <n v="2152.0"/>
        <n v="8955.0"/>
        <n v="6019.0"/>
        <n v="60626.0"/>
        <n v="5054.0"/>
        <n v="70181.0"/>
        <n v="33557.0"/>
        <n v="5048.0"/>
        <n v="20750.0"/>
        <n v="71564.0"/>
        <n v="15253.0"/>
        <n v="396802.0"/>
        <n v="5190.0"/>
        <n v="155260.0"/>
        <n v="13822.0"/>
        <n v="9202.0"/>
        <n v="21437.0"/>
        <n v="6490.0"/>
        <n v="3441.0"/>
        <n v="881525.0"/>
        <n v="6169.0"/>
        <n v="5606.0"/>
        <n v="5855.0"/>
        <n v="344201.0"/>
        <n v="3890.0"/>
        <n v="7615.0"/>
        <n v="16163.0"/>
        <n v="137649.0"/>
        <n v="18348.0"/>
        <n v="57187.0"/>
        <n v="52098.0"/>
        <n v="37418.0"/>
        <n v="2042.0"/>
        <n v="86250.0"/>
        <n v="10434.0"/>
        <n v="1754.0"/>
        <n v="18450.0"/>
        <n v="2971.0"/>
        <n v="61821.0"/>
        <n v="7676.0"/>
        <n v="32060.0"/>
        <n v="13169.0"/>
        <n v="3721.0"/>
        <n v="33457.0"/>
        <n v="432673.0"/>
        <n v="31829.0"/>
        <n v="20872.0"/>
        <n v="13904.0"/>
        <n v="1359.0"/>
        <n v="13553.0"/>
        <n v="644697.0"/>
        <n v="12405.0"/>
        <n v="13791.0"/>
        <n v="13542.0"/>
        <n v="3142.0"/>
        <n v="388915.0"/>
        <n v="589.0"/>
        <n v="24067.0"/>
        <n v="6300.0"/>
        <n v="5009.0"/>
        <n v="274912.0"/>
        <n v="70777.0"/>
        <n v="48862.0"/>
        <n v="11394.0"/>
        <n v="988.0"/>
        <n v="629973.0"/>
        <n v="7093.0"/>
        <n v="7601.0"/>
        <n v="8326.0"/>
        <n v="23764.0"/>
        <n v="53264.0"/>
        <n v="4888.0"/>
        <n v="37732.0"/>
        <n v="2987.0"/>
        <n v="3150.0"/>
        <n v="58269.0"/>
        <n v="39257.0"/>
        <m/>
      </sharedItems>
    </cacheField>
    <cacheField name="measurable_impressions" numFmtId="0">
      <sharedItems containsString="0" containsBlank="1" containsNumber="1" containsInteger="1">
        <n v="92063.0"/>
        <n v="45565.0"/>
        <n v="54290.0"/>
        <n v="10048.0"/>
        <n v="12885.0"/>
        <n v="103569.0"/>
        <n v="7654.0"/>
        <n v="1487426.0"/>
        <n v="15667.0"/>
        <n v="30190.0"/>
        <n v="9098.0"/>
        <n v="11662.0"/>
        <n v="100881.0"/>
        <n v="20256.0"/>
        <n v="70015.0"/>
        <n v="14248.0"/>
        <n v="164487.0"/>
        <n v="12427.0"/>
        <n v="51520.0"/>
        <n v="75557.0"/>
        <n v="91910.0"/>
        <n v="10003.0"/>
        <n v="176562.0"/>
        <n v="14815.0"/>
        <n v="8450.0"/>
        <n v="1088748.0"/>
        <n v="30685.0"/>
        <n v="7413.0"/>
        <n v="7088.0"/>
        <n v="8682.0"/>
        <n v="7643.0"/>
        <n v="27596.0"/>
        <n v="42375.0"/>
        <n v="5881.0"/>
        <n v="7891.0"/>
        <n v="10132.0"/>
        <n v="12487.0"/>
        <n v="33779.0"/>
        <n v="65080.0"/>
        <n v="40447.0"/>
        <n v="76531.0"/>
        <n v="11886.0"/>
        <n v="11658.0"/>
        <n v="7943.0"/>
        <n v="247450.0"/>
        <n v="18079.0"/>
        <n v="20074.0"/>
        <n v="11766.0"/>
        <n v="12040.0"/>
        <n v="16711.0"/>
        <n v="31974.0"/>
        <n v="30708.0"/>
        <n v="11053.0"/>
        <n v="62109.0"/>
        <n v="73640.0"/>
        <n v="237859.0"/>
        <n v="12724.0"/>
        <n v="19655.0"/>
        <n v="21281.0"/>
        <n v="6406.0"/>
        <n v="71128.0"/>
        <n v="7537.0"/>
        <n v="15451.0"/>
        <n v="15332.0"/>
        <n v="15611.0"/>
        <n v="14030.0"/>
        <n v="25986.0"/>
        <n v="44751.0"/>
        <n v="820340.0"/>
        <n v="111957.0"/>
        <n v="7050.0"/>
        <n v="99311.0"/>
        <n v="313071.0"/>
        <n v="236426.0"/>
        <n v="173923.0"/>
        <n v="16749.0"/>
        <n v="14926.0"/>
        <n v="137369.0"/>
        <n v="79837.0"/>
        <n v="91080.0"/>
        <n v="13109.0"/>
        <n v="71458.0"/>
        <n v="338107.0"/>
        <n v="12323.0"/>
        <n v="63614.0"/>
        <n v="2059.0"/>
        <n v="26283.0"/>
        <n v="15831.0"/>
        <n v="21161.0"/>
        <n v="30764.0"/>
        <n v="292992.0"/>
        <n v="14331.0"/>
        <n v="7554.0"/>
        <n v="10919.0"/>
        <n v="21034.0"/>
        <n v="225121.0"/>
        <n v="44696.0"/>
        <n v="2465.0"/>
        <n v="19934.0"/>
        <n v="9921.0"/>
        <n v="28461.0"/>
        <n v="88836.0"/>
        <n v="60482.0"/>
        <n v="21019.0"/>
        <n v="27357.0"/>
        <n v="5510.0"/>
        <n v="80451.0"/>
        <n v="55128.0"/>
        <n v="72874.0"/>
        <n v="37664.0"/>
        <n v="8648.0"/>
        <n v="9768.0"/>
        <n v="61242.0"/>
        <n v="11110.0"/>
        <n v="63640.0"/>
        <n v="99312.0"/>
        <n v="17815.0"/>
        <n v="120688.0"/>
        <n v="11687.0"/>
        <n v="15617.0"/>
        <n v="6566.0"/>
        <n v="11234.0"/>
        <n v="9672.0"/>
        <n v="38621.0"/>
        <n v="11345.0"/>
        <n v="21345.0"/>
        <n v="37295.0"/>
        <n v="11500.0"/>
        <n v="9666.0"/>
        <n v="85424.0"/>
        <n v="97166.0"/>
        <n v="8619.0"/>
        <n v="17040.0"/>
        <n v="15426.0"/>
        <n v="13110.0"/>
        <n v="21993.0"/>
        <n v="6760.0"/>
        <n v="33260.0"/>
        <n v="1396230.0"/>
        <n v="51275.0"/>
        <n v="128470.0"/>
        <n v="9274.0"/>
        <n v="10731.0"/>
        <n v="11731.0"/>
        <n v="12459.0"/>
        <n v="467646.0"/>
        <n v="7441.0"/>
        <n v="43810.0"/>
        <n v="196583.0"/>
        <n v="12937.0"/>
        <n v="151358.0"/>
        <n v="17500.0"/>
        <n v="51480.0"/>
        <n v="19480.0"/>
        <n v="10860.0"/>
        <n v="48902.0"/>
        <n v="28038.0"/>
        <n v="11331.0"/>
        <n v="49058.0"/>
        <n v="55929.0"/>
        <n v="21704.0"/>
        <n v="21740.0"/>
        <n v="10191.0"/>
        <n v="9953.0"/>
        <n v="10487.0"/>
        <n v="300133.0"/>
        <n v="135099.0"/>
        <n v="200859.0"/>
        <n v="23474.0"/>
        <n v="172515.0"/>
        <n v="33671.0"/>
        <n v="27542.0"/>
        <n v="128004.0"/>
        <n v="58642.0"/>
        <n v="10606.0"/>
        <n v="149743.0"/>
        <n v="260998.0"/>
        <n v="263424.0"/>
        <n v="10287.0"/>
        <n v="1120128.0"/>
        <n v="195447.0"/>
        <n v="60868.0"/>
        <n v="108301.0"/>
        <n v="10141.0"/>
        <n v="86775.0"/>
        <n v="24129.0"/>
        <n v="47535.0"/>
        <n v="16192.0"/>
        <n v="21893.0"/>
        <n v="15365.0"/>
        <n v="256841.0"/>
        <n v="57543.0"/>
        <n v="34496.0"/>
        <n v="59169.0"/>
        <n v="7434.0"/>
        <n v="15428.0"/>
        <n v="30084.0"/>
        <n v="51209.0"/>
        <n v="71110.0"/>
        <n v="40506.0"/>
        <n v="829942.0"/>
        <n v="180681.0"/>
        <n v="9581.0"/>
        <n v="19802.0"/>
        <n v="70011.0"/>
        <n v="379758.0"/>
        <n v="19548.0"/>
        <n v="33641.0"/>
        <n v="13880.0"/>
        <n v="6379.0"/>
        <n v="66729.0"/>
        <n v="23355.0"/>
        <n v="428761.0"/>
        <n v="8882.0"/>
        <n v="22254.0"/>
        <n v="15731.0"/>
        <n v="8264.0"/>
        <n v="37408.0"/>
        <n v="8376.0"/>
        <n v="41093.0"/>
        <n v="9369.0"/>
        <n v="20244.0"/>
        <n v="59369.0"/>
        <n v="43535.0"/>
        <n v="389474.0"/>
        <n v="113438.0"/>
        <n v="133578.0"/>
        <n v="30383.0"/>
        <n v="977978.0"/>
        <n v="13468.0"/>
        <n v="177952.0"/>
        <n v="36629.0"/>
        <n v="53472.0"/>
        <n v="11539.0"/>
        <n v="15433.0"/>
        <n v="38030.0"/>
        <n v="76198.0"/>
        <n v="12878.0"/>
        <n v="18617.0"/>
        <n v="17202.0"/>
        <n v="65374.0"/>
        <n v="48389.0"/>
        <n v="94941.0"/>
        <n v="11922.0"/>
        <n v="10690.0"/>
        <n v="8141.0"/>
        <n v="8151.0"/>
        <n v="8230.0"/>
        <n v="6390.0"/>
        <n v="7869.0"/>
        <n v="247500.0"/>
        <n v="9196.0"/>
        <n v="11782.0"/>
        <n v="96539.0"/>
        <n v="16510.0"/>
        <n v="19288.0"/>
        <n v="46126.0"/>
        <n v="39750.0"/>
        <n v="7298.0"/>
        <n v="122937.0"/>
        <n v="116235.0"/>
        <n v="36080.0"/>
        <n v="149653.0"/>
        <n v="28059.0"/>
        <n v="80390.0"/>
        <n v="18578.0"/>
        <n v="109463.0"/>
        <n v="13041.0"/>
        <n v="18909.0"/>
        <n v="29774.0"/>
        <n v="295405.0"/>
        <n v="107935.0"/>
        <n v="6215.0"/>
        <n v="10311.0"/>
        <n v="83922.0"/>
        <n v="82800.0"/>
        <n v="18731.0"/>
        <n v="6163.0"/>
        <n v="35934.0"/>
        <n v="37660.0"/>
        <n v="6464.0"/>
        <n v="18613.0"/>
        <n v="69530.0"/>
        <n v="8130.0"/>
        <n v="8526.0"/>
        <n v="35689.0"/>
        <n v="11461.0"/>
        <n v="49382.0"/>
        <n v="65800.0"/>
        <n v="31363.0"/>
        <n v="25959.0"/>
        <n v="9999.0"/>
        <n v="7324.0"/>
        <n v="76971.0"/>
        <n v="62327.0"/>
        <n v="9941.0"/>
        <n v="67406.0"/>
        <n v="7669.0"/>
        <n v="6868.0"/>
        <n v="13508.0"/>
        <n v="9391.0"/>
        <n v="15208.0"/>
        <n v="69246.0"/>
        <n v="53969.0"/>
        <n v="35247.0"/>
        <n v="45597.0"/>
        <n v="20922.0"/>
        <n v="6523.0"/>
        <n v="63853.0"/>
        <n v="38039.0"/>
        <n v="11524.0"/>
        <n v="27358.0"/>
        <n v="34812.0"/>
        <n v="39522.0"/>
        <n v="443202.0"/>
        <n v="238629.0"/>
        <n v="36335.0"/>
        <n v="12458.0"/>
        <n v="10895.0"/>
        <n v="36245.0"/>
        <n v="23532.0"/>
        <n v="95871.0"/>
        <n v="46367.0"/>
        <n v="12326.0"/>
        <n v="35488.0"/>
        <n v="8928.0"/>
        <n v="23798.0"/>
        <n v="191183.0"/>
        <n v="12625.0"/>
        <n v="11493.0"/>
        <n v="6923.0"/>
        <n v="14953.0"/>
        <n v="21127.0"/>
        <n v="6361.0"/>
        <n v="18132.0"/>
        <n v="140596.0"/>
        <n v="9378.0"/>
        <n v="13396.0"/>
        <n v="12741.0"/>
        <n v="7947.0"/>
        <n v="13051.0"/>
        <n v="8009.0"/>
        <n v="488921.0"/>
        <n v="45563.0"/>
        <n v="56558.0"/>
        <n v="44917.0"/>
        <n v="43802.0"/>
        <n v="55050.0"/>
        <n v="8191.0"/>
        <n v="274790.0"/>
        <n v="12173.0"/>
        <n v="53407.0"/>
        <n v="17211.0"/>
        <n v="33479.0"/>
        <n v="100222.0"/>
        <n v="11154.0"/>
        <n v="9413.0"/>
        <n v="11388.0"/>
        <n v="42427.0"/>
        <n v="14527.0"/>
        <n v="8925.0"/>
        <n v="34373.0"/>
        <n v="32085.0"/>
        <n v="94019.0"/>
        <n v="16044.0"/>
        <n v="41484.0"/>
        <n v="53603.0"/>
        <n v="624118.0"/>
        <n v="16755.0"/>
        <n v="16134.0"/>
        <n v="1516537.0"/>
        <n v="11497.0"/>
        <n v="62829.0"/>
        <n v="212073.0"/>
        <n v="14456.0"/>
        <n v="10175.0"/>
        <n v="105104.0"/>
        <n v="7382.0"/>
        <n v="35126.0"/>
        <n v="22565.0"/>
        <n v="13377.0"/>
        <n v="14256.0"/>
        <n v="40684.0"/>
        <n v="35118.0"/>
        <n v="79935.0"/>
        <n v="700814.0"/>
        <n v="11984.0"/>
        <n v="13410.0"/>
        <n v="101306.0"/>
        <n v="67027.0"/>
        <n v="69138.0"/>
        <n v="11931.0"/>
        <n v="76803.0"/>
        <n v="4324.0"/>
        <n v="8751.0"/>
        <n v="179723.0"/>
        <n v="85900.0"/>
        <n v="8720.0"/>
        <n v="19679.0"/>
        <n v="1177859.0"/>
        <n v="634589.0"/>
        <n v="634059.0"/>
        <n v="18821.0"/>
        <n v="2669103.0"/>
        <n v="13703.0"/>
        <n v="11974.0"/>
        <n v="480882.0"/>
        <n v="86571.0"/>
        <n v="24442.0"/>
        <n v="5586.0"/>
        <n v="557263.0"/>
        <n v="6252.0"/>
        <n v="64819.0"/>
        <n v="261467.0"/>
        <n v="15085.0"/>
        <n v="11247.0"/>
        <n v="450103.0"/>
        <n v="18087.0"/>
        <n v="97903.0"/>
        <n v="26127.0"/>
        <n v="22261.0"/>
        <n v="26606.0"/>
        <n v="8462.0"/>
        <n v="17081.0"/>
        <n v="11403.0"/>
        <n v="15714.0"/>
        <n v="251319.0"/>
        <n v="183585.0"/>
        <n v="57434.0"/>
        <n v="541133.0"/>
        <n v="12114.0"/>
        <n v="270098.0"/>
        <n v="611813.0"/>
        <n v="233150.0"/>
        <n v="691696.0"/>
        <n v="143813.0"/>
        <n v="65390.0"/>
        <n v="11170.0"/>
        <n v="24656.0"/>
        <n v="6692.0"/>
        <n v="38916.0"/>
        <n v="782482.0"/>
        <n v="18261.0"/>
        <n v="13641.0"/>
        <n v="21698.0"/>
        <n v="109518.0"/>
        <n v="91976.0"/>
        <n v="6513.0"/>
        <n v="19459.0"/>
        <n v="8187.0"/>
        <n v="12676.0"/>
        <n v="7229.0"/>
        <n v="44891.0"/>
        <n v="14231.0"/>
        <n v="37108.0"/>
        <n v="13372.0"/>
        <n v="21286.0"/>
        <n v="11009.0"/>
        <n v="19860.0"/>
        <n v="13273.0"/>
        <n v="59462.0"/>
        <n v="255481.0"/>
        <n v="14526.0"/>
        <n v="15752.0"/>
        <n v="17166.0"/>
        <n v="41618.0"/>
        <n v="13765.0"/>
        <n v="70325.0"/>
        <n v="21076.0"/>
        <n v="27750.0"/>
        <n v="54166.0"/>
        <n v="10267.0"/>
        <n v="106432.0"/>
        <n v="240731.0"/>
        <n v="13644.0"/>
        <n v="10612.0"/>
        <n v="25153.0"/>
        <n v="19654.0"/>
        <n v="9924.0"/>
        <n v="8869.0"/>
        <n v="1731673.0"/>
        <n v="182583.0"/>
        <n v="20651.0"/>
        <n v="374116.0"/>
        <n v="22109.0"/>
        <n v="2054.0"/>
        <n v="153987.0"/>
        <n v="1447900.0"/>
        <n v="16616.0"/>
        <n v="127130.0"/>
        <n v="15562.0"/>
        <n v="31564.0"/>
        <n v="14459.0"/>
        <n v="28429.0"/>
        <n v="9096.0"/>
        <n v="10028.0"/>
        <n v="12630.0"/>
        <n v="8210.0"/>
        <n v="23556.0"/>
        <n v="477114.0"/>
        <n v="5219.0"/>
        <n v="23328.0"/>
        <n v="13873.0"/>
        <n v="21497.0"/>
        <n v="22656.0"/>
        <n v="8778.0"/>
        <n v="11432.0"/>
        <n v="113735.0"/>
        <n v="24752.0"/>
        <n v="161848.0"/>
        <n v="35857.0"/>
        <n v="80040.0"/>
        <n v="72687.0"/>
        <n v="104612.0"/>
        <n v="24980.0"/>
        <n v="10959.0"/>
        <n v="11636.0"/>
        <n v="12377.0"/>
        <n v="19095.0"/>
        <n v="3445626.0"/>
        <n v="14466.0"/>
        <n v="10763.0"/>
        <n v="157940.0"/>
        <n v="32539.0"/>
        <n v="45570.0"/>
        <n v="13189.0"/>
        <n v="13268.0"/>
        <n v="953556.0"/>
        <n v="14049.0"/>
        <n v="139167.0"/>
        <n v="59893.0"/>
        <n v="9347.0"/>
        <n v="68568.0"/>
        <n v="10338.0"/>
        <n v="94687.0"/>
        <n v="27405.0"/>
        <n v="9332.0"/>
        <n v="46163.0"/>
        <n v="7232.0"/>
        <n v="25991.0"/>
        <n v="10245.0"/>
        <n v="99065.0"/>
        <n v="19822.0"/>
        <n v="11490.0"/>
        <n v="10991.0"/>
        <n v="68566.0"/>
        <n v="213280.0"/>
        <n v="85013.0"/>
        <n v="9951.0"/>
        <n v="78662.0"/>
        <n v="99432.0"/>
        <n v="7266.0"/>
        <n v="117635.0"/>
        <n v="69150.0"/>
        <n v="43298.0"/>
        <n v="13298.0"/>
        <n v="7832.0"/>
        <n v="11852.0"/>
        <n v="8897.0"/>
        <n v="16871.0"/>
        <n v="9155.0"/>
        <n v="145416.0"/>
        <n v="97093.0"/>
        <n v="40051.0"/>
        <n v="54149.0"/>
        <n v="25003.0"/>
        <n v="11360.0"/>
        <n v="19274.0"/>
        <n v="14192.0"/>
        <n v="136036.0"/>
        <n v="15201.0"/>
        <n v="77646.0"/>
        <n v="55261.0"/>
        <n v="48019.0"/>
        <n v="35043.0"/>
        <n v="29458.0"/>
        <n v="19291.0"/>
        <n v="22276.0"/>
        <n v="532325.0"/>
        <n v="184823.0"/>
        <n v="203986.0"/>
        <n v="181763.0"/>
        <n v="77333.0"/>
        <n v="23455.0"/>
        <n v="6867.0"/>
        <n v="104074.0"/>
        <n v="16934.0"/>
        <n v="17138.0"/>
        <n v="195803.0"/>
        <n v="3373.0"/>
        <n v="11358.0"/>
        <n v="15564.0"/>
        <n v="6863.0"/>
        <n v="90615.0"/>
        <n v="10596.0"/>
        <n v="16266.0"/>
        <n v="167814.0"/>
        <n v="20808.0"/>
        <n v="852442.0"/>
        <n v="59516.0"/>
        <n v="46446.0"/>
        <n v="100563.0"/>
        <n v="699064.0"/>
        <n v="16643.0"/>
        <n v="36526.0"/>
        <n v="49686.0"/>
        <n v="9909.0"/>
        <n v="9645.0"/>
        <n v="145113.0"/>
        <n v="7065.0"/>
        <n v="82985.0"/>
        <n v="378011.0"/>
        <n v="16558.0"/>
        <n v="12505.0"/>
        <n v="438695.0"/>
        <n v="16300.0"/>
        <n v="49089.0"/>
        <n v="9042.0"/>
        <n v="30227.0"/>
        <n v="163634.0"/>
        <n v="13992.0"/>
        <n v="79409.0"/>
        <n v="65383.0"/>
        <n v="16576.0"/>
        <n v="12644.0"/>
        <n v="167406.0"/>
        <n v="15088.0"/>
        <n v="8037.0"/>
        <n v="11042.0"/>
        <n v="5883.0"/>
        <n v="9646.0"/>
        <n v="41918.0"/>
        <n v="385654.0"/>
        <n v="6897.0"/>
        <n v="20625.0"/>
        <n v="16687.0"/>
        <n v="955905.0"/>
        <n v="112913.0"/>
        <n v="13393.0"/>
        <n v="10783.0"/>
        <n v="183688.0"/>
        <n v="13237.0"/>
        <n v="14086.0"/>
        <n v="7417.0"/>
        <n v="6039.0"/>
        <n v="13829.0"/>
        <n v="10952.0"/>
        <n v="76071.0"/>
        <n v="7227.0"/>
        <n v="150003.0"/>
        <n v="104929.0"/>
        <n v="7154.0"/>
        <n v="50714.0"/>
        <n v="81785.0"/>
        <n v="35453.0"/>
        <n v="437639.0"/>
        <n v="8621.0"/>
        <n v="169583.0"/>
        <n v="26934.0"/>
        <n v="85273.0"/>
        <n v="27586.0"/>
        <n v="7862.0"/>
        <n v="6663.0"/>
        <n v="1550866.0"/>
        <n v="9138.0"/>
        <n v="13461.0"/>
        <n v="15753.0"/>
        <n v="720606.0"/>
        <n v="5905.0"/>
        <n v="14939.0"/>
        <n v="31192.0"/>
        <n v="30368.0"/>
        <n v="178415.0"/>
        <n v="25950.0"/>
        <n v="78396.0"/>
        <n v="19588.0"/>
        <n v="86127.0"/>
        <n v="51299.0"/>
        <n v="10315.0"/>
        <n v="198209.0"/>
        <n v="53104.0"/>
        <n v="8343.0"/>
        <n v="24128.0"/>
        <n v="5102.0"/>
        <n v="145505.0"/>
        <n v="13775.0"/>
        <n v="45251.0"/>
        <n v="15969.0"/>
        <n v="26688.0"/>
        <n v="3482.0"/>
        <n v="5564.0"/>
        <n v="52172.0"/>
        <n v="642404.0"/>
        <n v="35639.0"/>
        <n v="39250.0"/>
        <n v="34123.0"/>
        <n v="7114.0"/>
        <n v="21192.0"/>
        <n v="853964.0"/>
        <n v="17609.0"/>
        <n v="25315.0"/>
        <n v="32456.0"/>
        <n v="8823.0"/>
        <n v="648524.0"/>
        <n v="7480.0"/>
        <n v="58308.0"/>
        <n v="10089.0"/>
        <n v="7160.0"/>
        <n v="415601.0"/>
        <n v="436133.0"/>
        <n v="66739.0"/>
        <n v="19576.0"/>
        <n v="2975.0"/>
        <n v="1041225.0"/>
        <n v="19681.0"/>
        <n v="10242.0"/>
        <n v="18812.0"/>
        <n v="29364.0"/>
        <n v="68123.0"/>
        <n v="7510.0"/>
        <n v="60357.0"/>
        <n v="11295.0"/>
        <n v="7247.0"/>
        <n v="66924.0"/>
        <n v="67151.0"/>
        <m/>
      </sharedItems>
    </cacheField>
    <cacheField name="total_conversions" numFmtId="0">
      <sharedItems containsString="0" containsBlank="1" containsNumber="1" containsInteger="1">
        <n v="6.0"/>
        <n v="3.0"/>
        <n v="4.0"/>
        <n v="15.0"/>
        <n v="21.0"/>
        <n v="8.0"/>
        <n v="29.0"/>
        <n v="9.0"/>
        <n v="1.0"/>
        <n v="10.0"/>
        <n v="19.0"/>
        <n v="2.0"/>
        <n v="12.0"/>
        <n v="11.0"/>
        <n v="14.0"/>
        <n v="18.0"/>
        <n v="5.0"/>
        <n v="34.0"/>
        <n v="69.0"/>
        <n v="13.0"/>
        <n v="42.0"/>
        <n v="22.0"/>
        <n v="25.0"/>
        <n v="24.0"/>
        <n v="7.0"/>
        <n v="74.0"/>
        <n v="49.0"/>
        <n v="125.0"/>
        <n v="55.0"/>
        <n v="28.0"/>
        <n v="36.0"/>
        <n v="20.0"/>
        <n v="23.0"/>
        <n v="33.0"/>
        <n v="26.0"/>
        <n v="43.0"/>
        <n v="16.0"/>
        <n v="56.0"/>
        <n v="44.0"/>
        <n v="17.0"/>
        <n v="123.0"/>
        <n v="37.0"/>
        <n v="70.0"/>
        <n v="78.0"/>
        <n v="31.0"/>
        <n v="63.0"/>
        <n v="32.0"/>
        <n v="106.0"/>
        <n v="88.0"/>
        <n v="97.0"/>
        <n v="154.0"/>
        <n v="39.0"/>
        <n v="30.0"/>
        <n v="41.0"/>
        <n v="147.0"/>
        <m/>
      </sharedItems>
    </cacheField>
    <cacheField name="gross_cost" numFmtId="164">
      <sharedItems containsString="0" containsBlank="1" containsNumber="1">
        <n v="4742.008637"/>
        <n v="1471.175728"/>
        <n v="3754.685247"/>
        <n v="4439.838064"/>
        <n v="1699.060809"/>
        <n v="6928.006202"/>
        <n v="6244.517921"/>
        <n v="6785.70979"/>
        <n v="1610.319977"/>
        <n v="6367.869929"/>
        <n v="1524.470523"/>
        <n v="1447.927193"/>
        <n v="6633.532635"/>
        <n v="5551.387415"/>
        <n v="4669.013669"/>
        <n v="2133.077113"/>
        <n v="2194.987125"/>
        <n v="5190.535998"/>
        <n v="1841.358126"/>
        <n v="5054.481581"/>
        <n v="6587.243331"/>
        <n v="1500.026152"/>
        <n v="1599.715069"/>
        <n v="1825.725708"/>
        <n v="1473.192464"/>
        <n v="7483.887187"/>
        <n v="1866.34747"/>
        <n v="3268.007134"/>
        <n v="1730.37357"/>
        <n v="4594.604003"/>
        <n v="6381.006576"/>
        <n v="1737.843485"/>
        <n v="6417.876169"/>
        <n v="5033.482578"/>
        <n v="6994.085353"/>
        <n v="1675.987427"/>
        <n v="1530.041892"/>
        <n v="5738.809089"/>
        <n v="1557.01573"/>
        <n v="2040.934819"/>
        <n v="6730.012549"/>
        <n v="1973.562233"/>
        <n v="1731.271848"/>
        <n v="1345.369"/>
        <n v="4445.874629"/>
        <n v="4961.478884"/>
        <n v="1909.277483"/>
        <n v="1527.176274"/>
        <n v="1970.357345"/>
        <n v="5244.34174"/>
        <n v="1477.493357"/>
        <n v="5239.204787"/>
        <n v="1452.207361"/>
        <n v="1890.885935"/>
        <n v="5310.769572"/>
        <n v="8168.347077"/>
        <n v="5668.857079"/>
        <n v="1550.076655"/>
        <n v="2060.993882"/>
        <n v="1560.449936"/>
        <n v="1790.390198"/>
        <n v="1526.296619"/>
        <n v="1658.358536"/>
        <n v="1704.511123"/>
        <n v="1991.94384"/>
        <n v="1835.048738"/>
        <n v="4984.485583"/>
        <n v="2025.784019"/>
        <n v="8134.350524"/>
        <n v="4918.040982"/>
        <n v="6727.440499"/>
        <n v="6616.88066"/>
        <n v="1542.500216"/>
        <n v="5150.468923"/>
        <n v="2549.115158"/>
        <n v="5195.234677"/>
        <n v="1572.24171"/>
        <n v="1464.064235"/>
        <n v="2217.932092"/>
        <n v="1657.56487"/>
        <n v="1583.537104"/>
        <n v="1803.139812"/>
        <n v="6749.202353"/>
        <n v="1826.318738"/>
        <n v="1507.946851"/>
        <n v="2753.711986"/>
        <n v="1582.410977"/>
        <n v="6386.464232"/>
        <n v="1620.1655"/>
        <n v="1506.624304"/>
        <n v="1550.938318"/>
        <n v="6943.515824"/>
        <n v="5995.041002"/>
        <n v="7273.265988"/>
        <n v="6404.003128"/>
        <n v="1465.51471"/>
        <n v="5600.355643"/>
        <n v="6120.602514"/>
        <n v="7210.686506"/>
        <n v="2641.478397"/>
        <n v="1503.484311"/>
        <n v="4652.367629"/>
        <n v="2905.884162"/>
        <n v="1711.106338"/>
        <n v="3339.454322"/>
        <n v="2181.247949"/>
        <n v="1442.22799"/>
        <n v="1669.728905"/>
        <n v="1566.912406"/>
        <n v="5328.524514"/>
        <n v="1758.098365"/>
        <n v="1504.329214"/>
        <n v="1902.301443"/>
        <n v="2087.509827"/>
        <n v="6317.510754"/>
        <n v="3993.214585"/>
        <n v="6612.14569"/>
        <n v="5038.644724"/>
        <n v="1521.185189"/>
        <n v="6522.637526"/>
        <n v="1504.784161"/>
        <n v="1466.285104"/>
        <n v="2298.888965"/>
        <n v="6644.954146"/>
        <n v="6368.862913"/>
        <n v="2539.200563"/>
        <n v="4718.836114"/>
        <n v="5224.932463"/>
        <n v="1858.132171"/>
        <n v="7004.730483"/>
        <n v="5045.93793"/>
        <n v="1536.629068"/>
        <n v="1540.46935"/>
        <n v="1814.098581"/>
        <n v="6345.460338"/>
        <n v="2959.114973"/>
        <n v="6812.588702"/>
        <n v="1453.075462"/>
        <n v="7850.644244"/>
        <n v="1532.757905"/>
        <n v="6040.595578"/>
        <n v="1682.338499"/>
        <n v="2030.142709"/>
        <n v="1593.010399"/>
        <n v="5632.087973"/>
        <n v="1600.769588"/>
        <n v="4689.521024"/>
        <n v="6708.463351"/>
        <n v="7890.221963"/>
        <n v="1574.709734"/>
        <n v="4702.027505"/>
        <n v="4727.813916"/>
        <n v="2039.35506"/>
        <n v="2921.110207"/>
        <n v="5287.567528"/>
        <n v="1912.966882"/>
        <n v="5994.746834"/>
        <n v="1478.392247"/>
        <n v="5741.098045"/>
        <n v="4881.198269"/>
        <n v="5706.864417"/>
        <n v="5912.260975"/>
        <n v="1668.016"/>
        <n v="1519.90401"/>
        <n v="4704.249956"/>
        <n v="7887.612662"/>
        <n v="5906.830006"/>
        <n v="4196.936777"/>
        <n v="4253.979116"/>
        <n v="4742.047766"/>
        <n v="6336.7181"/>
        <n v="2163.265346"/>
        <n v="7222.211408"/>
        <n v="2139.065793"/>
        <n v="6439.283498"/>
        <n v="5767.797381"/>
        <n v="6057.856722"/>
        <n v="1576.051434"/>
        <n v="1759.704833"/>
        <n v="7880.770406"/>
        <n v="5401.365085"/>
        <n v="6832.940067"/>
        <n v="2679.154068"/>
        <n v="1650.72301"/>
        <n v="6236.113094"/>
        <n v="5587.763675"/>
        <n v="4804.493233"/>
        <n v="2801.584386"/>
        <n v="6765.0004"/>
        <n v="6417.264564"/>
        <n v="1570.34276"/>
        <n v="1543.612655"/>
        <n v="1455.703554"/>
        <n v="6261.575724"/>
        <n v="1924.162675"/>
        <n v="6396.868763"/>
        <n v="5409.083955"/>
        <n v="1498.29154"/>
        <n v="1981.050288"/>
        <n v="7065.66928"/>
        <n v="1980.393834"/>
        <n v="7879.316787"/>
        <n v="6341.879301"/>
        <n v="1460.009754"/>
        <n v="4574.34827"/>
        <n v="7261.86504"/>
        <n v="6956.627366"/>
        <n v="1596.552373"/>
        <n v="6502.274933"/>
        <n v="5492.821648"/>
        <n v="6159.366902"/>
        <n v="3433.914287"/>
        <n v="5573.112396"/>
        <n v="1594.463397"/>
        <n v="2636.202124"/>
        <n v="6667.727715"/>
        <n v="5886.071146"/>
        <n v="6683.225487"/>
        <n v="6321.491689"/>
        <n v="5007.525805"/>
        <n v="1530.553686"/>
        <n v="6879.587097"/>
        <n v="6837.510602"/>
        <n v="2096.285549"/>
        <n v="1694.470977"/>
        <n v="1635.920216"/>
        <n v="5808.911254"/>
        <n v="6094.666799"/>
        <n v="1522.352623"/>
        <n v="2494.217596"/>
        <n v="1805.600513"/>
        <n v="2682.436623"/>
        <n v="2127.824066"/>
        <n v="2028.370144"/>
        <n v="5086.08996"/>
        <n v="2209.650957"/>
        <n v="1476.419509"/>
        <n v="1532.357841"/>
        <n v="5979.67"/>
        <n v="1470.971925"/>
        <n v="6571.491552"/>
        <n v="1510.61532"/>
        <n v="1718.471077"/>
        <n v="6542.612428"/>
        <n v="3137.143043"/>
        <n v="1555.112078"/>
        <n v="1583.164302"/>
        <n v="1763.784061"/>
        <n v="5216.648879"/>
        <n v="5694.27094"/>
        <n v="5184.585424"/>
        <n v="6395.550624"/>
        <n v="1532.148881"/>
        <n v="1808.307918"/>
        <n v="2015.448331"/>
        <n v="1529.307229"/>
        <n v="1609.880674"/>
        <n v="1631.741712"/>
        <n v="5214.298693"/>
        <n v="5038.714067"/>
        <n v="2196.661232"/>
        <n v="7663.695294"/>
        <n v="6431.555152"/>
        <n v="3983.621797"/>
        <n v="2122.765888"/>
        <n v="1500.838771"/>
        <n v="7292.135059"/>
        <n v="6721.094453"/>
        <n v="1475.245119"/>
        <n v="1743.078687"/>
        <n v="5083.886273"/>
        <n v="7854.731991"/>
        <n v="1631.782949"/>
        <n v="1700.795736"/>
        <n v="1657.159766"/>
        <n v="5669.14476"/>
        <n v="3223.535948"/>
        <n v="7311.99875"/>
        <n v="5000.761206"/>
        <n v="1521.372273"/>
        <n v="3621.417703"/>
        <n v="5603.048132"/>
        <n v="1842.606513"/>
        <n v="1493.204528"/>
        <n v="1493.779328"/>
        <n v="6511.029576"/>
        <n v="1577.366086"/>
        <n v="1543.66142"/>
        <n v="2172.841747"/>
        <n v="2649.997803"/>
        <n v="4554.876884"/>
        <n v="2120.757698"/>
        <n v="5284.27704"/>
        <n v="1505.01155"/>
        <n v="1517.244377"/>
        <n v="6318.413085"/>
        <n v="1911.931953"/>
        <n v="1465.872266"/>
        <n v="2239.262819"/>
        <n v="6177.464545"/>
        <n v="2047.348924"/>
        <n v="1500.09932"/>
        <n v="1639.813696"/>
        <n v="6651.51451"/>
        <n v="2347.918531"/>
        <n v="5343.459431"/>
        <n v="5702.290265"/>
        <n v="1661.167909"/>
        <n v="1937.058388"/>
        <n v="1523.783909"/>
        <n v="5974.87508"/>
        <n v="6350.916905"/>
        <n v="1513.088728"/>
        <n v="6316.488054"/>
        <n v="6766.475368"/>
        <n v="4963.966251"/>
        <n v="5899.429483"/>
        <n v="4439.368082"/>
        <n v="5092.559215"/>
        <n v="3411.590029"/>
        <n v="7098.889706"/>
        <n v="6751.558981"/>
        <n v="1483.384404"/>
        <n v="4999.665205"/>
        <n v="1541.719598"/>
        <n v="5530.800458"/>
        <n v="7312.492757"/>
        <n v="5175.142919"/>
        <n v="1493.074494"/>
        <n v="1639.72335"/>
        <n v="1982.416484"/>
        <n v="6298.513929"/>
        <n v="6860.359597"/>
        <n v="1632.472782"/>
        <n v="1755.484542"/>
        <n v="1801.14885"/>
        <n v="6605.586158"/>
        <n v="2236.485099"/>
        <n v="6114.034936"/>
        <n v="5296.970091"/>
        <n v="6997.468963"/>
        <n v="1490.006197"/>
        <n v="6051.334623"/>
        <n v="1733.830172"/>
        <n v="2215.631845"/>
        <n v="5247.623883"/>
        <n v="1819.893602"/>
        <n v="1595.659466"/>
        <n v="2463.821917"/>
        <n v="6879.601707"/>
        <n v="1559.643865"/>
        <n v="5099.28249"/>
        <n v="7948.480752"/>
        <n v="5542.512181"/>
        <n v="1527.97628"/>
        <n v="2505.403543"/>
        <n v="1816.030806"/>
        <n v="1805.926086"/>
        <n v="1442.032183"/>
        <n v="4386.648215"/>
        <n v="1965.738947"/>
        <n v="3408.076049"/>
        <n v="1608.882952"/>
        <n v="3444.202946"/>
        <n v="5284.685565"/>
        <n v="1547.513459"/>
        <n v="5884.931394"/>
        <n v="1498.3009"/>
        <n v="7467.081487"/>
        <n v="6768.758768"/>
        <n v="5101.321655"/>
        <n v="5906.464967"/>
        <n v="1720.870126"/>
        <n v="1838.98773"/>
        <n v="1464.348944"/>
        <n v="1614.309013"/>
        <n v="2178.153775"/>
        <n v="5803.331454"/>
        <n v="1525.962329"/>
        <n v="1725.271363"/>
        <n v="1487.996078"/>
        <n v="5729.650755"/>
        <n v="1724.417704"/>
        <n v="5048.852553"/>
        <n v="5740.164546"/>
        <n v="1809.590961"/>
        <n v="5179.041532"/>
        <n v="7851.397478"/>
        <n v="1693.760435"/>
        <n v="6510.446656"/>
        <n v="1788.111618"/>
        <n v="6942.800458"/>
        <n v="4660.560369"/>
        <n v="1463.842874"/>
        <n v="3434.731153"/>
        <n v="4986.51937"/>
        <n v="1451.808544"/>
        <n v="6369.811226"/>
        <n v="6774.202636"/>
        <n v="3563.098841"/>
        <n v="8187.114541"/>
        <n v="1477.424856"/>
        <n v="8054.141368"/>
        <n v="6173.41289"/>
        <n v="5756.271172"/>
        <n v="6996.231838"/>
        <n v="5637.303497"/>
        <n v="1818.100044"/>
        <n v="5999.993781"/>
        <n v="6452.93501"/>
        <n v="3311.941246"/>
        <n v="1689.744507"/>
        <n v="6420.218123"/>
        <n v="1667.655895"/>
        <n v="1605.538072"/>
        <n v="1649.069475"/>
        <n v="1765.39871"/>
        <n v="1440.745362"/>
        <n v="6785.063293"/>
        <n v="1616.714722"/>
        <n v="5292.896913"/>
        <n v="6643.161647"/>
        <n v="1801.058111"/>
        <n v="1503.205183"/>
        <n v="5206.238968"/>
        <n v="2176.657469"/>
        <n v="1588.6475"/>
        <n v="2255.522409"/>
        <n v="5204.313768"/>
        <n v="1599.076249"/>
        <n v="7129.633287"/>
        <n v="1936.130798"/>
        <n v="1595.48714"/>
        <n v="2452.997504"/>
        <n v="7629.94427"/>
        <n v="1726.249457"/>
        <n v="1586.314519"/>
        <n v="4514.952724"/>
        <n v="2002.537989"/>
        <n v="6032.837114"/>
        <n v="1487.228625"/>
        <n v="7490.860779"/>
        <n v="1500.722291"/>
        <n v="5087.561715"/>
        <n v="4851.394446"/>
        <n v="2059.270294"/>
        <n v="5831.225793"/>
        <n v="5379.00144"/>
        <n v="1521.576648"/>
        <n v="1665.160445"/>
        <n v="2901.209509"/>
        <n v="1738.995282"/>
        <n v="2160.307325"/>
        <n v="1522.512272"/>
        <n v="6130.368425"/>
        <n v="1574.79128"/>
        <n v="1522.517949"/>
        <n v="2653.981579"/>
        <n v="1718.513762"/>
        <n v="1476.536841"/>
        <n v="1605.566031"/>
        <n v="2276.277471"/>
        <n v="3518.533482"/>
        <n v="1447.873298"/>
        <n v="1844.986921"/>
        <n v="5464.109817"/>
        <n v="3122.942574"/>
        <n v="1506.461108"/>
        <n v="7657.108034"/>
        <n v="6643.966542"/>
        <n v="1609.149933"/>
        <n v="1554.389215"/>
        <n v="1786.105122"/>
        <n v="4874.651722"/>
        <n v="1904.564346"/>
        <n v="1573.25409"/>
        <n v="6322.152655"/>
        <n v="3060.424769"/>
        <n v="6206.637108"/>
        <n v="1942.482395"/>
        <n v="7730.240616"/>
        <n v="1561.021915"/>
        <n v="1541.214047"/>
        <n v="7248.231612"/>
        <n v="1930.180523"/>
        <n v="1713.978863"/>
        <n v="6761.073824"/>
        <n v="7818.648297"/>
        <n v="7294.100001"/>
        <n v="1946.050447"/>
        <n v="2387.686295"/>
        <n v="6764.520637"/>
        <n v="2127.495962"/>
        <n v="1470.670167"/>
        <n v="1453.11439"/>
        <n v="6505.526456"/>
        <n v="1471.187144"/>
        <n v="5711.39201"/>
        <n v="6846.356434"/>
        <n v="3178.610315"/>
        <n v="3818.955182"/>
        <n v="4977.784794"/>
        <n v="6195.840734"/>
        <n v="6047.174109"/>
        <n v="2294.003778"/>
        <n v="4942.283987"/>
        <n v="1659.932713"/>
        <n v="1507.84712"/>
        <n v="7264.58761"/>
        <n v="7149.816075"/>
        <n v="6342.885786"/>
        <n v="1579.367346"/>
        <n v="6185.002486"/>
        <n v="7443.483233"/>
        <n v="6809.356022"/>
        <n v="6301.868847"/>
        <n v="3069.123483"/>
        <n v="1807.693142"/>
        <n v="1952.463773"/>
        <n v="8038.570371"/>
        <n v="5714.523867"/>
        <n v="6909.732318"/>
        <n v="6176.004154"/>
        <n v="3844.991165"/>
        <n v="6346.633024"/>
        <n v="2912.467156"/>
        <n v="5521.18913"/>
        <n v="7495.749847"/>
        <n v="1850.464205"/>
        <n v="6307.900751"/>
        <n v="3132.519209"/>
        <n v="6839.569086"/>
        <n v="1702.317206"/>
        <n v="1483.452706"/>
        <n v="6624.221175"/>
        <n v="4250.430439"/>
        <n v="1762.663235"/>
        <n v="1628.882813"/>
        <n v="6781.821647"/>
        <n v="1452.59056"/>
        <n v="1576.38921"/>
        <n v="6407.581828"/>
        <n v="1623.681601"/>
        <n v="5616.309402"/>
        <n v="7227.417349"/>
        <n v="1567.366071"/>
        <n v="7360.992969"/>
        <n v="1579.379602"/>
        <n v="2582.493847"/>
        <n v="1555.534812"/>
        <n v="1942.847513"/>
        <n v="6486.853909"/>
        <n v="1487.088288"/>
        <n v="1558.549138"/>
        <n v="4728.012406"/>
        <n v="1570.29739"/>
        <n v="5973.379892"/>
        <n v="1905.889693"/>
        <n v="2365.914372"/>
        <n v="4899.155955"/>
        <n v="1595.752624"/>
        <n v="1720.881985"/>
        <n v="5266.424233"/>
        <n v="6550.30297"/>
        <n v="1568.715259"/>
        <n v="4623.089672"/>
        <n v="1936.008049"/>
        <n v="2468.135837"/>
        <n v="5874.00478"/>
        <n v="1658.332426"/>
        <n v="1502.680139"/>
        <n v="6808.562584"/>
        <n v="5841.15136"/>
        <n v="5200.010118"/>
        <n v="3285.834522"/>
        <n v="4752.816685"/>
        <n v="1441.631095"/>
        <n v="2856.165425"/>
        <n v="4733.618783"/>
        <n v="2027.431388"/>
        <n v="1503.913054"/>
        <n v="1584.731757"/>
        <n v="1584.821247"/>
        <n v="4652.242051"/>
        <n v="4582.453291"/>
        <n v="4036.089376"/>
        <n v="2866.496671"/>
        <n v="3827.366381"/>
        <n v="1773.991882"/>
        <n v="6756.295179"/>
        <n v="1706.224318"/>
        <n v="2144.489587"/>
        <n v="1247.0"/>
        <n v="5153.117204"/>
        <n v="2430.243664"/>
        <n v="2496.785436"/>
        <n v="6048.955611"/>
        <n v="5751.912297"/>
        <n v="8042.897949"/>
        <n v="1945.433188"/>
        <n v="3628.34617"/>
        <n v="6850.576483"/>
        <n v="6012.102465"/>
        <n v="4051.158749"/>
        <n v="5692.765813"/>
        <n v="1923.808141"/>
        <n v="3804.64417"/>
        <n v="3105.283004"/>
        <n v="1496.668524"/>
        <n v="1880.533168"/>
        <n v="1731.584862"/>
        <n v="7462.677935"/>
        <n v="6846.447915"/>
        <n v="6968.00047"/>
        <n v="2712.379678"/>
        <n v="1456.934187"/>
        <n v="2189.341349"/>
        <n v="5574.543505"/>
        <n v="1689.083186"/>
        <n v="1625.17488"/>
        <n v="1578.876432"/>
        <n v="1761.079323"/>
        <n v="2039.848792"/>
        <n v="5797.219977"/>
        <n v="2032.700147"/>
        <n v="1568.73602"/>
        <n v="1591.772246"/>
        <n v="1449.177804"/>
        <n v="6815.712325"/>
        <n v="2183.952037"/>
        <n v="4921.594843"/>
        <n v="4701.496237"/>
        <n v="5864.126493"/>
        <n v="4467.080758"/>
        <n v="2922.286102"/>
        <n v="2407.794325"/>
        <n v="7788.701621"/>
        <n v="6492.676343"/>
        <n v="5154.644555"/>
        <n v="5218.070231"/>
        <n v="6335.948388"/>
        <n v="1526.787066"/>
        <n v="1505.009635"/>
        <n v="7082.653802"/>
        <n v="6506.433687"/>
        <n v="1531.926885"/>
        <n v="4156.713383"/>
        <n v="5783.843758"/>
        <n v="1539.60069"/>
        <n v="5892.48218"/>
        <n v="5124.435934"/>
        <n v="6684.062804"/>
        <n v="5144.474371"/>
        <n v="6861.53638"/>
        <n v="1653.510777"/>
        <n v="2037.865594"/>
        <n v="4934.851563"/>
        <n v="7863.469709"/>
        <n v="6096.045521"/>
        <n v="6189.416082"/>
        <n v="6858.578118"/>
        <n v="2100.820137"/>
        <n v="1624.840774"/>
        <n v="7511.656191"/>
        <n v="5776.508186"/>
        <n v="6397.602518"/>
        <n v="2200.297094"/>
        <n v="5816.234619"/>
        <n v="5927.806788"/>
        <n v="1767.464456"/>
        <n v="1543.310611"/>
        <n v="1910.436686"/>
        <n v="1803.081497"/>
        <n v="1623.614838"/>
        <n v="1508.90767"/>
        <n v="1500.41822"/>
        <n v="5102.706729"/>
        <n v="1502.01775"/>
        <n v="6245.134793"/>
        <n v="2819.935266"/>
        <n v="1919.553678"/>
        <n v="6559.477756"/>
        <n v="6809.056051"/>
        <n v="1778.937935"/>
        <n v="5159.747494"/>
        <n v="2600.894327"/>
        <n v="1978.609661"/>
        <n v="1665.965851"/>
        <n v="4279.230955"/>
        <n v="6211.200147"/>
        <n v="1655.792857"/>
        <n v="1679.572708"/>
        <n v="6024.422487"/>
        <n v="6753.595242"/>
        <n v="6789.533401"/>
        <n v="2141.469346"/>
        <n v="1481.945157"/>
        <n v="6745.10344"/>
        <n v="5181.087383"/>
        <n v="1611.340211"/>
        <n v="6450.918637"/>
        <n v="1901.094691"/>
        <n v="4920.23463"/>
        <n v="7814.262494"/>
        <n v="1908.526117"/>
        <n v="1612.549327"/>
        <n v="1603.859264"/>
        <n v="1472.110115"/>
        <n v="1554.439959"/>
        <n v="3870.253867"/>
        <n v="2514.868116"/>
        <n v="5740.952219"/>
        <n v="1649.459852"/>
        <n v="1679.833815"/>
        <n v="7979.348589"/>
        <n v="5330.781969"/>
        <n v="6136.133902"/>
        <n v="1534.698"/>
        <n v="2360.555244"/>
        <n v="6392.471955"/>
        <n v="6980.229304"/>
        <n v="1801.349131"/>
        <n v="2127.323828"/>
        <n v="6162.320833"/>
        <n v="1524.810224"/>
        <n v="1519.596552"/>
        <m/>
      </sharedItems>
    </cacheField>
    <cacheField name="sex" numFmtId="0">
      <sharedItems containsBlank="1">
        <s v="Female"/>
        <s v="Male"/>
        <m/>
      </sharedItems>
    </cacheField>
    <cacheField name="age" numFmtId="0">
      <sharedItems containsString="0" containsBlank="1" containsNumber="1" containsInteger="1">
        <n v="62.0"/>
        <n v="35.0"/>
        <n v="20.0"/>
        <n v="59.0"/>
        <n v="27.0"/>
        <n v="57.0"/>
        <n v="32.0"/>
        <n v="45.0"/>
        <n v="24.0"/>
        <n v="40.0"/>
        <n v="60.0"/>
        <n v="42.0"/>
        <n v="44.0"/>
        <n v="29.0"/>
        <n v="33.0"/>
        <n v="58.0"/>
        <n v="65.0"/>
        <n v="63.0"/>
        <n v="47.0"/>
        <n v="19.0"/>
        <n v="38.0"/>
        <n v="39.0"/>
        <n v="54.0"/>
        <n v="23.0"/>
        <n v="22.0"/>
        <n v="30.0"/>
        <n v="49.0"/>
        <n v="46.0"/>
        <n v="43.0"/>
        <n v="55.0"/>
        <n v="64.0"/>
        <n v="36.0"/>
        <n v="48.0"/>
        <n v="21.0"/>
        <n v="61.0"/>
        <n v="50.0"/>
        <n v="31.0"/>
        <n v="18.0"/>
        <n v="37.0"/>
        <n v="28.0"/>
        <n v="25.0"/>
        <n v="41.0"/>
        <n v="56.0"/>
        <n v="51.0"/>
        <n v="26.0"/>
        <n v="34.0"/>
        <n v="53.0"/>
        <n v="52.0"/>
        <m/>
      </sharedItems>
    </cacheField>
    <cacheField name="state" numFmtId="0">
      <sharedItems containsBlank="1">
        <s v="Arkansas"/>
        <s v="Maine"/>
        <s v="New Jersey"/>
        <s v="Montana"/>
        <s v="Nevada"/>
        <s v="Washington"/>
        <s v="Massachusetts"/>
        <s v="North Carolina"/>
        <s v="Idaho"/>
        <s v="Alabama"/>
        <s v="Connecticut"/>
        <s v="Mississippi"/>
        <s v="North Dakota"/>
        <s v="South Dakota"/>
        <s v="Utah"/>
        <s v="Rhode Island"/>
        <s v="Iowa"/>
        <s v="Arizona"/>
        <s v="Hawaii"/>
        <s v="Vermont"/>
        <s v="Alaska"/>
        <s v="Pennsylvania"/>
        <s v="Minnesota"/>
        <s v="Delaware"/>
        <s v="Louisiana"/>
        <s v="West Virginia"/>
        <s v="South Carolina"/>
        <s v="Maryland"/>
        <s v="Virginia"/>
        <s v="Oregon"/>
        <s v="Texas"/>
        <s v="Illinois"/>
        <s v="Michigan"/>
        <s v="Florida"/>
        <s v="Oklahoma"/>
        <s v="Kentucky"/>
        <s v="New Mexico"/>
        <s v="Nebraska"/>
        <s v="California"/>
        <s v="Wisconsin"/>
        <s v="New Hampshire"/>
        <s v="Missouri"/>
        <s v="Tennessee"/>
        <s v="Indiana"/>
        <s v="Colorado"/>
        <s v="Georgia"/>
        <s v="Kansas"/>
        <s v="New York"/>
        <s v="Ohio"/>
        <s v="Wyoming"/>
        <m/>
      </sharedItems>
    </cacheField>
    <cacheField name="ad_view_date" numFmtId="165">
      <sharedItems containsDate="1" containsString="0" containsBlank="1">
        <d v="2024-09-18T00:00:00Z"/>
        <d v="2023-12-30T00:00:00Z"/>
        <d v="2023-09-10T00:00:00Z"/>
        <d v="2024-07-14T00:00:00Z"/>
        <d v="2023-06-24T00:00:00Z"/>
        <d v="2023-11-28T00:00:00Z"/>
        <d v="2024-06-25T00:00:00Z"/>
        <d v="2023-04-19T00:00:00Z"/>
        <d v="2023-10-17T00:00:00Z"/>
        <d v="2024-07-05T00:00:00Z"/>
        <d v="2023-11-14T00:00:00Z"/>
        <d v="2024-03-12T00:00:00Z"/>
        <d v="2023-06-18T00:00:00Z"/>
        <d v="2024-07-11T00:00:00Z"/>
        <d v="2024-09-05T00:00:00Z"/>
        <d v="2024-03-01T00:00:00Z"/>
        <d v="2023-06-28T00:00:00Z"/>
        <d v="2023-04-05T00:00:00Z"/>
        <d v="2023-01-10T00:00:00Z"/>
        <d v="2023-05-28T00:00:00Z"/>
        <d v="2024-05-13T00:00:00Z"/>
        <d v="2024-03-27T00:00:00Z"/>
        <d v="2023-12-27T00:00:00Z"/>
        <d v="2023-11-09T00:00:00Z"/>
        <d v="2023-10-08T00:00:00Z"/>
        <d v="2024-03-26T00:00:00Z"/>
        <d v="2023-04-10T00:00:00Z"/>
        <d v="2023-03-30T00:00:00Z"/>
        <d v="2024-06-06T00:00:00Z"/>
        <d v="2023-11-26T00:00:00Z"/>
        <d v="2023-09-30T00:00:00Z"/>
        <d v="2024-07-18T00:00:00Z"/>
        <d v="2023-09-14T00:00:00Z"/>
        <d v="2024-03-25T00:00:00Z"/>
        <d v="2024-09-24T00:00:00Z"/>
        <d v="2023-09-22T00:00:00Z"/>
        <d v="2023-11-05T00:00:00Z"/>
        <d v="2024-04-05T00:00:00Z"/>
        <d v="2023-10-22T00:00:00Z"/>
        <d v="2023-04-25T00:00:00Z"/>
        <d v="2023-09-12T00:00:00Z"/>
        <d v="2024-08-05T00:00:00Z"/>
        <d v="2023-10-10T00:00:00Z"/>
        <d v="2023-12-28T00:00:00Z"/>
        <d v="2023-05-31T00:00:00Z"/>
        <d v="2023-12-21T00:00:00Z"/>
        <d v="2024-03-24T00:00:00Z"/>
        <d v="2024-08-27T00:00:00Z"/>
        <d v="2024-06-10T00:00:00Z"/>
        <d v="2023-07-21T00:00:00Z"/>
        <d v="2024-08-30T00:00:00Z"/>
        <d v="2023-12-08T00:00:00Z"/>
        <d v="2024-01-10T00:00:00Z"/>
        <d v="2023-11-03T00:00:00Z"/>
        <d v="2024-09-20T00:00:00Z"/>
        <d v="2024-06-14T00:00:00Z"/>
        <d v="2023-11-17T00:00:00Z"/>
        <d v="2023-12-14T00:00:00Z"/>
        <d v="2023-07-02T00:00:00Z"/>
        <d v="2024-01-12T00:00:00Z"/>
        <d v="2023-01-15T00:00:00Z"/>
        <d v="2023-01-22T00:00:00Z"/>
        <d v="2024-09-12T00:00:00Z"/>
        <d v="2023-06-03T00:00:00Z"/>
        <d v="2023-09-26T00:00:00Z"/>
        <d v="2023-07-10T00:00:00Z"/>
        <d v="2023-01-24T00:00:00Z"/>
        <d v="2024-03-05T00:00:00Z"/>
        <d v="2023-06-05T00:00:00Z"/>
        <d v="2023-11-08T00:00:00Z"/>
        <d v="2024-01-29T00:00:00Z"/>
        <d v="2024-02-25T00:00:00Z"/>
        <d v="2024-04-03T00:00:00Z"/>
        <d v="2023-09-24T00:00:00Z"/>
        <d v="2024-09-22T00:00:00Z"/>
        <d v="2024-04-02T00:00:00Z"/>
        <d v="2024-04-30T00:00:00Z"/>
        <d v="2024-09-08T00:00:00Z"/>
        <d v="2023-09-19T00:00:00Z"/>
        <d v="2023-01-19T00:00:00Z"/>
        <d v="2024-06-29T00:00:00Z"/>
        <d v="2024-07-16T00:00:00Z"/>
        <d v="2023-02-15T00:00:00Z"/>
        <d v="2024-05-06T00:00:00Z"/>
        <d v="2024-05-19T00:00:00Z"/>
        <d v="2024-07-20T00:00:00Z"/>
        <d v="2023-03-23T00:00:00Z"/>
        <d v="2023-11-20T00:00:00Z"/>
        <d v="2023-06-25T00:00:00Z"/>
        <d v="2024-07-22T00:00:00Z"/>
        <d v="2024-05-20T00:00:00Z"/>
        <d v="2023-01-13T00:00:00Z"/>
        <d v="2023-10-05T00:00:00Z"/>
        <d v="2023-07-03T00:00:00Z"/>
        <d v="2023-03-25T00:00:00Z"/>
        <d v="2024-09-04T00:00:00Z"/>
        <d v="2023-05-27T00:00:00Z"/>
        <d v="2024-07-07T00:00:00Z"/>
        <d v="2023-10-25T00:00:00Z"/>
        <d v="2023-07-05T00:00:00Z"/>
        <d v="2024-02-05T00:00:00Z"/>
        <d v="2023-04-02T00:00:00Z"/>
        <d v="2023-05-04T00:00:00Z"/>
        <d v="2024-06-19T00:00:00Z"/>
        <d v="2023-01-29T00:00:00Z"/>
        <d v="2024-04-27T00:00:00Z"/>
        <d v="2024-07-23T00:00:00Z"/>
        <d v="2024-07-27T00:00:00Z"/>
        <d v="2023-02-03T00:00:00Z"/>
        <d v="2023-04-09T00:00:00Z"/>
        <d v="2024-08-17T00:00:00Z"/>
        <d v="2023-08-11T00:00:00Z"/>
        <d v="2024-05-08T00:00:00Z"/>
        <d v="2023-02-02T00:00:00Z"/>
        <d v="2023-01-06T00:00:00Z"/>
        <d v="2024-02-11T00:00:00Z"/>
        <d v="2023-03-28T00:00:00Z"/>
        <d v="2023-06-21T00:00:00Z"/>
        <d v="2024-03-15T00:00:00Z"/>
        <d v="2023-05-05T00:00:00Z"/>
        <d v="2023-03-09T00:00:00Z"/>
        <d v="2024-08-02T00:00:00Z"/>
        <d v="2024-09-16T00:00:00Z"/>
        <d v="2023-08-12T00:00:00Z"/>
        <d v="2024-08-22T00:00:00Z"/>
        <d v="2023-08-23T00:00:00Z"/>
        <d v="2023-04-08T00:00:00Z"/>
        <d v="2023-07-07T00:00:00Z"/>
        <d v="2024-09-06T00:00:00Z"/>
        <d v="2024-04-24T00:00:00Z"/>
        <d v="2023-04-24T00:00:00Z"/>
        <d v="2024-04-29T00:00:00Z"/>
        <d v="2024-08-04T00:00:00Z"/>
        <d v="2024-03-11T00:00:00Z"/>
        <d v="2023-01-25T00:00:00Z"/>
        <d v="2023-05-19T00:00:00Z"/>
        <d v="2024-06-03T00:00:00Z"/>
        <d v="2024-05-24T00:00:00Z"/>
        <d v="2023-10-12T00:00:00Z"/>
        <d v="2023-07-24T00:00:00Z"/>
        <d v="2023-08-16T00:00:00Z"/>
        <d v="2023-01-01T00:00:00Z"/>
        <d v="2024-02-28T00:00:00Z"/>
        <d v="2024-04-17T00:00:00Z"/>
        <d v="2024-03-29T00:00:00Z"/>
        <d v="2023-01-16T00:00:00Z"/>
        <d v="2023-02-06T00:00:00Z"/>
        <d v="2023-05-11T00:00:00Z"/>
        <d v="2024-01-11T00:00:00Z"/>
        <d v="2024-09-27T00:00:00Z"/>
        <d v="2023-07-13T00:00:00Z"/>
        <d v="2024-07-06T00:00:00Z"/>
        <d v="2024-03-23T00:00:00Z"/>
        <d v="2024-05-23T00:00:00Z"/>
        <d v="2023-10-30T00:00:00Z"/>
        <d v="2024-04-16T00:00:00Z"/>
        <d v="2024-09-13T00:00:00Z"/>
        <d v="2023-11-06T00:00:00Z"/>
        <d v="2024-07-02T00:00:00Z"/>
        <d v="2023-10-28T00:00:00Z"/>
        <d v="2023-08-26T00:00:00Z"/>
        <d v="2023-04-12T00:00:00Z"/>
        <d v="2024-05-18T00:00:00Z"/>
        <d v="2023-12-12T00:00:00Z"/>
        <d v="2023-07-22T00:00:00Z"/>
        <d v="2023-07-30T00:00:00Z"/>
        <d v="2024-02-10T00:00:00Z"/>
        <d v="2024-07-12T00:00:00Z"/>
        <d v="2023-06-06T00:00:00Z"/>
        <d v="2024-07-30T00:00:00Z"/>
        <d v="2023-01-02T00:00:00Z"/>
        <d v="2024-01-06T00:00:00Z"/>
        <d v="2024-04-01T00:00:00Z"/>
        <d v="2023-06-15T00:00:00Z"/>
        <d v="2024-09-03T00:00:00Z"/>
        <d v="2024-06-26T00:00:00Z"/>
        <d v="2023-10-06T00:00:00Z"/>
        <d v="2023-09-29T00:00:00Z"/>
        <d v="2023-09-06T00:00:00Z"/>
        <d v="2024-08-13T00:00:00Z"/>
        <d v="2024-02-29T00:00:00Z"/>
        <d v="2023-03-19T00:00:00Z"/>
        <d v="2024-06-20T00:00:00Z"/>
        <d v="2023-10-21T00:00:00Z"/>
        <d v="2024-04-28T00:00:00Z"/>
        <d v="2023-12-31T00:00:00Z"/>
        <d v="2024-09-29T00:00:00Z"/>
        <d v="2023-04-01T00:00:00Z"/>
        <d v="2024-04-19T00:00:00Z"/>
        <d v="2023-10-14T00:00:00Z"/>
        <d v="2024-04-12T00:00:00Z"/>
        <d v="2023-11-12T00:00:00Z"/>
        <d v="2024-02-18T00:00:00Z"/>
        <d v="2023-07-18T00:00:00Z"/>
        <d v="2024-04-18T00:00:00Z"/>
        <d v="2023-11-11T00:00:00Z"/>
        <d v="2024-01-19T00:00:00Z"/>
        <d v="2023-08-13T00:00:00Z"/>
        <d v="2023-03-06T00:00:00Z"/>
        <d v="2024-04-25T00:00:00Z"/>
        <d v="2024-03-06T00:00:00Z"/>
        <d v="2023-07-28T00:00:00Z"/>
        <d v="2023-06-16T00:00:00Z"/>
        <d v="2024-05-09T00:00:00Z"/>
        <d v="2024-03-02T00:00:00Z"/>
        <d v="2023-04-03T00:00:00Z"/>
        <d v="2023-06-29T00:00:00Z"/>
        <d v="2023-08-30T00:00:00Z"/>
        <d v="2023-12-16T00:00:00Z"/>
        <d v="2024-05-26T00:00:00Z"/>
        <d v="2023-09-03T00:00:00Z"/>
        <d v="2024-03-10T00:00:00Z"/>
        <d v="2023-08-10T00:00:00Z"/>
        <d v="2023-12-11T00:00:00Z"/>
        <d v="2023-09-11T00:00:00Z"/>
        <d v="2023-09-05T00:00:00Z"/>
        <d v="2023-10-29T00:00:00Z"/>
        <d v="2024-06-09T00:00:00Z"/>
        <d v="2023-04-21T00:00:00Z"/>
        <d v="2024-03-17T00:00:00Z"/>
        <d v="2024-02-15T00:00:00Z"/>
        <d v="2023-07-20T00:00:00Z"/>
        <d v="2024-01-24T00:00:00Z"/>
        <d v="2024-03-09T00:00:00Z"/>
        <d v="2023-08-18T00:00:00Z"/>
        <d v="2024-06-05T00:00:00Z"/>
        <d v="2023-01-26T00:00:00Z"/>
        <d v="2023-05-07T00:00:00Z"/>
        <d v="2023-03-11T00:00:00Z"/>
        <d v="2023-03-31T00:00:00Z"/>
        <d v="2023-06-02T00:00:00Z"/>
        <d v="2024-04-14T00:00:00Z"/>
        <d v="2023-08-01T00:00:00Z"/>
        <d v="2023-01-23T00:00:00Z"/>
        <d v="2024-01-07T00:00:00Z"/>
        <d v="2023-01-05T00:00:00Z"/>
        <d v="2023-11-04T00:00:00Z"/>
        <d v="2023-06-13T00:00:00Z"/>
        <d v="2023-03-18T00:00:00Z"/>
        <d v="2023-02-16T00:00:00Z"/>
        <d v="2023-07-04T00:00:00Z"/>
        <d v="2023-05-24T00:00:00Z"/>
        <d v="2023-04-22T00:00:00Z"/>
        <d v="2023-03-24T00:00:00Z"/>
        <d v="2023-05-10T00:00:00Z"/>
        <d v="2024-02-24T00:00:00Z"/>
        <d v="2024-04-21T00:00:00Z"/>
        <d v="2024-07-26T00:00:00Z"/>
        <d v="2024-07-10T00:00:00Z"/>
        <d v="2024-04-04T00:00:00Z"/>
        <d v="2023-05-15T00:00:00Z"/>
        <d v="2024-09-21T00:00:00Z"/>
        <d v="2023-02-23T00:00:00Z"/>
        <d v="2023-01-20T00:00:00Z"/>
        <d v="2023-01-30T00:00:00Z"/>
        <d v="2023-10-11T00:00:00Z"/>
        <d v="2023-10-24T00:00:00Z"/>
        <d v="2024-07-21T00:00:00Z"/>
        <d v="2023-01-28T00:00:00Z"/>
        <d v="2023-01-18T00:00:00Z"/>
        <d v="2023-10-20T00:00:00Z"/>
        <d v="2023-11-15T00:00:00Z"/>
        <d v="2023-04-15T00:00:00Z"/>
        <d v="2023-03-02T00:00:00Z"/>
        <d v="2023-01-21T00:00:00Z"/>
        <d v="2023-07-09T00:00:00Z"/>
        <d v="2024-03-16T00:00:00Z"/>
        <d v="2024-02-14T00:00:00Z"/>
        <d v="2023-12-10T00:00:00Z"/>
        <d v="2024-01-26T00:00:00Z"/>
        <d v="2024-06-21T00:00:00Z"/>
        <d v="2024-05-10T00:00:00Z"/>
        <d v="2023-03-26T00:00:00Z"/>
        <d v="2024-03-18T00:00:00Z"/>
        <d v="2024-03-03T00:00:00Z"/>
        <d v="2023-03-22T00:00:00Z"/>
        <d v="2023-08-14T00:00:00Z"/>
        <d v="2024-09-30T00:00:00Z"/>
        <d v="2023-08-09T00:00:00Z"/>
        <d v="2023-07-14T00:00:00Z"/>
        <d v="2024-05-28T00:00:00Z"/>
        <d v="2024-02-08T00:00:00Z"/>
        <d v="2023-08-27T00:00:00Z"/>
        <d v="2023-05-25T00:00:00Z"/>
        <d v="2024-05-03T00:00:00Z"/>
        <d v="2023-07-16T00:00:00Z"/>
        <d v="2024-04-06T00:00:00Z"/>
        <d v="2024-09-02T00:00:00Z"/>
        <d v="2023-02-07T00:00:00Z"/>
        <d v="2024-02-16T00:00:00Z"/>
        <d v="2023-10-09T00:00:00Z"/>
        <d v="2024-09-23T00:00:00Z"/>
        <d v="2024-03-14T00:00:00Z"/>
        <d v="2023-06-17T00:00:00Z"/>
        <d v="2024-06-15T00:00:00Z"/>
        <d v="2024-05-30T00:00:00Z"/>
        <d v="2023-02-24T00:00:00Z"/>
        <d v="2023-07-08T00:00:00Z"/>
        <d v="2023-07-27T00:00:00Z"/>
        <d v="2023-08-31T00:00:00Z"/>
        <d v="2023-10-04T00:00:00Z"/>
        <d v="2024-04-23T00:00:00Z"/>
        <d v="2024-05-14T00:00:00Z"/>
        <d v="2023-09-27T00:00:00Z"/>
        <d v="2024-03-04T00:00:00Z"/>
        <d v="2024-08-06T00:00:00Z"/>
        <d v="2024-09-25T00:00:00Z"/>
        <d v="2023-04-23T00:00:00Z"/>
        <d v="2023-07-11T00:00:00Z"/>
        <d v="2024-05-16T00:00:00Z"/>
        <d v="2023-08-06T00:00:00Z"/>
        <d v="2023-12-05T00:00:00Z"/>
        <d v="2023-12-15T00:00:00Z"/>
        <d v="2024-05-21T00:00:00Z"/>
        <d v="2024-03-30T00:00:00Z"/>
        <d v="2023-07-15T00:00:00Z"/>
        <d v="2023-03-08T00:00:00Z"/>
        <d v="2023-08-07T00:00:00Z"/>
        <d v="2023-02-27T00:00:00Z"/>
        <d v="2023-02-08T00:00:00Z"/>
        <d v="2024-08-03T00:00:00Z"/>
        <d v="2023-01-12T00:00:00Z"/>
        <d v="2023-09-04T00:00:00Z"/>
        <d v="2023-08-21T00:00:00Z"/>
        <d v="2024-09-11T00:00:00Z"/>
        <d v="2024-08-11T00:00:00Z"/>
        <d v="2023-01-14T00:00:00Z"/>
        <d v="2024-02-02T00:00:00Z"/>
        <d v="2023-11-07T00:00:00Z"/>
        <d v="2023-08-03T00:00:00Z"/>
        <d v="2023-09-08T00:00:00Z"/>
        <d v="2023-05-21T00:00:00Z"/>
        <m/>
      </sharedItems>
    </cacheField>
    <cacheField name="CPA" numFmtId="164">
      <sharedItems containsString="0" containsBlank="1" containsNumber="1">
        <n v="790.3347728333333"/>
        <n v="490.39190933333333"/>
        <n v="938.67131175"/>
        <n v="295.98920426666666"/>
        <n v="566.353603"/>
        <n v="329.9050572380952"/>
        <n v="780.564740125"/>
        <n v="233.98999275862067"/>
        <n v="402.57999425"/>
        <n v="707.5411032222223"/>
        <n v="254.0784205"/>
        <n v="1447.927193"/>
        <n v="663.3532634999999"/>
        <n v="616.8208238888889"/>
        <n v="311.2675779333333"/>
        <n v="213.3077113"/>
        <n v="548.74678125"/>
        <n v="1730.178666"/>
        <n v="1841.358126"/>
        <n v="266.025346368421"/>
        <n v="439.1495554"/>
        <n v="750.013076"/>
        <n v="266.6191781666667"/>
        <n v="912.862854"/>
        <n v="491.06415466666664"/>
        <n v="393.88879931578947"/>
        <n v="124.42316466666666"/>
        <n v="1089.3357113333334"/>
        <n v="1730.37357"/>
        <n v="382.8836669166667"/>
        <n v="1595.251644"/>
        <n v="217.230435625"/>
        <n v="583.443288090909"/>
        <n v="5033.482578"/>
        <n v="2331.3617843333336"/>
        <n v="558.6624756666666"/>
        <n v="382.510473"/>
        <n v="717.351136125"/>
        <n v="519.0052433333334"/>
        <n v="226.77053544444445"/>
        <n v="480.71518207142856"/>
        <n v="109.64234627777779"/>
        <n v="577.0906160000001"/>
        <n v="336.34225"/>
        <n v="889.1749258"/>
        <n v="551.2754315555555"/>
        <n v="318.21291383333335"/>
        <n v="1527.176274"/>
        <n v="492.58933625"/>
        <n v="437.02847833333334"/>
        <n v="295.49867140000003"/>
        <n v="154.09425844117646"/>
        <n v="290.4414722"/>
        <n v="315.1476558333333"/>
        <n v="354.0513048"/>
        <n v="118.38184169565218"/>
        <n v="472.4047565833334"/>
        <n v="155.0076655"/>
        <n v="158.53799092307693"/>
        <n v="1560.449936"/>
        <n v="596.7967326666667"/>
        <n v="1526.296619"/>
        <n v="331.6717072"/>
        <n v="189.39012477777777"/>
        <n v="663.98128"/>
        <n v="458.7621845"/>
        <n v="996.8971165999999"/>
        <n v="155.8295399230769"/>
        <n v="193.6750124761905"/>
        <n v="223.54731736363638"/>
        <n v="480.53146421428573"/>
        <n v="735.2089622222222"/>
        <n v="61.70000863999999"/>
        <n v="429.20574358333334"/>
        <n v="637.2787895"/>
        <n v="577.2482974444445"/>
        <n v="65.51007125"/>
        <n v="209.15203357142857"/>
        <n v="443.5864184"/>
        <n v="87.24025631578947"/>
        <n v="527.8457013333333"/>
        <n v="360.6279624"/>
        <n v="91.2054372027027"/>
        <n v="456.5796845"/>
        <n v="502.6489503333333"/>
        <n v="183.58079906666666"/>
        <n v="158.2410977"/>
        <n v="1277.2928464000001"/>
        <n v="67.50689583333333"/>
        <n v="100.44162026666666"/>
        <n v="310.1876636"/>
        <n v="867.939478"/>
        <n v="5995.041002"/>
        <n v="1818.316497"/>
        <n v="582.1821025454545"/>
        <n v="366.3786775"/>
        <n v="430.7965879230769"/>
        <n v="680.066946"/>
        <n v="379.50981610526316"/>
        <n v="240.13439972727272"/>
        <n v="167.05381233333333"/>
        <n v="516.9297365555556"/>
        <n v="581.1768324"/>
        <n v="342.22126760000003"/>
        <n v="371.05048022222223"/>
        <n v="1090.6239745"/>
        <n v="240.3713316666667"/>
        <n v="333.945781"/>
        <n v="522.3041353333333"/>
        <n v="444.0437095"/>
        <n v="439.52459125"/>
        <n v="752.164607"/>
        <n v="100.12112857894738"/>
        <n v="99.40522985714286"/>
        <n v="526.4592295"/>
        <n v="998.30364625"/>
        <n v="661.214569"/>
        <n v="201.54578895999998"/>
        <n v="380.29629725"/>
        <n v="434.84250173333334"/>
        <n v="1504.784161"/>
        <n v="1466.285104"/>
        <n v="2298.888965"/>
        <n v="265.79816584"/>
        <n v="796.107864125"/>
        <n v="507.8401126"/>
        <n v="4718.836114"/>
        <n v="1741.6441543333333"/>
        <n v="142.93324392307693"/>
        <n v="700.4730483000001"/>
        <n v="229.360815"/>
        <n v="768.314534"/>
        <n v="171.16326111111113"/>
        <n v="86.38564671428571"/>
        <n v="793.18254225"/>
        <n v="493.18582883333335"/>
        <n v="2270.8629006666665"/>
        <n v="242.17924366666668"/>
        <n v="160.21722946938775"/>
        <n v="510.9193016666666"/>
        <n v="48.324764624000004"/>
        <n v="420.58462475"/>
        <n v="676.7142363333334"/>
        <n v="113.78645707142857"/>
        <n v="1126.4175946"/>
        <n v="200.0961985"/>
        <n v="1563.1736746666666"/>
        <n v="479.17595364285717"/>
        <n v="114.35104294202898"/>
        <n v="524.9032446666666"/>
        <n v="1567.3425016666667"/>
        <n v="429.8012650909091"/>
        <n v="145.66821857142858"/>
        <n v="973.7034023333334"/>
        <n v="881.2612546666666"/>
        <n v="637.6556273333333"/>
        <n v="749.34335425"/>
        <n v="492.79741566666667"/>
        <n v="637.8997827777778"/>
        <n v="542.3553632222223"/>
        <n v="475.57203475"/>
        <n v="1182.452195"/>
        <n v="238.288"/>
        <n v="151.990401"/>
        <n v="1568.0833186666666"/>
        <n v="143.4111393090909"/>
        <n v="421.916429"/>
        <n v="839.3873553999999"/>
        <n v="386.7253741818182"/>
        <n v="189.68191063999998"/>
        <n v="422.44787333333335"/>
        <n v="432.6530692"/>
        <n v="257.9361217142857"/>
        <n v="142.60438620000002"/>
        <n v="1287.8566996"/>
        <n v="303.5682832105263"/>
        <n v="432.7040515714286"/>
        <n v="262.675239"/>
        <n v="586.5682776666666"/>
        <n v="187.6373906190476"/>
        <n v="150.03791902777778"/>
        <n v="759.2155630000001"/>
        <n v="535.8308135999999"/>
        <n v="550.2410033333333"/>
        <n v="692.9014548888889"/>
        <n v="620.8626305555556"/>
        <n v="320.29954886666667"/>
        <n v="200.11317042857144"/>
        <n v="563.7500333333334"/>
        <n v="534.772047"/>
        <n v="785.17138"/>
        <n v="257.26877583333334"/>
        <n v="111.97719646153845"/>
        <n v="1252.3151448"/>
        <n v="213.79585277777778"/>
        <n v="6396.868763"/>
        <n v="270.45419775"/>
        <n v="136.20832181818182"/>
        <n v="220.11669866666665"/>
        <n v="294.4028866666667"/>
        <n v="110.02187966666666"/>
        <n v="342.5789907391304"/>
        <n v="2113.959767"/>
        <n v="730.004877"/>
        <n v="508.2609188888889"/>
        <n v="806.8738933333333"/>
        <n v="210.80688987878787"/>
        <n v="266.09206216666666"/>
        <n v="722.4749925555556"/>
        <n v="2746.410824"/>
        <n v="6159.366902"/>
        <n v="381.5460318888889"/>
        <n v="428.7009535384616"/>
        <n v="227.7804852857143"/>
        <n v="659.050531"/>
        <n v="740.858635"/>
        <n v="654.0079051111111"/>
        <n v="445.5483658"/>
        <n v="574.6810626363637"/>
        <n v="357.68041464285716"/>
        <n v="218.65052657142857"/>
        <n v="362.0835314210526"/>
        <n v="1139.5851003333335"/>
        <n v="87.34523120833335"/>
        <n v="112.9647318"/>
        <n v="408.980054"/>
        <n v="242.03796891666664"/>
        <n v="234.4102615"/>
        <n v="169.15029144444443"/>
        <n v="277.1352884444444"/>
        <n v="361.1201026"/>
        <n v="62.38224704651163"/>
        <n v="531.9560165"/>
        <n v="405.6740288"/>
        <n v="508.60899600000005"/>
        <n v="441.93019139999996"/>
        <n v="492.13983633333334"/>
        <n v="95.7723650625"/>
        <n v="543.6063636363637"/>
        <n v="245.1619875"/>
        <n v="252.7496750769231"/>
        <n v="75.530766"/>
        <n v="859.2355385"/>
        <n v="2180.8708093333335"/>
        <n v="522.8571738333334"/>
        <n v="1555.112078"/>
        <n v="791.582151"/>
        <n v="440.94601525"/>
        <n v="1304.16221975"/>
        <n v="1898.0903133333334"/>
        <n v="648.073178"/>
        <n v="491.96543261538466"/>
        <n v="766.0744405"/>
        <n v="361.6615836"/>
        <n v="335.90805516666666"/>
        <n v="152.9307229"/>
        <n v="160.9880674"/>
        <n v="163.1741712"/>
        <n v="434.52489108333333"/>
        <n v="1679.5713556666667"/>
        <n v="366.11020533333334"/>
        <n v="478.980955875"/>
        <n v="535.9629293333334"/>
        <n v="265.57478646666664"/>
        <n v="235.86287644444442"/>
        <n v="750.4193855"/>
        <n v="662.921369"/>
        <n v="120.01954380357142"/>
        <n v="491.74837299999996"/>
        <n v="174.3078687"/>
        <n v="423.65718941666665"/>
        <n v="178.5166361590909"/>
        <n v="407.94573725"/>
        <n v="1700.795736"/>
        <n v="414.2899415"/>
        <n v="515.3767963636363"/>
        <n v="644.7071896"/>
        <n v="812.4443055555555"/>
        <n v="5000.761206"/>
        <n v="138.30657027272727"/>
        <n v="3621.417703"/>
        <n v="5603.048132"/>
        <n v="460.65162825"/>
        <n v="165.91161422222223"/>
        <n v="497.9264426666667"/>
        <n v="723.4477306666666"/>
        <n v="525.7886953333333"/>
        <n v="154.366142"/>
        <n v="434.5683494"/>
        <n v="294.44420033333336"/>
        <n v="325.34834885714287"/>
        <n v="111.61882621052631"/>
        <n v="754.89672"/>
        <n v="1505.01155"/>
        <n v="116.71110592307693"/>
        <n v="702.0458983333333"/>
        <n v="382.3863906"/>
        <n v="1465.872266"/>
        <n v="1119.6314095"/>
        <n v="6177.464545"/>
        <n v="511.837231"/>
        <n v="750.04966"/>
        <n v="149.07397236363636"/>
        <n v="350.0797110526316"/>
        <n v="586.97963275"/>
        <n v="763.3513472857143"/>
        <n v="271.53763166666664"/>
        <n v="415.29197725"/>
        <n v="1937.058388"/>
        <n v="63.490996208333335"/>
        <n v="459.60577538461536"/>
        <n v="3175.4584525"/>
        <n v="252.18145466666667"/>
        <n v="526.3740045000001"/>
        <n v="422.9047105"/>
        <n v="1654.655417"/>
        <n v="280.9252134761905"/>
        <n v="1479.7893606666667"/>
        <n v="1273.13980375"/>
        <n v="682.3180058"/>
        <n v="709.8889706"/>
        <n v="482.25421292857146"/>
        <n v="296.6768808"/>
        <n v="624.958150625"/>
        <n v="110.12282842857142"/>
        <n v="691.35005725"/>
        <n v="1218.7487928333333"/>
        <n v="2587.5714595"/>
        <n v="33.933511227272724"/>
        <n v="409.9308375"/>
        <n v="330.40274733333337"/>
        <n v="629.8513929"/>
        <n v="762.2621774444444"/>
        <n v="408.1181955"/>
        <n v="292.580757"/>
        <n v="120.07659"/>
        <n v="254.0610060769231"/>
        <n v="559.12127475"/>
        <n v="1019.0058226666666"/>
        <n v="882.8283485000001"/>
        <n v="999.6384232857143"/>
        <n v="298.0012394"/>
        <n v="550.1213293636364"/>
        <n v="216.7287715"/>
        <n v="553.90796125"/>
        <n v="276.19073068421056"/>
        <n v="121.32624013333334"/>
        <n v="531.8864886666667"/>
        <n v="492.76438340000004"/>
        <n v="1719.90042675"/>
        <n v="141.7858059090909"/>
        <n v="566.5869433333332"/>
        <n v="220.791132"/>
        <n v="615.8346867777777"/>
        <n v="63.66567833333334"/>
        <n v="501.0807086"/>
        <n v="181.6030806"/>
        <n v="451.4815215"/>
        <n v="721.0160915"/>
        <n v="731.1080358333334"/>
        <n v="327.6231578333333"/>
        <n v="681.6152098"/>
        <n v="268.14715866666666"/>
        <n v="382.6892162222222"/>
        <n v="1321.17139125"/>
        <n v="515.8378196666666"/>
        <n v="840.7044848571429"/>
        <n v="499.4336333333333"/>
        <n v="393.0042887894737"/>
        <n v="282.0316153333333"/>
        <n v="463.7565140909091"/>
        <n v="295.32324835"/>
        <n v="191.20779177777777"/>
        <n v="122.599182"/>
        <n v="366.087236"/>
        <n v="84.96363226315789"/>
        <n v="726.0512583333334"/>
        <n v="483.6109545"/>
        <n v="508.65410966666667"/>
        <n v="345.0542726"/>
        <n v="123.99967316666665"/>
        <n v="818.5215364285714"/>
        <n v="574.8059013333333"/>
        <n v="296.9913266470588"/>
        <n v="637.7960606666667"/>
        <n v="603.196987"/>
        <n v="304.649501882353"/>
        <n v="713.763407090909"/>
        <n v="188.19560388888888"/>
        <n v="310.02126933333335"/>
        <n v="198.67906866666667"/>
        <n v="867.85005725"/>
        <n v="423.68730627272726"/>
        <n v="243.9738123333333"/>
        <n v="1144.9103843333335"/>
        <n v="997.303874"/>
        <n v="90.738034"/>
        <n v="2123.2704086666668"/>
        <n v="483.87161685714284"/>
        <n v="1187.6996136666667"/>
        <n v="66.56190683739837"/>
        <n v="164.15831733333334"/>
        <n v="217.67949643243242"/>
        <n v="411.5608593333333"/>
        <n v="82.23244531428571"/>
        <n v="874.52897975"/>
        <n v="805.329071"/>
        <n v="259.72857771428573"/>
        <n v="5999.993781"/>
        <n v="430.19566733333335"/>
        <n v="174.31269715789472"/>
        <n v="129.9803466923077"/>
        <n v="377.6598895882353"/>
        <n v="166.7655895"/>
        <n v="178.3931191111111"/>
        <n v="824.5347375"/>
        <n v="441.3496775"/>
        <n v="18.471094384615384"/>
        <n v="452.33755286666667"/>
        <n v="323.34294439999996"/>
        <n v="1058.5793826"/>
        <n v="738.1290718888889"/>
        <n v="120.07054073333333"/>
        <n v="751.6025915"/>
        <n v="1301.559742"/>
        <n v="544.16436725"/>
        <n v="122.20365384615386"/>
        <n v="563.88060225"/>
        <n v="167.8810892903226"/>
        <n v="533.0254163333333"/>
        <n v="91.40555496153846"/>
        <n v="129.07538653333333"/>
        <n v="25.325192698412696"/>
        <n v="175.21410742857142"/>
        <n v="238.4357584375"/>
        <n v="156.9317688181818"/>
        <n v="396.57862975"/>
        <n v="4514.952724"/>
        <n v="400.5075978"/>
        <n v="430.9169367142857"/>
        <n v="115.358238"/>
        <n v="371.80715625"/>
        <n v="299.63443115999996"/>
        <n v="150.07222910000002"/>
        <n v="391.35090115384617"/>
        <n v="539.0438273333334"/>
        <n v="137.28468626666665"/>
        <n v="728.903224125"/>
        <n v="489.0001309090909"/>
        <n v="380.394162"/>
        <n v="555.0534816666667"/>
        <n v="580.2419017999999"/>
        <n v="1738.995282"/>
        <n v="154.3076660714286"/>
        <n v="507.5040906666666"/>
        <n v="1532.59210625"/>
        <n v="524.9304266666667"/>
        <n v="169.16866100000001"/>
        <n v="530.7963158"/>
        <n v="859.256881"/>
        <n v="492.17894700000005"/>
        <n v="100.3478769375"/>
        <n v="46.45464226530612"/>
        <n v="390.9481646666666"/>
        <n v="144.7873298"/>
        <n v="922.4934605"/>
        <n v="5464.109817"/>
        <n v="3122.942574"/>
        <n v="502.1537026666667"/>
        <n v="319.0461680833333"/>
        <n v="265.75866168"/>
        <n v="1609.149933"/>
        <n v="777.1946075"/>
        <n v="255.15787457142855"/>
        <n v="541.627969111111"/>
        <n v="476.1410865"/>
        <n v="786.627045"/>
        <n v="702.461406111111"/>
        <n v="235.41728992307694"/>
        <n v="689.6263453333333"/>
        <n v="121.4051496875"/>
        <n v="72.92679826415095"/>
        <n v="390.25547875"/>
        <n v="64.21725195833334"/>
        <n v="604.0193009999999"/>
        <n v="321.69675383333333"/>
        <n v="1713.978863"/>
        <n v="397.7102249411765"/>
        <n v="88.84827610227272"/>
        <n v="75.19690722680411"/>
        <n v="486.51261175"/>
        <n v="477.537259"/>
        <n v="845.565079625"/>
        <n v="531.8739905"/>
        <n v="245.1116945"/>
        <n v="145.311439"/>
        <n v="2168.5088186666667"/>
        <n v="77.43090231578947"/>
        <n v="5711.39201"/>
        <n v="360.33454915789474"/>
        <n v="227.04359392857143"/>
        <n v="954.7387955"/>
        <n v="331.8523196"/>
        <n v="619.5840734000001"/>
        <n v="671.9082343333333"/>
        <n v="286.75047225"/>
        <n v="4942.283987"/>
        <n v="829.9663565"/>
        <n v="376.96178"/>
        <n v="93.13573858974358"/>
        <n v="549.9858519230769"/>
        <n v="373.1109285882353"/>
        <n v="87.74263033333334"/>
        <n v="294.52392790476193"/>
        <n v="1860.87080825"/>
        <n v="400.5503542352941"/>
        <n v="900.266978142857"/>
        <n v="767.28087075"/>
        <n v="451.9232855"/>
        <n v="976.2318865"/>
        <n v="52.1985089025974"/>
        <n v="816.3605524285714"/>
        <n v="575.8110265"/>
        <n v="2058.6680513333336"/>
        <n v="427.22124055555554"/>
        <n v="576.9666385454545"/>
        <n v="171.3215974117647"/>
        <n v="690.14864125"/>
        <n v="394.5131498421053"/>
        <n v="370.092841"/>
        <n v="217.513819"/>
        <n v="208.83461393333334"/>
        <n v="569.9640905"/>
        <n v="106.394825375"/>
        <n v="494.48423533333334"/>
        <n v="552.0184312499999"/>
        <n v="531.303804875"/>
        <n v="1762.663235"/>
        <n v="108.59218753333333"/>
        <n v="521.6785882307693"/>
        <n v="69.17097904761906"/>
        <n v="525.46307"/>
        <n v="6407.581828"/>
        <n v="405.92040025"/>
        <n v="802.3299145714285"/>
        <n v="903.427168625"/>
        <n v="783.6830355"/>
        <n v="669.181179"/>
        <n v="143.57996381818182"/>
        <n v="1291.2469235"/>
        <n v="518.511604"/>
        <n v="388.56950259999996"/>
        <n v="1081.1423181666667"/>
        <n v="297.4176576"/>
        <n v="74.21662561904762"/>
        <n v="429.81930963636364"/>
        <n v="82.64723105263158"/>
        <n v="5973.379892"/>
        <n v="381.1779386"/>
        <n v="788.6381240000001"/>
        <n v="489.9155955"/>
        <n v="531.9175413333334"/>
        <n v="215.110248125"/>
        <n v="2633.2121165"/>
        <n v="545.8585808333333"/>
        <n v="392.17881475"/>
        <n v="770.5149453333333"/>
        <n v="215.11200544444443"/>
        <n v="822.7119456666666"/>
        <n v="5874.00478"/>
        <n v="207.29155325"/>
        <n v="500.8933796666667"/>
        <n v="453.9041722666667"/>
        <n v="486.7626133333333"/>
        <n v="433.3341765"/>
        <n v="298.71222927272726"/>
        <n v="316.85444566666666"/>
        <n v="160.18123277777778"/>
        <n v="476.02757083333336"/>
        <n v="430.3289802727273"/>
        <n v="506.857847"/>
        <n v="375.9782635"/>
        <n v="316.9463514"/>
        <n v="132.06843725000002"/>
        <n v="581.530256375"/>
        <n v="305.49688606666666"/>
        <n v="2018.044688"/>
        <n v="477.74944516666665"/>
        <n v="637.8943968333333"/>
        <n v="45.48697133333334"/>
        <n v="2252.0983929999998"/>
        <n v="568.7414393333333"/>
        <n v="142.96597246666667"/>
        <n v="178.14285714285714"/>
        <n v="1717.7057346666668"/>
        <n v="2430.243664"/>
        <n v="166.4523624"/>
        <n v="465.3042777692308"/>
        <n v="522.9011179090909"/>
        <n v="116.56373839130435"/>
        <n v="486.358297"/>
        <n v="604.7243616666666"/>
        <n v="978.6537832857142"/>
        <n v="273.27738477272726"/>
        <n v="270.07724993333335"/>
        <n v="379.51772086666665"/>
        <n v="213.7564601111111"/>
        <n v="422.7382411111111"/>
        <n v="1552.641502"/>
        <n v="136.0607749090909"/>
        <n v="940.266584"/>
        <n v="96.199159"/>
        <n v="248.75593116666667"/>
        <n v="570.53732625"/>
        <n v="633.4545881818182"/>
        <n v="452.06327966666663"/>
        <n v="364.23354675"/>
        <n v="145.95608993333332"/>
        <n v="348.4089690625"/>
        <n v="281.51386433333334"/>
        <n v="325.03497600000003"/>
        <n v="315.7752864"/>
        <n v="440.26983075"/>
        <n v="679.9495973333334"/>
        <n v="724.652497125"/>
        <n v="508.17503675"/>
        <n v="392.184005"/>
        <n v="106.11814973333334"/>
        <n v="724.588902"/>
        <n v="2271.9041083333336"/>
        <n v="2183.952037"/>
        <n v="2460.7974215"/>
        <n v="195.8956765416667"/>
        <n v="366.5079058125"/>
        <n v="2233.540379"/>
        <n v="1461.143051"/>
        <n v="267.5327027777778"/>
        <n v="251.24843938709677"/>
        <n v="282.2902757826087"/>
        <n v="736.3777935714286"/>
        <n v="1739.3567436666665"/>
        <n v="162.46021507692308"/>
        <n v="254.46451100000002"/>
        <n v="501.6698783333333"/>
        <n v="295.11057508333334"/>
        <n v="3253.2168435"/>
        <n v="765.9634425"/>
        <n v="461.8570425555556"/>
        <n v="385.58958386666666"/>
        <n v="384.9001725"/>
        <n v="535.6801981818181"/>
        <n v="465.8578121818182"/>
        <n v="1336.8125608"/>
        <n v="571.6082634444444"/>
        <n v="326.7398276190476"/>
        <n v="206.688847125"/>
        <n v="88.60285191304348"/>
        <n v="352.4893973571429"/>
        <n v="231.27852085294117"/>
        <n v="677.3383912222222"/>
        <n v="257.89233674999997"/>
        <n v="360.97779568421055"/>
        <n v="1050.4100685"/>
        <n v="1624.840774"/>
        <n v="96.3032845"/>
        <n v="1925.5027286666666"/>
        <n v="799.70031475"/>
        <n v="440.0594188"/>
        <n v="342.1314481764706"/>
        <n v="5927.806788"/>
        <n v="589.1548186666666"/>
        <n v="110.23647221428573"/>
        <n v="382.0873372"/>
        <n v="450.77037425"/>
        <n v="67.65061825"/>
        <n v="71.8527461904762"/>
        <n v="500.1394066666667"/>
        <n v="5102.706729"/>
        <n v="375.5044375"/>
        <n v="780.641849125"/>
        <n v="68.77890892682927"/>
        <n v="239.94420975"/>
        <n v="655.9477756"/>
        <n v="425.5660031875"/>
        <n v="592.9793116666666"/>
        <n v="1719.9158313333335"/>
        <n v="2600.894327"/>
        <n v="219.84551788888888"/>
        <n v="128.15121930769232"/>
        <n v="4279.230955"/>
        <n v="887.3143067142856"/>
        <n v="1655.792857"/>
        <n v="69.98219616666667"/>
        <n v="547.6747715454545"/>
        <n v="321.59977342857144"/>
        <n v="754.392600111111"/>
        <n v="713.8231153333332"/>
        <n v="1481.945157"/>
        <n v="562.0919533333333"/>
        <n v="161.90898071875"/>
        <n v="115.09572935714286"/>
        <n v="586.4471488181817"/>
        <n v="475.27367275"/>
        <n v="615.02932875"/>
        <n v="200.36570497435898"/>
        <n v="477.13152925"/>
        <n v="100.7843329375"/>
        <n v="534.6197546666666"/>
        <n v="122.67584291666667"/>
        <n v="103.6293306"/>
        <n v="645.0423111666667"/>
        <n v="179.63343685714287"/>
        <n v="717.619027375"/>
        <n v="86.81367642105263"/>
        <n v="559.944605"/>
        <n v="54.281282918367346"/>
        <n v="761.5402812857143"/>
        <n v="557.8303547272727"/>
        <n v="306.93960000000004"/>
        <n v="393.425874"/>
        <n v="1598.11798875"/>
        <n v="2326.7431013333335"/>
        <n v="163.7590119090909"/>
        <n v="531.830957"/>
        <n v="6162.320833"/>
        <n v="190.601278"/>
        <n v="101.3064368"/>
        <m/>
      </sharedItems>
    </cacheField>
    <cacheField name="CTR" numFmtId="10">
      <sharedItems containsString="0" containsBlank="1" containsNumber="1">
        <n v="0.003050826774055769"/>
        <n v="0.002914094910452292"/>
        <n v="0.0018392777769262604"/>
        <n v="0.00625842480261891"/>
        <n v="0.007650356006665656"/>
        <n v="0.0033280912847895258"/>
        <n v="0.008570612322635939"/>
        <n v="0.002662408477757809"/>
        <n v="0.002445884798825975"/>
        <n v="0.0024846902921393434"/>
        <n v="0.005915267785771383"/>
        <n v="0.0050814526976535645"/>
        <n v="0.0024709169755312886"/>
        <n v="0.0030556970230103246"/>
        <n v="0.002754296868538155"/>
        <n v="0.0028107432854465957"/>
        <n v="0.0012634593517049683"/>
        <n v="0.005974202308214528"/>
        <n v="0.002916673943797265"/>
        <n v="0.0028881111752913596"/>
        <n v="0.0035253494334629063"/>
        <n v="0.00727994705493051"/>
        <n v="0.0026040282723069565"/>
        <n v="0.011946680080482898"/>
        <n v="0.002323008849557522"/>
        <n v="0.003170871850613794"/>
        <n v="0.0033960662232913543"/>
        <n v="0.0025200458190148913"/>
        <n v="0.0013594344752582926"/>
        <n v="0.003219229531065565"/>
        <n v="0.007895056480019433"/>
        <n v="0.002449805613250253"/>
        <n v="0.002843954409223163"/>
        <n v="0.005934326783594884"/>
        <n v="0.005973838706354928"/>
        <n v="0.008824599708879185"/>
        <n v="0.006967123884171565"/>
        <n v="0.004406162942748309"/>
        <n v="0.0025681898689337585"/>
        <n v="0.002801578222398618"/>
        <n v="0.0034496140744254234"/>
        <n v="0.002086375964948884"/>
        <n v="0.002932121389825539"/>
        <n v="0.0031901318587834963"/>
        <n v="0.0028706764720787216"/>
        <n v="0.001998321410015587"/>
        <n v="0.006313416009019166"/>
        <n v="0.011139165305213129"/>
        <n v="0.003947368421052632"/>
        <n v="0.007603736693460786"/>
        <n v="0.003489802339883864"/>
        <n v="0.002465271926234442"/>
        <n v="0.007328990228013029"/>
        <n v="0.0025392914024701748"/>
        <n v="0.0036370041861814566"/>
        <n v="0.0027008282295263642"/>
        <n v="0.003926777155396431"/>
        <n v="0.003768429977860474"/>
        <n v="0.0026404300128878132"/>
        <n v="0.001215887597946501"/>
        <n v="0.002470477151319959"/>
        <n v="0.004832085044696787"/>
        <n v="0.00155978163057172"/>
        <n v="0.005497190324945028"/>
        <n v="0.0024650274234300855"/>
        <n v="0.002478775484910454"/>
        <n v="0.0021921011289320813"/>
        <n v="0.002523229734059596"/>
        <n v="0.003199191024698295"/>
        <n v="0.002745326103689513"/>
        <n v="0.002599090318388564"/>
        <n v="0.002816742188015186"/>
        <n v="0.0025382525382525384"/>
        <n v="0.0026026704007123098"/>
        <n v="0.0029723486018057295"/>
        <n v="0.0039392234102419805"/>
        <n v="0.0049367650321721765"/>
        <n v="0.003400699572483482"/>
        <n v="0.002474202626641651"/>
        <n v="0.008115382244776365"/>
        <n v="6.703760809814306E-4"/>
        <n v="0.002101718663487723"/>
        <n v="0.002658600474690179"/>
        <n v="0.0027753282885247693"/>
        <n v="0.002748206433695904"/>
        <n v="0.002554540916698476"/>
        <n v="0.0027394555640563685"/>
        <n v="6.00817111271329E-4"/>
        <n v="0.0034649122807017545"/>
        <n v="0.0021091887265390964"/>
        <n v="0.002693734265196697"/>
        <n v="0.004436904606550959"/>
        <n v="0.0012394645513138325"/>
        <n v="0.0016446015952635473"/>
        <n v="0.005463983243784719"/>
        <n v="0.0026615911917255604"/>
        <n v="0.0037982220214753527"/>
        <n v="0.0022550656069332212"/>
        <n v="0.002996914940502424"/>
        <n v="0.006383178447385713"/>
        <n v="0.003613987106856808"/>
        <n v="0.0028319355190066444"/>
        <n v="0.0031814010400734167"/>
        <n v="0.003531874073428098"/>
        <n v="0.0021987837977118906"/>
        <n v="0.0023405500292568754"/>
        <n v="0.0022517704545198663"/>
        <n v="0.0036604105875649635"/>
        <n v="0.0026253812594108335"/>
        <n v="0.0025380710659898475"/>
        <n v="0.004372062520494043"/>
        <n v="0.0018485996857380534"/>
        <n v="0.00324955504018122"/>
        <n v="0.006577916992952232"/>
        <n v="0.0030895132208433648"/>
        <n v="0.0030248133058996154"/>
        <n v="0.00261876080238831"/>
        <n v="0.0028724874733628983"/>
        <n v="0.005003176620076239"/>
        <n v="0.002433493722692329"/>
        <n v="0.0"/>
        <n v="0.006238859180035651"/>
        <n v="0.0055147058823529415"/>
        <n v="0.002784646572656998"/>
        <n v="0.0044878187776036475"/>
        <n v="0.007128854036713598"/>
        <n v="0.004133579897748286"/>
        <n v="0.007992748846407383"/>
        <n v="0.011319387847505207"/>
        <n v="0.0018353174603174603"/>
        <n v="0.003544474510041237"/>
        <n v="0.008686210640608035"/>
        <n v="0.0034936292642827787"/>
        <n v="0.004777947932618683"/>
        <n v="0.0031124000848836387"/>
        <n v="0.0027666343892654584"/>
        <n v="0.0028441868577101614"/>
        <n v="0.002555828760792505"/>
        <n v="0.003962079820530449"/>
        <n v="0.003337115397450444"/>
        <n v="0.0047804532577903685"/>
        <n v="0.00343811394891945"/>
        <n v="0.006742114134360703"/>
        <n v="0.0028548997216472772"/>
        <n v="0.0027784785037298643"/>
        <n v="0.0029010032636286715"/>
        <n v="0.003318744684822966"/>
        <n v="0.002250586325094714"/>
        <n v="0.004195905375099472"/>
        <n v="0.005042810240123602"/>
        <n v="0.0028512773722627737"/>
        <n v="0.0027445342693377646"/>
        <n v="0.0036492750764375186"/>
        <n v="0.0058384249830278345"/>
        <n v="0.0038294613224406433"/>
        <n v="0.003247752213599535"/>
        <n v="0.0044189852700491"/>
        <n v="0.003965285051623522"/>
        <n v="0.002969221894193899"/>
        <n v="0.011266430210723972"/>
        <n v="0.004564315352697096"/>
        <n v="0.003247016803311957"/>
        <n v="0.002847218267752406"/>
        <n v="0.0023073373327180432"/>
        <n v="0.0026264639307154807"/>
        <n v="0.0027914952444884583"/>
        <n v="0.002139428326922477"/>
        <n v="0.0025733401955738548"/>
        <n v="0.0031533327736736065"/>
        <n v="0.007109746039871456"/>
        <n v="0.0026871062948768776"/>
        <n v="0.0017709772252328835"/>
        <n v="0.002804642166344294"/>
        <n v="0.00664734958241009"/>
        <n v="0.003101313716490305"/>
        <n v="0.0031264604921757908"/>
        <n v="0.00265203275820745"/>
        <n v="0.007978476667594396"/>
        <n v="0.0025705594852990505"/>
        <n v="0.002168021680216802"/>
        <n v="0.0031350910743957114"/>
        <n v="9.62657635187762E-4"/>
        <n v="0.005055544468835229"/>
        <n v="0.006247042120208234"/>
        <n v="0.0025093053406382"/>
        <n v="0.0030541524726888287"/>
        <n v="0.002809084408730294"/>
        <n v="0.0034250485215207216"/>
        <n v="0.002398172820708032"/>
        <n v="0.004937662017034934"/>
        <n v="0.0024474503854012633"/>
        <n v="0.003546217925127965"/>
        <n v="0.0037356992762082653"/>
        <n v="0.0029172908617834895"/>
        <n v="0.0038515855693927333"/>
        <n v="0.002533976246251447"/>
        <n v="0.0032325241662263388"/>
        <n v="0.0033038856568268333"/>
        <n v="0.0026860387033758623"/>
        <n v="0.0030458480282141713"/>
        <n v="0.002748233599855988"/>
        <n v="0.0033412434741338396"/>
        <n v="0.0032101256534898654"/>
        <n v="0.0026479193973335453"/>
        <n v="0.0021285929798958757"/>
        <n v="0.0049636327894633375"/>
        <n v="0.002660472972972973"/>
        <n v="0.0029884583676834295"/>
        <n v="0.00125"/>
        <n v="6.657567990413102E-4"/>
        <n v="0.003152033061324554"/>
        <n v="0.002628232477414598"/>
        <n v="0.0058295041492353065"/>
        <n v="0.0031931198910081743"/>
        <n v="0.0017669925786311697"/>
        <n v="0.009092877246157177"/>
        <n v="0.002849808050118938"/>
        <n v="0.002512837321096908"/>
        <n v="0.0028739016748722057"/>
        <n v="0.006258692628650904"/>
        <n v="0.003289473684210526"/>
        <n v="0.0032977870923996794"/>
        <n v="0.004467005076142132"/>
        <n v="0.002336681627128304"/>
        <n v="0.002352663466834527"/>
        <n v="0.002507854857900099"/>
        <n v="0.002685185185185185"/>
        <n v="0.002780507424689365"/>
        <n v="0.00421217612773669"/>
        <n v="0.0033841316973057946"/>
        <n v="0.0029430747386084938"/>
        <n v="0.002555651514884467"/>
        <n v="0.002576866764275256"/>
        <n v="0.0018585057613678603"/>
        <n v="0.004785291524996852"/>
        <n v="0.003269425321390678"/>
        <n v="0.0068877369878577"/>
        <n v="0.0025544563652408155"/>
        <n v="0.003586761589044074"/>
        <n v="0.002852760296457703"/>
        <n v="0.005344735435595938"/>
        <n v="0.0028103616813294234"/>
        <n v="0.006216972334473112"/>
        <n v="0.006253678634490877"/>
        <n v="0.0035783994795055302"/>
        <n v="0.007648351648351649"/>
        <n v="0.007533601575207602"/>
        <n v="0.004217861727489456"/>
        <n v="0.009501187648456057"/>
        <n v="0.002839741043491592"/>
        <n v="0.0024514811031664963"/>
        <n v="8.094544277157196E-4"/>
        <n v="0.0029061856070914816"/>
        <n v="0.0043748784755979"/>
        <n v="0.004090178701855188"/>
        <n v="0.002662508082613822"/>
        <n v="0.002559549888163811"/>
        <n v="0.0026560424966799467"/>
        <n v="0.002293648123795835"/>
        <n v="0.0024490932621266974"/>
        <n v="0.0036249213341724355"/>
        <n v="0.0026178133947143754"/>
        <n v="0.002226250675826098"/>
        <n v="0.004011691214396241"/>
        <n v="0.0020688941760628942"/>
        <n v="0.003565741189503566"/>
        <n v="0.004833394361039912"/>
        <n v="0.0029754525167369206"/>
        <n v="0.00437609711474275"/>
        <n v="0.002871784559602098"/>
        <n v="0.0029754103586786345"/>
        <n v="0.002313284864507601"/>
        <n v="0.0045351473922902496"/>
        <n v="0.004203494580900229"/>
        <n v="0.0020883837588808784"/>
        <n v="0.003802476748368532"/>
        <n v="0.0025571422951335613"/>
        <n v="0.006630623278588188"/>
        <n v="0.0012871669455528382"/>
        <n v="0.001955129771738599"/>
        <n v="0.002437307752463375"/>
        <n v="0.00248161349997744"/>
        <n v="0.007126660187884677"/>
        <n v="0.0038816758131441573"/>
        <n v="0.005993856297295272"/>
        <n v="0.003353311877276494"/>
        <n v="0.0025027688678566805"/>
        <n v="0.0032312414891407207"/>
        <n v="0.0023815194093831865"/>
        <n v="0.007196710075394105"/>
        <n v="0.001518064973180852"/>
        <n v="0.0026499894000424"/>
        <n v="0.0030030888914311864"/>
        <n v="0.007525300579534642"/>
        <n v="0.003032198411835092"/>
        <n v="0.008011444921316165"/>
        <n v="0.0024700506360380388"/>
        <n v="0.004764173415912339"/>
        <n v="0.007051166154402459"/>
        <n v="0.0030795762503079576"/>
        <n v="0.0022035089390997774"/>
        <n v="0.0024599111357102225"/>
        <n v="0.0026296604873984586"/>
        <n v="0.004698960099699675"/>
        <n v="0.005661324932657627"/>
        <n v="0.001327844907714779"/>
        <n v="0.002683987331579795"/>
        <n v="0.0042326016675174405"/>
        <n v="0.005789076264787314"/>
        <n v="0.004022658238239882"/>
        <n v="0.004139479407843962"/>
        <n v="0.002808673182788451"/>
        <n v="0.0019991833123489977"/>
        <n v="0.0027146303061327376"/>
        <n v="0.002534886055616906"/>
        <n v="0.0022604287964929103"/>
        <n v="0.0061068702290076335"/>
        <n v="0.0031343246157318023"/>
        <n v="0.00417953159123428"/>
        <n v="0.002730363898396685"/>
        <n v="0.004547373891577614"/>
        <n v="0.00827292782855342"/>
        <n v="0.0025436231367960524"/>
        <n v="0.004165776543473617"/>
        <n v="0.003979981873349883"/>
        <n v="0.003509782038591828"/>
        <n v="0.00637910085054678"/>
        <n v="0.004029550033579583"/>
        <n v="0.006277463904582548"/>
        <n v="0.0038045875606528452"/>
        <n v="0.0036357025995273585"/>
        <n v="0.005031305903398927"/>
        <n v="0.0040599468698310865"/>
        <n v="0.0017377588258097288"/>
        <n v="0.005312596242685556"/>
        <n v="0.004181184668989547"/>
        <n v="0.003086208079006927"/>
        <n v="0.0037072470700789287"/>
        <n v="0.01101144899000948"/>
        <n v="0.0030424729219909945"/>
        <n v="0.002579598401004798"/>
        <n v="0.0023503603885929175"/>
        <n v="0.002308599962378371"/>
        <n v="0.003443927046953822"/>
        <n v="0.003440459807334251"/>
        <n v="0.002898448890684561"/>
        <n v="0.005917785057592729"/>
        <n v="0.0028029673127890663"/>
        <n v="0.005512850376582033"/>
        <n v="0.0027955631707097125"/>
        <n v="0.004176066817069073"/>
        <n v="0.0039950917444282735"/>
        <n v="0.0031772191686559683"/>
        <n v="8.212877792378449E-4"/>
        <n v="0.0024970035956851776"/>
        <n v="0.007354044724598529"/>
        <n v="0.0035304319101494754"/>
        <n v="0.005066344993968637"/>
        <n v="0.006003430531732418"/>
        <n v="0.0022596166626791077"/>
        <n v="0.002846632215117807"/>
        <n v="0.0026045434814064533"/>
        <n v="0.0017413512885999535"/>
        <n v="0.002833453329307662"/>
        <n v="0.002919689252456655"/>
        <n v="0.0030355619356548223"/>
        <n v="0.0027631942525559545"/>
        <n v="4.755564009891573E-4"/>
        <n v="0.002827728830976796"/>
        <n v="0.006754583467352846"/>
        <n v="0.002933563416738568"/>
        <n v="0.0021269377316143847"/>
        <n v="0.003108606955508063"/>
        <n v="0.006083046813012431"/>
        <n v="8.742481465939293E-4"/>
        <n v="0.0020108586366378444"/>
        <n v="0.0018294137921891986"/>
        <n v="0.0030477937210055023"/>
        <n v="0.0031323414252153485"/>
        <n v="0.006027323868202518"/>
        <n v="0.003742025653163815"/>
        <n v="0.0022658610271903325"/>
        <n v="0.0021943871136099447"/>
        <n v="0.0028139307983410956"/>
        <n v="7.867820613690008E-4"/>
        <n v="0.00398675586188256"/>
        <n v="0.005285601662724862"/>
        <n v="0.002474878121579942"/>
        <n v="0.0026167339478494127"/>
        <n v="0.004822446295484437"/>
        <n v="0.0023685050192671134"/>
        <n v="0.002272874862004026"/>
        <n v="0.007548797584384773"/>
        <n v="0.0025708829146466874"/>
        <n v="0.003465412729541808"/>
        <n v="0.006376811594202898"/>
        <n v="0.0031188902336840144"/>
        <n v="0.0025796194947905137"/>
        <n v="0.002921522372323288"/>
        <n v="0.002982817925994833"/>
        <n v="0.0031525306615995856"/>
        <n v="0.0027360350362661524"/>
        <n v="0.0032743942370661427"/>
        <n v="0.002109111361079865"/>
        <n v="0.0033569959291704426"/>
        <n v="0.0025442910873227933"/>
        <n v="0.0029375858385472303"/>
        <n v="0.0013428226131328052"/>
        <n v="0.002763760318149918"/>
        <n v="0.010251046025104602"/>
        <n v="0.0027824789879808383"/>
        <n v="0.0026546528409350277"/>
        <n v="0.0021638330757341576"/>
        <n v="0.003257328990228013"/>
        <n v="0.0016204328111063637"/>
        <n v="0.0032200933827080985"/>
        <n v="0.003148758294011883"/>
        <n v="0.004069251257768571"/>
        <n v="0.003173536439665472"/>
        <n v="0.0025780283239378522"/>
        <n v="0.002723904990193942"/>
        <n v="0.005124885364406323"/>
        <n v="0.007927610506085843"/>
        <n v="0.0020934266403493033"/>
        <n v="0.0025256686632116683"/>
        <n v="0.0023667384930587446"/>
        <n v="0.003212948789839807"/>
        <n v="0.002378898432984112"/>
        <n v="0.005659655831739962"/>
        <n v="0.0026316048847317636"/>
        <n v="0.0026219559738703056"/>
        <n v="0.0030351347195130833"/>
        <n v="0.0028008584515839714"/>
        <n v="0.002561167769320392"/>
        <n v="0.0023108363783416862"/>
        <n v="0.005870220529906394"/>
        <n v="0.0033183616008580813"/>
        <n v="0.004508196721311476"/>
        <n v="0.0035467651415576557"/>
        <n v="0.0028327130575269747"/>
        <n v="0.003515301902398677"/>
        <n v="0.00367249945992655"/>
        <n v="0.0037178456591639873"/>
        <n v="0.0030352556619192153"/>
        <n v="0.004347478462491755"/>
        <n v="0.006312334301224593"/>
        <n v="0.003680360675346184"/>
        <n v="0.00859243511382762"/>
        <n v="0.005566839690062439"/>
        <n v="0.002795302339124527"/>
        <n v="0.0023822285748317552"/>
        <n v="0.003524315328324237"/>
        <n v="0.002558305568776773"/>
        <n v="0.005333096306830807"/>
        <n v="0.009427494000685635"/>
        <n v="0.0020501806111490775"/>
        <n v="0.00622524052065648"/>
        <n v="0.002692710759198882"/>
        <n v="0.0028874369389554635"/>
        <n v="0.005132152938157557"/>
        <n v="0.0019671138908503986"/>
        <n v="0.004296894981840504"/>
        <n v="0.0028144620047629355"/>
        <n v="0.0032364554340086737"/>
        <n v="0.0037253362781229627"/>
        <n v="0.002523765458063431"/>
        <n v="0.003118844386080105"/>
        <n v="0.0030923472543211484"/>
        <n v="0.004369538077403246"/>
        <n v="0.001966322262343141"/>
        <n v="0.0026116864464434198"/>
        <n v="0.004516593572036395"/>
        <n v="0.007770419426048565"/>
        <n v="0.0024251469079376925"/>
        <n v="0.0019466614755693985"/>
        <n v="0.006831917316282736"/>
        <n v="0.004226775705228338"/>
        <n v="0.0023320566562508626"/>
        <n v="0.0027435434492503337"/>
        <n v="0.002327963497532359"/>
        <n v="0.0027866438064882916"/>
        <n v="0.0028193079880392993"/>
        <n v="0.001326259946949602"/>
        <n v="0.0024693273935587528"/>
        <n v="0.0024587583587629283"/>
        <n v="0.002528510243046597"/>
        <n v="8.044875779804437E-4"/>
        <n v="0.004803251431738408"/>
        <n v="0.003469422658750519"/>
        <n v="0.005582508141157706"/>
        <n v="0.0017264767542237022"/>
        <n v="0.0020161290322580645"/>
        <n v="0.0016964967342437867"/>
        <n v="6.531252041016263E-4"/>
        <n v="0.0041228612657184084"/>
        <n v="0.0029754820280885504"/>
        <n v="0.0028614968346409083"/>
        <n v="0.012040298140715866"/>
        <n v="0.004248908802966511"/>
        <n v="0.0025536613983021604"/>
        <n v="0.005483315055616481"/>
        <n v="0.002806180047092217"/>
        <n v="0.008226221079691516"/>
        <n v="0.003333055578701775"/>
        <n v="0.002059692807154561"/>
        <n v="0.002701321457253413"/>
        <n v="9.749650637518822E-4"/>
        <n v="0.002514413430523455"/>
        <n v="0.002325661324137615"/>
        <n v="0.002318431530668817"/>
        <n v="0.003355052886228391"/>
        <n v="0.0028993911278631487"/>
        <n v="0.006474487436411284"/>
        <n v="0.003228149463320152"/>
        <n v="0.00510204081632653"/>
        <n v="0.0021181098391245146"/>
        <n v="3.018115189470966E-4"/>
        <n v="0.004181057989456462"/>
        <n v="0.015852502800034463"/>
        <n v="0.002544211528556043"/>
        <n v="0.0029717682020802376"/>
        <n v="0.003088834891478934"/>
        <n v="0.004583597771666314"/>
        <n v="0.006203046385002412"/>
        <n v="0.0036785005309080835"/>
        <n v="0.0035896097115259104"/>
        <n v="0.0027455330177800718"/>
        <n v="0.003678837487353996"/>
        <n v="0.0030404378230465185"/>
        <n v="0.0025930085832744014"/>
        <n v="0.00824201554743842"/>
        <n v="0.0031080634821966237"/>
        <n v="0.0023192708212537976"/>
        <n v="0.0048500881834215165"/>
        <n v="0.003965486320068549"/>
        <n v="0.0031961135259524417"/>
        <n v="0.003200716960599174"/>
        <n v="0.005590558168426657"/>
        <n v="0.0040911520334288905"/>
        <n v="0.0028452200303490135"/>
        <n v="0.0040936630096610445"/>
        <n v="0.003921226908330429"/>
        <n v="0.0026778310927453885"/>
        <n v="0.003579734699413457"/>
        <n v="0.0022843350645432407"/>
        <n v="0.0052940610260852825"/>
        <n v="0.0027104053975455125"/>
        <n v="0.003520522067662717"/>
        <n v="0.0013008976193573565"/>
        <n v="0.0025724847036101856"/>
        <n v="0.0023510129507227687"/>
        <n v="0.004195649773655736"/>
        <n v="0.0019584802193497847"/>
        <n v="0.0024378352023403218"/>
        <n v="0.0065298507462686565"/>
        <n v="0.0073594347954077126"/>
        <n v="0.0034206246845735434"/>
        <n v="0.0060318040577590935"/>
        <n v="0.002611545136482343"/>
        <n v="0.003319367120090302"/>
        <n v="0.0027365220442053563"/>
        <n v="0.0028669724770642203"/>
        <n v="0.0037432154220475387"/>
        <n v="0.0032927230819888046"/>
        <n v="0.003080129334784008"/>
        <n v="0.002577626204544553"/>
        <n v="0.0029083491184613143"/>
        <n v="0.003833451285680585"/>
        <n v="0.0029166329093413272"/>
        <n v="0.00279876854184159"/>
        <n v="0.0030765680882975043"/>
        <n v="0.00296450824846971"/>
        <n v="0.0031467867509426795"/>
        <n v="0.002705139765554554"/>
        <n v="0.00626540244768389"/>
        <n v="0.002698348771647201"/>
        <n v="0.002808240042647171"/>
        <n v="0.0027177902589753658"/>
        <n v="0.002631952614710536"/>
        <n v="0.002400019296637561"/>
        <n v="0.002693467336683417"/>
        <n v="0.0025111791528074543"/>
        <n v="0.0033276704555405714"/>
        <n v="0.006013652616751544"/>
        <n v="0.003675883011027649"/>
        <n v="0.002862853826810239"/>
        <n v="0.002661698163428267"/>
        <n v="0.0033434462262398614"/>
        <n v="0.004926975189160654"/>
        <n v="0.0013796909492273732"/>
        <n v="0.004306868997874056"/>
        <n v="0.00758552681483729"/>
        <n v="0.004740244194397893"/>
        <n v="0.0028870721719925128"/>
        <n v="0.0026707954325527385"/>
        <n v="0.0023324159164062135"/>
        <n v="0.003340687046958714"/>
        <n v="0.002040233402701269"/>
        <n v="0.001952855129468768"/>
        <n v="0.0024263693967291025"/>
        <n v="0.001664632116302297"/>
        <n v="0.002885376503332227"/>
        <n v="0.0029996471003411363"/>
        <n v="0.005866900175131348"/>
        <n v="0.00644010700485485"/>
        <n v="0.002786480988481237"/>
        <n v="0.007467109162024416"/>
        <n v="4.3671459609358795E-4"/>
        <n v="0.00212232339937812"/>
        <n v="0.003185075645546582"/>
        <n v="0.003229574658146087"/>
        <n v="0.0035153183896865095"/>
        <n v="0.00327636105498826"/>
        <n v="0.004066759931027752"/>
        <n v="0.006923318997167733"/>
        <n v="0.0029173230643561466"/>
        <n v="0.002522933358668229"/>
        <n v="0.0066344993968636915"/>
        <n v="0.00265750505763913"/>
        <n v="0.002535547379934374"/>
        <n v="0.005753077896674721"/>
        <n v="0.004598540145985402"/>
        <n v="0.0019817677368212444"/>
        <n v="0.002266931141966563"/>
        <n v="0.006552364311455717"/>
        <n v="0.0028668230388324213"/>
        <n v="0.0013383297644539614"/>
        <n v="0.002311604253351826"/>
        <n v="0.0038823479765371146"/>
        <n v="0.002152937380067347"/>
        <n v="0.005274261603375527"/>
        <n v="0.0025115568012230188"/>
        <n v="0.0029511918274687855"/>
        <n v="0.0028451276446619703"/>
        <n v="0.00335345405767941"/>
        <n v="0.002083622725378525"/>
        <n v="0.00547148841583312"/>
        <n v="0.0026375342220065303"/>
        <n v="0.006072435480373021"/>
        <n v="0.004204484783769354"/>
        <n v="0.0017139090309822016"/>
        <n v="0.0025438819638768763"/>
        <n v="0.00270947639368692"/>
        <n v="0.007108239095315024"/>
        <n v="0.0023493214396450974"/>
        <n v="0.002884402041269137"/>
        <n v="0.0030525257789524624"/>
        <n v="0.0029359901251983776"/>
        <n v="0.0024908232826428944"/>
        <n v="0.0026692422512951093"/>
        <n v="0.004245659030256819"/>
        <n v="0.0038350407144733386"/>
        <n v="0.002564762858080353"/>
        <n v="0.0033112582781456954"/>
        <n v="0.0036347759646346125"/>
        <n v="0.0030010571906012346"/>
        <n v="0.0028749150593277927"/>
        <n v="0.0029423982276377734"/>
        <n v="0.004589261128958238"/>
        <n v="0.002704895861509332"/>
        <n v="0.0027444370284059414"/>
        <n v="0.0031529164477141357"/>
        <n v="0.0034599681682928518"/>
        <n v="0.005520504731861199"/>
        <n v="0.0025878013340741956"/>
        <n v="0.004502476361999099"/>
        <n v="0.004233572227766186"/>
        <n v="0.004993149642259095"/>
        <n v="0.002415045734928605"/>
        <n v="0.0021046589495838514"/>
        <n v="0.00323853755558101"/>
        <n v="0.0026486307524949157"/>
        <n v="0.003308477336930242"/>
        <n v="0.0028632652307237594"/>
        <n v="0.0024809791597750577"/>
        <n v="0.002922680671003997"/>
        <n v="0.002841883482777206"/>
        <n v="0.006412311638345623"/>
        <n v="0.003004566941751462"/>
        <n v="0.0046248715313463515"/>
        <n v="0.0032730922411092715"/>
        <n v="0.0032047173439302655"/>
        <n v="0.0022498568272928086"/>
        <n v="0.004209766658648063"/>
        <n v="0.0024745441629173575"/>
        <n v="0.003606084447941254"/>
        <n v="0.0036144578313253013"/>
        <n v="0.0027974574587830234"/>
        <n v="0.0026930502060540417"/>
        <n v="0.002689907467183129"/>
        <n v="0.00272203887938718"/>
        <n v="0.0041388365587714795"/>
        <n v="0.003385240352064997"/>
        <n v="0.002982848620432513"/>
        <n v="0.002182860801915284"/>
        <n v="0.005391077766296779"/>
        <n v="0.002271436683702442"/>
        <n v="0.0034920890751336396"/>
        <n v="0.00286820593718629"/>
        <n v="0.002937237117278004"/>
        <n v="0.0024285241196600068"/>
        <n v="0.0026009460303698696"/>
        <n v="0.005323620061641917"/>
        <n v="0.0013497098123903361"/>
        <n v="0.0024274517721774563"/>
        <n v="0.002525559049136807"/>
        <n v="0.00240967291185445"/>
        <n v="0.0029100417527729745"/>
        <n v="9.569835877314704E-4"/>
        <n v="0.002312459531958191"/>
        <n v="0.002710406179435429"/>
        <n v="0.003593176746473013"/>
        <n v="0.005226149752945648"/>
        <n v="0.0031474254060178774"/>
        <n v="0.003130434782608696"/>
        <n v="0.00539433839665551"/>
        <n v="0.002442897276169537"/>
        <n v="0.0037164934883937004"/>
        <n v="0.002409445024496024"/>
        <n v="0.0025621316935690495"/>
        <n v="0.0013082327084341762"/>
        <n v="0.0020154247171687316"/>
        <m/>
      </sharedItems>
    </cacheField>
    <cacheField name="CPC" numFmtId="164">
      <sharedItems containsString="0" containsBlank="1" containsNumber="1">
        <n v="13.548596105714285"/>
        <n v="10.216498111111111"/>
        <n v="31.289043725"/>
        <n v="68.30520098461538"/>
        <n v="16.822384247524752"/>
        <n v="19.03298407142857"/>
        <n v="69.38353245555555"/>
        <n v="1.591022225087925"/>
        <n v="40.257999425"/>
        <n v="64.32191847474748"/>
        <n v="20.600953013513514"/>
        <n v="21.293046955882353"/>
        <n v="22.260176627516778"/>
        <n v="84.11193053030303"/>
        <n v="14.02106206906907"/>
        <n v="39.50142801851852"/>
        <n v="8.129581944444444"/>
        <n v="58.983363613636364"/>
        <n v="11.026096562874253"/>
        <n v="19.82149639607843"/>
        <n v="19.317429123167155"/>
        <n v="17.045751727272727"/>
        <n v="3.2647246306122453"/>
        <n v="9.60908267368421"/>
        <n v="70.1520220952381"/>
        <n v="1.9318242609705731"/>
        <n v="15.552895583333333"/>
        <n v="148.54577881818182"/>
        <n v="173.037357"/>
        <n v="153.15346676666667"/>
        <n v="98.16933193846154"/>
        <n v="18.88960309782609"/>
        <n v="49.36827822307692"/>
        <n v="111.8551684"/>
        <n v="120.58767850000001"/>
        <n v="17.278220896907218"/>
        <n v="15.937936375"/>
        <n v="37.02457476774194"/>
        <n v="8.948366264367817"/>
        <n v="17.007790158333332"/>
        <n v="21.031289215625"/>
        <n v="65.78540776666667"/>
        <n v="43.2817962"/>
        <n v="44.84563333333333"/>
        <n v="4.616692241952233"/>
        <n v="99.22957768"/>
        <n v="13.637696307142857"/>
        <n v="10.181175159999999"/>
        <n v="32.839289083333334"/>
        <n v="37.45958385714285"/>
        <n v="12.110601286885247"/>
        <n v="10.232821849609374"/>
        <n v="16.135637344444444"/>
        <n v="11.188674171597633"/>
        <n v="15.130397641025642"/>
        <n v="11.098297658967391"/>
        <n v="83.36554527941178"/>
        <n v="19.3759581875"/>
        <n v="24.535641452380954"/>
        <n v="173.38332622222222"/>
        <n v="9.373770670157068"/>
        <n v="38.157415475"/>
        <n v="63.783020615384615"/>
        <n v="18.939012477777776"/>
        <n v="49.798595999999996"/>
        <n v="45.876218449999996"/>
        <n v="83.07475971666666"/>
        <n v="16.077650944444443"/>
        <n v="2.8631997620556144"/>
        <n v="15.320999943925235"/>
        <n v="336.37202495"/>
        <n v="22.130035652173913"/>
        <n v="1.810446262910798"/>
        <n v="7.529925326023393"/>
        <n v="3.190381924906133"/>
        <n v="74.21763824285715"/>
        <n v="17.665637191011236"/>
        <n v="2.987886193877551"/>
        <n v="10.511526502369668"/>
        <n v="2.0981833797468354"/>
        <n v="158.3537104"/>
        <n v="9.694300064516128"/>
        <n v="7.096953052576235"/>
        <n v="2.2491610073891626"/>
        <n v="7.93656237368421"/>
        <n v="15.825930954022988"/>
        <n v="14.255954747747747"/>
        <n v="638.6464232000001"/>
        <n v="20.50842405063291"/>
        <n v="21.83513484057971"/>
        <n v="1.8441597122473246"/>
        <n v="102.11052682352941"/>
        <n v="599.5041002"/>
        <n v="363.6632994"/>
        <n v="53.36669273333334"/>
        <n v="2.0876277920227917"/>
        <n v="30.272192664864864"/>
        <n v="30.0029535"/>
        <n v="106.03950744117647"/>
        <n v="38.845270544117646"/>
        <n v="13.544903702702703"/>
        <n v="16.267019681818184"/>
        <n v="13.970596932692306"/>
        <n v="21.124769604938272"/>
        <n v="52.17897378125"/>
        <n v="109.06239745"/>
        <n v="7.211139950000001"/>
        <n v="7.876079740566038"/>
        <n v="7.680943166666666"/>
        <n v="52.75766845544554"/>
        <n v="43.952459125000004"/>
        <n v="75.2164607"/>
        <n v="7.8933669834024895"/>
        <n v="24.851307464285714"/>
        <n v="21.128798508361204"/>
        <n v="10.821719742547426"/>
        <n v="132.2429138"/>
        <n v="12.62818226566416"/>
        <n v="24.145796650793653"/>
        <n v="148.24176195454547"/>
        <n v="0.0"/>
        <n v="17.45577504761905"/>
        <n v="33.3172313768116"/>
        <n v="53.159633168"/>
        <n v="101.09306211111111"/>
        <n v="15.87000351875"/>
        <n v="24.83597954736842"/>
        <n v="53.86528312371134"/>
        <n v="14.865057368"/>
        <n v="37.86340801621622"/>
        <n v="12.30716568292683"/>
        <n v="19.20786335"/>
        <n v="22.653961029411764"/>
        <n v="23.257674115384614"/>
        <n v="144.21500768181818"/>
        <n v="340.6294351"/>
        <n v="13.708259075471698"/>
        <n v="2.0264956747547753"/>
        <n v="6.998894543378995"/>
        <n v="13.42354572888889"/>
        <n v="31.154416648148146"/>
        <n v="36.252548374999996"/>
        <n v="18.964409511904762"/>
        <n v="140.802199325"/>
        <n v="1.0381125732814527"/>
        <n v="195.39670933333332"/>
        <n v="41.92789594375"/>
        <n v="15.812068062124249"/>
        <n v="27.15016782758621"/>
        <n v="5.002156920212766"/>
        <n v="63.03751888"/>
        <n v="13.873163673469389"/>
        <n v="39.47446225675676"/>
        <n v="61.4833433488372"/>
        <n v="7.085062525925926"/>
        <n v="63.10259825263157"/>
        <n v="27.377634203703703"/>
        <n v="27.080651155660377"/>
        <n v="27.89256153714286"/>
        <n v="21.136534877777777"/>
        <n v="53.74782704545455"/>
        <n v="41.7004"/>
        <n v="30.3980802"/>
        <n v="188.16999823999998"/>
        <n v="9.236080400468383"/>
        <n v="14.063880966666668"/>
        <n v="8.743618285416666"/>
        <n v="60.77113022857144"/>
        <n v="7.890262505823626"/>
        <n v="25.3468724"/>
        <n v="17.731683163934427"/>
        <n v="28.888845632"/>
        <n v="12.293481568965518"/>
        <n v="82.55491664102564"/>
        <n v="11.535594762"/>
        <n v="6.245213115463918"/>
        <n v="1.8498256267605633"/>
        <n v="20.461684104651162"/>
        <n v="2.508201911521324"/>
        <n v="10.716994216269843"/>
        <n v="34.164700335"/>
        <n v="24.35594607272727"/>
        <n v="21.720039605263157"/>
        <n v="94.48656203030303"/>
        <n v="23.282348645833334"/>
        <n v="61.59606708974359"/>
        <n v="16.97929930909091"/>
        <n v="112.75000666666666"/>
        <n v="101.86134228571429"/>
        <n v="19.6292845"/>
        <n v="2.0230834272608123"/>
        <n v="6.866526198113207"/>
        <n v="39.134848275"/>
        <n v="10.400879324324325"/>
        <n v="213.2289587666667"/>
        <n v="19.457136528776978"/>
        <n v="14.406649423076923"/>
        <n v="10.766577652173913"/>
        <n v="32.11667854545455"/>
        <n v="14.890179203007518"/>
        <n v="2.86729140720524"/>
        <n v="9.008351279829546"/>
        <n v="41.7145644"/>
        <n v="36.309325199999996"/>
        <n v="7.315065579390115"/>
        <n v="15.807449237623763"/>
        <n v="51.605356611111105"/>
        <n v="94.70382151724138"/>
        <n v="615.9366901999999"/>
        <n v="57.231904783333334"/>
        <n v="61.92347106666667"/>
        <n v="1.2564723380614657"/>
        <n v="31.014142635294117"/>
        <n v="88.9030362"/>
        <n v="196.20237153333335"/>
        <n v="79.56220817857142"/>
        <n v="52.243732966942154"/>
        <n v="217.71851326086957"/>
        <n v="12.545522016393443"/>
        <n v="109.19979519047618"/>
        <n v="97.6787228857143"/>
        <n v="9.795726864485982"/>
        <n v="7.702140804545454"/>
        <n v="1.6625205447154472"/>
        <n v="19.4277968361204"/>
        <n v="17.31439431534091"/>
        <n v="17.498306011494254"/>
        <n v="0.8035494832474227"/>
        <n v="20.995354802325583"/>
        <n v="4.326510682258065"/>
        <n v="18.665123385964915"/>
        <n v="13.988759613793103"/>
        <n v="115.59295363636365"/>
        <n v="73.6550319"/>
        <n v="7.7706289947368425"/>
        <n v="5.782482418867924"/>
        <n v="61.6460824742268"/>
        <n v="26.74494409090909"/>
        <n v="99.56805381818182"/>
        <n v="7.59103175879397"/>
        <n v="6.364707692592592"/>
        <n v="21.88164691638796"/>
        <n v="39.2142880375"/>
        <n v="18.295436211764706"/>
        <n v="47.974675818181815"/>
        <n v="20.273380011494254"/>
        <n v="59.28010089772727"/>
        <n v="123.78849869565218"/>
        <n v="64.80731779999999"/>
        <n v="7.847301379141105"/>
        <n v="63.839536708333334"/>
        <n v="180.8307918"/>
        <n v="6.740629869565217"/>
        <n v="16.992302544444446"/>
        <n v="19.16524611904762"/>
        <n v="11.655297942857143"/>
        <n v="46.9756639009009"/>
        <n v="251.93570334999998"/>
        <n v="7.322204106666667"/>
        <n v="25.631087939799333"/>
        <n v="44.66357744444444"/>
        <n v="7.177696931531531"/>
        <n v="30.32522697142857"/>
        <n v="4.288110774285714"/>
        <n v="182.303376475"/>
        <n v="16.31333605097087"/>
        <n v="22.35219877272727"/>
        <n v="29.05131145"/>
        <n v="28.72252131638418"/>
        <n v="8.593798677242887"/>
        <n v="3.8851974976190475"/>
        <n v="80.99027314285715"/>
        <n v="33.14319532"/>
        <n v="15.322012864864865"/>
        <n v="16.19867310552764"/>
        <n v="98.81079391891892"/>
        <n v="11.702863638461539"/>
        <n v="13.928529626923078"/>
        <n v="560.3048132"/>
        <n v="46.065162825"/>
        <n v="7.985050951871657"/>
        <n v="27.159624145454547"/>
        <n v="98.65196327272727"/>
        <n v="10.8783868"/>
        <n v="19.29576775"/>
        <n v="12.487596247126437"/>
        <n v="15.229872431034483"/>
        <n v="32.53483488571429"/>
        <n v="30.296538542857142"/>
        <n v="62.90806"/>
        <n v="100.33410333333333"/>
        <n v="6.068977508"/>
        <n v="30.08768135714286"/>
        <n v="21.976229344827587"/>
        <n v="6.573418233183856"/>
        <n v="26.657890702380953"/>
        <n v="308.87322725"/>
        <n v="29.24784177142857"/>
        <n v="19.232042564102564"/>
        <n v="32.79627392"/>
        <n v="35.954132486486486"/>
        <n v="14.674490818749998"/>
        <n v="52.90553892079208"/>
        <n v="24.792566369565215"/>
        <n v="13.396515395161291"/>
        <n v="193.70583879999998"/>
        <n v="7.618919545"/>
        <n v="30.024497889447236"/>
        <n v="92.04227398550725"/>
        <n v="10.293120598639456"/>
        <n v="35.68637318644068"/>
        <n v="54.131802944"/>
        <n v="5.280815160638298"/>
        <n v="8.427756404285715"/>
        <n v="43.954139425742575"/>
        <n v="154.31997621212122"/>
        <n v="42.6448753625"/>
        <n v="56.791117648"/>
        <n v="60.824855684684685"/>
        <n v="3.0585245443298965"/>
        <n v="17.855947160714287"/>
        <n v="14.683043790476189"/>
        <n v="55.308004579999995"/>
        <n v="187.4998142820513"/>
        <n v="51.2390388019802"/>
        <n v="1.6776117910112358"/>
        <n v="19.52051607142857"/>
        <n v="33.040274733333334"/>
        <n v="125.97027858"/>
        <n v="99.42550140579709"/>
        <n v="20.405909775"/>
        <n v="39.0107676"/>
        <n v="22.236405555555557"/>
        <n v="25.40610060769231"/>
        <n v="32.41282752173913"/>
        <n v="101.90058226666666"/>
        <n v="117.71044646666667"/>
        <n v="225.72480525806452"/>
        <n v="9.86759070860927"/>
        <n v="242.05338491999998"/>
        <n v="1.1957449462068965"/>
        <n v="18.463598708333333"/>
        <n v="38.871288022222224"/>
        <n v="8.544101417840377"/>
        <n v="9.386232152941178"/>
        <n v="14.932254042424244"/>
        <n v="122.85003048214286"/>
        <n v="1.807235069524913"/>
        <n v="71.82088014084506"/>
        <n v="51.280520980645164"/>
        <n v="63.70703656321839"/>
        <n v="10.914116285714286"/>
        <n v="6.698939954545454"/>
        <n v="181.6030806"/>
        <n v="72.23704344"/>
        <n v="14.714614112244899"/>
        <n v="25.652913538011695"/>
        <n v="23.40165413095238"/>
        <n v="60.858500875"/>
        <n v="18.928034729411763"/>
        <n v="26.493868815384616"/>
        <n v="19.572909499999998"/>
        <n v="51.58378196666667"/>
        <n v="48.23714257377049"/>
        <n v="6.600444493392071"/>
        <n v="3.581334046522782"/>
        <n v="135.37517536"/>
        <n v="510.1321655"/>
        <n v="1.2140729634121274"/>
        <n v="20.48654911904762"/>
        <n v="9.014645735294119"/>
        <n v="2.994578617586912"/>
        <n v="33.63143777083334"/>
        <n v="31.567446014492756"/>
        <n v="58.03331454"/>
        <n v="76.29811645"/>
        <n v="25.00393279710145"/>
        <n v="13.168106884955751"/>
        <n v="130.21933534090908"/>
        <n v="19.160196711111112"/>
        <n v="30.41477441566265"/>
        <n v="65.97890282758621"/>
        <n v="9.781572762162163"/>
        <n v="2.420112865420561"/>
        <n v="785.1397478"/>
        <n v="28.707803983050844"/>
        <n v="11.034655349152542"/>
        <n v="8.98548551758794"/>
        <n v="34.88844451256281"/>
        <n v="70.61455104545455"/>
        <n v="7.584678103626943"/>
        <n v="98.1351758"/>
        <n v="71.235991"/>
        <n v="2.592515257142857"/>
        <n v="20.481708122186493"/>
        <n v="102.63943387878788"/>
        <n v="53.18057971641791"/>
        <n v="2.398100334212068"/>
        <n v="0.7446697862903227"/>
        <n v="3.7047568390064396"/>
        <n v="84.56729986301369"/>
        <n v="0.658235697198399"/>
        <n v="116.60386396666667"/>
        <n v="187.91011656666666"/>
        <n v="0.9738082720942689"/>
        <n v="20.06686883277592"/>
        <n v="83.80435077922078"/>
        <n v="331.1941246"/>
        <n v="1.021610947400242"/>
        <n v="65.5124298265306"/>
        <n v="8.596164407216495"/>
        <n v="2.1237276084656087"/>
        <n v="47.11627071428571"/>
        <n v="44.13496775"/>
        <n v="1.7506018979343863"/>
        <n v="113.08438821666667"/>
        <n v="4.6861296289855074"/>
        <n v="48.11724466363636"/>
        <n v="78.15484290588235"/>
        <n v="24.01410814666667"/>
        <n v="60.12820732"/>
        <n v="54.802515452631575"/>
        <n v="21.986439080808083"/>
        <n v="45.38992857142857"/>
        <n v="3.0033587336884158"/>
        <n v="11.096617842217483"/>
        <n v="7.542812495283019"/>
        <n v="5.265608040620384"/>
        <n v="26.163929702702703"/>
        <n v="1.991869088639201"/>
        <n v="1.2363898709677419"/>
        <n v="10.173259026666667"/>
        <n v="0.7896841065873742"/>
        <n v="3.178987012024048"/>
        <n v="28.218454525"/>
        <n v="27.061324175675676"/>
        <n v="60.937748626262625"/>
        <n v="52.435562727272725"/>
        <n v="8.748403676470588"/>
        <n v="2.384105913112667"/>
        <n v="22.069445455882352"/>
        <n v="74.81708404411765"/>
        <n v="43.70625627027027"/>
        <n v="6.887191618729097"/>
        <n v="13.40511676551724"/>
        <n v="107.5800288"/>
        <n v="19.0197081"/>
        <n v="17.166602525773197"/>
        <n v="39.2055339054054"/>
        <n v="15.002134201388891"/>
        <n v="38.0628068"/>
        <n v="42.57200295138889"/>
        <n v="36.623053023255814"/>
        <n v="12.687649575"/>
        <n v="24.127105263636363"/>
        <n v="40.916994333333335"/>
        <n v="16.778827738636366"/>
        <n v="8.678735302702703"/>
        <n v="2.848907973717146"/>
        <n v="43.981668524999996"/>
        <n v="37.12495635897436"/>
        <n v="21.96413001190476"/>
        <n v="42.031613976923076"/>
        <n v="62.45885148"/>
        <n v="5.380218242857143"/>
        <n v="127.61846723333333"/>
        <n v="69.93648991578948"/>
        <n v="8.46921017368421"/>
        <n v="31.722228877551018"/>
        <n v="8.118659645454546"/>
        <n v="7.054488743849493"/>
        <n v="27.602381826086955"/>
        <n v="17.877887386363636"/>
        <n v="60.789929375"/>
        <n v="76.510619225"/>
        <n v="79.57227061538461"/>
        <n v="42.227878152173915"/>
        <n v="1.6941136568047337"/>
        <n v="2.2332216237482116"/>
        <n v="30.824280939999998"/>
        <n v="5.821872780722892"/>
        <n v="29.24515943939394"/>
        <n v="171.3978863"/>
        <n v="12.497363815157117"/>
        <n v="2.0182365247805887"/>
        <n v="148.85918369387755"/>
        <n v="17.6913677"/>
        <n v="30.611362756410255"/>
        <n v="47.637469274647884"/>
        <n v="25.32733288095238"/>
        <n v="26.26196726785714"/>
        <n v="72.6557195"/>
        <n v="325.2763228"/>
        <n v="147.1187144"/>
        <n v="142.78480025"/>
        <n v="91.28475245333334"/>
        <n v="1.6961634551760938"/>
        <n v="25.979286952380953"/>
        <n v="45.25258903636364"/>
        <n v="167.455154972973"/>
        <n v="43.194100778571425"/>
        <n v="26.367859517241378"/>
        <n v="61.778549837499995"/>
        <n v="41.498317825"/>
        <n v="5.605379628252788"/>
        <n v="98.17010283783783"/>
        <n v="39.72120041666666"/>
        <n v="64.06955339393939"/>
        <n v="7.780134709359606"/>
        <n v="26.891315156521742"/>
        <n v="19.58811377105263"/>
        <n v="85.116950275"/>
        <n v="75.02224817857143"/>
        <n v="76.72808707499999"/>
        <n v="26.98049465671642"/>
        <n v="46.48723269047619"/>
        <n v="6.410343198564593"/>
        <n v="82.81918647826087"/>
        <n v="37.5528930326087"/>
        <n v="12.629865345603273"/>
        <n v="38.44991165"/>
        <n v="42.31088682666667"/>
        <n v="44.80718701538462"/>
        <n v="61.34654588888888"/>
        <n v="1.8814633150100402"/>
        <n v="33.64480372727273"/>
        <n v="12.615801502"/>
        <n v="13.052163370833334"/>
        <n v="227.98563620000002"/>
        <n v="9.10330056684492"/>
        <n v="16.857417113636362"/>
        <n v="20.700691171875"/>
        <n v="42.504304389999994"/>
        <n v="26.70701871212121"/>
        <n v="8.18534076884422"/>
        <n v="271.27286588"/>
        <n v="14.525905600000002"/>
        <n v="25.022050952380955"/>
        <n v="15.21990933016627"/>
        <n v="27.061360016666665"/>
        <n v="112.32618803999999"/>
        <n v="160.60927442222223"/>
        <n v="7.956172949238578"/>
        <n v="9.144090644720496"/>
        <n v="7.4499037830188675"/>
        <n v="46.954433581818186"/>
        <n v="6.676115072961374"/>
        <n v="5.265169411924119"/>
        <n v="648.6853909"/>
        <n v="4.5756562707692305"/>
        <n v="8.905995074285714"/>
        <n v="24.88427582105263"/>
        <n v="52.34324633333333"/>
        <n v="298.6689946"/>
        <n v="22.689163011904764"/>
        <n v="31.54552496"/>
        <n v="80.31403204918033"/>
        <n v="24.17807006060606"/>
        <n v="3.6536772505307855"/>
        <n v="15.177015080691643"/>
        <n v="55.98549547008547"/>
        <n v="9.22773681764706"/>
        <n v="46.230896720000004"/>
        <n v="48.400201225"/>
        <n v="12.279282771144278"/>
        <n v="9.036930430769232"/>
        <n v="3.3233114749498998"/>
        <n v="23.118155984615385"/>
        <n v="18.912673844444445"/>
        <n v="36.507196"/>
        <n v="32.5000632375"/>
        <n v="30.424393722222224"/>
        <n v="40.972557629310344"/>
        <n v="24.027184916666666"/>
        <n v="19.041102833333333"/>
        <n v="3.0717837657365346"/>
        <n v="3.436324386440678"/>
        <n v="1.8893380075376887"/>
        <n v="3.0534330578034683"/>
        <n v="7.963925864321609"/>
        <n v="69.43644852238806"/>
        <n v="40.196958692982456"/>
        <n v="10.621287831578947"/>
        <n v="25.82429433333333"/>
        <n v="55.46907798550724"/>
        <n v="2.6636514744744746"/>
        <n v="337.81475895"/>
        <n v="31.59674662962963"/>
        <n v="25.529637940476192"/>
        <n v="124.7"/>
        <n v="10.96407915744681"/>
        <n v="24.30243664"/>
        <n v="25.22005490909091"/>
        <n v="10.081592685"/>
        <n v="83.3610477826087"/>
        <n v="3.7408827669767444"/>
        <n v="9.176571641509433"/>
        <n v="36.2834617"/>
        <n v="32.31404001415094"/>
        <n v="3.025718402113739"/>
        <n v="135.03862496666667"/>
        <n v="50.37845852212389"/>
        <n v="9.43043206372549"/>
        <n v="56.785733880597014"/>
        <n v="47.77358467692307"/>
        <n v="3.513306394366197"/>
        <n v="29.849732825396824"/>
        <n v="43.28962155"/>
        <n v="7.661886996919917"/>
        <n v="122.25799848214285"/>
        <n v="148.25532914893617"/>
        <n v="1.3671268538306451"/>
        <n v="24.282236450000003"/>
        <n v="8.757365395999999"/>
        <n v="84.46278037878787"/>
        <n v="16.890831860000002"/>
        <n v="3.399947447698745"/>
        <n v="15.948246787878787"/>
        <n v="7.932789743243243"/>
        <n v="9.999258784313726"/>
        <n v="57.972199769999996"/>
        <n v="32.2650816984127"/>
        <n v="4.239827081081081"/>
        <n v="39.79430615"/>
        <n v="24.152963399999997"/>
        <n v="206.53673712121213"/>
        <n v="218.3952037"/>
        <n v="196.86379372"/>
        <n v="25.551609983695652"/>
        <n v="6.7095268798627"/>
        <n v="111.67701895"/>
        <n v="42.351972492753625"/>
        <n v="46.303737019230766"/>
        <n v="2.7100562355601947"/>
        <n v="16.2316908575"/>
        <n v="171.82148516666666"/>
        <n v="81.532347359375"/>
        <n v="12.671896775999999"/>
        <n v="18.176036500000002"/>
        <n v="23.889041825396824"/>
        <n v="544.8195232307692"/>
        <n v="325.32168435"/>
        <n v="38.298172125"/>
        <n v="37.78830348181818"/>
        <n v="29.359612984771573"/>
        <n v="59.215411153846155"/>
        <n v="11.976589796747968"/>
        <n v="15.388696498498499"/>
        <n v="351.79277915789476"/>
        <n v="33.845226125"/>
        <n v="14.003135469387754"/>
        <n v="11.325416280821917"/>
        <n v="1.650093598380567"/>
        <n v="164.4950521"/>
        <n v="11.807011575075075"/>
        <n v="69.27324455681818"/>
        <n v="22.50696757090909"/>
        <n v="80.68915432941176"/>
        <n v="52.520503425"/>
        <n v="81.2420387"/>
        <n v="1.5481566758037923"/>
        <n v="192.55027286666666"/>
        <n v="127.95205035999999"/>
        <n v="22.452011163265308"/>
        <n v="2.9315698684475806"/>
        <n v="25.249492228571427"/>
        <n v="11.023647221428572"/>
        <n v="11.649004182926829"/>
        <n v="3.7564197854166665"/>
        <n v="24.600224818181818"/>
        <n v="4.851793151125402"/>
        <n v="26.7931825"/>
        <n v="13.08386340769231"/>
        <n v="9.690437096774193"/>
        <n v="208.17115976666668"/>
        <n v="4.034242154506438"/>
        <n v="11.031917689655172"/>
        <n v="109.32462926666668"/>
        <n v="90.78741401333333"/>
        <n v="39.53195411111111"/>
        <n v="10.07763182421875"/>
        <n v="52.01788654"/>
        <n v="17.987360554545454"/>
        <n v="23.799512157142857"/>
        <n v="20.474789258373207"/>
        <n v="112.93091176363636"/>
        <n v="50.17554112121212"/>
        <n v="9.938300047337277"/>
        <n v="3.0137181025512754"/>
        <n v="67.53595242"/>
        <n v="60.08436638053097"/>
        <n v="14.768754110344826"/>
        <n v="49.3981719"/>
        <n v="84.313793"/>
        <n v="2.6114351728830645"/>
        <n v="13.427835091666667"/>
        <n v="107.51531061666667"/>
        <n v="14.623805315384615"/>
        <n v="123.00586575"/>
        <n v="3.9071312469999997"/>
        <n v="86.75118713636364"/>
        <n v="7.90465356372549"/>
        <n v="28.137881824561404"/>
        <n v="147.21101149999998"/>
        <n v="1.469224913988658"/>
        <n v="3.000196796124031"/>
        <n v="14.880876426035504"/>
        <n v="83.20220607246377"/>
        <n v="82.4729926"/>
        <n v="67.1933526"/>
        <n v="2.674044433310992"/>
        <n v="56.113494410526314"/>
        <n v="111.56607094545454"/>
        <n v="20.46264"/>
        <n v="23.843992363636364"/>
        <n v="14.528345352272726"/>
        <n v="349.01146520000003"/>
        <n v="7.505621379166667"/>
        <n v="70.91079426666667"/>
        <n v="308.11604165"/>
        <n v="15.248102240000001"/>
        <n v="10.13064368"/>
        <m/>
      </sharedItems>
    </cacheField>
    <cacheField name="CPM" numFmtId="164">
      <sharedItems containsString="0" containsBlank="1" containsNumber="1">
        <n v="41.33441975018087"/>
        <n v="29.77184514823434"/>
        <n v="57.54924278466655"/>
        <n v="427.4829639899865"/>
        <n v="128.6972283744887"/>
        <n v="63.343508411659286"/>
        <n v="594.6593582515951"/>
        <n v="4.235951060375184"/>
        <n v="98.46642882475236"/>
        <n v="159.82004640598336"/>
        <n v="121.86015371702638"/>
        <n v="108.19961089523241"/>
        <n v="55.00304830725603"/>
        <n v="257.0205757210982"/>
        <n v="38.61816735041604"/>
        <n v="111.02837356860294"/>
        <n v="10.271396333160192"/>
        <n v="352.3785470468432"/>
        <n v="32.15952854672791"/>
        <n v="57.246685252511526"/>
        <n v="68.10068781531717"/>
        <n v="124.09217008603574"/>
        <n v="8.50143523941117"/>
        <n v="114.79663656941649"/>
        <n v="162.9637681415929"/>
        <n v="6.125567169444386"/>
        <n v="52.81866336493561"/>
        <n v="374.3421688430699"/>
        <n v="235.2329486133768"/>
        <n v="493.03616300032195"/>
        <n v="775.0524202599295"/>
        <n v="46.27585570112372"/>
        <n v="140.40113252827547"/>
        <n v="663.785121719636"/>
        <n v="720.371341332784"/>
        <n v="152.47338309679768"/>
        <n v="111.04157718266927"/>
        <n v="163.1363093126386"/>
        <n v="22.981103583658047"/>
        <n v="47.64865451871221"/>
        <n v="72.54983128153162"/>
        <n v="137.25309360873499"/>
        <n v="126.90748042808971"/>
        <n v="143.06348362398978"/>
        <n v="13.253029797800638"/>
        <n v="198.2925895847488"/>
        <n v="86.10045019165727"/>
        <n v="113.40979310856973"/>
        <n v="129.62877269736842"/>
        <n v="284.8328122963284"/>
        <n v="42.26360470837267"/>
        <n v="25.226688432000383"/>
        <n v="118.25792842019543"/>
        <n v="28.41130412897797"/>
        <n v="55.02931955900029"/>
        <n v="29.974595617025493"/>
        <n v="327.3579187503609"/>
        <n v="73.0169416835461"/>
        <n v="64.784644076321"/>
        <n v="210.81463604431235"/>
        <n v="23.15768626233622"/>
        <n v="184.37987666102924"/>
        <n v="99.48758389825424"/>
        <n v="104.11135615685316"/>
        <n v="122.75490478831576"/>
        <n v="113.71684563425667"/>
        <n v="182.1082745606664"/>
        <n v="40.56760691685357"/>
        <n v="9.159922980686616"/>
        <n v="42.06114108068351"/>
        <n v="874.2612734243015"/>
        <n v="62.334605043758415"/>
        <n v="4.595369822203155"/>
        <n v="19.597913765615072"/>
        <n v="9.482927253721018"/>
        <n v="292.3598580191334"/>
        <n v="87.21109995562458"/>
        <n v="10.160903302148688"/>
        <n v="26.00764648217636"/>
        <n v="17.027560146282333"/>
        <n v="106.1565397868204"/>
        <n v="20.374691375043785"/>
        <n v="18.867962754433098"/>
        <n v="6.242160169254011"/>
        <n v="21.81131177678778"/>
        <n v="40.42798816689667"/>
        <n v="39.05355455465337"/>
        <n v="383.70969911079067"/>
        <n v="71.05989035087718"/>
        <n v="46.05442024821178"/>
        <n v="4.9676762073758995"/>
        <n v="453.05466684066295"/>
        <n v="743.0640805651958"/>
        <n v="598.0812423320451"/>
        <n v="291.5947148711411"/>
        <n v="5.556411742849343"/>
        <n v="114.98050881803437"/>
        <n v="67.65862854426672"/>
        <n v="317.7913841339797"/>
        <n v="247.95629372007883"/>
        <n v="48.9511073451846"/>
        <n v="46.06715082532107"/>
        <n v="44.44607161211379"/>
        <n v="74.61002607482341"/>
        <n v="114.73028213144605"/>
        <n v="255.26599754242247"/>
        <n v="16.237831882817865"/>
        <n v="28.829685670873836"/>
        <n v="20.165404244366368"/>
        <n v="133.9027118158516"/>
        <n v="192.1628992239589"/>
        <n v="139.04512561234867"/>
        <n v="25.64993046491559"/>
        <n v="163.46983766640562"/>
        <n v="65.27770233211751"/>
        <n v="32.73368186997401"/>
        <n v="346.31255905305613"/>
        <n v="36.2742953694638"/>
        <n v="120.80568527636595"/>
        <n v="360.74539715723694"/>
        <n v="202.6099583950451"/>
        <n v="108.90412240047534"/>
        <n v="183.7347318574169"/>
        <n v="148.0307903049745"/>
        <n v="453.68734242769625"/>
        <n v="113.13493864729995"/>
        <n v="102.6615057978897"/>
        <n v="430.5316795484509"/>
        <n v="168.26334972380693"/>
        <n v="69.49137383928571"/>
        <n v="43.6224350539884"/>
        <n v="166.84354701411507"/>
        <n v="79.14454120427457"/>
        <n v="111.12395595712097"/>
        <n v="448.85480215038547"/>
        <n v="120.9579370912361"/>
        <n v="942.3971091437267"/>
        <n v="38.988850304542645"/>
        <n v="5.179375929159868"/>
        <n v="27.73017883634258"/>
        <n v="44.79592114025525"/>
        <n v="148.93223256019832"/>
        <n v="124.64039225196463"/>
        <n v="127.86021342001766"/>
        <n v="401.9761596602669"/>
        <n v="2.88437346931421"/>
        <n v="566.8464914783029"/>
        <n v="139.1479818091307"/>
        <n v="35.586424152083715"/>
        <n v="113.91953512262172"/>
        <n v="25.224928139954077"/>
        <n v="179.73745118613138"/>
        <n v="38.075373125968525"/>
        <n v="144.05317126935597"/>
        <n v="358.96588784792937"/>
        <n v="27.131972910106942"/>
        <n v="204.94160315886634"/>
        <n v="120.98136227495908"/>
        <n v="107.38250121577136"/>
        <n v="82.81920440123521"/>
        <n v="238.1332950970165"/>
        <n v="245.32203215767638"/>
        <n v="135.40189950482994"/>
        <n v="86.54996925004271"/>
        <n v="434.17166183664045"/>
        <n v="24.258232033018402"/>
        <n v="39.259256837501745"/>
        <n v="18.706344639617754"/>
        <n v="156.38479214763623"/>
        <n v="24.88062335250168"/>
        <n v="180.2098256690271"/>
        <n v="47.646917448570555"/>
        <n v="51.161487677540464"/>
        <n v="34.4788167794971"/>
        <n v="548.7713906596216"/>
        <n v="35.775498263264325"/>
        <n v="19.525412070716026"/>
        <n v="4.905798159140642"/>
        <n v="163.25306920864642"/>
        <n v="6.4474822147063495"/>
        <n v="23.234675807631092"/>
        <n v="107.10944707966267"/>
        <n v="23.446437449132294"/>
        <n v="109.80662608927027"/>
        <n v="590.2615327969711"/>
        <n v="58.42252179959015"/>
        <n v="188.1237806100474"/>
        <n v="47.69628496033233"/>
        <n v="386.17424363511816"/>
        <n v="244.28110255043774"/>
        <n v="96.92277249722255"/>
        <n v="4.951396313748384"/>
        <n v="24.350198287109833"/>
        <n v="146.19602437543776"/>
        <n v="30.34239020736419"/>
        <n v="821.2695805623316"/>
        <n v="49.303921783992195"/>
        <n v="46.569842414446896"/>
        <n v="35.57154147812972"/>
        <n v="86.26664159697211"/>
        <n v="45.353222965236114"/>
        <n v="7.879986585859799"/>
        <n v="30.099094926435694"/>
        <n v="133.90899330459504"/>
        <n v="190.73294708752033"/>
        <n v="96.14416650117171"/>
        <n v="15.570797239767757"/>
        <n v="78.46237335364654"/>
        <n v="137.29465652449323"/>
        <n v="283.018427864798"/>
        <n v="769.92086275"/>
        <n v="38.10252973158905"/>
        <n v="195.1848280741078"/>
        <n v="3.3023014058661984"/>
        <n v="180.79707317742267"/>
        <n v="283.87805326123976"/>
        <n v="346.6881344092355"/>
        <n v="723.4493924009525"/>
        <n v="148.88461077745592"/>
        <n v="547.0912056156452"/>
        <n v="36.05459673505924"/>
        <n v="683.4479532088218"/>
        <n v="321.31158843984963"/>
        <n v="32.304221614374654"/>
        <n v="34.40550207106599"/>
        <n v="3.884781211559925"/>
        <n v="45.70706785742387"/>
        <n v="43.42198789532555"/>
        <n v="46.986192067901236"/>
        <n v="2.234275304274761"/>
        <n v="88.4361322917177"/>
        <n v="14.641481938561636"/>
        <n v="54.93285313024397"/>
        <n v="35.750394698345"/>
        <n v="297.8676404099561"/>
        <n v="136.8883011398835"/>
        <n v="37.184725072409016"/>
        <n v="18.90539444074321"/>
        <n v="424.6020024142583"/>
        <n v="68.31879267103247"/>
        <n v="357.12687093092774"/>
        <n v="21.655394010636925"/>
        <n v="34.01767874180968"/>
        <n v="61.495342018196865"/>
        <n v="243.7941438451974"/>
        <n v="114.41377854620366"/>
        <n v="171.67255497722837"/>
        <n v="155.05793942857144"/>
        <n v="446.5926615015838"/>
        <n v="522.1227709517698"/>
        <n v="615.7464874109263"/>
        <n v="22.284303806995172"/>
        <n v="156.50141787538305"/>
        <n v="146.37428508984942"/>
        <n v="19.589521509661367"/>
        <n v="74.33925865253744"/>
        <n v="78.38928149194136"/>
        <n v="31.032324978129395"/>
        <n v="120.23655528397167"/>
        <n v="669.1519345285525"/>
        <n v="16.794559711306157"/>
        <n v="62.77292477433941"/>
        <n v="161.90195473882946"/>
        <n v="18.789871170563515"/>
        <n v="67.51155703972267"/>
        <n v="17.20257631955986"/>
        <n v="377.16639386572876"/>
        <n v="58.16913429516028"/>
        <n v="108.03699150494324"/>
        <n v="86.44079776841062"/>
        <n v="125.69254266076594"/>
        <n v="24.679538349635056"/>
        <n v="11.560056879928023"/>
        <n v="187.35357303370787"/>
        <n v="150.3092758276644"/>
        <n v="64.40599804594306"/>
        <n v="33.8290458290044"/>
        <n v="375.7257463645239"/>
        <n v="616.5406492417704"/>
        <n v="29.92588758409064"/>
        <n v="92.3548327807814"/>
        <n v="721.2058349851975"/>
        <n v="90.06337127914365"/>
        <n v="19.46202658881184"/>
        <n v="67.39968993367324"/>
        <n v="703.0590191124069"/>
        <n v="42.226370927586665"/>
        <n v="115.65605903948452"/>
        <n v="41.87480481412245"/>
        <n v="38.11685058182185"/>
        <n v="105.1279083250629"/>
        <n v="72.15179457694009"/>
        <n v="452.73106922549687"/>
        <n v="152.31368788584152"/>
        <n v="16.08272606529574"/>
        <n v="90.3559816525569"/>
        <n v="165.37773142461725"/>
        <n v="19.931908326987926"/>
        <n v="213.5682230805913"/>
        <n v="762.9325114239842"/>
        <n v="139.34179024025045"/>
        <n v="135.60832760802748"/>
        <n v="100.99862626262626"/>
        <n v="79.22525233155068"/>
        <n v="36.09794337592054"/>
        <n v="139.1236052645282"/>
        <n v="116.49928013974298"/>
        <n v="75.84202661735836"/>
        <n v="257.2113116451998"/>
        <n v="20.449083539105693"/>
        <n v="127.08173983324825"/>
        <n v="532.8397436865508"/>
        <n v="41.40570637331363"/>
        <n v="147.72300694590612"/>
        <n v="152.03854326480172"/>
        <n v="10.557317544747677"/>
        <n v="22.87824294777827"/>
        <n v="111.41873511695613"/>
        <n v="348.8293181039797"/>
        <n v="260.42671977099235"/>
        <n v="178.00179799904717"/>
        <n v="254.21940586640562"/>
        <n v="8.350884998198522"/>
        <n v="81.19766792802157"/>
        <n v="121.47176158209895"/>
        <n v="140.68272009971002"/>
        <n v="781.0823282418287"/>
        <n v="203.93044563975252"/>
        <n v="5.888051731821104"/>
        <n v="124.52334067436209"/>
        <n v="133.137440161182"/>
        <n v="790.7738768361581"/>
        <n v="378.2730258601676"/>
        <n v="74.18981921468824"/>
        <n v="196.27510532200355"/>
        <n v="90.27862513157235"/>
        <n v="44.14967556042723"/>
        <n v="172.1962657068063"/>
        <n v="426.06515233449477"/>
        <n v="363.278930868939"/>
        <n v="836.8176229370964"/>
        <n v="108.65647174214249"/>
        <n v="736.4408692953632"/>
        <n v="3.0845417512448785"/>
        <n v="43.396111034942024"/>
        <n v="89.73825406570104"/>
        <n v="29.425261964816972"/>
        <n v="32.29295446450255"/>
        <n v="43.2803751646846"/>
        <n v="727.0000747120363"/>
        <n v="5.065620826404406"/>
        <n v="395.93776613091075"/>
        <n v="143.3579358282983"/>
        <n v="266.0448414054625"/>
        <n v="43.60289587078732"/>
        <n v="21.28400043325716"/>
        <n v="149.14839076872536"/>
        <n v="180.37615721134637"/>
        <n v="108.21193028665766"/>
        <n v="90.56586454290198"/>
        <n v="118.56085325693607"/>
        <n v="365.35978226843906"/>
        <n v="42.77010266634766"/>
        <n v="75.41830047297888"/>
        <n v="50.978493850383444"/>
        <n v="89.82548519851404"/>
        <n v="136.67769222193837"/>
        <n v="19.271246848793538"/>
        <n v="10.871361310489213"/>
        <n v="374.0679064935065"/>
        <n v="242.59661665398517"/>
        <n v="3.433069121549909"/>
        <n v="138.37810598263107"/>
        <n v="26.445034943917168"/>
        <n v="6.3692822520312475"/>
        <n v="104.54692137814908"/>
        <n v="192.02625187340212"/>
        <n v="50.73551767729752"/>
        <n v="153.42472642268248"/>
        <n v="45.74253951798924"/>
        <n v="40.13367348149746"/>
        <n v="407.89141845233854"/>
        <n v="115.48471095633539"/>
        <n v="113.81286609860011"/>
        <n v="149.4990245338056"/>
        <n v="21.464557220126682"/>
        <n v="6.810030127468436"/>
        <n v="617.7338692368214"/>
        <n v="114.45100581120346"/>
        <n v="58.32479266107647"/>
        <n v="22.237981519251814"/>
        <n v="91.29377714368367"/>
        <n v="340.5348800964489"/>
        <n v="17.964348157965784"/>
        <n v="223.04897415416585"/>
        <n v="537.7460767820554"/>
        <n v="6.665053180549434"/>
        <n v="70.97757204938492"/>
        <n v="654.5123319806763"/>
        <n v="165.86439069919"/>
        <n v="6.1861863725970965"/>
        <n v="2.1755694406403787"/>
        <n v="11.050615110840361"/>
        <n v="266.6010057868371"/>
        <n v="1.8009559296558977"/>
        <n v="381.80702019209775"/>
        <n v="396.3233617125984"/>
        <n v="3.2690704052129633"/>
        <n v="51.05595552170732"/>
        <n v="246.18247405768352"/>
        <n v="444.73495984960385"/>
        <n v="2.8234877970123318"/>
        <n v="671.5709333682008"/>
        <n v="23.918646840308654"/>
        <n v="5.63775952918538"/>
        <n v="101.95174497681607"/>
        <n v="143.7621099348534"/>
        <n v="2.8367327545979535"/>
        <n v="364.142290184082"/>
        <n v="14.755489536082944"/>
        <n v="195.8011583678603"/>
        <n v="248.02724189814816"/>
        <n v="61.90905097621339"/>
        <n v="163.78352397036392"/>
        <n v="280.8566093758429"/>
        <n v="174.2999254484305"/>
        <n v="95.02048567498056"/>
        <n v="7.58548903805991"/>
        <n v="26.262792589938584"/>
        <n v="24.23467027870815"/>
        <n v="12.52634671654037"/>
        <n v="148.07883732313576"/>
        <n v="5.241812423409128"/>
        <n v="3.241759808216607"/>
        <n v="30.877211682435878"/>
        <n v="2.2117934040167846"/>
        <n v="8.14191907428413"/>
        <n v="65.20823125695057"/>
        <n v="158.85594074250355"/>
        <n v="202.2134850841322"/>
        <n v="236.3898319672131"/>
        <n v="31.02853320398072"/>
        <n v="6.753487950601523"/>
        <n v="77.58076359594706"/>
        <n v="274.7657007453014"/>
        <n v="162.49311515273314"/>
        <n v="20.904387355470057"/>
        <n v="58.27845642527333"/>
        <n v="679.0811059209695"/>
        <n v="69.99938574780329"/>
        <n v="147.50291832757551"/>
        <n v="218.25092221469944"/>
        <n v="232.79722650602412"/>
        <n v="41.93550082500243"/>
        <n v="90.67430599726043"/>
        <n v="150.0371625590445"/>
        <n v="93.69296049500238"/>
        <n v="67.66445709079596"/>
        <n v="227.45814012684264"/>
        <n v="83.88722844869667"/>
        <n v="104.45223832767402"/>
        <n v="23.369323925826734"/>
        <n v="8.226042118995649"/>
        <n v="225.7206493456505"/>
        <n v="73.0290173509533"/>
        <n v="94.37756002864596"/>
        <n v="118.29638053691275"/>
        <n v="202.14528927438673"/>
        <n v="20.043122204334693"/>
        <n v="322.07907941448644"/>
        <n v="218.12102895600788"/>
        <n v="26.189738826861106"/>
        <n v="138.61148698056"/>
        <n v="15.963901201244145"/>
        <n v="18.424112638899388"/>
        <n v="124.66874032859853"/>
        <n v="138.9186834437086"/>
        <n v="147.42450925753195"/>
        <n v="148.9402749172669"/>
        <n v="543.6311735131821"/>
        <n v="178.4877694569512"/>
        <n v="3.9507690297969686"/>
        <n v="6.1269405565585995"/>
        <n v="71.75780086600241"/>
        <n v="16.223485726564213"/>
        <n v="82.45111161896625"/>
        <n v="227.31815159151193"/>
        <n v="30.86008281603739"/>
        <n v="4.962355925264916"/>
        <n v="376.3919707415243"/>
        <n v="14.232485552134452"/>
        <n v="147.0340719871913"/>
        <n v="165.27451530699503"/>
        <n v="141.39004200172792"/>
        <n v="45.340676008139106"/>
        <n v="146.48330544354837"/>
        <n v="551.8302193570277"/>
        <n v="96.08694036966887"/>
        <n v="588.6819222840651"/>
        <n v="271.6161403634055"/>
        <n v="4.853566358019979"/>
        <n v="312.79836038987634"/>
        <n v="192.27412391363129"/>
        <n v="427.6237652011871"/>
        <n v="236.84686311295627"/>
        <n v="73.99296126181338"/>
        <n v="508.20400894601534"/>
        <n v="138.31619973335555"/>
        <n v="11.545360101682975"/>
        <n v="265.18900525662553"/>
        <n v="38.7267826965367"/>
        <n v="161.09734554136082"/>
        <n v="18.09395839013828"/>
        <n v="62.34567296003226"/>
        <n v="65.71915764334021"/>
        <n v="246.7873304581038"/>
        <n v="485.73060328349004"/>
        <n v="247.6897331127431"/>
        <n v="137.65558498324702"/>
        <n v="98.4650649553684"/>
        <n v="1.9347154177309693"/>
        <n v="346.2718213052172"/>
        <n v="595.307341948824"/>
        <n v="32.1330490163943"/>
        <n v="114.26422481426448"/>
        <n v="130.69134351962438"/>
        <n v="205.37812255835274"/>
        <n v="380.5354697084568"/>
        <n v="6.920963803148516"/>
        <n v="120.77171420180133"/>
        <n v="34.63709956950042"/>
        <n v="48.016787899690364"/>
        <n v="693.1761514138036"/>
        <n v="23.6049365059556"/>
        <n v="138.93909394024539"/>
        <n v="64.33906228753472"/>
        <n v="98.5789929494167"/>
        <n v="129.5313958700764"/>
        <n v="32.45885684395114"/>
        <n v="867.0188758629506"/>
        <n v="46.49331242198253"/>
        <n v="139.88723134262136"/>
        <n v="62.266963004713084"/>
        <n v="76.99552356790592"/>
        <n v="459.8255609955788"/>
        <n v="629.7854085918439"/>
        <n v="21.305287302730843"/>
        <n v="32.73341857548794"/>
        <n v="17.01807643902334"/>
        <n v="248.57963682741362"/>
        <n v="18.094978328389463"/>
        <n v="18.53614510466159"/>
        <n v="843.8732807337062"/>
        <n v="11.770805765531872"/>
        <n v="20.938109758718902"/>
        <n v="104.40570621618637"/>
        <n v="102.51321256038646"/>
        <n v="728.1057888834714"/>
        <n v="148.15684802549754"/>
        <n v="232.1572340300265"/>
        <n v="274.7241605450569"/>
        <n v="145.83738110034727"/>
        <n v="9.541743053899852"/>
        <n v="50.3780848399625"/>
        <n v="153.20554250964798"/>
        <n v="26.455667481786293"/>
        <n v="173.052205577391"/>
        <n v="159.36845974646033"/>
        <n v="37.821779073509354"/>
        <n v="23.293828686996868"/>
        <n v="9.665349998542911"/>
        <n v="88.62232478178817"/>
        <n v="55.16132693834562"/>
        <n v="102.17519171564511"/>
        <n v="99.98865742414337"/>
        <n v="90.19336614421785"/>
        <n v="128.9319015001492"/>
        <n v="64.99689337240758"/>
        <n v="119.30017229856732"/>
        <n v="8.288743951040992"/>
        <n v="9.650023741527681"/>
        <n v="5.134824432797856"/>
        <n v="8.036491120329424"/>
        <n v="19.113575751362827"/>
        <n v="187.02480607035176"/>
        <n v="100.94176467607991"/>
        <n v="35.344145716937845"/>
        <n v="155.29833519341207"/>
        <n v="203.89784140429384"/>
        <n v="7.625644816987986"/>
        <n v="899.1609234761778"/>
        <n v="105.64202328029225"/>
        <n v="125.7838927209807"/>
        <n v="172.04746136865342"/>
        <n v="47.22085261344476"/>
        <n v="184.3467847986043"/>
        <n v="119.54921886521427"/>
        <n v="29.10628569022678"/>
        <n v="222.6403056706019"/>
        <n v="8.725294507106275"/>
        <n v="30.65605401827923"/>
        <n v="74.02673052597217"/>
        <n v="63.10463879549369"/>
        <n v="7.341510534008858"/>
        <n v="224.78963206081457"/>
        <n v="145.36082049383347"/>
        <n v="28.287968194918246"/>
        <n v="333.15623204903676"/>
        <n v="307.6669973248786"/>
        <n v="9.789761474610971"/>
        <n v="222.8912134645016"/>
        <n v="18.90520959025253"/>
        <n v="16.261002056954094"/>
        <n v="389.40097343874413"/>
        <n v="478.8016539545111"/>
        <n v="4.805886170305127"/>
        <n v="79.55737383279637"/>
        <n v="35.61410269382177"/>
        <n v="584.7627719500681"/>
        <n v="49.276013361339636"/>
        <n v="8.577840833518067"/>
        <n v="105.80863369521512"/>
        <n v="21.081428863856733"/>
        <n v="25.35359441185244"/>
        <n v="333.51858111839834"/>
        <n v="148.37227350364964"/>
        <n v="8.402352518987477"/>
        <n v="90.2109518843865"/>
        <n v="158.2590153980561"/>
        <n v="592.1042763443662"/>
        <n v="292.2848015256959"/>
        <n v="455.0711828941285"/>
        <n v="99.20024131746635"/>
        <n v="14.445191222223043"/>
        <n v="589.0138130274262"/>
        <n v="106.36938455938558"/>
        <n v="136.6512102724177"/>
        <n v="7.710455914380863"/>
        <n v="54.43222956908116"/>
        <n v="358.0111512015557"/>
        <n v="446.1032940925023"/>
        <n v="33.42256140443422"/>
        <n v="110.37280893515506"/>
        <n v="100.44111285371062"/>
        <n v="933.7711011206328"/>
        <n v="827.5799652760112"/>
        <n v="103.76799329404592"/>
        <n v="268.60829615508885"/>
        <n v="68.97516824480644"/>
        <n v="170.80105280674508"/>
        <n v="36.558849098512205"/>
        <n v="45.181060959266446"/>
        <n v="876.2536449921342"/>
        <n v="90.34110757748705"/>
        <n v="59.45253855751568"/>
        <n v="43.43343254531127"/>
        <n v="4.232098773482637"/>
        <n v="544.6856029801324"/>
        <n v="42.915841887245534"/>
        <n v="207.89296869351702"/>
        <n v="64.70562000940882"/>
        <n v="237.41962468845196"/>
        <n v="241.0303048416705"/>
        <n v="219.75125426021097"/>
        <n v="4.24881850684978"/>
        <n v="607.0949223331583"/>
        <n v="442.71002131340384"/>
        <n v="123.94643386660658"/>
        <n v="7.586320416500364"/>
        <n v="770.7459092445715"/>
        <n v="113.68524191162281"/>
        <n v="46.66940672533189"/>
        <n v="58.1652210686558"/>
        <n v="9.071925581371946"/>
        <n v="51.77508332536114"/>
        <n v="15.712714331830346"/>
        <n v="70.9652471267086"/>
        <n v="43.287665563840896"/>
        <n v="27.746291609709242"/>
        <n v="516.468309047304"/>
        <n v="11.790801567125488"/>
        <n v="31.351424665588713"/>
        <n v="701.0235926044672"/>
        <n v="272.7768628715648"/>
        <n v="182.83020914696812"/>
        <n v="32.98501853260626"/>
        <n v="166.7026231893347"/>
        <n v="40.46898594862145"/>
        <n v="100.19039277122926"/>
        <n v="50.66577024627043"/>
        <n v="407.238404602675"/>
        <n v="181.35737754654983"/>
        <n v="27.80197159504734"/>
        <n v="8.116094157064508"/>
        <n v="181.6654627178825"/>
        <n v="163.55198133114925"/>
        <n v="61.12545943940172"/>
        <n v="167.22468483412322"/>
        <n v="251.49528113348245"/>
        <n v="5.700399475629305"/>
        <n v="72.39050321218383"/>
        <n v="244.21422059435926"/>
        <n v="51.06763077873586"/>
        <n v="352.8061544528897"/>
        <n v="11.476170920765092"/>
        <n v="210.677350369798"/>
        <n v="20.55957730802086"/>
        <n v="149.79539217334454"/>
        <n v="198.69214671345662"/>
        <n v="3.5664726211890385"/>
        <n v="7.577174167642303"/>
        <n v="35.858044828471215"/>
        <n v="242.1218935936907"/>
        <n v="78.92530034929901"/>
        <n v="155.38190870409767"/>
        <n v="7.247746556131022"/>
        <n v="201.62570327924655"/>
        <n v="583.0609941087038"/>
        <n v="64.40463301019767"/>
        <n v="74.6420630513834"/>
        <n v="78.3708111736364"/>
        <n v="852.5991576890193"/>
        <n v="27.894592982021464"/>
        <n v="170.85566042888124"/>
        <n v="789.4338756085062"/>
        <n v="19.94806609191643"/>
        <n v="20.417549673501195"/>
        <m/>
      </sharedItems>
    </cacheField>
    <cacheField name="CVR" numFmtId="10">
      <sharedItems containsString="0" containsBlank="1" containsNumber="1">
        <n v="0.005229988755524175"/>
        <n v="0.006071031063442274"/>
        <n v="0.006130925923087534"/>
        <n v="0.14442518775274407"/>
        <n v="0.02272382972276928"/>
        <n v="0.019200526643016493"/>
        <n v="0.07618322064565279"/>
        <n v="0.0018103129157087093"/>
        <n v="0.024458847988259754"/>
        <n v="0.022588093564903124"/>
        <n v="0.047961630695443645"/>
        <n v="0.007472724555372888"/>
        <n v="0.00829166770312513"/>
        <n v="0.04166859576832261"/>
        <n v="0.01240674265107277"/>
        <n v="0.052050801582344375"/>
        <n v="0.0018717916321555085"/>
        <n v="0.020366598778004074"/>
        <n v="0.0017465113435911766"/>
        <n v="0.021519259737465032"/>
        <n v="0.01550740219998346"/>
        <n v="0.01654533421575116"/>
        <n v="0.0031886060477228037"/>
        <n v="0.012575452716297788"/>
        <n v="0.0331858407079646"/>
        <n v="0.0015551513980811068"/>
        <n v="0.042450827791141926"/>
        <n v="0.03436426116838488"/>
        <n v="0.013594344752582924"/>
        <n v="0.1287691812426226"/>
        <n v="0.04858496295396575"/>
        <n v="0.021302657506523937"/>
        <n v="0.024064229616503688"/>
        <n v="0.013187392852433073"/>
        <n v="0.03089916572252549"/>
        <n v="0.02729257641921397"/>
        <n v="0.029029682850714857"/>
        <n v="0.022741486156120302"/>
        <n v="0.004427913567127169"/>
        <n v="0.021011836667989635"/>
        <n v="0.015092061575611227"/>
        <n v="0.12518255789693303"/>
        <n v="0.021990910423691543"/>
        <n v="0.04253509145044662"/>
        <n v="0.0014904862264167817"/>
        <n v="0.03596978538028057"/>
        <n v="0.02705749718151071"/>
        <n v="0.007426110203475419"/>
        <n v="0.02631578947368421"/>
        <n v="0.0651748859439496"/>
        <n v="0.01430246860608141"/>
        <n v="0.01637094638515059"/>
        <n v="0.04071661237785017"/>
        <n v="0.009015235748414821"/>
        <n v="0.015542752932399387"/>
        <n v="0.025320264651809667"/>
        <n v="0.06929606744817231"/>
        <n v="0.047105374723255926"/>
        <n v="0.04086379781850187"/>
        <n v="0.013509862199405566"/>
        <n v="0.003880330604167475"/>
        <n v="0.012080212611741966"/>
        <n v="0.029995800587917693"/>
        <n v="0.05497190324945028"/>
        <n v="0.018487705675725642"/>
        <n v="0.024787754849104542"/>
        <n v="0.018267509407767345"/>
        <n v="0.026033322652995832"/>
        <n v="0.004729532665868652"/>
        <n v="0.018815319090706942"/>
        <n v="0.18193632228719947"/>
        <n v="0.008478488191350058"/>
        <n v="0.007447924114590781"/>
        <n v="0.004566088422302298"/>
        <n v="0.0014880343438326555"/>
        <n v="0.050647158131682614"/>
        <n v="0.13312624805857556"/>
        <n v="0.004858142246404975"/>
        <n v="0.005863039399624765"/>
        <n v="0.019518007930474802"/>
        <n v="0.020111282429442916"/>
        <n v="0.005649781353461621"/>
        <n v="0.02068732230568594"/>
        <n v="0.0013671567923767337"/>
        <n v="0.004339273316361953"/>
        <n v="0.02202190445429721"/>
        <n v="0.02467977985636368"/>
        <n v="0.03004085556356645"/>
        <n v="0.10526315789473684"/>
        <n v="0.04585192883780644"/>
        <n v="0.001601506697501009"/>
        <n v="0.05219887772412893"/>
        <n v="0.012394645513138323"/>
        <n v="0.03289203190527095"/>
        <n v="0.0500865130680266"/>
        <n v="0.001516576177621402"/>
        <n v="0.026690208799556532"/>
        <n v="0.009948818854117154"/>
        <n v="0.08373732921992066"/>
        <n v="0.10325729841359241"/>
        <n v="0.02930259816370385"/>
        <n v="0.008911685199671258"/>
        <n v="0.0076475986540226375"/>
        <n v="0.021801691811284555"/>
        <n v="0.030920397155323458"/>
        <n v="0.023405500292568753"/>
        <n v="0.006755311363559599"/>
        <n v="0.008633043838596612"/>
        <n v="0.0038608547932512255"/>
        <n v="0.030155299793938783"/>
        <n v="0.04372062520494043"/>
        <n v="0.018485996857380532"/>
        <n v="0.025618898657030365"/>
        <n v="0.1644479248238058"/>
        <n v="0.012399384163919858"/>
        <n v="0.003278930412899312"/>
        <n v="0.05237521604776619"/>
        <n v="0.01799804181305074"/>
        <n v="0.03176620076238882"/>
        <n v="0.08296001327360213"/>
        <n v="0.013464386697185943"/>
        <n v="0.007427213309566251"/>
        <n v="0.0079923273657289"/>
        <n v="0.05569293145313997"/>
        <n v="0.05698817495369711"/>
        <n v="0.022277668864729993"/>
        <n v="0.0021755683672359406"/>
        <n v="0.024719841793012527"/>
        <n v="0.11772163361405415"/>
        <n v="0.00992063492063492"/>
        <n v="0.01901913151729444"/>
        <n v="0.02171552660152009"/>
        <n v="0.04623921085080148"/>
        <n v="0.12863705972434916"/>
        <n v="0.056589092452429796"/>
        <n v="0.024525833878351864"/>
        <n v="0.04149951583898188"/>
        <n v="0.016099170892699025"/>
        <n v="0.003232720941632234"/>
        <n v="0.0054275066034663675"/>
        <n v="0.09269764992917899"/>
        <n v="0.03541076487252125"/>
        <n v="0.018418467583497054"/>
        <n v="0.11236856890601173"/>
        <n v="0.035686246520590964"/>
        <n v="0.0014414933871490865"/>
        <n v="0.03626254079535839"/>
        <n v="0.02903901599220095"/>
        <n v="0.031120331950207466"/>
        <n v="0.021702958836721405"/>
        <n v="0.0016094075234437029"/>
        <n v="0.041818734793187345"/>
        <n v="0.026138421612740614"/>
        <n v="0.01479435841798994"/>
        <n v="0.04073319755600815"/>
        <n v="0.004254957024934048"/>
        <n v="0.027349492325048717"/>
        <n v="0.024549918166939442"/>
        <n v="0.01683375729462816"/>
        <n v="0.015270284027282907"/>
        <n v="0.05007302315877321"/>
        <n v="0.02074688796680498"/>
        <n v="0.05682279405795925"/>
        <n v="0.05694436535504812"/>
        <n v="0.027688047992616517"/>
        <n v="0.01691516583013483"/>
        <n v="0.009304984148294861"/>
        <n v="0.00222857117387758"/>
        <n v="0.04043820307330343"/>
        <n v="0.013117024848891873"/>
        <n v="0.042658476239228735"/>
        <n v="0.011012730716708516"/>
        <n v="0.019834944922608296"/>
        <n v="0.024177949709864605"/>
        <n v="0.04261121527185956"/>
        <n v="0.01178499212266316"/>
        <n v="0.004512417205202172"/>
        <n v="0.0018676287029629928"/>
        <n v="0.027831895352073477"/>
        <n v="0.003436139350176961"/>
        <n v="0.01548586914440573"/>
        <n v="0.014107909834780701"/>
        <n v="0.004375716523580737"/>
        <n v="0.019956096587507483"/>
        <n v="0.08518693800283957"/>
        <n v="0.00940989502739325"/>
        <n v="0.0587337013978621"/>
        <n v="0.023834655589226737"/>
        <n v="0.06850097043041443"/>
        <n v="0.04567948229920061"/>
        <n v="0.012344155042587335"/>
        <n v="0.0019246005651910327"/>
        <n v="0.02174567595597337"/>
        <n v="0.011674060238150829"/>
        <n v="0.014192225814081843"/>
        <n v="0.012838618564642445"/>
        <n v="0.01823004493706077"/>
        <n v="0.03419015945047089"/>
        <n v="0.016160310277957335"/>
        <n v="0.02930224040046395"/>
        <n v="0.04122200338936473"/>
        <n v="0.0023001955166189127"/>
        <n v="0.0014238253440911248"/>
        <n v="0.01834357516279923"/>
        <n v="0.03752658132844098"/>
        <n v="0.011915637288000954"/>
        <n v="0.007386284788282219"/>
        <n v="0.029486927462158443"/>
        <n v="0.01900337837837838"/>
        <n v="0.010305028854080791"/>
        <n v="0.0125"/>
        <n v="0.009986351985619653"/>
        <n v="0.04552936644135468"/>
        <n v="0.001449773628203482"/>
        <n v="0.027432960702283793"/>
        <n v="0.038317438692098096"/>
        <n v="0.05300977735893509"/>
        <n v="0.16237280796709244"/>
        <n v="0.025907345910172165"/>
        <n v="0.1529553151972031"/>
        <n v="0.016489599773856917"/>
        <n v="0.18875422213391616"/>
        <n v="0.028195488721804513"/>
        <n v="0.03698452813906183"/>
        <n v="0.030456852791878174"/>
        <n v="9.498705801334567E-4"/>
        <n v="0.018884255252183492"/>
        <n v="0.018523927927671185"/>
        <n v="0.027777777777777776"/>
        <n v="8.062038280349319E-4"/>
        <n v="0.024489396091492383"/>
        <n v="0.023470590803895026"/>
        <n v="0.01032657803020524"/>
        <n v="0.008812591430636093"/>
        <n v="0.05856515373352855"/>
        <n v="0.030975096022797667"/>
        <n v="0.007555723460521345"/>
        <n v="0.019739926468773906"/>
        <n v="0.07810835759426259"/>
        <n v="0.027866796711717986"/>
        <n v="0.14129666865931198"/>
        <n v="0.02867095775334375"/>
        <n v="0.003959063285626621"/>
        <n v="0.0028197608842770133"/>
        <n v="0.046627292508548336"/>
        <n v="0.0073572689817539725"/>
        <n v="0.02168726957276079"/>
        <n v="0.035164835164835165"/>
        <n v="0.034243643523670916"/>
        <n v="0.02750779387493123"/>
        <n v="0.09501187648456057"/>
        <n v="0.004529648290231988"/>
        <n v="0.020429009193054137"/>
        <n v="0.04047272138578598"/>
        <n v="0.005831810582792271"/>
        <n v="0.048609760839976666"/>
        <n v="0.04869260359351415"/>
        <n v="0.019017914875813016"/>
        <n v="0.027670809601770933"/>
        <n v="0.0398406374501992"/>
        <n v="0.004587296247591669"/>
        <n v="0.013105515783955572"/>
        <n v="0.030207677784770293"/>
        <n v="0.0070751713370658794"/>
        <n v="0.028623222974906975"/>
        <n v="0.002292394979654995"/>
        <n v="0.05689458984172959"/>
        <n v="0.04846638510004847"/>
        <n v="0.02196997436836324"/>
        <n v="0.049590875278948676"/>
        <n v="0.029668455015205084"/>
        <n v="0.013824783437909442"/>
        <n v="0.002833724151122509"/>
        <n v="0.011015642211940955"/>
        <n v="0.036281179138321996"/>
        <n v="0.012496875781054738"/>
        <n v="0.005247195374072558"/>
        <n v="0.04624633883150917"/>
        <n v="0.012328936012822093"/>
        <n v="0.021637357881899365"/>
        <n v="0.002550239722533918"/>
        <n v="0.012871669455528383"/>
        <n v="0.01955129771738599"/>
        <n v="0.01173035816693603"/>
        <n v="0.013536073636240582"/>
        <n v="0.09718172983479105"/>
        <n v="0.008031053406505154"/>
        <n v="0.0749232037161909"/>
        <n v="0.009635953670334752"/>
        <n v="0.012945356213051797"/>
        <n v="0.0323124148914072"/>
        <n v="0.06464124111182934"/>
        <n v="0.059972583961617545"/>
        <n v="0.010120433154539015"/>
        <n v="0.013779944880220479"/>
        <n v="0.012870380963276513"/>
        <n v="0.04324885390537151"/>
        <n v="0.0013597302295224629"/>
        <n v="0.019074868860276584"/>
        <n v="0.012350253180190195"/>
        <n v="0.027223848090927656"/>
        <n v="0.01807991321641656"/>
        <n v="0.06775067750677506"/>
        <n v="0.022630632347511226"/>
        <n v="0.0061497778392755565"/>
        <n v="0.018225369714642784"/>
        <n v="0.04290354873638834"/>
        <n v="0.018262338492443957"/>
        <n v="0.01327844907714779"/>
        <n v="0.03220784797895754"/>
        <n v="0.02765016164709886"/>
        <n v="0.01677993120228207"/>
        <n v="0.01641901321730564"/>
        <n v="0.028064267171823476"/>
        <n v="0.03595101673969217"/>
        <n v="6.380372273454249E-4"/>
        <n v="0.008143890918398212"/>
        <n v="0.007529364521634375"/>
        <n v="0.027399136927186794"/>
        <n v="0.03816793893129771"/>
        <n v="0.025074596925854415"/>
        <n v="0.05271481286241434"/>
        <n v="0.002814808142676995"/>
        <n v="0.012992496833078897"/>
        <n v="0.11030570438071226"/>
        <n v="0.020348985094368416"/>
        <n v="0.0640888698995941"/>
        <n v="0.007881152224455215"/>
        <n v="0.017351731426746116"/>
        <n v="0.030376670716889428"/>
        <n v="0.040295500335795834"/>
        <n v="0.12554927809165098"/>
        <n v="0.04962505513895015"/>
        <n v="0.018178512997636793"/>
        <n v="0.06708407871198568"/>
        <n v="0.07518420129316826"/>
        <n v="0.01737758825809729"/>
        <n v="0.030797659377887282"/>
        <n v="0.041811846689895474"/>
        <n v="0.04114944105342569"/>
        <n v="0.08371203061468549"/>
        <n v="0.03646175162254795"/>
        <n v="0.13386880856760375"/>
        <n v="0.001423226704002647"/>
        <n v="0.007834534628643058"/>
        <n v="0.032491406877917815"/>
        <n v="0.02425300737291424"/>
        <n v="0.006071399660001619"/>
        <n v="0.008783178456619882"/>
        <n v="0.042269893268519494"/>
        <n v="0.003572727745154082"/>
        <n v="0.06988120195667365"/>
        <n v="0.06492920912616106"/>
        <n v="0.04320069121105938"/>
        <n v="0.06848728704734183"/>
        <n v="0.004247619209433113"/>
        <n v="0.0821287779237845"/>
        <n v="0.03995205753096284"/>
        <n v="0.015008254539996999"/>
        <n v="0.01238748038648939"/>
        <n v="0.03618817852834741"/>
        <n v="0.053602058319039456"/>
        <n v="0.015950235265970173"/>
        <n v="0.01970745379696943"/>
        <n v="0.003858582935416968"/>
        <n v="0.017413512885999537"/>
        <n v="0.016257519102584946"/>
        <n v="0.0038586201574317023"/>
        <n v="0.002766219509709431"/>
        <n v="0.13263332412268583"/>
        <n v="0.0523112041088073"/>
        <n v="0.0011624784505557227"/>
        <n v="0.07237053715020908"/>
        <n v="0.021570319240724764"/>
        <n v="0.0017398263653287402"/>
        <n v="0.12304902532219415"/>
        <n v="0.026448029621793177"/>
        <n v="0.01049097775912715"/>
        <n v="0.030162879549567666"/>
        <n v="0.013256621682530424"/>
        <n v="0.03236595101952745"/>
        <n v="0.04983270449206237"/>
        <n v="0.02009107956067506"/>
        <n v="0.03832194946011136"/>
        <n v="0.023439941660589644"/>
        <n v="0.0035584655896377486"/>
        <n v="0.0022353655874672255"/>
        <n v="0.08654602675059009"/>
        <n v="0.0608149199270221"/>
        <n v="0.01881315846054612"/>
        <n v="0.011192916127748483"/>
        <n v="0.010519533458691107"/>
        <n v="0.08037410492474062"/>
        <n v="0.007363228039172373"/>
        <n v="0.01948178453146308"/>
        <n v="0.05391998274560553"/>
        <n v="0.007345379756133391"/>
        <n v="0.0033428418612943484"/>
        <n v="0.1352657004830918"/>
        <n v="0.013965180150823946"/>
        <n v="0.009293883944324345"/>
        <n v="0.0013252873664772978"/>
        <n v="0.0050765530479212895"/>
        <n v="0.06477802729314217"/>
        <n v="0.0021900795030146444"/>
        <n v="0.04365858982754857"/>
        <n v="0.049212598425196846"/>
        <n v="0.0012586487147398552"/>
        <n v="8.509334740210011E-4"/>
        <n v="0.05722569815351747"/>
        <n v="0.255136296495233"/>
        <n v="0.002172242088025933"/>
        <n v="0.17782426778242677"/>
        <n v="0.014342675195777517"/>
        <n v="0.003160301001113128"/>
        <n v="0.012364760432766615"/>
        <n v="0.03257328990228013"/>
        <n v="0.015357686423608309"/>
        <n v="0.08050233456770246"/>
        <n v="0.0045634178174085265"/>
        <n v="0.018496596626220774"/>
        <n v="0.03360215053763441"/>
        <n v="0.05156056647875705"/>
        <n v="0.021791239921551537"/>
        <n v="0.021578464692237148"/>
        <n v="0.032030749519538756"/>
        <n v="0.07775584664154554"/>
        <n v="0.0013452296475162016"/>
        <n v="0.01564368726755247"/>
        <n v="0.004546625645999727"/>
        <n v="0.013704141637574649"/>
        <n v="0.11472275334608031"/>
        <n v="0.02069801594732848"/>
        <n v="0.0018501705460778368"/>
        <n v="0.012949908136589154"/>
        <n v="0.0014093981229379546"/>
        <n v="0.002053040296048411"/>
        <n v="0.0014442727364635537"/>
        <n v="0.039663652229097256"/>
        <n v="0.04692632566870014"/>
        <n v="0.20491803278688525"/>
        <n v="0.008345329744841543"/>
        <n v="0.0022539091800819343"/>
        <n v="0.051695616211745246"/>
        <n v="0.07020954849859581"/>
        <n v="0.030144694533762062"/>
        <n v="0.015227035093240212"/>
        <n v="0.007995362689640009"/>
        <n v="0.13887135462694106"/>
        <n v="0.01840180337673092"/>
        <n v="0.026574541589157584"/>
        <n v="0.037613781689611075"/>
        <n v="0.013386880856760375"/>
        <n v="0.02717655051926623"/>
        <n v="0.017866714311238163"/>
        <n v="0.00978976480090066"/>
        <n v="0.017848643503093765"/>
        <n v="0.039998222301231054"/>
        <n v="0.04285224545766198"/>
        <n v="0.009762764814995606"/>
        <n v="0.021222410865874362"/>
        <n v="0.02328830926874709"/>
        <n v="0.017707685858425245"/>
        <n v="0.057736720554272515"/>
        <n v="0.05043881771411277"/>
        <n v="0.010230702337715485"/>
        <n v="0.0021649707728945656"/>
        <n v="0.006472910868017347"/>
        <n v="0.003991431726560317"/>
        <n v="0.10095061832253723"/>
        <n v="0.08207485226526592"/>
        <n v="0.001627551186484815"/>
        <n v="0.017834849295523453"/>
        <n v="0.006256479925637267"/>
        <n v="0.0034016176581752214"/>
        <n v="0.026183151142239968"/>
        <n v="0.017660044150110375"/>
        <n v="0.020986848241768493"/>
        <n v="0.06326649795600545"/>
        <n v="0.07882981518787772"/>
        <n v="0.14701828539924652"/>
        <n v="0.005417444785504962"/>
        <n v="0.00156998194520763"/>
        <n v="0.11174224788155322"/>
        <n v="0.002685921741193534"/>
        <n v="0.025630072618539085"/>
        <n v="0.01326259946949602"/>
        <n v="0.007759439129482217"/>
        <n v="0.005585202260483678"/>
        <n v="0.5005418236235101"/>
        <n v="0.0029254093744743403"/>
        <n v="0.030790073280374405"/>
        <n v="0.01954604314789025"/>
        <n v="0.02658337210075098"/>
        <n v="0.01849796522382538"/>
        <n v="0.10080645161290322"/>
        <n v="0.0254474510136568"/>
        <n v="0.124093788779309"/>
        <n v="0.01030715316429602"/>
        <n v="0.07537887804490995"/>
        <n v="0.002137724422890753"/>
        <n v="0.03276271602915881"/>
        <n v="0.05793966549499787"/>
        <n v="0.06901787562978812"/>
        <n v="0.03524988250039167"/>
        <n v="0.025803954456020385"/>
        <n v="0.010282776349614397"/>
        <n v="0.016665277893508877"/>
        <n v="0.00306274023368708"/>
        <n v="0.2847338833321165"/>
        <n v="0.00704141434931915"/>
        <n v="0.0431767962817159"/>
        <n v="0.02062162750466851"/>
        <n v="0.021168287888715286"/>
        <n v="0.0035316346170825167"/>
        <n v="0.061612061467091916"/>
        <n v="0.05395406197009403"/>
        <n v="0.03228149463320152"/>
        <n v="0.03045994517209869"/>
        <n v="0.010086237329164355"/>
        <n v="0.003706457250227502"/>
        <n v="0.04241653032781918"/>
        <n v="0.10338588782631171"/>
        <n v="0.00156086596843929"/>
        <n v="0.02674591381872214"/>
        <n v="0.022651455870845515"/>
        <n v="0.11987871095127282"/>
        <n v="0.055138190088910334"/>
        <n v="0.0017543049720696183"/>
        <n v="0.032632815559326456"/>
        <n v="0.015924091503124415"/>
        <n v="0.022992734295962474"/>
        <n v="0.12161751292186075"/>
        <n v="0.022186169696465464"/>
        <n v="0.02809778027535825"/>
        <n v="0.01165523805823734"/>
        <n v="0.018554166570030384"/>
        <n v="0.007348618459729571"/>
        <n v="0.02989060040252675"/>
        <n v="0.16619790334952697"/>
        <n v="0.06721505617258267"/>
        <n v="0.02662170556393646"/>
        <n v="9.717700791992615E-4"/>
        <n v="0.01896813353566009"/>
        <n v="0.057311282135254625"/>
        <n v="0.06971070059254096"/>
        <n v="0.002718610246442019"/>
        <n v="0.0048915629432978915"/>
        <n v="0.011852681938667758"/>
        <n v="0.01925113100394648"/>
        <n v="0.003489792357354737"/>
        <n v="0.004770355105234034"/>
        <n v="0.07805385716144139"/>
        <n v="0.003957668774784901"/>
        <n v="0.02821215540867322"/>
        <n v="0.024290603952743735"/>
        <n v="0.12403708055881968"/>
        <n v="0.012189176011701608"/>
        <n v="0.0388681592039801"/>
        <n v="0.029437739181630854"/>
        <n v="0.05607581450120563"/>
        <n v="0.027417291171632243"/>
        <n v="0.004435745454747079"/>
        <n v="0.0019131798963056494"/>
        <n v="0.028066892761080573"/>
        <n v="0.006745817593092283"/>
        <n v="0.022459292532285232"/>
        <n v="0.07408626934474812"/>
        <n v="0.004597207962364191"/>
        <n v="3.96557877622239E-4"/>
        <n v="0.004662683957453008"/>
        <n v="0.017692852087756547"/>
        <n v="0.01215263712225553"/>
        <n v="0.020990764063811923"/>
        <n v="0.02307426066223128"/>
        <n v="0.03019406549367297"/>
        <n v="0.040691207986327756"/>
        <n v="0.0405770964833183"/>
        <n v="0.025061609790735555"/>
        <n v="0.0019261412386839202"/>
        <n v="0.001903891554337065"/>
        <n v="0.0013657237482288269"/>
        <n v="0.0025355998214937722"/>
        <n v="0.01447247817067876"/>
        <n v="0.032160804020100506"/>
        <n v="0.03304183095799282"/>
        <n v="0.00175140550291609"/>
        <n v="0.032506230360819156"/>
        <n v="0.0319642000958926"/>
        <n v="0.016764459346186086"/>
        <n v="0.039925472451424006"/>
        <n v="0.018574701256888117"/>
        <n v="0.08798169980644026"/>
        <n v="0.09657836644591612"/>
        <n v="0.0027490653177919505"/>
        <n v="0.00758552681483729"/>
        <n v="0.07182188173330141"/>
        <n v="0.006255323039317111"/>
        <n v="0.04257789820011612"/>
        <n v="0.007485427824745523"/>
        <n v="0.006303183107469272"/>
        <n v="0.012241400416207615"/>
        <n v="0.006448106559566688"/>
        <n v="0.002686468380877718"/>
        <n v="0.08323160581511485"/>
        <n v="0.038301458008834874"/>
        <n v="0.013233737207387367"/>
        <n v="0.07880910683012259"/>
        <n v="0.019815713861091846"/>
        <n v="0.007195138702651082"/>
        <n v="0.023705108450871162"/>
        <n v="0.019652156824211457"/>
        <n v="0.0065369303882282966"/>
        <n v="0.06825162097599818"/>
        <n v="0.07558578987150416"/>
        <n v="0.001063100319461646"/>
        <n v="0.021842407033255067"/>
        <n v="0.02440055958616651"/>
        <n v="0.16783803629497535"/>
        <n v="0.017503938386136883"/>
        <n v="0.0026390516304060974"/>
        <n v="0.03350757271143279"/>
        <n v="0.004788297401151585"/>
        <n v="0.0037287461469623145"/>
        <n v="0.04602462317339777"/>
        <n v="0.029197080291970805"/>
        <n v="0.0021424516073743185"/>
        <n v="0.0850099178237461"/>
        <n v="0.021841214371519056"/>
        <n v="0.026062027625749284"/>
        <n v="0.013383297644539615"/>
        <n v="0.01849283402681461"/>
        <n v="0.0506393214330928"/>
        <n v="0.003941304128269743"/>
        <n v="0.026371308016877634"/>
        <n v="0.007279874786153678"/>
        <n v="0.05107832009080591"/>
        <n v="0.0030688572367613457"/>
        <n v="0.019282360831656607"/>
        <n v="0.04861786359216558"/>
        <n v="0.025647601949217745"/>
        <n v="0.02057276693165094"/>
        <n v="0.04337453914552158"/>
        <n v="0.020021356113187398"/>
        <n v="0.31641397495056034"/>
        <n v="0.02543881963876876"/>
        <n v="0.0135473819684346"/>
        <n v="0.05815831987075929"/>
        <n v="0.01788823431201851"/>
        <n v="0.04437541601952519"/>
        <n v="0.006824752757820546"/>
        <n v="0.009698465879033679"/>
        <n v="0.06554798112218144"/>
        <n v="0.01580472385635262"/>
        <n v="0.01819568155824351"/>
        <n v="0.02101392172314158"/>
        <n v="0.0047764814361010615"/>
        <n v="0.1545253863134658"/>
        <n v="0.018555913332969493"/>
        <n v="0.030692630358421718"/>
        <n v="0.0250901677904971"/>
        <n v="0.06577125450013847"/>
        <n v="0.02294630564479119"/>
        <n v="0.013524479307546659"/>
        <n v="0.0044119144314852315"/>
        <n v="0.03152916447714135"/>
        <n v="0.05535949069268562"/>
        <n v="0.028165840468679586"/>
        <n v="0.002217370094720833"/>
        <n v="0.01300221037576388"/>
        <n v="0.019296327265710428"/>
        <n v="0.04233572227766186"/>
        <n v="0.015223017202009437"/>
        <n v="0.0020125381124405043"/>
        <n v="0.07653305271214005"/>
        <n v="0.021867938478199747"/>
        <n v="0.014189093316937048"/>
        <n v="8.483275222898058E-4"/>
        <n v="0.007389071563158089"/>
        <n v="0.06615944426066822"/>
        <n v="0.017143048284858926"/>
        <n v="0.013066130955297498"/>
        <n v="0.10687186063909372"/>
        <n v="0.06409742809069786"/>
        <n v="0.030832476875642344"/>
        <n v="0.0019178274850249638"/>
        <n v="0.006409434687860531"/>
        <n v="0.01840791949603207"/>
        <n v="0.07818138080346404"/>
        <n v="0.0011839924224484964"/>
        <n v="0.04589562024652505"/>
        <n v="0.01095290251916758"/>
        <n v="0.03972720651526187"/>
        <n v="0.0014819185726160308"/>
        <n v="0.05648805681084571"/>
        <n v="0.02167995567653506"/>
        <n v="0.008563110121596162"/>
        <n v="0.011284134506883321"/>
        <n v="0.0447427293064877"/>
        <n v="0.00352074322889562"/>
        <n v="0.06289590727346242"/>
        <n v="0.0416430058678781"/>
        <n v="0.01074488946194966"/>
        <n v="0.0573641187437258"/>
        <n v="0.005727612378692107"/>
        <n v="0.0441549839938183"/>
        <n v="0.02039957670878329"/>
        <n v="0.02801905295601009"/>
        <n v="0.16196517748684033"/>
        <n v="0.0034415667847506473"/>
        <n v="0.0011746786275054915"/>
        <n v="0.019961787435480653"/>
        <n v="0.03373961452490405"/>
        <n v="0.09091344083448968"/>
        <n v="0.027749514383498288"/>
        <n v="0.013352202023358177"/>
        <n v="0.026476039184537992"/>
        <n v="0.10452299505891297"/>
        <n v="0.020982836040119184"/>
        <n v="0.018972332015810275"/>
        <n v="0.004903943996959555"/>
        <n v="0.03664345914254306"/>
        <n v="0.017033928488471125"/>
        <n v="0.032125933659946995"/>
        <n v="0.012810658467845248"/>
        <n v="0.01046586166747341"/>
        <n v="0.020154247171687314"/>
        <m/>
      </sharedItems>
    </cacheField>
    <cacheField name="zero click" numFmtId="0">
      <sharedItems containsString="0" containsBlank="1" containsNumber="1" containsInteger="1">
        <n v="0.0"/>
        <n v="1.0"/>
        <m/>
      </sharedItems>
    </cacheField>
    <cacheField name="viewability" numFmtId="10">
      <sharedItems containsString="0" containsBlank="1" containsNumber="1">
        <n v="0.12746354262005002"/>
        <n v="0.49968633006172214"/>
        <n v="0.6060880094416259"/>
        <n v="0.5657616021567494"/>
        <n v="0.8234358430540827"/>
        <n v="0.5333723439271477"/>
        <n v="0.3929149604799543"/>
        <n v="0.7085720813542139"/>
        <n v="0.4929069340834047"/>
        <n v="0.2780092360204799"/>
        <n v="0.3509992006394884"/>
        <n v="0.24958900014945448"/>
        <n v="0.3930665074666468"/>
        <n v="0.6296587804990972"/>
        <n v="0.08241385585019272"/>
        <n v="0.3576931084738705"/>
        <n v="0.08607901768375144"/>
        <n v="0.08635437881873727"/>
        <n v="0.06631503571615698"/>
        <n v="0.2729661468066551"/>
        <n v="0.7205772888925647"/>
        <n v="0.09298477829252151"/>
        <n v="0.8251368443428815"/>
        <n v="0.47302565392354123"/>
        <n v="0.396570796460177"/>
        <n v="0.41915995632480074"/>
        <n v="0.6386302532899392"/>
        <n v="0.42668957617411224"/>
        <n v="0.21587819467101685"/>
        <n v="0.6645562828629681"/>
        <n v="0.651159965990526"/>
        <n v="0.34957660968205784"/>
        <n v="0.5042987464724027"/>
        <n v="0.6076750626401161"/>
        <n v="0.3439077144917087"/>
        <n v="0.6074417758369723"/>
        <n v="0.2527033892154728"/>
        <n v="0.6644493717664449"/>
        <n v="0.6955661825481166"/>
        <n v="0.8740457124179954"/>
        <n v="0.21155836315812168"/>
        <n v="0.4361916684053133"/>
        <n v="0.7205688315496261"/>
        <n v="0.5084006805614633"/>
        <n v="0.5111294606526541"/>
        <n v="0.4429878901722553"/>
        <n v="0.6723788049605411"/>
        <n v="0.6448834100698054"/>
        <n v="0.3536184210526316"/>
        <n v="0.30784271127525525"/>
        <n v="0.5009010555221831"/>
        <n v="0.09694489250547704"/>
        <n v="0.6215798045602606"/>
        <n v="0.5890855545872524"/>
        <n v="0.4876797778422514"/>
        <n v="0.32852492945187134"/>
        <n v="0.4651498527458567"/>
        <n v="0.8513354373734043"/>
        <n v="0.44475528871844844"/>
        <n v="0.5214806808970549"/>
        <n v="0.522111417226081"/>
        <n v="0.8163807683015221"/>
        <n v="0.6575679404883317"/>
        <n v="0.2889689714146103"/>
        <n v="0.5816232205583287"/>
        <n v="0.49191299498047963"/>
        <n v="0.81312337875854"/>
        <n v="0.5098726369753285"/>
        <n v="0.41713239425834736"/>
        <n v="0.5912457451721602"/>
        <n v="0.4523716699155296"/>
        <n v="0.7094045275126942"/>
        <n v="0.4431276514609848"/>
        <n v="0.41806725087231317"/>
        <n v="0.357087321575382"/>
        <n v="0.7186831738885763"/>
        <n v="0.10267361881517639"/>
        <n v="0.18333240797290545"/>
        <n v="0.4204971857410882"/>
        <n v="0.4532081441456249"/>
        <n v="0.20547026882080846"/>
        <n v="0.21412671329619543"/>
        <n v="0.570262812860805"/>
        <n v="0.022127432684617435"/>
        <n v="0.5868288590604027"/>
        <n v="0.008353642422996741"/>
        <n v="0.15067005602310027"/>
        <n v="0.30371304974765684"/>
        <n v="0.36394736842105263"/>
        <n v="0.11481322980986733"/>
        <n v="0.11422266067916696"/>
        <n v="0.5181391100091348"/>
        <n v="0.68728309370352"/>
        <n v="0.5167338212318066"/>
        <n v="0.4872962389582005"/>
        <n v="0.4816721768934454"/>
        <n v="0.5170098753772558"/>
        <n v="0.00887655726650675"/>
        <n v="0.4500661084178052"/>
        <n v="0.49403923777339714"/>
        <n v="0.4079898417659699"/>
        <n v="0.5558713152657168"/>
        <n v="0.459452431936372"/>
        <n v="0.808232318827941"/>
        <n v="0.13903871920843783"/>
        <n v="0.40421299005266237"/>
        <n v="0.737319717627985"/>
        <n v="0.06302122002175527"/>
        <n v="0.4308456558948818"/>
        <n v="0.4407448359049103"/>
        <n v="0.49928953984041974"/>
        <n v="0.38524817450781035"/>
        <n v="0.33849306941373175"/>
        <n v="0.4873923257635082"/>
        <n v="0.10158195476291344"/>
        <n v="0.35313260814322367"/>
        <n v="0.5041638296757974"/>
        <n v="0.7123768933939987"/>
        <n v="0.5933926302414231"/>
        <n v="0.25136884021901446"/>
        <n v="0.639827655850276"/>
        <n v="0.12611408199643495"/>
        <n v="0.49872122762148335"/>
        <n v="0.3893381452026109"/>
        <n v="0.11397634990739422"/>
        <n v="0.564605239707717"/>
        <n v="0.2181659958664201"/>
        <n v="0.17213249835201055"/>
        <n v="0.4117540523408494"/>
        <n v="0.1435813492063492"/>
        <n v="0.4536495119863754"/>
        <n v="0.41237785016286643"/>
        <n v="0.6069667077681874"/>
        <n v="0.5854823889739663"/>
        <n v="0.6578481997594964"/>
        <n v="0.13387017658600392"/>
        <n v="0.784064185917831"/>
        <n v="0.3130483780085326"/>
        <n v="0.7598715092386547"/>
        <n v="0.8608568223758005"/>
        <n v="0.7732318850252509"/>
        <n v="0.6039305949008499"/>
        <n v="0.3256385068762279"/>
        <n v="0.5851191909463038"/>
        <n v="0.36114481478838056"/>
        <n v="0.5829002846949439"/>
        <n v="0.23316813731415448"/>
        <n v="0.6255211466262887"/>
        <n v="0.15865957062962294"/>
        <n v="0.7719742458221804"/>
        <n v="0.1656885045385292"/>
        <n v="0.4696624087591241"/>
        <n v="0.6919773715950038"/>
        <n v="0.701597790709143"/>
        <n v="0.4351663272233537"/>
        <n v="0.37981164723569627"/>
        <n v="0.8567228470821511"/>
        <n v="0.5837152209492635"/>
        <n v="0.41431617537034265"/>
        <n v="0.7102548440734331"/>
        <n v="0.5678280826204882"/>
        <n v="0.47116182572614107"/>
        <n v="0.5705008523419108"/>
        <n v="0.16855532145094243"/>
        <n v="0.26654360867558835"/>
        <n v="0.4253979677197126"/>
        <n v="0.3879646676459055"/>
        <n v="0.7271783168939067"/>
        <n v="0.19123593853393134"/>
        <n v="0.1516642881128274"/>
        <n v="0.6035321218326082"/>
        <n v="0.38068807541517996"/>
        <n v="0.7280558212021393"/>
        <n v="0.7068504190844617"/>
        <n v="0.7449292653826487"/>
        <n v="0.41396335487712593"/>
        <n v="0.33860534076807786"/>
        <n v="0.5381478726152716"/>
        <n v="0.5956025605343724"/>
        <n v="0.4530574277060825"/>
        <n v="0.17580763109218395"/>
        <n v="0.7298021757532056"/>
        <n v="0.533522364287152"/>
        <n v="0.3655291691611787"/>
        <n v="0.5913866540463796"/>
        <n v="0.13899460499351762"/>
        <n v="0.47495986530404477"/>
        <n v="0.5709761993939187"/>
        <n v="0.6572097271378011"/>
        <n v="0.4877426722497145"/>
        <n v="0.7274410566596716"/>
        <n v="0.5456948289190481"/>
        <n v="0.47229935432069853"/>
        <n v="0.5720056035489143"/>
        <n v="0.44407474572262085"/>
        <n v="0.5976376941841058"/>
        <n v="0.0279284288435771"/>
        <n v="0.7592391135424114"/>
        <n v="0.06456941751059399"/>
        <n v="0.7569134973444844"/>
        <n v="0.4239683048596162"/>
        <n v="0.6188686038313257"/>
        <n v="0.4490982439487423"/>
        <n v="0.34632669907364944"/>
        <n v="0.019347037484885126"/>
        <n v="0.8448981213011876"/>
        <n v="0.4400009848379718"/>
        <n v="0.7344702182032632"/>
        <n v="0.16991131756756755"/>
        <n v="0.33985985160758453"/>
        <n v="0.55"/>
        <n v="0.3708376330126605"/>
        <n v="0.39890729520540746"/>
        <n v="0.6048849086849725"/>
        <n v="0.4780193402372951"/>
        <n v="0.19669618528610355"/>
        <n v="0.49281423018023324"/>
        <n v="0.5007577397705131"/>
        <n v="0.3576862384888952"/>
        <n v="0.47470774609417676"/>
        <n v="0.686485595156769"/>
        <n v="0.6932247168686668"/>
        <n v="0.7194078947368421"/>
        <n v="0.5352123528323984"/>
        <n v="0.18690355329949238"/>
        <n v="0.5037638621737788"/>
        <n v="0.2374537729168306"/>
        <n v="0.5423948588975414"/>
        <n v="0.15901234567901235"/>
        <n v="0.4931450280066252"/>
        <n v="0.049762452857912524"/>
        <n v="0.7159294353958342"/>
        <n v="0.7414224861236608"/>
        <n v="0.7278495514390961"/>
        <n v="0.32257686676427527"/>
        <n v="0.4376161566100855"/>
        <n v="0.32615539604583804"/>
        <n v="0.7002985663878402"/>
        <n v="0.7061705602499467"/>
        <n v="0.7242116018763644"/>
        <n v="0.6005651866746372"/>
        <n v="0.5914531874937282"/>
        <n v="0.34006374091889857"/>
        <n v="0.37219903752161815"/>
        <n v="0.5029530618588747"/>
        <n v="0.5699676280164803"/>
        <n v="0.5803513337670787"/>
        <n v="0.6304175824175824"/>
        <n v="0.4034757298176526"/>
        <n v="0.4341646799926646"/>
        <n v="0.5261282660332541"/>
        <n v="0.21458686123248247"/>
        <n v="0.13227783452502553"/>
        <n v="0.6929739355674276"/>
        <n v="0.4164009952956728"/>
        <n v="0.10820532762978806"/>
        <n v="0.758971612212105"/>
        <n v="0.4196302917348142"/>
        <n v="0.32988216846911245"/>
        <n v="0.7261620185922975"/>
        <n v="0.834260986574513"/>
        <n v="0.6790131546614682"/>
        <n v="0.13598489616110762"/>
        <n v="0.07972774740694971"/>
        <n v="0.6085297204465223"/>
        <n v="0.8241503811106654"/>
        <n v="0.44858797972483705"/>
        <n v="0.6852973758914352"/>
        <n v="0.6971072867081655"/>
        <n v="0.3273493677163402"/>
        <n v="0.41197122159863525"/>
        <n v="0.10480128444806124"/>
        <n v="0.058658089928235936"/>
        <n v="0.4462436660057281"/>
        <n v="0.723265306122449"/>
        <n v="0.5222785212787712"/>
        <n v="0.2049239681390297"/>
        <n v="0.7526334720723499"/>
        <n v="0.5358155591172482"/>
        <n v="0.4578071521302962"/>
        <n v="0.7986585739059472"/>
        <n v="0.4057150212382546"/>
        <n v="0.6191895987096143"/>
        <n v="0.5631744955945989"/>
        <n v="0.10684474123539232"/>
        <n v="0.4159378036929057"/>
        <n v="0.4587873109356177"/>
        <n v="0.6261332134562074"/>
        <n v="0.6529129487945422"/>
        <n v="0.6943457560807215"/>
        <n v="0.10822350958986314"/>
        <n v="0.11148913006498146"/>
        <n v="0.6527587388622345"/>
        <n v="0.2372229531423945"/>
        <n v="0.17972228111087557"/>
        <n v="0.43181558174121953"/>
        <n v="0.35144018683504885"/>
        <n v="0.5493989992385511"/>
        <n v="0.4058178350023844"/>
        <n v="0.6103495121649993"/>
        <n v="0.4489893146396243"/>
        <n v="0.5911227626107395"/>
        <n v="0.5339369302783937"/>
        <n v="0.016913419964982076"/>
        <n v="0.3977522561997448"/>
        <n v="0.6133357633826286"/>
        <n v="0.6555866549533168"/>
        <n v="0.8597452403780305"/>
        <n v="0.4061877572699509"/>
        <n v="0.3218771807397069"/>
        <n v="0.25969882593159777"/>
        <n v="0.6795872136924238"/>
        <n v="0.49382918753249594"/>
        <n v="0.4149769639140298"/>
        <n v="0.42676103808560834"/>
        <n v="0.7156225541906285"/>
        <n v="0.40738069199804544"/>
        <n v="0.7027657865676137"/>
        <n v="0.12185766148366327"/>
        <n v="0.4967175572519084"/>
        <n v="0.15874727313758433"/>
        <n v="0.5934558325175089"/>
        <n v="0.3989427580616105"/>
        <n v="0.30397570403092217"/>
        <n v="0.7128900094547747"/>
        <n v="0.7038459581828357"/>
        <n v="0.5556505020294809"/>
        <n v="0.657997399219766"/>
        <n v="0.2641091266163729"/>
        <n v="0.6475546780072904"/>
        <n v="0.4196104768300873"/>
        <n v="0.6566227244193346"/>
        <n v="0.5978164975738862"/>
        <n v="0.8514361025268133"/>
        <n v="0.3356440071556351"/>
        <n v="0.5268407598616611"/>
        <n v="0.8423518560600998"/>
        <n v="0.5015398829688944"/>
        <n v="0.5733797909407665"/>
        <n v="0.2620533571085659"/>
        <n v="0.7126285577613011"/>
        <n v="0.6081090935608546"/>
        <n v="0.6985517828891323"/>
        <n v="0.605967233763207"/>
        <n v="0.48323409589470384"/>
        <n v="0.7448056500846487"/>
        <n v="0.10640602768076575"/>
        <n v="0.44837286489111955"/>
        <n v="0.36854216803977025"/>
        <n v="0.1604142449540315"/>
        <n v="0.4383379670529543"/>
        <n v="0.5609907601521857"/>
        <n v="0.08233384435025701"/>
        <n v="0.08529736475783613"/>
        <n v="0.5976086522272637"/>
        <n v="0.13895661481739485"/>
        <n v="0.4484231274638633"/>
        <n v="0.5727127447063524"/>
        <n v="0.26774726099354645"/>
        <n v="0.3415434800561566"/>
        <n v="0.7194209891435465"/>
        <n v="0.7613636363636364"/>
        <n v="0.1353643299572002"/>
        <n v="0.3694490671805203"/>
        <n v="0.7455071624945738"/>
        <n v="0.6452286974692362"/>
        <n v="0.5519892235873377"/>
        <n v="0.07935895457117868"/>
        <n v="0.11932015059881373"/>
        <n v="0.5537993920972645"/>
        <n v="0.2749191554118318"/>
        <n v="0.5465369185718719"/>
        <n v="0.5673045995496945"/>
        <n v="0.4128990509059534"/>
        <n v="0.4273839970770917"/>
        <n v="0.4938799300563435"/>
        <n v="0.5201445825619325"/>
        <n v="0.537872429710449"/>
        <n v="0.4844158455660567"/>
        <n v="0.70368799215208"/>
        <n v="0.24937965260545905"/>
        <n v="0.7071972663202107"/>
        <n v="0.5991829627645325"/>
        <n v="0.8124253285543608"/>
        <n v="0.1642098135222419"/>
        <n v="0.5382297819846749"/>
        <n v="0.4296122824134585"/>
        <n v="0.6419354838709678"/>
        <n v="0.09480370295290222"/>
        <n v="0.3614186913208629"/>
        <n v="0.16325490000994927"/>
        <n v="0.4591907848886902"/>
        <n v="0.5792780944030396"/>
        <n v="0.7075203102373414"/>
        <n v="0.22066367945970516"/>
        <n v="0.5012401596031489"/>
        <n v="0.34472326281768767"/>
        <n v="0.5436129434836869"/>
        <n v="0.06985507246376811"/>
        <n v="0.48752443906526394"/>
        <n v="0.557625480656254"/>
        <n v="0.6887459541921784"/>
        <n v="0.5822120325283566"/>
        <n v="0.19295215063050614"/>
        <n v="0.6299056607610651"/>
        <n v="0.1716328312595503"/>
        <n v="0.17920416197975253"/>
        <n v="0.3988711719098376"/>
        <n v="0.5655133681648769"/>
        <n v="0.48550282313444226"/>
        <n v="0.5590170538471868"/>
        <n v="0.33611770210206193"/>
        <n v="0.3217573221757322"/>
        <n v="0.5828863199563983"/>
        <n v="0.8405101428104907"/>
        <n v="0.11888717156105101"/>
        <n v="0.7828175895765472"/>
        <n v="0.3471801909472345"/>
        <n v="0.505769333977352"/>
        <n v="0.5258882692781586"/>
        <n v="0.8098919798757028"/>
        <n v="0.47446236559139787"/>
        <n v="0.5838718548054448"/>
        <n v="0.5059925909784266"/>
        <n v="0.34919350488212764"/>
        <n v="0.32198910954516335"/>
        <n v="0.5947724146180992"/>
        <n v="0.5596558902561654"/>
        <n v="0.38702986934997957"/>
        <n v="0.12936665504751224"/>
        <n v="0.6027186908679465"/>
        <n v="0.45736137667304017"/>
        <n v="0.09041090489754482"/>
        <n v="0.5854190702364386"/>
        <n v="0.6459495115456525"/>
        <n v="0.5816637304205772"/>
        <n v="0.1493124881308608"/>
        <n v="0.33380031485145656"/>
        <n v="0.6609551007456766"/>
        <n v="0.48934102031239524"/>
        <n v="0.5491803278688525"/>
        <n v="0.3335836932256786"/>
        <n v="0.07486133950724136"/>
        <n v="0.12163978494623656"/>
        <n v="0.4423741628861525"/>
        <n v="0.2566988210075027"/>
        <n v="0.3115248352942371"/>
        <n v="0.7337943992484359"/>
        <n v="0.596768084837773"/>
        <n v="0.5155265215991167"/>
        <n v="0.11914252812472319"/>
        <n v="0.6811103588354773"/>
        <n v="0.9040160642570281"/>
        <n v="0.3553139862176065"/>
        <n v="0.6790542552557918"/>
        <n v="0.43307472037984285"/>
        <n v="0.5480128510233222"/>
        <n v="0.5778854273143416"/>
        <n v="0.6736372985944463"/>
        <n v="0.7118519964854046"/>
        <n v="0.3312818336162988"/>
        <n v="0.4553301117838845"/>
        <n v="0.41532473727576286"/>
        <n v="0.13401334359763922"/>
        <n v="0.32840714213658834"/>
        <n v="0.3164867768172285"/>
        <n v="0.1865771812080537"/>
        <n v="0.2974302543853971"/>
        <n v="0.5373132342571281"/>
        <n v="0.4515437032051821"/>
        <n v="0.716677609980302"/>
        <n v="0.27746492627193126"/>
        <n v="0.49250936329588013"/>
        <n v="0.4738568517393014"/>
        <n v="0.8221558696802479"/>
        <n v="0.20219938469594817"/>
        <n v="0.5462251655629139"/>
        <n v="0.10131983956720456"/>
        <n v="0.6939361495036013"/>
        <n v="0.12148550407287378"/>
        <n v="0.15179637967472204"/>
        <n v="0.5016047902477817"/>
        <n v="0.07523745976921266"/>
        <n v="0.7239035291926622"/>
        <n v="0.36659698191927015"/>
        <n v="0.5820589491670226"/>
        <n v="0.1956233421750663"/>
        <n v="0.34524026875045644"/>
        <n v="0.7336093354117056"/>
        <n v="0.6278961762732855"/>
        <n v="0.7513036355525001"/>
        <n v="0.5773138740070202"/>
        <n v="0.22597669134354614"/>
        <n v="0.3756895062138632"/>
        <n v="0.5404797138981379"/>
        <n v="0.6756048387096775"/>
        <n v="0.5248112647383154"/>
        <n v="0.5066292208216315"/>
        <n v="0.5734900020614306"/>
        <n v="0.14234706022375626"/>
        <n v="0.062197092084006464"/>
        <n v="0.3256613973298386"/>
        <n v="0.7100312874193673"/>
        <n v="0.8594796052177514"/>
        <n v="0.5960755130816231"/>
        <n v="0.40612198819469086"/>
        <n v="0.6803084832904884"/>
        <n v="0.5977001916506958"/>
        <n v="0.08986079845637893"/>
        <n v="0.5893261298094473"/>
        <n v="0.5358949637637984"/>
        <n v="0.5880171691260508"/>
        <n v="0.4587051909219013"/>
        <n v="0.4963459503049241"/>
        <n v="0.8454909855026399"/>
        <n v="0.3950782835604523"/>
        <n v="0.5796978572529675"/>
        <n v="0.46453070777176986"/>
        <n v="0.4670271093512032"/>
        <n v="0.76004841393918"/>
        <n v="0.562883777775264"/>
        <n v="0.5208143973822942"/>
        <n v="0.4495563022314121"/>
        <n v="0.5916046222444212"/>
        <n v="0.46421991084695396"/>
        <n v="0.5993987068077921"/>
        <n v="0.5010930117763204"/>
        <n v="0.059687090771245434"/>
        <n v="0.544901897419325"/>
        <n v="0.41874428925727714"/>
        <n v="0.0794941629968042"/>
        <n v="0.36391366994696345"/>
        <n v="0.6959562176953481"/>
        <n v="0.13598735388327302"/>
        <n v="0.6787487121850707"/>
        <n v="0.8438780862099108"/>
        <n v="0.150242363800821"/>
        <n v="0.19944150499706056"/>
        <n v="0.8270928402048503"/>
        <n v="0.4840194323702378"/>
        <n v="0.5225490509874212"/>
        <n v="0.44298518058390274"/>
        <n v="0.44044507069627326"/>
        <n v="0.8502465857359636"/>
        <n v="0.44015064679875554"/>
        <n v="0.43246775880097593"/>
        <n v="0.39147987548765073"/>
        <n v="0.5388501269582927"/>
        <n v="0.7276900200418076"/>
        <n v="0.7855424006160362"/>
        <n v="0.3939393939393939"/>
        <n v="0.5341271204228443"/>
        <n v="0.6909067256406921"/>
        <n v="0.40680085802259036"/>
        <n v="0.4051534203879843"/>
        <n v="0.6674395495197085"/>
        <n v="0.3869956913435174"/>
        <n v="0.1643100926377377"/>
        <n v="0.43135883084577115"/>
        <n v="0.12197036600922383"/>
        <n v="0.4861773117254528"/>
        <n v="0.41838786327910804"/>
        <n v="0.3750256441534103"/>
        <n v="0.46919780366947905"/>
        <n v="0.8537714887147702"/>
        <n v="0.42974230976794386"/>
        <n v="0.4599288789069811"/>
        <n v="0.6544287125452749"/>
        <n v="0.19536601437393689"/>
        <n v="0.03667367252250466"/>
        <n v="0.5915022584875419"/>
        <n v="0.445447039396084"/>
        <n v="0.36696103054362794"/>
        <n v="0.7567345368038063"/>
        <n v="0.47515671268699766"/>
        <n v="0.8581153413301859"/>
        <n v="0.09684507500746005"/>
        <n v="0.2179891794409378"/>
        <n v="0.5452570903471033"/>
        <n v="0.4311807245793132"/>
        <n v="0.4327926281319016"/>
        <n v="0.04347440121549414"/>
        <n v="0.4088553288165849"/>
        <n v="0.3009190023638381"/>
        <n v="0.5713768844221105"/>
        <n v="0.01577196731061524"/>
        <n v="0.4459341121249803"/>
        <n v="0.19628345432874633"/>
        <n v="0.5791380320707474"/>
        <n v="0.14618608549874265"/>
        <n v="0.3521426670215598"/>
        <n v="0.2699523249334407"/>
        <n v="0.011203003108686726"/>
        <n v="0.5502207505518764"/>
        <n v="0.3526775896195294"/>
        <n v="0.3289842979594933"/>
        <n v="0.4740723006942782"/>
        <n v="0.16168566520548736"/>
        <n v="0.14526804722275982"/>
        <n v="0.7251632962352638"/>
        <n v="0.42511818468326507"/>
        <n v="0.6191904353858081"/>
        <n v="0.7300546246741403"/>
        <n v="0.4833835825032757"/>
        <n v="0.589168793696593"/>
        <n v="0.4150345989837346"/>
        <n v="0.04405364074814728"/>
        <n v="0.4069176882661997"/>
        <n v="0.38650549886059643"/>
        <n v="0.6207115338073403"/>
        <n v="0.6247481332227095"/>
        <n v="0.556854781478934"/>
        <n v="0.5759580416228147"/>
        <n v="0.5601183028096918"/>
        <n v="0.42046313474884905"/>
        <n v="0.13861765065460402"/>
        <n v="0.5177196527057282"/>
        <n v="0.5082636561798484"/>
        <n v="0.6868771635371866"/>
        <n v="0.10805764630375168"/>
        <n v="0.2820143353284564"/>
        <n v="0.7179332529151589"/>
        <n v="0.8138549385302322"/>
        <n v="0.5722258128666601"/>
        <n v="0.42636060292256356"/>
        <n v="0.26343065693430656"/>
        <n v="0.7072125633362256"/>
        <n v="0.548200623406064"/>
        <n v="0.4936114447963307"/>
        <n v="0.7182694813656503"/>
        <n v="0.15939507494646682"/>
        <n v="0.39953767914932964"/>
        <n v="0.47921677849516814"/>
        <n v="0.5029818429045441"/>
        <n v="0.40783227848101267"/>
        <n v="0.41153132166126744"/>
        <n v="0.6354710556186152"/>
        <n v="0.6928034307843999"/>
        <n v="0.4666750503018109"/>
        <n v="0.19495763300458396"/>
        <n v="0.5780114559288706"/>
        <n v="0.6893248439898507"/>
        <n v="0.5561338827441625"/>
        <n v="0.6416177255739456"/>
        <n v="0.7114040870138431"/>
        <n v="0.2737216993131519"/>
        <n v="0.6065840276366592"/>
        <n v="0.38894991922455574"/>
        <n v="0.7229947289336227"/>
        <n v="0.5606833814067007"/>
        <n v="0.43542543026963976"/>
        <n v="0.29586492682066656"/>
        <n v="0.6617724174095437"/>
        <n v="0.3643866889103521"/>
        <n v="0.6200741690638755"/>
        <n v="0.40065668505384816"/>
        <n v="0.8240510377425103"/>
        <n v="0.5728476821192053"/>
        <n v="0.8473503247284834"/>
        <n v="0.47137059646011664"/>
        <n v="0.09619988500339763"/>
        <n v="0.7420728330102465"/>
        <n v="0.7446076181734741"/>
        <n v="0.4653773329726805"/>
        <n v="0.498617034514746"/>
        <n v="0.64834471886495"/>
        <n v="0.38793163102899453"/>
        <n v="0.32982199188823796"/>
        <n v="0.44895353174882674"/>
        <n v="0.5057859836172149"/>
        <n v="0.48980510709461633"/>
        <n v="0.5365750400677372"/>
        <n v="0.4920992540721571"/>
        <n v="0.6925596465983075"/>
        <n v="0.5850951879843107"/>
        <n v="0.5955056179775281"/>
        <n v="0.179633921392423"/>
        <n v="0.44196167256254293"/>
        <n v="0.6912106993756234"/>
        <n v="0.16887198147535562"/>
        <n v="0.3606311986753859"/>
        <n v="0.17041501298446762"/>
        <n v="0.1874532435609704"/>
        <n v="0.7391234676708597"/>
        <n v="0.305344295991778"/>
        <n v="0.3952067098390943"/>
        <n v="0.49198820664017434"/>
        <n v="0.6557309989364313"/>
        <n v="0.47955256194370943"/>
        <n v="0.1559199621122425"/>
        <n v="0.14109624967217413"/>
        <n v="0.4075575027382256"/>
        <n v="0.5538138118254652"/>
        <n v="0.5828965041540872"/>
        <n v="0.8561706477297181"/>
        <n v="0.5027822609784887"/>
        <n v="0.3968716104355769"/>
        <n v="0.15335138794854436"/>
        <n v="0.5053318419090231"/>
        <n v="0.7093164366997873"/>
        <n v="0.5573026640909295"/>
        <n v="0.5220897217490063"/>
        <n v="0.36376823273430575"/>
        <n v="0.22529757636598308"/>
        <n v="0.5711677867330874"/>
        <n v="0.06501821393089745"/>
        <n v="0.30684788290642967"/>
        <n v="0.5884001120762118"/>
        <n v="0.6760696450263194"/>
        <n v="0.6307520052862465"/>
        <n v="0.1385670486982603"/>
        <n v="0.6966948983374682"/>
        <n v="0.1829108852431361"/>
        <n v="0.5451935499306186"/>
        <n v="0.0913884007029877"/>
        <n v="0.5722127051197974"/>
        <n v="0.2682779227656114"/>
        <n v="0.7222538958570885"/>
        <n v="0.3494061857400646"/>
        <n v="0.7514308300395257"/>
        <n v="0.6530091826351343"/>
        <n v="0.5970440942958348"/>
        <n v="0.5842947179336296"/>
        <n v="0.23990040960565417"/>
        <n v="0.4035357417371253"/>
        <n v="0.7622941168775101"/>
        <n v="0.527463520812619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:Y966" sheet="Inventory and Viewabilty"/>
  </cacheSource>
  <cacheFields>
    <cacheField name="creative_size.userid" numFmtId="0">
      <sharedItems containsBlank="1">
        <s v="300x50 | ABWXM0805N"/>
        <s v="300x250 | ABWXM0805N"/>
        <s v="320x50 | ACISR2177V"/>
        <s v="300x250 | ADOWV1114V"/>
        <s v="320x50 | AFMSM7834H"/>
        <s v="300x250 | AFMSM7834H"/>
        <s v="320x50 | AJMBY2346O"/>
        <s v="300x250 | ALGYF1437Q"/>
        <s v="320x50 | ALJEC5836N"/>
        <s v="300x250 | ALJEC5836N"/>
        <s v="300x250 | ALQHY3719W"/>
        <s v="320x50 | ALQHY3719W"/>
        <s v="320x50 | AOBAC3198V"/>
        <s v="300x250 | AOBAC3198V"/>
        <s v="300x250 | ARBEB1229T"/>
        <s v="320x50 | ARBEB1229T"/>
        <s v="320x50 | ASKQT4796T"/>
        <s v="300x250 | ASOMQ3553Y"/>
        <s v="300x250 | AYMSL2125P"/>
        <s v="320x50 | BBJPF6212Z"/>
        <s v="300x250 | BBLZX7578R"/>
        <s v="300x250 | BLMUX0265H"/>
        <s v="300x250 | BOQOT3577K"/>
        <s v="320x50 | BPIEV7647Z"/>
        <s v="320x50 | BSPYL8294V"/>
        <s v="300x250 | BUFTA5555M"/>
        <s v="300x250 | BUPVZ1190I"/>
        <s v="320x50 | BYVML5268P"/>
        <s v="320x50 | BZOBI2836C"/>
        <s v="320x50 | CAHYG3981W"/>
        <s v="300x250 | CCRNM8255N"/>
        <s v="320x50 | CCRNM8255N"/>
        <s v="320x50 | CCUNM3999A"/>
        <s v="320x50 | CDXJO4905E"/>
        <s v="300x250 | CEGED2731Y"/>
        <s v="300x250 | CGMMU2582A"/>
        <s v="300x250 | CJJWX4880S"/>
        <s v="320x50 | CKQDJ5078T"/>
        <s v="320x50 | CLEKY2878M"/>
        <s v="300x250 | CLEKY2878M"/>
        <s v="320x50 | CUCAI3074I"/>
        <s v="320x50 | CUHNL0300I"/>
        <s v="300x250 | CUHNL0300I"/>
        <s v="320x50 | CUJSR0419H"/>
        <s v="320x50 | CUZSG1386K"/>
        <s v="320x50 | CXGAZ6353T"/>
        <s v="320x50 | CXWOQ3854Y"/>
        <s v="300x250 | CZLSB5840A"/>
        <s v="320x50 | DAIHT9728L"/>
        <s v="320x50 | DANIT5805U"/>
        <s v="300x250 | DANIT5805U"/>
        <s v="320x50 | DBLTB3558S"/>
        <s v="320x50 | DBQPZ0065J"/>
        <s v="320x50 | DBWPR4771C"/>
        <s v="320x50 | DCAHB9626S"/>
        <s v="320x50 | DDAUP9478O"/>
        <s v="300x250 | DEIGT6412A"/>
        <s v="320x50 | DEIGT6412A"/>
        <s v="300x250 | DIVZD4914F"/>
        <s v="320x50 | DLRVS3201A"/>
        <s v="300x250 | DLRVS3201A"/>
        <s v="320x50 | DLXOX1644U"/>
        <s v="300x250 | DMNFG5266O"/>
        <s v="320x50 | DPGGD9172J"/>
        <s v="320x50 | DPPOA9109K"/>
        <s v="300x250 | DPPOA9109K"/>
        <s v="320x50 | DPTMM2394J"/>
        <s v="300x250 | DPTMM2394J"/>
        <s v="320x50 | DRQEG8768V"/>
        <s v="300x250 | DTBFV9091K"/>
        <s v="320x50 | DTBFV9091K"/>
        <s v="320x50 | DUSFZ5266A"/>
        <s v="320x50 | DUVJV0365K"/>
        <s v="320x50 | DUZHB7832G"/>
        <s v="300x250 | DUZHB7832G"/>
        <s v="320x50 | DVSKS0893I"/>
        <s v="300x250 | DXADI4176M"/>
        <s v="320x50 | DYSHC7693I"/>
        <s v="300x250 | DYSHC7693I"/>
        <s v="320x50 | DYYCQ3365N"/>
        <s v="300x250 | DYYCQ3365N"/>
        <s v="320x50 | DZGAO1303N"/>
        <s v="300x250 | DZKXR6496B"/>
        <s v="300x250 | DZRCO0881W"/>
        <s v="320x50 | DZRCO0881W"/>
        <s v="300x250 | EBJLN4203Z"/>
        <s v="300x50 | EDGHK7447A"/>
        <s v="300x250 | EDGHK7447A"/>
        <s v="300x250 | EDMHM0851Y"/>
        <s v="300x250 | EHBUT5002W"/>
        <s v="320x50 | EIGNB6744C"/>
        <s v="320x50 | EIHMD3764I"/>
        <s v="320x50 | ELGKR4105C"/>
        <s v="300x250 | ELPSH7345M"/>
        <s v="300x250 | ELQWA3255B"/>
        <s v="320x50 | EMKQQ7215U"/>
        <s v="320x50 | EOBSG4888H"/>
        <s v="300x250 | EQNJY1753V"/>
        <s v="320x50 | EQNJY1753V"/>
        <s v="300x250 | ERAWQ4479D"/>
        <s v="300x250 | ESXTC0601A"/>
        <s v="300x50 | ESXTC0601A"/>
        <s v="320x50 | ETYCF9135S"/>
        <s v="300x250 | EUWTQ7057W"/>
        <s v="300x250 | EVNAW4640F"/>
        <s v="300x250 | EWNTA2102E"/>
        <s v="300x50 | EWNTA2102E"/>
        <s v="300x250 | EXWIY3624H"/>
        <s v="300x250 | EZLPP1861T"/>
        <s v="320x50 | EZLPP1861T"/>
        <s v="300x250 | EZURE6857K"/>
        <s v="320x50 | FAMYP0995M"/>
        <s v="300x50 | FBZDK4515D"/>
        <s v="320x50 | FBZDK4515D"/>
        <s v="300x250 | FBZDK4515D"/>
        <s v="300x250 | FEICG0482L"/>
        <s v="320x50 | FEICG0482L"/>
        <s v="300x50 | FGJQD8833Y"/>
        <s v="300x250 | FGJQD8833Y"/>
        <s v="320x50 | FGRHL1188N"/>
        <s v="320x50 | FHALK0254I"/>
        <s v="300x250 | FHXYS4659R"/>
        <s v="300x50 | FPSKP7757U"/>
        <s v="320x50 | FPSKP7757U"/>
        <s v="300x250 | FQHEZ7971Z"/>
        <s v="320x50 | FRLAV2389E"/>
        <s v="320x50 | FRRDD3353T"/>
        <s v="300x250 | FSWKS7703F"/>
        <s v="300x250 | FSZHR3629S"/>
        <s v="300x250 | FTBPT7921O"/>
        <s v="300x250 | FVEOX2518Q"/>
        <s v="320x50 | FWDFC3678M"/>
        <s v="300x250 | FWDFC3678M"/>
        <s v="300x250 | FXYFQ8937T"/>
        <s v="300x50 | FZBMA4850B"/>
        <s v="300x250 | GFDFS4398C"/>
        <s v="300x250 | GFIAB5156G"/>
        <s v="300x250 | GKJGA3143R"/>
        <s v="320x50 | GKJGA3143R"/>
        <s v="320x50 | GLOSR9987H"/>
        <s v="320x50 | GNJHQ6615U"/>
        <s v="300x250 | GNJHQ6615U"/>
        <s v="300x250 | GODYB4457O"/>
        <s v="300x50 | GQTYF6449M"/>
        <s v="300x250 | GSFPR8052D"/>
        <s v="320x50 | GVNEZ4094A"/>
        <s v="320x50 | GVZIZ4368Z"/>
        <s v="300x50 | GYCND0607J"/>
        <s v="320x50 | GYCND0607J"/>
        <s v="300x250 | GYLSP9079C"/>
        <s v="300x250 | HAAET5600P"/>
        <s v="320x50 | HAAET5600P"/>
        <s v="320x50 | HCZPH4346B"/>
        <s v="300x50 | HCZPH4346B"/>
        <s v="300x250 | HFPQI8101C"/>
        <s v="320x50 | HFZCU7720Q"/>
        <s v="300x250 | HGETU3242K"/>
        <s v="300x250 | HKIWD6732Z"/>
        <s v="320x50 | HLRXK0020W"/>
        <s v="320x50 | HLWQP6959X"/>
        <s v="320x50 | HNFNT9214M"/>
        <s v="320x50 | HNWTV2993L"/>
        <s v="300x250 | HPNFI2551J"/>
        <s v="300x250 | HQWSA5089H"/>
        <s v="300x50 | HQWSA5089H"/>
        <s v="300x250 | HRTWF2586O"/>
        <s v="320x50 | HRVXJ7349Z"/>
        <s v="300x50 | HTPDW1024C"/>
        <s v="300x250 | HTPDW1024C"/>
        <s v="300x250 | HTXDB0315N"/>
        <s v="320x50 | HVIPF9164I"/>
        <s v="300x250 | HWUEF0767X"/>
        <s v="300x50 | HWWPB2234B"/>
        <s v="300x250 | HXCRN4463P"/>
        <s v="300x50 | HXCRN4463P"/>
        <s v="320x50 | HYWBU2767P"/>
        <s v="300x250 | IBDNQ3988K"/>
        <s v="300x250 | IBKUG9489W"/>
        <s v="300x250 | IBKVE5450B"/>
        <s v="300x250 | IBXAA5591O"/>
        <s v="300x50 | IBYZN1800D"/>
        <s v="300x50 | IDJBP7103Z"/>
        <s v="300x250 | IDJBP7103Z"/>
        <s v="300x50 | IDWQW7204M"/>
        <s v="300x250 | IGJXP7390M"/>
        <s v="320x50 | IGJXP7390M"/>
        <s v="300x250 | IHOHM5014T"/>
        <s v="300x250 | IHTFN9883F"/>
        <s v="300x250 | INIEJ5776C"/>
        <s v="300x50 | INWUW6003P"/>
        <s v="300x250 | IOFRC1978M"/>
        <s v="300x250 | IPVUM5032X"/>
        <s v="320x50 | IQNDF8078J"/>
        <s v="300x250 | IQSSO8533H"/>
        <s v="300x250 | IWBMW6853J"/>
        <s v="300x250 | IXAMN5010X"/>
        <s v="320x50 | IXAMN5010X"/>
        <s v="320x50 | IXGIU1790K"/>
        <s v="300x250 | IXGTG8836K"/>
        <s v="300x50 | IXQEK3844N"/>
        <s v="300x250 | IXQEK3844N"/>
        <s v="300x250 | IXZCJ1734X"/>
        <s v="320x50 | IXZCJ1734X"/>
        <s v="320x50 | JGGKX2037G"/>
        <s v="320x50 | JGIIM9251E"/>
        <s v="300x50 | JGIIM9251E"/>
        <s v="320x50 | JGLSA4329U"/>
        <s v="320x50 | JHJPD1937B"/>
        <s v="320x50 | JHQYJ2545D"/>
        <s v="300x250 | JHQYJ2545D"/>
        <s v="320x50 | JIEVO9973J"/>
        <s v="300x250 | JLMBA1714K"/>
        <s v="320x50 | JMHAM7380E"/>
        <s v="300x250 | JMHAM7380E"/>
        <s v="300x250 | JNBOH4462V"/>
        <s v="320x50 | JNBOH4462V"/>
        <s v="320x50 | JOJKS6529M"/>
        <s v="320x50 | JOKIV1520Z"/>
        <s v="320x50 | JRADW4215G"/>
        <s v="300x250 | JUAJZ1179L"/>
        <s v="320x50 | JUAJZ1179L"/>
        <s v="300x50 | JUAJZ1179L"/>
        <s v="320x50 | JZKWS2776C"/>
        <s v="300x50 | KAOJS0986I"/>
        <s v="300x250 | KAOJS0986I"/>
        <s v="320x50 | KNDVK7610T"/>
        <s v="320x50 | KNJHG4959G"/>
        <s v="300x250 | KODBQ9842M"/>
        <s v="300x250 | KRPSH7899E"/>
        <s v="320x50 | KRPSH7899E"/>
        <s v="320x50 | KSREK1687R"/>
        <s v="300x250 | KSREK1687R"/>
        <s v="300x250 | KUECC7597O"/>
        <s v="320x50 | KUECC7597O"/>
        <s v="320x50 | KUEOV3059A"/>
        <s v="320x50 | KULXK2417O"/>
        <s v="300x250 | KVFZR5846U"/>
        <s v="320x50 | KVFZR5846U"/>
        <s v="300x250 | KWTTE8102B"/>
        <s v="320x50 | KYCQN5930T"/>
        <s v="320x50 | LAHPY7048C"/>
        <s v="300x250 | LAUXF7510L"/>
        <s v="320x50 | LBLVK2168C"/>
        <s v="300x250 | LBLVK2168C"/>
        <s v="320x50 | LGXZN7618K"/>
        <s v="320x50 | LJRKT6242F"/>
        <s v="300x50 | LLQYY4909B"/>
        <s v="320x50 | LLQYY4909B"/>
        <s v="320x50 | LQLYG6047L"/>
        <s v="320x50 | LTHGG8490O"/>
        <s v="320x50 | LUNGK0290L"/>
        <s v="300x250 | LWJQD9640X"/>
        <s v="300x50 | LYCVY6358C"/>
        <s v="300x50 | LYDJQ5653N"/>
        <s v="300x250 | LYDJQ5653N"/>
        <s v="300x250 | LYYFK6266Q"/>
        <s v="320x50 | LYYFK6266Q"/>
        <s v="300x250 | MBBXE6117R"/>
        <s v="300x250 | MBXJL8921H"/>
        <s v="300x250 | MBYFR7830Z"/>
        <s v="320x50 | MBYFR7830Z"/>
        <s v="300x250 | MCGLF9586W"/>
        <s v="320x50 | MDRXP7045D"/>
        <s v="300x250 | MDRXP7045D"/>
        <s v="300x250 | MEOSU3566R"/>
        <s v="320x50 | MGZVT5342M"/>
        <s v="300x250 | MGZVT5342M"/>
        <s v="300x250 | MHCUS4399K"/>
        <s v="320x50 | MIEKF7155T"/>
        <s v="300x250 | MJVRY6395O"/>
        <s v="300x250 | MKCML3857A"/>
        <s v="320x50 | MKCML3857A"/>
        <s v="300x250 | MKCYW5699X"/>
        <s v="320x50 | MKJOS9956B"/>
        <s v="300x250 | MKJOS9956B"/>
        <s v="300x50 | MKNCM9151D"/>
        <s v="320x50 | MLCPE3769A"/>
        <s v="300x250 | MNKEV7271L"/>
        <s v="320x50 | MNVGC8599B"/>
        <s v="300x250 | MNVGC8599B"/>
        <s v="320x50 | MPGXL3067A"/>
        <s v="320x50 | MPLPP0362A"/>
        <s v="300x250 | MPRAX9910J"/>
        <s v="320x50 | MQLNG3826L"/>
        <s v="320x50 | MRWWP1933D"/>
        <s v="300x250 | MSTKW0021I"/>
        <s v="300x250 | MYWVG5740K"/>
        <s v="300x250 | MYYFY2600T"/>
        <s v="320x50 | NBFDP8614V"/>
        <s v="300x250 | NGAMR1003C"/>
        <s v="320x50 | NGAMR1003C"/>
        <s v="300x250 | NHIUE2081D"/>
        <s v="320x50 | NHUXA3523K"/>
        <s v="300x250 | NHUXA3523K"/>
        <s v="300x250 | NKXQD8942M"/>
        <s v="300x250 | NMQEL6671J"/>
        <s v="320x50 | NMZNE4238Q"/>
        <s v="320x50 | NNIQN4994L"/>
        <s v="300x250 | NOKCJ7278U"/>
        <s v="320x50 | NPHUV3051S"/>
        <s v="300x250 | NPHUV3051S"/>
        <s v="320x50 | NQIAQ4797B"/>
        <s v="300x250 | NQQNL7320T"/>
        <s v="320x50 | NQQNL7320T"/>
        <s v="300x50 | NRDJO4942X"/>
        <s v="300x50 | NTFCU1151W"/>
        <s v="300x250 | NUEFG3623O"/>
        <s v="320x50 | NVALC0032U"/>
        <s v="300x250 | NVALC0032U"/>
        <s v="320x50 | NWIPH6867Y"/>
        <s v="300x50 | NWLOJ3636X"/>
        <s v="320x50 | NWLOJ3636X"/>
        <s v="300x250 | NXNCM3609R"/>
        <s v="300x250 | OBEFA3199W"/>
        <s v="320x50 | OBEFA3199W"/>
        <s v="320x50 | OBTHQ1814N"/>
        <s v="300x50 | OHSXI8260D"/>
        <s v="300x250 | OICXW8154D"/>
        <s v="320x50 | OICXW8154D"/>
        <s v="300x250 | OJNGY6042R"/>
        <s v="300x250 | OLDCT4805K"/>
        <s v="300x50 | OMUVE7654C"/>
        <s v="320x50 | ONZEO0121L"/>
        <s v="320x50 | ORNZZ7431N"/>
        <s v="300x250 | OTXLT2018N"/>
        <s v="300x250 | PAIWC8906L"/>
        <s v="300x250 | PBJVX1159R"/>
        <s v="320x50 | PCCZU6150E"/>
        <s v="320x50 | PFARI5934S"/>
        <s v="300x250 | PFARI5934S"/>
        <s v="300x250 | PHCDP6748A"/>
        <s v="300x250 | PHTXE1764B"/>
        <s v="300x250 | PJSYV2809B"/>
        <s v="300x50 | PLNCK8092K"/>
        <s v="300x50 | PPOHQ6538L"/>
        <s v="300x250 | PPOHQ6538L"/>
        <s v="300x250 | PQLGX6807T"/>
        <s v="300x250 | PSRDL1633K"/>
        <s v="320x50 | PWPQP4253T"/>
        <s v="320x50 | PXTFY2287U"/>
        <s v="300x250 | QDYXJ7569A"/>
        <s v="320x50 | QETJS1358H"/>
        <s v="320x50 | QFWII4772P"/>
        <s v="300x50 | QGJUN3539N"/>
        <s v="300x250 | QLOUJ8272S"/>
        <s v="320x50 | QLYBJ6230S"/>
        <s v="300x250 | QLYBJ6230S"/>
        <s v="320x50 | QOVXZ1547U"/>
        <s v="300x250 | QOVXZ1547U"/>
        <s v="300x250 | QROHR6546G"/>
        <s v="300x250 | QTDDO7203O"/>
        <s v="320x50 | QTDDO7203O"/>
        <s v="300x250 | QUAZP4763Z"/>
        <s v="300x250 | QYCQG9954K"/>
        <s v="320x50 | RAPZK6824L"/>
        <s v="320x50 | RBDGI2191H"/>
        <s v="300x250 | RBDGI2191H"/>
        <s v="320x50 | RBTCM6209G"/>
        <s v="300x250 | RESTH6166P"/>
        <s v="320x50 | RESTH6166P"/>
        <s v="300x250 | RGSQC0136Q"/>
        <s v="320x50 | RGVDH5612B"/>
        <s v="320x50 | RGWVN5464S"/>
        <s v="300x250 | RHAIL7304A"/>
        <s v="320x50 | RHUKV7848M"/>
        <s v="300x50 | RLBQR3041X"/>
        <s v="300x250 | RLRXJ9018X"/>
        <s v="320x50 | RMFKW1583H"/>
        <s v="300x250 | RMFKW1583H"/>
        <s v="320x50 | RRFVN6966N"/>
        <s v="300x250 | RRFVN6966N"/>
        <s v="320x50 | RTBFW6798E"/>
        <s v="320x50 | RUPEE8669S"/>
        <s v="300x250 | RUPPP6016V"/>
        <s v="300x250 | RUXTH5361L"/>
        <s v="320x50 | RXHRP9729B"/>
        <s v="300x250 | RZUDP2486J"/>
        <s v="300x50 | SDVKA9078Z"/>
        <s v="300x250 | SDVKA9078Z"/>
        <s v="320x50 | SEAXG5752L"/>
        <s v="320x50 | SERKQ1423A"/>
        <s v="300x50 | SFQJF8708G"/>
        <s v="300x250 | SFQJF8708G"/>
        <s v="300x250 | SIZMU2622P"/>
        <s v="300x250 | SKDOI1091I"/>
        <s v="300x250 | SLPEF4433Z"/>
        <s v="320x50 | SNGLC5511I"/>
        <s v="320x50 | SNNTU2001Z"/>
        <s v="300x250 | SOENF7979I"/>
        <s v="320x50 | SPCMX2024W"/>
        <s v="320x50 | SSLQK7603J"/>
        <s v="320x50 | SSXHD0493R"/>
        <s v="300x250 | SSXHD0493R"/>
        <s v="300x250 | SVDSI0203I"/>
        <s v="300x250 | SWROB3634I"/>
        <s v="320x50 | SWROB3634I"/>
        <s v="320x50 | SXGTG5116S"/>
        <s v="300x50 | SXGTG5116S"/>
        <s v="300x250 | SYCWI6055B"/>
        <s v="300x250 | SZZTG0430B"/>
        <s v="300x250 | TADZU2116Y"/>
        <s v="300x250 | TLVFK1900S"/>
        <s v="320x50 | TMWLJ3345S"/>
        <s v="300x50 | TMWLJ3345S"/>
        <s v="300x250 | TMWLJ3345S"/>
        <s v="300x250 | TNEMA3098L"/>
        <s v="320x50 | TOBUU9192V"/>
        <s v="300x50 | TOJEA8998J"/>
        <s v="320x50 | TOJIT8735S"/>
        <s v="300x250 | TPPAP8234B"/>
        <s v="300x250 | TPUSC7096U"/>
        <s v="320x50 | TQOZR1674Z"/>
        <s v="320x50 | TSUJX7553E"/>
        <s v="300x250 | TSUJX7553E"/>
        <s v="320x50 | TSZTZ3446D"/>
        <s v="320x50 | TXPGH7140K"/>
        <s v="300x250 | UBHTX8408S"/>
        <s v="300x250 | UCHEB8023T"/>
        <s v="300x50 | UCZLN2659H"/>
        <s v="300x250 | UDILX1928H"/>
        <s v="300x50 | UDQZF1654N"/>
        <s v="300x50 | UDWCZ8207P"/>
        <s v="320x50 | UDWCZ8207P"/>
        <s v="300x250 | UFEIC4685Q"/>
        <s v="320x50 | UFEIC4685Q"/>
        <s v="300x250 | UFJIL2790F"/>
        <s v="300x250 | UGRIS7899B"/>
        <s v="300x250 | UGXAX0803E"/>
        <s v="300x250 | UGYXW4230S"/>
        <s v="320x50 | UHQLB1940F"/>
        <s v="320x50 | UIWIP6457B"/>
        <s v="300x250 | UJMXF0797L"/>
        <s v="300x250 | UKVZR6178H"/>
        <s v="320x50 | UKVZR6178H"/>
        <s v="300x250 | ULAIX3501E"/>
        <s v="320x50 | ULCVE1524T"/>
        <s v="320x50 | UMAYV9951W"/>
        <s v="300x50 | UNAHF7261R"/>
        <s v="320x50 | UODXL9048I"/>
        <s v="300x250 | UPUTZ1432X"/>
        <s v="300x250 | UQVUR7684C"/>
        <s v="320x50 | URJMU3263E"/>
        <s v="300x50 | UTHKV3343C"/>
        <s v="320x50 | UTLZK1972J"/>
        <s v="300x250 | UTLZK1972J"/>
        <s v="320x50 | UUBIN9425T"/>
        <s v="300x50 | UUBIN9425T"/>
        <s v="300x250 | UWHDX4547D"/>
        <s v="300x50 | UYBWI6518W"/>
        <s v="320x50 | UYBWI6518W"/>
        <s v="300x250 | UYILJ6576R"/>
        <s v="320x50 | UYILJ6576R"/>
        <s v="300x250 | VBOIN7828R"/>
        <s v="320x50 | VDIFM5959E"/>
        <s v="300x250 | VDJYO1640I"/>
        <s v="300x250 | VGRYB1953J"/>
        <s v="300x250 | VHSGZ6955F"/>
        <s v="300x250 | VKGWM6447J"/>
        <s v="300x250 | VMYST9432L"/>
        <s v="300x250 | VMZVX0803G"/>
        <s v="320x50 | VNITQ2564X"/>
        <s v="320x50 | VOFGB6363F"/>
        <s v="300x250 | VOIKW7525D"/>
        <s v="320x50 | VPBJO3661M"/>
        <s v="300x250 | VPCIP7254I"/>
        <s v="320x50 | VPCIP7254I"/>
        <s v="300x250 | VPWSU8183E"/>
        <s v="300x250 | VQKIZ8502W"/>
        <s v="300x250 | VQSPP7748N"/>
        <s v="300x250 | VQWRD0962W"/>
        <s v="320x50 | VRAEE9947R"/>
        <s v="320x50 | VRJZP3827J"/>
        <s v="320x50 | VSEBV0477I"/>
        <s v="300x250 | VSEBV0477I"/>
        <s v="300x250 | VTFJZ4454U"/>
        <s v="300x250 | VYLUI9549K"/>
        <s v="320x50 | WAJCH8135H"/>
        <s v="300x250 | WAJCH8135H"/>
        <s v="320x50 | WASAZ7091S"/>
        <s v="320x50 | WFYQL7703Z"/>
        <s v="300x250 | WFYQL7703Z"/>
        <s v="300x250 | WHTMD7367W"/>
        <s v="320x50 | WIAXH5568R"/>
        <s v="300x250 | WIOIH3185X"/>
        <s v="320x50 | WIOIH3185X"/>
        <s v="300x250 | WKMPV6304C"/>
        <s v="320x50 | WMDBP5263P"/>
        <s v="300x250 | WNXZE3849P"/>
        <s v="320x50 | WNXZE3849P"/>
        <s v="300x250 | WOAJS6397Q"/>
        <s v="320x50 | WOAJS6397Q"/>
        <s v="320x50 | WOMDF4920R"/>
        <s v="300x50 | WOOPY2470Q"/>
        <s v="320x50 | WOOPY2470Q"/>
        <s v="320x50 | WOZNO2145E"/>
        <s v="300x250 | WOZNO2145E"/>
        <s v="300x250 | WQKOK9466B"/>
        <s v="320x50 | WQKOK9466B"/>
        <s v="320x50 | WQOKT9460U"/>
        <s v="300x250 | WSVWR6700T"/>
        <s v="320x50 | WVAIV4666J"/>
        <s v="300x250 | WVAIV4666J"/>
        <s v="320x50 | WZUCC2935Y"/>
        <s v="300x250 | XAYIG7093D"/>
        <s v="320x50 | XEVLA2869O"/>
        <s v="320x50 | XGMHH6981T"/>
        <s v="320x50 | XJAXD7769J"/>
        <s v="300x250 | XJCCK3495N"/>
        <s v="320x50 | XLDQB0289S"/>
        <s v="300x250 | XLDQB0289S"/>
        <s v="300x250 | XLGLF3015N"/>
        <s v="320x50 | XLMPS4623T"/>
        <s v="300x50 | XMYUC8028K"/>
        <s v="300x250 | XMYUC8028K"/>
        <s v="320x50 | XNDIE5376H"/>
        <s v="300x250 | XNDIE5376H"/>
        <s v="320x50 | XNMNN2508C"/>
        <s v="300x250 | XNMNN2508C"/>
        <s v="300x250 | XOUNU4391H"/>
        <s v="320x50 | XOUNU4391H"/>
        <s v="300x250 | XPGSD5184Z"/>
        <s v="300x250 | XQRTH0321M"/>
        <s v="320x50 | XQRTH0321M"/>
        <s v="300x50 | XRMMV3675M"/>
        <s v="300x250 | XSOQC3661H"/>
        <s v="320x50 | XSPIU6074Y"/>
        <s v="300x250 | XSPIU6074Y"/>
        <s v="300x250 | XSQXY8178A"/>
        <s v="300x250 | XTHAC0632A"/>
        <s v="300x250 | XULRY0614D"/>
        <s v="300x50 | XULRY0614D"/>
        <s v="300x250 | XWYIT9866J"/>
        <s v="320x50 | XWYIT9866J"/>
        <s v="300x250 | XYOJW6022K"/>
        <s v="300x50 | XYOJW6022K"/>
        <s v="300x250 | YAWMM0905I"/>
        <s v="320x50 | YBMER8440V"/>
        <s v="320x50 | YDBMK6388L"/>
        <s v="300x250 | YDFZL4760B"/>
        <s v="300x250 | YEDWG7133W"/>
        <s v="300x250 | YEMIG6375F"/>
        <s v="300x50 | YEMIG6375F"/>
        <s v="300x250 | YFRQE4602U"/>
        <s v="320x50 | YHBPW3142T"/>
        <s v="300x250 | YHBPW3142T"/>
        <s v="320x50 | YHRWV5518Y"/>
        <s v="300x250 | YIFKL6363U"/>
        <s v="300x250 | YJOKS4938A"/>
        <s v="320x50 | YJOKS4938A"/>
        <s v="320x50 | YJOWE1578J"/>
        <s v="320x50 | YOGGI4679I"/>
        <s v="300x250 | YOGGI4679I"/>
        <s v="300x250 | YSCFB3523B"/>
        <s v="320x50 | YTOPI5843W"/>
        <s v="300x250 | YTVZF7096N"/>
        <s v="320x50 | YUUQX1533J"/>
        <s v="300x250 | YWOKG0142J"/>
        <s v="320x50 | YWOKG0142J"/>
        <s v="300x50 | YXRCM7069A"/>
        <s v="320x50 | YXRCM7069A"/>
        <s v="300x50 | YXUGJ2459B"/>
        <s v="300x250 | YXUGJ2459B"/>
        <s v="300x250 | YXYJD5988H"/>
        <s v="320x50 | YXYJD5988H"/>
        <s v="300x250 | ZAJWN7862U"/>
        <s v="300x250 | ZAPRT1202P"/>
        <s v="320x50 | ZBLQJ7353X"/>
        <s v="320x50 | ZDTAD6991M"/>
        <s v="300x250 | ZFWXT7245G"/>
        <s v="300x50 | ZFWXT7245G"/>
        <s v="320x50 | ZFWXT7245G"/>
        <s v="300x250 | ZHEWP3598B"/>
        <s v="320x50 | ZHEWP3598B"/>
        <s v="300x250 | ZHVGN2491H"/>
        <s v="320x50 | ZHVGN2491H"/>
        <s v="300x50 | ZJRPV5063L"/>
        <s v="320x50 | ZKNQP2729Q"/>
        <s v="320x50 | ZLASU0197Q"/>
        <s v="320x50 | ZONZT0469Y"/>
        <s v="300x250 | ZPFYE9731B"/>
        <s v="300x250 | ZQQVT1648U"/>
        <s v="320x50 | ZQQVT1648U"/>
        <s v="320x50 | ZRRCV7570B"/>
        <s v="300x250 | ZRRCV7570B"/>
        <s v="300x250 | ZTHAO8965Z"/>
        <s v="300x250 | ZUTDU7524X"/>
        <s v="300x250 | ZXILD0744S"/>
        <s v="320x50 | ZXLIT6695R"/>
        <s v="300x250 | ZXLIT6695R"/>
        <s v="320x50 | ZXMCR0435E"/>
        <s v="320x50 | ZYYBI7750V"/>
        <s v="300x250 | ZYYBI7750V"/>
        <s v="300x250 | ZZDMK1526H"/>
        <m/>
      </sharedItems>
    </cacheField>
    <cacheField name="creative_messaging" numFmtId="0">
      <sharedItems containsBlank="1">
        <s v="Sign up Today - 10% Off"/>
        <s v="10% Discount - Ends 6/1"/>
        <s v="Sign up Now - 10% Off"/>
        <s v="Subscribe Today - 10% Discount"/>
        <m/>
      </sharedItems>
    </cacheField>
    <cacheField name="app_url" numFmtId="0">
      <sharedItems containsBlank="1">
        <s v="cheapoair.com"/>
        <s v="drugs.com"/>
        <s v="ranker.com"/>
        <s v="tripadvisor.com"/>
        <s v="pandora.com"/>
        <s v="realtor.com"/>
        <s v="accuweather.com"/>
        <s v="msn.com"/>
        <s v="evite.com"/>
        <s v="weather.com"/>
        <s v="slickdeals.net"/>
        <s v="repairlinkshop.com"/>
        <s v="yahoo.com"/>
        <s v="signupgenius.com"/>
        <s v="geeksforgeeks.org"/>
        <s v="thesaurus.com"/>
        <s v="biblegateway.com"/>
        <s v="kbb.com"/>
        <s v="ebay.com"/>
        <s v="m.timesofindia.com"/>
        <s v="jdpower.com"/>
        <s v="health.usnews.com"/>
        <s v="houseplans.net"/>
        <s v="reuters.com"/>
        <s v="kiplinger.com"/>
        <s v="cars.com"/>
        <s v="fox59.com"/>
        <s v="sports.yahoo.com"/>
        <s v="att.yahoo.com"/>
        <s v="gamespot.com"/>
        <s v="cbsnews.com"/>
        <s v="autotrader.com"/>
        <s v="outlook.live.com"/>
        <s v="nbcnews.com"/>
        <s v="historyallday.com"/>
        <s v="wizofawes.com"/>
        <s v="wikihow.com"/>
        <s v="findagrave.com"/>
        <s v="people.com"/>
        <s v="wsvn.com"/>
        <s v="foxnews.com"/>
        <s v="mail.yahoo.com"/>
        <s v="cnn.com"/>
        <s v="todaysnyc.com"/>
        <s v="investmentguru.com"/>
        <s v="merriam-webster.com/dictionary"/>
        <s v="poshland.com"/>
        <s v="the-sun.com"/>
        <s v="cargurus.com"/>
        <s v="upworthy.com"/>
        <s v="mapquest.com"/>
        <s v="newsmemory.com"/>
        <s v="gamerant.com"/>
        <s v="dictionary.com"/>
        <s v="dmv.org"/>
        <s v="microsoftcasualgames.com"/>
        <s v="mail.aol.com"/>
        <s v="forbes.com"/>
        <s v="mlb.com"/>
        <s v="zillow.com"/>
        <s v="britannica.com"/>
        <s v="techradar.com"/>
        <s v="tastesbetterfromscratch.com"/>
        <s v="finance.yahoo.com"/>
        <s v="thebigmansworld.com"/>
        <s v="timeanddate.com"/>
        <s v="classmates.com"/>
        <s v="whatismyipaddress.com"/>
        <s v="healthyrecipesblogs.com"/>
        <s v="baseball.fantasysports.yahoo.com"/>
        <s v="espn.com"/>
        <s v="historycollection.com"/>
        <s v="ajc.com"/>
        <s v="dailymail.co.uk/tvshowbiz"/>
        <s v="eonline.com"/>
        <s v="nypost.com"/>
        <s v="medicalnewstoday.com"/>
        <s v="marca.com"/>
        <s v="flightaware.com"/>
        <s v="tomsguide.com"/>
        <s v="apnews.com"/>
        <s v="investing.com"/>
        <s v="semana.com"/>
        <s v="dailymail.co.uk/news"/>
        <s v="dafont.com"/>
        <s v="buzzfeed.com"/>
        <s v="newsharper.com"/>
        <s v="eenadu.net"/>
        <s v="ign.com"/>
        <s v="omnicalculator.com"/>
        <s v="usatoday.com"/>
        <s v="boattrader.com"/>
        <s v="motor-junkie.com"/>
        <s v="calculator.net"/>
        <s v="bbc.com"/>
        <s v="uscellular.com"/>
        <s v="nbcdfw.com"/>
        <s v="lotterypost.com"/>
        <s v="businessinsider.com"/>
        <s v="screenrant.com"/>
        <s v="biblestudytools.com"/>
        <s v="yachtworld.com"/>
        <s v="fandomwire.com"/>
        <s v="hindustantimes.com"/>
        <s v="news.yahoo.com"/>
        <s v="activebeat.com"/>
        <s v="zone.msn.com"/>
        <s v="usssa.com"/>
        <s v="allrecipes.com"/>
        <s v="npr.org"/>
        <s v="daily-choices.com"/>
        <s v="mydailymagazine.com"/>
        <s v="tasteofhome.com"/>
        <s v="cnbc.com"/>
        <s v="w3schools.com"/>
        <s v="miamiherald.com"/>
        <s v="streetinsider.com"/>
        <s v="sportpirate.com"/>
        <s v="insider.com"/>
        <s v="nbcchicago.com"/>
        <s v="femanin.com"/>
        <s v="gameofglam.com"/>
        <s v="yourroyals.com"/>
        <s v="soaps.sheknows.com"/>
        <s v="greedyfinance.com"/>
        <s v="cnet.com"/>
        <s v="milb.com"/>
        <s v="citationmachine.net"/>
        <s v="rollingstone.com"/>
        <s v="heraldweekly.com"/>
        <s v="politico.com"/>
        <s v="alotfinance.com"/>
        <s v="bleacherbreaker.com"/>
        <s v="cheezburger.com"/>
        <s v="dailybee.com"/>
        <s v="dailyhodl.com"/>
        <s v="wsj.com"/>
        <s v="icy-veins.com"/>
        <s v="sciencealert.com"/>
        <s v="dailydot.com"/>
        <s v="iflscience.com"/>
        <s v="cbssports.com"/>
        <s v="si.com"/>
        <s v="shareably.net"/>
        <s v="womenshealthmag.com"/>
        <s v="aol.com"/>
        <s v="thehulltruth.com"/>
        <s v="webmd.com"/>
        <s v="myfitnesspal.com"/>
        <s v="zdnet.com"/>
        <s v="factinate.com"/>
        <s v="topclassactions.com"/>
        <s v="rvtrader.com"/>
        <s v="yellowpages.com"/>
        <s v="signin.ebay.com"/>
        <s v="maxroll.gg"/>
        <s v="thegamer.com"/>
        <s v="wunderground.com"/>
        <s v="phys.org"/>
        <s v="baseball-reference.com"/>
        <s v="culturess.com"/>
        <s v="redfin.com"/>
        <s v="investopedia.com"/>
        <s v="my.yahoo.com"/>
        <s v="foxbusiness.com"/>
        <s v="bridesblush.com"/>
        <s v="moneyppl.com"/>
        <s v="nytimes.com"/>
        <s v="essentiallysports.com"/>
        <s v="funnyand.com"/>
        <s v="taboolanews.com"/>
        <s v="doctoreport.com"/>
        <s v="doodle.com"/>
        <s v="yourdailysportfix.com"/>
        <s v="mobileposse.com"/>
        <s v="scitechdaily.com"/>
        <s v="my.earthlink.net"/>
        <s v="androidpolice.com"/>
        <s v="nsfas-applications.co.za"/>
        <s v="a-z-animals.com"/>
        <s v="rent.com"/>
        <s v="billboard.com"/>
        <s v="thekrazycouponlady.com"/>
        <s v="nba.com"/>
        <s v="reference.com"/>
        <s v="nbcsports.com"/>
        <s v="ew.com"/>
        <s v="livescience.com"/>
        <s v="al.com"/>
        <s v="greatschools.org"/>
        <s v="homeaddict.io"/>
        <s v="dinneratthezoo.com"/>
        <s v="onechicagocenter.com"/>
        <s v="seedsgames.com"/>
        <s v="behindthevoiceactors.com"/>
        <s v="washingtonpost.com"/>
        <s v="usnews.com"/>
        <s v="macrumors.com"/>
        <s v="factable.com"/>
        <s v="nbcmiami.com"/>
        <s v="commercialappeal.com"/>
        <s v="editorsnation.com"/>
        <s v="merriam-webster.com"/>
        <s v="sporcle.com"/>
        <s v="insidethemagic.net"/>
        <s v="travelerdreams.com"/>
        <s v="bestbuy.com"/>
        <s v="gamingbible.com"/>
        <s v="sciencesensei.com"/>
        <s v="dotesports.com"/>
        <s v="culinaryhill.com"/>
        <s v="dexerto.com"/>
        <s v="finviz.com"/>
        <s v="wsmv.com"/>
        <s v="therighthairstyles.com"/>
        <s v="clutchpoints.com"/>
        <s v="homehacks.co"/>
        <s v="mayoclinic.org"/>
        <s v="sneakertoast.com"/>
        <s v="lensvid.com"/>
        <s v="chicagotribune.com"/>
        <s v="fandom.com"/>
        <s v="androidauthority.com"/>
        <s v="thefinancechatter.com"/>
        <s v="thesaltymarshmallow.com"/>
        <s v="medical-news.org"/>
        <s v="fortune.com"/>
        <s v="firstcoastnews.com"/>
        <s v="wordunscrambler.me"/>
        <s v="boxrox.com"/>
        <s v="carscoops.com"/>
        <s v="healthline.com"/>
        <s v="sallysbakingaddiction.com"/>
        <s v="abcnews.go.com"/>
        <s v="chocolatecoveredkatie.com"/>
        <m/>
      </sharedItems>
    </cacheField>
    <cacheField name="exchange" numFmtId="0">
      <sharedItems containsBlank="1">
        <s v="PubMatic"/>
        <s v="Smart RTB+ (Smartadserver)"/>
        <s v="BidSwitch"/>
        <s v="Yieldmo"/>
        <s v="Google Ad Manager"/>
        <s v="Xandr - Monetize SSP (AppNexus)"/>
        <s v="Yahoo Exchange"/>
        <s v="Magnite DV+"/>
        <s v="Sovrn"/>
        <s v="OpenX"/>
        <s v="PulsePoint"/>
        <s v="Sharethrough"/>
        <s v="Index Exchange"/>
        <s v="TripleLift"/>
        <s v="Kargo"/>
        <s v="Taboola"/>
        <s v="GumGum"/>
        <m/>
      </sharedItems>
    </cacheField>
    <cacheField name="device_make" numFmtId="0">
      <sharedItems containsBlank="1">
        <s v="Smartphone"/>
        <s v="Windows PC"/>
        <s v="Apple PC"/>
        <m/>
      </sharedItems>
    </cacheField>
    <cacheField name="impressions" numFmtId="0">
      <sharedItems containsString="0" containsBlank="1" containsNumber="1" containsInteger="1">
        <n v="114723.0"/>
        <n v="49415.0"/>
        <n v="65243.0"/>
        <n v="10386.0"/>
        <n v="13202.0"/>
        <n v="109372.0"/>
        <n v="10501.0"/>
        <n v="1601933.0"/>
        <n v="16354.0"/>
        <n v="39844.0"/>
        <n v="12510.0"/>
        <n v="13382.0"/>
        <n v="120603.0"/>
        <n v="21599.0"/>
        <n v="120902.0"/>
        <n v="19212.0"/>
        <n v="213699.0"/>
        <n v="14730.0"/>
        <n v="57257.0"/>
        <n v="88293.0"/>
        <n v="96728.0"/>
        <n v="12088.0"/>
        <n v="188170.0"/>
        <n v="15904.0"/>
        <n v="9040.0"/>
        <n v="1221746.0"/>
        <n v="35335.0"/>
        <n v="8730.0"/>
        <n v="7356.0"/>
        <n v="9319.0"/>
        <n v="8233.0"/>
        <n v="37554.0"/>
        <n v="45711.0"/>
        <n v="7583.0"/>
        <n v="9709.0"/>
        <n v="10992.0"/>
        <n v="13779.0"/>
        <n v="35178.0"/>
        <n v="67752.0"/>
        <n v="42833.0"/>
        <n v="92764.0"/>
        <n v="14379.0"/>
        <n v="13642.0"/>
        <n v="9404.0"/>
        <n v="335461.0"/>
        <n v="25021.0"/>
        <n v="22175.0"/>
        <n v="13466.0"/>
        <n v="15200.0"/>
        <n v="18412.0"/>
        <n v="34959.0"/>
        <n v="207685.0"/>
        <n v="12280.0"/>
        <n v="66554.0"/>
        <n v="96508.0"/>
        <n v="272509.0"/>
        <n v="17317.0"/>
        <n v="21229.0"/>
        <n v="31813.0"/>
        <n v="7402.0"/>
        <n v="77313.0"/>
        <n v="8278.0"/>
        <n v="16669.0"/>
        <n v="16372.0"/>
        <n v="16227.0"/>
        <n v="16137.0"/>
        <n v="27371.0"/>
        <n v="49936.0"/>
        <n v="888037.0"/>
        <n v="116926.0"/>
        <n v="7695.0"/>
        <n v="106151.0"/>
        <n v="335664.0"/>
        <n v="262807.0"/>
        <n v="268811.0"/>
        <n v="17770.0"/>
        <n v="18028.0"/>
        <n v="144088.0"/>
        <n v="85280.0"/>
        <n v="97346.0"/>
        <n v="14917.0"/>
        <n v="88499.0"/>
        <n v="357707.0"/>
        <n v="292578.0"/>
        <n v="69136.0"/>
        <n v="68114.0"/>
        <n v="40519.0"/>
        <n v="16644.0"/>
        <n v="22800.0"/>
        <n v="32714.0"/>
        <n v="312206.0"/>
        <n v="15326.0"/>
        <n v="8068.0"/>
        <n v="12161.0"/>
        <n v="21962.0"/>
        <n v="263752.0"/>
        <n v="48707.0"/>
        <n v="90463.0"/>
        <n v="22690.0"/>
        <n v="10653.0"/>
        <n v="30714.0"/>
        <n v="100991.0"/>
        <n v="65380.0"/>
        <n v="22934.0"/>
        <n v="29107.0"/>
        <n v="8545.0"/>
        <n v="88819.0"/>
        <n v="57917.0"/>
        <n v="77703.0"/>
        <n v="39794.0"/>
        <n v="9149.0"/>
        <n v="10819.0"/>
        <n v="74164.0"/>
        <n v="12770.0"/>
        <n v="96779.0"/>
        <n v="121991.0"/>
        <n v="19093.0"/>
        <n v="138904.0"/>
        <n v="12592.0"/>
        <n v="18081.0"/>
        <n v="7427.0"/>
        <n v="13464.0"/>
        <n v="12512.0"/>
        <n v="44889.0"/>
        <n v="14038.0"/>
        <n v="22444.0"/>
        <n v="45965.0"/>
        <n v="12136.0"/>
        <n v="11043.0"/>
        <n v="100800.0"/>
        <n v="115673.0"/>
        <n v="9210.0"/>
        <n v="19464.0"/>
        <n v="16325.0"/>
        <n v="14137.0"/>
        <n v="24464.0"/>
        <n v="7229.0"/>
        <n v="37269.0"/>
        <n v="1515751.0"/>
        <n v="55274.0"/>
        <n v="134847.0"/>
        <n v="11296.0"/>
        <n v="16288.0"/>
        <n v="12459.0"/>
        <n v="14011.0"/>
        <n v="554980.0"/>
        <n v="8273.0"/>
        <n v="48211.0"/>
        <n v="221720.0"/>
        <n v="13823.0"/>
        <n v="186404.0"/>
        <n v="26304.0"/>
        <n v="53561.0"/>
        <n v="20278.0"/>
        <n v="70506.0"/>
        <n v="29251.0"/>
        <n v="12220.0"/>
        <n v="53464.0"/>
        <n v="58938.0"/>
        <n v="23965.0"/>
        <n v="24100.0"/>
        <n v="12319.0"/>
        <n v="17561.0"/>
        <n v="10835.0"/>
        <n v="325152.0"/>
        <n v="150457.0"/>
        <n v="224359.0"/>
        <n v="27202.0"/>
        <n v="190592.0"/>
        <n v="35163.0"/>
        <n v="45402.0"/>
        <n v="141165.0"/>
        <n v="62040.0"/>
        <n v="11734.0"/>
        <n v="161222.0"/>
        <n v="310255.0"/>
        <n v="321263.0"/>
        <n v="10779.0"/>
        <n v="1222302.0"/>
        <n v="232470.0"/>
        <n v="63794.0"/>
        <n v="114267.0"/>
        <n v="15033.0"/>
        <n v="10565.0"/>
        <n v="95644.0"/>
        <n v="25539.0"/>
        <n v="58738.0"/>
        <n v="17518.0"/>
        <n v="26270.0"/>
        <n v="16202.0"/>
        <n v="311753.0"/>
        <n v="59782.0"/>
        <n v="42830.0"/>
        <n v="63415.0"/>
        <n v="7789.0"/>
        <n v="109709.0"/>
        <n v="32173.0"/>
        <n v="55692.0"/>
        <n v="81905.0"/>
        <n v="43666.0"/>
        <n v="999915.0"/>
        <n v="210700.0"/>
        <n v="10903.0"/>
        <n v="23983.0"/>
        <n v="75531.0"/>
        <n v="446774.0"/>
        <n v="20348.0"/>
        <n v="47360.0"/>
        <n v="19408.0"/>
        <n v="8000.0"/>
        <n v="90123.0"/>
        <n v="28553.0"/>
        <n v="482834.0"/>
        <n v="14581.0"/>
        <n v="23488.0"/>
        <n v="16978.0"/>
        <n v="9238.0"/>
        <n v="42459.0"/>
        <n v="9153.0"/>
        <n v="42451.0"/>
        <n v="10066.0"/>
        <n v="21280.0"/>
        <n v="64892.0"/>
        <n v="49250.0"/>
        <n v="421110.0"/>
        <n v="127090.0"/>
        <n v="140359.0"/>
        <n v="32400.0"/>
        <n v="1116343.0"/>
        <n v="20417.0"/>
        <n v="183208.0"/>
        <n v="38735.0"/>
        <n v="56737.0"/>
        <n v="17075.0"/>
        <n v="16142.0"/>
        <n v="39705.0"/>
        <n v="81054.0"/>
        <n v="14083.0"/>
        <n v="21531.0"/>
        <n v="18401.0"/>
        <n v="69757.0"/>
        <n v="50517.0"/>
        <n v="106392.0"/>
        <n v="12868.0"/>
        <n v="13592.0"/>
        <n v="9222.0"/>
        <n v="11375.0"/>
        <n v="11681.0"/>
        <n v="10906.0"/>
        <n v="8420.0"/>
        <n v="286998.0"/>
        <n v="9790.0"/>
        <n v="12354.0"/>
        <n v="102884.0"/>
        <n v="20572.0"/>
        <n v="20537.0"/>
        <n v="52582.0"/>
        <n v="43367.0"/>
        <n v="7530.0"/>
        <n v="130796.0"/>
        <n v="122086.0"/>
        <n v="39725.0"/>
        <n v="212009.0"/>
        <n v="31443.0"/>
        <n v="87245.0"/>
        <n v="19334.0"/>
        <n v="115544.0"/>
        <n v="13655.0"/>
        <n v="20165.0"/>
        <n v="40447.0"/>
        <n v="318269.0"/>
        <n v="141157.0"/>
        <n v="9078.0"/>
        <n v="11025.0"/>
        <n v="88022.0"/>
        <n v="95289.0"/>
        <n v="19461.0"/>
        <n v="8111.0"/>
        <n v="50838.0"/>
        <n v="39212.0"/>
        <n v="7769.0"/>
        <n v="20459.0"/>
        <n v="76724.0"/>
        <n v="22163.0"/>
        <n v="9261.0"/>
        <n v="37355.0"/>
        <n v="13347.0"/>
        <n v="51889.0"/>
        <n v="69523.0"/>
        <n v="43327.0"/>
        <n v="29393.0"/>
        <n v="11672.0"/>
        <n v="9881.0"/>
        <n v="94340.0"/>
        <n v="69928.0"/>
        <n v="11561.0"/>
        <n v="73544.0"/>
        <n v="10485.0"/>
        <n v="8097.0"/>
        <n v="14693.0"/>
        <n v="11062.0"/>
        <n v="16236.0"/>
        <n v="83957.0"/>
        <n v="65043.0"/>
        <n v="38408.0"/>
        <n v="48947.0"/>
        <n v="21903.0"/>
        <n v="7531.0"/>
        <n v="74516.0"/>
        <n v="47016.0"/>
        <n v="11919.0"/>
        <n v="36543.0"/>
        <n v="42759.0"/>
        <n v="44505.0"/>
        <n v="470192.0"/>
        <n v="257862.0"/>
        <n v="14599.0"/>
        <n v="13100.0"/>
        <n v="39881.0"/>
        <n v="26558.0"/>
        <n v="177632.0"/>
        <n v="61574.0"/>
        <n v="12692.0"/>
        <n v="39314.0"/>
        <n v="9362.0"/>
        <n v="25377.0"/>
        <n v="253577.0"/>
        <n v="13168.0"/>
        <n v="14890.0"/>
        <n v="7965.0"/>
        <n v="18136.0"/>
        <n v="22004.0"/>
        <n v="8944.0"/>
        <n v="19951.0"/>
        <n v="149618.0"/>
        <n v="12988.0"/>
        <n v="14350.0"/>
        <n v="8362.0"/>
        <n v="13713.0"/>
        <n v="8217.0"/>
        <n v="562103.0"/>
        <n v="51056.0"/>
        <n v="58477.0"/>
        <n v="61848.0"/>
        <n v="49412.0"/>
        <n v="56927.0"/>
        <n v="9463.0"/>
        <n v="307888.0"/>
        <n v="12879.0"/>
        <n v="55445.0"/>
        <n v="20833.0"/>
        <n v="35043.0"/>
        <n v="117713.0"/>
        <n v="12176.0"/>
        <n v="10012.0"/>
        <n v="13326.0"/>
        <n v="48436.0"/>
        <n v="16580.0"/>
        <n v="9328.0"/>
        <n v="37617.0"/>
        <n v="45668.0"/>
        <n v="103665.0"/>
        <n v="17228.0"/>
        <n v="43057.0"/>
        <n v="77748.0"/>
        <n v="686858.0"/>
        <n v="18095.0"/>
        <n v="21028.0"/>
        <n v="1720462.0"/>
        <n v="12436.0"/>
        <n v="69540.0"/>
        <n v="229908.0"/>
        <n v="15441.0"/>
        <n v="11343.0"/>
        <n v="114384.0"/>
        <n v="9946.0"/>
        <n v="37717.0"/>
        <n v="37076.0"/>
        <n v="14047.0"/>
        <n v="14932.0"/>
        <n v="44361.0"/>
        <n v="38396.0"/>
        <n v="84306.0"/>
        <n v="760502.0"/>
        <n v="12710.0"/>
        <n v="14799.0"/>
        <n v="111624.0"/>
        <n v="80408.0"/>
        <n v="76049.0"/>
        <n v="13686.0"/>
        <n v="81486.0"/>
        <n v="15399.0"/>
        <n v="9273.0"/>
        <n v="217824.0"/>
        <n v="89744.0"/>
        <n v="10350.0"/>
        <n v="21482.0"/>
        <n v="1323451.0"/>
        <n v="679098.0"/>
        <n v="728841.0"/>
        <n v="23156.0"/>
        <n v="3196231.0"/>
        <n v="18324.0"/>
        <n v="14224.0"/>
        <n v="556152.0"/>
        <n v="117518.0"/>
        <n v="26212.0"/>
        <n v="7447.0"/>
        <n v="598460.0"/>
        <n v="9560.0"/>
        <n v="69722.0"/>
        <n v="284783.0"/>
        <n v="16175.0"/>
        <n v="507889.0"/>
        <n v="18633.0"/>
        <n v="109567.0"/>
        <n v="27032.0"/>
        <n v="26784.0"/>
        <n v="29092.0"/>
        <n v="9178.0"/>
        <n v="18537.0"/>
        <n v="12488.0"/>
        <n v="16719.0"/>
        <n v="297347.0"/>
        <n v="198163.0"/>
        <n v="65983.0"/>
        <n v="569171.0"/>
        <n v="13075.0"/>
        <n v="304377.0"/>
        <n v="756687.0"/>
        <n v="247106.0"/>
        <n v="780475.0"/>
        <n v="194833.0"/>
        <n v="69239.0"/>
        <n v="12606.0"/>
        <n v="29834.0"/>
        <n v="7320.0"/>
        <n v="47931.0"/>
        <n v="1109184.0"/>
        <n v="19344.0"/>
        <n v="18516.0"/>
        <n v="29856.0"/>
        <n v="98509.0"/>
        <n v="100058.0"/>
        <n v="7921.0"/>
        <n v="21737.0"/>
        <n v="11289.0"/>
        <n v="13293.0"/>
        <n v="7470.0"/>
        <n v="51515.0"/>
        <n v="16791.0"/>
        <n v="40859.0"/>
        <n v="16808.0"/>
        <n v="22501.0"/>
        <n v="11668.0"/>
        <n v="20486.0"/>
        <n v="14136.0"/>
        <n v="68704.0"/>
        <n v="276716.0"/>
        <n v="15588.0"/>
        <n v="19826.0"/>
        <n v="19549.0"/>
        <n v="46190.0"/>
        <n v="15449.0"/>
        <n v="75161.0"/>
        <n v="23774.0"/>
        <n v="30460.0"/>
        <n v="61442.0"/>
        <n v="11214.0"/>
        <n v="111884.0"/>
        <n v="264580.0"/>
        <n v="15277.0"/>
        <n v="11325.0"/>
        <n v="42884.0"/>
        <n v="20548.0"/>
        <n v="11417.0"/>
        <n v="10883.0"/>
        <n v="1956642.0"/>
        <n v="254780.0"/>
        <n v="21478.0"/>
        <n v="23410.0"/>
        <n v="7540.0"/>
        <n v="219088.0"/>
        <n v="1575592.0"/>
        <n v="19379.0"/>
        <n v="136733.0"/>
        <n v="16239.0"/>
        <n v="40929.0"/>
        <n v="15047.0"/>
        <n v="32436.0"/>
        <n v="9920.0"/>
        <n v="11789.0"/>
        <n v="15311.0"/>
        <n v="9702.0"/>
        <n v="25206.0"/>
        <n v="654902.0"/>
        <n v="12209.0"/>
        <n v="25889.0"/>
        <n v="14489.0"/>
        <n v="25532.0"/>
        <n v="31003.0"/>
        <n v="9725.0"/>
        <n v="12001.0"/>
        <n v="130602.0"/>
        <n v="27394.0"/>
        <n v="184622.0"/>
        <n v="39373.0"/>
        <n v="87287.0"/>
        <n v="99205.0"/>
        <n v="113262.0"/>
        <n v="27592.0"/>
        <n v="12974.0"/>
        <n v="12391.0"/>
        <n v="13132.0"/>
        <n v="19829.0"/>
        <n v="4154911.0"/>
        <n v="16503.0"/>
        <n v="11607.0"/>
        <n v="192201.0"/>
        <n v="33650.0"/>
        <n v="48562.0"/>
        <n v="14181.0"/>
        <n v="14509.0"/>
        <n v="1083050.0"/>
        <n v="15322.0"/>
        <n v="182114.0"/>
        <n v="65238.0"/>
        <n v="9867.0"/>
        <n v="72117.0"/>
        <n v="10677.0"/>
        <n v="102958.0"/>
        <n v="43117.0"/>
        <n v="13608.0"/>
        <n v="50183.0"/>
        <n v="7822.0"/>
        <n v="31243.0"/>
        <n v="11269.0"/>
        <n v="102905.0"/>
        <n v="21088.0"/>
        <n v="12214.0"/>
        <n v="11476.0"/>
        <n v="73567.0"/>
        <n v="224877.0"/>
        <n v="92806.0"/>
        <n v="10389.0"/>
        <n v="85965.0"/>
        <n v="104814.0"/>
        <n v="7687.0"/>
        <n v="126337.0"/>
        <n v="74436.0"/>
        <n v="45285.0"/>
        <n v="15318.0"/>
        <n v="8204.0"/>
        <n v="12864.0"/>
        <n v="10191.0"/>
        <n v="17833.0"/>
        <n v="10942.0"/>
        <n v="180353.0"/>
        <n v="104538.0"/>
        <n v="42755.0"/>
        <n v="59296.0"/>
        <n v="26715.0"/>
        <n v="12148.0"/>
        <n v="65257.0"/>
        <n v="252170.0"/>
        <n v="171575.0"/>
        <n v="16956.0"/>
        <n v="123430.0"/>
        <n v="57168.0"/>
        <n v="52006.0"/>
        <n v="36431.0"/>
        <n v="36863.0"/>
        <n v="22180.0"/>
        <n v="23941.0"/>
        <n v="571090.0"/>
        <n v="210096.0"/>
        <n v="292885.0"/>
        <n v="197192.0"/>
        <n v="82916.0"/>
        <n v="24875.0"/>
        <n v="45397.0"/>
        <n v="114194.0"/>
        <n v="18458.0"/>
        <n v="18771.0"/>
        <n v="232635.0"/>
        <n v="7514.0"/>
        <n v="16151.0"/>
        <n v="17049.0"/>
        <n v="7248.0"/>
        <n v="109128.0"/>
        <n v="13183.0"/>
        <n v="20885.0"/>
        <n v="207823.0"/>
        <n v="25835.0"/>
        <n v="921791.0"/>
        <n v="63460.0"/>
        <n v="49014.0"/>
        <n v="108559.0"/>
        <n v="818919.0"/>
        <n v="18022.0"/>
        <n v="39163.0"/>
        <n v="68008.0"/>
        <n v="11420.0"/>
        <n v="10093.0"/>
        <n v="152881.0"/>
        <n v="8437.0"/>
        <n v="91593.0"/>
        <n v="458931.0"/>
        <n v="17582.0"/>
        <n v="14553.0"/>
        <n v="564387.0"/>
        <n v="18313.0"/>
        <n v="61474.0"/>
        <n v="9533.0"/>
        <n v="34278.0"/>
        <n v="189462.0"/>
        <n v="14922.0"/>
        <n v="83537.0"/>
        <n v="80456.0"/>
        <n v="17382.0"/>
        <n v="13700.0"/>
        <n v="186702.0"/>
        <n v="17645.0"/>
        <n v="9157.0"/>
        <n v="11511.0"/>
        <n v="7472.0"/>
        <n v="10815.0"/>
        <n v="47394.0"/>
        <n v="405957.0"/>
        <n v="7584.0"/>
        <n v="27473.0"/>
        <n v="17620.0"/>
        <n v="1010148.0"/>
        <n v="119280.0"/>
        <n v="14398.0"/>
        <n v="11697.0"/>
        <n v="189571.0"/>
        <n v="13833.0"/>
        <n v="14984.0"/>
        <n v="7585.0"/>
        <n v="7862.0"/>
        <n v="14763.0"/>
        <n v="15475.0"/>
        <n v="83854.0"/>
        <n v="9014.0"/>
        <n v="161178.0"/>
        <n v="113420.0"/>
        <n v="7628.0"/>
        <n v="56945.0"/>
        <n v="115412.0"/>
        <n v="38070.0"/>
        <n v="481526.0"/>
        <n v="9060.0"/>
        <n v="183230.0"/>
        <n v="29323.0"/>
        <n v="95655.0"/>
        <n v="28888.0"/>
        <n v="8716.0"/>
        <n v="7394.0"/>
        <n v="1767940.0"/>
        <n v="9515.0"/>
        <n v="14451.0"/>
        <n v="17752.0"/>
        <n v="766674.0"/>
        <n v="7691.0"/>
        <n v="15547.0"/>
        <n v="33069.0"/>
        <n v="32845.0"/>
        <n v="198754.0"/>
        <n v="31359.0"/>
        <n v="96031.0"/>
        <n v="21143.0"/>
        <n v="117879.0"/>
        <n v="54134.0"/>
        <n v="12092.0"/>
        <n v="239164.0"/>
        <n v="61227.0"/>
        <n v="9357.0"/>
        <n v="24962.0"/>
        <n v="9730.0"/>
        <n v="156427.0"/>
        <n v="15602.0"/>
        <n v="48892.0"/>
        <n v="16628.0"/>
        <n v="84460.0"/>
        <n v="15252.0"/>
        <n v="9130.0"/>
        <n v="60412.0"/>
        <n v="742281.0"/>
        <n v="37176.0"/>
        <n v="41513.0"/>
        <n v="35034.0"/>
        <n v="8862.0"/>
        <n v="26820.0"/>
        <n v="908899.0"/>
        <n v="22259.0"/>
        <n v="26415.0"/>
        <n v="37227.0"/>
        <n v="13946.0"/>
        <n v="680912.0"/>
        <n v="9059.0"/>
        <n v="78433.0"/>
        <n v="10707.0"/>
        <n v="7409.0"/>
        <n v="435848.0"/>
        <n v="510778.0"/>
        <n v="70134.0"/>
        <n v="23711.0"/>
        <n v="20899.0"/>
        <n v="10811.0"/>
        <n v="1100942.0"/>
        <n v="26439.0"/>
        <n v="10524.0"/>
        <n v="23829.0"/>
        <n v="31625.0"/>
        <n v="81567.0"/>
        <n v="8187.0"/>
        <n v="64577.0"/>
        <n v="12451.0"/>
        <n v="7806.0"/>
        <n v="76439.0"/>
        <n v="74426.0"/>
        <m/>
      </sharedItems>
    </cacheField>
    <cacheField name="clicks" numFmtId="0">
      <sharedItems containsString="0" containsBlank="1" containsNumber="1" containsInteger="1">
        <n v="350.0"/>
        <n v="144.0"/>
        <n v="120.0"/>
        <n v="65.0"/>
        <n v="101.0"/>
        <n v="364.0"/>
        <n v="90.0"/>
        <n v="4265.0"/>
        <n v="40.0"/>
        <n v="99.0"/>
        <n v="74.0"/>
        <n v="68.0"/>
        <n v="298.0"/>
        <n v="66.0"/>
        <n v="333.0"/>
        <n v="54.0"/>
        <n v="270.0"/>
        <n v="88.0"/>
        <n v="167.0"/>
        <n v="255.0"/>
        <n v="341.0"/>
        <n v="490.0"/>
        <n v="190.0"/>
        <n v="21.0"/>
        <n v="3874.0"/>
        <n v="22.0"/>
        <n v="10.0"/>
        <n v="30.0"/>
        <n v="92.0"/>
        <n v="130.0"/>
        <n v="45.0"/>
        <n v="58.0"/>
        <n v="97.0"/>
        <n v="96.0"/>
        <n v="155.0"/>
        <n v="174.0"/>
        <n v="320.0"/>
        <n v="963.0"/>
        <n v="50.0"/>
        <n v="140.0"/>
        <n v="150.0"/>
        <n v="60.0"/>
        <n v="122.0"/>
        <n v="512.0"/>
        <n v="169.0"/>
        <n v="351.0"/>
        <n v="736.0"/>
        <n v="80.0"/>
        <n v="84.0"/>
        <n v="9.0"/>
        <n v="191.0"/>
        <n v="26.0"/>
        <n v="126.0"/>
        <n v="2841.0"/>
        <n v="321.0"/>
        <n v="20.0"/>
        <n v="299.0"/>
        <n v="852.0"/>
        <n v="684.0"/>
        <n v="799.0"/>
        <n v="70.0"/>
        <n v="89.0"/>
        <n v="211.0"/>
        <n v="790.0"/>
        <n v="186.0"/>
        <n v="951.0"/>
        <n v="812.0"/>
        <n v="111.0"/>
        <n v="79.0"/>
        <n v="69.0"/>
        <n v="841.0"/>
        <n v="702.0"/>
        <n v="185.0"/>
        <n v="204.0"/>
        <n v="286.0"/>
        <n v="208.0"/>
        <n v="81.0"/>
        <n v="64.0"/>
        <n v="200.0"/>
        <n v="212.0"/>
        <n v="241.0"/>
        <n v="369.0"/>
        <n v="399.0"/>
        <n v="63.0"/>
        <n v="44.0"/>
        <n v="0.0"/>
        <n v="125.0"/>
        <n v="160.0"/>
        <n v="410.0"/>
        <n v="78.0"/>
        <n v="106.0"/>
        <n v="219.0"/>
        <n v="450.0"/>
        <n v="56.0"/>
        <n v="1542.0"/>
        <n v="24.0"/>
        <n v="499.0"/>
        <n v="940.0"/>
        <n v="75.0"/>
        <n v="147.0"/>
        <n v="86.0"/>
        <n v="95.0"/>
        <n v="175.0"/>
        <n v="110.0"/>
        <n v="25.0"/>
        <n v="854.0"/>
        <n v="420.0"/>
        <n v="480.0"/>
        <n v="601.0"/>
        <n v="250.0"/>
        <n v="500.0"/>
        <n v="970.0"/>
        <n v="3142.0"/>
        <n v="504.0"/>
        <n v="76.0"/>
        <n v="240.0"/>
        <n v="165.0"/>
        <n v="763.0"/>
        <n v="278.0"/>
        <n v="104.0"/>
        <n v="184.0"/>
        <n v="220.0"/>
        <n v="133.0"/>
        <n v="2748.0"/>
        <n v="704.0"/>
        <n v="35.0"/>
        <n v="1269.0"/>
        <n v="85.0"/>
        <n v="121.0"/>
        <n v="23.0"/>
        <n v="214.0"/>
        <n v="984.0"/>
        <n v="352.0"/>
        <n v="87.0"/>
        <n v="3104.0"/>
        <n v="620.0"/>
        <n v="114.0"/>
        <n v="145.0"/>
        <n v="265.0"/>
        <n v="55.0"/>
        <n v="199.0"/>
        <n v="33.0"/>
        <n v="46.0"/>
        <n v="815.0"/>
        <n v="300.0"/>
        <n v="555.0"/>
        <n v="412.0"/>
        <n v="177.0"/>
        <n v="914.0"/>
        <n v="370.0"/>
        <n v="260.0"/>
        <n v="187.0"/>
        <n v="15.0"/>
        <n v="210.0"/>
        <n v="223.0"/>
        <n v="230.0"/>
        <n v="124.0"/>
        <n v="700.0"/>
        <n v="485.0"/>
        <n v="280.0"/>
        <n v="105.0"/>
        <n v="100.0"/>
        <n v="39.0"/>
        <n v="890.0"/>
        <n v="31.0"/>
        <n v="151.0"/>
        <n v="1450.0"/>
        <n v="135.0"/>
        <n v="213.0"/>
        <n v="170.0"/>
        <n v="863.0"/>
        <n v="71.0"/>
        <n v="374.0"/>
        <n v="98.0"/>
        <n v="171.0"/>
        <n v="227.0"/>
        <n v="2085.0"/>
        <n v="4865.0"/>
        <n v="489.0"/>
        <n v="48.0"/>
        <n v="113.0"/>
        <n v="166.0"/>
        <n v="2140.0"/>
        <n v="59.0"/>
        <n v="590.0"/>
        <n v="193.0"/>
        <n v="560.0"/>
        <n v="311.0"/>
        <n v="67.0"/>
        <n v="3414.0"/>
        <n v="1984.0"/>
        <n v="2174.0"/>
        <n v="73.0"/>
        <n v="8745.0"/>
        <n v="1867.0"/>
        <n v="77.0"/>
        <n v="1654.0"/>
        <n v="194.0"/>
        <n v="756.0"/>
        <n v="823.0"/>
        <n v="345.0"/>
        <n v="751.0"/>
        <n v="469.0"/>
        <n v="1354.0"/>
        <n v="801.0"/>
        <n v="750.0"/>
        <n v="2186.0"/>
        <n v="435.0"/>
        <n v="43.0"/>
        <n v="42.0"/>
        <n v="49.0"/>
        <n v="691.0"/>
        <n v="4563.0"/>
        <n v="699.0"/>
        <n v="1245.0"/>
        <n v="541.0"/>
        <n v="142.0"/>
        <n v="1874.0"/>
        <n v="37.0"/>
        <n v="269.0"/>
        <n v="180.0"/>
        <n v="203.0"/>
        <n v="380.0"/>
        <n v="1254.0"/>
        <n v="3984.0"/>
        <n v="421.0"/>
        <n v="197.0"/>
        <n v="805.0"/>
        <n v="233.0"/>
        <n v="325.0"/>
        <n v="61.0"/>
        <n v="471.0"/>
        <n v="347.0"/>
        <n v="117.0"/>
        <n v="201.0"/>
        <n v="650.0"/>
        <n v="360.0"/>
        <n v="108.0"/>
        <n v="116.0"/>
        <n v="1541.0"/>
        <n v="796.0"/>
        <n v="519.0"/>
        <n v="666.0"/>
        <n v="470.0"/>
        <n v="600.0"/>
        <n v="2150.0"/>
        <n v="1987.0"/>
        <n v="426.0"/>
        <n v="974.0"/>
        <n v="47.0"/>
        <n v="478.0"/>
        <n v="222.0"/>
        <n v="874.0"/>
        <n v="52.0"/>
        <n v="2874.0"/>
        <n v="400.0"/>
        <n v="13.0"/>
        <n v="492.0"/>
        <n v="19.0"/>
        <n v="152.0"/>
        <n v="146.0"/>
        <n v="1235.0"/>
        <n v="275.0"/>
        <n v="4852.0"/>
        <n v="164.0"/>
        <n v="390.0"/>
        <n v="209.0"/>
        <n v="1999.0"/>
        <n v="2000.0"/>
        <n v="57.0"/>
        <n v="1058.0"/>
        <n v="1290.0"/>
        <n v="2984.0"/>
        <n v="440.0"/>
        <m/>
      </sharedItems>
    </cacheField>
    <cacheField name="viewable_impressions" numFmtId="0">
      <sharedItems containsString="0" containsBlank="1" containsNumber="1" containsInteger="1">
        <n v="14623.0"/>
        <n v="24692.0"/>
        <n v="39543.0"/>
        <n v="5876.0"/>
        <n v="10871.0"/>
        <n v="58336.0"/>
        <n v="4126.0"/>
        <n v="1135085.0"/>
        <n v="8061.0"/>
        <n v="11077.0"/>
        <n v="4391.0"/>
        <n v="3340.0"/>
        <n v="47405.0"/>
        <n v="13600.0"/>
        <n v="9964.0"/>
        <n v="6872.0"/>
        <n v="18395.0"/>
        <n v="1272.0"/>
        <n v="3797.0"/>
        <n v="24101.0"/>
        <n v="69700.0"/>
        <n v="1124.0"/>
        <n v="155266.0"/>
        <n v="7523.0"/>
        <n v="3585.0"/>
        <n v="512107.0"/>
        <n v="22566.0"/>
        <n v="3725.0"/>
        <n v="1588.0"/>
        <n v="6193.0"/>
        <n v="5361.0"/>
        <n v="13128.0"/>
        <n v="23052.0"/>
        <n v="4608.0"/>
        <n v="3339.0"/>
        <n v="6677.0"/>
        <n v="3482.0"/>
        <n v="23374.0"/>
        <n v="47126.0"/>
        <n v="37438.0"/>
        <n v="19625.0"/>
        <n v="6272.0"/>
        <n v="9830.0"/>
        <n v="4781.0"/>
        <n v="171464.0"/>
        <n v="11084.0"/>
        <n v="14910.0"/>
        <n v="8684.0"/>
        <n v="5375.0"/>
        <n v="5668.0"/>
        <n v="17511.0"/>
        <n v="20134.0"/>
        <n v="7633.0"/>
        <n v="39206.0"/>
        <n v="47065.0"/>
        <n v="89526.0"/>
        <n v="8055.0"/>
        <n v="18073.0"/>
        <n v="14149.0"/>
        <n v="3860.0"/>
        <n v="40366.0"/>
        <n v="6758.0"/>
        <n v="10961.0"/>
        <n v="4731.0"/>
        <n v="9438.0"/>
        <n v="7938.0"/>
        <n v="22256.0"/>
        <n v="25461.0"/>
        <n v="370429.0"/>
        <n v="69132.0"/>
        <n v="3481.0"/>
        <n v="75304.0"/>
        <n v="148742.0"/>
        <n v="109871.0"/>
        <n v="95989.0"/>
        <n v="12771.0"/>
        <n v="1851.0"/>
        <n v="26416.0"/>
        <n v="35860.0"/>
        <n v="44118.0"/>
        <n v="3065.0"/>
        <n v="18950.0"/>
        <n v="203987.0"/>
        <n v="6474.0"/>
        <n v="40571.0"/>
        <n v="569.0"/>
        <n v="6105.0"/>
        <n v="5055.0"/>
        <n v="8298.0"/>
        <n v="3756.0"/>
        <n v="35661.0"/>
        <n v="7941.0"/>
        <n v="5545.0"/>
        <n v="6284.0"/>
        <n v="10702.0"/>
        <n v="127042.0"/>
        <n v="25182.0"/>
        <n v="803.0"/>
        <n v="10212.0"/>
        <n v="5263.0"/>
        <n v="12531.0"/>
        <n v="56138.0"/>
        <n v="30039.0"/>
        <n v="18536.0"/>
        <n v="4047.0"/>
        <n v="3454.0"/>
        <n v="65488.0"/>
        <n v="3650.0"/>
        <n v="33478.0"/>
        <n v="17539.0"/>
        <n v="4568.0"/>
        <n v="4168.0"/>
        <n v="25104.0"/>
        <n v="6224.0"/>
        <n v="9831.0"/>
        <n v="43079.0"/>
        <n v="9626.0"/>
        <n v="98952.0"/>
        <n v="7472.0"/>
        <n v="4545.0"/>
        <n v="4752.0"/>
        <n v="1698.0"/>
        <n v="6240.0"/>
        <n v="17477.0"/>
        <n v="1600.0"/>
        <n v="12672.0"/>
        <n v="10028.0"/>
        <n v="2089.0"/>
        <n v="4547.0"/>
        <n v="14473.0"/>
        <n v="52475.0"/>
        <n v="3798.0"/>
        <n v="11814.0"/>
        <n v="9558.0"/>
        <n v="9300.0"/>
        <n v="3275.0"/>
        <n v="11667.0"/>
        <n v="1151776.0"/>
        <n v="47583.0"/>
        <n v="104268.0"/>
        <n v="6822.0"/>
        <n v="5304.0"/>
        <n v="7290.0"/>
        <n v="5060.0"/>
        <n v="323498.0"/>
        <n v="1929.0"/>
        <n v="30157.0"/>
        <n v="35178.0"/>
        <n v="10671.0"/>
        <n v="30885.0"/>
        <n v="12354.0"/>
        <n v="37063.0"/>
        <n v="14227.0"/>
        <n v="6410.0"/>
        <n v="26779.0"/>
        <n v="25060.0"/>
        <n v="7133.0"/>
        <n v="22151.0"/>
        <n v="41861.0"/>
        <n v="13608.0"/>
        <n v="11355.0"/>
        <n v="7028.0"/>
        <n v="2960.0"/>
        <n v="2888.0"/>
        <n v="138319.0"/>
        <n v="58372.0"/>
        <n v="163149.0"/>
        <n v="5202.0"/>
        <n v="28906.0"/>
        <n v="21222.0"/>
        <n v="17284.0"/>
        <n v="102776.0"/>
        <n v="43853.0"/>
        <n v="8741.0"/>
        <n v="66740.0"/>
        <n v="105054.0"/>
        <n v="172887.0"/>
        <n v="6420.0"/>
        <n v="553773.0"/>
        <n v="40870.0"/>
        <n v="46557.0"/>
        <n v="60964.0"/>
        <n v="5495.0"/>
        <n v="6248.0"/>
        <n v="13294.0"/>
        <n v="12130.0"/>
        <n v="33538.0"/>
        <n v="11513.0"/>
        <n v="12813.0"/>
        <n v="11786.0"/>
        <n v="170122.0"/>
        <n v="28235.0"/>
        <n v="24499.0"/>
        <n v="28161.0"/>
        <n v="4655.0"/>
        <n v="3064.0"/>
        <n v="24427.0"/>
        <n v="3596.0"/>
        <n v="61995.0"/>
        <n v="18513.0"/>
        <n v="618816.0"/>
        <n v="94625.0"/>
        <n v="3776.0"/>
        <n v="464.0"/>
        <n v="63816.0"/>
        <n v="196581.0"/>
        <n v="14945.0"/>
        <n v="8047.0"/>
        <n v="6596.0"/>
        <n v="4400.0"/>
        <n v="33421.0"/>
        <n v="11390.0"/>
        <n v="292059.0"/>
        <n v="6970.0"/>
        <n v="4620.0"/>
        <n v="8367.0"/>
        <n v="4626.0"/>
        <n v="15187.0"/>
        <n v="4345.0"/>
        <n v="29142.0"/>
        <n v="6978.0"/>
        <n v="15309.0"/>
        <n v="34731.0"/>
        <n v="9205.0"/>
        <n v="212140.0"/>
        <n v="30178.0"/>
        <n v="76130.0"/>
        <n v="5152.0"/>
        <n v="550519.0"/>
        <n v="1016.0"/>
        <n v="131164.0"/>
        <n v="28719.0"/>
        <n v="41296.0"/>
        <n v="5508.0"/>
        <n v="7064.0"/>
        <n v="12950.0"/>
        <n v="56762.0"/>
        <n v="9945.0"/>
        <n v="15593.0"/>
        <n v="11051.0"/>
        <n v="41258.0"/>
        <n v="17179.0"/>
        <n v="39599.0"/>
        <n v="6472.0"/>
        <n v="7747.0"/>
        <n v="5352.0"/>
        <n v="7171.0"/>
        <n v="4713.0"/>
        <n v="4735.0"/>
        <n v="4430.0"/>
        <n v="61586.0"/>
        <n v="1295.0"/>
        <n v="8561.0"/>
        <n v="42841.0"/>
        <n v="2226.0"/>
        <n v="15587.0"/>
        <n v="22065.0"/>
        <n v="14306.0"/>
        <n v="5468.0"/>
        <n v="109118.0"/>
        <n v="82898.0"/>
        <n v="5402.0"/>
        <n v="16903.0"/>
        <n v="19134.0"/>
        <n v="71903.0"/>
        <n v="8673.0"/>
        <n v="79182.0"/>
        <n v="9519.0"/>
        <n v="6601.0"/>
        <n v="16663.0"/>
        <n v="33355.0"/>
        <n v="8280.0"/>
        <n v="4051.0"/>
        <n v="7974.0"/>
        <n v="45972.0"/>
        <n v="19527.0"/>
        <n v="14647.0"/>
        <n v="4346.0"/>
        <n v="23274.0"/>
        <n v="31317.0"/>
        <n v="3152.0"/>
        <n v="12668.0"/>
        <n v="43209.0"/>
        <n v="2368.0"/>
        <n v="3852.0"/>
        <n v="17138.0"/>
        <n v="8357.0"/>
        <n v="33879.0"/>
        <n v="48273.0"/>
        <n v="4689.0"/>
        <n v="3277.0"/>
        <n v="7619.0"/>
        <n v="2344.0"/>
        <n v="16955.0"/>
        <n v="30196.0"/>
        <n v="4063.0"/>
        <n v="40405.0"/>
        <n v="4255.0"/>
        <n v="4942.0"/>
        <n v="6597.0"/>
        <n v="6539.0"/>
        <n v="8669.0"/>
        <n v="1420.0"/>
        <n v="25871.0"/>
        <n v="23557.0"/>
        <n v="32089.0"/>
        <n v="18831.0"/>
        <n v="3059.0"/>
        <n v="23985.0"/>
        <n v="12210.0"/>
        <n v="8100.0"/>
        <n v="18046.0"/>
        <n v="17744.0"/>
        <n v="18993.0"/>
        <n v="336480.0"/>
        <n v="105048.0"/>
        <n v="28001.0"/>
        <n v="1779.0"/>
        <n v="6507.0"/>
        <n v="6331.0"/>
        <n v="15761.0"/>
        <n v="70865.0"/>
        <n v="18717.0"/>
        <n v="9048.0"/>
        <n v="27671.0"/>
        <n v="16698.0"/>
        <n v="66972.0"/>
        <n v="8527.0"/>
        <n v="5230.0"/>
        <n v="10842.0"/>
        <n v="18735.0"/>
        <n v="3002.0"/>
        <n v="10511.0"/>
        <n v="126031.0"/>
        <n v="6514.0"/>
        <n v="8228.0"/>
        <n v="3821.0"/>
        <n v="5959.0"/>
        <n v="8339.0"/>
        <n v="5740.0"/>
        <n v="340616.0"/>
        <n v="24672.0"/>
        <n v="43554.0"/>
        <n v="6581.0"/>
        <n v="22155.0"/>
        <n v="20980.0"/>
        <n v="1518.0"/>
        <n v="134959.0"/>
        <n v="7225.0"/>
        <n v="4565.0"/>
        <n v="1777.0"/>
        <n v="20942.0"/>
        <n v="16357.0"/>
        <n v="5460.0"/>
        <n v="5734.0"/>
        <n v="3568.0"/>
        <n v="16543.0"/>
        <n v="11928.0"/>
        <n v="7102.0"/>
        <n v="5092.0"/>
        <n v="16872.0"/>
        <n v="77283.0"/>
        <n v="11116.0"/>
        <n v="23767.0"/>
        <n v="6170.0"/>
        <n v="81956.0"/>
        <n v="10021.0"/>
        <n v="5781.0"/>
        <n v="940296.0"/>
        <n v="7055.0"/>
        <n v="28713.0"/>
        <n v="98259.0"/>
        <n v="7626.0"/>
        <n v="5900.0"/>
        <n v="61524.0"/>
        <n v="4818.0"/>
        <n v="26541.0"/>
        <n v="9246.0"/>
        <n v="9934.0"/>
        <n v="8947.0"/>
        <n v="36040.0"/>
        <n v="6305.0"/>
        <n v="45376.0"/>
        <n v="326721.0"/>
        <n v="8159.0"/>
        <n v="1403.0"/>
        <n v="40343.0"/>
        <n v="13127.0"/>
        <n v="34921.0"/>
        <n v="7928.0"/>
        <n v="57653.0"/>
        <n v="3398.0"/>
        <n v="4648.0"/>
        <n v="75089.0"/>
        <n v="48786.0"/>
        <n v="723.0"/>
        <n v="10473.0"/>
        <n v="737990.0"/>
        <n v="467726.0"/>
        <n v="424340.0"/>
        <n v="4468.0"/>
        <n v="2013324.0"/>
        <n v="3145.0"/>
        <n v="2549.0"/>
        <n v="221833.0"/>
        <n v="66458.0"/>
        <n v="12726.0"/>
        <n v="4163.0"/>
        <n v="201153.0"/>
        <n v="3076.0"/>
        <n v="40640.0"/>
        <n v="239363.0"/>
        <n v="1923.0"/>
        <n v="9613.0"/>
        <n v="176329.0"/>
        <n v="9424.0"/>
        <n v="57620.0"/>
        <n v="21893.0"/>
        <n v="12708.0"/>
        <n v="16986.0"/>
        <n v="4644.0"/>
        <n v="6473.0"/>
        <n v="4021.0"/>
        <n v="9944.0"/>
        <n v="166412.0"/>
        <n v="76695.0"/>
        <n v="8536.0"/>
        <n v="343050.0"/>
        <n v="5980.0"/>
        <n v="27519.0"/>
        <n v="442979.0"/>
        <n v="159618.0"/>
        <n v="453974.0"/>
        <n v="29091.0"/>
        <n v="23112.0"/>
        <n v="8332.0"/>
        <n v="14599.0"/>
        <n v="4020.0"/>
        <n v="15989.0"/>
        <n v="83035.0"/>
        <n v="2353.0"/>
        <n v="8191.0"/>
        <n v="7664.0"/>
        <n v="30688.0"/>
        <n v="73422.0"/>
        <n v="4727.0"/>
        <n v="11206.0"/>
        <n v="1345.0"/>
        <n v="9054.0"/>
        <n v="6753.0"/>
        <n v="18304.0"/>
        <n v="11402.0"/>
        <n v="17695.0"/>
        <n v="9211.0"/>
        <n v="13003.0"/>
        <n v="7860.0"/>
        <n v="14583.0"/>
        <n v="4683.0"/>
        <n v="31283.0"/>
        <n v="114927.0"/>
        <n v="6511.0"/>
        <n v="6187.0"/>
        <n v="8618.0"/>
        <n v="4595.0"/>
        <n v="40385.0"/>
        <n v="10735.0"/>
        <n v="21830.0"/>
        <n v="17048.0"/>
        <n v="5523.0"/>
        <n v="53017.0"/>
        <n v="217526.0"/>
        <n v="3089.0"/>
        <n v="6186.0"/>
        <n v="14259.0"/>
        <n v="1387.0"/>
        <n v="1652.0"/>
        <n v="981461.0"/>
        <n v="19169.0"/>
        <n v="15548.0"/>
        <n v="163786.0"/>
        <n v="13626.0"/>
        <n v="1475.0"/>
        <n v="75638.0"/>
        <n v="1155869.0"/>
        <n v="12168.0"/>
        <n v="102728.0"/>
        <n v="9375.0"/>
        <n v="9249.0"/>
        <n v="5653.0"/>
        <n v="17531.0"/>
        <n v="6702.0"/>
        <n v="7757.0"/>
        <n v="5564.0"/>
        <n v="3588.0"/>
        <n v="40733.0"/>
        <n v="3976.0"/>
        <n v="18382.0"/>
        <n v="12453.0"/>
        <n v="15219.0"/>
        <n v="12591.0"/>
        <n v="6616.0"/>
        <n v="7173.0"/>
        <n v="11736.0"/>
        <n v="16144.0"/>
        <n v="98938.0"/>
        <n v="23152.0"/>
        <n v="40039.0"/>
        <n v="49240.0"/>
        <n v="95762.0"/>
        <n v="10901.0"/>
        <n v="7521.0"/>
        <n v="5756.0"/>
        <n v="6133.0"/>
        <n v="15071.0"/>
        <n v="2338732.0"/>
        <n v="8595.0"/>
        <n v="5218.0"/>
        <n v="113707.0"/>
        <n v="15621.0"/>
        <n v="29108.0"/>
        <n v="7106.0"/>
        <n v="866.0"/>
        <n v="590156.0"/>
        <n v="6416.0"/>
        <n v="14477.0"/>
        <n v="23741.0"/>
        <n v="6867.0"/>
        <n v="9807.0"/>
        <n v="7247.0"/>
        <n v="86884.0"/>
        <n v="6478.0"/>
        <n v="2714.0"/>
        <n v="41506.0"/>
        <n v="3786.0"/>
        <n v="16326.0"/>
        <n v="4992.0"/>
        <n v="45324.0"/>
        <n v="17930.0"/>
        <n v="5376.0"/>
        <n v="4963.0"/>
        <n v="28800.0"/>
        <n v="121175.0"/>
        <n v="67534.0"/>
        <n v="8161.0"/>
        <n v="33865.0"/>
        <n v="55984.0"/>
        <n v="5311.0"/>
        <n v="51394.0"/>
        <n v="30158.0"/>
        <n v="30225.0"/>
        <n v="5928.0"/>
        <n v="1348.0"/>
        <n v="5549.0"/>
        <n v="1243.0"/>
        <n v="8670.0"/>
        <n v="4578.0"/>
        <n v="67637.0"/>
        <n v="49049.0"/>
        <n v="36503.0"/>
        <n v="25482.0"/>
        <n v="12287.0"/>
        <n v="7950.0"/>
        <n v="12749.0"/>
        <n v="9248.0"/>
        <n v="101487.0"/>
        <n v="7553.0"/>
        <n v="45294.0"/>
        <n v="43261.0"/>
        <n v="24711.0"/>
        <n v="31262.0"/>
        <n v="3570.0"/>
        <n v="4835.0"/>
        <n v="13054.0"/>
        <n v="246243.0"/>
        <n v="90928.0"/>
        <n v="12733.0"/>
        <n v="80623.0"/>
        <n v="24951.0"/>
        <n v="14213.0"/>
        <n v="716.0"/>
        <n v="50923.0"/>
        <n v="3623.0"/>
        <n v="34008.0"/>
        <n v="2646.0"/>
        <n v="4360.0"/>
        <n v="191.0"/>
        <n v="3988.0"/>
        <n v="38487.0"/>
        <n v="4337.0"/>
        <n v="9901.0"/>
        <n v="33602.0"/>
        <n v="3753.0"/>
        <n v="668449.0"/>
        <n v="26978.0"/>
        <n v="30349.0"/>
        <n v="79254.0"/>
        <n v="395852.0"/>
        <n v="10618.0"/>
        <n v="16254.0"/>
        <n v="2996.0"/>
        <n v="4647.0"/>
        <n v="3901.0"/>
        <n v="94895.0"/>
        <n v="5271.0"/>
        <n v="51004.0"/>
        <n v="264325.0"/>
        <n v="9848.0"/>
        <n v="6119.0"/>
        <n v="78234.0"/>
        <n v="9481.0"/>
        <n v="31245.0"/>
        <n v="6548.0"/>
        <n v="3704.0"/>
        <n v="53431.0"/>
        <n v="10713.0"/>
        <n v="67987.0"/>
        <n v="46039.0"/>
        <n v="7411.0"/>
        <n v="3609.0"/>
        <n v="132038.0"/>
        <n v="9673.0"/>
        <n v="4520.0"/>
        <n v="8268.0"/>
        <n v="1191.0"/>
        <n v="4321.0"/>
        <n v="22712.0"/>
        <n v="204189.0"/>
        <n v="3093.0"/>
        <n v="11306.0"/>
        <n v="11197.0"/>
        <n v="699834.0"/>
        <n v="55665.0"/>
        <n v="2807.0"/>
        <n v="6761.0"/>
        <n v="130676.0"/>
        <n v="7693.0"/>
        <n v="9614.0"/>
        <n v="5396.0"/>
        <n v="2152.0"/>
        <n v="8955.0"/>
        <n v="6019.0"/>
        <n v="60626.0"/>
        <n v="5054.0"/>
        <n v="70181.0"/>
        <n v="33557.0"/>
        <n v="5048.0"/>
        <n v="20750.0"/>
        <n v="71564.0"/>
        <n v="15253.0"/>
        <n v="396802.0"/>
        <n v="5190.0"/>
        <n v="155260.0"/>
        <n v="13822.0"/>
        <n v="9202.0"/>
        <n v="21437.0"/>
        <n v="6490.0"/>
        <n v="3441.0"/>
        <n v="881525.0"/>
        <n v="6169.0"/>
        <n v="5606.0"/>
        <n v="5855.0"/>
        <n v="344201.0"/>
        <n v="3890.0"/>
        <n v="7615.0"/>
        <n v="16163.0"/>
        <n v="137649.0"/>
        <n v="18348.0"/>
        <n v="57187.0"/>
        <n v="52098.0"/>
        <n v="37418.0"/>
        <n v="2042.0"/>
        <n v="86250.0"/>
        <n v="10434.0"/>
        <n v="1754.0"/>
        <n v="18450.0"/>
        <n v="2971.0"/>
        <n v="61821.0"/>
        <n v="7676.0"/>
        <n v="32060.0"/>
        <n v="13169.0"/>
        <n v="3721.0"/>
        <n v="33457.0"/>
        <n v="432673.0"/>
        <n v="31829.0"/>
        <n v="20872.0"/>
        <n v="13904.0"/>
        <n v="1359.0"/>
        <n v="13553.0"/>
        <n v="644697.0"/>
        <n v="12405.0"/>
        <n v="13791.0"/>
        <n v="13542.0"/>
        <n v="3142.0"/>
        <n v="388915.0"/>
        <n v="589.0"/>
        <n v="24067.0"/>
        <n v="6300.0"/>
        <n v="5009.0"/>
        <n v="274912.0"/>
        <n v="70777.0"/>
        <n v="48862.0"/>
        <n v="11394.0"/>
        <n v="988.0"/>
        <n v="629973.0"/>
        <n v="7093.0"/>
        <n v="7601.0"/>
        <n v="8326.0"/>
        <n v="23764.0"/>
        <n v="53264.0"/>
        <n v="4888.0"/>
        <n v="37732.0"/>
        <n v="2987.0"/>
        <n v="3150.0"/>
        <n v="58269.0"/>
        <n v="39257.0"/>
        <m/>
      </sharedItems>
    </cacheField>
    <cacheField name="measurable_impressions" numFmtId="0">
      <sharedItems containsString="0" containsBlank="1" containsNumber="1" containsInteger="1">
        <n v="92063.0"/>
        <n v="45565.0"/>
        <n v="54290.0"/>
        <n v="10048.0"/>
        <n v="12885.0"/>
        <n v="103569.0"/>
        <n v="7654.0"/>
        <n v="1487426.0"/>
        <n v="15667.0"/>
        <n v="30190.0"/>
        <n v="9098.0"/>
        <n v="11662.0"/>
        <n v="100881.0"/>
        <n v="20256.0"/>
        <n v="70015.0"/>
        <n v="14248.0"/>
        <n v="164487.0"/>
        <n v="12427.0"/>
        <n v="51520.0"/>
        <n v="75557.0"/>
        <n v="91910.0"/>
        <n v="10003.0"/>
        <n v="176562.0"/>
        <n v="14815.0"/>
        <n v="8450.0"/>
        <n v="1088748.0"/>
        <n v="30685.0"/>
        <n v="7413.0"/>
        <n v="7088.0"/>
        <n v="8682.0"/>
        <n v="7643.0"/>
        <n v="27596.0"/>
        <n v="42375.0"/>
        <n v="5881.0"/>
        <n v="7891.0"/>
        <n v="10132.0"/>
        <n v="12487.0"/>
        <n v="33779.0"/>
        <n v="65080.0"/>
        <n v="40447.0"/>
        <n v="76531.0"/>
        <n v="11886.0"/>
        <n v="11658.0"/>
        <n v="7943.0"/>
        <n v="247450.0"/>
        <n v="18079.0"/>
        <n v="20074.0"/>
        <n v="11766.0"/>
        <n v="12040.0"/>
        <n v="16711.0"/>
        <n v="31974.0"/>
        <n v="30708.0"/>
        <n v="11053.0"/>
        <n v="62109.0"/>
        <n v="73640.0"/>
        <n v="237859.0"/>
        <n v="12724.0"/>
        <n v="19655.0"/>
        <n v="21281.0"/>
        <n v="6406.0"/>
        <n v="71128.0"/>
        <n v="7537.0"/>
        <n v="15451.0"/>
        <n v="15332.0"/>
        <n v="15611.0"/>
        <n v="14030.0"/>
        <n v="25986.0"/>
        <n v="44751.0"/>
        <n v="820340.0"/>
        <n v="111957.0"/>
        <n v="7050.0"/>
        <n v="99311.0"/>
        <n v="313071.0"/>
        <n v="236426.0"/>
        <n v="173923.0"/>
        <n v="16749.0"/>
        <n v="14926.0"/>
        <n v="137369.0"/>
        <n v="79837.0"/>
        <n v="91080.0"/>
        <n v="13109.0"/>
        <n v="71458.0"/>
        <n v="338107.0"/>
        <n v="12323.0"/>
        <n v="63614.0"/>
        <n v="2059.0"/>
        <n v="26283.0"/>
        <n v="15831.0"/>
        <n v="21161.0"/>
        <n v="30764.0"/>
        <n v="292992.0"/>
        <n v="14331.0"/>
        <n v="7554.0"/>
        <n v="10919.0"/>
        <n v="21034.0"/>
        <n v="225121.0"/>
        <n v="44696.0"/>
        <n v="2465.0"/>
        <n v="19934.0"/>
        <n v="9921.0"/>
        <n v="28461.0"/>
        <n v="88836.0"/>
        <n v="60482.0"/>
        <n v="21019.0"/>
        <n v="27357.0"/>
        <n v="5510.0"/>
        <n v="80451.0"/>
        <n v="55128.0"/>
        <n v="72874.0"/>
        <n v="37664.0"/>
        <n v="8648.0"/>
        <n v="9768.0"/>
        <n v="61242.0"/>
        <n v="11110.0"/>
        <n v="63640.0"/>
        <n v="99312.0"/>
        <n v="17815.0"/>
        <n v="120688.0"/>
        <n v="11687.0"/>
        <n v="15617.0"/>
        <n v="6566.0"/>
        <n v="11234.0"/>
        <n v="9672.0"/>
        <n v="38621.0"/>
        <n v="11345.0"/>
        <n v="21345.0"/>
        <n v="37295.0"/>
        <n v="11500.0"/>
        <n v="9666.0"/>
        <n v="85424.0"/>
        <n v="97166.0"/>
        <n v="8619.0"/>
        <n v="17040.0"/>
        <n v="15426.0"/>
        <n v="13110.0"/>
        <n v="21993.0"/>
        <n v="6760.0"/>
        <n v="33260.0"/>
        <n v="1396230.0"/>
        <n v="51275.0"/>
        <n v="128470.0"/>
        <n v="9274.0"/>
        <n v="10731.0"/>
        <n v="11731.0"/>
        <n v="12459.0"/>
        <n v="467646.0"/>
        <n v="7441.0"/>
        <n v="43810.0"/>
        <n v="196583.0"/>
        <n v="12937.0"/>
        <n v="151358.0"/>
        <n v="17500.0"/>
        <n v="51480.0"/>
        <n v="19480.0"/>
        <n v="10860.0"/>
        <n v="48902.0"/>
        <n v="28038.0"/>
        <n v="11331.0"/>
        <n v="49058.0"/>
        <n v="55929.0"/>
        <n v="21704.0"/>
        <n v="21740.0"/>
        <n v="10191.0"/>
        <n v="9953.0"/>
        <n v="10487.0"/>
        <n v="300133.0"/>
        <n v="135099.0"/>
        <n v="200859.0"/>
        <n v="23474.0"/>
        <n v="172515.0"/>
        <n v="33671.0"/>
        <n v="27542.0"/>
        <n v="128004.0"/>
        <n v="58642.0"/>
        <n v="10606.0"/>
        <n v="149743.0"/>
        <n v="260998.0"/>
        <n v="263424.0"/>
        <n v="10287.0"/>
        <n v="1120128.0"/>
        <n v="195447.0"/>
        <n v="60868.0"/>
        <n v="108301.0"/>
        <n v="10141.0"/>
        <n v="86775.0"/>
        <n v="24129.0"/>
        <n v="47535.0"/>
        <n v="16192.0"/>
        <n v="21893.0"/>
        <n v="15365.0"/>
        <n v="256841.0"/>
        <n v="57543.0"/>
        <n v="34496.0"/>
        <n v="59169.0"/>
        <n v="7434.0"/>
        <n v="15428.0"/>
        <n v="30084.0"/>
        <n v="51209.0"/>
        <n v="71110.0"/>
        <n v="40506.0"/>
        <n v="829942.0"/>
        <n v="180681.0"/>
        <n v="9581.0"/>
        <n v="19802.0"/>
        <n v="70011.0"/>
        <n v="379758.0"/>
        <n v="19548.0"/>
        <n v="33641.0"/>
        <n v="13880.0"/>
        <n v="6379.0"/>
        <n v="66729.0"/>
        <n v="23355.0"/>
        <n v="428761.0"/>
        <n v="8882.0"/>
        <n v="22254.0"/>
        <n v="15731.0"/>
        <n v="8264.0"/>
        <n v="37408.0"/>
        <n v="8376.0"/>
        <n v="41093.0"/>
        <n v="9369.0"/>
        <n v="20244.0"/>
        <n v="59369.0"/>
        <n v="43535.0"/>
        <n v="389474.0"/>
        <n v="113438.0"/>
        <n v="133578.0"/>
        <n v="30383.0"/>
        <n v="977978.0"/>
        <n v="13468.0"/>
        <n v="177952.0"/>
        <n v="36629.0"/>
        <n v="53472.0"/>
        <n v="11539.0"/>
        <n v="15433.0"/>
        <n v="38030.0"/>
        <n v="76198.0"/>
        <n v="12878.0"/>
        <n v="18617.0"/>
        <n v="17202.0"/>
        <n v="65374.0"/>
        <n v="48389.0"/>
        <n v="94941.0"/>
        <n v="11922.0"/>
        <n v="10690.0"/>
        <n v="8141.0"/>
        <n v="8151.0"/>
        <n v="8230.0"/>
        <n v="6390.0"/>
        <n v="7869.0"/>
        <n v="247500.0"/>
        <n v="9196.0"/>
        <n v="11782.0"/>
        <n v="96539.0"/>
        <n v="16510.0"/>
        <n v="19288.0"/>
        <n v="46126.0"/>
        <n v="39750.0"/>
        <n v="7298.0"/>
        <n v="122937.0"/>
        <n v="116235.0"/>
        <n v="36080.0"/>
        <n v="149653.0"/>
        <n v="28059.0"/>
        <n v="80390.0"/>
        <n v="18578.0"/>
        <n v="109463.0"/>
        <n v="13041.0"/>
        <n v="18909.0"/>
        <n v="29774.0"/>
        <n v="295405.0"/>
        <n v="107935.0"/>
        <n v="6215.0"/>
        <n v="10311.0"/>
        <n v="83922.0"/>
        <n v="82800.0"/>
        <n v="18731.0"/>
        <n v="6163.0"/>
        <n v="35934.0"/>
        <n v="37660.0"/>
        <n v="6464.0"/>
        <n v="18613.0"/>
        <n v="69530.0"/>
        <n v="8130.0"/>
        <n v="8526.0"/>
        <n v="35689.0"/>
        <n v="11461.0"/>
        <n v="49382.0"/>
        <n v="65800.0"/>
        <n v="31363.0"/>
        <n v="25959.0"/>
        <n v="9999.0"/>
        <n v="7324.0"/>
        <n v="76971.0"/>
        <n v="62327.0"/>
        <n v="9941.0"/>
        <n v="67406.0"/>
        <n v="7669.0"/>
        <n v="6868.0"/>
        <n v="13508.0"/>
        <n v="9391.0"/>
        <n v="15208.0"/>
        <n v="69246.0"/>
        <n v="53969.0"/>
        <n v="35247.0"/>
        <n v="45597.0"/>
        <n v="20922.0"/>
        <n v="6523.0"/>
        <n v="63853.0"/>
        <n v="38039.0"/>
        <n v="11524.0"/>
        <n v="27358.0"/>
        <n v="34812.0"/>
        <n v="39522.0"/>
        <n v="443202.0"/>
        <n v="238629.0"/>
        <n v="36335.0"/>
        <n v="12458.0"/>
        <n v="10895.0"/>
        <n v="36245.0"/>
        <n v="23532.0"/>
        <n v="95871.0"/>
        <n v="46367.0"/>
        <n v="12326.0"/>
        <n v="35488.0"/>
        <n v="8928.0"/>
        <n v="23798.0"/>
        <n v="191183.0"/>
        <n v="12625.0"/>
        <n v="11493.0"/>
        <n v="6923.0"/>
        <n v="14953.0"/>
        <n v="21127.0"/>
        <n v="6361.0"/>
        <n v="18132.0"/>
        <n v="140596.0"/>
        <n v="9378.0"/>
        <n v="13396.0"/>
        <n v="12741.0"/>
        <n v="7947.0"/>
        <n v="13051.0"/>
        <n v="8009.0"/>
        <n v="488921.0"/>
        <n v="45563.0"/>
        <n v="56558.0"/>
        <n v="44917.0"/>
        <n v="43802.0"/>
        <n v="55050.0"/>
        <n v="8191.0"/>
        <n v="274790.0"/>
        <n v="12173.0"/>
        <n v="53407.0"/>
        <n v="17211.0"/>
        <n v="33479.0"/>
        <n v="100222.0"/>
        <n v="11154.0"/>
        <n v="9413.0"/>
        <n v="11388.0"/>
        <n v="42427.0"/>
        <n v="14527.0"/>
        <n v="8925.0"/>
        <n v="34373.0"/>
        <n v="32085.0"/>
        <n v="94019.0"/>
        <n v="16044.0"/>
        <n v="41484.0"/>
        <n v="53603.0"/>
        <n v="624118.0"/>
        <n v="16755.0"/>
        <n v="16134.0"/>
        <n v="1516537.0"/>
        <n v="11497.0"/>
        <n v="62829.0"/>
        <n v="212073.0"/>
        <n v="14456.0"/>
        <n v="10175.0"/>
        <n v="105104.0"/>
        <n v="7382.0"/>
        <n v="35126.0"/>
        <n v="22565.0"/>
        <n v="13377.0"/>
        <n v="14256.0"/>
        <n v="40684.0"/>
        <n v="35118.0"/>
        <n v="79935.0"/>
        <n v="700814.0"/>
        <n v="11984.0"/>
        <n v="13410.0"/>
        <n v="101306.0"/>
        <n v="67027.0"/>
        <n v="69138.0"/>
        <n v="11931.0"/>
        <n v="76803.0"/>
        <n v="4324.0"/>
        <n v="8751.0"/>
        <n v="179723.0"/>
        <n v="85900.0"/>
        <n v="8720.0"/>
        <n v="19679.0"/>
        <n v="1177859.0"/>
        <n v="634589.0"/>
        <n v="634059.0"/>
        <n v="18821.0"/>
        <n v="2669103.0"/>
        <n v="13703.0"/>
        <n v="11974.0"/>
        <n v="480882.0"/>
        <n v="86571.0"/>
        <n v="24442.0"/>
        <n v="5586.0"/>
        <n v="557263.0"/>
        <n v="6252.0"/>
        <n v="64819.0"/>
        <n v="261467.0"/>
        <n v="15085.0"/>
        <n v="11247.0"/>
        <n v="450103.0"/>
        <n v="18087.0"/>
        <n v="97903.0"/>
        <n v="26127.0"/>
        <n v="22261.0"/>
        <n v="26606.0"/>
        <n v="8462.0"/>
        <n v="17081.0"/>
        <n v="11403.0"/>
        <n v="15714.0"/>
        <n v="251319.0"/>
        <n v="183585.0"/>
        <n v="57434.0"/>
        <n v="541133.0"/>
        <n v="12114.0"/>
        <n v="270098.0"/>
        <n v="611813.0"/>
        <n v="233150.0"/>
        <n v="691696.0"/>
        <n v="143813.0"/>
        <n v="65390.0"/>
        <n v="11170.0"/>
        <n v="24656.0"/>
        <n v="6692.0"/>
        <n v="38916.0"/>
        <n v="782482.0"/>
        <n v="18261.0"/>
        <n v="13641.0"/>
        <n v="21698.0"/>
        <n v="109518.0"/>
        <n v="91976.0"/>
        <n v="6513.0"/>
        <n v="19459.0"/>
        <n v="8187.0"/>
        <n v="12676.0"/>
        <n v="7229.0"/>
        <n v="44891.0"/>
        <n v="14231.0"/>
        <n v="37108.0"/>
        <n v="13372.0"/>
        <n v="21286.0"/>
        <n v="11009.0"/>
        <n v="19860.0"/>
        <n v="13273.0"/>
        <n v="59462.0"/>
        <n v="255481.0"/>
        <n v="14526.0"/>
        <n v="15752.0"/>
        <n v="17166.0"/>
        <n v="41618.0"/>
        <n v="13765.0"/>
        <n v="70325.0"/>
        <n v="21076.0"/>
        <n v="27750.0"/>
        <n v="54166.0"/>
        <n v="10267.0"/>
        <n v="106432.0"/>
        <n v="240731.0"/>
        <n v="13644.0"/>
        <n v="10612.0"/>
        <n v="25153.0"/>
        <n v="19654.0"/>
        <n v="9924.0"/>
        <n v="8869.0"/>
        <n v="1731673.0"/>
        <n v="182583.0"/>
        <n v="20651.0"/>
        <n v="374116.0"/>
        <n v="22109.0"/>
        <n v="2054.0"/>
        <n v="153987.0"/>
        <n v="1447900.0"/>
        <n v="16616.0"/>
        <n v="127130.0"/>
        <n v="15562.0"/>
        <n v="31564.0"/>
        <n v="14459.0"/>
        <n v="28429.0"/>
        <n v="9096.0"/>
        <n v="10028.0"/>
        <n v="12630.0"/>
        <n v="8210.0"/>
        <n v="23556.0"/>
        <n v="477114.0"/>
        <n v="5219.0"/>
        <n v="23328.0"/>
        <n v="13873.0"/>
        <n v="21497.0"/>
        <n v="22656.0"/>
        <n v="8778.0"/>
        <n v="11432.0"/>
        <n v="113735.0"/>
        <n v="24752.0"/>
        <n v="161848.0"/>
        <n v="35857.0"/>
        <n v="80040.0"/>
        <n v="72687.0"/>
        <n v="104612.0"/>
        <n v="24980.0"/>
        <n v="10959.0"/>
        <n v="11636.0"/>
        <n v="12377.0"/>
        <n v="19095.0"/>
        <n v="3445626.0"/>
        <n v="14466.0"/>
        <n v="10763.0"/>
        <n v="157940.0"/>
        <n v="32539.0"/>
        <n v="45570.0"/>
        <n v="13189.0"/>
        <n v="13268.0"/>
        <n v="953556.0"/>
        <n v="14049.0"/>
        <n v="139167.0"/>
        <n v="59893.0"/>
        <n v="9347.0"/>
        <n v="68568.0"/>
        <n v="10338.0"/>
        <n v="94687.0"/>
        <n v="27405.0"/>
        <n v="9332.0"/>
        <n v="46163.0"/>
        <n v="7232.0"/>
        <n v="25991.0"/>
        <n v="10245.0"/>
        <n v="99065.0"/>
        <n v="19822.0"/>
        <n v="11490.0"/>
        <n v="10991.0"/>
        <n v="68566.0"/>
        <n v="213280.0"/>
        <n v="85013.0"/>
        <n v="9951.0"/>
        <n v="78662.0"/>
        <n v="99432.0"/>
        <n v="7266.0"/>
        <n v="117635.0"/>
        <n v="69150.0"/>
        <n v="43298.0"/>
        <n v="13298.0"/>
        <n v="7832.0"/>
        <n v="11852.0"/>
        <n v="8897.0"/>
        <n v="16871.0"/>
        <n v="9155.0"/>
        <n v="145416.0"/>
        <n v="97093.0"/>
        <n v="40051.0"/>
        <n v="54149.0"/>
        <n v="25003.0"/>
        <n v="11360.0"/>
        <n v="19274.0"/>
        <n v="14192.0"/>
        <n v="136036.0"/>
        <n v="15201.0"/>
        <n v="77646.0"/>
        <n v="55261.0"/>
        <n v="48019.0"/>
        <n v="35043.0"/>
        <n v="29458.0"/>
        <n v="19291.0"/>
        <n v="22276.0"/>
        <n v="532325.0"/>
        <n v="184823.0"/>
        <n v="203986.0"/>
        <n v="181763.0"/>
        <n v="77333.0"/>
        <n v="23455.0"/>
        <n v="6867.0"/>
        <n v="104074.0"/>
        <n v="16934.0"/>
        <n v="17138.0"/>
        <n v="195803.0"/>
        <n v="3373.0"/>
        <n v="11358.0"/>
        <n v="15564.0"/>
        <n v="6863.0"/>
        <n v="90615.0"/>
        <n v="10596.0"/>
        <n v="16266.0"/>
        <n v="167814.0"/>
        <n v="20808.0"/>
        <n v="852442.0"/>
        <n v="59516.0"/>
        <n v="46446.0"/>
        <n v="100563.0"/>
        <n v="699064.0"/>
        <n v="16643.0"/>
        <n v="36526.0"/>
        <n v="49686.0"/>
        <n v="9909.0"/>
        <n v="9645.0"/>
        <n v="145113.0"/>
        <n v="7065.0"/>
        <n v="82985.0"/>
        <n v="378011.0"/>
        <n v="16558.0"/>
        <n v="12505.0"/>
        <n v="438695.0"/>
        <n v="16300.0"/>
        <n v="49089.0"/>
        <n v="9042.0"/>
        <n v="30227.0"/>
        <n v="163634.0"/>
        <n v="13992.0"/>
        <n v="79409.0"/>
        <n v="65383.0"/>
        <n v="16576.0"/>
        <n v="12644.0"/>
        <n v="167406.0"/>
        <n v="15088.0"/>
        <n v="8037.0"/>
        <n v="11042.0"/>
        <n v="5883.0"/>
        <n v="9646.0"/>
        <n v="41918.0"/>
        <n v="385654.0"/>
        <n v="6897.0"/>
        <n v="20625.0"/>
        <n v="16687.0"/>
        <n v="955905.0"/>
        <n v="112913.0"/>
        <n v="13393.0"/>
        <n v="10783.0"/>
        <n v="183688.0"/>
        <n v="13237.0"/>
        <n v="14086.0"/>
        <n v="7417.0"/>
        <n v="6039.0"/>
        <n v="13829.0"/>
        <n v="10952.0"/>
        <n v="76071.0"/>
        <n v="7227.0"/>
        <n v="150003.0"/>
        <n v="104929.0"/>
        <n v="7154.0"/>
        <n v="50714.0"/>
        <n v="81785.0"/>
        <n v="35453.0"/>
        <n v="437639.0"/>
        <n v="8621.0"/>
        <n v="169583.0"/>
        <n v="26934.0"/>
        <n v="85273.0"/>
        <n v="27586.0"/>
        <n v="7862.0"/>
        <n v="6663.0"/>
        <n v="1550866.0"/>
        <n v="9138.0"/>
        <n v="13461.0"/>
        <n v="15753.0"/>
        <n v="720606.0"/>
        <n v="5905.0"/>
        <n v="14939.0"/>
        <n v="31192.0"/>
        <n v="30368.0"/>
        <n v="178415.0"/>
        <n v="25950.0"/>
        <n v="78396.0"/>
        <n v="19588.0"/>
        <n v="86127.0"/>
        <n v="51299.0"/>
        <n v="10315.0"/>
        <n v="198209.0"/>
        <n v="53104.0"/>
        <n v="8343.0"/>
        <n v="24128.0"/>
        <n v="5102.0"/>
        <n v="145505.0"/>
        <n v="13775.0"/>
        <n v="45251.0"/>
        <n v="15969.0"/>
        <n v="26688.0"/>
        <n v="3482.0"/>
        <n v="5564.0"/>
        <n v="52172.0"/>
        <n v="642404.0"/>
        <n v="35639.0"/>
        <n v="39250.0"/>
        <n v="34123.0"/>
        <n v="7114.0"/>
        <n v="21192.0"/>
        <n v="853964.0"/>
        <n v="17609.0"/>
        <n v="25315.0"/>
        <n v="32456.0"/>
        <n v="8823.0"/>
        <n v="648524.0"/>
        <n v="7480.0"/>
        <n v="58308.0"/>
        <n v="10089.0"/>
        <n v="7160.0"/>
        <n v="415601.0"/>
        <n v="436133.0"/>
        <n v="66739.0"/>
        <n v="19576.0"/>
        <n v="2975.0"/>
        <n v="1041225.0"/>
        <n v="19681.0"/>
        <n v="10242.0"/>
        <n v="18812.0"/>
        <n v="29364.0"/>
        <n v="68123.0"/>
        <n v="7510.0"/>
        <n v="60357.0"/>
        <n v="11295.0"/>
        <n v="7247.0"/>
        <n v="66924.0"/>
        <n v="67151.0"/>
        <m/>
      </sharedItems>
    </cacheField>
    <cacheField name="total_conversions" numFmtId="0">
      <sharedItems containsString="0" containsBlank="1" containsNumber="1" containsInteger="1">
        <n v="6.0"/>
        <n v="3.0"/>
        <n v="4.0"/>
        <n v="15.0"/>
        <n v="21.0"/>
        <n v="8.0"/>
        <n v="29.0"/>
        <n v="9.0"/>
        <n v="1.0"/>
        <n v="10.0"/>
        <n v="19.0"/>
        <n v="2.0"/>
        <n v="12.0"/>
        <n v="11.0"/>
        <n v="14.0"/>
        <n v="18.0"/>
        <n v="5.0"/>
        <n v="34.0"/>
        <n v="69.0"/>
        <n v="13.0"/>
        <n v="42.0"/>
        <n v="22.0"/>
        <n v="25.0"/>
        <n v="24.0"/>
        <n v="7.0"/>
        <n v="74.0"/>
        <n v="49.0"/>
        <n v="125.0"/>
        <n v="55.0"/>
        <n v="28.0"/>
        <n v="36.0"/>
        <n v="20.0"/>
        <n v="23.0"/>
        <n v="33.0"/>
        <n v="26.0"/>
        <n v="43.0"/>
        <n v="16.0"/>
        <n v="56.0"/>
        <n v="44.0"/>
        <n v="17.0"/>
        <n v="123.0"/>
        <n v="37.0"/>
        <n v="70.0"/>
        <n v="78.0"/>
        <n v="31.0"/>
        <n v="63.0"/>
        <n v="32.0"/>
        <n v="106.0"/>
        <n v="88.0"/>
        <n v="97.0"/>
        <n v="154.0"/>
        <n v="39.0"/>
        <n v="30.0"/>
        <n v="41.0"/>
        <n v="147.0"/>
        <m/>
      </sharedItems>
    </cacheField>
    <cacheField name="gross_cost" numFmtId="164">
      <sharedItems containsString="0" containsBlank="1" containsNumber="1">
        <n v="4742.008637"/>
        <n v="1471.175728"/>
        <n v="3754.685247"/>
        <n v="4439.838064"/>
        <n v="1699.060809"/>
        <n v="6928.006202"/>
        <n v="6244.517921"/>
        <n v="6785.70979"/>
        <n v="1610.319977"/>
        <n v="6367.869929"/>
        <n v="1524.470523"/>
        <n v="1447.927193"/>
        <n v="6633.532635"/>
        <n v="5551.387415"/>
        <n v="4669.013669"/>
        <n v="2133.077113"/>
        <n v="2194.987125"/>
        <n v="5190.535998"/>
        <n v="1841.358126"/>
        <n v="5054.481581"/>
        <n v="6587.243331"/>
        <n v="1500.026152"/>
        <n v="1599.715069"/>
        <n v="1825.725708"/>
        <n v="1473.192464"/>
        <n v="7483.887187"/>
        <n v="1866.34747"/>
        <n v="3268.007134"/>
        <n v="1730.37357"/>
        <n v="4594.604003"/>
        <n v="6381.006576"/>
        <n v="1737.843485"/>
        <n v="6417.876169"/>
        <n v="5033.482578"/>
        <n v="6994.085353"/>
        <n v="1675.987427"/>
        <n v="1530.041892"/>
        <n v="5738.809089"/>
        <n v="1557.01573"/>
        <n v="2040.934819"/>
        <n v="6730.012549"/>
        <n v="1973.562233"/>
        <n v="1731.271848"/>
        <n v="1345.369"/>
        <n v="4445.874629"/>
        <n v="4961.478884"/>
        <n v="1909.277483"/>
        <n v="1527.176274"/>
        <n v="1970.357345"/>
        <n v="5244.34174"/>
        <n v="1477.493357"/>
        <n v="5239.204787"/>
        <n v="1452.207361"/>
        <n v="1890.885935"/>
        <n v="5310.769572"/>
        <n v="8168.347077"/>
        <n v="5668.857079"/>
        <n v="1550.076655"/>
        <n v="2060.993882"/>
        <n v="1560.449936"/>
        <n v="1790.390198"/>
        <n v="1526.296619"/>
        <n v="1658.358536"/>
        <n v="1704.511123"/>
        <n v="1991.94384"/>
        <n v="1835.048738"/>
        <n v="4984.485583"/>
        <n v="2025.784019"/>
        <n v="8134.350524"/>
        <n v="4918.040982"/>
        <n v="6727.440499"/>
        <n v="6616.88066"/>
        <n v="1542.500216"/>
        <n v="5150.468923"/>
        <n v="2549.115158"/>
        <n v="5195.234677"/>
        <n v="1572.24171"/>
        <n v="1464.064235"/>
        <n v="2217.932092"/>
        <n v="1657.56487"/>
        <n v="1583.537104"/>
        <n v="1803.139812"/>
        <n v="6749.202353"/>
        <n v="1826.318738"/>
        <n v="1507.946851"/>
        <n v="2753.711986"/>
        <n v="1582.410977"/>
        <n v="6386.464232"/>
        <n v="1620.1655"/>
        <n v="1506.624304"/>
        <n v="1550.938318"/>
        <n v="6943.515824"/>
        <n v="5995.041002"/>
        <n v="7273.265988"/>
        <n v="6404.003128"/>
        <n v="1465.51471"/>
        <n v="5600.355643"/>
        <n v="6120.602514"/>
        <n v="7210.686506"/>
        <n v="2641.478397"/>
        <n v="1503.484311"/>
        <n v="4652.367629"/>
        <n v="2905.884162"/>
        <n v="1711.106338"/>
        <n v="3339.454322"/>
        <n v="2181.247949"/>
        <n v="1442.22799"/>
        <n v="1669.728905"/>
        <n v="1566.912406"/>
        <n v="5328.524514"/>
        <n v="1758.098365"/>
        <n v="1504.329214"/>
        <n v="1902.301443"/>
        <n v="2087.509827"/>
        <n v="6317.510754"/>
        <n v="3993.214585"/>
        <n v="6612.14569"/>
        <n v="5038.644724"/>
        <n v="1521.185189"/>
        <n v="6522.637526"/>
        <n v="1504.784161"/>
        <n v="1466.285104"/>
        <n v="2298.888965"/>
        <n v="6644.954146"/>
        <n v="6368.862913"/>
        <n v="2539.200563"/>
        <n v="4718.836114"/>
        <n v="5224.932463"/>
        <n v="1858.132171"/>
        <n v="7004.730483"/>
        <n v="5045.93793"/>
        <n v="1536.629068"/>
        <n v="1540.46935"/>
        <n v="1814.098581"/>
        <n v="6345.460338"/>
        <n v="2959.114973"/>
        <n v="6812.588702"/>
        <n v="1453.075462"/>
        <n v="7850.644244"/>
        <n v="1532.757905"/>
        <n v="6040.595578"/>
        <n v="1682.338499"/>
        <n v="2030.142709"/>
        <n v="1593.010399"/>
        <n v="5632.087973"/>
        <n v="1600.769588"/>
        <n v="4689.521024"/>
        <n v="6708.463351"/>
        <n v="7890.221963"/>
        <n v="1574.709734"/>
        <n v="4702.027505"/>
        <n v="4727.813916"/>
        <n v="2039.35506"/>
        <n v="2921.110207"/>
        <n v="5287.567528"/>
        <n v="1912.966882"/>
        <n v="5994.746834"/>
        <n v="1478.392247"/>
        <n v="5741.098045"/>
        <n v="4881.198269"/>
        <n v="5706.864417"/>
        <n v="5912.260975"/>
        <n v="1668.016"/>
        <n v="1519.90401"/>
        <n v="4704.249956"/>
        <n v="7887.612662"/>
        <n v="5906.830006"/>
        <n v="4196.936777"/>
        <n v="4253.979116"/>
        <n v="4742.047766"/>
        <n v="6336.7181"/>
        <n v="2163.265346"/>
        <n v="7222.211408"/>
        <n v="2139.065793"/>
        <n v="6439.283498"/>
        <n v="5767.797381"/>
        <n v="6057.856722"/>
        <n v="1576.051434"/>
        <n v="1759.704833"/>
        <n v="7880.770406"/>
        <n v="5401.365085"/>
        <n v="6832.940067"/>
        <n v="2679.154068"/>
        <n v="1650.72301"/>
        <n v="6236.113094"/>
        <n v="5587.763675"/>
        <n v="4804.493233"/>
        <n v="2801.584386"/>
        <n v="6765.0004"/>
        <n v="6417.264564"/>
        <n v="1570.34276"/>
        <n v="1543.612655"/>
        <n v="1455.703554"/>
        <n v="6261.575724"/>
        <n v="1924.162675"/>
        <n v="6396.868763"/>
        <n v="5409.083955"/>
        <n v="1498.29154"/>
        <n v="1981.050288"/>
        <n v="7065.66928"/>
        <n v="1980.393834"/>
        <n v="7879.316787"/>
        <n v="6341.879301"/>
        <n v="1460.009754"/>
        <n v="4574.34827"/>
        <n v="7261.86504"/>
        <n v="6956.627366"/>
        <n v="1596.552373"/>
        <n v="6502.274933"/>
        <n v="5492.821648"/>
        <n v="6159.366902"/>
        <n v="3433.914287"/>
        <n v="5573.112396"/>
        <n v="1594.463397"/>
        <n v="2636.202124"/>
        <n v="6667.727715"/>
        <n v="5886.071146"/>
        <n v="6683.225487"/>
        <n v="6321.491689"/>
        <n v="5007.525805"/>
        <n v="1530.553686"/>
        <n v="6879.587097"/>
        <n v="6837.510602"/>
        <n v="2096.285549"/>
        <n v="1694.470977"/>
        <n v="1635.920216"/>
        <n v="5808.911254"/>
        <n v="6094.666799"/>
        <n v="1522.352623"/>
        <n v="2494.217596"/>
        <n v="1805.600513"/>
        <n v="2682.436623"/>
        <n v="2127.824066"/>
        <n v="2028.370144"/>
        <n v="5086.08996"/>
        <n v="2209.650957"/>
        <n v="1476.419509"/>
        <n v="1532.357841"/>
        <n v="5979.67"/>
        <n v="1470.971925"/>
        <n v="6571.491552"/>
        <n v="1510.61532"/>
        <n v="1718.471077"/>
        <n v="6542.612428"/>
        <n v="3137.143043"/>
        <n v="1555.112078"/>
        <n v="1583.164302"/>
        <n v="1763.784061"/>
        <n v="5216.648879"/>
        <n v="5694.27094"/>
        <n v="5184.585424"/>
        <n v="6395.550624"/>
        <n v="1532.148881"/>
        <n v="1808.307918"/>
        <n v="2015.448331"/>
        <n v="1529.307229"/>
        <n v="1609.880674"/>
        <n v="1631.741712"/>
        <n v="5214.298693"/>
        <n v="5038.714067"/>
        <n v="2196.661232"/>
        <n v="7663.695294"/>
        <n v="6431.555152"/>
        <n v="3983.621797"/>
        <n v="2122.765888"/>
        <n v="1500.838771"/>
        <n v="7292.135059"/>
        <n v="6721.094453"/>
        <n v="1475.245119"/>
        <n v="1743.078687"/>
        <n v="5083.886273"/>
        <n v="7854.731991"/>
        <n v="1631.782949"/>
        <n v="1700.795736"/>
        <n v="1657.159766"/>
        <n v="5669.14476"/>
        <n v="3223.535948"/>
        <n v="7311.99875"/>
        <n v="5000.761206"/>
        <n v="1521.372273"/>
        <n v="3621.417703"/>
        <n v="5603.048132"/>
        <n v="1842.606513"/>
        <n v="1493.204528"/>
        <n v="1493.779328"/>
        <n v="6511.029576"/>
        <n v="1577.366086"/>
        <n v="1543.66142"/>
        <n v="2172.841747"/>
        <n v="2649.997803"/>
        <n v="4554.876884"/>
        <n v="2120.757698"/>
        <n v="5284.27704"/>
        <n v="1505.01155"/>
        <n v="1517.244377"/>
        <n v="6318.413085"/>
        <n v="1911.931953"/>
        <n v="1465.872266"/>
        <n v="2239.262819"/>
        <n v="6177.464545"/>
        <n v="2047.348924"/>
        <n v="1500.09932"/>
        <n v="1639.813696"/>
        <n v="6651.51451"/>
        <n v="2347.918531"/>
        <n v="5343.459431"/>
        <n v="5702.290265"/>
        <n v="1661.167909"/>
        <n v="1937.058388"/>
        <n v="1523.783909"/>
        <n v="5974.87508"/>
        <n v="6350.916905"/>
        <n v="1513.088728"/>
        <n v="6316.488054"/>
        <n v="6766.475368"/>
        <n v="4963.966251"/>
        <n v="5899.429483"/>
        <n v="4439.368082"/>
        <n v="5092.559215"/>
        <n v="3411.590029"/>
        <n v="7098.889706"/>
        <n v="6751.558981"/>
        <n v="1483.384404"/>
        <n v="4999.665205"/>
        <n v="1541.719598"/>
        <n v="5530.800458"/>
        <n v="7312.492757"/>
        <n v="5175.142919"/>
        <n v="1493.074494"/>
        <n v="1639.72335"/>
        <n v="1982.416484"/>
        <n v="6298.513929"/>
        <n v="6860.359597"/>
        <n v="1632.472782"/>
        <n v="1755.484542"/>
        <n v="1801.14885"/>
        <n v="6605.586158"/>
        <n v="2236.485099"/>
        <n v="6114.034936"/>
        <n v="5296.970091"/>
        <n v="6997.468963"/>
        <n v="1490.006197"/>
        <n v="6051.334623"/>
        <n v="1733.830172"/>
        <n v="2215.631845"/>
        <n v="5247.623883"/>
        <n v="1819.893602"/>
        <n v="1595.659466"/>
        <n v="2463.821917"/>
        <n v="6879.601707"/>
        <n v="1559.643865"/>
        <n v="5099.28249"/>
        <n v="7948.480752"/>
        <n v="5542.512181"/>
        <n v="1527.97628"/>
        <n v="2505.403543"/>
        <n v="1816.030806"/>
        <n v="1805.926086"/>
        <n v="1442.032183"/>
        <n v="4386.648215"/>
        <n v="1965.738947"/>
        <n v="3408.076049"/>
        <n v="1608.882952"/>
        <n v="3444.202946"/>
        <n v="5284.685565"/>
        <n v="1547.513459"/>
        <n v="5884.931394"/>
        <n v="1498.3009"/>
        <n v="7467.081487"/>
        <n v="6768.758768"/>
        <n v="5101.321655"/>
        <n v="5906.464967"/>
        <n v="1720.870126"/>
        <n v="1838.98773"/>
        <n v="1464.348944"/>
        <n v="1614.309013"/>
        <n v="2178.153775"/>
        <n v="5803.331454"/>
        <n v="1525.962329"/>
        <n v="1725.271363"/>
        <n v="1487.996078"/>
        <n v="5729.650755"/>
        <n v="1724.417704"/>
        <n v="5048.852553"/>
        <n v="5740.164546"/>
        <n v="1809.590961"/>
        <n v="5179.041532"/>
        <n v="7851.397478"/>
        <n v="1693.760435"/>
        <n v="6510.446656"/>
        <n v="1788.111618"/>
        <n v="6942.800458"/>
        <n v="4660.560369"/>
        <n v="1463.842874"/>
        <n v="3434.731153"/>
        <n v="4986.51937"/>
        <n v="1451.808544"/>
        <n v="6369.811226"/>
        <n v="6774.202636"/>
        <n v="3563.098841"/>
        <n v="8187.114541"/>
        <n v="1477.424856"/>
        <n v="8054.141368"/>
        <n v="6173.41289"/>
        <n v="5756.271172"/>
        <n v="6996.231838"/>
        <n v="5637.303497"/>
        <n v="1818.100044"/>
        <n v="5999.993781"/>
        <n v="6452.93501"/>
        <n v="3311.941246"/>
        <n v="1689.744507"/>
        <n v="6420.218123"/>
        <n v="1667.655895"/>
        <n v="1605.538072"/>
        <n v="1649.069475"/>
        <n v="1765.39871"/>
        <n v="1440.745362"/>
        <n v="6785.063293"/>
        <n v="1616.714722"/>
        <n v="5292.896913"/>
        <n v="6643.161647"/>
        <n v="1801.058111"/>
        <n v="1503.205183"/>
        <n v="5206.238968"/>
        <n v="2176.657469"/>
        <n v="1588.6475"/>
        <n v="2255.522409"/>
        <n v="5204.313768"/>
        <n v="1599.076249"/>
        <n v="7129.633287"/>
        <n v="1936.130798"/>
        <n v="1595.48714"/>
        <n v="2452.997504"/>
        <n v="7629.94427"/>
        <n v="1726.249457"/>
        <n v="1586.314519"/>
        <n v="4514.952724"/>
        <n v="2002.537989"/>
        <n v="6032.837114"/>
        <n v="1487.228625"/>
        <n v="7490.860779"/>
        <n v="1500.722291"/>
        <n v="5087.561715"/>
        <n v="4851.394446"/>
        <n v="2059.270294"/>
        <n v="5831.225793"/>
        <n v="5379.00144"/>
        <n v="1521.576648"/>
        <n v="1665.160445"/>
        <n v="2901.209509"/>
        <n v="1738.995282"/>
        <n v="2160.307325"/>
        <n v="1522.512272"/>
        <n v="6130.368425"/>
        <n v="1574.79128"/>
        <n v="1522.517949"/>
        <n v="2653.981579"/>
        <n v="1718.513762"/>
        <n v="1476.536841"/>
        <n v="1605.566031"/>
        <n v="2276.277471"/>
        <n v="3518.533482"/>
        <n v="1447.873298"/>
        <n v="1844.986921"/>
        <n v="5464.109817"/>
        <n v="3122.942574"/>
        <n v="1506.461108"/>
        <n v="7657.108034"/>
        <n v="6643.966542"/>
        <n v="1609.149933"/>
        <n v="1554.389215"/>
        <n v="1786.105122"/>
        <n v="4874.651722"/>
        <n v="1904.564346"/>
        <n v="1573.25409"/>
        <n v="6322.152655"/>
        <n v="3060.424769"/>
        <n v="6206.637108"/>
        <n v="1942.482395"/>
        <n v="7730.240616"/>
        <n v="1561.021915"/>
        <n v="1541.214047"/>
        <n v="7248.231612"/>
        <n v="1930.180523"/>
        <n v="1713.978863"/>
        <n v="6761.073824"/>
        <n v="7818.648297"/>
        <n v="7294.100001"/>
        <n v="1946.050447"/>
        <n v="2387.686295"/>
        <n v="6764.520637"/>
        <n v="2127.495962"/>
        <n v="1470.670167"/>
        <n v="1453.11439"/>
        <n v="6505.526456"/>
        <n v="1471.187144"/>
        <n v="5711.39201"/>
        <n v="6846.356434"/>
        <n v="3178.610315"/>
        <n v="3818.955182"/>
        <n v="4977.784794"/>
        <n v="6195.840734"/>
        <n v="6047.174109"/>
        <n v="2294.003778"/>
        <n v="4942.283987"/>
        <n v="1659.932713"/>
        <n v="1507.84712"/>
        <n v="7264.58761"/>
        <n v="7149.816075"/>
        <n v="6342.885786"/>
        <n v="1579.367346"/>
        <n v="6185.002486"/>
        <n v="7443.483233"/>
        <n v="6809.356022"/>
        <n v="6301.868847"/>
        <n v="3069.123483"/>
        <n v="1807.693142"/>
        <n v="1952.463773"/>
        <n v="8038.570371"/>
        <n v="5714.523867"/>
        <n v="6909.732318"/>
        <n v="6176.004154"/>
        <n v="3844.991165"/>
        <n v="6346.633024"/>
        <n v="2912.467156"/>
        <n v="5521.18913"/>
        <n v="7495.749847"/>
        <n v="1850.464205"/>
        <n v="6307.900751"/>
        <n v="3132.519209"/>
        <n v="6839.569086"/>
        <n v="1702.317206"/>
        <n v="1483.452706"/>
        <n v="6624.221175"/>
        <n v="4250.430439"/>
        <n v="1762.663235"/>
        <n v="1628.882813"/>
        <n v="6781.821647"/>
        <n v="1452.59056"/>
        <n v="1576.38921"/>
        <n v="6407.581828"/>
        <n v="1623.681601"/>
        <n v="5616.309402"/>
        <n v="7227.417349"/>
        <n v="1567.366071"/>
        <n v="7360.992969"/>
        <n v="1579.379602"/>
        <n v="2582.493847"/>
        <n v="1555.534812"/>
        <n v="1942.847513"/>
        <n v="6486.853909"/>
        <n v="1487.088288"/>
        <n v="1558.549138"/>
        <n v="4728.012406"/>
        <n v="1570.29739"/>
        <n v="5973.379892"/>
        <n v="1905.889693"/>
        <n v="2365.914372"/>
        <n v="4899.155955"/>
        <n v="1595.752624"/>
        <n v="1720.881985"/>
        <n v="5266.424233"/>
        <n v="6550.30297"/>
        <n v="1568.715259"/>
        <n v="4623.089672"/>
        <n v="1936.008049"/>
        <n v="2468.135837"/>
        <n v="5874.00478"/>
        <n v="1658.332426"/>
        <n v="1502.680139"/>
        <n v="6808.562584"/>
        <n v="5841.15136"/>
        <n v="5200.010118"/>
        <n v="3285.834522"/>
        <n v="4752.816685"/>
        <n v="1441.631095"/>
        <n v="2856.165425"/>
        <n v="4733.618783"/>
        <n v="2027.431388"/>
        <n v="1503.913054"/>
        <n v="1584.731757"/>
        <n v="1584.821247"/>
        <n v="4652.242051"/>
        <n v="4582.453291"/>
        <n v="4036.089376"/>
        <n v="2866.496671"/>
        <n v="3827.366381"/>
        <n v="1773.991882"/>
        <n v="6756.295179"/>
        <n v="1706.224318"/>
        <n v="2144.489587"/>
        <n v="1247.0"/>
        <n v="5153.117204"/>
        <n v="2430.243664"/>
        <n v="2496.785436"/>
        <n v="6048.955611"/>
        <n v="5751.912297"/>
        <n v="8042.897949"/>
        <n v="1945.433188"/>
        <n v="3628.34617"/>
        <n v="6850.576483"/>
        <n v="6012.102465"/>
        <n v="4051.158749"/>
        <n v="5692.765813"/>
        <n v="1923.808141"/>
        <n v="3804.64417"/>
        <n v="3105.283004"/>
        <n v="1496.668524"/>
        <n v="1880.533168"/>
        <n v="1731.584862"/>
        <n v="7462.677935"/>
        <n v="6846.447915"/>
        <n v="6968.00047"/>
        <n v="2712.379678"/>
        <n v="1456.934187"/>
        <n v="2189.341349"/>
        <n v="5574.543505"/>
        <n v="1689.083186"/>
        <n v="1625.17488"/>
        <n v="1578.876432"/>
        <n v="1761.079323"/>
        <n v="2039.848792"/>
        <n v="5797.219977"/>
        <n v="2032.700147"/>
        <n v="1568.73602"/>
        <n v="1591.772246"/>
        <n v="1449.177804"/>
        <n v="6815.712325"/>
        <n v="2183.952037"/>
        <n v="4921.594843"/>
        <n v="4701.496237"/>
        <n v="5864.126493"/>
        <n v="4467.080758"/>
        <n v="2922.286102"/>
        <n v="2407.794325"/>
        <n v="7788.701621"/>
        <n v="6492.676343"/>
        <n v="5154.644555"/>
        <n v="5218.070231"/>
        <n v="6335.948388"/>
        <n v="1526.787066"/>
        <n v="1505.009635"/>
        <n v="7082.653802"/>
        <n v="6506.433687"/>
        <n v="1531.926885"/>
        <n v="4156.713383"/>
        <n v="5783.843758"/>
        <n v="1539.60069"/>
        <n v="5892.48218"/>
        <n v="5124.435934"/>
        <n v="6684.062804"/>
        <n v="5144.474371"/>
        <n v="6861.53638"/>
        <n v="1653.510777"/>
        <n v="2037.865594"/>
        <n v="4934.851563"/>
        <n v="7863.469709"/>
        <n v="6096.045521"/>
        <n v="6189.416082"/>
        <n v="6858.578118"/>
        <n v="2100.820137"/>
        <n v="1624.840774"/>
        <n v="7511.656191"/>
        <n v="5776.508186"/>
        <n v="6397.602518"/>
        <n v="2200.297094"/>
        <n v="5816.234619"/>
        <n v="5927.806788"/>
        <n v="1767.464456"/>
        <n v="1543.310611"/>
        <n v="1910.436686"/>
        <n v="1803.081497"/>
        <n v="1623.614838"/>
        <n v="1508.90767"/>
        <n v="1500.41822"/>
        <n v="5102.706729"/>
        <n v="1502.01775"/>
        <n v="6245.134793"/>
        <n v="2819.935266"/>
        <n v="1919.553678"/>
        <n v="6559.477756"/>
        <n v="6809.056051"/>
        <n v="1778.937935"/>
        <n v="5159.747494"/>
        <n v="2600.894327"/>
        <n v="1978.609661"/>
        <n v="1665.965851"/>
        <n v="4279.230955"/>
        <n v="6211.200147"/>
        <n v="1655.792857"/>
        <n v="1679.572708"/>
        <n v="6024.422487"/>
        <n v="6753.595242"/>
        <n v="6789.533401"/>
        <n v="2141.469346"/>
        <n v="1481.945157"/>
        <n v="6745.10344"/>
        <n v="5181.087383"/>
        <n v="1611.340211"/>
        <n v="6450.918637"/>
        <n v="1901.094691"/>
        <n v="4920.23463"/>
        <n v="7814.262494"/>
        <n v="1908.526117"/>
        <n v="1612.549327"/>
        <n v="1603.859264"/>
        <n v="1472.110115"/>
        <n v="1554.439959"/>
        <n v="3870.253867"/>
        <n v="2514.868116"/>
        <n v="5740.952219"/>
        <n v="1649.459852"/>
        <n v="1679.833815"/>
        <n v="7979.348589"/>
        <n v="5330.781969"/>
        <n v="6136.133902"/>
        <n v="1534.698"/>
        <n v="2360.555244"/>
        <n v="6392.471955"/>
        <n v="6980.229304"/>
        <n v="1801.349131"/>
        <n v="2127.323828"/>
        <n v="6162.320833"/>
        <n v="1524.810224"/>
        <n v="1519.596552"/>
        <m/>
      </sharedItems>
    </cacheField>
    <cacheField name="sex" numFmtId="0">
      <sharedItems containsBlank="1">
        <s v="Female"/>
        <s v="Male"/>
        <m/>
      </sharedItems>
    </cacheField>
    <cacheField name="age" numFmtId="0">
      <sharedItems containsString="0" containsBlank="1" containsNumber="1" containsInteger="1">
        <n v="62.0"/>
        <n v="35.0"/>
        <n v="20.0"/>
        <n v="59.0"/>
        <n v="27.0"/>
        <n v="57.0"/>
        <n v="32.0"/>
        <n v="45.0"/>
        <n v="24.0"/>
        <n v="40.0"/>
        <n v="60.0"/>
        <n v="42.0"/>
        <n v="44.0"/>
        <n v="29.0"/>
        <n v="33.0"/>
        <n v="58.0"/>
        <n v="65.0"/>
        <n v="63.0"/>
        <n v="47.0"/>
        <n v="19.0"/>
        <n v="38.0"/>
        <n v="39.0"/>
        <n v="54.0"/>
        <n v="23.0"/>
        <n v="22.0"/>
        <n v="30.0"/>
        <n v="49.0"/>
        <n v="46.0"/>
        <n v="43.0"/>
        <n v="55.0"/>
        <n v="64.0"/>
        <n v="36.0"/>
        <n v="48.0"/>
        <n v="21.0"/>
        <n v="61.0"/>
        <n v="50.0"/>
        <n v="31.0"/>
        <n v="18.0"/>
        <n v="37.0"/>
        <n v="28.0"/>
        <n v="25.0"/>
        <n v="41.0"/>
        <n v="56.0"/>
        <n v="51.0"/>
        <n v="26.0"/>
        <n v="34.0"/>
        <n v="53.0"/>
        <n v="52.0"/>
        <m/>
      </sharedItems>
    </cacheField>
    <cacheField name="state" numFmtId="0">
      <sharedItems containsBlank="1">
        <s v="Arkansas"/>
        <s v="Maine"/>
        <s v="New Jersey"/>
        <s v="Montana"/>
        <s v="Nevada"/>
        <s v="Washington"/>
        <s v="Massachusetts"/>
        <s v="North Carolina"/>
        <s v="Idaho"/>
        <s v="Alabama"/>
        <s v="Connecticut"/>
        <s v="Mississippi"/>
        <s v="North Dakota"/>
        <s v="South Dakota"/>
        <s v="Utah"/>
        <s v="Rhode Island"/>
        <s v="Iowa"/>
        <s v="Arizona"/>
        <s v="Hawaii"/>
        <s v="Vermont"/>
        <s v="Alaska"/>
        <s v="Pennsylvania"/>
        <s v="Minnesota"/>
        <s v="Delaware"/>
        <s v="Louisiana"/>
        <s v="West Virginia"/>
        <s v="South Carolina"/>
        <s v="Maryland"/>
        <s v="Virginia"/>
        <s v="Oregon"/>
        <s v="Texas"/>
        <s v="Illinois"/>
        <s v="Michigan"/>
        <s v="Florida"/>
        <s v="Oklahoma"/>
        <s v="Kentucky"/>
        <s v="New Mexico"/>
        <s v="Nebraska"/>
        <s v="California"/>
        <s v="Wisconsin"/>
        <s v="New Hampshire"/>
        <s v="Missouri"/>
        <s v="Tennessee"/>
        <s v="Indiana"/>
        <s v="Colorado"/>
        <s v="Georgia"/>
        <s v="Kansas"/>
        <s v="New York"/>
        <s v="Ohio"/>
        <s v="Wyoming"/>
        <m/>
      </sharedItems>
    </cacheField>
    <cacheField name="ad_view_date" numFmtId="165">
      <sharedItems containsDate="1" containsString="0" containsBlank="1">
        <d v="2024-09-18T00:00:00Z"/>
        <d v="2023-12-30T00:00:00Z"/>
        <d v="2023-09-10T00:00:00Z"/>
        <d v="2024-07-14T00:00:00Z"/>
        <d v="2023-06-24T00:00:00Z"/>
        <d v="2023-11-28T00:00:00Z"/>
        <d v="2024-06-25T00:00:00Z"/>
        <d v="2023-04-19T00:00:00Z"/>
        <d v="2023-10-17T00:00:00Z"/>
        <d v="2024-07-05T00:00:00Z"/>
        <d v="2023-11-14T00:00:00Z"/>
        <d v="2024-03-12T00:00:00Z"/>
        <d v="2023-06-18T00:00:00Z"/>
        <d v="2024-07-11T00:00:00Z"/>
        <d v="2024-09-05T00:00:00Z"/>
        <d v="2024-03-01T00:00:00Z"/>
        <d v="2023-06-28T00:00:00Z"/>
        <d v="2023-04-05T00:00:00Z"/>
        <d v="2023-01-10T00:00:00Z"/>
        <d v="2023-05-28T00:00:00Z"/>
        <d v="2024-05-13T00:00:00Z"/>
        <d v="2024-03-27T00:00:00Z"/>
        <d v="2023-12-27T00:00:00Z"/>
        <d v="2023-11-09T00:00:00Z"/>
        <d v="2023-10-08T00:00:00Z"/>
        <d v="2024-03-26T00:00:00Z"/>
        <d v="2023-04-10T00:00:00Z"/>
        <d v="2023-03-30T00:00:00Z"/>
        <d v="2024-06-06T00:00:00Z"/>
        <d v="2023-11-26T00:00:00Z"/>
        <d v="2023-09-30T00:00:00Z"/>
        <d v="2024-07-18T00:00:00Z"/>
        <d v="2023-09-14T00:00:00Z"/>
        <d v="2024-03-25T00:00:00Z"/>
        <d v="2024-09-24T00:00:00Z"/>
        <d v="2023-09-22T00:00:00Z"/>
        <d v="2023-11-05T00:00:00Z"/>
        <d v="2024-04-05T00:00:00Z"/>
        <d v="2023-10-22T00:00:00Z"/>
        <d v="2023-04-25T00:00:00Z"/>
        <d v="2023-09-12T00:00:00Z"/>
        <d v="2024-08-05T00:00:00Z"/>
        <d v="2023-10-10T00:00:00Z"/>
        <d v="2023-12-28T00:00:00Z"/>
        <d v="2023-05-31T00:00:00Z"/>
        <d v="2023-12-21T00:00:00Z"/>
        <d v="2024-03-24T00:00:00Z"/>
        <d v="2024-08-27T00:00:00Z"/>
        <d v="2024-06-10T00:00:00Z"/>
        <d v="2023-07-21T00:00:00Z"/>
        <d v="2024-08-30T00:00:00Z"/>
        <d v="2023-12-08T00:00:00Z"/>
        <d v="2024-01-10T00:00:00Z"/>
        <d v="2023-11-03T00:00:00Z"/>
        <d v="2024-09-20T00:00:00Z"/>
        <d v="2024-06-14T00:00:00Z"/>
        <d v="2023-11-17T00:00:00Z"/>
        <d v="2023-12-14T00:00:00Z"/>
        <d v="2023-07-02T00:00:00Z"/>
        <d v="2024-01-12T00:00:00Z"/>
        <d v="2023-01-15T00:00:00Z"/>
        <d v="2023-01-22T00:00:00Z"/>
        <d v="2024-09-12T00:00:00Z"/>
        <d v="2023-06-03T00:00:00Z"/>
        <d v="2023-09-26T00:00:00Z"/>
        <d v="2023-07-10T00:00:00Z"/>
        <d v="2023-01-24T00:00:00Z"/>
        <d v="2024-03-05T00:00:00Z"/>
        <d v="2023-06-05T00:00:00Z"/>
        <d v="2023-11-08T00:00:00Z"/>
        <d v="2024-01-29T00:00:00Z"/>
        <d v="2024-02-25T00:00:00Z"/>
        <d v="2024-04-03T00:00:00Z"/>
        <d v="2023-09-24T00:00:00Z"/>
        <d v="2024-09-22T00:00:00Z"/>
        <d v="2024-04-02T00:00:00Z"/>
        <d v="2024-04-30T00:00:00Z"/>
        <d v="2024-09-08T00:00:00Z"/>
        <d v="2023-09-19T00:00:00Z"/>
        <d v="2023-01-19T00:00:00Z"/>
        <d v="2024-06-29T00:00:00Z"/>
        <d v="2024-07-16T00:00:00Z"/>
        <d v="2023-02-15T00:00:00Z"/>
        <d v="2024-05-06T00:00:00Z"/>
        <d v="2024-05-19T00:00:00Z"/>
        <d v="2024-07-20T00:00:00Z"/>
        <d v="2023-03-23T00:00:00Z"/>
        <d v="2023-11-20T00:00:00Z"/>
        <d v="2023-06-25T00:00:00Z"/>
        <d v="2024-07-22T00:00:00Z"/>
        <d v="2024-05-20T00:00:00Z"/>
        <d v="2023-01-13T00:00:00Z"/>
        <d v="2023-10-05T00:00:00Z"/>
        <d v="2023-07-03T00:00:00Z"/>
        <d v="2023-03-25T00:00:00Z"/>
        <d v="2024-09-04T00:00:00Z"/>
        <d v="2023-05-27T00:00:00Z"/>
        <d v="2024-07-07T00:00:00Z"/>
        <d v="2023-10-25T00:00:00Z"/>
        <d v="2023-07-05T00:00:00Z"/>
        <d v="2024-02-05T00:00:00Z"/>
        <d v="2023-04-02T00:00:00Z"/>
        <d v="2023-05-04T00:00:00Z"/>
        <d v="2024-06-19T00:00:00Z"/>
        <d v="2023-01-29T00:00:00Z"/>
        <d v="2024-04-27T00:00:00Z"/>
        <d v="2024-07-23T00:00:00Z"/>
        <d v="2024-07-27T00:00:00Z"/>
        <d v="2023-02-03T00:00:00Z"/>
        <d v="2023-04-09T00:00:00Z"/>
        <d v="2024-08-17T00:00:00Z"/>
        <d v="2023-08-11T00:00:00Z"/>
        <d v="2024-05-08T00:00:00Z"/>
        <d v="2023-02-02T00:00:00Z"/>
        <d v="2023-01-06T00:00:00Z"/>
        <d v="2024-02-11T00:00:00Z"/>
        <d v="2023-03-28T00:00:00Z"/>
        <d v="2023-06-21T00:00:00Z"/>
        <d v="2024-03-15T00:00:00Z"/>
        <d v="2023-05-05T00:00:00Z"/>
        <d v="2023-03-09T00:00:00Z"/>
        <d v="2024-08-02T00:00:00Z"/>
        <d v="2024-09-16T00:00:00Z"/>
        <d v="2023-08-12T00:00:00Z"/>
        <d v="2024-08-22T00:00:00Z"/>
        <d v="2023-08-23T00:00:00Z"/>
        <d v="2023-04-08T00:00:00Z"/>
        <d v="2023-07-07T00:00:00Z"/>
        <d v="2024-09-06T00:00:00Z"/>
        <d v="2024-04-24T00:00:00Z"/>
        <d v="2023-04-24T00:00:00Z"/>
        <d v="2024-04-29T00:00:00Z"/>
        <d v="2024-08-04T00:00:00Z"/>
        <d v="2024-03-11T00:00:00Z"/>
        <d v="2023-01-25T00:00:00Z"/>
        <d v="2023-05-19T00:00:00Z"/>
        <d v="2024-06-03T00:00:00Z"/>
        <d v="2024-05-24T00:00:00Z"/>
        <d v="2023-10-12T00:00:00Z"/>
        <d v="2023-07-24T00:00:00Z"/>
        <d v="2023-08-16T00:00:00Z"/>
        <d v="2023-01-01T00:00:00Z"/>
        <d v="2024-02-28T00:00:00Z"/>
        <d v="2024-04-17T00:00:00Z"/>
        <d v="2024-03-29T00:00:00Z"/>
        <d v="2023-01-16T00:00:00Z"/>
        <d v="2023-02-06T00:00:00Z"/>
        <d v="2023-05-11T00:00:00Z"/>
        <d v="2024-01-11T00:00:00Z"/>
        <d v="2024-09-27T00:00:00Z"/>
        <d v="2023-07-13T00:00:00Z"/>
        <d v="2024-07-06T00:00:00Z"/>
        <d v="2024-03-23T00:00:00Z"/>
        <d v="2024-05-23T00:00:00Z"/>
        <d v="2023-10-30T00:00:00Z"/>
        <d v="2024-04-16T00:00:00Z"/>
        <d v="2024-09-13T00:00:00Z"/>
        <d v="2023-11-06T00:00:00Z"/>
        <d v="2024-07-02T00:00:00Z"/>
        <d v="2023-10-28T00:00:00Z"/>
        <d v="2023-08-26T00:00:00Z"/>
        <d v="2023-04-12T00:00:00Z"/>
        <d v="2024-05-18T00:00:00Z"/>
        <d v="2023-12-12T00:00:00Z"/>
        <d v="2023-07-22T00:00:00Z"/>
        <d v="2023-07-30T00:00:00Z"/>
        <d v="2024-02-10T00:00:00Z"/>
        <d v="2024-07-12T00:00:00Z"/>
        <d v="2023-06-06T00:00:00Z"/>
        <d v="2024-07-30T00:00:00Z"/>
        <d v="2023-01-02T00:00:00Z"/>
        <d v="2024-01-06T00:00:00Z"/>
        <d v="2024-04-01T00:00:00Z"/>
        <d v="2023-06-15T00:00:00Z"/>
        <d v="2024-09-03T00:00:00Z"/>
        <d v="2024-06-26T00:00:00Z"/>
        <d v="2023-10-06T00:00:00Z"/>
        <d v="2023-09-29T00:00:00Z"/>
        <d v="2023-09-06T00:00:00Z"/>
        <d v="2024-08-13T00:00:00Z"/>
        <d v="2024-02-29T00:00:00Z"/>
        <d v="2023-03-19T00:00:00Z"/>
        <d v="2024-06-20T00:00:00Z"/>
        <d v="2023-10-21T00:00:00Z"/>
        <d v="2024-04-28T00:00:00Z"/>
        <d v="2023-12-31T00:00:00Z"/>
        <d v="2024-09-29T00:00:00Z"/>
        <d v="2023-04-01T00:00:00Z"/>
        <d v="2024-04-19T00:00:00Z"/>
        <d v="2023-10-14T00:00:00Z"/>
        <d v="2024-04-12T00:00:00Z"/>
        <d v="2023-11-12T00:00:00Z"/>
        <d v="2024-02-18T00:00:00Z"/>
        <d v="2023-07-18T00:00:00Z"/>
        <d v="2024-04-18T00:00:00Z"/>
        <d v="2023-11-11T00:00:00Z"/>
        <d v="2024-01-19T00:00:00Z"/>
        <d v="2023-08-13T00:00:00Z"/>
        <d v="2023-03-06T00:00:00Z"/>
        <d v="2024-04-25T00:00:00Z"/>
        <d v="2024-03-06T00:00:00Z"/>
        <d v="2023-07-28T00:00:00Z"/>
        <d v="2023-06-16T00:00:00Z"/>
        <d v="2024-05-09T00:00:00Z"/>
        <d v="2024-03-02T00:00:00Z"/>
        <d v="2023-04-03T00:00:00Z"/>
        <d v="2023-06-29T00:00:00Z"/>
        <d v="2023-08-30T00:00:00Z"/>
        <d v="2023-12-16T00:00:00Z"/>
        <d v="2024-05-26T00:00:00Z"/>
        <d v="2023-09-03T00:00:00Z"/>
        <d v="2024-03-10T00:00:00Z"/>
        <d v="2023-08-10T00:00:00Z"/>
        <d v="2023-12-11T00:00:00Z"/>
        <d v="2023-09-11T00:00:00Z"/>
        <d v="2023-09-05T00:00:00Z"/>
        <d v="2023-10-29T00:00:00Z"/>
        <d v="2024-06-09T00:00:00Z"/>
        <d v="2023-04-21T00:00:00Z"/>
        <d v="2024-03-17T00:00:00Z"/>
        <d v="2024-02-15T00:00:00Z"/>
        <d v="2023-07-20T00:00:00Z"/>
        <d v="2024-01-24T00:00:00Z"/>
        <d v="2024-03-09T00:00:00Z"/>
        <d v="2023-08-18T00:00:00Z"/>
        <d v="2024-06-05T00:00:00Z"/>
        <d v="2023-01-26T00:00:00Z"/>
        <d v="2023-05-07T00:00:00Z"/>
        <d v="2023-03-11T00:00:00Z"/>
        <d v="2023-03-31T00:00:00Z"/>
        <d v="2023-06-02T00:00:00Z"/>
        <d v="2024-04-14T00:00:00Z"/>
        <d v="2023-08-01T00:00:00Z"/>
        <d v="2023-01-23T00:00:00Z"/>
        <d v="2024-01-07T00:00:00Z"/>
        <d v="2023-01-05T00:00:00Z"/>
        <d v="2023-11-04T00:00:00Z"/>
        <d v="2023-06-13T00:00:00Z"/>
        <d v="2023-03-18T00:00:00Z"/>
        <d v="2023-02-16T00:00:00Z"/>
        <d v="2023-07-04T00:00:00Z"/>
        <d v="2023-05-24T00:00:00Z"/>
        <d v="2023-04-22T00:00:00Z"/>
        <d v="2023-03-24T00:00:00Z"/>
        <d v="2023-05-10T00:00:00Z"/>
        <d v="2024-02-24T00:00:00Z"/>
        <d v="2024-04-21T00:00:00Z"/>
        <d v="2024-07-26T00:00:00Z"/>
        <d v="2024-07-10T00:00:00Z"/>
        <d v="2024-04-04T00:00:00Z"/>
        <d v="2023-05-15T00:00:00Z"/>
        <d v="2024-09-21T00:00:00Z"/>
        <d v="2023-02-23T00:00:00Z"/>
        <d v="2023-01-20T00:00:00Z"/>
        <d v="2023-01-30T00:00:00Z"/>
        <d v="2023-10-11T00:00:00Z"/>
        <d v="2023-10-24T00:00:00Z"/>
        <d v="2024-07-21T00:00:00Z"/>
        <d v="2023-01-28T00:00:00Z"/>
        <d v="2023-01-18T00:00:00Z"/>
        <d v="2023-10-20T00:00:00Z"/>
        <d v="2023-11-15T00:00:00Z"/>
        <d v="2023-04-15T00:00:00Z"/>
        <d v="2023-03-02T00:00:00Z"/>
        <d v="2023-01-21T00:00:00Z"/>
        <d v="2023-07-09T00:00:00Z"/>
        <d v="2024-03-16T00:00:00Z"/>
        <d v="2024-02-14T00:00:00Z"/>
        <d v="2023-12-10T00:00:00Z"/>
        <d v="2024-01-26T00:00:00Z"/>
        <d v="2024-06-21T00:00:00Z"/>
        <d v="2024-05-10T00:00:00Z"/>
        <d v="2023-03-26T00:00:00Z"/>
        <d v="2024-03-18T00:00:00Z"/>
        <d v="2024-03-03T00:00:00Z"/>
        <d v="2023-03-22T00:00:00Z"/>
        <d v="2023-08-14T00:00:00Z"/>
        <d v="2024-09-30T00:00:00Z"/>
        <d v="2023-08-09T00:00:00Z"/>
        <d v="2023-07-14T00:00:00Z"/>
        <d v="2024-05-28T00:00:00Z"/>
        <d v="2024-02-08T00:00:00Z"/>
        <d v="2023-08-27T00:00:00Z"/>
        <d v="2023-05-25T00:00:00Z"/>
        <d v="2024-05-03T00:00:00Z"/>
        <d v="2023-07-16T00:00:00Z"/>
        <d v="2024-04-06T00:00:00Z"/>
        <d v="2024-09-02T00:00:00Z"/>
        <d v="2023-02-07T00:00:00Z"/>
        <d v="2024-02-16T00:00:00Z"/>
        <d v="2023-10-09T00:00:00Z"/>
        <d v="2024-09-23T00:00:00Z"/>
        <d v="2024-03-14T00:00:00Z"/>
        <d v="2023-06-17T00:00:00Z"/>
        <d v="2024-06-15T00:00:00Z"/>
        <d v="2024-05-30T00:00:00Z"/>
        <d v="2023-02-24T00:00:00Z"/>
        <d v="2023-07-08T00:00:00Z"/>
        <d v="2023-07-27T00:00:00Z"/>
        <d v="2023-08-31T00:00:00Z"/>
        <d v="2023-10-04T00:00:00Z"/>
        <d v="2024-04-23T00:00:00Z"/>
        <d v="2024-05-14T00:00:00Z"/>
        <d v="2023-09-27T00:00:00Z"/>
        <d v="2024-03-04T00:00:00Z"/>
        <d v="2024-08-06T00:00:00Z"/>
        <d v="2024-09-25T00:00:00Z"/>
        <d v="2023-04-23T00:00:00Z"/>
        <d v="2023-07-11T00:00:00Z"/>
        <d v="2024-05-16T00:00:00Z"/>
        <d v="2023-08-06T00:00:00Z"/>
        <d v="2023-12-05T00:00:00Z"/>
        <d v="2023-12-15T00:00:00Z"/>
        <d v="2024-05-21T00:00:00Z"/>
        <d v="2024-03-30T00:00:00Z"/>
        <d v="2023-07-15T00:00:00Z"/>
        <d v="2023-03-08T00:00:00Z"/>
        <d v="2023-08-07T00:00:00Z"/>
        <d v="2023-02-27T00:00:00Z"/>
        <d v="2023-02-08T00:00:00Z"/>
        <d v="2024-08-03T00:00:00Z"/>
        <d v="2023-01-12T00:00:00Z"/>
        <d v="2023-09-04T00:00:00Z"/>
        <d v="2023-08-21T00:00:00Z"/>
        <d v="2024-09-11T00:00:00Z"/>
        <d v="2024-08-11T00:00:00Z"/>
        <d v="2023-01-14T00:00:00Z"/>
        <d v="2024-02-02T00:00:00Z"/>
        <d v="2023-11-07T00:00:00Z"/>
        <d v="2023-08-03T00:00:00Z"/>
        <d v="2023-09-08T00:00:00Z"/>
        <d v="2023-05-21T00:00:00Z"/>
        <m/>
      </sharedItems>
    </cacheField>
    <cacheField name="CPA" numFmtId="164">
      <sharedItems containsString="0" containsBlank="1" containsNumber="1">
        <n v="790.3347728333333"/>
        <n v="490.39190933333333"/>
        <n v="938.67131175"/>
        <n v="295.98920426666666"/>
        <n v="566.353603"/>
        <n v="329.9050572380952"/>
        <n v="780.564740125"/>
        <n v="233.98999275862067"/>
        <n v="402.57999425"/>
        <n v="707.5411032222223"/>
        <n v="254.0784205"/>
        <n v="1447.927193"/>
        <n v="663.3532634999999"/>
        <n v="616.8208238888889"/>
        <n v="311.2675779333333"/>
        <n v="213.3077113"/>
        <n v="548.74678125"/>
        <n v="1730.178666"/>
        <n v="1841.358126"/>
        <n v="266.025346368421"/>
        <n v="439.1495554"/>
        <n v="750.013076"/>
        <n v="266.6191781666667"/>
        <n v="912.862854"/>
        <n v="491.06415466666664"/>
        <n v="393.88879931578947"/>
        <n v="124.42316466666666"/>
        <n v="1089.3357113333334"/>
        <n v="1730.37357"/>
        <n v="382.8836669166667"/>
        <n v="1595.251644"/>
        <n v="217.230435625"/>
        <n v="583.443288090909"/>
        <n v="5033.482578"/>
        <n v="2331.3617843333336"/>
        <n v="558.6624756666666"/>
        <n v="382.510473"/>
        <n v="717.351136125"/>
        <n v="519.0052433333334"/>
        <n v="226.77053544444445"/>
        <n v="480.71518207142856"/>
        <n v="109.64234627777779"/>
        <n v="577.0906160000001"/>
        <n v="336.34225"/>
        <n v="889.1749258"/>
        <n v="551.2754315555555"/>
        <n v="318.21291383333335"/>
        <n v="1527.176274"/>
        <n v="492.58933625"/>
        <n v="437.02847833333334"/>
        <n v="295.49867140000003"/>
        <n v="154.09425844117646"/>
        <n v="290.4414722"/>
        <n v="315.1476558333333"/>
        <n v="354.0513048"/>
        <n v="118.38184169565218"/>
        <n v="472.4047565833334"/>
        <n v="155.0076655"/>
        <n v="158.53799092307693"/>
        <n v="1560.449936"/>
        <n v="596.7967326666667"/>
        <n v="1526.296619"/>
        <n v="331.6717072"/>
        <n v="189.39012477777777"/>
        <n v="663.98128"/>
        <n v="458.7621845"/>
        <n v="996.8971165999999"/>
        <n v="155.8295399230769"/>
        <n v="193.6750124761905"/>
        <n v="223.54731736363638"/>
        <n v="480.53146421428573"/>
        <n v="735.2089622222222"/>
        <n v="61.70000863999999"/>
        <n v="429.20574358333334"/>
        <n v="637.2787895"/>
        <n v="577.2482974444445"/>
        <n v="65.51007125"/>
        <n v="209.15203357142857"/>
        <n v="443.5864184"/>
        <n v="87.24025631578947"/>
        <n v="527.8457013333333"/>
        <n v="360.6279624"/>
        <n v="91.2054372027027"/>
        <n v="456.5796845"/>
        <n v="502.6489503333333"/>
        <n v="183.58079906666666"/>
        <n v="158.2410977"/>
        <n v="1277.2928464000001"/>
        <n v="67.50689583333333"/>
        <n v="100.44162026666666"/>
        <n v="310.1876636"/>
        <n v="867.939478"/>
        <n v="5995.041002"/>
        <n v="1818.316497"/>
        <n v="582.1821025454545"/>
        <n v="366.3786775"/>
        <n v="430.7965879230769"/>
        <n v="680.066946"/>
        <n v="379.50981610526316"/>
        <n v="240.13439972727272"/>
        <n v="167.05381233333333"/>
        <n v="516.9297365555556"/>
        <n v="581.1768324"/>
        <n v="342.22126760000003"/>
        <n v="371.05048022222223"/>
        <n v="1090.6239745"/>
        <n v="240.3713316666667"/>
        <n v="333.945781"/>
        <n v="522.3041353333333"/>
        <n v="444.0437095"/>
        <n v="439.52459125"/>
        <n v="752.164607"/>
        <n v="100.12112857894738"/>
        <n v="99.40522985714286"/>
        <n v="526.4592295"/>
        <n v="998.30364625"/>
        <n v="661.214569"/>
        <n v="201.54578895999998"/>
        <n v="380.29629725"/>
        <n v="434.84250173333334"/>
        <n v="1504.784161"/>
        <n v="1466.285104"/>
        <n v="2298.888965"/>
        <n v="265.79816584"/>
        <n v="796.107864125"/>
        <n v="507.8401126"/>
        <n v="4718.836114"/>
        <n v="1741.6441543333333"/>
        <n v="142.93324392307693"/>
        <n v="700.4730483000001"/>
        <n v="229.360815"/>
        <n v="768.314534"/>
        <n v="171.16326111111113"/>
        <n v="86.38564671428571"/>
        <n v="793.18254225"/>
        <n v="493.18582883333335"/>
        <n v="2270.8629006666665"/>
        <n v="242.17924366666668"/>
        <n v="160.21722946938775"/>
        <n v="510.9193016666666"/>
        <n v="48.324764624000004"/>
        <n v="420.58462475"/>
        <n v="676.7142363333334"/>
        <n v="113.78645707142857"/>
        <n v="1126.4175946"/>
        <n v="200.0961985"/>
        <n v="1563.1736746666666"/>
        <n v="479.17595364285717"/>
        <n v="114.35104294202898"/>
        <n v="524.9032446666666"/>
        <n v="1567.3425016666667"/>
        <n v="429.8012650909091"/>
        <n v="145.66821857142858"/>
        <n v="973.7034023333334"/>
        <n v="881.2612546666666"/>
        <n v="637.6556273333333"/>
        <n v="749.34335425"/>
        <n v="492.79741566666667"/>
        <n v="637.8997827777778"/>
        <n v="542.3553632222223"/>
        <n v="475.57203475"/>
        <n v="1182.452195"/>
        <n v="238.288"/>
        <n v="151.990401"/>
        <n v="1568.0833186666666"/>
        <n v="143.4111393090909"/>
        <n v="421.916429"/>
        <n v="839.3873553999999"/>
        <n v="386.7253741818182"/>
        <n v="189.68191063999998"/>
        <n v="422.44787333333335"/>
        <n v="432.6530692"/>
        <n v="257.9361217142857"/>
        <n v="142.60438620000002"/>
        <n v="1287.8566996"/>
        <n v="303.5682832105263"/>
        <n v="432.7040515714286"/>
        <n v="262.675239"/>
        <n v="586.5682776666666"/>
        <n v="187.6373906190476"/>
        <n v="150.03791902777778"/>
        <n v="759.2155630000001"/>
        <n v="535.8308135999999"/>
        <n v="550.2410033333333"/>
        <n v="692.9014548888889"/>
        <n v="620.8626305555556"/>
        <n v="320.29954886666667"/>
        <n v="200.11317042857144"/>
        <n v="563.7500333333334"/>
        <n v="534.772047"/>
        <n v="785.17138"/>
        <n v="257.26877583333334"/>
        <n v="111.97719646153845"/>
        <n v="1252.3151448"/>
        <n v="213.79585277777778"/>
        <n v="6396.868763"/>
        <n v="270.45419775"/>
        <n v="136.20832181818182"/>
        <n v="220.11669866666665"/>
        <n v="294.4028866666667"/>
        <n v="110.02187966666666"/>
        <n v="342.5789907391304"/>
        <n v="2113.959767"/>
        <n v="730.004877"/>
        <n v="508.2609188888889"/>
        <n v="806.8738933333333"/>
        <n v="210.80688987878787"/>
        <n v="266.09206216666666"/>
        <n v="722.4749925555556"/>
        <n v="2746.410824"/>
        <n v="6159.366902"/>
        <n v="381.5460318888889"/>
        <n v="428.7009535384616"/>
        <n v="227.7804852857143"/>
        <n v="659.050531"/>
        <n v="740.858635"/>
        <n v="654.0079051111111"/>
        <n v="445.5483658"/>
        <n v="574.6810626363637"/>
        <n v="357.68041464285716"/>
        <n v="218.65052657142857"/>
        <n v="362.0835314210526"/>
        <n v="1139.5851003333335"/>
        <n v="87.34523120833335"/>
        <n v="112.9647318"/>
        <n v="408.980054"/>
        <n v="242.03796891666664"/>
        <n v="234.4102615"/>
        <n v="169.15029144444443"/>
        <n v="277.1352884444444"/>
        <n v="361.1201026"/>
        <n v="62.38224704651163"/>
        <n v="531.9560165"/>
        <n v="405.6740288"/>
        <n v="508.60899600000005"/>
        <n v="441.93019139999996"/>
        <n v="492.13983633333334"/>
        <n v="95.7723650625"/>
        <n v="543.6063636363637"/>
        <n v="245.1619875"/>
        <n v="252.7496750769231"/>
        <n v="75.530766"/>
        <n v="859.2355385"/>
        <n v="2180.8708093333335"/>
        <n v="522.8571738333334"/>
        <n v="1555.112078"/>
        <n v="791.582151"/>
        <n v="440.94601525"/>
        <n v="1304.16221975"/>
        <n v="1898.0903133333334"/>
        <n v="648.073178"/>
        <n v="491.96543261538466"/>
        <n v="766.0744405"/>
        <n v="361.6615836"/>
        <n v="335.90805516666666"/>
        <n v="152.9307229"/>
        <n v="160.9880674"/>
        <n v="163.1741712"/>
        <n v="434.52489108333333"/>
        <n v="1679.5713556666667"/>
        <n v="366.11020533333334"/>
        <n v="478.980955875"/>
        <n v="535.9629293333334"/>
        <n v="265.57478646666664"/>
        <n v="235.86287644444442"/>
        <n v="750.4193855"/>
        <n v="662.921369"/>
        <n v="120.01954380357142"/>
        <n v="491.74837299999996"/>
        <n v="174.3078687"/>
        <n v="423.65718941666665"/>
        <n v="178.5166361590909"/>
        <n v="407.94573725"/>
        <n v="1700.795736"/>
        <n v="414.2899415"/>
        <n v="515.3767963636363"/>
        <n v="644.7071896"/>
        <n v="812.4443055555555"/>
        <n v="5000.761206"/>
        <n v="138.30657027272727"/>
        <n v="3621.417703"/>
        <n v="5603.048132"/>
        <n v="460.65162825"/>
        <n v="165.91161422222223"/>
        <n v="497.9264426666667"/>
        <n v="723.4477306666666"/>
        <n v="525.7886953333333"/>
        <n v="154.366142"/>
        <n v="434.5683494"/>
        <n v="294.44420033333336"/>
        <n v="325.34834885714287"/>
        <n v="111.61882621052631"/>
        <n v="754.89672"/>
        <n v="1505.01155"/>
        <n v="116.71110592307693"/>
        <n v="702.0458983333333"/>
        <n v="382.3863906"/>
        <n v="1465.872266"/>
        <n v="1119.6314095"/>
        <n v="6177.464545"/>
        <n v="511.837231"/>
        <n v="750.04966"/>
        <n v="149.07397236363636"/>
        <n v="350.0797110526316"/>
        <n v="586.97963275"/>
        <n v="763.3513472857143"/>
        <n v="271.53763166666664"/>
        <n v="415.29197725"/>
        <n v="1937.058388"/>
        <n v="63.490996208333335"/>
        <n v="459.60577538461536"/>
        <n v="3175.4584525"/>
        <n v="252.18145466666667"/>
        <n v="526.3740045000001"/>
        <n v="422.9047105"/>
        <n v="1654.655417"/>
        <n v="280.9252134761905"/>
        <n v="1479.7893606666667"/>
        <n v="1273.13980375"/>
        <n v="682.3180058"/>
        <n v="709.8889706"/>
        <n v="482.25421292857146"/>
        <n v="296.6768808"/>
        <n v="624.958150625"/>
        <n v="110.12282842857142"/>
        <n v="691.35005725"/>
        <n v="1218.7487928333333"/>
        <n v="2587.5714595"/>
        <n v="33.933511227272724"/>
        <n v="409.9308375"/>
        <n v="330.40274733333337"/>
        <n v="629.8513929"/>
        <n v="762.2621774444444"/>
        <n v="408.1181955"/>
        <n v="292.580757"/>
        <n v="120.07659"/>
        <n v="254.0610060769231"/>
        <n v="559.12127475"/>
        <n v="1019.0058226666666"/>
        <n v="882.8283485000001"/>
        <n v="999.6384232857143"/>
        <n v="298.0012394"/>
        <n v="550.1213293636364"/>
        <n v="216.7287715"/>
        <n v="553.90796125"/>
        <n v="276.19073068421056"/>
        <n v="121.32624013333334"/>
        <n v="531.8864886666667"/>
        <n v="492.76438340000004"/>
        <n v="1719.90042675"/>
        <n v="141.7858059090909"/>
        <n v="566.5869433333332"/>
        <n v="220.791132"/>
        <n v="615.8346867777777"/>
        <n v="63.66567833333334"/>
        <n v="501.0807086"/>
        <n v="181.6030806"/>
        <n v="451.4815215"/>
        <n v="721.0160915"/>
        <n v="731.1080358333334"/>
        <n v="327.6231578333333"/>
        <n v="681.6152098"/>
        <n v="268.14715866666666"/>
        <n v="382.6892162222222"/>
        <n v="1321.17139125"/>
        <n v="515.8378196666666"/>
        <n v="840.7044848571429"/>
        <n v="499.4336333333333"/>
        <n v="393.0042887894737"/>
        <n v="282.0316153333333"/>
        <n v="463.7565140909091"/>
        <n v="295.32324835"/>
        <n v="191.20779177777777"/>
        <n v="122.599182"/>
        <n v="366.087236"/>
        <n v="84.96363226315789"/>
        <n v="726.0512583333334"/>
        <n v="483.6109545"/>
        <n v="508.65410966666667"/>
        <n v="345.0542726"/>
        <n v="123.99967316666665"/>
        <n v="818.5215364285714"/>
        <n v="574.8059013333333"/>
        <n v="296.9913266470588"/>
        <n v="637.7960606666667"/>
        <n v="603.196987"/>
        <n v="304.649501882353"/>
        <n v="713.763407090909"/>
        <n v="188.19560388888888"/>
        <n v="310.02126933333335"/>
        <n v="198.67906866666667"/>
        <n v="867.85005725"/>
        <n v="423.68730627272726"/>
        <n v="243.9738123333333"/>
        <n v="1144.9103843333335"/>
        <n v="997.303874"/>
        <n v="90.738034"/>
        <n v="2123.2704086666668"/>
        <n v="483.87161685714284"/>
        <n v="1187.6996136666667"/>
        <n v="66.56190683739837"/>
        <n v="164.15831733333334"/>
        <n v="217.67949643243242"/>
        <n v="411.5608593333333"/>
        <n v="82.23244531428571"/>
        <n v="874.52897975"/>
        <n v="805.329071"/>
        <n v="259.72857771428573"/>
        <n v="5999.993781"/>
        <n v="430.19566733333335"/>
        <n v="174.31269715789472"/>
        <n v="129.9803466923077"/>
        <n v="377.6598895882353"/>
        <n v="166.7655895"/>
        <n v="178.3931191111111"/>
        <n v="824.5347375"/>
        <n v="441.3496775"/>
        <n v="18.471094384615384"/>
        <n v="452.33755286666667"/>
        <n v="323.34294439999996"/>
        <n v="1058.5793826"/>
        <n v="738.1290718888889"/>
        <n v="120.07054073333333"/>
        <n v="751.6025915"/>
        <n v="1301.559742"/>
        <n v="544.16436725"/>
        <n v="122.20365384615386"/>
        <n v="563.88060225"/>
        <n v="167.8810892903226"/>
        <n v="533.0254163333333"/>
        <n v="91.40555496153846"/>
        <n v="129.07538653333333"/>
        <n v="25.325192698412696"/>
        <n v="175.21410742857142"/>
        <n v="238.4357584375"/>
        <n v="156.9317688181818"/>
        <n v="396.57862975"/>
        <n v="4514.952724"/>
        <n v="400.5075978"/>
        <n v="430.9169367142857"/>
        <n v="115.358238"/>
        <n v="371.80715625"/>
        <n v="299.63443115999996"/>
        <n v="150.07222910000002"/>
        <n v="391.35090115384617"/>
        <n v="539.0438273333334"/>
        <n v="137.28468626666665"/>
        <n v="728.903224125"/>
        <n v="489.0001309090909"/>
        <n v="380.394162"/>
        <n v="555.0534816666667"/>
        <n v="580.2419017999999"/>
        <n v="1738.995282"/>
        <n v="154.3076660714286"/>
        <n v="507.5040906666666"/>
        <n v="1532.59210625"/>
        <n v="524.9304266666667"/>
        <n v="169.16866100000001"/>
        <n v="530.7963158"/>
        <n v="859.256881"/>
        <n v="492.17894700000005"/>
        <n v="100.3478769375"/>
        <n v="46.45464226530612"/>
        <n v="390.9481646666666"/>
        <n v="144.7873298"/>
        <n v="922.4934605"/>
        <n v="5464.109817"/>
        <n v="3122.942574"/>
        <n v="502.1537026666667"/>
        <n v="319.0461680833333"/>
        <n v="265.75866168"/>
        <n v="1609.149933"/>
        <n v="777.1946075"/>
        <n v="255.15787457142855"/>
        <n v="541.627969111111"/>
        <n v="476.1410865"/>
        <n v="786.627045"/>
        <n v="702.461406111111"/>
        <n v="235.41728992307694"/>
        <n v="689.6263453333333"/>
        <n v="121.4051496875"/>
        <n v="72.92679826415095"/>
        <n v="390.25547875"/>
        <n v="64.21725195833334"/>
        <n v="604.0193009999999"/>
        <n v="321.69675383333333"/>
        <n v="1713.978863"/>
        <n v="397.7102249411765"/>
        <n v="88.84827610227272"/>
        <n v="75.19690722680411"/>
        <n v="486.51261175"/>
        <n v="477.537259"/>
        <n v="845.565079625"/>
        <n v="531.8739905"/>
        <n v="245.1116945"/>
        <n v="145.311439"/>
        <n v="2168.5088186666667"/>
        <n v="77.43090231578947"/>
        <n v="5711.39201"/>
        <n v="360.33454915789474"/>
        <n v="227.04359392857143"/>
        <n v="954.7387955"/>
        <n v="331.8523196"/>
        <n v="619.5840734000001"/>
        <n v="671.9082343333333"/>
        <n v="286.75047225"/>
        <n v="4942.283987"/>
        <n v="829.9663565"/>
        <n v="376.96178"/>
        <n v="93.13573858974358"/>
        <n v="549.9858519230769"/>
        <n v="373.1109285882353"/>
        <n v="87.74263033333334"/>
        <n v="294.52392790476193"/>
        <n v="1860.87080825"/>
        <n v="400.5503542352941"/>
        <n v="900.266978142857"/>
        <n v="767.28087075"/>
        <n v="451.9232855"/>
        <n v="976.2318865"/>
        <n v="52.1985089025974"/>
        <n v="816.3605524285714"/>
        <n v="575.8110265"/>
        <n v="2058.6680513333336"/>
        <n v="427.22124055555554"/>
        <n v="576.9666385454545"/>
        <n v="171.3215974117647"/>
        <n v="690.14864125"/>
        <n v="394.5131498421053"/>
        <n v="370.092841"/>
        <n v="217.513819"/>
        <n v="208.83461393333334"/>
        <n v="569.9640905"/>
        <n v="106.394825375"/>
        <n v="494.48423533333334"/>
        <n v="552.0184312499999"/>
        <n v="531.303804875"/>
        <n v="1762.663235"/>
        <n v="108.59218753333333"/>
        <n v="521.6785882307693"/>
        <n v="69.17097904761906"/>
        <n v="525.46307"/>
        <n v="6407.581828"/>
        <n v="405.92040025"/>
        <n v="802.3299145714285"/>
        <n v="903.427168625"/>
        <n v="783.6830355"/>
        <n v="669.181179"/>
        <n v="143.57996381818182"/>
        <n v="1291.2469235"/>
        <n v="518.511604"/>
        <n v="388.56950259999996"/>
        <n v="1081.1423181666667"/>
        <n v="297.4176576"/>
        <n v="74.21662561904762"/>
        <n v="429.81930963636364"/>
        <n v="82.64723105263158"/>
        <n v="5973.379892"/>
        <n v="381.1779386"/>
        <n v="788.6381240000001"/>
        <n v="489.9155955"/>
        <n v="531.9175413333334"/>
        <n v="215.110248125"/>
        <n v="2633.2121165"/>
        <n v="545.8585808333333"/>
        <n v="392.17881475"/>
        <n v="770.5149453333333"/>
        <n v="215.11200544444443"/>
        <n v="822.7119456666666"/>
        <n v="5874.00478"/>
        <n v="207.29155325"/>
        <n v="500.8933796666667"/>
        <n v="453.9041722666667"/>
        <n v="486.7626133333333"/>
        <n v="433.3341765"/>
        <n v="298.71222927272726"/>
        <n v="316.85444566666666"/>
        <n v="160.18123277777778"/>
        <n v="476.02757083333336"/>
        <n v="430.3289802727273"/>
        <n v="506.857847"/>
        <n v="375.9782635"/>
        <n v="316.9463514"/>
        <n v="132.06843725000002"/>
        <n v="581.530256375"/>
        <n v="305.49688606666666"/>
        <n v="2018.044688"/>
        <n v="477.74944516666665"/>
        <n v="637.8943968333333"/>
        <n v="45.48697133333334"/>
        <n v="2252.0983929999998"/>
        <n v="568.7414393333333"/>
        <n v="142.96597246666667"/>
        <n v="178.14285714285714"/>
        <n v="1717.7057346666668"/>
        <n v="2430.243664"/>
        <n v="166.4523624"/>
        <n v="465.3042777692308"/>
        <n v="522.9011179090909"/>
        <n v="116.56373839130435"/>
        <n v="486.358297"/>
        <n v="604.7243616666666"/>
        <n v="978.6537832857142"/>
        <n v="273.27738477272726"/>
        <n v="270.07724993333335"/>
        <n v="379.51772086666665"/>
        <n v="213.7564601111111"/>
        <n v="422.7382411111111"/>
        <n v="1552.641502"/>
        <n v="136.0607749090909"/>
        <n v="940.266584"/>
        <n v="96.199159"/>
        <n v="248.75593116666667"/>
        <n v="570.53732625"/>
        <n v="633.4545881818182"/>
        <n v="452.06327966666663"/>
        <n v="364.23354675"/>
        <n v="145.95608993333332"/>
        <n v="348.4089690625"/>
        <n v="281.51386433333334"/>
        <n v="325.03497600000003"/>
        <n v="315.7752864"/>
        <n v="440.26983075"/>
        <n v="679.9495973333334"/>
        <n v="724.652497125"/>
        <n v="508.17503675"/>
        <n v="392.184005"/>
        <n v="106.11814973333334"/>
        <n v="724.588902"/>
        <n v="2271.9041083333336"/>
        <n v="2183.952037"/>
        <n v="2460.7974215"/>
        <n v="195.8956765416667"/>
        <n v="366.5079058125"/>
        <n v="2233.540379"/>
        <n v="1461.143051"/>
        <n v="267.5327027777778"/>
        <n v="251.24843938709677"/>
        <n v="282.2902757826087"/>
        <n v="736.3777935714286"/>
        <n v="1739.3567436666665"/>
        <n v="162.46021507692308"/>
        <n v="254.46451100000002"/>
        <n v="501.6698783333333"/>
        <n v="295.11057508333334"/>
        <n v="3253.2168435"/>
        <n v="765.9634425"/>
        <n v="461.8570425555556"/>
        <n v="385.58958386666666"/>
        <n v="384.9001725"/>
        <n v="535.6801981818181"/>
        <n v="465.8578121818182"/>
        <n v="1336.8125608"/>
        <n v="571.6082634444444"/>
        <n v="326.7398276190476"/>
        <n v="206.688847125"/>
        <n v="88.60285191304348"/>
        <n v="352.4893973571429"/>
        <n v="231.27852085294117"/>
        <n v="677.3383912222222"/>
        <n v="257.89233674999997"/>
        <n v="360.97779568421055"/>
        <n v="1050.4100685"/>
        <n v="1624.840774"/>
        <n v="96.3032845"/>
        <n v="1925.5027286666666"/>
        <n v="799.70031475"/>
        <n v="440.0594188"/>
        <n v="342.1314481764706"/>
        <n v="5927.806788"/>
        <n v="589.1548186666666"/>
        <n v="110.23647221428573"/>
        <n v="382.0873372"/>
        <n v="450.77037425"/>
        <n v="67.65061825"/>
        <n v="71.8527461904762"/>
        <n v="500.1394066666667"/>
        <n v="5102.706729"/>
        <n v="375.5044375"/>
        <n v="780.641849125"/>
        <n v="68.77890892682927"/>
        <n v="239.94420975"/>
        <n v="655.9477756"/>
        <n v="425.5660031875"/>
        <n v="592.9793116666666"/>
        <n v="1719.9158313333335"/>
        <n v="2600.894327"/>
        <n v="219.84551788888888"/>
        <n v="128.15121930769232"/>
        <n v="4279.230955"/>
        <n v="887.3143067142856"/>
        <n v="1655.792857"/>
        <n v="69.98219616666667"/>
        <n v="547.6747715454545"/>
        <n v="321.59977342857144"/>
        <n v="754.392600111111"/>
        <n v="713.8231153333332"/>
        <n v="1481.945157"/>
        <n v="562.0919533333333"/>
        <n v="161.90898071875"/>
        <n v="115.09572935714286"/>
        <n v="586.4471488181817"/>
        <n v="475.27367275"/>
        <n v="615.02932875"/>
        <n v="200.36570497435898"/>
        <n v="477.13152925"/>
        <n v="100.7843329375"/>
        <n v="534.6197546666666"/>
        <n v="122.67584291666667"/>
        <n v="103.6293306"/>
        <n v="645.0423111666667"/>
        <n v="179.63343685714287"/>
        <n v="717.619027375"/>
        <n v="86.81367642105263"/>
        <n v="559.944605"/>
        <n v="54.281282918367346"/>
        <n v="761.5402812857143"/>
        <n v="557.8303547272727"/>
        <n v="306.93960000000004"/>
        <n v="393.425874"/>
        <n v="1598.11798875"/>
        <n v="2326.7431013333335"/>
        <n v="163.7590119090909"/>
        <n v="531.830957"/>
        <n v="6162.320833"/>
        <n v="190.601278"/>
        <n v="101.3064368"/>
        <m/>
      </sharedItems>
    </cacheField>
    <cacheField name="CTR" numFmtId="10">
      <sharedItems containsString="0" containsBlank="1" containsNumber="1">
        <n v="0.003050826774055769"/>
        <n v="0.002914094910452292"/>
        <n v="0.0018392777769262604"/>
        <n v="0.00625842480261891"/>
        <n v="0.007650356006665656"/>
        <n v="0.0033280912847895258"/>
        <n v="0.008570612322635939"/>
        <n v="0.002662408477757809"/>
        <n v="0.002445884798825975"/>
        <n v="0.0024846902921393434"/>
        <n v="0.005915267785771383"/>
        <n v="0.0050814526976535645"/>
        <n v="0.0024709169755312886"/>
        <n v="0.0030556970230103246"/>
        <n v="0.002754296868538155"/>
        <n v="0.0028107432854465957"/>
        <n v="0.0012634593517049683"/>
        <n v="0.005974202308214528"/>
        <n v="0.002916673943797265"/>
        <n v="0.0028881111752913596"/>
        <n v="0.0035253494334629063"/>
        <n v="0.00727994705493051"/>
        <n v="0.0026040282723069565"/>
        <n v="0.011946680080482898"/>
        <n v="0.002323008849557522"/>
        <n v="0.003170871850613794"/>
        <n v="0.0033960662232913543"/>
        <n v="0.0025200458190148913"/>
        <n v="0.0013594344752582926"/>
        <n v="0.003219229531065565"/>
        <n v="0.007895056480019433"/>
        <n v="0.002449805613250253"/>
        <n v="0.002843954409223163"/>
        <n v="0.005934326783594884"/>
        <n v="0.005973838706354928"/>
        <n v="0.008824599708879185"/>
        <n v="0.006967123884171565"/>
        <n v="0.004406162942748309"/>
        <n v="0.0025681898689337585"/>
        <n v="0.002801578222398618"/>
        <n v="0.0034496140744254234"/>
        <n v="0.002086375964948884"/>
        <n v="0.002932121389825539"/>
        <n v="0.0031901318587834963"/>
        <n v="0.0028706764720787216"/>
        <n v="0.001998321410015587"/>
        <n v="0.006313416009019166"/>
        <n v="0.011139165305213129"/>
        <n v="0.003947368421052632"/>
        <n v="0.007603736693460786"/>
        <n v="0.003489802339883864"/>
        <n v="0.002465271926234442"/>
        <n v="0.007328990228013029"/>
        <n v="0.0025392914024701748"/>
        <n v="0.0036370041861814566"/>
        <n v="0.0027008282295263642"/>
        <n v="0.003926777155396431"/>
        <n v="0.003768429977860474"/>
        <n v="0.0026404300128878132"/>
        <n v="0.001215887597946501"/>
        <n v="0.002470477151319959"/>
        <n v="0.004832085044696787"/>
        <n v="0.00155978163057172"/>
        <n v="0.005497190324945028"/>
        <n v="0.0024650274234300855"/>
        <n v="0.002478775484910454"/>
        <n v="0.0021921011289320813"/>
        <n v="0.002523229734059596"/>
        <n v="0.003199191024698295"/>
        <n v="0.002745326103689513"/>
        <n v="0.002599090318388564"/>
        <n v="0.002816742188015186"/>
        <n v="0.0025382525382525384"/>
        <n v="0.0026026704007123098"/>
        <n v="0.0029723486018057295"/>
        <n v="0.0039392234102419805"/>
        <n v="0.0049367650321721765"/>
        <n v="0.003400699572483482"/>
        <n v="0.002474202626641651"/>
        <n v="0.008115382244776365"/>
        <n v="6.703760809814306E-4"/>
        <n v="0.002101718663487723"/>
        <n v="0.002658600474690179"/>
        <n v="0.0027753282885247693"/>
        <n v="0.002748206433695904"/>
        <n v="0.002554540916698476"/>
        <n v="0.0027394555640563685"/>
        <n v="6.00817111271329E-4"/>
        <n v="0.0034649122807017545"/>
        <n v="0.0021091887265390964"/>
        <n v="0.002693734265196697"/>
        <n v="0.004436904606550959"/>
        <n v="0.0012394645513138325"/>
        <n v="0.0016446015952635473"/>
        <n v="0.005463983243784719"/>
        <n v="0.0026615911917255604"/>
        <n v="0.0037982220214753527"/>
        <n v="0.0022550656069332212"/>
        <n v="0.002996914940502424"/>
        <n v="0.006383178447385713"/>
        <n v="0.003613987106856808"/>
        <n v="0.0028319355190066444"/>
        <n v="0.0031814010400734167"/>
        <n v="0.003531874073428098"/>
        <n v="0.0021987837977118906"/>
        <n v="0.0023405500292568754"/>
        <n v="0.0022517704545198663"/>
        <n v="0.0036604105875649635"/>
        <n v="0.0026253812594108335"/>
        <n v="0.0025380710659898475"/>
        <n v="0.004372062520494043"/>
        <n v="0.0018485996857380534"/>
        <n v="0.00324955504018122"/>
        <n v="0.006577916992952232"/>
        <n v="0.0030895132208433648"/>
        <n v="0.0030248133058996154"/>
        <n v="0.00261876080238831"/>
        <n v="0.0028724874733628983"/>
        <n v="0.005003176620076239"/>
        <n v="0.002433493722692329"/>
        <n v="0.0"/>
        <n v="0.006238859180035651"/>
        <n v="0.0055147058823529415"/>
        <n v="0.002784646572656998"/>
        <n v="0.0044878187776036475"/>
        <n v="0.007128854036713598"/>
        <n v="0.004133579897748286"/>
        <n v="0.007992748846407383"/>
        <n v="0.011319387847505207"/>
        <n v="0.0018353174603174603"/>
        <n v="0.003544474510041237"/>
        <n v="0.008686210640608035"/>
        <n v="0.0034936292642827787"/>
        <n v="0.004777947932618683"/>
        <n v="0.0031124000848836387"/>
        <n v="0.0027666343892654584"/>
        <n v="0.0028441868577101614"/>
        <n v="0.002555828760792505"/>
        <n v="0.003962079820530449"/>
        <n v="0.003337115397450444"/>
        <n v="0.0047804532577903685"/>
        <n v="0.00343811394891945"/>
        <n v="0.006742114134360703"/>
        <n v="0.0028548997216472772"/>
        <n v="0.0027784785037298643"/>
        <n v="0.0029010032636286715"/>
        <n v="0.003318744684822966"/>
        <n v="0.002250586325094714"/>
        <n v="0.004195905375099472"/>
        <n v="0.005042810240123602"/>
        <n v="0.0028512773722627737"/>
        <n v="0.0027445342693377646"/>
        <n v="0.0036492750764375186"/>
        <n v="0.0058384249830278345"/>
        <n v="0.0038294613224406433"/>
        <n v="0.003247752213599535"/>
        <n v="0.0044189852700491"/>
        <n v="0.003965285051623522"/>
        <n v="0.002969221894193899"/>
        <n v="0.011266430210723972"/>
        <n v="0.004564315352697096"/>
        <n v="0.003247016803311957"/>
        <n v="0.002847218267752406"/>
        <n v="0.0023073373327180432"/>
        <n v="0.0026264639307154807"/>
        <n v="0.0027914952444884583"/>
        <n v="0.002139428326922477"/>
        <n v="0.0025733401955738548"/>
        <n v="0.0031533327736736065"/>
        <n v="0.007109746039871456"/>
        <n v="0.0026871062948768776"/>
        <n v="0.0017709772252328835"/>
        <n v="0.002804642166344294"/>
        <n v="0.00664734958241009"/>
        <n v="0.003101313716490305"/>
        <n v="0.0031264604921757908"/>
        <n v="0.00265203275820745"/>
        <n v="0.007978476667594396"/>
        <n v="0.0025705594852990505"/>
        <n v="0.002168021680216802"/>
        <n v="0.0031350910743957114"/>
        <n v="9.62657635187762E-4"/>
        <n v="0.005055544468835229"/>
        <n v="0.006247042120208234"/>
        <n v="0.0025093053406382"/>
        <n v="0.0030541524726888287"/>
        <n v="0.002809084408730294"/>
        <n v="0.0034250485215207216"/>
        <n v="0.002398172820708032"/>
        <n v="0.004937662017034934"/>
        <n v="0.0024474503854012633"/>
        <n v="0.003546217925127965"/>
        <n v="0.0037356992762082653"/>
        <n v="0.0029172908617834895"/>
        <n v="0.0038515855693927333"/>
        <n v="0.002533976246251447"/>
        <n v="0.0032325241662263388"/>
        <n v="0.0033038856568268333"/>
        <n v="0.0026860387033758623"/>
        <n v="0.0030458480282141713"/>
        <n v="0.002748233599855988"/>
        <n v="0.0033412434741338396"/>
        <n v="0.0032101256534898654"/>
        <n v="0.0026479193973335453"/>
        <n v="0.0021285929798958757"/>
        <n v="0.0049636327894633375"/>
        <n v="0.002660472972972973"/>
        <n v="0.0029884583676834295"/>
        <n v="0.00125"/>
        <n v="6.657567990413102E-4"/>
        <n v="0.003152033061324554"/>
        <n v="0.002628232477414598"/>
        <n v="0.0058295041492353065"/>
        <n v="0.0031931198910081743"/>
        <n v="0.0017669925786311697"/>
        <n v="0.009092877246157177"/>
        <n v="0.002849808050118938"/>
        <n v="0.002512837321096908"/>
        <n v="0.0028739016748722057"/>
        <n v="0.006258692628650904"/>
        <n v="0.003289473684210526"/>
        <n v="0.0032977870923996794"/>
        <n v="0.004467005076142132"/>
        <n v="0.002336681627128304"/>
        <n v="0.002352663466834527"/>
        <n v="0.002507854857900099"/>
        <n v="0.002685185185185185"/>
        <n v="0.002780507424689365"/>
        <n v="0.00421217612773669"/>
        <n v="0.0033841316973057946"/>
        <n v="0.0029430747386084938"/>
        <n v="0.002555651514884467"/>
        <n v="0.002576866764275256"/>
        <n v="0.0018585057613678603"/>
        <n v="0.004785291524996852"/>
        <n v="0.003269425321390678"/>
        <n v="0.0068877369878577"/>
        <n v="0.0025544563652408155"/>
        <n v="0.003586761589044074"/>
        <n v="0.002852760296457703"/>
        <n v="0.005344735435595938"/>
        <n v="0.0028103616813294234"/>
        <n v="0.006216972334473112"/>
        <n v="0.006253678634490877"/>
        <n v="0.0035783994795055302"/>
        <n v="0.007648351648351649"/>
        <n v="0.007533601575207602"/>
        <n v="0.004217861727489456"/>
        <n v="0.009501187648456057"/>
        <n v="0.002839741043491592"/>
        <n v="0.0024514811031664963"/>
        <n v="8.094544277157196E-4"/>
        <n v="0.0029061856070914816"/>
        <n v="0.0043748784755979"/>
        <n v="0.004090178701855188"/>
        <n v="0.002662508082613822"/>
        <n v="0.002559549888163811"/>
        <n v="0.0026560424966799467"/>
        <n v="0.002293648123795835"/>
        <n v="0.0024490932621266974"/>
        <n v="0.0036249213341724355"/>
        <n v="0.0026178133947143754"/>
        <n v="0.002226250675826098"/>
        <n v="0.004011691214396241"/>
        <n v="0.0020688941760628942"/>
        <n v="0.003565741189503566"/>
        <n v="0.004833394361039912"/>
        <n v="0.0029754525167369206"/>
        <n v="0.00437609711474275"/>
        <n v="0.002871784559602098"/>
        <n v="0.0029754103586786345"/>
        <n v="0.002313284864507601"/>
        <n v="0.0045351473922902496"/>
        <n v="0.004203494580900229"/>
        <n v="0.0020883837588808784"/>
        <n v="0.003802476748368532"/>
        <n v="0.0025571422951335613"/>
        <n v="0.006630623278588188"/>
        <n v="0.0012871669455528382"/>
        <n v="0.001955129771738599"/>
        <n v="0.002437307752463375"/>
        <n v="0.00248161349997744"/>
        <n v="0.007126660187884677"/>
        <n v="0.0038816758131441573"/>
        <n v="0.005993856297295272"/>
        <n v="0.003353311877276494"/>
        <n v="0.0025027688678566805"/>
        <n v="0.0032312414891407207"/>
        <n v="0.0023815194093831865"/>
        <n v="0.007196710075394105"/>
        <n v="0.001518064973180852"/>
        <n v="0.0026499894000424"/>
        <n v="0.0030030888914311864"/>
        <n v="0.007525300579534642"/>
        <n v="0.003032198411835092"/>
        <n v="0.008011444921316165"/>
        <n v="0.0024700506360380388"/>
        <n v="0.004764173415912339"/>
        <n v="0.007051166154402459"/>
        <n v="0.0030795762503079576"/>
        <n v="0.0022035089390997774"/>
        <n v="0.0024599111357102225"/>
        <n v="0.0026296604873984586"/>
        <n v="0.004698960099699675"/>
        <n v="0.005661324932657627"/>
        <n v="0.001327844907714779"/>
        <n v="0.002683987331579795"/>
        <n v="0.0042326016675174405"/>
        <n v="0.005789076264787314"/>
        <n v="0.004022658238239882"/>
        <n v="0.004139479407843962"/>
        <n v="0.002808673182788451"/>
        <n v="0.0019991833123489977"/>
        <n v="0.0027146303061327376"/>
        <n v="0.002534886055616906"/>
        <n v="0.0022604287964929103"/>
        <n v="0.0061068702290076335"/>
        <n v="0.0031343246157318023"/>
        <n v="0.00417953159123428"/>
        <n v="0.002730363898396685"/>
        <n v="0.004547373891577614"/>
        <n v="0.00827292782855342"/>
        <n v="0.0025436231367960524"/>
        <n v="0.004165776543473617"/>
        <n v="0.003979981873349883"/>
        <n v="0.003509782038591828"/>
        <n v="0.00637910085054678"/>
        <n v="0.004029550033579583"/>
        <n v="0.006277463904582548"/>
        <n v="0.0038045875606528452"/>
        <n v="0.0036357025995273585"/>
        <n v="0.005031305903398927"/>
        <n v="0.0040599468698310865"/>
        <n v="0.0017377588258097288"/>
        <n v="0.005312596242685556"/>
        <n v="0.004181184668989547"/>
        <n v="0.003086208079006927"/>
        <n v="0.0037072470700789287"/>
        <n v="0.01101144899000948"/>
        <n v="0.0030424729219909945"/>
        <n v="0.002579598401004798"/>
        <n v="0.0023503603885929175"/>
        <n v="0.002308599962378371"/>
        <n v="0.003443927046953822"/>
        <n v="0.003440459807334251"/>
        <n v="0.002898448890684561"/>
        <n v="0.005917785057592729"/>
        <n v="0.0028029673127890663"/>
        <n v="0.005512850376582033"/>
        <n v="0.0027955631707097125"/>
        <n v="0.004176066817069073"/>
        <n v="0.0039950917444282735"/>
        <n v="0.0031772191686559683"/>
        <n v="8.212877792378449E-4"/>
        <n v="0.0024970035956851776"/>
        <n v="0.007354044724598529"/>
        <n v="0.0035304319101494754"/>
        <n v="0.005066344993968637"/>
        <n v="0.006003430531732418"/>
        <n v="0.0022596166626791077"/>
        <n v="0.002846632215117807"/>
        <n v="0.0026045434814064533"/>
        <n v="0.0017413512885999535"/>
        <n v="0.002833453329307662"/>
        <n v="0.002919689252456655"/>
        <n v="0.0030355619356548223"/>
        <n v="0.0027631942525559545"/>
        <n v="4.755564009891573E-4"/>
        <n v="0.002827728830976796"/>
        <n v="0.006754583467352846"/>
        <n v="0.002933563416738568"/>
        <n v="0.0021269377316143847"/>
        <n v="0.003108606955508063"/>
        <n v="0.006083046813012431"/>
        <n v="8.742481465939293E-4"/>
        <n v="0.0020108586366378444"/>
        <n v="0.0018294137921891986"/>
        <n v="0.0030477937210055023"/>
        <n v="0.0031323414252153485"/>
        <n v="0.006027323868202518"/>
        <n v="0.003742025653163815"/>
        <n v="0.0022658610271903325"/>
        <n v="0.0021943871136099447"/>
        <n v="0.0028139307983410956"/>
        <n v="7.867820613690008E-4"/>
        <n v="0.00398675586188256"/>
        <n v="0.005285601662724862"/>
        <n v="0.002474878121579942"/>
        <n v="0.0026167339478494127"/>
        <n v="0.004822446295484437"/>
        <n v="0.0023685050192671134"/>
        <n v="0.002272874862004026"/>
        <n v="0.007548797584384773"/>
        <n v="0.0025708829146466874"/>
        <n v="0.003465412729541808"/>
        <n v="0.006376811594202898"/>
        <n v="0.0031188902336840144"/>
        <n v="0.0025796194947905137"/>
        <n v="0.002921522372323288"/>
        <n v="0.002982817925994833"/>
        <n v="0.0031525306615995856"/>
        <n v="0.0027360350362661524"/>
        <n v="0.0032743942370661427"/>
        <n v="0.002109111361079865"/>
        <n v="0.0033569959291704426"/>
        <n v="0.0025442910873227933"/>
        <n v="0.0029375858385472303"/>
        <n v="0.0013428226131328052"/>
        <n v="0.002763760318149918"/>
        <n v="0.010251046025104602"/>
        <n v="0.0027824789879808383"/>
        <n v="0.0026546528409350277"/>
        <n v="0.0021638330757341576"/>
        <n v="0.003257328990228013"/>
        <n v="0.0016204328111063637"/>
        <n v="0.0032200933827080985"/>
        <n v="0.003148758294011883"/>
        <n v="0.004069251257768571"/>
        <n v="0.003173536439665472"/>
        <n v="0.0025780283239378522"/>
        <n v="0.002723904990193942"/>
        <n v="0.005124885364406323"/>
        <n v="0.007927610506085843"/>
        <n v="0.0020934266403493033"/>
        <n v="0.0025256686632116683"/>
        <n v="0.0023667384930587446"/>
        <n v="0.003212948789839807"/>
        <n v="0.002378898432984112"/>
        <n v="0.005659655831739962"/>
        <n v="0.0026316048847317636"/>
        <n v="0.0026219559738703056"/>
        <n v="0.0030351347195130833"/>
        <n v="0.0028008584515839714"/>
        <n v="0.002561167769320392"/>
        <n v="0.0023108363783416862"/>
        <n v="0.005870220529906394"/>
        <n v="0.0033183616008580813"/>
        <n v="0.004508196721311476"/>
        <n v="0.0035467651415576557"/>
        <n v="0.0028327130575269747"/>
        <n v="0.003515301902398677"/>
        <n v="0.00367249945992655"/>
        <n v="0.0037178456591639873"/>
        <n v="0.0030352556619192153"/>
        <n v="0.004347478462491755"/>
        <n v="0.006312334301224593"/>
        <n v="0.003680360675346184"/>
        <n v="0.00859243511382762"/>
        <n v="0.005566839690062439"/>
        <n v="0.002795302339124527"/>
        <n v="0.0023822285748317552"/>
        <n v="0.003524315328324237"/>
        <n v="0.002558305568776773"/>
        <n v="0.005333096306830807"/>
        <n v="0.009427494000685635"/>
        <n v="0.0020501806111490775"/>
        <n v="0.00622524052065648"/>
        <n v="0.002692710759198882"/>
        <n v="0.0028874369389554635"/>
        <n v="0.005132152938157557"/>
        <n v="0.0019671138908503986"/>
        <n v="0.004296894981840504"/>
        <n v="0.0028144620047629355"/>
        <n v="0.0032364554340086737"/>
        <n v="0.0037253362781229627"/>
        <n v="0.002523765458063431"/>
        <n v="0.003118844386080105"/>
        <n v="0.0030923472543211484"/>
        <n v="0.004369538077403246"/>
        <n v="0.001966322262343141"/>
        <n v="0.0026116864464434198"/>
        <n v="0.004516593572036395"/>
        <n v="0.007770419426048565"/>
        <n v="0.0024251469079376925"/>
        <n v="0.0019466614755693985"/>
        <n v="0.006831917316282736"/>
        <n v="0.004226775705228338"/>
        <n v="0.0023320566562508626"/>
        <n v="0.0027435434492503337"/>
        <n v="0.002327963497532359"/>
        <n v="0.0027866438064882916"/>
        <n v="0.0028193079880392993"/>
        <n v="0.001326259946949602"/>
        <n v="0.0024693273935587528"/>
        <n v="0.0024587583587629283"/>
        <n v="0.002528510243046597"/>
        <n v="8.044875779804437E-4"/>
        <n v="0.004803251431738408"/>
        <n v="0.003469422658750519"/>
        <n v="0.005582508141157706"/>
        <n v="0.0017264767542237022"/>
        <n v="0.0020161290322580645"/>
        <n v="0.0016964967342437867"/>
        <n v="6.531252041016263E-4"/>
        <n v="0.0041228612657184084"/>
        <n v="0.0029754820280885504"/>
        <n v="0.0028614968346409083"/>
        <n v="0.012040298140715866"/>
        <n v="0.004248908802966511"/>
        <n v="0.0025536613983021604"/>
        <n v="0.005483315055616481"/>
        <n v="0.002806180047092217"/>
        <n v="0.008226221079691516"/>
        <n v="0.003333055578701775"/>
        <n v="0.002059692807154561"/>
        <n v="0.002701321457253413"/>
        <n v="9.749650637518822E-4"/>
        <n v="0.002514413430523455"/>
        <n v="0.002325661324137615"/>
        <n v="0.002318431530668817"/>
        <n v="0.003355052886228391"/>
        <n v="0.0028993911278631487"/>
        <n v="0.006474487436411284"/>
        <n v="0.003228149463320152"/>
        <n v="0.00510204081632653"/>
        <n v="0.0021181098391245146"/>
        <n v="3.018115189470966E-4"/>
        <n v="0.004181057989456462"/>
        <n v="0.015852502800034463"/>
        <n v="0.002544211528556043"/>
        <n v="0.0029717682020802376"/>
        <n v="0.003088834891478934"/>
        <n v="0.004583597771666314"/>
        <n v="0.006203046385002412"/>
        <n v="0.0036785005309080835"/>
        <n v="0.0035896097115259104"/>
        <n v="0.0027455330177800718"/>
        <n v="0.003678837487353996"/>
        <n v="0.0030404378230465185"/>
        <n v="0.0025930085832744014"/>
        <n v="0.00824201554743842"/>
        <n v="0.0031080634821966237"/>
        <n v="0.0023192708212537976"/>
        <n v="0.0048500881834215165"/>
        <n v="0.003965486320068549"/>
        <n v="0.0031961135259524417"/>
        <n v="0.003200716960599174"/>
        <n v="0.005590558168426657"/>
        <n v="0.0040911520334288905"/>
        <n v="0.0028452200303490135"/>
        <n v="0.0040936630096610445"/>
        <n v="0.003921226908330429"/>
        <n v="0.0026778310927453885"/>
        <n v="0.003579734699413457"/>
        <n v="0.0022843350645432407"/>
        <n v="0.0052940610260852825"/>
        <n v="0.0027104053975455125"/>
        <n v="0.003520522067662717"/>
        <n v="0.0013008976193573565"/>
        <n v="0.0025724847036101856"/>
        <n v="0.0023510129507227687"/>
        <n v="0.004195649773655736"/>
        <n v="0.0019584802193497847"/>
        <n v="0.0024378352023403218"/>
        <n v="0.0065298507462686565"/>
        <n v="0.0073594347954077126"/>
        <n v="0.0034206246845735434"/>
        <n v="0.0060318040577590935"/>
        <n v="0.002611545136482343"/>
        <n v="0.003319367120090302"/>
        <n v="0.0027365220442053563"/>
        <n v="0.0028669724770642203"/>
        <n v="0.0037432154220475387"/>
        <n v="0.0032927230819888046"/>
        <n v="0.003080129334784008"/>
        <n v="0.002577626204544553"/>
        <n v="0.0029083491184613143"/>
        <n v="0.003833451285680585"/>
        <n v="0.0029166329093413272"/>
        <n v="0.00279876854184159"/>
        <n v="0.0030765680882975043"/>
        <n v="0.00296450824846971"/>
        <n v="0.0031467867509426795"/>
        <n v="0.002705139765554554"/>
        <n v="0.00626540244768389"/>
        <n v="0.002698348771647201"/>
        <n v="0.002808240042647171"/>
        <n v="0.0027177902589753658"/>
        <n v="0.002631952614710536"/>
        <n v="0.002400019296637561"/>
        <n v="0.002693467336683417"/>
        <n v="0.0025111791528074543"/>
        <n v="0.0033276704555405714"/>
        <n v="0.006013652616751544"/>
        <n v="0.003675883011027649"/>
        <n v="0.002862853826810239"/>
        <n v="0.002661698163428267"/>
        <n v="0.0033434462262398614"/>
        <n v="0.004926975189160654"/>
        <n v="0.0013796909492273732"/>
        <n v="0.004306868997874056"/>
        <n v="0.00758552681483729"/>
        <n v="0.004740244194397893"/>
        <n v="0.0028870721719925128"/>
        <n v="0.0026707954325527385"/>
        <n v="0.0023324159164062135"/>
        <n v="0.003340687046958714"/>
        <n v="0.002040233402701269"/>
        <n v="0.001952855129468768"/>
        <n v="0.0024263693967291025"/>
        <n v="0.001664632116302297"/>
        <n v="0.002885376503332227"/>
        <n v="0.0029996471003411363"/>
        <n v="0.005866900175131348"/>
        <n v="0.00644010700485485"/>
        <n v="0.002786480988481237"/>
        <n v="0.007467109162024416"/>
        <n v="4.3671459609358795E-4"/>
        <n v="0.00212232339937812"/>
        <n v="0.003185075645546582"/>
        <n v="0.003229574658146087"/>
        <n v="0.0035153183896865095"/>
        <n v="0.00327636105498826"/>
        <n v="0.004066759931027752"/>
        <n v="0.006923318997167733"/>
        <n v="0.0029173230643561466"/>
        <n v="0.002522933358668229"/>
        <n v="0.0066344993968636915"/>
        <n v="0.00265750505763913"/>
        <n v="0.002535547379934374"/>
        <n v="0.005753077896674721"/>
        <n v="0.004598540145985402"/>
        <n v="0.0019817677368212444"/>
        <n v="0.002266931141966563"/>
        <n v="0.006552364311455717"/>
        <n v="0.0028668230388324213"/>
        <n v="0.0013383297644539614"/>
        <n v="0.002311604253351826"/>
        <n v="0.0038823479765371146"/>
        <n v="0.002152937380067347"/>
        <n v="0.005274261603375527"/>
        <n v="0.0025115568012230188"/>
        <n v="0.0029511918274687855"/>
        <n v="0.0028451276446619703"/>
        <n v="0.00335345405767941"/>
        <n v="0.002083622725378525"/>
        <n v="0.00547148841583312"/>
        <n v="0.0026375342220065303"/>
        <n v="0.006072435480373021"/>
        <n v="0.004204484783769354"/>
        <n v="0.0017139090309822016"/>
        <n v="0.0025438819638768763"/>
        <n v="0.00270947639368692"/>
        <n v="0.007108239095315024"/>
        <n v="0.0023493214396450974"/>
        <n v="0.002884402041269137"/>
        <n v="0.0030525257789524624"/>
        <n v="0.0029359901251983776"/>
        <n v="0.0024908232826428944"/>
        <n v="0.0026692422512951093"/>
        <n v="0.004245659030256819"/>
        <n v="0.0038350407144733386"/>
        <n v="0.002564762858080353"/>
        <n v="0.0033112582781456954"/>
        <n v="0.0036347759646346125"/>
        <n v="0.0030010571906012346"/>
        <n v="0.0028749150593277927"/>
        <n v="0.0029423982276377734"/>
        <n v="0.004589261128958238"/>
        <n v="0.002704895861509332"/>
        <n v="0.0027444370284059414"/>
        <n v="0.0031529164477141357"/>
        <n v="0.0034599681682928518"/>
        <n v="0.005520504731861199"/>
        <n v="0.0025878013340741956"/>
        <n v="0.004502476361999099"/>
        <n v="0.004233572227766186"/>
        <n v="0.004993149642259095"/>
        <n v="0.002415045734928605"/>
        <n v="0.0021046589495838514"/>
        <n v="0.00323853755558101"/>
        <n v="0.0026486307524949157"/>
        <n v="0.003308477336930242"/>
        <n v="0.0028632652307237594"/>
        <n v="0.0024809791597750577"/>
        <n v="0.002922680671003997"/>
        <n v="0.002841883482777206"/>
        <n v="0.006412311638345623"/>
        <n v="0.003004566941751462"/>
        <n v="0.0046248715313463515"/>
        <n v="0.0032730922411092715"/>
        <n v="0.0032047173439302655"/>
        <n v="0.0022498568272928086"/>
        <n v="0.004209766658648063"/>
        <n v="0.0024745441629173575"/>
        <n v="0.003606084447941254"/>
        <n v="0.0036144578313253013"/>
        <n v="0.0027974574587830234"/>
        <n v="0.0026930502060540417"/>
        <n v="0.002689907467183129"/>
        <n v="0.00272203887938718"/>
        <n v="0.0041388365587714795"/>
        <n v="0.003385240352064997"/>
        <n v="0.002982848620432513"/>
        <n v="0.002182860801915284"/>
        <n v="0.005391077766296779"/>
        <n v="0.002271436683702442"/>
        <n v="0.0034920890751336396"/>
        <n v="0.00286820593718629"/>
        <n v="0.002937237117278004"/>
        <n v="0.0024285241196600068"/>
        <n v="0.0026009460303698696"/>
        <n v="0.005323620061641917"/>
        <n v="0.0013497098123903361"/>
        <n v="0.0024274517721774563"/>
        <n v="0.002525559049136807"/>
        <n v="0.00240967291185445"/>
        <n v="0.0029100417527729745"/>
        <n v="9.569835877314704E-4"/>
        <n v="0.002312459531958191"/>
        <n v="0.002710406179435429"/>
        <n v="0.003593176746473013"/>
        <n v="0.005226149752945648"/>
        <n v="0.0031474254060178774"/>
        <n v="0.003130434782608696"/>
        <n v="0.00539433839665551"/>
        <n v="0.002442897276169537"/>
        <n v="0.0037164934883937004"/>
        <n v="0.002409445024496024"/>
        <n v="0.0025621316935690495"/>
        <n v="0.0013082327084341762"/>
        <n v="0.0020154247171687316"/>
        <m/>
      </sharedItems>
    </cacheField>
    <cacheField name="CPC" numFmtId="164">
      <sharedItems containsString="0" containsBlank="1" containsNumber="1">
        <n v="13.548596105714285"/>
        <n v="10.216498111111111"/>
        <n v="31.289043725"/>
        <n v="68.30520098461538"/>
        <n v="16.822384247524752"/>
        <n v="19.03298407142857"/>
        <n v="69.38353245555555"/>
        <n v="1.591022225087925"/>
        <n v="40.257999425"/>
        <n v="64.32191847474748"/>
        <n v="20.600953013513514"/>
        <n v="21.293046955882353"/>
        <n v="22.260176627516778"/>
        <n v="84.11193053030303"/>
        <n v="14.02106206906907"/>
        <n v="39.50142801851852"/>
        <n v="8.129581944444444"/>
        <n v="58.983363613636364"/>
        <n v="11.026096562874253"/>
        <n v="19.82149639607843"/>
        <n v="19.317429123167155"/>
        <n v="17.045751727272727"/>
        <n v="3.2647246306122453"/>
        <n v="9.60908267368421"/>
        <n v="70.1520220952381"/>
        <n v="1.9318242609705731"/>
        <n v="15.552895583333333"/>
        <n v="148.54577881818182"/>
        <n v="173.037357"/>
        <n v="153.15346676666667"/>
        <n v="98.16933193846154"/>
        <n v="18.88960309782609"/>
        <n v="49.36827822307692"/>
        <n v="111.8551684"/>
        <n v="120.58767850000001"/>
        <n v="17.278220896907218"/>
        <n v="15.937936375"/>
        <n v="37.02457476774194"/>
        <n v="8.948366264367817"/>
        <n v="17.007790158333332"/>
        <n v="21.031289215625"/>
        <n v="65.78540776666667"/>
        <n v="43.2817962"/>
        <n v="44.84563333333333"/>
        <n v="4.616692241952233"/>
        <n v="99.22957768"/>
        <n v="13.637696307142857"/>
        <n v="10.181175159999999"/>
        <n v="32.839289083333334"/>
        <n v="37.45958385714285"/>
        <n v="12.110601286885247"/>
        <n v="10.232821849609374"/>
        <n v="16.135637344444444"/>
        <n v="11.188674171597633"/>
        <n v="15.130397641025642"/>
        <n v="11.098297658967391"/>
        <n v="83.36554527941178"/>
        <n v="19.3759581875"/>
        <n v="24.535641452380954"/>
        <n v="173.38332622222222"/>
        <n v="9.373770670157068"/>
        <n v="38.157415475"/>
        <n v="63.783020615384615"/>
        <n v="18.939012477777776"/>
        <n v="49.798595999999996"/>
        <n v="45.876218449999996"/>
        <n v="83.07475971666666"/>
        <n v="16.077650944444443"/>
        <n v="2.8631997620556144"/>
        <n v="15.320999943925235"/>
        <n v="336.37202495"/>
        <n v="22.130035652173913"/>
        <n v="1.810446262910798"/>
        <n v="7.529925326023393"/>
        <n v="3.190381924906133"/>
        <n v="74.21763824285715"/>
        <n v="17.665637191011236"/>
        <n v="2.987886193877551"/>
        <n v="10.511526502369668"/>
        <n v="2.0981833797468354"/>
        <n v="158.3537104"/>
        <n v="9.694300064516128"/>
        <n v="7.096953052576235"/>
        <n v="2.2491610073891626"/>
        <n v="7.93656237368421"/>
        <n v="15.825930954022988"/>
        <n v="14.255954747747747"/>
        <n v="638.6464232000001"/>
        <n v="20.50842405063291"/>
        <n v="21.83513484057971"/>
        <n v="1.8441597122473246"/>
        <n v="102.11052682352941"/>
        <n v="599.5041002"/>
        <n v="363.6632994"/>
        <n v="53.36669273333334"/>
        <n v="2.0876277920227917"/>
        <n v="30.272192664864864"/>
        <n v="30.0029535"/>
        <n v="106.03950744117647"/>
        <n v="38.845270544117646"/>
        <n v="13.544903702702703"/>
        <n v="16.267019681818184"/>
        <n v="13.970596932692306"/>
        <n v="21.124769604938272"/>
        <n v="52.17897378125"/>
        <n v="109.06239745"/>
        <n v="7.211139950000001"/>
        <n v="7.876079740566038"/>
        <n v="7.680943166666666"/>
        <n v="52.75766845544554"/>
        <n v="43.952459125000004"/>
        <n v="75.2164607"/>
        <n v="7.8933669834024895"/>
        <n v="24.851307464285714"/>
        <n v="21.128798508361204"/>
        <n v="10.821719742547426"/>
        <n v="132.2429138"/>
        <n v="12.62818226566416"/>
        <n v="24.145796650793653"/>
        <n v="148.24176195454547"/>
        <n v="0.0"/>
        <n v="17.45577504761905"/>
        <n v="33.3172313768116"/>
        <n v="53.159633168"/>
        <n v="101.09306211111111"/>
        <n v="15.87000351875"/>
        <n v="24.83597954736842"/>
        <n v="53.86528312371134"/>
        <n v="14.865057368"/>
        <n v="37.86340801621622"/>
        <n v="12.30716568292683"/>
        <n v="19.20786335"/>
        <n v="22.653961029411764"/>
        <n v="23.257674115384614"/>
        <n v="144.21500768181818"/>
        <n v="340.6294351"/>
        <n v="13.708259075471698"/>
        <n v="2.0264956747547753"/>
        <n v="6.998894543378995"/>
        <n v="13.42354572888889"/>
        <n v="31.154416648148146"/>
        <n v="36.252548374999996"/>
        <n v="18.964409511904762"/>
        <n v="140.802199325"/>
        <n v="1.0381125732814527"/>
        <n v="195.39670933333332"/>
        <n v="41.92789594375"/>
        <n v="15.812068062124249"/>
        <n v="27.15016782758621"/>
        <n v="5.002156920212766"/>
        <n v="63.03751888"/>
        <n v="13.873163673469389"/>
        <n v="39.47446225675676"/>
        <n v="61.4833433488372"/>
        <n v="7.085062525925926"/>
        <n v="63.10259825263157"/>
        <n v="27.377634203703703"/>
        <n v="27.080651155660377"/>
        <n v="27.89256153714286"/>
        <n v="21.136534877777777"/>
        <n v="53.74782704545455"/>
        <n v="41.7004"/>
        <n v="30.3980802"/>
        <n v="188.16999823999998"/>
        <n v="9.236080400468383"/>
        <n v="14.063880966666668"/>
        <n v="8.743618285416666"/>
        <n v="60.77113022857144"/>
        <n v="7.890262505823626"/>
        <n v="25.3468724"/>
        <n v="17.731683163934427"/>
        <n v="28.888845632"/>
        <n v="12.293481568965518"/>
        <n v="82.55491664102564"/>
        <n v="11.535594762"/>
        <n v="6.245213115463918"/>
        <n v="1.8498256267605633"/>
        <n v="20.461684104651162"/>
        <n v="2.508201911521324"/>
        <n v="10.716994216269843"/>
        <n v="34.164700335"/>
        <n v="24.35594607272727"/>
        <n v="21.720039605263157"/>
        <n v="94.48656203030303"/>
        <n v="23.282348645833334"/>
        <n v="61.59606708974359"/>
        <n v="16.97929930909091"/>
        <n v="112.75000666666666"/>
        <n v="101.86134228571429"/>
        <n v="19.6292845"/>
        <n v="2.0230834272608123"/>
        <n v="6.866526198113207"/>
        <n v="39.134848275"/>
        <n v="10.400879324324325"/>
        <n v="213.2289587666667"/>
        <n v="19.457136528776978"/>
        <n v="14.406649423076923"/>
        <n v="10.766577652173913"/>
        <n v="32.11667854545455"/>
        <n v="14.890179203007518"/>
        <n v="2.86729140720524"/>
        <n v="9.008351279829546"/>
        <n v="41.7145644"/>
        <n v="36.309325199999996"/>
        <n v="7.315065579390115"/>
        <n v="15.807449237623763"/>
        <n v="51.605356611111105"/>
        <n v="94.70382151724138"/>
        <n v="615.9366901999999"/>
        <n v="57.231904783333334"/>
        <n v="61.92347106666667"/>
        <n v="1.2564723380614657"/>
        <n v="31.014142635294117"/>
        <n v="88.9030362"/>
        <n v="196.20237153333335"/>
        <n v="79.56220817857142"/>
        <n v="52.243732966942154"/>
        <n v="217.71851326086957"/>
        <n v="12.545522016393443"/>
        <n v="109.19979519047618"/>
        <n v="97.6787228857143"/>
        <n v="9.795726864485982"/>
        <n v="7.702140804545454"/>
        <n v="1.6625205447154472"/>
        <n v="19.4277968361204"/>
        <n v="17.31439431534091"/>
        <n v="17.498306011494254"/>
        <n v="0.8035494832474227"/>
        <n v="20.995354802325583"/>
        <n v="4.326510682258065"/>
        <n v="18.665123385964915"/>
        <n v="13.988759613793103"/>
        <n v="115.59295363636365"/>
        <n v="73.6550319"/>
        <n v="7.7706289947368425"/>
        <n v="5.782482418867924"/>
        <n v="61.6460824742268"/>
        <n v="26.74494409090909"/>
        <n v="99.56805381818182"/>
        <n v="7.59103175879397"/>
        <n v="6.364707692592592"/>
        <n v="21.88164691638796"/>
        <n v="39.2142880375"/>
        <n v="18.295436211764706"/>
        <n v="47.974675818181815"/>
        <n v="20.273380011494254"/>
        <n v="59.28010089772727"/>
        <n v="123.78849869565218"/>
        <n v="64.80731779999999"/>
        <n v="7.847301379141105"/>
        <n v="63.839536708333334"/>
        <n v="180.8307918"/>
        <n v="6.740629869565217"/>
        <n v="16.992302544444446"/>
        <n v="19.16524611904762"/>
        <n v="11.655297942857143"/>
        <n v="46.9756639009009"/>
        <n v="251.93570334999998"/>
        <n v="7.322204106666667"/>
        <n v="25.631087939799333"/>
        <n v="44.66357744444444"/>
        <n v="7.177696931531531"/>
        <n v="30.32522697142857"/>
        <n v="4.288110774285714"/>
        <n v="182.303376475"/>
        <n v="16.31333605097087"/>
        <n v="22.35219877272727"/>
        <n v="29.05131145"/>
        <n v="28.72252131638418"/>
        <n v="8.593798677242887"/>
        <n v="3.8851974976190475"/>
        <n v="80.99027314285715"/>
        <n v="33.14319532"/>
        <n v="15.322012864864865"/>
        <n v="16.19867310552764"/>
        <n v="98.81079391891892"/>
        <n v="11.702863638461539"/>
        <n v="13.928529626923078"/>
        <n v="560.3048132"/>
        <n v="46.065162825"/>
        <n v="7.985050951871657"/>
        <n v="27.159624145454547"/>
        <n v="98.65196327272727"/>
        <n v="10.8783868"/>
        <n v="19.29576775"/>
        <n v="12.487596247126437"/>
        <n v="15.229872431034483"/>
        <n v="32.53483488571429"/>
        <n v="30.296538542857142"/>
        <n v="62.90806"/>
        <n v="100.33410333333333"/>
        <n v="6.068977508"/>
        <n v="30.08768135714286"/>
        <n v="21.976229344827587"/>
        <n v="6.573418233183856"/>
        <n v="26.657890702380953"/>
        <n v="308.87322725"/>
        <n v="29.24784177142857"/>
        <n v="19.232042564102564"/>
        <n v="32.79627392"/>
        <n v="35.954132486486486"/>
        <n v="14.674490818749998"/>
        <n v="52.90553892079208"/>
        <n v="24.792566369565215"/>
        <n v="13.396515395161291"/>
        <n v="193.70583879999998"/>
        <n v="7.618919545"/>
        <n v="30.024497889447236"/>
        <n v="92.04227398550725"/>
        <n v="10.293120598639456"/>
        <n v="35.68637318644068"/>
        <n v="54.131802944"/>
        <n v="5.280815160638298"/>
        <n v="8.427756404285715"/>
        <n v="43.954139425742575"/>
        <n v="154.31997621212122"/>
        <n v="42.6448753625"/>
        <n v="56.791117648"/>
        <n v="60.824855684684685"/>
        <n v="3.0585245443298965"/>
        <n v="17.855947160714287"/>
        <n v="14.683043790476189"/>
        <n v="55.308004579999995"/>
        <n v="187.4998142820513"/>
        <n v="51.2390388019802"/>
        <n v="1.6776117910112358"/>
        <n v="19.52051607142857"/>
        <n v="33.040274733333334"/>
        <n v="125.97027858"/>
        <n v="99.42550140579709"/>
        <n v="20.405909775"/>
        <n v="39.0107676"/>
        <n v="22.236405555555557"/>
        <n v="25.40610060769231"/>
        <n v="32.41282752173913"/>
        <n v="101.90058226666666"/>
        <n v="117.71044646666667"/>
        <n v="225.72480525806452"/>
        <n v="9.86759070860927"/>
        <n v="242.05338491999998"/>
        <n v="1.1957449462068965"/>
        <n v="18.463598708333333"/>
        <n v="38.871288022222224"/>
        <n v="8.544101417840377"/>
        <n v="9.386232152941178"/>
        <n v="14.932254042424244"/>
        <n v="122.85003048214286"/>
        <n v="1.807235069524913"/>
        <n v="71.82088014084506"/>
        <n v="51.280520980645164"/>
        <n v="63.70703656321839"/>
        <n v="10.914116285714286"/>
        <n v="6.698939954545454"/>
        <n v="181.6030806"/>
        <n v="72.23704344"/>
        <n v="14.714614112244899"/>
        <n v="25.652913538011695"/>
        <n v="23.40165413095238"/>
        <n v="60.858500875"/>
        <n v="18.928034729411763"/>
        <n v="26.493868815384616"/>
        <n v="19.572909499999998"/>
        <n v="51.58378196666667"/>
        <n v="48.23714257377049"/>
        <n v="6.600444493392071"/>
        <n v="3.581334046522782"/>
        <n v="135.37517536"/>
        <n v="510.1321655"/>
        <n v="1.2140729634121274"/>
        <n v="20.48654911904762"/>
        <n v="9.014645735294119"/>
        <n v="2.994578617586912"/>
        <n v="33.63143777083334"/>
        <n v="31.567446014492756"/>
        <n v="58.03331454"/>
        <n v="76.29811645"/>
        <n v="25.00393279710145"/>
        <n v="13.168106884955751"/>
        <n v="130.21933534090908"/>
        <n v="19.160196711111112"/>
        <n v="30.41477441566265"/>
        <n v="65.97890282758621"/>
        <n v="9.781572762162163"/>
        <n v="2.420112865420561"/>
        <n v="785.1397478"/>
        <n v="28.707803983050844"/>
        <n v="11.034655349152542"/>
        <n v="8.98548551758794"/>
        <n v="34.88844451256281"/>
        <n v="70.61455104545455"/>
        <n v="7.584678103626943"/>
        <n v="98.1351758"/>
        <n v="71.235991"/>
        <n v="2.592515257142857"/>
        <n v="20.481708122186493"/>
        <n v="102.63943387878788"/>
        <n v="53.18057971641791"/>
        <n v="2.398100334212068"/>
        <n v="0.7446697862903227"/>
        <n v="3.7047568390064396"/>
        <n v="84.56729986301369"/>
        <n v="0.658235697198399"/>
        <n v="116.60386396666667"/>
        <n v="187.91011656666666"/>
        <n v="0.9738082720942689"/>
        <n v="20.06686883277592"/>
        <n v="83.80435077922078"/>
        <n v="331.1941246"/>
        <n v="1.021610947400242"/>
        <n v="65.5124298265306"/>
        <n v="8.596164407216495"/>
        <n v="2.1237276084656087"/>
        <n v="47.11627071428571"/>
        <n v="44.13496775"/>
        <n v="1.7506018979343863"/>
        <n v="113.08438821666667"/>
        <n v="4.6861296289855074"/>
        <n v="48.11724466363636"/>
        <n v="78.15484290588235"/>
        <n v="24.01410814666667"/>
        <n v="60.12820732"/>
        <n v="54.802515452631575"/>
        <n v="21.986439080808083"/>
        <n v="45.38992857142857"/>
        <n v="3.0033587336884158"/>
        <n v="11.096617842217483"/>
        <n v="7.542812495283019"/>
        <n v="5.265608040620384"/>
        <n v="26.163929702702703"/>
        <n v="1.991869088639201"/>
        <n v="1.2363898709677419"/>
        <n v="10.173259026666667"/>
        <n v="0.7896841065873742"/>
        <n v="3.178987012024048"/>
        <n v="28.218454525"/>
        <n v="27.061324175675676"/>
        <n v="60.937748626262625"/>
        <n v="52.435562727272725"/>
        <n v="8.748403676470588"/>
        <n v="2.384105913112667"/>
        <n v="22.069445455882352"/>
        <n v="74.81708404411765"/>
        <n v="43.70625627027027"/>
        <n v="6.887191618729097"/>
        <n v="13.40511676551724"/>
        <n v="107.5800288"/>
        <n v="19.0197081"/>
        <n v="17.166602525773197"/>
        <n v="39.2055339054054"/>
        <n v="15.002134201388891"/>
        <n v="38.0628068"/>
        <n v="42.57200295138889"/>
        <n v="36.623053023255814"/>
        <n v="12.687649575"/>
        <n v="24.127105263636363"/>
        <n v="40.916994333333335"/>
        <n v="16.778827738636366"/>
        <n v="8.678735302702703"/>
        <n v="2.848907973717146"/>
        <n v="43.981668524999996"/>
        <n v="37.12495635897436"/>
        <n v="21.96413001190476"/>
        <n v="42.031613976923076"/>
        <n v="62.45885148"/>
        <n v="5.380218242857143"/>
        <n v="127.61846723333333"/>
        <n v="69.93648991578948"/>
        <n v="8.46921017368421"/>
        <n v="31.722228877551018"/>
        <n v="8.118659645454546"/>
        <n v="7.054488743849493"/>
        <n v="27.602381826086955"/>
        <n v="17.877887386363636"/>
        <n v="60.789929375"/>
        <n v="76.510619225"/>
        <n v="79.57227061538461"/>
        <n v="42.227878152173915"/>
        <n v="1.6941136568047337"/>
        <n v="2.2332216237482116"/>
        <n v="30.824280939999998"/>
        <n v="5.821872780722892"/>
        <n v="29.24515943939394"/>
        <n v="171.3978863"/>
        <n v="12.497363815157117"/>
        <n v="2.0182365247805887"/>
        <n v="148.85918369387755"/>
        <n v="17.6913677"/>
        <n v="30.611362756410255"/>
        <n v="47.637469274647884"/>
        <n v="25.32733288095238"/>
        <n v="26.26196726785714"/>
        <n v="72.6557195"/>
        <n v="325.2763228"/>
        <n v="147.1187144"/>
        <n v="142.78480025"/>
        <n v="91.28475245333334"/>
        <n v="1.6961634551760938"/>
        <n v="25.979286952380953"/>
        <n v="45.25258903636364"/>
        <n v="167.455154972973"/>
        <n v="43.194100778571425"/>
        <n v="26.367859517241378"/>
        <n v="61.778549837499995"/>
        <n v="41.498317825"/>
        <n v="5.605379628252788"/>
        <n v="98.17010283783783"/>
        <n v="39.72120041666666"/>
        <n v="64.06955339393939"/>
        <n v="7.780134709359606"/>
        <n v="26.891315156521742"/>
        <n v="19.58811377105263"/>
        <n v="85.116950275"/>
        <n v="75.02224817857143"/>
        <n v="76.72808707499999"/>
        <n v="26.98049465671642"/>
        <n v="46.48723269047619"/>
        <n v="6.410343198564593"/>
        <n v="82.81918647826087"/>
        <n v="37.5528930326087"/>
        <n v="12.629865345603273"/>
        <n v="38.44991165"/>
        <n v="42.31088682666667"/>
        <n v="44.80718701538462"/>
        <n v="61.34654588888888"/>
        <n v="1.8814633150100402"/>
        <n v="33.64480372727273"/>
        <n v="12.615801502"/>
        <n v="13.052163370833334"/>
        <n v="227.98563620000002"/>
        <n v="9.10330056684492"/>
        <n v="16.857417113636362"/>
        <n v="20.700691171875"/>
        <n v="42.504304389999994"/>
        <n v="26.70701871212121"/>
        <n v="8.18534076884422"/>
        <n v="271.27286588"/>
        <n v="14.525905600000002"/>
        <n v="25.022050952380955"/>
        <n v="15.21990933016627"/>
        <n v="27.061360016666665"/>
        <n v="112.32618803999999"/>
        <n v="160.60927442222223"/>
        <n v="7.956172949238578"/>
        <n v="9.144090644720496"/>
        <n v="7.4499037830188675"/>
        <n v="46.954433581818186"/>
        <n v="6.676115072961374"/>
        <n v="5.265169411924119"/>
        <n v="648.6853909"/>
        <n v="4.5756562707692305"/>
        <n v="8.905995074285714"/>
        <n v="24.88427582105263"/>
        <n v="52.34324633333333"/>
        <n v="298.6689946"/>
        <n v="22.689163011904764"/>
        <n v="31.54552496"/>
        <n v="80.31403204918033"/>
        <n v="24.17807006060606"/>
        <n v="3.6536772505307855"/>
        <n v="15.177015080691643"/>
        <n v="55.98549547008547"/>
        <n v="9.22773681764706"/>
        <n v="46.230896720000004"/>
        <n v="48.400201225"/>
        <n v="12.279282771144278"/>
        <n v="9.036930430769232"/>
        <n v="3.3233114749498998"/>
        <n v="23.118155984615385"/>
        <n v="18.912673844444445"/>
        <n v="36.507196"/>
        <n v="32.5000632375"/>
        <n v="30.424393722222224"/>
        <n v="40.972557629310344"/>
        <n v="24.027184916666666"/>
        <n v="19.041102833333333"/>
        <n v="3.0717837657365346"/>
        <n v="3.436324386440678"/>
        <n v="1.8893380075376887"/>
        <n v="3.0534330578034683"/>
        <n v="7.963925864321609"/>
        <n v="69.43644852238806"/>
        <n v="40.196958692982456"/>
        <n v="10.621287831578947"/>
        <n v="25.82429433333333"/>
        <n v="55.46907798550724"/>
        <n v="2.6636514744744746"/>
        <n v="337.81475895"/>
        <n v="31.59674662962963"/>
        <n v="25.529637940476192"/>
        <n v="124.7"/>
        <n v="10.96407915744681"/>
        <n v="24.30243664"/>
        <n v="25.22005490909091"/>
        <n v="10.081592685"/>
        <n v="83.3610477826087"/>
        <n v="3.7408827669767444"/>
        <n v="9.176571641509433"/>
        <n v="36.2834617"/>
        <n v="32.31404001415094"/>
        <n v="3.025718402113739"/>
        <n v="135.03862496666667"/>
        <n v="50.37845852212389"/>
        <n v="9.43043206372549"/>
        <n v="56.785733880597014"/>
        <n v="47.77358467692307"/>
        <n v="3.513306394366197"/>
        <n v="29.849732825396824"/>
        <n v="43.28962155"/>
        <n v="7.661886996919917"/>
        <n v="122.25799848214285"/>
        <n v="148.25532914893617"/>
        <n v="1.3671268538306451"/>
        <n v="24.282236450000003"/>
        <n v="8.757365395999999"/>
        <n v="84.46278037878787"/>
        <n v="16.890831860000002"/>
        <n v="3.399947447698745"/>
        <n v="15.948246787878787"/>
        <n v="7.932789743243243"/>
        <n v="9.999258784313726"/>
        <n v="57.972199769999996"/>
        <n v="32.2650816984127"/>
        <n v="4.239827081081081"/>
        <n v="39.79430615"/>
        <n v="24.152963399999997"/>
        <n v="206.53673712121213"/>
        <n v="218.3952037"/>
        <n v="196.86379372"/>
        <n v="25.551609983695652"/>
        <n v="6.7095268798627"/>
        <n v="111.67701895"/>
        <n v="42.351972492753625"/>
        <n v="46.303737019230766"/>
        <n v="2.7100562355601947"/>
        <n v="16.2316908575"/>
        <n v="171.82148516666666"/>
        <n v="81.532347359375"/>
        <n v="12.671896775999999"/>
        <n v="18.176036500000002"/>
        <n v="23.889041825396824"/>
        <n v="544.8195232307692"/>
        <n v="325.32168435"/>
        <n v="38.298172125"/>
        <n v="37.78830348181818"/>
        <n v="29.359612984771573"/>
        <n v="59.215411153846155"/>
        <n v="11.976589796747968"/>
        <n v="15.388696498498499"/>
        <n v="351.79277915789476"/>
        <n v="33.845226125"/>
        <n v="14.003135469387754"/>
        <n v="11.325416280821917"/>
        <n v="1.650093598380567"/>
        <n v="164.4950521"/>
        <n v="11.807011575075075"/>
        <n v="69.27324455681818"/>
        <n v="22.50696757090909"/>
        <n v="80.68915432941176"/>
        <n v="52.520503425"/>
        <n v="81.2420387"/>
        <n v="1.5481566758037923"/>
        <n v="192.55027286666666"/>
        <n v="127.95205035999999"/>
        <n v="22.452011163265308"/>
        <n v="2.9315698684475806"/>
        <n v="25.249492228571427"/>
        <n v="11.023647221428572"/>
        <n v="11.649004182926829"/>
        <n v="3.7564197854166665"/>
        <n v="24.600224818181818"/>
        <n v="4.851793151125402"/>
        <n v="26.7931825"/>
        <n v="13.08386340769231"/>
        <n v="9.690437096774193"/>
        <n v="208.17115976666668"/>
        <n v="4.034242154506438"/>
        <n v="11.031917689655172"/>
        <n v="109.32462926666668"/>
        <n v="90.78741401333333"/>
        <n v="39.53195411111111"/>
        <n v="10.07763182421875"/>
        <n v="52.01788654"/>
        <n v="17.987360554545454"/>
        <n v="23.799512157142857"/>
        <n v="20.474789258373207"/>
        <n v="112.93091176363636"/>
        <n v="50.17554112121212"/>
        <n v="9.938300047337277"/>
        <n v="3.0137181025512754"/>
        <n v="67.53595242"/>
        <n v="60.08436638053097"/>
        <n v="14.768754110344826"/>
        <n v="49.3981719"/>
        <n v="84.313793"/>
        <n v="2.6114351728830645"/>
        <n v="13.427835091666667"/>
        <n v="107.51531061666667"/>
        <n v="14.623805315384615"/>
        <n v="123.00586575"/>
        <n v="3.9071312469999997"/>
        <n v="86.75118713636364"/>
        <n v="7.90465356372549"/>
        <n v="28.137881824561404"/>
        <n v="147.21101149999998"/>
        <n v="1.469224913988658"/>
        <n v="3.000196796124031"/>
        <n v="14.880876426035504"/>
        <n v="83.20220607246377"/>
        <n v="82.4729926"/>
        <n v="67.1933526"/>
        <n v="2.674044433310992"/>
        <n v="56.113494410526314"/>
        <n v="111.56607094545454"/>
        <n v="20.46264"/>
        <n v="23.843992363636364"/>
        <n v="14.528345352272726"/>
        <n v="349.01146520000003"/>
        <n v="7.505621379166667"/>
        <n v="70.91079426666667"/>
        <n v="308.11604165"/>
        <n v="15.248102240000001"/>
        <n v="10.13064368"/>
        <m/>
      </sharedItems>
    </cacheField>
    <cacheField name="CPM" numFmtId="164">
      <sharedItems containsString="0" containsBlank="1" containsNumber="1">
        <n v="41.33441975018087"/>
        <n v="29.77184514823434"/>
        <n v="57.54924278466655"/>
        <n v="427.4829639899865"/>
        <n v="128.6972283744887"/>
        <n v="63.343508411659286"/>
        <n v="594.6593582515951"/>
        <n v="4.235951060375184"/>
        <n v="98.46642882475236"/>
        <n v="159.82004640598336"/>
        <n v="121.86015371702638"/>
        <n v="108.19961089523241"/>
        <n v="55.00304830725603"/>
        <n v="257.0205757210982"/>
        <n v="38.61816735041604"/>
        <n v="111.02837356860294"/>
        <n v="10.271396333160192"/>
        <n v="352.3785470468432"/>
        <n v="32.15952854672791"/>
        <n v="57.246685252511526"/>
        <n v="68.10068781531717"/>
        <n v="124.09217008603574"/>
        <n v="8.50143523941117"/>
        <n v="114.79663656941649"/>
        <n v="162.9637681415929"/>
        <n v="6.125567169444386"/>
        <n v="52.81866336493561"/>
        <n v="374.3421688430699"/>
        <n v="235.2329486133768"/>
        <n v="493.03616300032195"/>
        <n v="775.0524202599295"/>
        <n v="46.27585570112372"/>
        <n v="140.40113252827547"/>
        <n v="663.785121719636"/>
        <n v="720.371341332784"/>
        <n v="152.47338309679768"/>
        <n v="111.04157718266927"/>
        <n v="163.1363093126386"/>
        <n v="22.981103583658047"/>
        <n v="47.64865451871221"/>
        <n v="72.54983128153162"/>
        <n v="137.25309360873499"/>
        <n v="126.90748042808971"/>
        <n v="143.06348362398978"/>
        <n v="13.253029797800638"/>
        <n v="198.2925895847488"/>
        <n v="86.10045019165727"/>
        <n v="113.40979310856973"/>
        <n v="129.62877269736842"/>
        <n v="284.8328122963284"/>
        <n v="42.26360470837267"/>
        <n v="25.226688432000383"/>
        <n v="118.25792842019543"/>
        <n v="28.41130412897797"/>
        <n v="55.02931955900029"/>
        <n v="29.974595617025493"/>
        <n v="327.3579187503609"/>
        <n v="73.0169416835461"/>
        <n v="64.784644076321"/>
        <n v="210.81463604431235"/>
        <n v="23.15768626233622"/>
        <n v="184.37987666102924"/>
        <n v="99.48758389825424"/>
        <n v="104.11135615685316"/>
        <n v="122.75490478831576"/>
        <n v="113.71684563425667"/>
        <n v="182.1082745606664"/>
        <n v="40.56760691685357"/>
        <n v="9.159922980686616"/>
        <n v="42.06114108068351"/>
        <n v="874.2612734243015"/>
        <n v="62.334605043758415"/>
        <n v="4.595369822203155"/>
        <n v="19.597913765615072"/>
        <n v="9.482927253721018"/>
        <n v="292.3598580191334"/>
        <n v="87.21109995562458"/>
        <n v="10.160903302148688"/>
        <n v="26.00764648217636"/>
        <n v="17.027560146282333"/>
        <n v="106.1565397868204"/>
        <n v="20.374691375043785"/>
        <n v="18.867962754433098"/>
        <n v="6.242160169254011"/>
        <n v="21.81131177678778"/>
        <n v="40.42798816689667"/>
        <n v="39.05355455465337"/>
        <n v="383.70969911079067"/>
        <n v="71.05989035087718"/>
        <n v="46.05442024821178"/>
        <n v="4.9676762073758995"/>
        <n v="453.05466684066295"/>
        <n v="743.0640805651958"/>
        <n v="598.0812423320451"/>
        <n v="291.5947148711411"/>
        <n v="5.556411742849343"/>
        <n v="114.98050881803437"/>
        <n v="67.65862854426672"/>
        <n v="317.7913841339797"/>
        <n v="247.95629372007883"/>
        <n v="48.9511073451846"/>
        <n v="46.06715082532107"/>
        <n v="44.44607161211379"/>
        <n v="74.61002607482341"/>
        <n v="114.73028213144605"/>
        <n v="255.26599754242247"/>
        <n v="16.237831882817865"/>
        <n v="28.829685670873836"/>
        <n v="20.165404244366368"/>
        <n v="133.9027118158516"/>
        <n v="192.1628992239589"/>
        <n v="139.04512561234867"/>
        <n v="25.64993046491559"/>
        <n v="163.46983766640562"/>
        <n v="65.27770233211751"/>
        <n v="32.73368186997401"/>
        <n v="346.31255905305613"/>
        <n v="36.2742953694638"/>
        <n v="120.80568527636595"/>
        <n v="360.74539715723694"/>
        <n v="202.6099583950451"/>
        <n v="108.90412240047534"/>
        <n v="183.7347318574169"/>
        <n v="148.0307903049745"/>
        <n v="453.68734242769625"/>
        <n v="113.13493864729995"/>
        <n v="102.6615057978897"/>
        <n v="430.5316795484509"/>
        <n v="168.26334972380693"/>
        <n v="69.49137383928571"/>
        <n v="43.6224350539884"/>
        <n v="166.84354701411507"/>
        <n v="79.14454120427457"/>
        <n v="111.12395595712097"/>
        <n v="448.85480215038547"/>
        <n v="120.9579370912361"/>
        <n v="942.3971091437267"/>
        <n v="38.988850304542645"/>
        <n v="5.179375929159868"/>
        <n v="27.73017883634258"/>
        <n v="44.79592114025525"/>
        <n v="148.93223256019832"/>
        <n v="124.64039225196463"/>
        <n v="127.86021342001766"/>
        <n v="401.9761596602669"/>
        <n v="2.88437346931421"/>
        <n v="566.8464914783029"/>
        <n v="139.1479818091307"/>
        <n v="35.586424152083715"/>
        <n v="113.91953512262172"/>
        <n v="25.224928139954077"/>
        <n v="179.73745118613138"/>
        <n v="38.075373125968525"/>
        <n v="144.05317126935597"/>
        <n v="358.96588784792937"/>
        <n v="27.131972910106942"/>
        <n v="204.94160315886634"/>
        <n v="120.98136227495908"/>
        <n v="107.38250121577136"/>
        <n v="82.81920440123521"/>
        <n v="238.1332950970165"/>
        <n v="245.32203215767638"/>
        <n v="135.40189950482994"/>
        <n v="86.54996925004271"/>
        <n v="434.17166183664045"/>
        <n v="24.258232033018402"/>
        <n v="39.259256837501745"/>
        <n v="18.706344639617754"/>
        <n v="156.38479214763623"/>
        <n v="24.88062335250168"/>
        <n v="180.2098256690271"/>
        <n v="47.646917448570555"/>
        <n v="51.161487677540464"/>
        <n v="34.4788167794971"/>
        <n v="548.7713906596216"/>
        <n v="35.775498263264325"/>
        <n v="19.525412070716026"/>
        <n v="4.905798159140642"/>
        <n v="163.25306920864642"/>
        <n v="6.4474822147063495"/>
        <n v="23.234675807631092"/>
        <n v="107.10944707966267"/>
        <n v="23.446437449132294"/>
        <n v="109.80662608927027"/>
        <n v="590.2615327969711"/>
        <n v="58.42252179959015"/>
        <n v="188.1237806100474"/>
        <n v="47.69628496033233"/>
        <n v="386.17424363511816"/>
        <n v="244.28110255043774"/>
        <n v="96.92277249722255"/>
        <n v="4.951396313748384"/>
        <n v="24.350198287109833"/>
        <n v="146.19602437543776"/>
        <n v="30.34239020736419"/>
        <n v="821.2695805623316"/>
        <n v="49.303921783992195"/>
        <n v="46.569842414446896"/>
        <n v="35.57154147812972"/>
        <n v="86.26664159697211"/>
        <n v="45.353222965236114"/>
        <n v="7.879986585859799"/>
        <n v="30.099094926435694"/>
        <n v="133.90899330459504"/>
        <n v="190.73294708752033"/>
        <n v="96.14416650117171"/>
        <n v="15.570797239767757"/>
        <n v="78.46237335364654"/>
        <n v="137.29465652449323"/>
        <n v="283.018427864798"/>
        <n v="769.92086275"/>
        <n v="38.10252973158905"/>
        <n v="195.1848280741078"/>
        <n v="3.3023014058661984"/>
        <n v="180.79707317742267"/>
        <n v="283.87805326123976"/>
        <n v="346.6881344092355"/>
        <n v="723.4493924009525"/>
        <n v="148.88461077745592"/>
        <n v="547.0912056156452"/>
        <n v="36.05459673505924"/>
        <n v="683.4479532088218"/>
        <n v="321.31158843984963"/>
        <n v="32.304221614374654"/>
        <n v="34.40550207106599"/>
        <n v="3.884781211559925"/>
        <n v="45.70706785742387"/>
        <n v="43.42198789532555"/>
        <n v="46.986192067901236"/>
        <n v="2.234275304274761"/>
        <n v="88.4361322917177"/>
        <n v="14.641481938561636"/>
        <n v="54.93285313024397"/>
        <n v="35.750394698345"/>
        <n v="297.8676404099561"/>
        <n v="136.8883011398835"/>
        <n v="37.184725072409016"/>
        <n v="18.90539444074321"/>
        <n v="424.6020024142583"/>
        <n v="68.31879267103247"/>
        <n v="357.12687093092774"/>
        <n v="21.655394010636925"/>
        <n v="34.01767874180968"/>
        <n v="61.495342018196865"/>
        <n v="243.7941438451974"/>
        <n v="114.41377854620366"/>
        <n v="171.67255497722837"/>
        <n v="155.05793942857144"/>
        <n v="446.5926615015838"/>
        <n v="522.1227709517698"/>
        <n v="615.7464874109263"/>
        <n v="22.284303806995172"/>
        <n v="156.50141787538305"/>
        <n v="146.37428508984942"/>
        <n v="19.589521509661367"/>
        <n v="74.33925865253744"/>
        <n v="78.38928149194136"/>
        <n v="31.032324978129395"/>
        <n v="120.23655528397167"/>
        <n v="669.1519345285525"/>
        <n v="16.794559711306157"/>
        <n v="62.77292477433941"/>
        <n v="161.90195473882946"/>
        <n v="18.789871170563515"/>
        <n v="67.51155703972267"/>
        <n v="17.20257631955986"/>
        <n v="377.16639386572876"/>
        <n v="58.16913429516028"/>
        <n v="108.03699150494324"/>
        <n v="86.44079776841062"/>
        <n v="125.69254266076594"/>
        <n v="24.679538349635056"/>
        <n v="11.560056879928023"/>
        <n v="187.35357303370787"/>
        <n v="150.3092758276644"/>
        <n v="64.40599804594306"/>
        <n v="33.8290458290044"/>
        <n v="375.7257463645239"/>
        <n v="616.5406492417704"/>
        <n v="29.92588758409064"/>
        <n v="92.3548327807814"/>
        <n v="721.2058349851975"/>
        <n v="90.06337127914365"/>
        <n v="19.46202658881184"/>
        <n v="67.39968993367324"/>
        <n v="703.0590191124069"/>
        <n v="42.226370927586665"/>
        <n v="115.65605903948452"/>
        <n v="41.87480481412245"/>
        <n v="38.11685058182185"/>
        <n v="105.1279083250629"/>
        <n v="72.15179457694009"/>
        <n v="452.73106922549687"/>
        <n v="152.31368788584152"/>
        <n v="16.08272606529574"/>
        <n v="90.3559816525569"/>
        <n v="165.37773142461725"/>
        <n v="19.931908326987926"/>
        <n v="213.5682230805913"/>
        <n v="762.9325114239842"/>
        <n v="139.34179024025045"/>
        <n v="135.60832760802748"/>
        <n v="100.99862626262626"/>
        <n v="79.22525233155068"/>
        <n v="36.09794337592054"/>
        <n v="139.1236052645282"/>
        <n v="116.49928013974298"/>
        <n v="75.84202661735836"/>
        <n v="257.2113116451998"/>
        <n v="20.449083539105693"/>
        <n v="127.08173983324825"/>
        <n v="532.8397436865508"/>
        <n v="41.40570637331363"/>
        <n v="147.72300694590612"/>
        <n v="152.03854326480172"/>
        <n v="10.557317544747677"/>
        <n v="22.87824294777827"/>
        <n v="111.41873511695613"/>
        <n v="348.8293181039797"/>
        <n v="260.42671977099235"/>
        <n v="178.00179799904717"/>
        <n v="254.21940586640562"/>
        <n v="8.350884998198522"/>
        <n v="81.19766792802157"/>
        <n v="121.47176158209895"/>
        <n v="140.68272009971002"/>
        <n v="781.0823282418287"/>
        <n v="203.93044563975252"/>
        <n v="5.888051731821104"/>
        <n v="124.52334067436209"/>
        <n v="133.137440161182"/>
        <n v="790.7738768361581"/>
        <n v="378.2730258601676"/>
        <n v="74.18981921468824"/>
        <n v="196.27510532200355"/>
        <n v="90.27862513157235"/>
        <n v="44.14967556042723"/>
        <n v="172.1962657068063"/>
        <n v="426.06515233449477"/>
        <n v="363.278930868939"/>
        <n v="836.8176229370964"/>
        <n v="108.65647174214249"/>
        <n v="736.4408692953632"/>
        <n v="3.0845417512448785"/>
        <n v="43.396111034942024"/>
        <n v="89.73825406570104"/>
        <n v="29.425261964816972"/>
        <n v="32.29295446450255"/>
        <n v="43.2803751646846"/>
        <n v="727.0000747120363"/>
        <n v="5.065620826404406"/>
        <n v="395.93776613091075"/>
        <n v="143.3579358282983"/>
        <n v="266.0448414054625"/>
        <n v="43.60289587078732"/>
        <n v="21.28400043325716"/>
        <n v="149.14839076872536"/>
        <n v="180.37615721134637"/>
        <n v="108.21193028665766"/>
        <n v="90.56586454290198"/>
        <n v="118.56085325693607"/>
        <n v="365.35978226843906"/>
        <n v="42.77010266634766"/>
        <n v="75.41830047297888"/>
        <n v="50.978493850383444"/>
        <n v="89.82548519851404"/>
        <n v="136.67769222193837"/>
        <n v="19.271246848793538"/>
        <n v="10.871361310489213"/>
        <n v="374.0679064935065"/>
        <n v="242.59661665398517"/>
        <n v="3.433069121549909"/>
        <n v="138.37810598263107"/>
        <n v="26.445034943917168"/>
        <n v="6.3692822520312475"/>
        <n v="104.54692137814908"/>
        <n v="192.02625187340212"/>
        <n v="50.73551767729752"/>
        <n v="153.42472642268248"/>
        <n v="45.74253951798924"/>
        <n v="40.13367348149746"/>
        <n v="407.89141845233854"/>
        <n v="115.48471095633539"/>
        <n v="113.81286609860011"/>
        <n v="149.4990245338056"/>
        <n v="21.464557220126682"/>
        <n v="6.810030127468436"/>
        <n v="617.7338692368214"/>
        <n v="114.45100581120346"/>
        <n v="58.32479266107647"/>
        <n v="22.237981519251814"/>
        <n v="91.29377714368367"/>
        <n v="340.5348800964489"/>
        <n v="17.964348157965784"/>
        <n v="223.04897415416585"/>
        <n v="537.7460767820554"/>
        <n v="6.665053180549434"/>
        <n v="70.97757204938492"/>
        <n v="654.5123319806763"/>
        <n v="165.86439069919"/>
        <n v="6.1861863725970965"/>
        <n v="2.1755694406403787"/>
        <n v="11.050615110840361"/>
        <n v="266.6010057868371"/>
        <n v="1.8009559296558977"/>
        <n v="381.80702019209775"/>
        <n v="396.3233617125984"/>
        <n v="3.2690704052129633"/>
        <n v="51.05595552170732"/>
        <n v="246.18247405768352"/>
        <n v="444.73495984960385"/>
        <n v="2.8234877970123318"/>
        <n v="671.5709333682008"/>
        <n v="23.918646840308654"/>
        <n v="5.63775952918538"/>
        <n v="101.95174497681607"/>
        <n v="143.7621099348534"/>
        <n v="2.8367327545979535"/>
        <n v="364.142290184082"/>
        <n v="14.755489536082944"/>
        <n v="195.8011583678603"/>
        <n v="248.02724189814816"/>
        <n v="61.90905097621339"/>
        <n v="163.78352397036392"/>
        <n v="280.8566093758429"/>
        <n v="174.2999254484305"/>
        <n v="95.02048567498056"/>
        <n v="7.58548903805991"/>
        <n v="26.262792589938584"/>
        <n v="24.23467027870815"/>
        <n v="12.52634671654037"/>
        <n v="148.07883732313576"/>
        <n v="5.241812423409128"/>
        <n v="3.241759808216607"/>
        <n v="30.877211682435878"/>
        <n v="2.2117934040167846"/>
        <n v="8.14191907428413"/>
        <n v="65.20823125695057"/>
        <n v="158.85594074250355"/>
        <n v="202.2134850841322"/>
        <n v="236.3898319672131"/>
        <n v="31.02853320398072"/>
        <n v="6.753487950601523"/>
        <n v="77.58076359594706"/>
        <n v="274.7657007453014"/>
        <n v="162.49311515273314"/>
        <n v="20.904387355470057"/>
        <n v="58.27845642527333"/>
        <n v="679.0811059209695"/>
        <n v="69.99938574780329"/>
        <n v="147.50291832757551"/>
        <n v="218.25092221469944"/>
        <n v="232.79722650602412"/>
        <n v="41.93550082500243"/>
        <n v="90.67430599726043"/>
        <n v="150.0371625590445"/>
        <n v="93.69296049500238"/>
        <n v="67.66445709079596"/>
        <n v="227.45814012684264"/>
        <n v="83.88722844869667"/>
        <n v="104.45223832767402"/>
        <n v="23.369323925826734"/>
        <n v="8.226042118995649"/>
        <n v="225.7206493456505"/>
        <n v="73.0290173509533"/>
        <n v="94.37756002864596"/>
        <n v="118.29638053691275"/>
        <n v="202.14528927438673"/>
        <n v="20.043122204334693"/>
        <n v="322.07907941448644"/>
        <n v="218.12102895600788"/>
        <n v="26.189738826861106"/>
        <n v="138.61148698056"/>
        <n v="15.963901201244145"/>
        <n v="18.424112638899388"/>
        <n v="124.66874032859853"/>
        <n v="138.9186834437086"/>
        <n v="147.42450925753195"/>
        <n v="148.9402749172669"/>
        <n v="543.6311735131821"/>
        <n v="178.4877694569512"/>
        <n v="3.9507690297969686"/>
        <n v="6.1269405565585995"/>
        <n v="71.75780086600241"/>
        <n v="16.223485726564213"/>
        <n v="82.45111161896625"/>
        <n v="227.31815159151193"/>
        <n v="30.86008281603739"/>
        <n v="4.962355925264916"/>
        <n v="376.3919707415243"/>
        <n v="14.232485552134452"/>
        <n v="147.0340719871913"/>
        <n v="165.27451530699503"/>
        <n v="141.39004200172792"/>
        <n v="45.340676008139106"/>
        <n v="146.48330544354837"/>
        <n v="551.8302193570277"/>
        <n v="96.08694036966887"/>
        <n v="588.6819222840651"/>
        <n v="271.6161403634055"/>
        <n v="4.853566358019979"/>
        <n v="312.79836038987634"/>
        <n v="192.27412391363129"/>
        <n v="427.6237652011871"/>
        <n v="236.84686311295627"/>
        <n v="73.99296126181338"/>
        <n v="508.20400894601534"/>
        <n v="138.31619973335555"/>
        <n v="11.545360101682975"/>
        <n v="265.18900525662553"/>
        <n v="38.7267826965367"/>
        <n v="161.09734554136082"/>
        <n v="18.09395839013828"/>
        <n v="62.34567296003226"/>
        <n v="65.71915764334021"/>
        <n v="246.7873304581038"/>
        <n v="485.73060328349004"/>
        <n v="247.6897331127431"/>
        <n v="137.65558498324702"/>
        <n v="98.4650649553684"/>
        <n v="1.9347154177309693"/>
        <n v="346.2718213052172"/>
        <n v="595.307341948824"/>
        <n v="32.1330490163943"/>
        <n v="114.26422481426448"/>
        <n v="130.69134351962438"/>
        <n v="205.37812255835274"/>
        <n v="380.5354697084568"/>
        <n v="6.920963803148516"/>
        <n v="120.77171420180133"/>
        <n v="34.63709956950042"/>
        <n v="48.016787899690364"/>
        <n v="693.1761514138036"/>
        <n v="23.6049365059556"/>
        <n v="138.93909394024539"/>
        <n v="64.33906228753472"/>
        <n v="98.5789929494167"/>
        <n v="129.5313958700764"/>
        <n v="32.45885684395114"/>
        <n v="867.0188758629506"/>
        <n v="46.49331242198253"/>
        <n v="139.88723134262136"/>
        <n v="62.266963004713084"/>
        <n v="76.99552356790592"/>
        <n v="459.8255609955788"/>
        <n v="629.7854085918439"/>
        <n v="21.305287302730843"/>
        <n v="32.73341857548794"/>
        <n v="17.01807643902334"/>
        <n v="248.57963682741362"/>
        <n v="18.094978328389463"/>
        <n v="18.53614510466159"/>
        <n v="843.8732807337062"/>
        <n v="11.770805765531872"/>
        <n v="20.938109758718902"/>
        <n v="104.40570621618637"/>
        <n v="102.51321256038646"/>
        <n v="728.1057888834714"/>
        <n v="148.15684802549754"/>
        <n v="232.1572340300265"/>
        <n v="274.7241605450569"/>
        <n v="145.83738110034727"/>
        <n v="9.541743053899852"/>
        <n v="50.3780848399625"/>
        <n v="153.20554250964798"/>
        <n v="26.455667481786293"/>
        <n v="173.052205577391"/>
        <n v="159.36845974646033"/>
        <n v="37.821779073509354"/>
        <n v="23.293828686996868"/>
        <n v="9.665349998542911"/>
        <n v="88.62232478178817"/>
        <n v="55.16132693834562"/>
        <n v="102.17519171564511"/>
        <n v="99.98865742414337"/>
        <n v="90.19336614421785"/>
        <n v="128.9319015001492"/>
        <n v="64.99689337240758"/>
        <n v="119.30017229856732"/>
        <n v="8.288743951040992"/>
        <n v="9.650023741527681"/>
        <n v="5.134824432797856"/>
        <n v="8.036491120329424"/>
        <n v="19.113575751362827"/>
        <n v="187.02480607035176"/>
        <n v="100.94176467607991"/>
        <n v="35.344145716937845"/>
        <n v="155.29833519341207"/>
        <n v="203.89784140429384"/>
        <n v="7.625644816987986"/>
        <n v="899.1609234761778"/>
        <n v="105.64202328029225"/>
        <n v="125.7838927209807"/>
        <n v="172.04746136865342"/>
        <n v="47.22085261344476"/>
        <n v="184.3467847986043"/>
        <n v="119.54921886521427"/>
        <n v="29.10628569022678"/>
        <n v="222.6403056706019"/>
        <n v="8.725294507106275"/>
        <n v="30.65605401827923"/>
        <n v="74.02673052597217"/>
        <n v="63.10463879549369"/>
        <n v="7.341510534008858"/>
        <n v="224.78963206081457"/>
        <n v="145.36082049383347"/>
        <n v="28.287968194918246"/>
        <n v="333.15623204903676"/>
        <n v="307.6669973248786"/>
        <n v="9.789761474610971"/>
        <n v="222.8912134645016"/>
        <n v="18.90520959025253"/>
        <n v="16.261002056954094"/>
        <n v="389.40097343874413"/>
        <n v="478.8016539545111"/>
        <n v="4.805886170305127"/>
        <n v="79.55737383279637"/>
        <n v="35.61410269382177"/>
        <n v="584.7627719500681"/>
        <n v="49.276013361339636"/>
        <n v="8.577840833518067"/>
        <n v="105.80863369521512"/>
        <n v="21.081428863856733"/>
        <n v="25.35359441185244"/>
        <n v="333.51858111839834"/>
        <n v="148.37227350364964"/>
        <n v="8.402352518987477"/>
        <n v="90.2109518843865"/>
        <n v="158.2590153980561"/>
        <n v="592.1042763443662"/>
        <n v="292.2848015256959"/>
        <n v="455.0711828941285"/>
        <n v="99.20024131746635"/>
        <n v="14.445191222223043"/>
        <n v="589.0138130274262"/>
        <n v="106.36938455938558"/>
        <n v="136.6512102724177"/>
        <n v="7.710455914380863"/>
        <n v="54.43222956908116"/>
        <n v="358.0111512015557"/>
        <n v="446.1032940925023"/>
        <n v="33.42256140443422"/>
        <n v="110.37280893515506"/>
        <n v="100.44111285371062"/>
        <n v="933.7711011206328"/>
        <n v="827.5799652760112"/>
        <n v="103.76799329404592"/>
        <n v="268.60829615508885"/>
        <n v="68.97516824480644"/>
        <n v="170.80105280674508"/>
        <n v="36.558849098512205"/>
        <n v="45.181060959266446"/>
        <n v="876.2536449921342"/>
        <n v="90.34110757748705"/>
        <n v="59.45253855751568"/>
        <n v="43.43343254531127"/>
        <n v="4.232098773482637"/>
        <n v="544.6856029801324"/>
        <n v="42.915841887245534"/>
        <n v="207.89296869351702"/>
        <n v="64.70562000940882"/>
        <n v="237.41962468845196"/>
        <n v="241.0303048416705"/>
        <n v="219.75125426021097"/>
        <n v="4.24881850684978"/>
        <n v="607.0949223331583"/>
        <n v="442.71002131340384"/>
        <n v="123.94643386660658"/>
        <n v="7.586320416500364"/>
        <n v="770.7459092445715"/>
        <n v="113.68524191162281"/>
        <n v="46.66940672533189"/>
        <n v="58.1652210686558"/>
        <n v="9.071925581371946"/>
        <n v="51.77508332536114"/>
        <n v="15.712714331830346"/>
        <n v="70.9652471267086"/>
        <n v="43.287665563840896"/>
        <n v="27.746291609709242"/>
        <n v="516.468309047304"/>
        <n v="11.790801567125488"/>
        <n v="31.351424665588713"/>
        <n v="701.0235926044672"/>
        <n v="272.7768628715648"/>
        <n v="182.83020914696812"/>
        <n v="32.98501853260626"/>
        <n v="166.7026231893347"/>
        <n v="40.46898594862145"/>
        <n v="100.19039277122926"/>
        <n v="50.66577024627043"/>
        <n v="407.238404602675"/>
        <n v="181.35737754654983"/>
        <n v="27.80197159504734"/>
        <n v="8.116094157064508"/>
        <n v="181.6654627178825"/>
        <n v="163.55198133114925"/>
        <n v="61.12545943940172"/>
        <n v="167.22468483412322"/>
        <n v="251.49528113348245"/>
        <n v="5.700399475629305"/>
        <n v="72.39050321218383"/>
        <n v="244.21422059435926"/>
        <n v="51.06763077873586"/>
        <n v="352.8061544528897"/>
        <n v="11.476170920765092"/>
        <n v="210.677350369798"/>
        <n v="20.55957730802086"/>
        <n v="149.79539217334454"/>
        <n v="198.69214671345662"/>
        <n v="3.5664726211890385"/>
        <n v="7.577174167642303"/>
        <n v="35.858044828471215"/>
        <n v="242.1218935936907"/>
        <n v="78.92530034929901"/>
        <n v="155.38190870409767"/>
        <n v="7.247746556131022"/>
        <n v="201.62570327924655"/>
        <n v="583.0609941087038"/>
        <n v="64.40463301019767"/>
        <n v="74.6420630513834"/>
        <n v="78.3708111736364"/>
        <n v="852.5991576890193"/>
        <n v="27.894592982021464"/>
        <n v="170.85566042888124"/>
        <n v="789.4338756085062"/>
        <n v="19.94806609191643"/>
        <n v="20.417549673501195"/>
        <m/>
      </sharedItems>
    </cacheField>
    <cacheField name="CVR" numFmtId="10">
      <sharedItems containsString="0" containsBlank="1" containsNumber="1">
        <n v="0.005229988755524175"/>
        <n v="0.006071031063442274"/>
        <n v="0.006130925923087534"/>
        <n v="0.14442518775274407"/>
        <n v="0.02272382972276928"/>
        <n v="0.019200526643016493"/>
        <n v="0.07618322064565279"/>
        <n v="0.0018103129157087093"/>
        <n v="0.024458847988259754"/>
        <n v="0.022588093564903124"/>
        <n v="0.047961630695443645"/>
        <n v="0.007472724555372888"/>
        <n v="0.00829166770312513"/>
        <n v="0.04166859576832261"/>
        <n v="0.01240674265107277"/>
        <n v="0.052050801582344375"/>
        <n v="0.0018717916321555085"/>
        <n v="0.020366598778004074"/>
        <n v="0.0017465113435911766"/>
        <n v="0.021519259737465032"/>
        <n v="0.01550740219998346"/>
        <n v="0.01654533421575116"/>
        <n v="0.0031886060477228037"/>
        <n v="0.012575452716297788"/>
        <n v="0.0331858407079646"/>
        <n v="0.0015551513980811068"/>
        <n v="0.042450827791141926"/>
        <n v="0.03436426116838488"/>
        <n v="0.013594344752582924"/>
        <n v="0.1287691812426226"/>
        <n v="0.04858496295396575"/>
        <n v="0.021302657506523937"/>
        <n v="0.024064229616503688"/>
        <n v="0.013187392852433073"/>
        <n v="0.03089916572252549"/>
        <n v="0.02729257641921397"/>
        <n v="0.029029682850714857"/>
        <n v="0.022741486156120302"/>
        <n v="0.004427913567127169"/>
        <n v="0.021011836667989635"/>
        <n v="0.015092061575611227"/>
        <n v="0.12518255789693303"/>
        <n v="0.021990910423691543"/>
        <n v="0.04253509145044662"/>
        <n v="0.0014904862264167817"/>
        <n v="0.03596978538028057"/>
        <n v="0.02705749718151071"/>
        <n v="0.007426110203475419"/>
        <n v="0.02631578947368421"/>
        <n v="0.0651748859439496"/>
        <n v="0.01430246860608141"/>
        <n v="0.01637094638515059"/>
        <n v="0.04071661237785017"/>
        <n v="0.009015235748414821"/>
        <n v="0.015542752932399387"/>
        <n v="0.025320264651809667"/>
        <n v="0.06929606744817231"/>
        <n v="0.047105374723255926"/>
        <n v="0.04086379781850187"/>
        <n v="0.013509862199405566"/>
        <n v="0.003880330604167475"/>
        <n v="0.012080212611741966"/>
        <n v="0.029995800587917693"/>
        <n v="0.05497190324945028"/>
        <n v="0.018487705675725642"/>
        <n v="0.024787754849104542"/>
        <n v="0.018267509407767345"/>
        <n v="0.026033322652995832"/>
        <n v="0.004729532665868652"/>
        <n v="0.018815319090706942"/>
        <n v="0.18193632228719947"/>
        <n v="0.008478488191350058"/>
        <n v="0.007447924114590781"/>
        <n v="0.004566088422302298"/>
        <n v="0.0014880343438326555"/>
        <n v="0.050647158131682614"/>
        <n v="0.13312624805857556"/>
        <n v="0.004858142246404975"/>
        <n v="0.005863039399624765"/>
        <n v="0.019518007930474802"/>
        <n v="0.020111282429442916"/>
        <n v="0.005649781353461621"/>
        <n v="0.02068732230568594"/>
        <n v="0.0013671567923767337"/>
        <n v="0.004339273316361953"/>
        <n v="0.02202190445429721"/>
        <n v="0.02467977985636368"/>
        <n v="0.03004085556356645"/>
        <n v="0.10526315789473684"/>
        <n v="0.04585192883780644"/>
        <n v="0.001601506697501009"/>
        <n v="0.05219887772412893"/>
        <n v="0.012394645513138323"/>
        <n v="0.03289203190527095"/>
        <n v="0.0500865130680266"/>
        <n v="0.001516576177621402"/>
        <n v="0.026690208799556532"/>
        <n v="0.009948818854117154"/>
        <n v="0.08373732921992066"/>
        <n v="0.10325729841359241"/>
        <n v="0.02930259816370385"/>
        <n v="0.008911685199671258"/>
        <n v="0.0076475986540226375"/>
        <n v="0.021801691811284555"/>
        <n v="0.030920397155323458"/>
        <n v="0.023405500292568753"/>
        <n v="0.006755311363559599"/>
        <n v="0.008633043838596612"/>
        <n v="0.0038608547932512255"/>
        <n v="0.030155299793938783"/>
        <n v="0.04372062520494043"/>
        <n v="0.018485996857380532"/>
        <n v="0.025618898657030365"/>
        <n v="0.1644479248238058"/>
        <n v="0.012399384163919858"/>
        <n v="0.003278930412899312"/>
        <n v="0.05237521604776619"/>
        <n v="0.01799804181305074"/>
        <n v="0.03176620076238882"/>
        <n v="0.08296001327360213"/>
        <n v="0.013464386697185943"/>
        <n v="0.007427213309566251"/>
        <n v="0.0079923273657289"/>
        <n v="0.05569293145313997"/>
        <n v="0.05698817495369711"/>
        <n v="0.022277668864729993"/>
        <n v="0.0021755683672359406"/>
        <n v="0.024719841793012527"/>
        <n v="0.11772163361405415"/>
        <n v="0.00992063492063492"/>
        <n v="0.01901913151729444"/>
        <n v="0.02171552660152009"/>
        <n v="0.04623921085080148"/>
        <n v="0.12863705972434916"/>
        <n v="0.056589092452429796"/>
        <n v="0.024525833878351864"/>
        <n v="0.04149951583898188"/>
        <n v="0.016099170892699025"/>
        <n v="0.003232720941632234"/>
        <n v="0.0054275066034663675"/>
        <n v="0.09269764992917899"/>
        <n v="0.03541076487252125"/>
        <n v="0.018418467583497054"/>
        <n v="0.11236856890601173"/>
        <n v="0.035686246520590964"/>
        <n v="0.0014414933871490865"/>
        <n v="0.03626254079535839"/>
        <n v="0.02903901599220095"/>
        <n v="0.031120331950207466"/>
        <n v="0.021702958836721405"/>
        <n v="0.0016094075234437029"/>
        <n v="0.041818734793187345"/>
        <n v="0.026138421612740614"/>
        <n v="0.01479435841798994"/>
        <n v="0.04073319755600815"/>
        <n v="0.004254957024934048"/>
        <n v="0.027349492325048717"/>
        <n v="0.024549918166939442"/>
        <n v="0.01683375729462816"/>
        <n v="0.015270284027282907"/>
        <n v="0.05007302315877321"/>
        <n v="0.02074688796680498"/>
        <n v="0.05682279405795925"/>
        <n v="0.05694436535504812"/>
        <n v="0.027688047992616517"/>
        <n v="0.01691516583013483"/>
        <n v="0.009304984148294861"/>
        <n v="0.00222857117387758"/>
        <n v="0.04043820307330343"/>
        <n v="0.013117024848891873"/>
        <n v="0.042658476239228735"/>
        <n v="0.011012730716708516"/>
        <n v="0.019834944922608296"/>
        <n v="0.024177949709864605"/>
        <n v="0.04261121527185956"/>
        <n v="0.01178499212266316"/>
        <n v="0.004512417205202172"/>
        <n v="0.0018676287029629928"/>
        <n v="0.027831895352073477"/>
        <n v="0.003436139350176961"/>
        <n v="0.01548586914440573"/>
        <n v="0.014107909834780701"/>
        <n v="0.004375716523580737"/>
        <n v="0.019956096587507483"/>
        <n v="0.08518693800283957"/>
        <n v="0.00940989502739325"/>
        <n v="0.0587337013978621"/>
        <n v="0.023834655589226737"/>
        <n v="0.06850097043041443"/>
        <n v="0.04567948229920061"/>
        <n v="0.012344155042587335"/>
        <n v="0.0019246005651910327"/>
        <n v="0.02174567595597337"/>
        <n v="0.011674060238150829"/>
        <n v="0.014192225814081843"/>
        <n v="0.012838618564642445"/>
        <n v="0.01823004493706077"/>
        <n v="0.03419015945047089"/>
        <n v="0.016160310277957335"/>
        <n v="0.02930224040046395"/>
        <n v="0.04122200338936473"/>
        <n v="0.0023001955166189127"/>
        <n v="0.0014238253440911248"/>
        <n v="0.01834357516279923"/>
        <n v="0.03752658132844098"/>
        <n v="0.011915637288000954"/>
        <n v="0.007386284788282219"/>
        <n v="0.029486927462158443"/>
        <n v="0.01900337837837838"/>
        <n v="0.010305028854080791"/>
        <n v="0.0125"/>
        <n v="0.009986351985619653"/>
        <n v="0.04552936644135468"/>
        <n v="0.001449773628203482"/>
        <n v="0.027432960702283793"/>
        <n v="0.038317438692098096"/>
        <n v="0.05300977735893509"/>
        <n v="0.16237280796709244"/>
        <n v="0.025907345910172165"/>
        <n v="0.1529553151972031"/>
        <n v="0.016489599773856917"/>
        <n v="0.18875422213391616"/>
        <n v="0.028195488721804513"/>
        <n v="0.03698452813906183"/>
        <n v="0.030456852791878174"/>
        <n v="9.498705801334567E-4"/>
        <n v="0.018884255252183492"/>
        <n v="0.018523927927671185"/>
        <n v="0.027777777777777776"/>
        <n v="8.062038280349319E-4"/>
        <n v="0.024489396091492383"/>
        <n v="0.023470590803895026"/>
        <n v="0.01032657803020524"/>
        <n v="0.008812591430636093"/>
        <n v="0.05856515373352855"/>
        <n v="0.030975096022797667"/>
        <n v="0.007555723460521345"/>
        <n v="0.019739926468773906"/>
        <n v="0.07810835759426259"/>
        <n v="0.027866796711717986"/>
        <n v="0.14129666865931198"/>
        <n v="0.02867095775334375"/>
        <n v="0.003959063285626621"/>
        <n v="0.0028197608842770133"/>
        <n v="0.046627292508548336"/>
        <n v="0.0073572689817539725"/>
        <n v="0.02168726957276079"/>
        <n v="0.035164835164835165"/>
        <n v="0.034243643523670916"/>
        <n v="0.02750779387493123"/>
        <n v="0.09501187648456057"/>
        <n v="0.004529648290231988"/>
        <n v="0.020429009193054137"/>
        <n v="0.04047272138578598"/>
        <n v="0.005831810582792271"/>
        <n v="0.048609760839976666"/>
        <n v="0.04869260359351415"/>
        <n v="0.019017914875813016"/>
        <n v="0.027670809601770933"/>
        <n v="0.0398406374501992"/>
        <n v="0.004587296247591669"/>
        <n v="0.013105515783955572"/>
        <n v="0.030207677784770293"/>
        <n v="0.0070751713370658794"/>
        <n v="0.028623222974906975"/>
        <n v="0.002292394979654995"/>
        <n v="0.05689458984172959"/>
        <n v="0.04846638510004847"/>
        <n v="0.02196997436836324"/>
        <n v="0.049590875278948676"/>
        <n v="0.029668455015205084"/>
        <n v="0.013824783437909442"/>
        <n v="0.002833724151122509"/>
        <n v="0.011015642211940955"/>
        <n v="0.036281179138321996"/>
        <n v="0.012496875781054738"/>
        <n v="0.005247195374072558"/>
        <n v="0.04624633883150917"/>
        <n v="0.012328936012822093"/>
        <n v="0.021637357881899365"/>
        <n v="0.002550239722533918"/>
        <n v="0.012871669455528383"/>
        <n v="0.01955129771738599"/>
        <n v="0.01173035816693603"/>
        <n v="0.013536073636240582"/>
        <n v="0.09718172983479105"/>
        <n v="0.008031053406505154"/>
        <n v="0.0749232037161909"/>
        <n v="0.009635953670334752"/>
        <n v="0.012945356213051797"/>
        <n v="0.0323124148914072"/>
        <n v="0.06464124111182934"/>
        <n v="0.059972583961617545"/>
        <n v="0.010120433154539015"/>
        <n v="0.013779944880220479"/>
        <n v="0.012870380963276513"/>
        <n v="0.04324885390537151"/>
        <n v="0.0013597302295224629"/>
        <n v="0.019074868860276584"/>
        <n v="0.012350253180190195"/>
        <n v="0.027223848090927656"/>
        <n v="0.01807991321641656"/>
        <n v="0.06775067750677506"/>
        <n v="0.022630632347511226"/>
        <n v="0.0061497778392755565"/>
        <n v="0.018225369714642784"/>
        <n v="0.04290354873638834"/>
        <n v="0.018262338492443957"/>
        <n v="0.01327844907714779"/>
        <n v="0.03220784797895754"/>
        <n v="0.02765016164709886"/>
        <n v="0.01677993120228207"/>
        <n v="0.01641901321730564"/>
        <n v="0.028064267171823476"/>
        <n v="0.03595101673969217"/>
        <n v="6.380372273454249E-4"/>
        <n v="0.008143890918398212"/>
        <n v="0.007529364521634375"/>
        <n v="0.027399136927186794"/>
        <n v="0.03816793893129771"/>
        <n v="0.025074596925854415"/>
        <n v="0.05271481286241434"/>
        <n v="0.002814808142676995"/>
        <n v="0.012992496833078897"/>
        <n v="0.11030570438071226"/>
        <n v="0.020348985094368416"/>
        <n v="0.0640888698995941"/>
        <n v="0.007881152224455215"/>
        <n v="0.017351731426746116"/>
        <n v="0.030376670716889428"/>
        <n v="0.040295500335795834"/>
        <n v="0.12554927809165098"/>
        <n v="0.04962505513895015"/>
        <n v="0.018178512997636793"/>
        <n v="0.06708407871198568"/>
        <n v="0.07518420129316826"/>
        <n v="0.01737758825809729"/>
        <n v="0.030797659377887282"/>
        <n v="0.041811846689895474"/>
        <n v="0.04114944105342569"/>
        <n v="0.08371203061468549"/>
        <n v="0.03646175162254795"/>
        <n v="0.13386880856760375"/>
        <n v="0.001423226704002647"/>
        <n v="0.007834534628643058"/>
        <n v="0.032491406877917815"/>
        <n v="0.02425300737291424"/>
        <n v="0.006071399660001619"/>
        <n v="0.008783178456619882"/>
        <n v="0.042269893268519494"/>
        <n v="0.003572727745154082"/>
        <n v="0.06988120195667365"/>
        <n v="0.06492920912616106"/>
        <n v="0.04320069121105938"/>
        <n v="0.06848728704734183"/>
        <n v="0.004247619209433113"/>
        <n v="0.0821287779237845"/>
        <n v="0.03995205753096284"/>
        <n v="0.015008254539996999"/>
        <n v="0.01238748038648939"/>
        <n v="0.03618817852834741"/>
        <n v="0.053602058319039456"/>
        <n v="0.015950235265970173"/>
        <n v="0.01970745379696943"/>
        <n v="0.003858582935416968"/>
        <n v="0.017413512885999537"/>
        <n v="0.016257519102584946"/>
        <n v="0.0038586201574317023"/>
        <n v="0.002766219509709431"/>
        <n v="0.13263332412268583"/>
        <n v="0.0523112041088073"/>
        <n v="0.0011624784505557227"/>
        <n v="0.07237053715020908"/>
        <n v="0.021570319240724764"/>
        <n v="0.0017398263653287402"/>
        <n v="0.12304902532219415"/>
        <n v="0.026448029621793177"/>
        <n v="0.01049097775912715"/>
        <n v="0.030162879549567666"/>
        <n v="0.013256621682530424"/>
        <n v="0.03236595101952745"/>
        <n v="0.04983270449206237"/>
        <n v="0.02009107956067506"/>
        <n v="0.03832194946011136"/>
        <n v="0.023439941660589644"/>
        <n v="0.0035584655896377486"/>
        <n v="0.0022353655874672255"/>
        <n v="0.08654602675059009"/>
        <n v="0.0608149199270221"/>
        <n v="0.01881315846054612"/>
        <n v="0.011192916127748483"/>
        <n v="0.010519533458691107"/>
        <n v="0.08037410492474062"/>
        <n v="0.007363228039172373"/>
        <n v="0.01948178453146308"/>
        <n v="0.05391998274560553"/>
        <n v="0.007345379756133391"/>
        <n v="0.0033428418612943484"/>
        <n v="0.1352657004830918"/>
        <n v="0.013965180150823946"/>
        <n v="0.009293883944324345"/>
        <n v="0.0013252873664772978"/>
        <n v="0.0050765530479212895"/>
        <n v="0.06477802729314217"/>
        <n v="0.0021900795030146444"/>
        <n v="0.04365858982754857"/>
        <n v="0.049212598425196846"/>
        <n v="0.0012586487147398552"/>
        <n v="8.509334740210011E-4"/>
        <n v="0.05722569815351747"/>
        <n v="0.255136296495233"/>
        <n v="0.002172242088025933"/>
        <n v="0.17782426778242677"/>
        <n v="0.014342675195777517"/>
        <n v="0.003160301001113128"/>
        <n v="0.012364760432766615"/>
        <n v="0.03257328990228013"/>
        <n v="0.015357686423608309"/>
        <n v="0.08050233456770246"/>
        <n v="0.0045634178174085265"/>
        <n v="0.018496596626220774"/>
        <n v="0.03360215053763441"/>
        <n v="0.05156056647875705"/>
        <n v="0.021791239921551537"/>
        <n v="0.021578464692237148"/>
        <n v="0.032030749519538756"/>
        <n v="0.07775584664154554"/>
        <n v="0.0013452296475162016"/>
        <n v="0.01564368726755247"/>
        <n v="0.004546625645999727"/>
        <n v="0.013704141637574649"/>
        <n v="0.11472275334608031"/>
        <n v="0.02069801594732848"/>
        <n v="0.0018501705460778368"/>
        <n v="0.012949908136589154"/>
        <n v="0.0014093981229379546"/>
        <n v="0.002053040296048411"/>
        <n v="0.0014442727364635537"/>
        <n v="0.039663652229097256"/>
        <n v="0.04692632566870014"/>
        <n v="0.20491803278688525"/>
        <n v="0.008345329744841543"/>
        <n v="0.0022539091800819343"/>
        <n v="0.051695616211745246"/>
        <n v="0.07020954849859581"/>
        <n v="0.030144694533762062"/>
        <n v="0.015227035093240212"/>
        <n v="0.007995362689640009"/>
        <n v="0.13887135462694106"/>
        <n v="0.01840180337673092"/>
        <n v="0.026574541589157584"/>
        <n v="0.037613781689611075"/>
        <n v="0.013386880856760375"/>
        <n v="0.02717655051926623"/>
        <n v="0.017866714311238163"/>
        <n v="0.00978976480090066"/>
        <n v="0.017848643503093765"/>
        <n v="0.039998222301231054"/>
        <n v="0.04285224545766198"/>
        <n v="0.009762764814995606"/>
        <n v="0.021222410865874362"/>
        <n v="0.02328830926874709"/>
        <n v="0.017707685858425245"/>
        <n v="0.057736720554272515"/>
        <n v="0.05043881771411277"/>
        <n v="0.010230702337715485"/>
        <n v="0.0021649707728945656"/>
        <n v="0.006472910868017347"/>
        <n v="0.003991431726560317"/>
        <n v="0.10095061832253723"/>
        <n v="0.08207485226526592"/>
        <n v="0.001627551186484815"/>
        <n v="0.017834849295523453"/>
        <n v="0.006256479925637267"/>
        <n v="0.0034016176581752214"/>
        <n v="0.026183151142239968"/>
        <n v="0.017660044150110375"/>
        <n v="0.020986848241768493"/>
        <n v="0.06326649795600545"/>
        <n v="0.07882981518787772"/>
        <n v="0.14701828539924652"/>
        <n v="0.005417444785504962"/>
        <n v="0.00156998194520763"/>
        <n v="0.11174224788155322"/>
        <n v="0.002685921741193534"/>
        <n v="0.025630072618539085"/>
        <n v="0.01326259946949602"/>
        <n v="0.007759439129482217"/>
        <n v="0.005585202260483678"/>
        <n v="0.5005418236235101"/>
        <n v="0.0029254093744743403"/>
        <n v="0.030790073280374405"/>
        <n v="0.01954604314789025"/>
        <n v="0.02658337210075098"/>
        <n v="0.01849796522382538"/>
        <n v="0.10080645161290322"/>
        <n v="0.0254474510136568"/>
        <n v="0.124093788779309"/>
        <n v="0.01030715316429602"/>
        <n v="0.07537887804490995"/>
        <n v="0.002137724422890753"/>
        <n v="0.03276271602915881"/>
        <n v="0.05793966549499787"/>
        <n v="0.06901787562978812"/>
        <n v="0.03524988250039167"/>
        <n v="0.025803954456020385"/>
        <n v="0.010282776349614397"/>
        <n v="0.016665277893508877"/>
        <n v="0.00306274023368708"/>
        <n v="0.2847338833321165"/>
        <n v="0.00704141434931915"/>
        <n v="0.0431767962817159"/>
        <n v="0.02062162750466851"/>
        <n v="0.021168287888715286"/>
        <n v="0.0035316346170825167"/>
        <n v="0.061612061467091916"/>
        <n v="0.05395406197009403"/>
        <n v="0.03228149463320152"/>
        <n v="0.03045994517209869"/>
        <n v="0.010086237329164355"/>
        <n v="0.003706457250227502"/>
        <n v="0.04241653032781918"/>
        <n v="0.10338588782631171"/>
        <n v="0.00156086596843929"/>
        <n v="0.02674591381872214"/>
        <n v="0.022651455870845515"/>
        <n v="0.11987871095127282"/>
        <n v="0.055138190088910334"/>
        <n v="0.0017543049720696183"/>
        <n v="0.032632815559326456"/>
        <n v="0.015924091503124415"/>
        <n v="0.022992734295962474"/>
        <n v="0.12161751292186075"/>
        <n v="0.022186169696465464"/>
        <n v="0.02809778027535825"/>
        <n v="0.01165523805823734"/>
        <n v="0.018554166570030384"/>
        <n v="0.007348618459729571"/>
        <n v="0.02989060040252675"/>
        <n v="0.16619790334952697"/>
        <n v="0.06721505617258267"/>
        <n v="0.02662170556393646"/>
        <n v="9.717700791992615E-4"/>
        <n v="0.01896813353566009"/>
        <n v="0.057311282135254625"/>
        <n v="0.06971070059254096"/>
        <n v="0.002718610246442019"/>
        <n v="0.0048915629432978915"/>
        <n v="0.011852681938667758"/>
        <n v="0.01925113100394648"/>
        <n v="0.003489792357354737"/>
        <n v="0.004770355105234034"/>
        <n v="0.07805385716144139"/>
        <n v="0.003957668774784901"/>
        <n v="0.02821215540867322"/>
        <n v="0.024290603952743735"/>
        <n v="0.12403708055881968"/>
        <n v="0.012189176011701608"/>
        <n v="0.0388681592039801"/>
        <n v="0.029437739181630854"/>
        <n v="0.05607581450120563"/>
        <n v="0.027417291171632243"/>
        <n v="0.004435745454747079"/>
        <n v="0.0019131798963056494"/>
        <n v="0.028066892761080573"/>
        <n v="0.006745817593092283"/>
        <n v="0.022459292532285232"/>
        <n v="0.07408626934474812"/>
        <n v="0.004597207962364191"/>
        <n v="3.96557877622239E-4"/>
        <n v="0.004662683957453008"/>
        <n v="0.017692852087756547"/>
        <n v="0.01215263712225553"/>
        <n v="0.020990764063811923"/>
        <n v="0.02307426066223128"/>
        <n v="0.03019406549367297"/>
        <n v="0.040691207986327756"/>
        <n v="0.0405770964833183"/>
        <n v="0.025061609790735555"/>
        <n v="0.0019261412386839202"/>
        <n v="0.001903891554337065"/>
        <n v="0.0013657237482288269"/>
        <n v="0.0025355998214937722"/>
        <n v="0.01447247817067876"/>
        <n v="0.032160804020100506"/>
        <n v="0.03304183095799282"/>
        <n v="0.00175140550291609"/>
        <n v="0.032506230360819156"/>
        <n v="0.0319642000958926"/>
        <n v="0.016764459346186086"/>
        <n v="0.039925472451424006"/>
        <n v="0.018574701256888117"/>
        <n v="0.08798169980644026"/>
        <n v="0.09657836644591612"/>
        <n v="0.0027490653177919505"/>
        <n v="0.00758552681483729"/>
        <n v="0.07182188173330141"/>
        <n v="0.006255323039317111"/>
        <n v="0.04257789820011612"/>
        <n v="0.007485427824745523"/>
        <n v="0.006303183107469272"/>
        <n v="0.012241400416207615"/>
        <n v="0.006448106559566688"/>
        <n v="0.002686468380877718"/>
        <n v="0.08323160581511485"/>
        <n v="0.038301458008834874"/>
        <n v="0.013233737207387367"/>
        <n v="0.07880910683012259"/>
        <n v="0.019815713861091846"/>
        <n v="0.007195138702651082"/>
        <n v="0.023705108450871162"/>
        <n v="0.019652156824211457"/>
        <n v="0.0065369303882282966"/>
        <n v="0.06825162097599818"/>
        <n v="0.07558578987150416"/>
        <n v="0.001063100319461646"/>
        <n v="0.021842407033255067"/>
        <n v="0.02440055958616651"/>
        <n v="0.16783803629497535"/>
        <n v="0.017503938386136883"/>
        <n v="0.0026390516304060974"/>
        <n v="0.03350757271143279"/>
        <n v="0.004788297401151585"/>
        <n v="0.0037287461469623145"/>
        <n v="0.04602462317339777"/>
        <n v="0.029197080291970805"/>
        <n v="0.0021424516073743185"/>
        <n v="0.0850099178237461"/>
        <n v="0.021841214371519056"/>
        <n v="0.026062027625749284"/>
        <n v="0.013383297644539615"/>
        <n v="0.01849283402681461"/>
        <n v="0.0506393214330928"/>
        <n v="0.003941304128269743"/>
        <n v="0.026371308016877634"/>
        <n v="0.007279874786153678"/>
        <n v="0.05107832009080591"/>
        <n v="0.0030688572367613457"/>
        <n v="0.019282360831656607"/>
        <n v="0.04861786359216558"/>
        <n v="0.025647601949217745"/>
        <n v="0.02057276693165094"/>
        <n v="0.04337453914552158"/>
        <n v="0.020021356113187398"/>
        <n v="0.31641397495056034"/>
        <n v="0.02543881963876876"/>
        <n v="0.0135473819684346"/>
        <n v="0.05815831987075929"/>
        <n v="0.01788823431201851"/>
        <n v="0.04437541601952519"/>
        <n v="0.006824752757820546"/>
        <n v="0.009698465879033679"/>
        <n v="0.06554798112218144"/>
        <n v="0.01580472385635262"/>
        <n v="0.01819568155824351"/>
        <n v="0.02101392172314158"/>
        <n v="0.0047764814361010615"/>
        <n v="0.1545253863134658"/>
        <n v="0.018555913332969493"/>
        <n v="0.030692630358421718"/>
        <n v="0.0250901677904971"/>
        <n v="0.06577125450013847"/>
        <n v="0.02294630564479119"/>
        <n v="0.013524479307546659"/>
        <n v="0.0044119144314852315"/>
        <n v="0.03152916447714135"/>
        <n v="0.05535949069268562"/>
        <n v="0.028165840468679586"/>
        <n v="0.002217370094720833"/>
        <n v="0.01300221037576388"/>
        <n v="0.019296327265710428"/>
        <n v="0.04233572227766186"/>
        <n v="0.015223017202009437"/>
        <n v="0.0020125381124405043"/>
        <n v="0.07653305271214005"/>
        <n v="0.021867938478199747"/>
        <n v="0.014189093316937048"/>
        <n v="8.483275222898058E-4"/>
        <n v="0.007389071563158089"/>
        <n v="0.06615944426066822"/>
        <n v="0.017143048284858926"/>
        <n v="0.013066130955297498"/>
        <n v="0.10687186063909372"/>
        <n v="0.06409742809069786"/>
        <n v="0.030832476875642344"/>
        <n v="0.0019178274850249638"/>
        <n v="0.006409434687860531"/>
        <n v="0.01840791949603207"/>
        <n v="0.07818138080346404"/>
        <n v="0.0011839924224484964"/>
        <n v="0.04589562024652505"/>
        <n v="0.01095290251916758"/>
        <n v="0.03972720651526187"/>
        <n v="0.0014819185726160308"/>
        <n v="0.05648805681084571"/>
        <n v="0.02167995567653506"/>
        <n v="0.008563110121596162"/>
        <n v="0.011284134506883321"/>
        <n v="0.0447427293064877"/>
        <n v="0.00352074322889562"/>
        <n v="0.06289590727346242"/>
        <n v="0.0416430058678781"/>
        <n v="0.01074488946194966"/>
        <n v="0.0573641187437258"/>
        <n v="0.005727612378692107"/>
        <n v="0.0441549839938183"/>
        <n v="0.02039957670878329"/>
        <n v="0.02801905295601009"/>
        <n v="0.16196517748684033"/>
        <n v="0.0034415667847506473"/>
        <n v="0.0011746786275054915"/>
        <n v="0.019961787435480653"/>
        <n v="0.03373961452490405"/>
        <n v="0.09091344083448968"/>
        <n v="0.027749514383498288"/>
        <n v="0.013352202023358177"/>
        <n v="0.026476039184537992"/>
        <n v="0.10452299505891297"/>
        <n v="0.020982836040119184"/>
        <n v="0.018972332015810275"/>
        <n v="0.004903943996959555"/>
        <n v="0.03664345914254306"/>
        <n v="0.017033928488471125"/>
        <n v="0.032125933659946995"/>
        <n v="0.012810658467845248"/>
        <n v="0.01046586166747341"/>
        <n v="0.020154247171687314"/>
        <m/>
      </sharedItems>
    </cacheField>
    <cacheField name="zero click" numFmtId="0">
      <sharedItems containsString="0" containsBlank="1" containsNumber="1" containsInteger="1">
        <n v="0.0"/>
        <n v="1.0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:AD966" sheet="Inventory and Viewabilty"/>
  </cacheSource>
  <cacheFields>
    <cacheField name="creative_size.userid" numFmtId="0">
      <sharedItems containsBlank="1">
        <s v="300x50 | ABWXM0805N"/>
        <s v="300x250 | ABWXM0805N"/>
        <s v="320x50 | ACISR2177V"/>
        <s v="300x250 | ADOWV1114V"/>
        <s v="320x50 | AFMSM7834H"/>
        <s v="300x250 | AFMSM7834H"/>
        <s v="320x50 | AJMBY2346O"/>
        <s v="300x250 | ALGYF1437Q"/>
        <s v="320x50 | ALJEC5836N"/>
        <s v="300x250 | ALJEC5836N"/>
        <s v="300x250 | ALQHY3719W"/>
        <s v="320x50 | ALQHY3719W"/>
        <s v="320x50 | AOBAC3198V"/>
        <s v="300x250 | AOBAC3198V"/>
        <s v="300x250 | ARBEB1229T"/>
        <s v="320x50 | ARBEB1229T"/>
        <s v="320x50 | ASKQT4796T"/>
        <s v="300x250 | ASOMQ3553Y"/>
        <s v="300x250 | AYMSL2125P"/>
        <s v="320x50 | BBJPF6212Z"/>
        <s v="300x250 | BBLZX7578R"/>
        <s v="300x250 | BLMUX0265H"/>
        <s v="300x250 | BOQOT3577K"/>
        <s v="320x50 | BPIEV7647Z"/>
        <s v="320x50 | BSPYL8294V"/>
        <s v="300x250 | BUFTA5555M"/>
        <s v="300x250 | BUPVZ1190I"/>
        <s v="320x50 | BYVML5268P"/>
        <s v="320x50 | BZOBI2836C"/>
        <s v="320x50 | CAHYG3981W"/>
        <s v="300x250 | CCRNM8255N"/>
        <s v="320x50 | CCRNM8255N"/>
        <s v="320x50 | CCUNM3999A"/>
        <s v="320x50 | CDXJO4905E"/>
        <s v="300x250 | CEGED2731Y"/>
        <s v="300x250 | CGMMU2582A"/>
        <s v="300x250 | CJJWX4880S"/>
        <s v="320x50 | CKQDJ5078T"/>
        <s v="320x50 | CLEKY2878M"/>
        <s v="300x250 | CLEKY2878M"/>
        <s v="320x50 | CUCAI3074I"/>
        <s v="320x50 | CUHNL0300I"/>
        <s v="300x250 | CUHNL0300I"/>
        <s v="320x50 | CUJSR0419H"/>
        <s v="320x50 | CUZSG1386K"/>
        <s v="320x50 | CXGAZ6353T"/>
        <s v="320x50 | CXWOQ3854Y"/>
        <s v="300x250 | CZLSB5840A"/>
        <s v="320x50 | DAIHT9728L"/>
        <s v="320x50 | DANIT5805U"/>
        <s v="300x250 | DANIT5805U"/>
        <s v="320x50 | DBLTB3558S"/>
        <s v="320x50 | DBQPZ0065J"/>
        <s v="320x50 | DBWPR4771C"/>
        <s v="320x50 | DCAHB9626S"/>
        <s v="320x50 | DDAUP9478O"/>
        <s v="300x250 | DEIGT6412A"/>
        <s v="320x50 | DEIGT6412A"/>
        <s v="300x250 | DIVZD4914F"/>
        <s v="320x50 | DLRVS3201A"/>
        <s v="300x250 | DLRVS3201A"/>
        <s v="320x50 | DLXOX1644U"/>
        <s v="300x250 | DMNFG5266O"/>
        <s v="320x50 | DPGGD9172J"/>
        <s v="320x50 | DPPOA9109K"/>
        <s v="300x250 | DPPOA9109K"/>
        <s v="320x50 | DPTMM2394J"/>
        <s v="300x250 | DPTMM2394J"/>
        <s v="320x50 | DRQEG8768V"/>
        <s v="300x250 | DTBFV9091K"/>
        <s v="320x50 | DTBFV9091K"/>
        <s v="320x50 | DUSFZ5266A"/>
        <s v="320x50 | DUVJV0365K"/>
        <s v="320x50 | DUZHB7832G"/>
        <s v="300x250 | DUZHB7832G"/>
        <s v="320x50 | DVSKS0893I"/>
        <s v="300x250 | DXADI4176M"/>
        <s v="320x50 | DYSHC7693I"/>
        <s v="300x250 | DYSHC7693I"/>
        <s v="320x50 | DYYCQ3365N"/>
        <s v="300x250 | DYYCQ3365N"/>
        <s v="320x50 | DZGAO1303N"/>
        <s v="300x250 | DZKXR6496B"/>
        <s v="300x250 | DZRCO0881W"/>
        <s v="320x50 | DZRCO0881W"/>
        <s v="300x250 | EBJLN4203Z"/>
        <s v="300x50 | EDGHK7447A"/>
        <s v="300x250 | EDGHK7447A"/>
        <s v="300x250 | EDMHM0851Y"/>
        <s v="300x250 | EHBUT5002W"/>
        <s v="320x50 | EIGNB6744C"/>
        <s v="320x50 | EIHMD3764I"/>
        <s v="320x50 | ELGKR4105C"/>
        <s v="300x250 | ELPSH7345M"/>
        <s v="300x250 | ELQWA3255B"/>
        <s v="320x50 | EMKQQ7215U"/>
        <s v="320x50 | EOBSG4888H"/>
        <s v="300x250 | EQNJY1753V"/>
        <s v="320x50 | EQNJY1753V"/>
        <s v="300x250 | ERAWQ4479D"/>
        <s v="300x250 | ESXTC0601A"/>
        <s v="300x50 | ESXTC0601A"/>
        <s v="320x50 | ETYCF9135S"/>
        <s v="300x250 | EUWTQ7057W"/>
        <s v="300x250 | EVNAW4640F"/>
        <s v="300x250 | EWNTA2102E"/>
        <s v="300x50 | EWNTA2102E"/>
        <s v="300x250 | EXWIY3624H"/>
        <s v="300x250 | EZLPP1861T"/>
        <s v="320x50 | EZLPP1861T"/>
        <s v="300x250 | EZURE6857K"/>
        <s v="320x50 | FAMYP0995M"/>
        <s v="300x50 | FBZDK4515D"/>
        <s v="320x50 | FBZDK4515D"/>
        <s v="300x250 | FBZDK4515D"/>
        <s v="300x250 | FEICG0482L"/>
        <s v="320x50 | FEICG0482L"/>
        <s v="300x50 | FGJQD8833Y"/>
        <s v="300x250 | FGJQD8833Y"/>
        <s v="320x50 | FGRHL1188N"/>
        <s v="320x50 | FHALK0254I"/>
        <s v="300x250 | FHXYS4659R"/>
        <s v="300x50 | FPSKP7757U"/>
        <s v="320x50 | FPSKP7757U"/>
        <s v="300x250 | FQHEZ7971Z"/>
        <s v="320x50 | FRLAV2389E"/>
        <s v="320x50 | FRRDD3353T"/>
        <s v="300x250 | FSWKS7703F"/>
        <s v="300x250 | FSZHR3629S"/>
        <s v="300x250 | FTBPT7921O"/>
        <s v="300x250 | FVEOX2518Q"/>
        <s v="320x50 | FWDFC3678M"/>
        <s v="300x250 | FWDFC3678M"/>
        <s v="300x250 | FXYFQ8937T"/>
        <s v="300x50 | FZBMA4850B"/>
        <s v="300x250 | GFDFS4398C"/>
        <s v="300x250 | GFIAB5156G"/>
        <s v="300x250 | GKJGA3143R"/>
        <s v="320x50 | GKJGA3143R"/>
        <s v="320x50 | GLOSR9987H"/>
        <s v="320x50 | GNJHQ6615U"/>
        <s v="300x250 | GNJHQ6615U"/>
        <s v="300x250 | GODYB4457O"/>
        <s v="300x50 | GQTYF6449M"/>
        <s v="300x250 | GSFPR8052D"/>
        <s v="320x50 | GVNEZ4094A"/>
        <s v="320x50 | GVZIZ4368Z"/>
        <s v="300x50 | GYCND0607J"/>
        <s v="320x50 | GYCND0607J"/>
        <s v="300x250 | GYLSP9079C"/>
        <s v="300x250 | HAAET5600P"/>
        <s v="320x50 | HAAET5600P"/>
        <s v="320x50 | HCZPH4346B"/>
        <s v="300x50 | HCZPH4346B"/>
        <s v="300x250 | HFPQI8101C"/>
        <s v="320x50 | HFZCU7720Q"/>
        <s v="300x250 | HGETU3242K"/>
        <s v="300x250 | HKIWD6732Z"/>
        <s v="320x50 | HLRXK0020W"/>
        <s v="320x50 | HLWQP6959X"/>
        <s v="320x50 | HNFNT9214M"/>
        <s v="320x50 | HNWTV2993L"/>
        <s v="300x250 | HPNFI2551J"/>
        <s v="300x250 | HQWSA5089H"/>
        <s v="300x50 | HQWSA5089H"/>
        <s v="300x250 | HRTWF2586O"/>
        <s v="320x50 | HRVXJ7349Z"/>
        <s v="300x50 | HTPDW1024C"/>
        <s v="300x250 | HTPDW1024C"/>
        <s v="300x250 | HTXDB0315N"/>
        <s v="320x50 | HVIPF9164I"/>
        <s v="300x250 | HWUEF0767X"/>
        <s v="300x50 | HWWPB2234B"/>
        <s v="300x250 | HXCRN4463P"/>
        <s v="300x50 | HXCRN4463P"/>
        <s v="320x50 | HYWBU2767P"/>
        <s v="300x250 | IBDNQ3988K"/>
        <s v="300x250 | IBKUG9489W"/>
        <s v="300x250 | IBKVE5450B"/>
        <s v="300x250 | IBXAA5591O"/>
        <s v="300x50 | IBYZN1800D"/>
        <s v="300x50 | IDJBP7103Z"/>
        <s v="300x250 | IDJBP7103Z"/>
        <s v="300x50 | IDWQW7204M"/>
        <s v="300x250 | IGJXP7390M"/>
        <s v="320x50 | IGJXP7390M"/>
        <s v="300x250 | IHOHM5014T"/>
        <s v="300x250 | IHTFN9883F"/>
        <s v="300x250 | INIEJ5776C"/>
        <s v="300x50 | INWUW6003P"/>
        <s v="300x250 | IOFRC1978M"/>
        <s v="300x250 | IPVUM5032X"/>
        <s v="320x50 | IQNDF8078J"/>
        <s v="300x250 | IQSSO8533H"/>
        <s v="300x250 | IWBMW6853J"/>
        <s v="300x250 | IXAMN5010X"/>
        <s v="320x50 | IXAMN5010X"/>
        <s v="320x50 | IXGIU1790K"/>
        <s v="300x250 | IXGTG8836K"/>
        <s v="300x50 | IXQEK3844N"/>
        <s v="300x250 | IXQEK3844N"/>
        <s v="300x250 | IXZCJ1734X"/>
        <s v="320x50 | IXZCJ1734X"/>
        <s v="320x50 | JGGKX2037G"/>
        <s v="320x50 | JGIIM9251E"/>
        <s v="300x50 | JGIIM9251E"/>
        <s v="320x50 | JGLSA4329U"/>
        <s v="320x50 | JHJPD1937B"/>
        <s v="320x50 | JHQYJ2545D"/>
        <s v="300x250 | JHQYJ2545D"/>
        <s v="320x50 | JIEVO9973J"/>
        <s v="300x250 | JLMBA1714K"/>
        <s v="320x50 | JMHAM7380E"/>
        <s v="300x250 | JMHAM7380E"/>
        <s v="300x250 | JNBOH4462V"/>
        <s v="320x50 | JNBOH4462V"/>
        <s v="320x50 | JOJKS6529M"/>
        <s v="320x50 | JOKIV1520Z"/>
        <s v="320x50 | JRADW4215G"/>
        <s v="300x250 | JUAJZ1179L"/>
        <s v="320x50 | JUAJZ1179L"/>
        <s v="300x50 | JUAJZ1179L"/>
        <s v="320x50 | JZKWS2776C"/>
        <s v="300x50 | KAOJS0986I"/>
        <s v="300x250 | KAOJS0986I"/>
        <s v="320x50 | KNDVK7610T"/>
        <s v="320x50 | KNJHG4959G"/>
        <s v="300x250 | KODBQ9842M"/>
        <s v="300x250 | KRPSH7899E"/>
        <s v="320x50 | KRPSH7899E"/>
        <s v="320x50 | KSREK1687R"/>
        <s v="300x250 | KSREK1687R"/>
        <s v="300x250 | KUECC7597O"/>
        <s v="320x50 | KUECC7597O"/>
        <s v="320x50 | KUEOV3059A"/>
        <s v="320x50 | KULXK2417O"/>
        <s v="300x250 | KVFZR5846U"/>
        <s v="320x50 | KVFZR5846U"/>
        <s v="300x250 | KWTTE8102B"/>
        <s v="320x50 | KYCQN5930T"/>
        <s v="320x50 | LAHPY7048C"/>
        <s v="300x250 | LAUXF7510L"/>
        <s v="320x50 | LBLVK2168C"/>
        <s v="300x250 | LBLVK2168C"/>
        <s v="320x50 | LGXZN7618K"/>
        <s v="320x50 | LJRKT6242F"/>
        <s v="300x50 | LLQYY4909B"/>
        <s v="320x50 | LLQYY4909B"/>
        <s v="320x50 | LQLYG6047L"/>
        <s v="320x50 | LTHGG8490O"/>
        <s v="320x50 | LUNGK0290L"/>
        <s v="300x250 | LWJQD9640X"/>
        <s v="300x50 | LYCVY6358C"/>
        <s v="300x50 | LYDJQ5653N"/>
        <s v="300x250 | LYDJQ5653N"/>
        <s v="300x250 | LYYFK6266Q"/>
        <s v="320x50 | LYYFK6266Q"/>
        <s v="300x250 | MBBXE6117R"/>
        <s v="300x250 | MBXJL8921H"/>
        <s v="300x250 | MBYFR7830Z"/>
        <s v="320x50 | MBYFR7830Z"/>
        <s v="300x250 | MCGLF9586W"/>
        <s v="320x50 | MDRXP7045D"/>
        <s v="300x250 | MDRXP7045D"/>
        <s v="300x250 | MEOSU3566R"/>
        <s v="320x50 | MGZVT5342M"/>
        <s v="300x250 | MGZVT5342M"/>
        <s v="300x250 | MHCUS4399K"/>
        <s v="320x50 | MIEKF7155T"/>
        <s v="300x250 | MJVRY6395O"/>
        <s v="300x250 | MKCML3857A"/>
        <s v="320x50 | MKCML3857A"/>
        <s v="300x250 | MKCYW5699X"/>
        <s v="320x50 | MKJOS9956B"/>
        <s v="300x250 | MKJOS9956B"/>
        <s v="300x50 | MKNCM9151D"/>
        <s v="320x50 | MLCPE3769A"/>
        <s v="300x250 | MNKEV7271L"/>
        <s v="320x50 | MNVGC8599B"/>
        <s v="300x250 | MNVGC8599B"/>
        <s v="320x50 | MPGXL3067A"/>
        <s v="320x50 | MPLPP0362A"/>
        <s v="300x250 | MPRAX9910J"/>
        <s v="320x50 | MQLNG3826L"/>
        <s v="320x50 | MRWWP1933D"/>
        <s v="300x250 | MSTKW0021I"/>
        <s v="300x250 | MYWVG5740K"/>
        <s v="300x250 | MYYFY2600T"/>
        <s v="320x50 | NBFDP8614V"/>
        <s v="300x250 | NGAMR1003C"/>
        <s v="320x50 | NGAMR1003C"/>
        <s v="300x250 | NHIUE2081D"/>
        <s v="320x50 | NHUXA3523K"/>
        <s v="300x250 | NHUXA3523K"/>
        <s v="300x250 | NKXQD8942M"/>
        <s v="300x250 | NMQEL6671J"/>
        <s v="320x50 | NMZNE4238Q"/>
        <s v="320x50 | NNIQN4994L"/>
        <s v="300x250 | NOKCJ7278U"/>
        <s v="320x50 | NPHUV3051S"/>
        <s v="300x250 | NPHUV3051S"/>
        <s v="320x50 | NQIAQ4797B"/>
        <s v="300x250 | NQQNL7320T"/>
        <s v="320x50 | NQQNL7320T"/>
        <s v="300x50 | NRDJO4942X"/>
        <s v="300x50 | NTFCU1151W"/>
        <s v="300x250 | NUEFG3623O"/>
        <s v="320x50 | NVALC0032U"/>
        <s v="300x250 | NVALC0032U"/>
        <s v="320x50 | NWIPH6867Y"/>
        <s v="300x50 | NWLOJ3636X"/>
        <s v="320x50 | NWLOJ3636X"/>
        <s v="300x250 | NXNCM3609R"/>
        <s v="300x250 | OBEFA3199W"/>
        <s v="320x50 | OBEFA3199W"/>
        <s v="320x50 | OBTHQ1814N"/>
        <s v="300x50 | OHSXI8260D"/>
        <s v="300x250 | OICXW8154D"/>
        <s v="320x50 | OICXW8154D"/>
        <s v="300x250 | OJNGY6042R"/>
        <s v="300x250 | OLDCT4805K"/>
        <s v="300x50 | OMUVE7654C"/>
        <s v="320x50 | ONZEO0121L"/>
        <s v="320x50 | ORNZZ7431N"/>
        <s v="300x250 | OTXLT2018N"/>
        <s v="300x250 | PAIWC8906L"/>
        <s v="300x250 | PBJVX1159R"/>
        <s v="320x50 | PCCZU6150E"/>
        <s v="320x50 | PFARI5934S"/>
        <s v="300x250 | PFARI5934S"/>
        <s v="300x250 | PHCDP6748A"/>
        <s v="300x250 | PHTXE1764B"/>
        <s v="300x250 | PJSYV2809B"/>
        <s v="300x50 | PLNCK8092K"/>
        <s v="300x50 | PPOHQ6538L"/>
        <s v="300x250 | PPOHQ6538L"/>
        <s v="300x250 | PQLGX6807T"/>
        <s v="300x250 | PSRDL1633K"/>
        <s v="320x50 | PWPQP4253T"/>
        <s v="320x50 | PXTFY2287U"/>
        <s v="300x250 | QDYXJ7569A"/>
        <s v="320x50 | QETJS1358H"/>
        <s v="320x50 | QFWII4772P"/>
        <s v="300x50 | QGJUN3539N"/>
        <s v="300x250 | QLOUJ8272S"/>
        <s v="320x50 | QLYBJ6230S"/>
        <s v="300x250 | QLYBJ6230S"/>
        <s v="320x50 | QOVXZ1547U"/>
        <s v="300x250 | QOVXZ1547U"/>
        <s v="300x250 | QROHR6546G"/>
        <s v="300x250 | QTDDO7203O"/>
        <s v="320x50 | QTDDO7203O"/>
        <s v="300x250 | QUAZP4763Z"/>
        <s v="300x250 | QYCQG9954K"/>
        <s v="320x50 | RAPZK6824L"/>
        <s v="320x50 | RBDGI2191H"/>
        <s v="300x250 | RBDGI2191H"/>
        <s v="320x50 | RBTCM6209G"/>
        <s v="300x250 | RESTH6166P"/>
        <s v="320x50 | RESTH6166P"/>
        <s v="300x250 | RGSQC0136Q"/>
        <s v="320x50 | RGVDH5612B"/>
        <s v="320x50 | RGWVN5464S"/>
        <s v="300x250 | RHAIL7304A"/>
        <s v="320x50 | RHUKV7848M"/>
        <s v="300x50 | RLBQR3041X"/>
        <s v="300x250 | RLRXJ9018X"/>
        <s v="320x50 | RMFKW1583H"/>
        <s v="300x250 | RMFKW1583H"/>
        <s v="320x50 | RRFVN6966N"/>
        <s v="300x250 | RRFVN6966N"/>
        <s v="320x50 | RTBFW6798E"/>
        <s v="320x50 | RUPEE8669S"/>
        <s v="300x250 | RUPPP6016V"/>
        <s v="300x250 | RUXTH5361L"/>
        <s v="320x50 | RXHRP9729B"/>
        <s v="300x250 | RZUDP2486J"/>
        <s v="300x50 | SDVKA9078Z"/>
        <s v="300x250 | SDVKA9078Z"/>
        <s v="320x50 | SEAXG5752L"/>
        <s v="320x50 | SERKQ1423A"/>
        <s v="300x50 | SFQJF8708G"/>
        <s v="300x250 | SFQJF8708G"/>
        <s v="300x250 | SIZMU2622P"/>
        <s v="300x250 | SKDOI1091I"/>
        <s v="300x250 | SLPEF4433Z"/>
        <s v="320x50 | SNGLC5511I"/>
        <s v="320x50 | SNNTU2001Z"/>
        <s v="300x250 | SOENF7979I"/>
        <s v="320x50 | SPCMX2024W"/>
        <s v="320x50 | SSLQK7603J"/>
        <s v="320x50 | SSXHD0493R"/>
        <s v="300x250 | SSXHD0493R"/>
        <s v="300x250 | SVDSI0203I"/>
        <s v="300x250 | SWROB3634I"/>
        <s v="320x50 | SWROB3634I"/>
        <s v="320x50 | SXGTG5116S"/>
        <s v="300x50 | SXGTG5116S"/>
        <s v="300x250 | SYCWI6055B"/>
        <s v="300x250 | SZZTG0430B"/>
        <s v="300x250 | TADZU2116Y"/>
        <s v="300x250 | TLVFK1900S"/>
        <s v="320x50 | TMWLJ3345S"/>
        <s v="300x50 | TMWLJ3345S"/>
        <s v="300x250 | TMWLJ3345S"/>
        <s v="300x250 | TNEMA3098L"/>
        <s v="320x50 | TOBUU9192V"/>
        <s v="300x50 | TOJEA8998J"/>
        <s v="320x50 | TOJIT8735S"/>
        <s v="300x250 | TPPAP8234B"/>
        <s v="300x250 | TPUSC7096U"/>
        <s v="320x50 | TQOZR1674Z"/>
        <s v="320x50 | TSUJX7553E"/>
        <s v="300x250 | TSUJX7553E"/>
        <s v="320x50 | TSZTZ3446D"/>
        <s v="320x50 | TXPGH7140K"/>
        <s v="300x250 | UBHTX8408S"/>
        <s v="300x250 | UCHEB8023T"/>
        <s v="300x50 | UCZLN2659H"/>
        <s v="300x250 | UDILX1928H"/>
        <s v="300x50 | UDQZF1654N"/>
        <s v="300x50 | UDWCZ8207P"/>
        <s v="320x50 | UDWCZ8207P"/>
        <s v="300x250 | UFEIC4685Q"/>
        <s v="320x50 | UFEIC4685Q"/>
        <s v="300x250 | UFJIL2790F"/>
        <s v="300x250 | UGRIS7899B"/>
        <s v="300x250 | UGXAX0803E"/>
        <s v="300x250 | UGYXW4230S"/>
        <s v="320x50 | UHQLB1940F"/>
        <s v="320x50 | UIWIP6457B"/>
        <s v="300x250 | UJMXF0797L"/>
        <s v="300x250 | UKVZR6178H"/>
        <s v="320x50 | UKVZR6178H"/>
        <s v="300x250 | ULAIX3501E"/>
        <s v="320x50 | ULCVE1524T"/>
        <s v="320x50 | UMAYV9951W"/>
        <s v="300x50 | UNAHF7261R"/>
        <s v="320x50 | UODXL9048I"/>
        <s v="300x250 | UPUTZ1432X"/>
        <s v="300x250 | UQVUR7684C"/>
        <s v="320x50 | URJMU3263E"/>
        <s v="300x50 | UTHKV3343C"/>
        <s v="320x50 | UTLZK1972J"/>
        <s v="300x250 | UTLZK1972J"/>
        <s v="320x50 | UUBIN9425T"/>
        <s v="300x50 | UUBIN9425T"/>
        <s v="300x250 | UWHDX4547D"/>
        <s v="300x50 | UYBWI6518W"/>
        <s v="320x50 | UYBWI6518W"/>
        <s v="300x250 | UYILJ6576R"/>
        <s v="320x50 | UYILJ6576R"/>
        <s v="300x250 | VBOIN7828R"/>
        <s v="320x50 | VDIFM5959E"/>
        <s v="300x250 | VDJYO1640I"/>
        <s v="300x250 | VGRYB1953J"/>
        <s v="300x250 | VHSGZ6955F"/>
        <s v="300x250 | VKGWM6447J"/>
        <s v="300x250 | VMYST9432L"/>
        <s v="300x250 | VMZVX0803G"/>
        <s v="320x50 | VNITQ2564X"/>
        <s v="320x50 | VOFGB6363F"/>
        <s v="300x250 | VOIKW7525D"/>
        <s v="320x50 | VPBJO3661M"/>
        <s v="300x250 | VPCIP7254I"/>
        <s v="320x50 | VPCIP7254I"/>
        <s v="300x250 | VPWSU8183E"/>
        <s v="300x250 | VQKIZ8502W"/>
        <s v="300x250 | VQSPP7748N"/>
        <s v="300x250 | VQWRD0962W"/>
        <s v="320x50 | VRAEE9947R"/>
        <s v="320x50 | VRJZP3827J"/>
        <s v="320x50 | VSEBV0477I"/>
        <s v="300x250 | VSEBV0477I"/>
        <s v="300x250 | VTFJZ4454U"/>
        <s v="300x250 | VYLUI9549K"/>
        <s v="320x50 | WAJCH8135H"/>
        <s v="300x250 | WAJCH8135H"/>
        <s v="320x50 | WASAZ7091S"/>
        <s v="320x50 | WFYQL7703Z"/>
        <s v="300x250 | WFYQL7703Z"/>
        <s v="300x250 | WHTMD7367W"/>
        <s v="320x50 | WIAXH5568R"/>
        <s v="300x250 | WIOIH3185X"/>
        <s v="320x50 | WIOIH3185X"/>
        <s v="300x250 | WKMPV6304C"/>
        <s v="320x50 | WMDBP5263P"/>
        <s v="300x250 | WNXZE3849P"/>
        <s v="320x50 | WNXZE3849P"/>
        <s v="300x250 | WOAJS6397Q"/>
        <s v="320x50 | WOAJS6397Q"/>
        <s v="320x50 | WOMDF4920R"/>
        <s v="300x50 | WOOPY2470Q"/>
        <s v="320x50 | WOOPY2470Q"/>
        <s v="320x50 | WOZNO2145E"/>
        <s v="300x250 | WOZNO2145E"/>
        <s v="300x250 | WQKOK9466B"/>
        <s v="320x50 | WQKOK9466B"/>
        <s v="320x50 | WQOKT9460U"/>
        <s v="300x250 | WSVWR6700T"/>
        <s v="320x50 | WVAIV4666J"/>
        <s v="300x250 | WVAIV4666J"/>
        <s v="320x50 | WZUCC2935Y"/>
        <s v="300x250 | XAYIG7093D"/>
        <s v="320x50 | XEVLA2869O"/>
        <s v="320x50 | XGMHH6981T"/>
        <s v="320x50 | XJAXD7769J"/>
        <s v="300x250 | XJCCK3495N"/>
        <s v="320x50 | XLDQB0289S"/>
        <s v="300x250 | XLDQB0289S"/>
        <s v="300x250 | XLGLF3015N"/>
        <s v="320x50 | XLMPS4623T"/>
        <s v="300x50 | XMYUC8028K"/>
        <s v="300x250 | XMYUC8028K"/>
        <s v="320x50 | XNDIE5376H"/>
        <s v="300x250 | XNDIE5376H"/>
        <s v="320x50 | XNMNN2508C"/>
        <s v="300x250 | XNMNN2508C"/>
        <s v="300x250 | XOUNU4391H"/>
        <s v="320x50 | XOUNU4391H"/>
        <s v="300x250 | XPGSD5184Z"/>
        <s v="300x250 | XQRTH0321M"/>
        <s v="320x50 | XQRTH0321M"/>
        <s v="300x50 | XRMMV3675M"/>
        <s v="300x250 | XSOQC3661H"/>
        <s v="320x50 | XSPIU6074Y"/>
        <s v="300x250 | XSPIU6074Y"/>
        <s v="300x250 | XSQXY8178A"/>
        <s v="300x250 | XTHAC0632A"/>
        <s v="300x250 | XULRY0614D"/>
        <s v="300x50 | XULRY0614D"/>
        <s v="300x250 | XWYIT9866J"/>
        <s v="320x50 | XWYIT9866J"/>
        <s v="300x250 | XYOJW6022K"/>
        <s v="300x50 | XYOJW6022K"/>
        <s v="300x250 | YAWMM0905I"/>
        <s v="320x50 | YBMER8440V"/>
        <s v="320x50 | YDBMK6388L"/>
        <s v="300x250 | YDFZL4760B"/>
        <s v="300x250 | YEDWG7133W"/>
        <s v="300x250 | YEMIG6375F"/>
        <s v="300x50 | YEMIG6375F"/>
        <s v="300x250 | YFRQE4602U"/>
        <s v="320x50 | YHBPW3142T"/>
        <s v="300x250 | YHBPW3142T"/>
        <s v="320x50 | YHRWV5518Y"/>
        <s v="300x250 | YIFKL6363U"/>
        <s v="300x250 | YJOKS4938A"/>
        <s v="320x50 | YJOKS4938A"/>
        <s v="320x50 | YJOWE1578J"/>
        <s v="320x50 | YOGGI4679I"/>
        <s v="300x250 | YOGGI4679I"/>
        <s v="300x250 | YSCFB3523B"/>
        <s v="320x50 | YTOPI5843W"/>
        <s v="300x250 | YTVZF7096N"/>
        <s v="320x50 | YUUQX1533J"/>
        <s v="300x250 | YWOKG0142J"/>
        <s v="320x50 | YWOKG0142J"/>
        <s v="300x50 | YXRCM7069A"/>
        <s v="320x50 | YXRCM7069A"/>
        <s v="300x50 | YXUGJ2459B"/>
        <s v="300x250 | YXUGJ2459B"/>
        <s v="300x250 | YXYJD5988H"/>
        <s v="320x50 | YXYJD5988H"/>
        <s v="300x250 | ZAJWN7862U"/>
        <s v="300x250 | ZAPRT1202P"/>
        <s v="320x50 | ZBLQJ7353X"/>
        <s v="320x50 | ZDTAD6991M"/>
        <s v="300x250 | ZFWXT7245G"/>
        <s v="300x50 | ZFWXT7245G"/>
        <s v="320x50 | ZFWXT7245G"/>
        <s v="300x250 | ZHEWP3598B"/>
        <s v="320x50 | ZHEWP3598B"/>
        <s v="300x250 | ZHVGN2491H"/>
        <s v="320x50 | ZHVGN2491H"/>
        <s v="300x50 | ZJRPV5063L"/>
        <s v="320x50 | ZKNQP2729Q"/>
        <s v="320x50 | ZLASU0197Q"/>
        <s v="320x50 | ZONZT0469Y"/>
        <s v="300x250 | ZPFYE9731B"/>
        <s v="300x250 | ZQQVT1648U"/>
        <s v="320x50 | ZQQVT1648U"/>
        <s v="320x50 | ZRRCV7570B"/>
        <s v="300x250 | ZRRCV7570B"/>
        <s v="300x250 | ZTHAO8965Z"/>
        <s v="300x250 | ZUTDU7524X"/>
        <s v="300x250 | ZXILD0744S"/>
        <s v="320x50 | ZXLIT6695R"/>
        <s v="300x250 | ZXLIT6695R"/>
        <s v="320x50 | ZXMCR0435E"/>
        <s v="320x50 | ZYYBI7750V"/>
        <s v="300x250 | ZYYBI7750V"/>
        <s v="300x250 | ZZDMK1526H"/>
        <m/>
      </sharedItems>
    </cacheField>
    <cacheField name="creative_messaging" numFmtId="0">
      <sharedItems containsBlank="1">
        <s v="Sign up Today - 10% Off"/>
        <s v="10% Discount - Ends 6/1"/>
        <s v="Sign up Now - 10% Off"/>
        <s v="Subscribe Today - 10% Discount"/>
        <m/>
      </sharedItems>
    </cacheField>
    <cacheField name="app_url" numFmtId="0">
      <sharedItems containsBlank="1">
        <s v="cheapoair.com"/>
        <s v="drugs.com"/>
        <s v="ranker.com"/>
        <s v="tripadvisor.com"/>
        <s v="pandora.com"/>
        <s v="realtor.com"/>
        <s v="accuweather.com"/>
        <s v="msn.com"/>
        <s v="evite.com"/>
        <s v="weather.com"/>
        <s v="slickdeals.net"/>
        <s v="repairlinkshop.com"/>
        <s v="yahoo.com"/>
        <s v="signupgenius.com"/>
        <s v="geeksforgeeks.org"/>
        <s v="thesaurus.com"/>
        <s v="biblegateway.com"/>
        <s v="kbb.com"/>
        <s v="ebay.com"/>
        <s v="m.timesofindia.com"/>
        <s v="jdpower.com"/>
        <s v="health.usnews.com"/>
        <s v="houseplans.net"/>
        <s v="reuters.com"/>
        <s v="kiplinger.com"/>
        <s v="cars.com"/>
        <s v="fox59.com"/>
        <s v="sports.yahoo.com"/>
        <s v="att.yahoo.com"/>
        <s v="gamespot.com"/>
        <s v="cbsnews.com"/>
        <s v="autotrader.com"/>
        <s v="outlook.live.com"/>
        <s v="nbcnews.com"/>
        <s v="historyallday.com"/>
        <s v="wizofawes.com"/>
        <s v="wikihow.com"/>
        <s v="findagrave.com"/>
        <s v="people.com"/>
        <s v="wsvn.com"/>
        <s v="foxnews.com"/>
        <s v="mail.yahoo.com"/>
        <s v="cnn.com"/>
        <s v="todaysnyc.com"/>
        <s v="investmentguru.com"/>
        <s v="merriam-webster.com/dictionary"/>
        <s v="poshland.com"/>
        <s v="the-sun.com"/>
        <s v="cargurus.com"/>
        <s v="upworthy.com"/>
        <s v="mapquest.com"/>
        <s v="newsmemory.com"/>
        <s v="gamerant.com"/>
        <s v="dictionary.com"/>
        <s v="dmv.org"/>
        <s v="microsoftcasualgames.com"/>
        <s v="mail.aol.com"/>
        <s v="forbes.com"/>
        <s v="mlb.com"/>
        <s v="zillow.com"/>
        <s v="britannica.com"/>
        <s v="techradar.com"/>
        <s v="tastesbetterfromscratch.com"/>
        <s v="finance.yahoo.com"/>
        <s v="thebigmansworld.com"/>
        <s v="timeanddate.com"/>
        <s v="classmates.com"/>
        <s v="whatismyipaddress.com"/>
        <s v="healthyrecipesblogs.com"/>
        <s v="baseball.fantasysports.yahoo.com"/>
        <s v="espn.com"/>
        <s v="historycollection.com"/>
        <s v="ajc.com"/>
        <s v="dailymail.co.uk/tvshowbiz"/>
        <s v="eonline.com"/>
        <s v="nypost.com"/>
        <s v="medicalnewstoday.com"/>
        <s v="marca.com"/>
        <s v="flightaware.com"/>
        <s v="tomsguide.com"/>
        <s v="apnews.com"/>
        <s v="investing.com"/>
        <s v="semana.com"/>
        <s v="dailymail.co.uk/news"/>
        <s v="dafont.com"/>
        <s v="buzzfeed.com"/>
        <s v="newsharper.com"/>
        <s v="eenadu.net"/>
        <s v="ign.com"/>
        <s v="omnicalculator.com"/>
        <s v="usatoday.com"/>
        <s v="boattrader.com"/>
        <s v="motor-junkie.com"/>
        <s v="calculator.net"/>
        <s v="bbc.com"/>
        <s v="uscellular.com"/>
        <s v="nbcdfw.com"/>
        <s v="lotterypost.com"/>
        <s v="businessinsider.com"/>
        <s v="screenrant.com"/>
        <s v="biblestudytools.com"/>
        <s v="yachtworld.com"/>
        <s v="fandomwire.com"/>
        <s v="hindustantimes.com"/>
        <s v="news.yahoo.com"/>
        <s v="activebeat.com"/>
        <s v="zone.msn.com"/>
        <s v="usssa.com"/>
        <s v="allrecipes.com"/>
        <s v="npr.org"/>
        <s v="daily-choices.com"/>
        <s v="mydailymagazine.com"/>
        <s v="tasteofhome.com"/>
        <s v="cnbc.com"/>
        <s v="w3schools.com"/>
        <s v="miamiherald.com"/>
        <s v="streetinsider.com"/>
        <s v="sportpirate.com"/>
        <s v="insider.com"/>
        <s v="nbcchicago.com"/>
        <s v="femanin.com"/>
        <s v="gameofglam.com"/>
        <s v="yourroyals.com"/>
        <s v="soaps.sheknows.com"/>
        <s v="greedyfinance.com"/>
        <s v="cnet.com"/>
        <s v="milb.com"/>
        <s v="citationmachine.net"/>
        <s v="rollingstone.com"/>
        <s v="heraldweekly.com"/>
        <s v="politico.com"/>
        <s v="alotfinance.com"/>
        <s v="bleacherbreaker.com"/>
        <s v="cheezburger.com"/>
        <s v="dailybee.com"/>
        <s v="dailyhodl.com"/>
        <s v="wsj.com"/>
        <s v="icy-veins.com"/>
        <s v="sciencealert.com"/>
        <s v="dailydot.com"/>
        <s v="iflscience.com"/>
        <s v="cbssports.com"/>
        <s v="si.com"/>
        <s v="shareably.net"/>
        <s v="womenshealthmag.com"/>
        <s v="aol.com"/>
        <s v="thehulltruth.com"/>
        <s v="webmd.com"/>
        <s v="myfitnesspal.com"/>
        <s v="zdnet.com"/>
        <s v="factinate.com"/>
        <s v="topclassactions.com"/>
        <s v="rvtrader.com"/>
        <s v="yellowpages.com"/>
        <s v="signin.ebay.com"/>
        <s v="maxroll.gg"/>
        <s v="thegamer.com"/>
        <s v="wunderground.com"/>
        <s v="phys.org"/>
        <s v="baseball-reference.com"/>
        <s v="culturess.com"/>
        <s v="redfin.com"/>
        <s v="investopedia.com"/>
        <s v="my.yahoo.com"/>
        <s v="foxbusiness.com"/>
        <s v="bridesblush.com"/>
        <s v="moneyppl.com"/>
        <s v="nytimes.com"/>
        <s v="essentiallysports.com"/>
        <s v="funnyand.com"/>
        <s v="taboolanews.com"/>
        <s v="doctoreport.com"/>
        <s v="doodle.com"/>
        <s v="yourdailysportfix.com"/>
        <s v="mobileposse.com"/>
        <s v="scitechdaily.com"/>
        <s v="my.earthlink.net"/>
        <s v="androidpolice.com"/>
        <s v="nsfas-applications.co.za"/>
        <s v="a-z-animals.com"/>
        <s v="rent.com"/>
        <s v="billboard.com"/>
        <s v="thekrazycouponlady.com"/>
        <s v="nba.com"/>
        <s v="reference.com"/>
        <s v="nbcsports.com"/>
        <s v="ew.com"/>
        <s v="livescience.com"/>
        <s v="al.com"/>
        <s v="greatschools.org"/>
        <s v="homeaddict.io"/>
        <s v="dinneratthezoo.com"/>
        <s v="onechicagocenter.com"/>
        <s v="seedsgames.com"/>
        <s v="behindthevoiceactors.com"/>
        <s v="washingtonpost.com"/>
        <s v="usnews.com"/>
        <s v="macrumors.com"/>
        <s v="factable.com"/>
        <s v="nbcmiami.com"/>
        <s v="commercialappeal.com"/>
        <s v="editorsnation.com"/>
        <s v="merriam-webster.com"/>
        <s v="sporcle.com"/>
        <s v="insidethemagic.net"/>
        <s v="travelerdreams.com"/>
        <s v="bestbuy.com"/>
        <s v="gamingbible.com"/>
        <s v="sciencesensei.com"/>
        <s v="dotesports.com"/>
        <s v="culinaryhill.com"/>
        <s v="dexerto.com"/>
        <s v="finviz.com"/>
        <s v="wsmv.com"/>
        <s v="therighthairstyles.com"/>
        <s v="clutchpoints.com"/>
        <s v="homehacks.co"/>
        <s v="mayoclinic.org"/>
        <s v="sneakertoast.com"/>
        <s v="lensvid.com"/>
        <s v="chicagotribune.com"/>
        <s v="fandom.com"/>
        <s v="androidauthority.com"/>
        <s v="thefinancechatter.com"/>
        <s v="thesaltymarshmallow.com"/>
        <s v="medical-news.org"/>
        <s v="fortune.com"/>
        <s v="firstcoastnews.com"/>
        <s v="wordunscrambler.me"/>
        <s v="boxrox.com"/>
        <s v="carscoops.com"/>
        <s v="healthline.com"/>
        <s v="sallysbakingaddiction.com"/>
        <s v="abcnews.go.com"/>
        <s v="chocolatecoveredkatie.com"/>
        <m/>
      </sharedItems>
    </cacheField>
    <cacheField name="exchange" numFmtId="0">
      <sharedItems containsBlank="1">
        <s v="PubMatic"/>
        <s v="Smart RTB+ (Smartadserver)"/>
        <s v="BidSwitch"/>
        <s v="Yieldmo"/>
        <s v="Google Ad Manager"/>
        <s v="Xandr - Monetize SSP (AppNexus)"/>
        <s v="Yahoo Exchange"/>
        <s v="Magnite DV+"/>
        <s v="Sovrn"/>
        <s v="OpenX"/>
        <s v="PulsePoint"/>
        <s v="Sharethrough"/>
        <s v="Index Exchange"/>
        <s v="TripleLift"/>
        <s v="Kargo"/>
        <s v="Taboola"/>
        <s v="GumGum"/>
        <m/>
      </sharedItems>
    </cacheField>
    <cacheField name="device_make" numFmtId="0">
      <sharedItems containsBlank="1">
        <s v="Smartphone"/>
        <s v="Windows PC"/>
        <s v="Apple PC"/>
        <m/>
      </sharedItems>
    </cacheField>
    <cacheField name="impressions" numFmtId="0">
      <sharedItems containsString="0" containsBlank="1" containsNumber="1" containsInteger="1">
        <n v="114723.0"/>
        <n v="49415.0"/>
        <n v="65243.0"/>
        <n v="10386.0"/>
        <n v="13202.0"/>
        <n v="109372.0"/>
        <n v="10501.0"/>
        <n v="1601933.0"/>
        <n v="16354.0"/>
        <n v="39844.0"/>
        <n v="12510.0"/>
        <n v="13382.0"/>
        <n v="120603.0"/>
        <n v="21599.0"/>
        <n v="120902.0"/>
        <n v="19212.0"/>
        <n v="213699.0"/>
        <n v="14730.0"/>
        <n v="57257.0"/>
        <n v="88293.0"/>
        <n v="96728.0"/>
        <n v="12088.0"/>
        <n v="188170.0"/>
        <n v="15904.0"/>
        <n v="9040.0"/>
        <n v="1221746.0"/>
        <n v="35335.0"/>
        <n v="8730.0"/>
        <n v="7356.0"/>
        <n v="9319.0"/>
        <n v="8233.0"/>
        <n v="37554.0"/>
        <n v="45711.0"/>
        <n v="7583.0"/>
        <n v="9709.0"/>
        <n v="10992.0"/>
        <n v="13779.0"/>
        <n v="35178.0"/>
        <n v="67752.0"/>
        <n v="42833.0"/>
        <n v="92764.0"/>
        <n v="14379.0"/>
        <n v="13642.0"/>
        <n v="9404.0"/>
        <n v="335461.0"/>
        <n v="25021.0"/>
        <n v="22175.0"/>
        <n v="13466.0"/>
        <n v="15200.0"/>
        <n v="18412.0"/>
        <n v="34959.0"/>
        <n v="207685.0"/>
        <n v="12280.0"/>
        <n v="66554.0"/>
        <n v="96508.0"/>
        <n v="272509.0"/>
        <n v="17317.0"/>
        <n v="21229.0"/>
        <n v="31813.0"/>
        <n v="7402.0"/>
        <n v="77313.0"/>
        <n v="8278.0"/>
        <n v="16669.0"/>
        <n v="16372.0"/>
        <n v="16227.0"/>
        <n v="16137.0"/>
        <n v="27371.0"/>
        <n v="49936.0"/>
        <n v="888037.0"/>
        <n v="116926.0"/>
        <n v="7695.0"/>
        <n v="106151.0"/>
        <n v="335664.0"/>
        <n v="262807.0"/>
        <n v="268811.0"/>
        <n v="17770.0"/>
        <n v="18028.0"/>
        <n v="144088.0"/>
        <n v="85280.0"/>
        <n v="97346.0"/>
        <n v="14917.0"/>
        <n v="88499.0"/>
        <n v="357707.0"/>
        <n v="292578.0"/>
        <n v="69136.0"/>
        <n v="68114.0"/>
        <n v="40519.0"/>
        <n v="16644.0"/>
        <n v="22800.0"/>
        <n v="32714.0"/>
        <n v="312206.0"/>
        <n v="15326.0"/>
        <n v="8068.0"/>
        <n v="12161.0"/>
        <n v="21962.0"/>
        <n v="263752.0"/>
        <n v="48707.0"/>
        <n v="90463.0"/>
        <n v="22690.0"/>
        <n v="10653.0"/>
        <n v="30714.0"/>
        <n v="100991.0"/>
        <n v="65380.0"/>
        <n v="22934.0"/>
        <n v="29107.0"/>
        <n v="8545.0"/>
        <n v="88819.0"/>
        <n v="57917.0"/>
        <n v="77703.0"/>
        <n v="39794.0"/>
        <n v="9149.0"/>
        <n v="10819.0"/>
        <n v="74164.0"/>
        <n v="12770.0"/>
        <n v="96779.0"/>
        <n v="121991.0"/>
        <n v="19093.0"/>
        <n v="138904.0"/>
        <n v="12592.0"/>
        <n v="18081.0"/>
        <n v="7427.0"/>
        <n v="13464.0"/>
        <n v="12512.0"/>
        <n v="44889.0"/>
        <n v="14038.0"/>
        <n v="22444.0"/>
        <n v="45965.0"/>
        <n v="12136.0"/>
        <n v="11043.0"/>
        <n v="100800.0"/>
        <n v="115673.0"/>
        <n v="9210.0"/>
        <n v="19464.0"/>
        <n v="16325.0"/>
        <n v="14137.0"/>
        <n v="24464.0"/>
        <n v="7229.0"/>
        <n v="37269.0"/>
        <n v="1515751.0"/>
        <n v="55274.0"/>
        <n v="134847.0"/>
        <n v="11296.0"/>
        <n v="16288.0"/>
        <n v="12459.0"/>
        <n v="14011.0"/>
        <n v="554980.0"/>
        <n v="8273.0"/>
        <n v="48211.0"/>
        <n v="221720.0"/>
        <n v="13823.0"/>
        <n v="186404.0"/>
        <n v="26304.0"/>
        <n v="53561.0"/>
        <n v="20278.0"/>
        <n v="70506.0"/>
        <n v="29251.0"/>
        <n v="12220.0"/>
        <n v="53464.0"/>
        <n v="58938.0"/>
        <n v="23965.0"/>
        <n v="24100.0"/>
        <n v="12319.0"/>
        <n v="17561.0"/>
        <n v="10835.0"/>
        <n v="325152.0"/>
        <n v="150457.0"/>
        <n v="224359.0"/>
        <n v="27202.0"/>
        <n v="190592.0"/>
        <n v="35163.0"/>
        <n v="45402.0"/>
        <n v="141165.0"/>
        <n v="62040.0"/>
        <n v="11734.0"/>
        <n v="161222.0"/>
        <n v="310255.0"/>
        <n v="321263.0"/>
        <n v="10779.0"/>
        <n v="1222302.0"/>
        <n v="232470.0"/>
        <n v="63794.0"/>
        <n v="114267.0"/>
        <n v="15033.0"/>
        <n v="10565.0"/>
        <n v="95644.0"/>
        <n v="25539.0"/>
        <n v="58738.0"/>
        <n v="17518.0"/>
        <n v="26270.0"/>
        <n v="16202.0"/>
        <n v="311753.0"/>
        <n v="59782.0"/>
        <n v="42830.0"/>
        <n v="63415.0"/>
        <n v="7789.0"/>
        <n v="109709.0"/>
        <n v="32173.0"/>
        <n v="55692.0"/>
        <n v="81905.0"/>
        <n v="43666.0"/>
        <n v="999915.0"/>
        <n v="210700.0"/>
        <n v="10903.0"/>
        <n v="23983.0"/>
        <n v="75531.0"/>
        <n v="446774.0"/>
        <n v="20348.0"/>
        <n v="47360.0"/>
        <n v="19408.0"/>
        <n v="8000.0"/>
        <n v="90123.0"/>
        <n v="28553.0"/>
        <n v="482834.0"/>
        <n v="14581.0"/>
        <n v="23488.0"/>
        <n v="16978.0"/>
        <n v="9238.0"/>
        <n v="42459.0"/>
        <n v="9153.0"/>
        <n v="42451.0"/>
        <n v="10066.0"/>
        <n v="21280.0"/>
        <n v="64892.0"/>
        <n v="49250.0"/>
        <n v="421110.0"/>
        <n v="127090.0"/>
        <n v="140359.0"/>
        <n v="32400.0"/>
        <n v="1116343.0"/>
        <n v="20417.0"/>
        <n v="183208.0"/>
        <n v="38735.0"/>
        <n v="56737.0"/>
        <n v="17075.0"/>
        <n v="16142.0"/>
        <n v="39705.0"/>
        <n v="81054.0"/>
        <n v="14083.0"/>
        <n v="21531.0"/>
        <n v="18401.0"/>
        <n v="69757.0"/>
        <n v="50517.0"/>
        <n v="106392.0"/>
        <n v="12868.0"/>
        <n v="13592.0"/>
        <n v="9222.0"/>
        <n v="11375.0"/>
        <n v="11681.0"/>
        <n v="10906.0"/>
        <n v="8420.0"/>
        <n v="286998.0"/>
        <n v="9790.0"/>
        <n v="12354.0"/>
        <n v="102884.0"/>
        <n v="20572.0"/>
        <n v="20537.0"/>
        <n v="52582.0"/>
        <n v="43367.0"/>
        <n v="7530.0"/>
        <n v="130796.0"/>
        <n v="122086.0"/>
        <n v="39725.0"/>
        <n v="212009.0"/>
        <n v="31443.0"/>
        <n v="87245.0"/>
        <n v="19334.0"/>
        <n v="115544.0"/>
        <n v="13655.0"/>
        <n v="20165.0"/>
        <n v="40447.0"/>
        <n v="318269.0"/>
        <n v="141157.0"/>
        <n v="9078.0"/>
        <n v="11025.0"/>
        <n v="88022.0"/>
        <n v="95289.0"/>
        <n v="19461.0"/>
        <n v="8111.0"/>
        <n v="50838.0"/>
        <n v="39212.0"/>
        <n v="7769.0"/>
        <n v="20459.0"/>
        <n v="76724.0"/>
        <n v="22163.0"/>
        <n v="9261.0"/>
        <n v="37355.0"/>
        <n v="13347.0"/>
        <n v="51889.0"/>
        <n v="69523.0"/>
        <n v="43327.0"/>
        <n v="29393.0"/>
        <n v="11672.0"/>
        <n v="9881.0"/>
        <n v="94340.0"/>
        <n v="69928.0"/>
        <n v="11561.0"/>
        <n v="73544.0"/>
        <n v="10485.0"/>
        <n v="8097.0"/>
        <n v="14693.0"/>
        <n v="11062.0"/>
        <n v="16236.0"/>
        <n v="83957.0"/>
        <n v="65043.0"/>
        <n v="38408.0"/>
        <n v="48947.0"/>
        <n v="21903.0"/>
        <n v="7531.0"/>
        <n v="74516.0"/>
        <n v="47016.0"/>
        <n v="11919.0"/>
        <n v="36543.0"/>
        <n v="42759.0"/>
        <n v="44505.0"/>
        <n v="470192.0"/>
        <n v="257862.0"/>
        <n v="14599.0"/>
        <n v="13100.0"/>
        <n v="39881.0"/>
        <n v="26558.0"/>
        <n v="177632.0"/>
        <n v="61574.0"/>
        <n v="12692.0"/>
        <n v="39314.0"/>
        <n v="9362.0"/>
        <n v="25377.0"/>
        <n v="253577.0"/>
        <n v="13168.0"/>
        <n v="14890.0"/>
        <n v="7965.0"/>
        <n v="18136.0"/>
        <n v="22004.0"/>
        <n v="8944.0"/>
        <n v="19951.0"/>
        <n v="149618.0"/>
        <n v="12988.0"/>
        <n v="14350.0"/>
        <n v="8362.0"/>
        <n v="13713.0"/>
        <n v="8217.0"/>
        <n v="562103.0"/>
        <n v="51056.0"/>
        <n v="58477.0"/>
        <n v="61848.0"/>
        <n v="49412.0"/>
        <n v="56927.0"/>
        <n v="9463.0"/>
        <n v="307888.0"/>
        <n v="12879.0"/>
        <n v="55445.0"/>
        <n v="20833.0"/>
        <n v="35043.0"/>
        <n v="117713.0"/>
        <n v="12176.0"/>
        <n v="10012.0"/>
        <n v="13326.0"/>
        <n v="48436.0"/>
        <n v="16580.0"/>
        <n v="9328.0"/>
        <n v="37617.0"/>
        <n v="45668.0"/>
        <n v="103665.0"/>
        <n v="17228.0"/>
        <n v="43057.0"/>
        <n v="77748.0"/>
        <n v="686858.0"/>
        <n v="18095.0"/>
        <n v="21028.0"/>
        <n v="1720462.0"/>
        <n v="12436.0"/>
        <n v="69540.0"/>
        <n v="229908.0"/>
        <n v="15441.0"/>
        <n v="11343.0"/>
        <n v="114384.0"/>
        <n v="9946.0"/>
        <n v="37717.0"/>
        <n v="37076.0"/>
        <n v="14047.0"/>
        <n v="14932.0"/>
        <n v="44361.0"/>
        <n v="38396.0"/>
        <n v="84306.0"/>
        <n v="760502.0"/>
        <n v="12710.0"/>
        <n v="14799.0"/>
        <n v="111624.0"/>
        <n v="80408.0"/>
        <n v="76049.0"/>
        <n v="13686.0"/>
        <n v="81486.0"/>
        <n v="15399.0"/>
        <n v="9273.0"/>
        <n v="217824.0"/>
        <n v="89744.0"/>
        <n v="10350.0"/>
        <n v="21482.0"/>
        <n v="1323451.0"/>
        <n v="679098.0"/>
        <n v="728841.0"/>
        <n v="23156.0"/>
        <n v="3196231.0"/>
        <n v="18324.0"/>
        <n v="14224.0"/>
        <n v="556152.0"/>
        <n v="117518.0"/>
        <n v="26212.0"/>
        <n v="7447.0"/>
        <n v="598460.0"/>
        <n v="9560.0"/>
        <n v="69722.0"/>
        <n v="284783.0"/>
        <n v="16175.0"/>
        <n v="507889.0"/>
        <n v="18633.0"/>
        <n v="109567.0"/>
        <n v="27032.0"/>
        <n v="26784.0"/>
        <n v="29092.0"/>
        <n v="9178.0"/>
        <n v="18537.0"/>
        <n v="12488.0"/>
        <n v="16719.0"/>
        <n v="297347.0"/>
        <n v="198163.0"/>
        <n v="65983.0"/>
        <n v="569171.0"/>
        <n v="13075.0"/>
        <n v="304377.0"/>
        <n v="756687.0"/>
        <n v="247106.0"/>
        <n v="780475.0"/>
        <n v="194833.0"/>
        <n v="69239.0"/>
        <n v="12606.0"/>
        <n v="29834.0"/>
        <n v="7320.0"/>
        <n v="47931.0"/>
        <n v="1109184.0"/>
        <n v="19344.0"/>
        <n v="18516.0"/>
        <n v="29856.0"/>
        <n v="98509.0"/>
        <n v="100058.0"/>
        <n v="7921.0"/>
        <n v="21737.0"/>
        <n v="11289.0"/>
        <n v="13293.0"/>
        <n v="7470.0"/>
        <n v="51515.0"/>
        <n v="16791.0"/>
        <n v="40859.0"/>
        <n v="16808.0"/>
        <n v="22501.0"/>
        <n v="11668.0"/>
        <n v="20486.0"/>
        <n v="14136.0"/>
        <n v="68704.0"/>
        <n v="276716.0"/>
        <n v="15588.0"/>
        <n v="19826.0"/>
        <n v="19549.0"/>
        <n v="46190.0"/>
        <n v="15449.0"/>
        <n v="75161.0"/>
        <n v="23774.0"/>
        <n v="30460.0"/>
        <n v="61442.0"/>
        <n v="11214.0"/>
        <n v="111884.0"/>
        <n v="264580.0"/>
        <n v="15277.0"/>
        <n v="11325.0"/>
        <n v="42884.0"/>
        <n v="20548.0"/>
        <n v="11417.0"/>
        <n v="10883.0"/>
        <n v="1956642.0"/>
        <n v="254780.0"/>
        <n v="21478.0"/>
        <n v="23410.0"/>
        <n v="7540.0"/>
        <n v="219088.0"/>
        <n v="1575592.0"/>
        <n v="19379.0"/>
        <n v="136733.0"/>
        <n v="16239.0"/>
        <n v="40929.0"/>
        <n v="15047.0"/>
        <n v="32436.0"/>
        <n v="9920.0"/>
        <n v="11789.0"/>
        <n v="15311.0"/>
        <n v="9702.0"/>
        <n v="25206.0"/>
        <n v="654902.0"/>
        <n v="12209.0"/>
        <n v="25889.0"/>
        <n v="14489.0"/>
        <n v="25532.0"/>
        <n v="31003.0"/>
        <n v="9725.0"/>
        <n v="12001.0"/>
        <n v="130602.0"/>
        <n v="27394.0"/>
        <n v="184622.0"/>
        <n v="39373.0"/>
        <n v="87287.0"/>
        <n v="99205.0"/>
        <n v="113262.0"/>
        <n v="27592.0"/>
        <n v="12974.0"/>
        <n v="12391.0"/>
        <n v="13132.0"/>
        <n v="19829.0"/>
        <n v="4154911.0"/>
        <n v="16503.0"/>
        <n v="11607.0"/>
        <n v="192201.0"/>
        <n v="33650.0"/>
        <n v="48562.0"/>
        <n v="14181.0"/>
        <n v="14509.0"/>
        <n v="1083050.0"/>
        <n v="15322.0"/>
        <n v="182114.0"/>
        <n v="65238.0"/>
        <n v="9867.0"/>
        <n v="72117.0"/>
        <n v="10677.0"/>
        <n v="102958.0"/>
        <n v="43117.0"/>
        <n v="13608.0"/>
        <n v="50183.0"/>
        <n v="7822.0"/>
        <n v="31243.0"/>
        <n v="11269.0"/>
        <n v="102905.0"/>
        <n v="21088.0"/>
        <n v="12214.0"/>
        <n v="11476.0"/>
        <n v="73567.0"/>
        <n v="224877.0"/>
        <n v="92806.0"/>
        <n v="10389.0"/>
        <n v="85965.0"/>
        <n v="104814.0"/>
        <n v="7687.0"/>
        <n v="126337.0"/>
        <n v="74436.0"/>
        <n v="45285.0"/>
        <n v="15318.0"/>
        <n v="8204.0"/>
        <n v="12864.0"/>
        <n v="10191.0"/>
        <n v="17833.0"/>
        <n v="10942.0"/>
        <n v="180353.0"/>
        <n v="104538.0"/>
        <n v="42755.0"/>
        <n v="59296.0"/>
        <n v="26715.0"/>
        <n v="12148.0"/>
        <n v="65257.0"/>
        <n v="252170.0"/>
        <n v="171575.0"/>
        <n v="16956.0"/>
        <n v="123430.0"/>
        <n v="57168.0"/>
        <n v="52006.0"/>
        <n v="36431.0"/>
        <n v="36863.0"/>
        <n v="22180.0"/>
        <n v="23941.0"/>
        <n v="571090.0"/>
        <n v="210096.0"/>
        <n v="292885.0"/>
        <n v="197192.0"/>
        <n v="82916.0"/>
        <n v="24875.0"/>
        <n v="45397.0"/>
        <n v="114194.0"/>
        <n v="18458.0"/>
        <n v="18771.0"/>
        <n v="232635.0"/>
        <n v="7514.0"/>
        <n v="16151.0"/>
        <n v="17049.0"/>
        <n v="7248.0"/>
        <n v="109128.0"/>
        <n v="13183.0"/>
        <n v="20885.0"/>
        <n v="207823.0"/>
        <n v="25835.0"/>
        <n v="921791.0"/>
        <n v="63460.0"/>
        <n v="49014.0"/>
        <n v="108559.0"/>
        <n v="818919.0"/>
        <n v="18022.0"/>
        <n v="39163.0"/>
        <n v="68008.0"/>
        <n v="11420.0"/>
        <n v="10093.0"/>
        <n v="152881.0"/>
        <n v="8437.0"/>
        <n v="91593.0"/>
        <n v="458931.0"/>
        <n v="17582.0"/>
        <n v="14553.0"/>
        <n v="564387.0"/>
        <n v="18313.0"/>
        <n v="61474.0"/>
        <n v="9533.0"/>
        <n v="34278.0"/>
        <n v="189462.0"/>
        <n v="14922.0"/>
        <n v="83537.0"/>
        <n v="80456.0"/>
        <n v="17382.0"/>
        <n v="13700.0"/>
        <n v="186702.0"/>
        <n v="17645.0"/>
        <n v="9157.0"/>
        <n v="11511.0"/>
        <n v="7472.0"/>
        <n v="10815.0"/>
        <n v="47394.0"/>
        <n v="405957.0"/>
        <n v="7584.0"/>
        <n v="27473.0"/>
        <n v="17620.0"/>
        <n v="1010148.0"/>
        <n v="119280.0"/>
        <n v="14398.0"/>
        <n v="11697.0"/>
        <n v="189571.0"/>
        <n v="13833.0"/>
        <n v="14984.0"/>
        <n v="7585.0"/>
        <n v="7862.0"/>
        <n v="14763.0"/>
        <n v="15475.0"/>
        <n v="83854.0"/>
        <n v="9014.0"/>
        <n v="161178.0"/>
        <n v="113420.0"/>
        <n v="7628.0"/>
        <n v="56945.0"/>
        <n v="115412.0"/>
        <n v="38070.0"/>
        <n v="481526.0"/>
        <n v="9060.0"/>
        <n v="183230.0"/>
        <n v="29323.0"/>
        <n v="95655.0"/>
        <n v="28888.0"/>
        <n v="8716.0"/>
        <n v="7394.0"/>
        <n v="1767940.0"/>
        <n v="9515.0"/>
        <n v="14451.0"/>
        <n v="17752.0"/>
        <n v="766674.0"/>
        <n v="7691.0"/>
        <n v="15547.0"/>
        <n v="33069.0"/>
        <n v="32845.0"/>
        <n v="198754.0"/>
        <n v="31359.0"/>
        <n v="96031.0"/>
        <n v="21143.0"/>
        <n v="117879.0"/>
        <n v="54134.0"/>
        <n v="12092.0"/>
        <n v="239164.0"/>
        <n v="61227.0"/>
        <n v="9357.0"/>
        <n v="24962.0"/>
        <n v="9730.0"/>
        <n v="156427.0"/>
        <n v="15602.0"/>
        <n v="48892.0"/>
        <n v="16628.0"/>
        <n v="84460.0"/>
        <n v="15252.0"/>
        <n v="9130.0"/>
        <n v="60412.0"/>
        <n v="742281.0"/>
        <n v="37176.0"/>
        <n v="41513.0"/>
        <n v="35034.0"/>
        <n v="8862.0"/>
        <n v="26820.0"/>
        <n v="908899.0"/>
        <n v="22259.0"/>
        <n v="26415.0"/>
        <n v="37227.0"/>
        <n v="13946.0"/>
        <n v="680912.0"/>
        <n v="9059.0"/>
        <n v="78433.0"/>
        <n v="10707.0"/>
        <n v="7409.0"/>
        <n v="435848.0"/>
        <n v="510778.0"/>
        <n v="70134.0"/>
        <n v="23711.0"/>
        <n v="20899.0"/>
        <n v="10811.0"/>
        <n v="1100942.0"/>
        <n v="26439.0"/>
        <n v="10524.0"/>
        <n v="23829.0"/>
        <n v="31625.0"/>
        <n v="81567.0"/>
        <n v="8187.0"/>
        <n v="64577.0"/>
        <n v="12451.0"/>
        <n v="7806.0"/>
        <n v="76439.0"/>
        <n v="74426.0"/>
        <m/>
      </sharedItems>
    </cacheField>
    <cacheField name="clicks" numFmtId="0">
      <sharedItems containsString="0" containsBlank="1" containsNumber="1" containsInteger="1">
        <n v="350.0"/>
        <n v="144.0"/>
        <n v="120.0"/>
        <n v="65.0"/>
        <n v="101.0"/>
        <n v="364.0"/>
        <n v="90.0"/>
        <n v="4265.0"/>
        <n v="40.0"/>
        <n v="99.0"/>
        <n v="74.0"/>
        <n v="68.0"/>
        <n v="298.0"/>
        <n v="66.0"/>
        <n v="333.0"/>
        <n v="54.0"/>
        <n v="270.0"/>
        <n v="88.0"/>
        <n v="167.0"/>
        <n v="255.0"/>
        <n v="341.0"/>
        <n v="490.0"/>
        <n v="190.0"/>
        <n v="21.0"/>
        <n v="3874.0"/>
        <n v="22.0"/>
        <n v="10.0"/>
        <n v="30.0"/>
        <n v="92.0"/>
        <n v="130.0"/>
        <n v="45.0"/>
        <n v="58.0"/>
        <n v="97.0"/>
        <n v="96.0"/>
        <n v="155.0"/>
        <n v="174.0"/>
        <n v="320.0"/>
        <n v="963.0"/>
        <n v="50.0"/>
        <n v="140.0"/>
        <n v="150.0"/>
        <n v="60.0"/>
        <n v="122.0"/>
        <n v="512.0"/>
        <n v="169.0"/>
        <n v="351.0"/>
        <n v="736.0"/>
        <n v="80.0"/>
        <n v="84.0"/>
        <n v="9.0"/>
        <n v="191.0"/>
        <n v="26.0"/>
        <n v="126.0"/>
        <n v="2841.0"/>
        <n v="321.0"/>
        <n v="20.0"/>
        <n v="299.0"/>
        <n v="852.0"/>
        <n v="684.0"/>
        <n v="799.0"/>
        <n v="70.0"/>
        <n v="89.0"/>
        <n v="211.0"/>
        <n v="790.0"/>
        <n v="186.0"/>
        <n v="951.0"/>
        <n v="812.0"/>
        <n v="111.0"/>
        <n v="79.0"/>
        <n v="69.0"/>
        <n v="841.0"/>
        <n v="702.0"/>
        <n v="185.0"/>
        <n v="204.0"/>
        <n v="286.0"/>
        <n v="208.0"/>
        <n v="81.0"/>
        <n v="64.0"/>
        <n v="200.0"/>
        <n v="212.0"/>
        <n v="241.0"/>
        <n v="369.0"/>
        <n v="399.0"/>
        <n v="63.0"/>
        <n v="44.0"/>
        <n v="0.0"/>
        <n v="125.0"/>
        <n v="160.0"/>
        <n v="410.0"/>
        <n v="78.0"/>
        <n v="106.0"/>
        <n v="219.0"/>
        <n v="450.0"/>
        <n v="56.0"/>
        <n v="1542.0"/>
        <n v="24.0"/>
        <n v="499.0"/>
        <n v="940.0"/>
        <n v="75.0"/>
        <n v="147.0"/>
        <n v="86.0"/>
        <n v="95.0"/>
        <n v="175.0"/>
        <n v="110.0"/>
        <n v="25.0"/>
        <n v="854.0"/>
        <n v="420.0"/>
        <n v="480.0"/>
        <n v="601.0"/>
        <n v="250.0"/>
        <n v="500.0"/>
        <n v="970.0"/>
        <n v="3142.0"/>
        <n v="504.0"/>
        <n v="76.0"/>
        <n v="240.0"/>
        <n v="165.0"/>
        <n v="763.0"/>
        <n v="278.0"/>
        <n v="104.0"/>
        <n v="184.0"/>
        <n v="220.0"/>
        <n v="133.0"/>
        <n v="2748.0"/>
        <n v="704.0"/>
        <n v="35.0"/>
        <n v="1269.0"/>
        <n v="85.0"/>
        <n v="121.0"/>
        <n v="23.0"/>
        <n v="214.0"/>
        <n v="984.0"/>
        <n v="352.0"/>
        <n v="87.0"/>
        <n v="3104.0"/>
        <n v="620.0"/>
        <n v="114.0"/>
        <n v="145.0"/>
        <n v="265.0"/>
        <n v="55.0"/>
        <n v="199.0"/>
        <n v="33.0"/>
        <n v="46.0"/>
        <n v="815.0"/>
        <n v="300.0"/>
        <n v="555.0"/>
        <n v="412.0"/>
        <n v="177.0"/>
        <n v="914.0"/>
        <n v="370.0"/>
        <n v="260.0"/>
        <n v="187.0"/>
        <n v="15.0"/>
        <n v="210.0"/>
        <n v="223.0"/>
        <n v="230.0"/>
        <n v="124.0"/>
        <n v="700.0"/>
        <n v="485.0"/>
        <n v="280.0"/>
        <n v="105.0"/>
        <n v="100.0"/>
        <n v="39.0"/>
        <n v="890.0"/>
        <n v="31.0"/>
        <n v="151.0"/>
        <n v="1450.0"/>
        <n v="135.0"/>
        <n v="213.0"/>
        <n v="170.0"/>
        <n v="863.0"/>
        <n v="71.0"/>
        <n v="374.0"/>
        <n v="98.0"/>
        <n v="171.0"/>
        <n v="227.0"/>
        <n v="2085.0"/>
        <n v="4865.0"/>
        <n v="489.0"/>
        <n v="48.0"/>
        <n v="113.0"/>
        <n v="166.0"/>
        <n v="2140.0"/>
        <n v="59.0"/>
        <n v="590.0"/>
        <n v="193.0"/>
        <n v="560.0"/>
        <n v="311.0"/>
        <n v="67.0"/>
        <n v="3414.0"/>
        <n v="1984.0"/>
        <n v="2174.0"/>
        <n v="73.0"/>
        <n v="8745.0"/>
        <n v="1867.0"/>
        <n v="77.0"/>
        <n v="1654.0"/>
        <n v="194.0"/>
        <n v="756.0"/>
        <n v="823.0"/>
        <n v="345.0"/>
        <n v="751.0"/>
        <n v="469.0"/>
        <n v="1354.0"/>
        <n v="801.0"/>
        <n v="750.0"/>
        <n v="2186.0"/>
        <n v="435.0"/>
        <n v="43.0"/>
        <n v="42.0"/>
        <n v="49.0"/>
        <n v="691.0"/>
        <n v="4563.0"/>
        <n v="699.0"/>
        <n v="1245.0"/>
        <n v="541.0"/>
        <n v="142.0"/>
        <n v="1874.0"/>
        <n v="37.0"/>
        <n v="269.0"/>
        <n v="180.0"/>
        <n v="203.0"/>
        <n v="380.0"/>
        <n v="1254.0"/>
        <n v="3984.0"/>
        <n v="421.0"/>
        <n v="197.0"/>
        <n v="805.0"/>
        <n v="233.0"/>
        <n v="325.0"/>
        <n v="61.0"/>
        <n v="471.0"/>
        <n v="347.0"/>
        <n v="117.0"/>
        <n v="201.0"/>
        <n v="650.0"/>
        <n v="360.0"/>
        <n v="108.0"/>
        <n v="116.0"/>
        <n v="1541.0"/>
        <n v="796.0"/>
        <n v="519.0"/>
        <n v="666.0"/>
        <n v="470.0"/>
        <n v="600.0"/>
        <n v="2150.0"/>
        <n v="1987.0"/>
        <n v="426.0"/>
        <n v="974.0"/>
        <n v="47.0"/>
        <n v="478.0"/>
        <n v="222.0"/>
        <n v="874.0"/>
        <n v="52.0"/>
        <n v="2874.0"/>
        <n v="400.0"/>
        <n v="13.0"/>
        <n v="492.0"/>
        <n v="19.0"/>
        <n v="152.0"/>
        <n v="146.0"/>
        <n v="1235.0"/>
        <n v="275.0"/>
        <n v="4852.0"/>
        <n v="164.0"/>
        <n v="390.0"/>
        <n v="209.0"/>
        <n v="1999.0"/>
        <n v="2000.0"/>
        <n v="57.0"/>
        <n v="1058.0"/>
        <n v="1290.0"/>
        <n v="2984.0"/>
        <n v="440.0"/>
        <m/>
      </sharedItems>
    </cacheField>
    <cacheField name="viewable_impressions" numFmtId="0">
      <sharedItems containsString="0" containsBlank="1" containsNumber="1" containsInteger="1">
        <n v="14623.0"/>
        <n v="24692.0"/>
        <n v="39543.0"/>
        <n v="5876.0"/>
        <n v="10871.0"/>
        <n v="58336.0"/>
        <n v="4126.0"/>
        <n v="1135085.0"/>
        <n v="8061.0"/>
        <n v="11077.0"/>
        <n v="4391.0"/>
        <n v="3340.0"/>
        <n v="47405.0"/>
        <n v="13600.0"/>
        <n v="9964.0"/>
        <n v="6872.0"/>
        <n v="18395.0"/>
        <n v="1272.0"/>
        <n v="3797.0"/>
        <n v="24101.0"/>
        <n v="69700.0"/>
        <n v="1124.0"/>
        <n v="155266.0"/>
        <n v="7523.0"/>
        <n v="3585.0"/>
        <n v="512107.0"/>
        <n v="22566.0"/>
        <n v="3725.0"/>
        <n v="1588.0"/>
        <n v="6193.0"/>
        <n v="5361.0"/>
        <n v="13128.0"/>
        <n v="23052.0"/>
        <n v="4608.0"/>
        <n v="3339.0"/>
        <n v="6677.0"/>
        <n v="3482.0"/>
        <n v="23374.0"/>
        <n v="47126.0"/>
        <n v="37438.0"/>
        <n v="19625.0"/>
        <n v="6272.0"/>
        <n v="9830.0"/>
        <n v="4781.0"/>
        <n v="171464.0"/>
        <n v="11084.0"/>
        <n v="14910.0"/>
        <n v="8684.0"/>
        <n v="5375.0"/>
        <n v="5668.0"/>
        <n v="17511.0"/>
        <n v="20134.0"/>
        <n v="7633.0"/>
        <n v="39206.0"/>
        <n v="47065.0"/>
        <n v="89526.0"/>
        <n v="8055.0"/>
        <n v="18073.0"/>
        <n v="14149.0"/>
        <n v="3860.0"/>
        <n v="40366.0"/>
        <n v="6758.0"/>
        <n v="10961.0"/>
        <n v="4731.0"/>
        <n v="9438.0"/>
        <n v="7938.0"/>
        <n v="22256.0"/>
        <n v="25461.0"/>
        <n v="370429.0"/>
        <n v="69132.0"/>
        <n v="3481.0"/>
        <n v="75304.0"/>
        <n v="148742.0"/>
        <n v="109871.0"/>
        <n v="95989.0"/>
        <n v="12771.0"/>
        <n v="1851.0"/>
        <n v="26416.0"/>
        <n v="35860.0"/>
        <n v="44118.0"/>
        <n v="3065.0"/>
        <n v="18950.0"/>
        <n v="203987.0"/>
        <n v="6474.0"/>
        <n v="40571.0"/>
        <n v="569.0"/>
        <n v="6105.0"/>
        <n v="5055.0"/>
        <n v="8298.0"/>
        <n v="3756.0"/>
        <n v="35661.0"/>
        <n v="7941.0"/>
        <n v="5545.0"/>
        <n v="6284.0"/>
        <n v="10702.0"/>
        <n v="127042.0"/>
        <n v="25182.0"/>
        <n v="803.0"/>
        <n v="10212.0"/>
        <n v="5263.0"/>
        <n v="12531.0"/>
        <n v="56138.0"/>
        <n v="30039.0"/>
        <n v="18536.0"/>
        <n v="4047.0"/>
        <n v="3454.0"/>
        <n v="65488.0"/>
        <n v="3650.0"/>
        <n v="33478.0"/>
        <n v="17539.0"/>
        <n v="4568.0"/>
        <n v="4168.0"/>
        <n v="25104.0"/>
        <n v="6224.0"/>
        <n v="9831.0"/>
        <n v="43079.0"/>
        <n v="9626.0"/>
        <n v="98952.0"/>
        <n v="7472.0"/>
        <n v="4545.0"/>
        <n v="4752.0"/>
        <n v="1698.0"/>
        <n v="6240.0"/>
        <n v="17477.0"/>
        <n v="1600.0"/>
        <n v="12672.0"/>
        <n v="10028.0"/>
        <n v="2089.0"/>
        <n v="4547.0"/>
        <n v="14473.0"/>
        <n v="52475.0"/>
        <n v="3798.0"/>
        <n v="11814.0"/>
        <n v="9558.0"/>
        <n v="9300.0"/>
        <n v="3275.0"/>
        <n v="11667.0"/>
        <n v="1151776.0"/>
        <n v="47583.0"/>
        <n v="104268.0"/>
        <n v="6822.0"/>
        <n v="5304.0"/>
        <n v="7290.0"/>
        <n v="5060.0"/>
        <n v="323498.0"/>
        <n v="1929.0"/>
        <n v="30157.0"/>
        <n v="35178.0"/>
        <n v="10671.0"/>
        <n v="30885.0"/>
        <n v="12354.0"/>
        <n v="37063.0"/>
        <n v="14227.0"/>
        <n v="6410.0"/>
        <n v="26779.0"/>
        <n v="25060.0"/>
        <n v="7133.0"/>
        <n v="22151.0"/>
        <n v="41861.0"/>
        <n v="13608.0"/>
        <n v="11355.0"/>
        <n v="7028.0"/>
        <n v="2960.0"/>
        <n v="2888.0"/>
        <n v="138319.0"/>
        <n v="58372.0"/>
        <n v="163149.0"/>
        <n v="5202.0"/>
        <n v="28906.0"/>
        <n v="21222.0"/>
        <n v="17284.0"/>
        <n v="102776.0"/>
        <n v="43853.0"/>
        <n v="8741.0"/>
        <n v="66740.0"/>
        <n v="105054.0"/>
        <n v="172887.0"/>
        <n v="6420.0"/>
        <n v="553773.0"/>
        <n v="40870.0"/>
        <n v="46557.0"/>
        <n v="60964.0"/>
        <n v="5495.0"/>
        <n v="6248.0"/>
        <n v="13294.0"/>
        <n v="12130.0"/>
        <n v="33538.0"/>
        <n v="11513.0"/>
        <n v="12813.0"/>
        <n v="11786.0"/>
        <n v="170122.0"/>
        <n v="28235.0"/>
        <n v="24499.0"/>
        <n v="28161.0"/>
        <n v="4655.0"/>
        <n v="3064.0"/>
        <n v="24427.0"/>
        <n v="3596.0"/>
        <n v="61995.0"/>
        <n v="18513.0"/>
        <n v="618816.0"/>
        <n v="94625.0"/>
        <n v="3776.0"/>
        <n v="464.0"/>
        <n v="63816.0"/>
        <n v="196581.0"/>
        <n v="14945.0"/>
        <n v="8047.0"/>
        <n v="6596.0"/>
        <n v="4400.0"/>
        <n v="33421.0"/>
        <n v="11390.0"/>
        <n v="292059.0"/>
        <n v="6970.0"/>
        <n v="4620.0"/>
        <n v="8367.0"/>
        <n v="4626.0"/>
        <n v="15187.0"/>
        <n v="4345.0"/>
        <n v="29142.0"/>
        <n v="6978.0"/>
        <n v="15309.0"/>
        <n v="34731.0"/>
        <n v="9205.0"/>
        <n v="212140.0"/>
        <n v="30178.0"/>
        <n v="76130.0"/>
        <n v="5152.0"/>
        <n v="550519.0"/>
        <n v="1016.0"/>
        <n v="131164.0"/>
        <n v="28719.0"/>
        <n v="41296.0"/>
        <n v="5508.0"/>
        <n v="7064.0"/>
        <n v="12950.0"/>
        <n v="56762.0"/>
        <n v="9945.0"/>
        <n v="15593.0"/>
        <n v="11051.0"/>
        <n v="41258.0"/>
        <n v="17179.0"/>
        <n v="39599.0"/>
        <n v="6472.0"/>
        <n v="7747.0"/>
        <n v="5352.0"/>
        <n v="7171.0"/>
        <n v="4713.0"/>
        <n v="4735.0"/>
        <n v="4430.0"/>
        <n v="61586.0"/>
        <n v="1295.0"/>
        <n v="8561.0"/>
        <n v="42841.0"/>
        <n v="2226.0"/>
        <n v="15587.0"/>
        <n v="22065.0"/>
        <n v="14306.0"/>
        <n v="5468.0"/>
        <n v="109118.0"/>
        <n v="82898.0"/>
        <n v="5402.0"/>
        <n v="16903.0"/>
        <n v="19134.0"/>
        <n v="71903.0"/>
        <n v="8673.0"/>
        <n v="79182.0"/>
        <n v="9519.0"/>
        <n v="6601.0"/>
        <n v="16663.0"/>
        <n v="33355.0"/>
        <n v="8280.0"/>
        <n v="4051.0"/>
        <n v="7974.0"/>
        <n v="45972.0"/>
        <n v="19527.0"/>
        <n v="14647.0"/>
        <n v="4346.0"/>
        <n v="23274.0"/>
        <n v="31317.0"/>
        <n v="3152.0"/>
        <n v="12668.0"/>
        <n v="43209.0"/>
        <n v="2368.0"/>
        <n v="3852.0"/>
        <n v="17138.0"/>
        <n v="8357.0"/>
        <n v="33879.0"/>
        <n v="48273.0"/>
        <n v="4689.0"/>
        <n v="3277.0"/>
        <n v="7619.0"/>
        <n v="2344.0"/>
        <n v="16955.0"/>
        <n v="30196.0"/>
        <n v="4063.0"/>
        <n v="40405.0"/>
        <n v="4255.0"/>
        <n v="4942.0"/>
        <n v="6597.0"/>
        <n v="6539.0"/>
        <n v="8669.0"/>
        <n v="1420.0"/>
        <n v="25871.0"/>
        <n v="23557.0"/>
        <n v="32089.0"/>
        <n v="18831.0"/>
        <n v="3059.0"/>
        <n v="23985.0"/>
        <n v="12210.0"/>
        <n v="8100.0"/>
        <n v="18046.0"/>
        <n v="17744.0"/>
        <n v="18993.0"/>
        <n v="336480.0"/>
        <n v="105048.0"/>
        <n v="28001.0"/>
        <n v="1779.0"/>
        <n v="6507.0"/>
        <n v="6331.0"/>
        <n v="15761.0"/>
        <n v="70865.0"/>
        <n v="18717.0"/>
        <n v="9048.0"/>
        <n v="27671.0"/>
        <n v="16698.0"/>
        <n v="66972.0"/>
        <n v="8527.0"/>
        <n v="5230.0"/>
        <n v="10842.0"/>
        <n v="18735.0"/>
        <n v="3002.0"/>
        <n v="10511.0"/>
        <n v="126031.0"/>
        <n v="6514.0"/>
        <n v="8228.0"/>
        <n v="3821.0"/>
        <n v="5959.0"/>
        <n v="8339.0"/>
        <n v="5740.0"/>
        <n v="340616.0"/>
        <n v="24672.0"/>
        <n v="43554.0"/>
        <n v="6581.0"/>
        <n v="22155.0"/>
        <n v="20980.0"/>
        <n v="1518.0"/>
        <n v="134959.0"/>
        <n v="7225.0"/>
        <n v="4565.0"/>
        <n v="1777.0"/>
        <n v="20942.0"/>
        <n v="16357.0"/>
        <n v="5460.0"/>
        <n v="5734.0"/>
        <n v="3568.0"/>
        <n v="16543.0"/>
        <n v="11928.0"/>
        <n v="7102.0"/>
        <n v="5092.0"/>
        <n v="16872.0"/>
        <n v="77283.0"/>
        <n v="11116.0"/>
        <n v="23767.0"/>
        <n v="6170.0"/>
        <n v="81956.0"/>
        <n v="10021.0"/>
        <n v="5781.0"/>
        <n v="940296.0"/>
        <n v="7055.0"/>
        <n v="28713.0"/>
        <n v="98259.0"/>
        <n v="7626.0"/>
        <n v="5900.0"/>
        <n v="61524.0"/>
        <n v="4818.0"/>
        <n v="26541.0"/>
        <n v="9246.0"/>
        <n v="9934.0"/>
        <n v="8947.0"/>
        <n v="36040.0"/>
        <n v="6305.0"/>
        <n v="45376.0"/>
        <n v="326721.0"/>
        <n v="8159.0"/>
        <n v="1403.0"/>
        <n v="40343.0"/>
        <n v="13127.0"/>
        <n v="34921.0"/>
        <n v="7928.0"/>
        <n v="57653.0"/>
        <n v="3398.0"/>
        <n v="4648.0"/>
        <n v="75089.0"/>
        <n v="48786.0"/>
        <n v="723.0"/>
        <n v="10473.0"/>
        <n v="737990.0"/>
        <n v="467726.0"/>
        <n v="424340.0"/>
        <n v="4468.0"/>
        <n v="2013324.0"/>
        <n v="3145.0"/>
        <n v="2549.0"/>
        <n v="221833.0"/>
        <n v="66458.0"/>
        <n v="12726.0"/>
        <n v="4163.0"/>
        <n v="201153.0"/>
        <n v="3076.0"/>
        <n v="40640.0"/>
        <n v="239363.0"/>
        <n v="1923.0"/>
        <n v="9613.0"/>
        <n v="176329.0"/>
        <n v="9424.0"/>
        <n v="57620.0"/>
        <n v="21893.0"/>
        <n v="12708.0"/>
        <n v="16986.0"/>
        <n v="4644.0"/>
        <n v="6473.0"/>
        <n v="4021.0"/>
        <n v="9944.0"/>
        <n v="166412.0"/>
        <n v="76695.0"/>
        <n v="8536.0"/>
        <n v="343050.0"/>
        <n v="5980.0"/>
        <n v="27519.0"/>
        <n v="442979.0"/>
        <n v="159618.0"/>
        <n v="453974.0"/>
        <n v="29091.0"/>
        <n v="23112.0"/>
        <n v="8332.0"/>
        <n v="14599.0"/>
        <n v="4020.0"/>
        <n v="15989.0"/>
        <n v="83035.0"/>
        <n v="2353.0"/>
        <n v="8191.0"/>
        <n v="7664.0"/>
        <n v="30688.0"/>
        <n v="73422.0"/>
        <n v="4727.0"/>
        <n v="11206.0"/>
        <n v="1345.0"/>
        <n v="9054.0"/>
        <n v="6753.0"/>
        <n v="18304.0"/>
        <n v="11402.0"/>
        <n v="17695.0"/>
        <n v="9211.0"/>
        <n v="13003.0"/>
        <n v="7860.0"/>
        <n v="14583.0"/>
        <n v="4683.0"/>
        <n v="31283.0"/>
        <n v="114927.0"/>
        <n v="6511.0"/>
        <n v="6187.0"/>
        <n v="8618.0"/>
        <n v="4595.0"/>
        <n v="40385.0"/>
        <n v="10735.0"/>
        <n v="21830.0"/>
        <n v="17048.0"/>
        <n v="5523.0"/>
        <n v="53017.0"/>
        <n v="217526.0"/>
        <n v="3089.0"/>
        <n v="6186.0"/>
        <n v="14259.0"/>
        <n v="1387.0"/>
        <n v="1652.0"/>
        <n v="981461.0"/>
        <n v="19169.0"/>
        <n v="15548.0"/>
        <n v="163786.0"/>
        <n v="13626.0"/>
        <n v="1475.0"/>
        <n v="75638.0"/>
        <n v="1155869.0"/>
        <n v="12168.0"/>
        <n v="102728.0"/>
        <n v="9375.0"/>
        <n v="9249.0"/>
        <n v="5653.0"/>
        <n v="17531.0"/>
        <n v="6702.0"/>
        <n v="7757.0"/>
        <n v="5564.0"/>
        <n v="3588.0"/>
        <n v="40733.0"/>
        <n v="3976.0"/>
        <n v="18382.0"/>
        <n v="12453.0"/>
        <n v="15219.0"/>
        <n v="12591.0"/>
        <n v="6616.0"/>
        <n v="7173.0"/>
        <n v="11736.0"/>
        <n v="16144.0"/>
        <n v="98938.0"/>
        <n v="23152.0"/>
        <n v="40039.0"/>
        <n v="49240.0"/>
        <n v="95762.0"/>
        <n v="10901.0"/>
        <n v="7521.0"/>
        <n v="5756.0"/>
        <n v="6133.0"/>
        <n v="15071.0"/>
        <n v="2338732.0"/>
        <n v="8595.0"/>
        <n v="5218.0"/>
        <n v="113707.0"/>
        <n v="15621.0"/>
        <n v="29108.0"/>
        <n v="7106.0"/>
        <n v="866.0"/>
        <n v="590156.0"/>
        <n v="6416.0"/>
        <n v="14477.0"/>
        <n v="23741.0"/>
        <n v="6867.0"/>
        <n v="9807.0"/>
        <n v="7247.0"/>
        <n v="86884.0"/>
        <n v="6478.0"/>
        <n v="2714.0"/>
        <n v="41506.0"/>
        <n v="3786.0"/>
        <n v="16326.0"/>
        <n v="4992.0"/>
        <n v="45324.0"/>
        <n v="17930.0"/>
        <n v="5376.0"/>
        <n v="4963.0"/>
        <n v="28800.0"/>
        <n v="121175.0"/>
        <n v="67534.0"/>
        <n v="8161.0"/>
        <n v="33865.0"/>
        <n v="55984.0"/>
        <n v="5311.0"/>
        <n v="51394.0"/>
        <n v="30158.0"/>
        <n v="30225.0"/>
        <n v="5928.0"/>
        <n v="1348.0"/>
        <n v="5549.0"/>
        <n v="1243.0"/>
        <n v="8670.0"/>
        <n v="4578.0"/>
        <n v="67637.0"/>
        <n v="49049.0"/>
        <n v="36503.0"/>
        <n v="25482.0"/>
        <n v="12287.0"/>
        <n v="7950.0"/>
        <n v="12749.0"/>
        <n v="9248.0"/>
        <n v="101487.0"/>
        <n v="7553.0"/>
        <n v="45294.0"/>
        <n v="43261.0"/>
        <n v="24711.0"/>
        <n v="31262.0"/>
        <n v="3570.0"/>
        <n v="4835.0"/>
        <n v="13054.0"/>
        <n v="246243.0"/>
        <n v="90928.0"/>
        <n v="12733.0"/>
        <n v="80623.0"/>
        <n v="24951.0"/>
        <n v="14213.0"/>
        <n v="716.0"/>
        <n v="50923.0"/>
        <n v="3623.0"/>
        <n v="34008.0"/>
        <n v="2646.0"/>
        <n v="4360.0"/>
        <n v="191.0"/>
        <n v="3988.0"/>
        <n v="38487.0"/>
        <n v="4337.0"/>
        <n v="9901.0"/>
        <n v="33602.0"/>
        <n v="3753.0"/>
        <n v="668449.0"/>
        <n v="26978.0"/>
        <n v="30349.0"/>
        <n v="79254.0"/>
        <n v="395852.0"/>
        <n v="10618.0"/>
        <n v="16254.0"/>
        <n v="2996.0"/>
        <n v="4647.0"/>
        <n v="3901.0"/>
        <n v="94895.0"/>
        <n v="5271.0"/>
        <n v="51004.0"/>
        <n v="264325.0"/>
        <n v="9848.0"/>
        <n v="6119.0"/>
        <n v="78234.0"/>
        <n v="9481.0"/>
        <n v="31245.0"/>
        <n v="6548.0"/>
        <n v="3704.0"/>
        <n v="53431.0"/>
        <n v="10713.0"/>
        <n v="67987.0"/>
        <n v="46039.0"/>
        <n v="7411.0"/>
        <n v="3609.0"/>
        <n v="132038.0"/>
        <n v="9673.0"/>
        <n v="4520.0"/>
        <n v="8268.0"/>
        <n v="1191.0"/>
        <n v="4321.0"/>
        <n v="22712.0"/>
        <n v="204189.0"/>
        <n v="3093.0"/>
        <n v="11306.0"/>
        <n v="11197.0"/>
        <n v="699834.0"/>
        <n v="55665.0"/>
        <n v="2807.0"/>
        <n v="6761.0"/>
        <n v="130676.0"/>
        <n v="7693.0"/>
        <n v="9614.0"/>
        <n v="5396.0"/>
        <n v="2152.0"/>
        <n v="8955.0"/>
        <n v="6019.0"/>
        <n v="60626.0"/>
        <n v="5054.0"/>
        <n v="70181.0"/>
        <n v="33557.0"/>
        <n v="5048.0"/>
        <n v="20750.0"/>
        <n v="71564.0"/>
        <n v="15253.0"/>
        <n v="396802.0"/>
        <n v="5190.0"/>
        <n v="155260.0"/>
        <n v="13822.0"/>
        <n v="9202.0"/>
        <n v="21437.0"/>
        <n v="6490.0"/>
        <n v="3441.0"/>
        <n v="881525.0"/>
        <n v="6169.0"/>
        <n v="5606.0"/>
        <n v="5855.0"/>
        <n v="344201.0"/>
        <n v="3890.0"/>
        <n v="7615.0"/>
        <n v="16163.0"/>
        <n v="137649.0"/>
        <n v="18348.0"/>
        <n v="57187.0"/>
        <n v="52098.0"/>
        <n v="37418.0"/>
        <n v="2042.0"/>
        <n v="86250.0"/>
        <n v="10434.0"/>
        <n v="1754.0"/>
        <n v="18450.0"/>
        <n v="2971.0"/>
        <n v="61821.0"/>
        <n v="7676.0"/>
        <n v="32060.0"/>
        <n v="13169.0"/>
        <n v="3721.0"/>
        <n v="33457.0"/>
        <n v="432673.0"/>
        <n v="31829.0"/>
        <n v="20872.0"/>
        <n v="13904.0"/>
        <n v="1359.0"/>
        <n v="13553.0"/>
        <n v="644697.0"/>
        <n v="12405.0"/>
        <n v="13791.0"/>
        <n v="13542.0"/>
        <n v="3142.0"/>
        <n v="388915.0"/>
        <n v="589.0"/>
        <n v="24067.0"/>
        <n v="6300.0"/>
        <n v="5009.0"/>
        <n v="274912.0"/>
        <n v="70777.0"/>
        <n v="48862.0"/>
        <n v="11394.0"/>
        <n v="988.0"/>
        <n v="629973.0"/>
        <n v="7093.0"/>
        <n v="7601.0"/>
        <n v="8326.0"/>
        <n v="23764.0"/>
        <n v="53264.0"/>
        <n v="4888.0"/>
        <n v="37732.0"/>
        <n v="2987.0"/>
        <n v="3150.0"/>
        <n v="58269.0"/>
        <n v="39257.0"/>
        <m/>
      </sharedItems>
    </cacheField>
    <cacheField name="measurable_impressions" numFmtId="0">
      <sharedItems containsString="0" containsBlank="1" containsNumber="1" containsInteger="1">
        <n v="92063.0"/>
        <n v="45565.0"/>
        <n v="54290.0"/>
        <n v="10048.0"/>
        <n v="12885.0"/>
        <n v="103569.0"/>
        <n v="7654.0"/>
        <n v="1487426.0"/>
        <n v="15667.0"/>
        <n v="30190.0"/>
        <n v="9098.0"/>
        <n v="11662.0"/>
        <n v="100881.0"/>
        <n v="20256.0"/>
        <n v="70015.0"/>
        <n v="14248.0"/>
        <n v="164487.0"/>
        <n v="12427.0"/>
        <n v="51520.0"/>
        <n v="75557.0"/>
        <n v="91910.0"/>
        <n v="10003.0"/>
        <n v="176562.0"/>
        <n v="14815.0"/>
        <n v="8450.0"/>
        <n v="1088748.0"/>
        <n v="30685.0"/>
        <n v="7413.0"/>
        <n v="7088.0"/>
        <n v="8682.0"/>
        <n v="7643.0"/>
        <n v="27596.0"/>
        <n v="42375.0"/>
        <n v="5881.0"/>
        <n v="7891.0"/>
        <n v="10132.0"/>
        <n v="12487.0"/>
        <n v="33779.0"/>
        <n v="65080.0"/>
        <n v="40447.0"/>
        <n v="76531.0"/>
        <n v="11886.0"/>
        <n v="11658.0"/>
        <n v="7943.0"/>
        <n v="247450.0"/>
        <n v="18079.0"/>
        <n v="20074.0"/>
        <n v="11766.0"/>
        <n v="12040.0"/>
        <n v="16711.0"/>
        <n v="31974.0"/>
        <n v="30708.0"/>
        <n v="11053.0"/>
        <n v="62109.0"/>
        <n v="73640.0"/>
        <n v="237859.0"/>
        <n v="12724.0"/>
        <n v="19655.0"/>
        <n v="21281.0"/>
        <n v="6406.0"/>
        <n v="71128.0"/>
        <n v="7537.0"/>
        <n v="15451.0"/>
        <n v="15332.0"/>
        <n v="15611.0"/>
        <n v="14030.0"/>
        <n v="25986.0"/>
        <n v="44751.0"/>
        <n v="820340.0"/>
        <n v="111957.0"/>
        <n v="7050.0"/>
        <n v="99311.0"/>
        <n v="313071.0"/>
        <n v="236426.0"/>
        <n v="173923.0"/>
        <n v="16749.0"/>
        <n v="14926.0"/>
        <n v="137369.0"/>
        <n v="79837.0"/>
        <n v="91080.0"/>
        <n v="13109.0"/>
        <n v="71458.0"/>
        <n v="338107.0"/>
        <n v="12323.0"/>
        <n v="63614.0"/>
        <n v="2059.0"/>
        <n v="26283.0"/>
        <n v="15831.0"/>
        <n v="21161.0"/>
        <n v="30764.0"/>
        <n v="292992.0"/>
        <n v="14331.0"/>
        <n v="7554.0"/>
        <n v="10919.0"/>
        <n v="21034.0"/>
        <n v="225121.0"/>
        <n v="44696.0"/>
        <n v="2465.0"/>
        <n v="19934.0"/>
        <n v="9921.0"/>
        <n v="28461.0"/>
        <n v="88836.0"/>
        <n v="60482.0"/>
        <n v="21019.0"/>
        <n v="27357.0"/>
        <n v="5510.0"/>
        <n v="80451.0"/>
        <n v="55128.0"/>
        <n v="72874.0"/>
        <n v="37664.0"/>
        <n v="8648.0"/>
        <n v="9768.0"/>
        <n v="61242.0"/>
        <n v="11110.0"/>
        <n v="63640.0"/>
        <n v="99312.0"/>
        <n v="17815.0"/>
        <n v="120688.0"/>
        <n v="11687.0"/>
        <n v="15617.0"/>
        <n v="6566.0"/>
        <n v="11234.0"/>
        <n v="9672.0"/>
        <n v="38621.0"/>
        <n v="11345.0"/>
        <n v="21345.0"/>
        <n v="37295.0"/>
        <n v="11500.0"/>
        <n v="9666.0"/>
        <n v="85424.0"/>
        <n v="97166.0"/>
        <n v="8619.0"/>
        <n v="17040.0"/>
        <n v="15426.0"/>
        <n v="13110.0"/>
        <n v="21993.0"/>
        <n v="6760.0"/>
        <n v="33260.0"/>
        <n v="1396230.0"/>
        <n v="51275.0"/>
        <n v="128470.0"/>
        <n v="9274.0"/>
        <n v="10731.0"/>
        <n v="11731.0"/>
        <n v="12459.0"/>
        <n v="467646.0"/>
        <n v="7441.0"/>
        <n v="43810.0"/>
        <n v="196583.0"/>
        <n v="12937.0"/>
        <n v="151358.0"/>
        <n v="17500.0"/>
        <n v="51480.0"/>
        <n v="19480.0"/>
        <n v="10860.0"/>
        <n v="48902.0"/>
        <n v="28038.0"/>
        <n v="11331.0"/>
        <n v="49058.0"/>
        <n v="55929.0"/>
        <n v="21704.0"/>
        <n v="21740.0"/>
        <n v="10191.0"/>
        <n v="9953.0"/>
        <n v="10487.0"/>
        <n v="300133.0"/>
        <n v="135099.0"/>
        <n v="200859.0"/>
        <n v="23474.0"/>
        <n v="172515.0"/>
        <n v="33671.0"/>
        <n v="27542.0"/>
        <n v="128004.0"/>
        <n v="58642.0"/>
        <n v="10606.0"/>
        <n v="149743.0"/>
        <n v="260998.0"/>
        <n v="263424.0"/>
        <n v="10287.0"/>
        <n v="1120128.0"/>
        <n v="195447.0"/>
        <n v="60868.0"/>
        <n v="108301.0"/>
        <n v="10141.0"/>
        <n v="86775.0"/>
        <n v="24129.0"/>
        <n v="47535.0"/>
        <n v="16192.0"/>
        <n v="21893.0"/>
        <n v="15365.0"/>
        <n v="256841.0"/>
        <n v="57543.0"/>
        <n v="34496.0"/>
        <n v="59169.0"/>
        <n v="7434.0"/>
        <n v="15428.0"/>
        <n v="30084.0"/>
        <n v="51209.0"/>
        <n v="71110.0"/>
        <n v="40506.0"/>
        <n v="829942.0"/>
        <n v="180681.0"/>
        <n v="9581.0"/>
        <n v="19802.0"/>
        <n v="70011.0"/>
        <n v="379758.0"/>
        <n v="19548.0"/>
        <n v="33641.0"/>
        <n v="13880.0"/>
        <n v="6379.0"/>
        <n v="66729.0"/>
        <n v="23355.0"/>
        <n v="428761.0"/>
        <n v="8882.0"/>
        <n v="22254.0"/>
        <n v="15731.0"/>
        <n v="8264.0"/>
        <n v="37408.0"/>
        <n v="8376.0"/>
        <n v="41093.0"/>
        <n v="9369.0"/>
        <n v="20244.0"/>
        <n v="59369.0"/>
        <n v="43535.0"/>
        <n v="389474.0"/>
        <n v="113438.0"/>
        <n v="133578.0"/>
        <n v="30383.0"/>
        <n v="977978.0"/>
        <n v="13468.0"/>
        <n v="177952.0"/>
        <n v="36629.0"/>
        <n v="53472.0"/>
        <n v="11539.0"/>
        <n v="15433.0"/>
        <n v="38030.0"/>
        <n v="76198.0"/>
        <n v="12878.0"/>
        <n v="18617.0"/>
        <n v="17202.0"/>
        <n v="65374.0"/>
        <n v="48389.0"/>
        <n v="94941.0"/>
        <n v="11922.0"/>
        <n v="10690.0"/>
        <n v="8141.0"/>
        <n v="8151.0"/>
        <n v="8230.0"/>
        <n v="6390.0"/>
        <n v="7869.0"/>
        <n v="247500.0"/>
        <n v="9196.0"/>
        <n v="11782.0"/>
        <n v="96539.0"/>
        <n v="16510.0"/>
        <n v="19288.0"/>
        <n v="46126.0"/>
        <n v="39750.0"/>
        <n v="7298.0"/>
        <n v="122937.0"/>
        <n v="116235.0"/>
        <n v="36080.0"/>
        <n v="149653.0"/>
        <n v="28059.0"/>
        <n v="80390.0"/>
        <n v="18578.0"/>
        <n v="109463.0"/>
        <n v="13041.0"/>
        <n v="18909.0"/>
        <n v="29774.0"/>
        <n v="295405.0"/>
        <n v="107935.0"/>
        <n v="6215.0"/>
        <n v="10311.0"/>
        <n v="83922.0"/>
        <n v="82800.0"/>
        <n v="18731.0"/>
        <n v="6163.0"/>
        <n v="35934.0"/>
        <n v="37660.0"/>
        <n v="6464.0"/>
        <n v="18613.0"/>
        <n v="69530.0"/>
        <n v="8130.0"/>
        <n v="8526.0"/>
        <n v="35689.0"/>
        <n v="11461.0"/>
        <n v="49382.0"/>
        <n v="65800.0"/>
        <n v="31363.0"/>
        <n v="25959.0"/>
        <n v="9999.0"/>
        <n v="7324.0"/>
        <n v="76971.0"/>
        <n v="62327.0"/>
        <n v="9941.0"/>
        <n v="67406.0"/>
        <n v="7669.0"/>
        <n v="6868.0"/>
        <n v="13508.0"/>
        <n v="9391.0"/>
        <n v="15208.0"/>
        <n v="69246.0"/>
        <n v="53969.0"/>
        <n v="35247.0"/>
        <n v="45597.0"/>
        <n v="20922.0"/>
        <n v="6523.0"/>
        <n v="63853.0"/>
        <n v="38039.0"/>
        <n v="11524.0"/>
        <n v="27358.0"/>
        <n v="34812.0"/>
        <n v="39522.0"/>
        <n v="443202.0"/>
        <n v="238629.0"/>
        <n v="36335.0"/>
        <n v="12458.0"/>
        <n v="10895.0"/>
        <n v="36245.0"/>
        <n v="23532.0"/>
        <n v="95871.0"/>
        <n v="46367.0"/>
        <n v="12326.0"/>
        <n v="35488.0"/>
        <n v="8928.0"/>
        <n v="23798.0"/>
        <n v="191183.0"/>
        <n v="12625.0"/>
        <n v="11493.0"/>
        <n v="6923.0"/>
        <n v="14953.0"/>
        <n v="21127.0"/>
        <n v="6361.0"/>
        <n v="18132.0"/>
        <n v="140596.0"/>
        <n v="9378.0"/>
        <n v="13396.0"/>
        <n v="12741.0"/>
        <n v="7947.0"/>
        <n v="13051.0"/>
        <n v="8009.0"/>
        <n v="488921.0"/>
        <n v="45563.0"/>
        <n v="56558.0"/>
        <n v="44917.0"/>
        <n v="43802.0"/>
        <n v="55050.0"/>
        <n v="8191.0"/>
        <n v="274790.0"/>
        <n v="12173.0"/>
        <n v="53407.0"/>
        <n v="17211.0"/>
        <n v="33479.0"/>
        <n v="100222.0"/>
        <n v="11154.0"/>
        <n v="9413.0"/>
        <n v="11388.0"/>
        <n v="42427.0"/>
        <n v="14527.0"/>
        <n v="8925.0"/>
        <n v="34373.0"/>
        <n v="32085.0"/>
        <n v="94019.0"/>
        <n v="16044.0"/>
        <n v="41484.0"/>
        <n v="53603.0"/>
        <n v="624118.0"/>
        <n v="16755.0"/>
        <n v="16134.0"/>
        <n v="1516537.0"/>
        <n v="11497.0"/>
        <n v="62829.0"/>
        <n v="212073.0"/>
        <n v="14456.0"/>
        <n v="10175.0"/>
        <n v="105104.0"/>
        <n v="7382.0"/>
        <n v="35126.0"/>
        <n v="22565.0"/>
        <n v="13377.0"/>
        <n v="14256.0"/>
        <n v="40684.0"/>
        <n v="35118.0"/>
        <n v="79935.0"/>
        <n v="700814.0"/>
        <n v="11984.0"/>
        <n v="13410.0"/>
        <n v="101306.0"/>
        <n v="67027.0"/>
        <n v="69138.0"/>
        <n v="11931.0"/>
        <n v="76803.0"/>
        <n v="4324.0"/>
        <n v="8751.0"/>
        <n v="179723.0"/>
        <n v="85900.0"/>
        <n v="8720.0"/>
        <n v="19679.0"/>
        <n v="1177859.0"/>
        <n v="634589.0"/>
        <n v="634059.0"/>
        <n v="18821.0"/>
        <n v="2669103.0"/>
        <n v="13703.0"/>
        <n v="11974.0"/>
        <n v="480882.0"/>
        <n v="86571.0"/>
        <n v="24442.0"/>
        <n v="5586.0"/>
        <n v="557263.0"/>
        <n v="6252.0"/>
        <n v="64819.0"/>
        <n v="261467.0"/>
        <n v="15085.0"/>
        <n v="11247.0"/>
        <n v="450103.0"/>
        <n v="18087.0"/>
        <n v="97903.0"/>
        <n v="26127.0"/>
        <n v="22261.0"/>
        <n v="26606.0"/>
        <n v="8462.0"/>
        <n v="17081.0"/>
        <n v="11403.0"/>
        <n v="15714.0"/>
        <n v="251319.0"/>
        <n v="183585.0"/>
        <n v="57434.0"/>
        <n v="541133.0"/>
        <n v="12114.0"/>
        <n v="270098.0"/>
        <n v="611813.0"/>
        <n v="233150.0"/>
        <n v="691696.0"/>
        <n v="143813.0"/>
        <n v="65390.0"/>
        <n v="11170.0"/>
        <n v="24656.0"/>
        <n v="6692.0"/>
        <n v="38916.0"/>
        <n v="782482.0"/>
        <n v="18261.0"/>
        <n v="13641.0"/>
        <n v="21698.0"/>
        <n v="109518.0"/>
        <n v="91976.0"/>
        <n v="6513.0"/>
        <n v="19459.0"/>
        <n v="8187.0"/>
        <n v="12676.0"/>
        <n v="7229.0"/>
        <n v="44891.0"/>
        <n v="14231.0"/>
        <n v="37108.0"/>
        <n v="13372.0"/>
        <n v="21286.0"/>
        <n v="11009.0"/>
        <n v="19860.0"/>
        <n v="13273.0"/>
        <n v="59462.0"/>
        <n v="255481.0"/>
        <n v="14526.0"/>
        <n v="15752.0"/>
        <n v="17166.0"/>
        <n v="41618.0"/>
        <n v="13765.0"/>
        <n v="70325.0"/>
        <n v="21076.0"/>
        <n v="27750.0"/>
        <n v="54166.0"/>
        <n v="10267.0"/>
        <n v="106432.0"/>
        <n v="240731.0"/>
        <n v="13644.0"/>
        <n v="10612.0"/>
        <n v="25153.0"/>
        <n v="19654.0"/>
        <n v="9924.0"/>
        <n v="8869.0"/>
        <n v="1731673.0"/>
        <n v="182583.0"/>
        <n v="20651.0"/>
        <n v="374116.0"/>
        <n v="22109.0"/>
        <n v="2054.0"/>
        <n v="153987.0"/>
        <n v="1447900.0"/>
        <n v="16616.0"/>
        <n v="127130.0"/>
        <n v="15562.0"/>
        <n v="31564.0"/>
        <n v="14459.0"/>
        <n v="28429.0"/>
        <n v="9096.0"/>
        <n v="10028.0"/>
        <n v="12630.0"/>
        <n v="8210.0"/>
        <n v="23556.0"/>
        <n v="477114.0"/>
        <n v="5219.0"/>
        <n v="23328.0"/>
        <n v="13873.0"/>
        <n v="21497.0"/>
        <n v="22656.0"/>
        <n v="8778.0"/>
        <n v="11432.0"/>
        <n v="113735.0"/>
        <n v="24752.0"/>
        <n v="161848.0"/>
        <n v="35857.0"/>
        <n v="80040.0"/>
        <n v="72687.0"/>
        <n v="104612.0"/>
        <n v="24980.0"/>
        <n v="10959.0"/>
        <n v="11636.0"/>
        <n v="12377.0"/>
        <n v="19095.0"/>
        <n v="3445626.0"/>
        <n v="14466.0"/>
        <n v="10763.0"/>
        <n v="157940.0"/>
        <n v="32539.0"/>
        <n v="45570.0"/>
        <n v="13189.0"/>
        <n v="13268.0"/>
        <n v="953556.0"/>
        <n v="14049.0"/>
        <n v="139167.0"/>
        <n v="59893.0"/>
        <n v="9347.0"/>
        <n v="68568.0"/>
        <n v="10338.0"/>
        <n v="94687.0"/>
        <n v="27405.0"/>
        <n v="9332.0"/>
        <n v="46163.0"/>
        <n v="7232.0"/>
        <n v="25991.0"/>
        <n v="10245.0"/>
        <n v="99065.0"/>
        <n v="19822.0"/>
        <n v="11490.0"/>
        <n v="10991.0"/>
        <n v="68566.0"/>
        <n v="213280.0"/>
        <n v="85013.0"/>
        <n v="9951.0"/>
        <n v="78662.0"/>
        <n v="99432.0"/>
        <n v="7266.0"/>
        <n v="117635.0"/>
        <n v="69150.0"/>
        <n v="43298.0"/>
        <n v="13298.0"/>
        <n v="7832.0"/>
        <n v="11852.0"/>
        <n v="8897.0"/>
        <n v="16871.0"/>
        <n v="9155.0"/>
        <n v="145416.0"/>
        <n v="97093.0"/>
        <n v="40051.0"/>
        <n v="54149.0"/>
        <n v="25003.0"/>
        <n v="11360.0"/>
        <n v="19274.0"/>
        <n v="14192.0"/>
        <n v="136036.0"/>
        <n v="15201.0"/>
        <n v="77646.0"/>
        <n v="55261.0"/>
        <n v="48019.0"/>
        <n v="35043.0"/>
        <n v="29458.0"/>
        <n v="19291.0"/>
        <n v="22276.0"/>
        <n v="532325.0"/>
        <n v="184823.0"/>
        <n v="203986.0"/>
        <n v="181763.0"/>
        <n v="77333.0"/>
        <n v="23455.0"/>
        <n v="6867.0"/>
        <n v="104074.0"/>
        <n v="16934.0"/>
        <n v="17138.0"/>
        <n v="195803.0"/>
        <n v="3373.0"/>
        <n v="11358.0"/>
        <n v="15564.0"/>
        <n v="6863.0"/>
        <n v="90615.0"/>
        <n v="10596.0"/>
        <n v="16266.0"/>
        <n v="167814.0"/>
        <n v="20808.0"/>
        <n v="852442.0"/>
        <n v="59516.0"/>
        <n v="46446.0"/>
        <n v="100563.0"/>
        <n v="699064.0"/>
        <n v="16643.0"/>
        <n v="36526.0"/>
        <n v="49686.0"/>
        <n v="9909.0"/>
        <n v="9645.0"/>
        <n v="145113.0"/>
        <n v="7065.0"/>
        <n v="82985.0"/>
        <n v="378011.0"/>
        <n v="16558.0"/>
        <n v="12505.0"/>
        <n v="438695.0"/>
        <n v="16300.0"/>
        <n v="49089.0"/>
        <n v="9042.0"/>
        <n v="30227.0"/>
        <n v="163634.0"/>
        <n v="13992.0"/>
        <n v="79409.0"/>
        <n v="65383.0"/>
        <n v="16576.0"/>
        <n v="12644.0"/>
        <n v="167406.0"/>
        <n v="15088.0"/>
        <n v="8037.0"/>
        <n v="11042.0"/>
        <n v="5883.0"/>
        <n v="9646.0"/>
        <n v="41918.0"/>
        <n v="385654.0"/>
        <n v="6897.0"/>
        <n v="20625.0"/>
        <n v="16687.0"/>
        <n v="955905.0"/>
        <n v="112913.0"/>
        <n v="13393.0"/>
        <n v="10783.0"/>
        <n v="183688.0"/>
        <n v="13237.0"/>
        <n v="14086.0"/>
        <n v="7417.0"/>
        <n v="6039.0"/>
        <n v="13829.0"/>
        <n v="10952.0"/>
        <n v="76071.0"/>
        <n v="7227.0"/>
        <n v="150003.0"/>
        <n v="104929.0"/>
        <n v="7154.0"/>
        <n v="50714.0"/>
        <n v="81785.0"/>
        <n v="35453.0"/>
        <n v="437639.0"/>
        <n v="8621.0"/>
        <n v="169583.0"/>
        <n v="26934.0"/>
        <n v="85273.0"/>
        <n v="27586.0"/>
        <n v="7862.0"/>
        <n v="6663.0"/>
        <n v="1550866.0"/>
        <n v="9138.0"/>
        <n v="13461.0"/>
        <n v="15753.0"/>
        <n v="720606.0"/>
        <n v="5905.0"/>
        <n v="14939.0"/>
        <n v="31192.0"/>
        <n v="30368.0"/>
        <n v="178415.0"/>
        <n v="25950.0"/>
        <n v="78396.0"/>
        <n v="19588.0"/>
        <n v="86127.0"/>
        <n v="51299.0"/>
        <n v="10315.0"/>
        <n v="198209.0"/>
        <n v="53104.0"/>
        <n v="8343.0"/>
        <n v="24128.0"/>
        <n v="5102.0"/>
        <n v="145505.0"/>
        <n v="13775.0"/>
        <n v="45251.0"/>
        <n v="15969.0"/>
        <n v="26688.0"/>
        <n v="3482.0"/>
        <n v="5564.0"/>
        <n v="52172.0"/>
        <n v="642404.0"/>
        <n v="35639.0"/>
        <n v="39250.0"/>
        <n v="34123.0"/>
        <n v="7114.0"/>
        <n v="21192.0"/>
        <n v="853964.0"/>
        <n v="17609.0"/>
        <n v="25315.0"/>
        <n v="32456.0"/>
        <n v="8823.0"/>
        <n v="648524.0"/>
        <n v="7480.0"/>
        <n v="58308.0"/>
        <n v="10089.0"/>
        <n v="7160.0"/>
        <n v="415601.0"/>
        <n v="436133.0"/>
        <n v="66739.0"/>
        <n v="19576.0"/>
        <n v="2975.0"/>
        <n v="1041225.0"/>
        <n v="19681.0"/>
        <n v="10242.0"/>
        <n v="18812.0"/>
        <n v="29364.0"/>
        <n v="68123.0"/>
        <n v="7510.0"/>
        <n v="60357.0"/>
        <n v="11295.0"/>
        <n v="7247.0"/>
        <n v="66924.0"/>
        <n v="67151.0"/>
        <m/>
      </sharedItems>
    </cacheField>
    <cacheField name="total_conversions" numFmtId="0">
      <sharedItems containsString="0" containsBlank="1" containsNumber="1" containsInteger="1">
        <n v="6.0"/>
        <n v="3.0"/>
        <n v="4.0"/>
        <n v="15.0"/>
        <n v="21.0"/>
        <n v="8.0"/>
        <n v="29.0"/>
        <n v="9.0"/>
        <n v="1.0"/>
        <n v="10.0"/>
        <n v="19.0"/>
        <n v="2.0"/>
        <n v="12.0"/>
        <n v="11.0"/>
        <n v="14.0"/>
        <n v="18.0"/>
        <n v="5.0"/>
        <n v="34.0"/>
        <n v="69.0"/>
        <n v="13.0"/>
        <n v="42.0"/>
        <n v="22.0"/>
        <n v="25.0"/>
        <n v="24.0"/>
        <n v="7.0"/>
        <n v="74.0"/>
        <n v="49.0"/>
        <n v="125.0"/>
        <n v="55.0"/>
        <n v="28.0"/>
        <n v="36.0"/>
        <n v="20.0"/>
        <n v="23.0"/>
        <n v="33.0"/>
        <n v="26.0"/>
        <n v="43.0"/>
        <n v="16.0"/>
        <n v="56.0"/>
        <n v="44.0"/>
        <n v="17.0"/>
        <n v="123.0"/>
        <n v="37.0"/>
        <n v="70.0"/>
        <n v="78.0"/>
        <n v="31.0"/>
        <n v="63.0"/>
        <n v="32.0"/>
        <n v="106.0"/>
        <n v="88.0"/>
        <n v="97.0"/>
        <n v="154.0"/>
        <n v="39.0"/>
        <n v="30.0"/>
        <n v="41.0"/>
        <n v="147.0"/>
        <m/>
      </sharedItems>
    </cacheField>
    <cacheField name="gross_cost" numFmtId="164">
      <sharedItems containsString="0" containsBlank="1" containsNumber="1">
        <n v="4742.008637"/>
        <n v="1471.175728"/>
        <n v="3754.685247"/>
        <n v="4439.838064"/>
        <n v="1699.060809"/>
        <n v="6928.006202"/>
        <n v="6244.517921"/>
        <n v="6785.70979"/>
        <n v="1610.319977"/>
        <n v="6367.869929"/>
        <n v="1524.470523"/>
        <n v="1447.927193"/>
        <n v="6633.532635"/>
        <n v="5551.387415"/>
        <n v="4669.013669"/>
        <n v="2133.077113"/>
        <n v="2194.987125"/>
        <n v="5190.535998"/>
        <n v="1841.358126"/>
        <n v="5054.481581"/>
        <n v="6587.243331"/>
        <n v="1500.026152"/>
        <n v="1599.715069"/>
        <n v="1825.725708"/>
        <n v="1473.192464"/>
        <n v="7483.887187"/>
        <n v="1866.34747"/>
        <n v="3268.007134"/>
        <n v="1730.37357"/>
        <n v="4594.604003"/>
        <n v="6381.006576"/>
        <n v="1737.843485"/>
        <n v="6417.876169"/>
        <n v="5033.482578"/>
        <n v="6994.085353"/>
        <n v="1675.987427"/>
        <n v="1530.041892"/>
        <n v="5738.809089"/>
        <n v="1557.01573"/>
        <n v="2040.934819"/>
        <n v="6730.012549"/>
        <n v="1973.562233"/>
        <n v="1731.271848"/>
        <n v="1345.369"/>
        <n v="4445.874629"/>
        <n v="4961.478884"/>
        <n v="1909.277483"/>
        <n v="1527.176274"/>
        <n v="1970.357345"/>
        <n v="5244.34174"/>
        <n v="1477.493357"/>
        <n v="5239.204787"/>
        <n v="1452.207361"/>
        <n v="1890.885935"/>
        <n v="5310.769572"/>
        <n v="8168.347077"/>
        <n v="5668.857079"/>
        <n v="1550.076655"/>
        <n v="2060.993882"/>
        <n v="1560.449936"/>
        <n v="1790.390198"/>
        <n v="1526.296619"/>
        <n v="1658.358536"/>
        <n v="1704.511123"/>
        <n v="1991.94384"/>
        <n v="1835.048738"/>
        <n v="4984.485583"/>
        <n v="2025.784019"/>
        <n v="8134.350524"/>
        <n v="4918.040982"/>
        <n v="6727.440499"/>
        <n v="6616.88066"/>
        <n v="1542.500216"/>
        <n v="5150.468923"/>
        <n v="2549.115158"/>
        <n v="5195.234677"/>
        <n v="1572.24171"/>
        <n v="1464.064235"/>
        <n v="2217.932092"/>
        <n v="1657.56487"/>
        <n v="1583.537104"/>
        <n v="1803.139812"/>
        <n v="6749.202353"/>
        <n v="1826.318738"/>
        <n v="1507.946851"/>
        <n v="2753.711986"/>
        <n v="1582.410977"/>
        <n v="6386.464232"/>
        <n v="1620.1655"/>
        <n v="1506.624304"/>
        <n v="1550.938318"/>
        <n v="6943.515824"/>
        <n v="5995.041002"/>
        <n v="7273.265988"/>
        <n v="6404.003128"/>
        <n v="1465.51471"/>
        <n v="5600.355643"/>
        <n v="6120.602514"/>
        <n v="7210.686506"/>
        <n v="2641.478397"/>
        <n v="1503.484311"/>
        <n v="4652.367629"/>
        <n v="2905.884162"/>
        <n v="1711.106338"/>
        <n v="3339.454322"/>
        <n v="2181.247949"/>
        <n v="1442.22799"/>
        <n v="1669.728905"/>
        <n v="1566.912406"/>
        <n v="5328.524514"/>
        <n v="1758.098365"/>
        <n v="1504.329214"/>
        <n v="1902.301443"/>
        <n v="2087.509827"/>
        <n v="6317.510754"/>
        <n v="3993.214585"/>
        <n v="6612.14569"/>
        <n v="5038.644724"/>
        <n v="1521.185189"/>
        <n v="6522.637526"/>
        <n v="1504.784161"/>
        <n v="1466.285104"/>
        <n v="2298.888965"/>
        <n v="6644.954146"/>
        <n v="6368.862913"/>
        <n v="2539.200563"/>
        <n v="4718.836114"/>
        <n v="5224.932463"/>
        <n v="1858.132171"/>
        <n v="7004.730483"/>
        <n v="5045.93793"/>
        <n v="1536.629068"/>
        <n v="1540.46935"/>
        <n v="1814.098581"/>
        <n v="6345.460338"/>
        <n v="2959.114973"/>
        <n v="6812.588702"/>
        <n v="1453.075462"/>
        <n v="7850.644244"/>
        <n v="1532.757905"/>
        <n v="6040.595578"/>
        <n v="1682.338499"/>
        <n v="2030.142709"/>
        <n v="1593.010399"/>
        <n v="5632.087973"/>
        <n v="1600.769588"/>
        <n v="4689.521024"/>
        <n v="6708.463351"/>
        <n v="7890.221963"/>
        <n v="1574.709734"/>
        <n v="4702.027505"/>
        <n v="4727.813916"/>
        <n v="2039.35506"/>
        <n v="2921.110207"/>
        <n v="5287.567528"/>
        <n v="1912.966882"/>
        <n v="5994.746834"/>
        <n v="1478.392247"/>
        <n v="5741.098045"/>
        <n v="4881.198269"/>
        <n v="5706.864417"/>
        <n v="5912.260975"/>
        <n v="1668.016"/>
        <n v="1519.90401"/>
        <n v="4704.249956"/>
        <n v="7887.612662"/>
        <n v="5906.830006"/>
        <n v="4196.936777"/>
        <n v="4253.979116"/>
        <n v="4742.047766"/>
        <n v="6336.7181"/>
        <n v="2163.265346"/>
        <n v="7222.211408"/>
        <n v="2139.065793"/>
        <n v="6439.283498"/>
        <n v="5767.797381"/>
        <n v="6057.856722"/>
        <n v="1576.051434"/>
        <n v="1759.704833"/>
        <n v="7880.770406"/>
        <n v="5401.365085"/>
        <n v="6832.940067"/>
        <n v="2679.154068"/>
        <n v="1650.72301"/>
        <n v="6236.113094"/>
        <n v="5587.763675"/>
        <n v="4804.493233"/>
        <n v="2801.584386"/>
        <n v="6765.0004"/>
        <n v="6417.264564"/>
        <n v="1570.34276"/>
        <n v="1543.612655"/>
        <n v="1455.703554"/>
        <n v="6261.575724"/>
        <n v="1924.162675"/>
        <n v="6396.868763"/>
        <n v="5409.083955"/>
        <n v="1498.29154"/>
        <n v="1981.050288"/>
        <n v="7065.66928"/>
        <n v="1980.393834"/>
        <n v="7879.316787"/>
        <n v="6341.879301"/>
        <n v="1460.009754"/>
        <n v="4574.34827"/>
        <n v="7261.86504"/>
        <n v="6956.627366"/>
        <n v="1596.552373"/>
        <n v="6502.274933"/>
        <n v="5492.821648"/>
        <n v="6159.366902"/>
        <n v="3433.914287"/>
        <n v="5573.112396"/>
        <n v="1594.463397"/>
        <n v="2636.202124"/>
        <n v="6667.727715"/>
        <n v="5886.071146"/>
        <n v="6683.225487"/>
        <n v="6321.491689"/>
        <n v="5007.525805"/>
        <n v="1530.553686"/>
        <n v="6879.587097"/>
        <n v="6837.510602"/>
        <n v="2096.285549"/>
        <n v="1694.470977"/>
        <n v="1635.920216"/>
        <n v="5808.911254"/>
        <n v="6094.666799"/>
        <n v="1522.352623"/>
        <n v="2494.217596"/>
        <n v="1805.600513"/>
        <n v="2682.436623"/>
        <n v="2127.824066"/>
        <n v="2028.370144"/>
        <n v="5086.08996"/>
        <n v="2209.650957"/>
        <n v="1476.419509"/>
        <n v="1532.357841"/>
        <n v="5979.67"/>
        <n v="1470.971925"/>
        <n v="6571.491552"/>
        <n v="1510.61532"/>
        <n v="1718.471077"/>
        <n v="6542.612428"/>
        <n v="3137.143043"/>
        <n v="1555.112078"/>
        <n v="1583.164302"/>
        <n v="1763.784061"/>
        <n v="5216.648879"/>
        <n v="5694.27094"/>
        <n v="5184.585424"/>
        <n v="6395.550624"/>
        <n v="1532.148881"/>
        <n v="1808.307918"/>
        <n v="2015.448331"/>
        <n v="1529.307229"/>
        <n v="1609.880674"/>
        <n v="1631.741712"/>
        <n v="5214.298693"/>
        <n v="5038.714067"/>
        <n v="2196.661232"/>
        <n v="7663.695294"/>
        <n v="6431.555152"/>
        <n v="3983.621797"/>
        <n v="2122.765888"/>
        <n v="1500.838771"/>
        <n v="7292.135059"/>
        <n v="6721.094453"/>
        <n v="1475.245119"/>
        <n v="1743.078687"/>
        <n v="5083.886273"/>
        <n v="7854.731991"/>
        <n v="1631.782949"/>
        <n v="1700.795736"/>
        <n v="1657.159766"/>
        <n v="5669.14476"/>
        <n v="3223.535948"/>
        <n v="7311.99875"/>
        <n v="5000.761206"/>
        <n v="1521.372273"/>
        <n v="3621.417703"/>
        <n v="5603.048132"/>
        <n v="1842.606513"/>
        <n v="1493.204528"/>
        <n v="1493.779328"/>
        <n v="6511.029576"/>
        <n v="1577.366086"/>
        <n v="1543.66142"/>
        <n v="2172.841747"/>
        <n v="2649.997803"/>
        <n v="4554.876884"/>
        <n v="2120.757698"/>
        <n v="5284.27704"/>
        <n v="1505.01155"/>
        <n v="1517.244377"/>
        <n v="6318.413085"/>
        <n v="1911.931953"/>
        <n v="1465.872266"/>
        <n v="2239.262819"/>
        <n v="6177.464545"/>
        <n v="2047.348924"/>
        <n v="1500.09932"/>
        <n v="1639.813696"/>
        <n v="6651.51451"/>
        <n v="2347.918531"/>
        <n v="5343.459431"/>
        <n v="5702.290265"/>
        <n v="1661.167909"/>
        <n v="1937.058388"/>
        <n v="1523.783909"/>
        <n v="5974.87508"/>
        <n v="6350.916905"/>
        <n v="1513.088728"/>
        <n v="6316.488054"/>
        <n v="6766.475368"/>
        <n v="4963.966251"/>
        <n v="5899.429483"/>
        <n v="4439.368082"/>
        <n v="5092.559215"/>
        <n v="3411.590029"/>
        <n v="7098.889706"/>
        <n v="6751.558981"/>
        <n v="1483.384404"/>
        <n v="4999.665205"/>
        <n v="1541.719598"/>
        <n v="5530.800458"/>
        <n v="7312.492757"/>
        <n v="5175.142919"/>
        <n v="1493.074494"/>
        <n v="1639.72335"/>
        <n v="1982.416484"/>
        <n v="6298.513929"/>
        <n v="6860.359597"/>
        <n v="1632.472782"/>
        <n v="1755.484542"/>
        <n v="1801.14885"/>
        <n v="6605.586158"/>
        <n v="2236.485099"/>
        <n v="6114.034936"/>
        <n v="5296.970091"/>
        <n v="6997.468963"/>
        <n v="1490.006197"/>
        <n v="6051.334623"/>
        <n v="1733.830172"/>
        <n v="2215.631845"/>
        <n v="5247.623883"/>
        <n v="1819.893602"/>
        <n v="1595.659466"/>
        <n v="2463.821917"/>
        <n v="6879.601707"/>
        <n v="1559.643865"/>
        <n v="5099.28249"/>
        <n v="7948.480752"/>
        <n v="5542.512181"/>
        <n v="1527.97628"/>
        <n v="2505.403543"/>
        <n v="1816.030806"/>
        <n v="1805.926086"/>
        <n v="1442.032183"/>
        <n v="4386.648215"/>
        <n v="1965.738947"/>
        <n v="3408.076049"/>
        <n v="1608.882952"/>
        <n v="3444.202946"/>
        <n v="5284.685565"/>
        <n v="1547.513459"/>
        <n v="5884.931394"/>
        <n v="1498.3009"/>
        <n v="7467.081487"/>
        <n v="6768.758768"/>
        <n v="5101.321655"/>
        <n v="5906.464967"/>
        <n v="1720.870126"/>
        <n v="1838.98773"/>
        <n v="1464.348944"/>
        <n v="1614.309013"/>
        <n v="2178.153775"/>
        <n v="5803.331454"/>
        <n v="1525.962329"/>
        <n v="1725.271363"/>
        <n v="1487.996078"/>
        <n v="5729.650755"/>
        <n v="1724.417704"/>
        <n v="5048.852553"/>
        <n v="5740.164546"/>
        <n v="1809.590961"/>
        <n v="5179.041532"/>
        <n v="7851.397478"/>
        <n v="1693.760435"/>
        <n v="6510.446656"/>
        <n v="1788.111618"/>
        <n v="6942.800458"/>
        <n v="4660.560369"/>
        <n v="1463.842874"/>
        <n v="3434.731153"/>
        <n v="4986.51937"/>
        <n v="1451.808544"/>
        <n v="6369.811226"/>
        <n v="6774.202636"/>
        <n v="3563.098841"/>
        <n v="8187.114541"/>
        <n v="1477.424856"/>
        <n v="8054.141368"/>
        <n v="6173.41289"/>
        <n v="5756.271172"/>
        <n v="6996.231838"/>
        <n v="5637.303497"/>
        <n v="1818.100044"/>
        <n v="5999.993781"/>
        <n v="6452.93501"/>
        <n v="3311.941246"/>
        <n v="1689.744507"/>
        <n v="6420.218123"/>
        <n v="1667.655895"/>
        <n v="1605.538072"/>
        <n v="1649.069475"/>
        <n v="1765.39871"/>
        <n v="1440.745362"/>
        <n v="6785.063293"/>
        <n v="1616.714722"/>
        <n v="5292.896913"/>
        <n v="6643.161647"/>
        <n v="1801.058111"/>
        <n v="1503.205183"/>
        <n v="5206.238968"/>
        <n v="2176.657469"/>
        <n v="1588.6475"/>
        <n v="2255.522409"/>
        <n v="5204.313768"/>
        <n v="1599.076249"/>
        <n v="7129.633287"/>
        <n v="1936.130798"/>
        <n v="1595.48714"/>
        <n v="2452.997504"/>
        <n v="7629.94427"/>
        <n v="1726.249457"/>
        <n v="1586.314519"/>
        <n v="4514.952724"/>
        <n v="2002.537989"/>
        <n v="6032.837114"/>
        <n v="1487.228625"/>
        <n v="7490.860779"/>
        <n v="1500.722291"/>
        <n v="5087.561715"/>
        <n v="4851.394446"/>
        <n v="2059.270294"/>
        <n v="5831.225793"/>
        <n v="5379.00144"/>
        <n v="1521.576648"/>
        <n v="1665.160445"/>
        <n v="2901.209509"/>
        <n v="1738.995282"/>
        <n v="2160.307325"/>
        <n v="1522.512272"/>
        <n v="6130.368425"/>
        <n v="1574.79128"/>
        <n v="1522.517949"/>
        <n v="2653.981579"/>
        <n v="1718.513762"/>
        <n v="1476.536841"/>
        <n v="1605.566031"/>
        <n v="2276.277471"/>
        <n v="3518.533482"/>
        <n v="1447.873298"/>
        <n v="1844.986921"/>
        <n v="5464.109817"/>
        <n v="3122.942574"/>
        <n v="1506.461108"/>
        <n v="7657.108034"/>
        <n v="6643.966542"/>
        <n v="1609.149933"/>
        <n v="1554.389215"/>
        <n v="1786.105122"/>
        <n v="4874.651722"/>
        <n v="1904.564346"/>
        <n v="1573.25409"/>
        <n v="6322.152655"/>
        <n v="3060.424769"/>
        <n v="6206.637108"/>
        <n v="1942.482395"/>
        <n v="7730.240616"/>
        <n v="1561.021915"/>
        <n v="1541.214047"/>
        <n v="7248.231612"/>
        <n v="1930.180523"/>
        <n v="1713.978863"/>
        <n v="6761.073824"/>
        <n v="7818.648297"/>
        <n v="7294.100001"/>
        <n v="1946.050447"/>
        <n v="2387.686295"/>
        <n v="6764.520637"/>
        <n v="2127.495962"/>
        <n v="1470.670167"/>
        <n v="1453.11439"/>
        <n v="6505.526456"/>
        <n v="1471.187144"/>
        <n v="5711.39201"/>
        <n v="6846.356434"/>
        <n v="3178.610315"/>
        <n v="3818.955182"/>
        <n v="4977.784794"/>
        <n v="6195.840734"/>
        <n v="6047.174109"/>
        <n v="2294.003778"/>
        <n v="4942.283987"/>
        <n v="1659.932713"/>
        <n v="1507.84712"/>
        <n v="7264.58761"/>
        <n v="7149.816075"/>
        <n v="6342.885786"/>
        <n v="1579.367346"/>
        <n v="6185.002486"/>
        <n v="7443.483233"/>
        <n v="6809.356022"/>
        <n v="6301.868847"/>
        <n v="3069.123483"/>
        <n v="1807.693142"/>
        <n v="1952.463773"/>
        <n v="8038.570371"/>
        <n v="5714.523867"/>
        <n v="6909.732318"/>
        <n v="6176.004154"/>
        <n v="3844.991165"/>
        <n v="6346.633024"/>
        <n v="2912.467156"/>
        <n v="5521.18913"/>
        <n v="7495.749847"/>
        <n v="1850.464205"/>
        <n v="6307.900751"/>
        <n v="3132.519209"/>
        <n v="6839.569086"/>
        <n v="1702.317206"/>
        <n v="1483.452706"/>
        <n v="6624.221175"/>
        <n v="4250.430439"/>
        <n v="1762.663235"/>
        <n v="1628.882813"/>
        <n v="6781.821647"/>
        <n v="1452.59056"/>
        <n v="1576.38921"/>
        <n v="6407.581828"/>
        <n v="1623.681601"/>
        <n v="5616.309402"/>
        <n v="7227.417349"/>
        <n v="1567.366071"/>
        <n v="7360.992969"/>
        <n v="1579.379602"/>
        <n v="2582.493847"/>
        <n v="1555.534812"/>
        <n v="1942.847513"/>
        <n v="6486.853909"/>
        <n v="1487.088288"/>
        <n v="1558.549138"/>
        <n v="4728.012406"/>
        <n v="1570.29739"/>
        <n v="5973.379892"/>
        <n v="1905.889693"/>
        <n v="2365.914372"/>
        <n v="4899.155955"/>
        <n v="1595.752624"/>
        <n v="1720.881985"/>
        <n v="5266.424233"/>
        <n v="6550.30297"/>
        <n v="1568.715259"/>
        <n v="4623.089672"/>
        <n v="1936.008049"/>
        <n v="2468.135837"/>
        <n v="5874.00478"/>
        <n v="1658.332426"/>
        <n v="1502.680139"/>
        <n v="6808.562584"/>
        <n v="5841.15136"/>
        <n v="5200.010118"/>
        <n v="3285.834522"/>
        <n v="4752.816685"/>
        <n v="1441.631095"/>
        <n v="2856.165425"/>
        <n v="4733.618783"/>
        <n v="2027.431388"/>
        <n v="1503.913054"/>
        <n v="1584.731757"/>
        <n v="1584.821247"/>
        <n v="4652.242051"/>
        <n v="4582.453291"/>
        <n v="4036.089376"/>
        <n v="2866.496671"/>
        <n v="3827.366381"/>
        <n v="1773.991882"/>
        <n v="6756.295179"/>
        <n v="1706.224318"/>
        <n v="2144.489587"/>
        <n v="1247.0"/>
        <n v="5153.117204"/>
        <n v="2430.243664"/>
        <n v="2496.785436"/>
        <n v="6048.955611"/>
        <n v="5751.912297"/>
        <n v="8042.897949"/>
        <n v="1945.433188"/>
        <n v="3628.34617"/>
        <n v="6850.576483"/>
        <n v="6012.102465"/>
        <n v="4051.158749"/>
        <n v="5692.765813"/>
        <n v="1923.808141"/>
        <n v="3804.64417"/>
        <n v="3105.283004"/>
        <n v="1496.668524"/>
        <n v="1880.533168"/>
        <n v="1731.584862"/>
        <n v="7462.677935"/>
        <n v="6846.447915"/>
        <n v="6968.00047"/>
        <n v="2712.379678"/>
        <n v="1456.934187"/>
        <n v="2189.341349"/>
        <n v="5574.543505"/>
        <n v="1689.083186"/>
        <n v="1625.17488"/>
        <n v="1578.876432"/>
        <n v="1761.079323"/>
        <n v="2039.848792"/>
        <n v="5797.219977"/>
        <n v="2032.700147"/>
        <n v="1568.73602"/>
        <n v="1591.772246"/>
        <n v="1449.177804"/>
        <n v="6815.712325"/>
        <n v="2183.952037"/>
        <n v="4921.594843"/>
        <n v="4701.496237"/>
        <n v="5864.126493"/>
        <n v="4467.080758"/>
        <n v="2922.286102"/>
        <n v="2407.794325"/>
        <n v="7788.701621"/>
        <n v="6492.676343"/>
        <n v="5154.644555"/>
        <n v="5218.070231"/>
        <n v="6335.948388"/>
        <n v="1526.787066"/>
        <n v="1505.009635"/>
        <n v="7082.653802"/>
        <n v="6506.433687"/>
        <n v="1531.926885"/>
        <n v="4156.713383"/>
        <n v="5783.843758"/>
        <n v="1539.60069"/>
        <n v="5892.48218"/>
        <n v="5124.435934"/>
        <n v="6684.062804"/>
        <n v="5144.474371"/>
        <n v="6861.53638"/>
        <n v="1653.510777"/>
        <n v="2037.865594"/>
        <n v="4934.851563"/>
        <n v="7863.469709"/>
        <n v="6096.045521"/>
        <n v="6189.416082"/>
        <n v="6858.578118"/>
        <n v="2100.820137"/>
        <n v="1624.840774"/>
        <n v="7511.656191"/>
        <n v="5776.508186"/>
        <n v="6397.602518"/>
        <n v="2200.297094"/>
        <n v="5816.234619"/>
        <n v="5927.806788"/>
        <n v="1767.464456"/>
        <n v="1543.310611"/>
        <n v="1910.436686"/>
        <n v="1803.081497"/>
        <n v="1623.614838"/>
        <n v="1508.90767"/>
        <n v="1500.41822"/>
        <n v="5102.706729"/>
        <n v="1502.01775"/>
        <n v="6245.134793"/>
        <n v="2819.935266"/>
        <n v="1919.553678"/>
        <n v="6559.477756"/>
        <n v="6809.056051"/>
        <n v="1778.937935"/>
        <n v="5159.747494"/>
        <n v="2600.894327"/>
        <n v="1978.609661"/>
        <n v="1665.965851"/>
        <n v="4279.230955"/>
        <n v="6211.200147"/>
        <n v="1655.792857"/>
        <n v="1679.572708"/>
        <n v="6024.422487"/>
        <n v="6753.595242"/>
        <n v="6789.533401"/>
        <n v="2141.469346"/>
        <n v="1481.945157"/>
        <n v="6745.10344"/>
        <n v="5181.087383"/>
        <n v="1611.340211"/>
        <n v="6450.918637"/>
        <n v="1901.094691"/>
        <n v="4920.23463"/>
        <n v="7814.262494"/>
        <n v="1908.526117"/>
        <n v="1612.549327"/>
        <n v="1603.859264"/>
        <n v="1472.110115"/>
        <n v="1554.439959"/>
        <n v="3870.253867"/>
        <n v="2514.868116"/>
        <n v="5740.952219"/>
        <n v="1649.459852"/>
        <n v="1679.833815"/>
        <n v="7979.348589"/>
        <n v="5330.781969"/>
        <n v="6136.133902"/>
        <n v="1534.698"/>
        <n v="2360.555244"/>
        <n v="6392.471955"/>
        <n v="6980.229304"/>
        <n v="1801.349131"/>
        <n v="2127.323828"/>
        <n v="6162.320833"/>
        <n v="1524.810224"/>
        <n v="1519.596552"/>
        <m/>
      </sharedItems>
    </cacheField>
    <cacheField name="sex" numFmtId="0">
      <sharedItems containsBlank="1">
        <s v="Female"/>
        <s v="Male"/>
        <m/>
      </sharedItems>
    </cacheField>
    <cacheField name="age" numFmtId="0">
      <sharedItems containsString="0" containsBlank="1" containsNumber="1" containsInteger="1">
        <n v="62.0"/>
        <n v="35.0"/>
        <n v="20.0"/>
        <n v="59.0"/>
        <n v="27.0"/>
        <n v="57.0"/>
        <n v="32.0"/>
        <n v="45.0"/>
        <n v="24.0"/>
        <n v="40.0"/>
        <n v="60.0"/>
        <n v="42.0"/>
        <n v="44.0"/>
        <n v="29.0"/>
        <n v="33.0"/>
        <n v="58.0"/>
        <n v="65.0"/>
        <n v="63.0"/>
        <n v="47.0"/>
        <n v="19.0"/>
        <n v="38.0"/>
        <n v="39.0"/>
        <n v="54.0"/>
        <n v="23.0"/>
        <n v="22.0"/>
        <n v="30.0"/>
        <n v="49.0"/>
        <n v="46.0"/>
        <n v="43.0"/>
        <n v="55.0"/>
        <n v="64.0"/>
        <n v="36.0"/>
        <n v="48.0"/>
        <n v="21.0"/>
        <n v="61.0"/>
        <n v="50.0"/>
        <n v="31.0"/>
        <n v="18.0"/>
        <n v="37.0"/>
        <n v="28.0"/>
        <n v="25.0"/>
        <n v="41.0"/>
        <n v="56.0"/>
        <n v="51.0"/>
        <n v="26.0"/>
        <n v="34.0"/>
        <n v="53.0"/>
        <n v="52.0"/>
        <m/>
      </sharedItems>
    </cacheField>
    <cacheField name="state" numFmtId="0">
      <sharedItems containsBlank="1">
        <s v="Arkansas"/>
        <s v="Maine"/>
        <s v="New Jersey"/>
        <s v="Montana"/>
        <s v="Nevada"/>
        <s v="Washington"/>
        <s v="Massachusetts"/>
        <s v="North Carolina"/>
        <s v="Idaho"/>
        <s v="Alabama"/>
        <s v="Connecticut"/>
        <s v="Mississippi"/>
        <s v="North Dakota"/>
        <s v="South Dakota"/>
        <s v="Utah"/>
        <s v="Rhode Island"/>
        <s v="Iowa"/>
        <s v="Arizona"/>
        <s v="Hawaii"/>
        <s v="Vermont"/>
        <s v="Alaska"/>
        <s v="Pennsylvania"/>
        <s v="Minnesota"/>
        <s v="Delaware"/>
        <s v="Louisiana"/>
        <s v="West Virginia"/>
        <s v="South Carolina"/>
        <s v="Maryland"/>
        <s v="Virginia"/>
        <s v="Oregon"/>
        <s v="Texas"/>
        <s v="Illinois"/>
        <s v="Michigan"/>
        <s v="Florida"/>
        <s v="Oklahoma"/>
        <s v="Kentucky"/>
        <s v="New Mexico"/>
        <s v="Nebraska"/>
        <s v="California"/>
        <s v="Wisconsin"/>
        <s v="New Hampshire"/>
        <s v="Missouri"/>
        <s v="Tennessee"/>
        <s v="Indiana"/>
        <s v="Colorado"/>
        <s v="Georgia"/>
        <s v="Kansas"/>
        <s v="New York"/>
        <s v="Ohio"/>
        <s v="Wyoming"/>
        <m/>
      </sharedItems>
    </cacheField>
    <cacheField name="ad_view_date" numFmtId="165">
      <sharedItems containsDate="1" containsString="0" containsBlank="1">
        <d v="2024-09-18T00:00:00Z"/>
        <d v="2023-12-30T00:00:00Z"/>
        <d v="2023-09-10T00:00:00Z"/>
        <d v="2024-07-14T00:00:00Z"/>
        <d v="2023-06-24T00:00:00Z"/>
        <d v="2023-11-28T00:00:00Z"/>
        <d v="2024-06-25T00:00:00Z"/>
        <d v="2023-04-19T00:00:00Z"/>
        <d v="2023-10-17T00:00:00Z"/>
        <d v="2024-07-05T00:00:00Z"/>
        <d v="2023-11-14T00:00:00Z"/>
        <d v="2024-03-12T00:00:00Z"/>
        <d v="2023-06-18T00:00:00Z"/>
        <d v="2024-07-11T00:00:00Z"/>
        <d v="2024-09-05T00:00:00Z"/>
        <d v="2024-03-01T00:00:00Z"/>
        <d v="2023-06-28T00:00:00Z"/>
        <d v="2023-04-05T00:00:00Z"/>
        <d v="2023-01-10T00:00:00Z"/>
        <d v="2023-05-28T00:00:00Z"/>
        <d v="2024-05-13T00:00:00Z"/>
        <d v="2024-03-27T00:00:00Z"/>
        <d v="2023-12-27T00:00:00Z"/>
        <d v="2023-11-09T00:00:00Z"/>
        <d v="2023-10-08T00:00:00Z"/>
        <d v="2024-03-26T00:00:00Z"/>
        <d v="2023-04-10T00:00:00Z"/>
        <d v="2023-03-30T00:00:00Z"/>
        <d v="2024-06-06T00:00:00Z"/>
        <d v="2023-11-26T00:00:00Z"/>
        <d v="2023-09-30T00:00:00Z"/>
        <d v="2024-07-18T00:00:00Z"/>
        <d v="2023-09-14T00:00:00Z"/>
        <d v="2024-03-25T00:00:00Z"/>
        <d v="2024-09-24T00:00:00Z"/>
        <d v="2023-09-22T00:00:00Z"/>
        <d v="2023-11-05T00:00:00Z"/>
        <d v="2024-04-05T00:00:00Z"/>
        <d v="2023-10-22T00:00:00Z"/>
        <d v="2023-04-25T00:00:00Z"/>
        <d v="2023-09-12T00:00:00Z"/>
        <d v="2024-08-05T00:00:00Z"/>
        <d v="2023-10-10T00:00:00Z"/>
        <d v="2023-12-28T00:00:00Z"/>
        <d v="2023-05-31T00:00:00Z"/>
        <d v="2023-12-21T00:00:00Z"/>
        <d v="2024-03-24T00:00:00Z"/>
        <d v="2024-08-27T00:00:00Z"/>
        <d v="2024-06-10T00:00:00Z"/>
        <d v="2023-07-21T00:00:00Z"/>
        <d v="2024-08-30T00:00:00Z"/>
        <d v="2023-12-08T00:00:00Z"/>
        <d v="2024-01-10T00:00:00Z"/>
        <d v="2023-11-03T00:00:00Z"/>
        <d v="2024-09-20T00:00:00Z"/>
        <d v="2024-06-14T00:00:00Z"/>
        <d v="2023-11-17T00:00:00Z"/>
        <d v="2023-12-14T00:00:00Z"/>
        <d v="2023-07-02T00:00:00Z"/>
        <d v="2024-01-12T00:00:00Z"/>
        <d v="2023-01-15T00:00:00Z"/>
        <d v="2023-01-22T00:00:00Z"/>
        <d v="2024-09-12T00:00:00Z"/>
        <d v="2023-06-03T00:00:00Z"/>
        <d v="2023-09-26T00:00:00Z"/>
        <d v="2023-07-10T00:00:00Z"/>
        <d v="2023-01-24T00:00:00Z"/>
        <d v="2024-03-05T00:00:00Z"/>
        <d v="2023-06-05T00:00:00Z"/>
        <d v="2023-11-08T00:00:00Z"/>
        <d v="2024-01-29T00:00:00Z"/>
        <d v="2024-02-25T00:00:00Z"/>
        <d v="2024-04-03T00:00:00Z"/>
        <d v="2023-09-24T00:00:00Z"/>
        <d v="2024-09-22T00:00:00Z"/>
        <d v="2024-04-02T00:00:00Z"/>
        <d v="2024-04-30T00:00:00Z"/>
        <d v="2024-09-08T00:00:00Z"/>
        <d v="2023-09-19T00:00:00Z"/>
        <d v="2023-01-19T00:00:00Z"/>
        <d v="2024-06-29T00:00:00Z"/>
        <d v="2024-07-16T00:00:00Z"/>
        <d v="2023-02-15T00:00:00Z"/>
        <d v="2024-05-06T00:00:00Z"/>
        <d v="2024-05-19T00:00:00Z"/>
        <d v="2024-07-20T00:00:00Z"/>
        <d v="2023-03-23T00:00:00Z"/>
        <d v="2023-11-20T00:00:00Z"/>
        <d v="2023-06-25T00:00:00Z"/>
        <d v="2024-07-22T00:00:00Z"/>
        <d v="2024-05-20T00:00:00Z"/>
        <d v="2023-01-13T00:00:00Z"/>
        <d v="2023-10-05T00:00:00Z"/>
        <d v="2023-07-03T00:00:00Z"/>
        <d v="2023-03-25T00:00:00Z"/>
        <d v="2024-09-04T00:00:00Z"/>
        <d v="2023-05-27T00:00:00Z"/>
        <d v="2024-07-07T00:00:00Z"/>
        <d v="2023-10-25T00:00:00Z"/>
        <d v="2023-07-05T00:00:00Z"/>
        <d v="2024-02-05T00:00:00Z"/>
        <d v="2023-04-02T00:00:00Z"/>
        <d v="2023-05-04T00:00:00Z"/>
        <d v="2024-06-19T00:00:00Z"/>
        <d v="2023-01-29T00:00:00Z"/>
        <d v="2024-04-27T00:00:00Z"/>
        <d v="2024-07-23T00:00:00Z"/>
        <d v="2024-07-27T00:00:00Z"/>
        <d v="2023-02-03T00:00:00Z"/>
        <d v="2023-04-09T00:00:00Z"/>
        <d v="2024-08-17T00:00:00Z"/>
        <d v="2023-08-11T00:00:00Z"/>
        <d v="2024-05-08T00:00:00Z"/>
        <d v="2023-02-02T00:00:00Z"/>
        <d v="2023-01-06T00:00:00Z"/>
        <d v="2024-02-11T00:00:00Z"/>
        <d v="2023-03-28T00:00:00Z"/>
        <d v="2023-06-21T00:00:00Z"/>
        <d v="2024-03-15T00:00:00Z"/>
        <d v="2023-05-05T00:00:00Z"/>
        <d v="2023-03-09T00:00:00Z"/>
        <d v="2024-08-02T00:00:00Z"/>
        <d v="2024-09-16T00:00:00Z"/>
        <d v="2023-08-12T00:00:00Z"/>
        <d v="2024-08-22T00:00:00Z"/>
        <d v="2023-08-23T00:00:00Z"/>
        <d v="2023-04-08T00:00:00Z"/>
        <d v="2023-07-07T00:00:00Z"/>
        <d v="2024-09-06T00:00:00Z"/>
        <d v="2024-04-24T00:00:00Z"/>
        <d v="2023-04-24T00:00:00Z"/>
        <d v="2024-04-29T00:00:00Z"/>
        <d v="2024-08-04T00:00:00Z"/>
        <d v="2024-03-11T00:00:00Z"/>
        <d v="2023-01-25T00:00:00Z"/>
        <d v="2023-05-19T00:00:00Z"/>
        <d v="2024-06-03T00:00:00Z"/>
        <d v="2024-05-24T00:00:00Z"/>
        <d v="2023-10-12T00:00:00Z"/>
        <d v="2023-07-24T00:00:00Z"/>
        <d v="2023-08-16T00:00:00Z"/>
        <d v="2023-01-01T00:00:00Z"/>
        <d v="2024-02-28T00:00:00Z"/>
        <d v="2024-04-17T00:00:00Z"/>
        <d v="2024-03-29T00:00:00Z"/>
        <d v="2023-01-16T00:00:00Z"/>
        <d v="2023-02-06T00:00:00Z"/>
        <d v="2023-05-11T00:00:00Z"/>
        <d v="2024-01-11T00:00:00Z"/>
        <d v="2024-09-27T00:00:00Z"/>
        <d v="2023-07-13T00:00:00Z"/>
        <d v="2024-07-06T00:00:00Z"/>
        <d v="2024-03-23T00:00:00Z"/>
        <d v="2024-05-23T00:00:00Z"/>
        <d v="2023-10-30T00:00:00Z"/>
        <d v="2024-04-16T00:00:00Z"/>
        <d v="2024-09-13T00:00:00Z"/>
        <d v="2023-11-06T00:00:00Z"/>
        <d v="2024-07-02T00:00:00Z"/>
        <d v="2023-10-28T00:00:00Z"/>
        <d v="2023-08-26T00:00:00Z"/>
        <d v="2023-04-12T00:00:00Z"/>
        <d v="2024-05-18T00:00:00Z"/>
        <d v="2023-12-12T00:00:00Z"/>
        <d v="2023-07-22T00:00:00Z"/>
        <d v="2023-07-30T00:00:00Z"/>
        <d v="2024-02-10T00:00:00Z"/>
        <d v="2024-07-12T00:00:00Z"/>
        <d v="2023-06-06T00:00:00Z"/>
        <d v="2024-07-30T00:00:00Z"/>
        <d v="2023-01-02T00:00:00Z"/>
        <d v="2024-01-06T00:00:00Z"/>
        <d v="2024-04-01T00:00:00Z"/>
        <d v="2023-06-15T00:00:00Z"/>
        <d v="2024-09-03T00:00:00Z"/>
        <d v="2024-06-26T00:00:00Z"/>
        <d v="2023-10-06T00:00:00Z"/>
        <d v="2023-09-29T00:00:00Z"/>
        <d v="2023-09-06T00:00:00Z"/>
        <d v="2024-08-13T00:00:00Z"/>
        <d v="2024-02-29T00:00:00Z"/>
        <d v="2023-03-19T00:00:00Z"/>
        <d v="2024-06-20T00:00:00Z"/>
        <d v="2023-10-21T00:00:00Z"/>
        <d v="2024-04-28T00:00:00Z"/>
        <d v="2023-12-31T00:00:00Z"/>
        <d v="2024-09-29T00:00:00Z"/>
        <d v="2023-04-01T00:00:00Z"/>
        <d v="2024-04-19T00:00:00Z"/>
        <d v="2023-10-14T00:00:00Z"/>
        <d v="2024-04-12T00:00:00Z"/>
        <d v="2023-11-12T00:00:00Z"/>
        <d v="2024-02-18T00:00:00Z"/>
        <d v="2023-07-18T00:00:00Z"/>
        <d v="2024-04-18T00:00:00Z"/>
        <d v="2023-11-11T00:00:00Z"/>
        <d v="2024-01-19T00:00:00Z"/>
        <d v="2023-08-13T00:00:00Z"/>
        <d v="2023-03-06T00:00:00Z"/>
        <d v="2024-04-25T00:00:00Z"/>
        <d v="2024-03-06T00:00:00Z"/>
        <d v="2023-07-28T00:00:00Z"/>
        <d v="2023-06-16T00:00:00Z"/>
        <d v="2024-05-09T00:00:00Z"/>
        <d v="2024-03-02T00:00:00Z"/>
        <d v="2023-04-03T00:00:00Z"/>
        <d v="2023-06-29T00:00:00Z"/>
        <d v="2023-08-30T00:00:00Z"/>
        <d v="2023-12-16T00:00:00Z"/>
        <d v="2024-05-26T00:00:00Z"/>
        <d v="2023-09-03T00:00:00Z"/>
        <d v="2024-03-10T00:00:00Z"/>
        <d v="2023-08-10T00:00:00Z"/>
        <d v="2023-12-11T00:00:00Z"/>
        <d v="2023-09-11T00:00:00Z"/>
        <d v="2023-09-05T00:00:00Z"/>
        <d v="2023-10-29T00:00:00Z"/>
        <d v="2024-06-09T00:00:00Z"/>
        <d v="2023-04-21T00:00:00Z"/>
        <d v="2024-03-17T00:00:00Z"/>
        <d v="2024-02-15T00:00:00Z"/>
        <d v="2023-07-20T00:00:00Z"/>
        <d v="2024-01-24T00:00:00Z"/>
        <d v="2024-03-09T00:00:00Z"/>
        <d v="2023-08-18T00:00:00Z"/>
        <d v="2024-06-05T00:00:00Z"/>
        <d v="2023-01-26T00:00:00Z"/>
        <d v="2023-05-07T00:00:00Z"/>
        <d v="2023-03-11T00:00:00Z"/>
        <d v="2023-03-31T00:00:00Z"/>
        <d v="2023-06-02T00:00:00Z"/>
        <d v="2024-04-14T00:00:00Z"/>
        <d v="2023-08-01T00:00:00Z"/>
        <d v="2023-01-23T00:00:00Z"/>
        <d v="2024-01-07T00:00:00Z"/>
        <d v="2023-01-05T00:00:00Z"/>
        <d v="2023-11-04T00:00:00Z"/>
        <d v="2023-06-13T00:00:00Z"/>
        <d v="2023-03-18T00:00:00Z"/>
        <d v="2023-02-16T00:00:00Z"/>
        <d v="2023-07-04T00:00:00Z"/>
        <d v="2023-05-24T00:00:00Z"/>
        <d v="2023-04-22T00:00:00Z"/>
        <d v="2023-03-24T00:00:00Z"/>
        <d v="2023-05-10T00:00:00Z"/>
        <d v="2024-02-24T00:00:00Z"/>
        <d v="2024-04-21T00:00:00Z"/>
        <d v="2024-07-26T00:00:00Z"/>
        <d v="2024-07-10T00:00:00Z"/>
        <d v="2024-04-04T00:00:00Z"/>
        <d v="2023-05-15T00:00:00Z"/>
        <d v="2024-09-21T00:00:00Z"/>
        <d v="2023-02-23T00:00:00Z"/>
        <d v="2023-01-20T00:00:00Z"/>
        <d v="2023-01-30T00:00:00Z"/>
        <d v="2023-10-11T00:00:00Z"/>
        <d v="2023-10-24T00:00:00Z"/>
        <d v="2024-07-21T00:00:00Z"/>
        <d v="2023-01-28T00:00:00Z"/>
        <d v="2023-01-18T00:00:00Z"/>
        <d v="2023-10-20T00:00:00Z"/>
        <d v="2023-11-15T00:00:00Z"/>
        <d v="2023-04-15T00:00:00Z"/>
        <d v="2023-03-02T00:00:00Z"/>
        <d v="2023-01-21T00:00:00Z"/>
        <d v="2023-07-09T00:00:00Z"/>
        <d v="2024-03-16T00:00:00Z"/>
        <d v="2024-02-14T00:00:00Z"/>
        <d v="2023-12-10T00:00:00Z"/>
        <d v="2024-01-26T00:00:00Z"/>
        <d v="2024-06-21T00:00:00Z"/>
        <d v="2024-05-10T00:00:00Z"/>
        <d v="2023-03-26T00:00:00Z"/>
        <d v="2024-03-18T00:00:00Z"/>
        <d v="2024-03-03T00:00:00Z"/>
        <d v="2023-03-22T00:00:00Z"/>
        <d v="2023-08-14T00:00:00Z"/>
        <d v="2024-09-30T00:00:00Z"/>
        <d v="2023-08-09T00:00:00Z"/>
        <d v="2023-07-14T00:00:00Z"/>
        <d v="2024-05-28T00:00:00Z"/>
        <d v="2024-02-08T00:00:00Z"/>
        <d v="2023-08-27T00:00:00Z"/>
        <d v="2023-05-25T00:00:00Z"/>
        <d v="2024-05-03T00:00:00Z"/>
        <d v="2023-07-16T00:00:00Z"/>
        <d v="2024-04-06T00:00:00Z"/>
        <d v="2024-09-02T00:00:00Z"/>
        <d v="2023-02-07T00:00:00Z"/>
        <d v="2024-02-16T00:00:00Z"/>
        <d v="2023-10-09T00:00:00Z"/>
        <d v="2024-09-23T00:00:00Z"/>
        <d v="2024-03-14T00:00:00Z"/>
        <d v="2023-06-17T00:00:00Z"/>
        <d v="2024-06-15T00:00:00Z"/>
        <d v="2024-05-30T00:00:00Z"/>
        <d v="2023-02-24T00:00:00Z"/>
        <d v="2023-07-08T00:00:00Z"/>
        <d v="2023-07-27T00:00:00Z"/>
        <d v="2023-08-31T00:00:00Z"/>
        <d v="2023-10-04T00:00:00Z"/>
        <d v="2024-04-23T00:00:00Z"/>
        <d v="2024-05-14T00:00:00Z"/>
        <d v="2023-09-27T00:00:00Z"/>
        <d v="2024-03-04T00:00:00Z"/>
        <d v="2024-08-06T00:00:00Z"/>
        <d v="2024-09-25T00:00:00Z"/>
        <d v="2023-04-23T00:00:00Z"/>
        <d v="2023-07-11T00:00:00Z"/>
        <d v="2024-05-16T00:00:00Z"/>
        <d v="2023-08-06T00:00:00Z"/>
        <d v="2023-12-05T00:00:00Z"/>
        <d v="2023-12-15T00:00:00Z"/>
        <d v="2024-05-21T00:00:00Z"/>
        <d v="2024-03-30T00:00:00Z"/>
        <d v="2023-07-15T00:00:00Z"/>
        <d v="2023-03-08T00:00:00Z"/>
        <d v="2023-08-07T00:00:00Z"/>
        <d v="2023-02-27T00:00:00Z"/>
        <d v="2023-02-08T00:00:00Z"/>
        <d v="2024-08-03T00:00:00Z"/>
        <d v="2023-01-12T00:00:00Z"/>
        <d v="2023-09-04T00:00:00Z"/>
        <d v="2023-08-21T00:00:00Z"/>
        <d v="2024-09-11T00:00:00Z"/>
        <d v="2024-08-11T00:00:00Z"/>
        <d v="2023-01-14T00:00:00Z"/>
        <d v="2024-02-02T00:00:00Z"/>
        <d v="2023-11-07T00:00:00Z"/>
        <d v="2023-08-03T00:00:00Z"/>
        <d v="2023-09-08T00:00:00Z"/>
        <d v="2023-05-21T00:00:00Z"/>
        <m/>
      </sharedItems>
    </cacheField>
    <cacheField name="CPA" numFmtId="164">
      <sharedItems containsString="0" containsBlank="1" containsNumber="1">
        <n v="790.3347728333333"/>
        <n v="490.39190933333333"/>
        <n v="938.67131175"/>
        <n v="295.98920426666666"/>
        <n v="566.353603"/>
        <n v="329.9050572380952"/>
        <n v="780.564740125"/>
        <n v="233.98999275862067"/>
        <n v="402.57999425"/>
        <n v="707.5411032222223"/>
        <n v="254.0784205"/>
        <n v="1447.927193"/>
        <n v="663.3532634999999"/>
        <n v="616.8208238888889"/>
        <n v="311.2675779333333"/>
        <n v="213.3077113"/>
        <n v="548.74678125"/>
        <n v="1730.178666"/>
        <n v="1841.358126"/>
        <n v="266.025346368421"/>
        <n v="439.1495554"/>
        <n v="750.013076"/>
        <n v="266.6191781666667"/>
        <n v="912.862854"/>
        <n v="491.06415466666664"/>
        <n v="393.88879931578947"/>
        <n v="124.42316466666666"/>
        <n v="1089.3357113333334"/>
        <n v="1730.37357"/>
        <n v="382.8836669166667"/>
        <n v="1595.251644"/>
        <n v="217.230435625"/>
        <n v="583.443288090909"/>
        <n v="5033.482578"/>
        <n v="2331.3617843333336"/>
        <n v="558.6624756666666"/>
        <n v="382.510473"/>
        <n v="717.351136125"/>
        <n v="519.0052433333334"/>
        <n v="226.77053544444445"/>
        <n v="480.71518207142856"/>
        <n v="109.64234627777779"/>
        <n v="577.0906160000001"/>
        <n v="336.34225"/>
        <n v="889.1749258"/>
        <n v="551.2754315555555"/>
        <n v="318.21291383333335"/>
        <n v="1527.176274"/>
        <n v="492.58933625"/>
        <n v="437.02847833333334"/>
        <n v="295.49867140000003"/>
        <n v="154.09425844117646"/>
        <n v="290.4414722"/>
        <n v="315.1476558333333"/>
        <n v="354.0513048"/>
        <n v="118.38184169565218"/>
        <n v="472.4047565833334"/>
        <n v="155.0076655"/>
        <n v="158.53799092307693"/>
        <n v="1560.449936"/>
        <n v="596.7967326666667"/>
        <n v="1526.296619"/>
        <n v="331.6717072"/>
        <n v="189.39012477777777"/>
        <n v="663.98128"/>
        <n v="458.7621845"/>
        <n v="996.8971165999999"/>
        <n v="155.8295399230769"/>
        <n v="193.6750124761905"/>
        <n v="223.54731736363638"/>
        <n v="480.53146421428573"/>
        <n v="735.2089622222222"/>
        <n v="61.70000863999999"/>
        <n v="429.20574358333334"/>
        <n v="637.2787895"/>
        <n v="577.2482974444445"/>
        <n v="65.51007125"/>
        <n v="209.15203357142857"/>
        <n v="443.5864184"/>
        <n v="87.24025631578947"/>
        <n v="527.8457013333333"/>
        <n v="360.6279624"/>
        <n v="91.2054372027027"/>
        <n v="456.5796845"/>
        <n v="502.6489503333333"/>
        <n v="183.58079906666666"/>
        <n v="158.2410977"/>
        <n v="1277.2928464000001"/>
        <n v="67.50689583333333"/>
        <n v="100.44162026666666"/>
        <n v="310.1876636"/>
        <n v="867.939478"/>
        <n v="5995.041002"/>
        <n v="1818.316497"/>
        <n v="582.1821025454545"/>
        <n v="366.3786775"/>
        <n v="430.7965879230769"/>
        <n v="680.066946"/>
        <n v="379.50981610526316"/>
        <n v="240.13439972727272"/>
        <n v="167.05381233333333"/>
        <n v="516.9297365555556"/>
        <n v="581.1768324"/>
        <n v="342.22126760000003"/>
        <n v="371.05048022222223"/>
        <n v="1090.6239745"/>
        <n v="240.3713316666667"/>
        <n v="333.945781"/>
        <n v="522.3041353333333"/>
        <n v="444.0437095"/>
        <n v="439.52459125"/>
        <n v="752.164607"/>
        <n v="100.12112857894738"/>
        <n v="99.40522985714286"/>
        <n v="526.4592295"/>
        <n v="998.30364625"/>
        <n v="661.214569"/>
        <n v="201.54578895999998"/>
        <n v="380.29629725"/>
        <n v="434.84250173333334"/>
        <n v="1504.784161"/>
        <n v="1466.285104"/>
        <n v="2298.888965"/>
        <n v="265.79816584"/>
        <n v="796.107864125"/>
        <n v="507.8401126"/>
        <n v="4718.836114"/>
        <n v="1741.6441543333333"/>
        <n v="142.93324392307693"/>
        <n v="700.4730483000001"/>
        <n v="229.360815"/>
        <n v="768.314534"/>
        <n v="171.16326111111113"/>
        <n v="86.38564671428571"/>
        <n v="793.18254225"/>
        <n v="493.18582883333335"/>
        <n v="2270.8629006666665"/>
        <n v="242.17924366666668"/>
        <n v="160.21722946938775"/>
        <n v="510.9193016666666"/>
        <n v="48.324764624000004"/>
        <n v="420.58462475"/>
        <n v="676.7142363333334"/>
        <n v="113.78645707142857"/>
        <n v="1126.4175946"/>
        <n v="200.0961985"/>
        <n v="1563.1736746666666"/>
        <n v="479.17595364285717"/>
        <n v="114.35104294202898"/>
        <n v="524.9032446666666"/>
        <n v="1567.3425016666667"/>
        <n v="429.8012650909091"/>
        <n v="145.66821857142858"/>
        <n v="973.7034023333334"/>
        <n v="881.2612546666666"/>
        <n v="637.6556273333333"/>
        <n v="749.34335425"/>
        <n v="492.79741566666667"/>
        <n v="637.8997827777778"/>
        <n v="542.3553632222223"/>
        <n v="475.57203475"/>
        <n v="1182.452195"/>
        <n v="238.288"/>
        <n v="151.990401"/>
        <n v="1568.0833186666666"/>
        <n v="143.4111393090909"/>
        <n v="421.916429"/>
        <n v="839.3873553999999"/>
        <n v="386.7253741818182"/>
        <n v="189.68191063999998"/>
        <n v="422.44787333333335"/>
        <n v="432.6530692"/>
        <n v="257.9361217142857"/>
        <n v="142.60438620000002"/>
        <n v="1287.8566996"/>
        <n v="303.5682832105263"/>
        <n v="432.7040515714286"/>
        <n v="262.675239"/>
        <n v="586.5682776666666"/>
        <n v="187.6373906190476"/>
        <n v="150.03791902777778"/>
        <n v="759.2155630000001"/>
        <n v="535.8308135999999"/>
        <n v="550.2410033333333"/>
        <n v="692.9014548888889"/>
        <n v="620.8626305555556"/>
        <n v="320.29954886666667"/>
        <n v="200.11317042857144"/>
        <n v="563.7500333333334"/>
        <n v="534.772047"/>
        <n v="785.17138"/>
        <n v="257.26877583333334"/>
        <n v="111.97719646153845"/>
        <n v="1252.3151448"/>
        <n v="213.79585277777778"/>
        <n v="6396.868763"/>
        <n v="270.45419775"/>
        <n v="136.20832181818182"/>
        <n v="220.11669866666665"/>
        <n v="294.4028866666667"/>
        <n v="110.02187966666666"/>
        <n v="342.5789907391304"/>
        <n v="2113.959767"/>
        <n v="730.004877"/>
        <n v="508.2609188888889"/>
        <n v="806.8738933333333"/>
        <n v="210.80688987878787"/>
        <n v="266.09206216666666"/>
        <n v="722.4749925555556"/>
        <n v="2746.410824"/>
        <n v="6159.366902"/>
        <n v="381.5460318888889"/>
        <n v="428.7009535384616"/>
        <n v="227.7804852857143"/>
        <n v="659.050531"/>
        <n v="740.858635"/>
        <n v="654.0079051111111"/>
        <n v="445.5483658"/>
        <n v="574.6810626363637"/>
        <n v="357.68041464285716"/>
        <n v="218.65052657142857"/>
        <n v="362.0835314210526"/>
        <n v="1139.5851003333335"/>
        <n v="87.34523120833335"/>
        <n v="112.9647318"/>
        <n v="408.980054"/>
        <n v="242.03796891666664"/>
        <n v="234.4102615"/>
        <n v="169.15029144444443"/>
        <n v="277.1352884444444"/>
        <n v="361.1201026"/>
        <n v="62.38224704651163"/>
        <n v="531.9560165"/>
        <n v="405.6740288"/>
        <n v="508.60899600000005"/>
        <n v="441.93019139999996"/>
        <n v="492.13983633333334"/>
        <n v="95.7723650625"/>
        <n v="543.6063636363637"/>
        <n v="245.1619875"/>
        <n v="252.7496750769231"/>
        <n v="75.530766"/>
        <n v="859.2355385"/>
        <n v="2180.8708093333335"/>
        <n v="522.8571738333334"/>
        <n v="1555.112078"/>
        <n v="791.582151"/>
        <n v="440.94601525"/>
        <n v="1304.16221975"/>
        <n v="1898.0903133333334"/>
        <n v="648.073178"/>
        <n v="491.96543261538466"/>
        <n v="766.0744405"/>
        <n v="361.6615836"/>
        <n v="335.90805516666666"/>
        <n v="152.9307229"/>
        <n v="160.9880674"/>
        <n v="163.1741712"/>
        <n v="434.52489108333333"/>
        <n v="1679.5713556666667"/>
        <n v="366.11020533333334"/>
        <n v="478.980955875"/>
        <n v="535.9629293333334"/>
        <n v="265.57478646666664"/>
        <n v="235.86287644444442"/>
        <n v="750.4193855"/>
        <n v="662.921369"/>
        <n v="120.01954380357142"/>
        <n v="491.74837299999996"/>
        <n v="174.3078687"/>
        <n v="423.65718941666665"/>
        <n v="178.5166361590909"/>
        <n v="407.94573725"/>
        <n v="1700.795736"/>
        <n v="414.2899415"/>
        <n v="515.3767963636363"/>
        <n v="644.7071896"/>
        <n v="812.4443055555555"/>
        <n v="5000.761206"/>
        <n v="138.30657027272727"/>
        <n v="3621.417703"/>
        <n v="5603.048132"/>
        <n v="460.65162825"/>
        <n v="165.91161422222223"/>
        <n v="497.9264426666667"/>
        <n v="723.4477306666666"/>
        <n v="525.7886953333333"/>
        <n v="154.366142"/>
        <n v="434.5683494"/>
        <n v="294.44420033333336"/>
        <n v="325.34834885714287"/>
        <n v="111.61882621052631"/>
        <n v="754.89672"/>
        <n v="1505.01155"/>
        <n v="116.71110592307693"/>
        <n v="702.0458983333333"/>
        <n v="382.3863906"/>
        <n v="1465.872266"/>
        <n v="1119.6314095"/>
        <n v="6177.464545"/>
        <n v="511.837231"/>
        <n v="750.04966"/>
        <n v="149.07397236363636"/>
        <n v="350.0797110526316"/>
        <n v="586.97963275"/>
        <n v="763.3513472857143"/>
        <n v="271.53763166666664"/>
        <n v="415.29197725"/>
        <n v="1937.058388"/>
        <n v="63.490996208333335"/>
        <n v="459.60577538461536"/>
        <n v="3175.4584525"/>
        <n v="252.18145466666667"/>
        <n v="526.3740045000001"/>
        <n v="422.9047105"/>
        <n v="1654.655417"/>
        <n v="280.9252134761905"/>
        <n v="1479.7893606666667"/>
        <n v="1273.13980375"/>
        <n v="682.3180058"/>
        <n v="709.8889706"/>
        <n v="482.25421292857146"/>
        <n v="296.6768808"/>
        <n v="624.958150625"/>
        <n v="110.12282842857142"/>
        <n v="691.35005725"/>
        <n v="1218.7487928333333"/>
        <n v="2587.5714595"/>
        <n v="33.933511227272724"/>
        <n v="409.9308375"/>
        <n v="330.40274733333337"/>
        <n v="629.8513929"/>
        <n v="762.2621774444444"/>
        <n v="408.1181955"/>
        <n v="292.580757"/>
        <n v="120.07659"/>
        <n v="254.0610060769231"/>
        <n v="559.12127475"/>
        <n v="1019.0058226666666"/>
        <n v="882.8283485000001"/>
        <n v="999.6384232857143"/>
        <n v="298.0012394"/>
        <n v="550.1213293636364"/>
        <n v="216.7287715"/>
        <n v="553.90796125"/>
        <n v="276.19073068421056"/>
        <n v="121.32624013333334"/>
        <n v="531.8864886666667"/>
        <n v="492.76438340000004"/>
        <n v="1719.90042675"/>
        <n v="141.7858059090909"/>
        <n v="566.5869433333332"/>
        <n v="220.791132"/>
        <n v="615.8346867777777"/>
        <n v="63.66567833333334"/>
        <n v="501.0807086"/>
        <n v="181.6030806"/>
        <n v="451.4815215"/>
        <n v="721.0160915"/>
        <n v="731.1080358333334"/>
        <n v="327.6231578333333"/>
        <n v="681.6152098"/>
        <n v="268.14715866666666"/>
        <n v="382.6892162222222"/>
        <n v="1321.17139125"/>
        <n v="515.8378196666666"/>
        <n v="840.7044848571429"/>
        <n v="499.4336333333333"/>
        <n v="393.0042887894737"/>
        <n v="282.0316153333333"/>
        <n v="463.7565140909091"/>
        <n v="295.32324835"/>
        <n v="191.20779177777777"/>
        <n v="122.599182"/>
        <n v="366.087236"/>
        <n v="84.96363226315789"/>
        <n v="726.0512583333334"/>
        <n v="483.6109545"/>
        <n v="508.65410966666667"/>
        <n v="345.0542726"/>
        <n v="123.99967316666665"/>
        <n v="818.5215364285714"/>
        <n v="574.8059013333333"/>
        <n v="296.9913266470588"/>
        <n v="637.7960606666667"/>
        <n v="603.196987"/>
        <n v="304.649501882353"/>
        <n v="713.763407090909"/>
        <n v="188.19560388888888"/>
        <n v="310.02126933333335"/>
        <n v="198.67906866666667"/>
        <n v="867.85005725"/>
        <n v="423.68730627272726"/>
        <n v="243.9738123333333"/>
        <n v="1144.9103843333335"/>
        <n v="997.303874"/>
        <n v="90.738034"/>
        <n v="2123.2704086666668"/>
        <n v="483.87161685714284"/>
        <n v="1187.6996136666667"/>
        <n v="66.56190683739837"/>
        <n v="164.15831733333334"/>
        <n v="217.67949643243242"/>
        <n v="411.5608593333333"/>
        <n v="82.23244531428571"/>
        <n v="874.52897975"/>
        <n v="805.329071"/>
        <n v="259.72857771428573"/>
        <n v="5999.993781"/>
        <n v="430.19566733333335"/>
        <n v="174.31269715789472"/>
        <n v="129.9803466923077"/>
        <n v="377.6598895882353"/>
        <n v="166.7655895"/>
        <n v="178.3931191111111"/>
        <n v="824.5347375"/>
        <n v="441.3496775"/>
        <n v="18.471094384615384"/>
        <n v="452.33755286666667"/>
        <n v="323.34294439999996"/>
        <n v="1058.5793826"/>
        <n v="738.1290718888889"/>
        <n v="120.07054073333333"/>
        <n v="751.6025915"/>
        <n v="1301.559742"/>
        <n v="544.16436725"/>
        <n v="122.20365384615386"/>
        <n v="563.88060225"/>
        <n v="167.8810892903226"/>
        <n v="533.0254163333333"/>
        <n v="91.40555496153846"/>
        <n v="129.07538653333333"/>
        <n v="25.325192698412696"/>
        <n v="175.21410742857142"/>
        <n v="238.4357584375"/>
        <n v="156.9317688181818"/>
        <n v="396.57862975"/>
        <n v="4514.952724"/>
        <n v="400.5075978"/>
        <n v="430.9169367142857"/>
        <n v="115.358238"/>
        <n v="371.80715625"/>
        <n v="299.63443115999996"/>
        <n v="150.07222910000002"/>
        <n v="391.35090115384617"/>
        <n v="539.0438273333334"/>
        <n v="137.28468626666665"/>
        <n v="728.903224125"/>
        <n v="489.0001309090909"/>
        <n v="380.394162"/>
        <n v="555.0534816666667"/>
        <n v="580.2419017999999"/>
        <n v="1738.995282"/>
        <n v="154.3076660714286"/>
        <n v="507.5040906666666"/>
        <n v="1532.59210625"/>
        <n v="524.9304266666667"/>
        <n v="169.16866100000001"/>
        <n v="530.7963158"/>
        <n v="859.256881"/>
        <n v="492.17894700000005"/>
        <n v="100.3478769375"/>
        <n v="46.45464226530612"/>
        <n v="390.9481646666666"/>
        <n v="144.7873298"/>
        <n v="922.4934605"/>
        <n v="5464.109817"/>
        <n v="3122.942574"/>
        <n v="502.1537026666667"/>
        <n v="319.0461680833333"/>
        <n v="265.75866168"/>
        <n v="1609.149933"/>
        <n v="777.1946075"/>
        <n v="255.15787457142855"/>
        <n v="541.627969111111"/>
        <n v="476.1410865"/>
        <n v="786.627045"/>
        <n v="702.461406111111"/>
        <n v="235.41728992307694"/>
        <n v="689.6263453333333"/>
        <n v="121.4051496875"/>
        <n v="72.92679826415095"/>
        <n v="390.25547875"/>
        <n v="64.21725195833334"/>
        <n v="604.0193009999999"/>
        <n v="321.69675383333333"/>
        <n v="1713.978863"/>
        <n v="397.7102249411765"/>
        <n v="88.84827610227272"/>
        <n v="75.19690722680411"/>
        <n v="486.51261175"/>
        <n v="477.537259"/>
        <n v="845.565079625"/>
        <n v="531.8739905"/>
        <n v="245.1116945"/>
        <n v="145.311439"/>
        <n v="2168.5088186666667"/>
        <n v="77.43090231578947"/>
        <n v="5711.39201"/>
        <n v="360.33454915789474"/>
        <n v="227.04359392857143"/>
        <n v="954.7387955"/>
        <n v="331.8523196"/>
        <n v="619.5840734000001"/>
        <n v="671.9082343333333"/>
        <n v="286.75047225"/>
        <n v="4942.283987"/>
        <n v="829.9663565"/>
        <n v="376.96178"/>
        <n v="93.13573858974358"/>
        <n v="549.9858519230769"/>
        <n v="373.1109285882353"/>
        <n v="87.74263033333334"/>
        <n v="294.52392790476193"/>
        <n v="1860.87080825"/>
        <n v="400.5503542352941"/>
        <n v="900.266978142857"/>
        <n v="767.28087075"/>
        <n v="451.9232855"/>
        <n v="976.2318865"/>
        <n v="52.1985089025974"/>
        <n v="816.3605524285714"/>
        <n v="575.8110265"/>
        <n v="2058.6680513333336"/>
        <n v="427.22124055555554"/>
        <n v="576.9666385454545"/>
        <n v="171.3215974117647"/>
        <n v="690.14864125"/>
        <n v="394.5131498421053"/>
        <n v="370.092841"/>
        <n v="217.513819"/>
        <n v="208.83461393333334"/>
        <n v="569.9640905"/>
        <n v="106.394825375"/>
        <n v="494.48423533333334"/>
        <n v="552.0184312499999"/>
        <n v="531.303804875"/>
        <n v="1762.663235"/>
        <n v="108.59218753333333"/>
        <n v="521.6785882307693"/>
        <n v="69.17097904761906"/>
        <n v="525.46307"/>
        <n v="6407.581828"/>
        <n v="405.92040025"/>
        <n v="802.3299145714285"/>
        <n v="903.427168625"/>
        <n v="783.6830355"/>
        <n v="669.181179"/>
        <n v="143.57996381818182"/>
        <n v="1291.2469235"/>
        <n v="518.511604"/>
        <n v="388.56950259999996"/>
        <n v="1081.1423181666667"/>
        <n v="297.4176576"/>
        <n v="74.21662561904762"/>
        <n v="429.81930963636364"/>
        <n v="82.64723105263158"/>
        <n v="5973.379892"/>
        <n v="381.1779386"/>
        <n v="788.6381240000001"/>
        <n v="489.9155955"/>
        <n v="531.9175413333334"/>
        <n v="215.110248125"/>
        <n v="2633.2121165"/>
        <n v="545.8585808333333"/>
        <n v="392.17881475"/>
        <n v="770.5149453333333"/>
        <n v="215.11200544444443"/>
        <n v="822.7119456666666"/>
        <n v="5874.00478"/>
        <n v="207.29155325"/>
        <n v="500.8933796666667"/>
        <n v="453.9041722666667"/>
        <n v="486.7626133333333"/>
        <n v="433.3341765"/>
        <n v="298.71222927272726"/>
        <n v="316.85444566666666"/>
        <n v="160.18123277777778"/>
        <n v="476.02757083333336"/>
        <n v="430.3289802727273"/>
        <n v="506.857847"/>
        <n v="375.9782635"/>
        <n v="316.9463514"/>
        <n v="132.06843725000002"/>
        <n v="581.530256375"/>
        <n v="305.49688606666666"/>
        <n v="2018.044688"/>
        <n v="477.74944516666665"/>
        <n v="637.8943968333333"/>
        <n v="45.48697133333334"/>
        <n v="2252.0983929999998"/>
        <n v="568.7414393333333"/>
        <n v="142.96597246666667"/>
        <n v="178.14285714285714"/>
        <n v="1717.7057346666668"/>
        <n v="2430.243664"/>
        <n v="166.4523624"/>
        <n v="465.3042777692308"/>
        <n v="522.9011179090909"/>
        <n v="116.56373839130435"/>
        <n v="486.358297"/>
        <n v="604.7243616666666"/>
        <n v="978.6537832857142"/>
        <n v="273.27738477272726"/>
        <n v="270.07724993333335"/>
        <n v="379.51772086666665"/>
        <n v="213.7564601111111"/>
        <n v="422.7382411111111"/>
        <n v="1552.641502"/>
        <n v="136.0607749090909"/>
        <n v="940.266584"/>
        <n v="96.199159"/>
        <n v="248.75593116666667"/>
        <n v="570.53732625"/>
        <n v="633.4545881818182"/>
        <n v="452.06327966666663"/>
        <n v="364.23354675"/>
        <n v="145.95608993333332"/>
        <n v="348.4089690625"/>
        <n v="281.51386433333334"/>
        <n v="325.03497600000003"/>
        <n v="315.7752864"/>
        <n v="440.26983075"/>
        <n v="679.9495973333334"/>
        <n v="724.652497125"/>
        <n v="508.17503675"/>
        <n v="392.184005"/>
        <n v="106.11814973333334"/>
        <n v="724.588902"/>
        <n v="2271.9041083333336"/>
        <n v="2183.952037"/>
        <n v="2460.7974215"/>
        <n v="195.8956765416667"/>
        <n v="366.5079058125"/>
        <n v="2233.540379"/>
        <n v="1461.143051"/>
        <n v="267.5327027777778"/>
        <n v="251.24843938709677"/>
        <n v="282.2902757826087"/>
        <n v="736.3777935714286"/>
        <n v="1739.3567436666665"/>
        <n v="162.46021507692308"/>
        <n v="254.46451100000002"/>
        <n v="501.6698783333333"/>
        <n v="295.11057508333334"/>
        <n v="3253.2168435"/>
        <n v="765.9634425"/>
        <n v="461.8570425555556"/>
        <n v="385.58958386666666"/>
        <n v="384.9001725"/>
        <n v="535.6801981818181"/>
        <n v="465.8578121818182"/>
        <n v="1336.8125608"/>
        <n v="571.6082634444444"/>
        <n v="326.7398276190476"/>
        <n v="206.688847125"/>
        <n v="88.60285191304348"/>
        <n v="352.4893973571429"/>
        <n v="231.27852085294117"/>
        <n v="677.3383912222222"/>
        <n v="257.89233674999997"/>
        <n v="360.97779568421055"/>
        <n v="1050.4100685"/>
        <n v="1624.840774"/>
        <n v="96.3032845"/>
        <n v="1925.5027286666666"/>
        <n v="799.70031475"/>
        <n v="440.0594188"/>
        <n v="342.1314481764706"/>
        <n v="5927.806788"/>
        <n v="589.1548186666666"/>
        <n v="110.23647221428573"/>
        <n v="382.0873372"/>
        <n v="450.77037425"/>
        <n v="67.65061825"/>
        <n v="71.8527461904762"/>
        <n v="500.1394066666667"/>
        <n v="5102.706729"/>
        <n v="375.5044375"/>
        <n v="780.641849125"/>
        <n v="68.77890892682927"/>
        <n v="239.94420975"/>
        <n v="655.9477756"/>
        <n v="425.5660031875"/>
        <n v="592.9793116666666"/>
        <n v="1719.9158313333335"/>
        <n v="2600.894327"/>
        <n v="219.84551788888888"/>
        <n v="128.15121930769232"/>
        <n v="4279.230955"/>
        <n v="887.3143067142856"/>
        <n v="1655.792857"/>
        <n v="69.98219616666667"/>
        <n v="547.6747715454545"/>
        <n v="321.59977342857144"/>
        <n v="754.392600111111"/>
        <n v="713.8231153333332"/>
        <n v="1481.945157"/>
        <n v="562.0919533333333"/>
        <n v="161.90898071875"/>
        <n v="115.09572935714286"/>
        <n v="586.4471488181817"/>
        <n v="475.27367275"/>
        <n v="615.02932875"/>
        <n v="200.36570497435898"/>
        <n v="477.13152925"/>
        <n v="100.7843329375"/>
        <n v="534.6197546666666"/>
        <n v="122.67584291666667"/>
        <n v="103.6293306"/>
        <n v="645.0423111666667"/>
        <n v="179.63343685714287"/>
        <n v="717.619027375"/>
        <n v="86.81367642105263"/>
        <n v="559.944605"/>
        <n v="54.281282918367346"/>
        <n v="761.5402812857143"/>
        <n v="557.8303547272727"/>
        <n v="306.93960000000004"/>
        <n v="393.425874"/>
        <n v="1598.11798875"/>
        <n v="2326.7431013333335"/>
        <n v="163.7590119090909"/>
        <n v="531.830957"/>
        <n v="6162.320833"/>
        <n v="190.601278"/>
        <n v="101.3064368"/>
        <m/>
      </sharedItems>
    </cacheField>
    <cacheField name="CTR" numFmtId="10">
      <sharedItems containsString="0" containsBlank="1" containsNumber="1">
        <n v="0.003050826774055769"/>
        <n v="0.002914094910452292"/>
        <n v="0.0018392777769262604"/>
        <n v="0.00625842480261891"/>
        <n v="0.007650356006665656"/>
        <n v="0.0033280912847895258"/>
        <n v="0.008570612322635939"/>
        <n v="0.002662408477757809"/>
        <n v="0.002445884798825975"/>
        <n v="0.0024846902921393434"/>
        <n v="0.005915267785771383"/>
        <n v="0.0050814526976535645"/>
        <n v="0.0024709169755312886"/>
        <n v="0.0030556970230103246"/>
        <n v="0.002754296868538155"/>
        <n v="0.0028107432854465957"/>
        <n v="0.0012634593517049683"/>
        <n v="0.005974202308214528"/>
        <n v="0.002916673943797265"/>
        <n v="0.0028881111752913596"/>
        <n v="0.0035253494334629063"/>
        <n v="0.00727994705493051"/>
        <n v="0.0026040282723069565"/>
        <n v="0.011946680080482898"/>
        <n v="0.002323008849557522"/>
        <n v="0.003170871850613794"/>
        <n v="0.0033960662232913543"/>
        <n v="0.0025200458190148913"/>
        <n v="0.0013594344752582926"/>
        <n v="0.003219229531065565"/>
        <n v="0.007895056480019433"/>
        <n v="0.002449805613250253"/>
        <n v="0.002843954409223163"/>
        <n v="0.005934326783594884"/>
        <n v="0.005973838706354928"/>
        <n v="0.008824599708879185"/>
        <n v="0.006967123884171565"/>
        <n v="0.004406162942748309"/>
        <n v="0.0025681898689337585"/>
        <n v="0.002801578222398618"/>
        <n v="0.0034496140744254234"/>
        <n v="0.002086375964948884"/>
        <n v="0.002932121389825539"/>
        <n v="0.0031901318587834963"/>
        <n v="0.0028706764720787216"/>
        <n v="0.001998321410015587"/>
        <n v="0.006313416009019166"/>
        <n v="0.011139165305213129"/>
        <n v="0.003947368421052632"/>
        <n v="0.007603736693460786"/>
        <n v="0.003489802339883864"/>
        <n v="0.002465271926234442"/>
        <n v="0.007328990228013029"/>
        <n v="0.0025392914024701748"/>
        <n v="0.0036370041861814566"/>
        <n v="0.0027008282295263642"/>
        <n v="0.003926777155396431"/>
        <n v="0.003768429977860474"/>
        <n v="0.0026404300128878132"/>
        <n v="0.001215887597946501"/>
        <n v="0.002470477151319959"/>
        <n v="0.004832085044696787"/>
        <n v="0.00155978163057172"/>
        <n v="0.005497190324945028"/>
        <n v="0.0024650274234300855"/>
        <n v="0.002478775484910454"/>
        <n v="0.0021921011289320813"/>
        <n v="0.002523229734059596"/>
        <n v="0.003199191024698295"/>
        <n v="0.002745326103689513"/>
        <n v="0.002599090318388564"/>
        <n v="0.002816742188015186"/>
        <n v="0.0025382525382525384"/>
        <n v="0.0026026704007123098"/>
        <n v="0.0029723486018057295"/>
        <n v="0.0039392234102419805"/>
        <n v="0.0049367650321721765"/>
        <n v="0.003400699572483482"/>
        <n v="0.002474202626641651"/>
        <n v="0.008115382244776365"/>
        <n v="6.703760809814306E-4"/>
        <n v="0.002101718663487723"/>
        <n v="0.002658600474690179"/>
        <n v="0.0027753282885247693"/>
        <n v="0.002748206433695904"/>
        <n v="0.002554540916698476"/>
        <n v="0.0027394555640563685"/>
        <n v="6.00817111271329E-4"/>
        <n v="0.0034649122807017545"/>
        <n v="0.0021091887265390964"/>
        <n v="0.002693734265196697"/>
        <n v="0.004436904606550959"/>
        <n v="0.0012394645513138325"/>
        <n v="0.0016446015952635473"/>
        <n v="0.005463983243784719"/>
        <n v="0.0026615911917255604"/>
        <n v="0.0037982220214753527"/>
        <n v="0.0022550656069332212"/>
        <n v="0.002996914940502424"/>
        <n v="0.006383178447385713"/>
        <n v="0.003613987106856808"/>
        <n v="0.0028319355190066444"/>
        <n v="0.0031814010400734167"/>
        <n v="0.003531874073428098"/>
        <n v="0.0021987837977118906"/>
        <n v="0.0023405500292568754"/>
        <n v="0.0022517704545198663"/>
        <n v="0.0036604105875649635"/>
        <n v="0.0026253812594108335"/>
        <n v="0.0025380710659898475"/>
        <n v="0.004372062520494043"/>
        <n v="0.0018485996857380534"/>
        <n v="0.00324955504018122"/>
        <n v="0.006577916992952232"/>
        <n v="0.0030895132208433648"/>
        <n v="0.0030248133058996154"/>
        <n v="0.00261876080238831"/>
        <n v="0.0028724874733628983"/>
        <n v="0.005003176620076239"/>
        <n v="0.002433493722692329"/>
        <n v="0.0"/>
        <n v="0.006238859180035651"/>
        <n v="0.0055147058823529415"/>
        <n v="0.002784646572656998"/>
        <n v="0.0044878187776036475"/>
        <n v="0.007128854036713598"/>
        <n v="0.004133579897748286"/>
        <n v="0.007992748846407383"/>
        <n v="0.011319387847505207"/>
        <n v="0.0018353174603174603"/>
        <n v="0.003544474510041237"/>
        <n v="0.008686210640608035"/>
        <n v="0.0034936292642827787"/>
        <n v="0.004777947932618683"/>
        <n v="0.0031124000848836387"/>
        <n v="0.0027666343892654584"/>
        <n v="0.0028441868577101614"/>
        <n v="0.002555828760792505"/>
        <n v="0.003962079820530449"/>
        <n v="0.003337115397450444"/>
        <n v="0.0047804532577903685"/>
        <n v="0.00343811394891945"/>
        <n v="0.006742114134360703"/>
        <n v="0.0028548997216472772"/>
        <n v="0.0027784785037298643"/>
        <n v="0.0029010032636286715"/>
        <n v="0.003318744684822966"/>
        <n v="0.002250586325094714"/>
        <n v="0.004195905375099472"/>
        <n v="0.005042810240123602"/>
        <n v="0.0028512773722627737"/>
        <n v="0.0027445342693377646"/>
        <n v="0.0036492750764375186"/>
        <n v="0.0058384249830278345"/>
        <n v="0.0038294613224406433"/>
        <n v="0.003247752213599535"/>
        <n v="0.0044189852700491"/>
        <n v="0.003965285051623522"/>
        <n v="0.002969221894193899"/>
        <n v="0.011266430210723972"/>
        <n v="0.004564315352697096"/>
        <n v="0.003247016803311957"/>
        <n v="0.002847218267752406"/>
        <n v="0.0023073373327180432"/>
        <n v="0.0026264639307154807"/>
        <n v="0.0027914952444884583"/>
        <n v="0.002139428326922477"/>
        <n v="0.0025733401955738548"/>
        <n v="0.0031533327736736065"/>
        <n v="0.007109746039871456"/>
        <n v="0.0026871062948768776"/>
        <n v="0.0017709772252328835"/>
        <n v="0.002804642166344294"/>
        <n v="0.00664734958241009"/>
        <n v="0.003101313716490305"/>
        <n v="0.0031264604921757908"/>
        <n v="0.00265203275820745"/>
        <n v="0.007978476667594396"/>
        <n v="0.0025705594852990505"/>
        <n v="0.002168021680216802"/>
        <n v="0.0031350910743957114"/>
        <n v="9.62657635187762E-4"/>
        <n v="0.005055544468835229"/>
        <n v="0.006247042120208234"/>
        <n v="0.0025093053406382"/>
        <n v="0.0030541524726888287"/>
        <n v="0.002809084408730294"/>
        <n v="0.0034250485215207216"/>
        <n v="0.002398172820708032"/>
        <n v="0.004937662017034934"/>
        <n v="0.0024474503854012633"/>
        <n v="0.003546217925127965"/>
        <n v="0.0037356992762082653"/>
        <n v="0.0029172908617834895"/>
        <n v="0.0038515855693927333"/>
        <n v="0.002533976246251447"/>
        <n v="0.0032325241662263388"/>
        <n v="0.0033038856568268333"/>
        <n v="0.0026860387033758623"/>
        <n v="0.0030458480282141713"/>
        <n v="0.002748233599855988"/>
        <n v="0.0033412434741338396"/>
        <n v="0.0032101256534898654"/>
        <n v="0.0026479193973335453"/>
        <n v="0.0021285929798958757"/>
        <n v="0.0049636327894633375"/>
        <n v="0.002660472972972973"/>
        <n v="0.0029884583676834295"/>
        <n v="0.00125"/>
        <n v="6.657567990413102E-4"/>
        <n v="0.003152033061324554"/>
        <n v="0.002628232477414598"/>
        <n v="0.0058295041492353065"/>
        <n v="0.0031931198910081743"/>
        <n v="0.0017669925786311697"/>
        <n v="0.009092877246157177"/>
        <n v="0.002849808050118938"/>
        <n v="0.002512837321096908"/>
        <n v="0.0028739016748722057"/>
        <n v="0.006258692628650904"/>
        <n v="0.003289473684210526"/>
        <n v="0.0032977870923996794"/>
        <n v="0.004467005076142132"/>
        <n v="0.002336681627128304"/>
        <n v="0.002352663466834527"/>
        <n v="0.002507854857900099"/>
        <n v="0.002685185185185185"/>
        <n v="0.002780507424689365"/>
        <n v="0.00421217612773669"/>
        <n v="0.0033841316973057946"/>
        <n v="0.0029430747386084938"/>
        <n v="0.002555651514884467"/>
        <n v="0.002576866764275256"/>
        <n v="0.0018585057613678603"/>
        <n v="0.004785291524996852"/>
        <n v="0.003269425321390678"/>
        <n v="0.0068877369878577"/>
        <n v="0.0025544563652408155"/>
        <n v="0.003586761589044074"/>
        <n v="0.002852760296457703"/>
        <n v="0.005344735435595938"/>
        <n v="0.0028103616813294234"/>
        <n v="0.006216972334473112"/>
        <n v="0.006253678634490877"/>
        <n v="0.0035783994795055302"/>
        <n v="0.007648351648351649"/>
        <n v="0.007533601575207602"/>
        <n v="0.004217861727489456"/>
        <n v="0.009501187648456057"/>
        <n v="0.002839741043491592"/>
        <n v="0.0024514811031664963"/>
        <n v="8.094544277157196E-4"/>
        <n v="0.0029061856070914816"/>
        <n v="0.0043748784755979"/>
        <n v="0.004090178701855188"/>
        <n v="0.002662508082613822"/>
        <n v="0.002559549888163811"/>
        <n v="0.0026560424966799467"/>
        <n v="0.002293648123795835"/>
        <n v="0.0024490932621266974"/>
        <n v="0.0036249213341724355"/>
        <n v="0.0026178133947143754"/>
        <n v="0.002226250675826098"/>
        <n v="0.004011691214396241"/>
        <n v="0.0020688941760628942"/>
        <n v="0.003565741189503566"/>
        <n v="0.004833394361039912"/>
        <n v="0.0029754525167369206"/>
        <n v="0.00437609711474275"/>
        <n v="0.002871784559602098"/>
        <n v="0.0029754103586786345"/>
        <n v="0.002313284864507601"/>
        <n v="0.0045351473922902496"/>
        <n v="0.004203494580900229"/>
        <n v="0.0020883837588808784"/>
        <n v="0.003802476748368532"/>
        <n v="0.0025571422951335613"/>
        <n v="0.006630623278588188"/>
        <n v="0.0012871669455528382"/>
        <n v="0.001955129771738599"/>
        <n v="0.002437307752463375"/>
        <n v="0.00248161349997744"/>
        <n v="0.007126660187884677"/>
        <n v="0.0038816758131441573"/>
        <n v="0.005993856297295272"/>
        <n v="0.003353311877276494"/>
        <n v="0.0025027688678566805"/>
        <n v="0.0032312414891407207"/>
        <n v="0.0023815194093831865"/>
        <n v="0.007196710075394105"/>
        <n v="0.001518064973180852"/>
        <n v="0.0026499894000424"/>
        <n v="0.0030030888914311864"/>
        <n v="0.007525300579534642"/>
        <n v="0.003032198411835092"/>
        <n v="0.008011444921316165"/>
        <n v="0.0024700506360380388"/>
        <n v="0.004764173415912339"/>
        <n v="0.007051166154402459"/>
        <n v="0.0030795762503079576"/>
        <n v="0.0022035089390997774"/>
        <n v="0.0024599111357102225"/>
        <n v="0.0026296604873984586"/>
        <n v="0.004698960099699675"/>
        <n v="0.005661324932657627"/>
        <n v="0.001327844907714779"/>
        <n v="0.002683987331579795"/>
        <n v="0.0042326016675174405"/>
        <n v="0.005789076264787314"/>
        <n v="0.004022658238239882"/>
        <n v="0.004139479407843962"/>
        <n v="0.002808673182788451"/>
        <n v="0.0019991833123489977"/>
        <n v="0.0027146303061327376"/>
        <n v="0.002534886055616906"/>
        <n v="0.0022604287964929103"/>
        <n v="0.0061068702290076335"/>
        <n v="0.0031343246157318023"/>
        <n v="0.00417953159123428"/>
        <n v="0.002730363898396685"/>
        <n v="0.004547373891577614"/>
        <n v="0.00827292782855342"/>
        <n v="0.0025436231367960524"/>
        <n v="0.004165776543473617"/>
        <n v="0.003979981873349883"/>
        <n v="0.003509782038591828"/>
        <n v="0.00637910085054678"/>
        <n v="0.004029550033579583"/>
        <n v="0.006277463904582548"/>
        <n v="0.0038045875606528452"/>
        <n v="0.0036357025995273585"/>
        <n v="0.005031305903398927"/>
        <n v="0.0040599468698310865"/>
        <n v="0.0017377588258097288"/>
        <n v="0.005312596242685556"/>
        <n v="0.004181184668989547"/>
        <n v="0.003086208079006927"/>
        <n v="0.0037072470700789287"/>
        <n v="0.01101144899000948"/>
        <n v="0.0030424729219909945"/>
        <n v="0.002579598401004798"/>
        <n v="0.0023503603885929175"/>
        <n v="0.002308599962378371"/>
        <n v="0.003443927046953822"/>
        <n v="0.003440459807334251"/>
        <n v="0.002898448890684561"/>
        <n v="0.005917785057592729"/>
        <n v="0.0028029673127890663"/>
        <n v="0.005512850376582033"/>
        <n v="0.0027955631707097125"/>
        <n v="0.004176066817069073"/>
        <n v="0.0039950917444282735"/>
        <n v="0.0031772191686559683"/>
        <n v="8.212877792378449E-4"/>
        <n v="0.0024970035956851776"/>
        <n v="0.007354044724598529"/>
        <n v="0.0035304319101494754"/>
        <n v="0.005066344993968637"/>
        <n v="0.006003430531732418"/>
        <n v="0.0022596166626791077"/>
        <n v="0.002846632215117807"/>
        <n v="0.0026045434814064533"/>
        <n v="0.0017413512885999535"/>
        <n v="0.002833453329307662"/>
        <n v="0.002919689252456655"/>
        <n v="0.0030355619356548223"/>
        <n v="0.0027631942525559545"/>
        <n v="4.755564009891573E-4"/>
        <n v="0.002827728830976796"/>
        <n v="0.006754583467352846"/>
        <n v="0.002933563416738568"/>
        <n v="0.0021269377316143847"/>
        <n v="0.003108606955508063"/>
        <n v="0.006083046813012431"/>
        <n v="8.742481465939293E-4"/>
        <n v="0.0020108586366378444"/>
        <n v="0.0018294137921891986"/>
        <n v="0.0030477937210055023"/>
        <n v="0.0031323414252153485"/>
        <n v="0.006027323868202518"/>
        <n v="0.003742025653163815"/>
        <n v="0.0022658610271903325"/>
        <n v="0.0021943871136099447"/>
        <n v="0.0028139307983410956"/>
        <n v="7.867820613690008E-4"/>
        <n v="0.00398675586188256"/>
        <n v="0.005285601662724862"/>
        <n v="0.002474878121579942"/>
        <n v="0.0026167339478494127"/>
        <n v="0.004822446295484437"/>
        <n v="0.0023685050192671134"/>
        <n v="0.002272874862004026"/>
        <n v="0.007548797584384773"/>
        <n v="0.0025708829146466874"/>
        <n v="0.003465412729541808"/>
        <n v="0.006376811594202898"/>
        <n v="0.0031188902336840144"/>
        <n v="0.0025796194947905137"/>
        <n v="0.002921522372323288"/>
        <n v="0.002982817925994833"/>
        <n v="0.0031525306615995856"/>
        <n v="0.0027360350362661524"/>
        <n v="0.0032743942370661427"/>
        <n v="0.002109111361079865"/>
        <n v="0.0033569959291704426"/>
        <n v="0.0025442910873227933"/>
        <n v="0.0029375858385472303"/>
        <n v="0.0013428226131328052"/>
        <n v="0.002763760318149918"/>
        <n v="0.010251046025104602"/>
        <n v="0.0027824789879808383"/>
        <n v="0.0026546528409350277"/>
        <n v="0.0021638330757341576"/>
        <n v="0.003257328990228013"/>
        <n v="0.0016204328111063637"/>
        <n v="0.0032200933827080985"/>
        <n v="0.003148758294011883"/>
        <n v="0.004069251257768571"/>
        <n v="0.003173536439665472"/>
        <n v="0.0025780283239378522"/>
        <n v="0.002723904990193942"/>
        <n v="0.005124885364406323"/>
        <n v="0.007927610506085843"/>
        <n v="0.0020934266403493033"/>
        <n v="0.0025256686632116683"/>
        <n v="0.0023667384930587446"/>
        <n v="0.003212948789839807"/>
        <n v="0.002378898432984112"/>
        <n v="0.005659655831739962"/>
        <n v="0.0026316048847317636"/>
        <n v="0.0026219559738703056"/>
        <n v="0.0030351347195130833"/>
        <n v="0.0028008584515839714"/>
        <n v="0.002561167769320392"/>
        <n v="0.0023108363783416862"/>
        <n v="0.005870220529906394"/>
        <n v="0.0033183616008580813"/>
        <n v="0.004508196721311476"/>
        <n v="0.0035467651415576557"/>
        <n v="0.0028327130575269747"/>
        <n v="0.003515301902398677"/>
        <n v="0.00367249945992655"/>
        <n v="0.0037178456591639873"/>
        <n v="0.0030352556619192153"/>
        <n v="0.004347478462491755"/>
        <n v="0.006312334301224593"/>
        <n v="0.003680360675346184"/>
        <n v="0.00859243511382762"/>
        <n v="0.005566839690062439"/>
        <n v="0.002795302339124527"/>
        <n v="0.0023822285748317552"/>
        <n v="0.003524315328324237"/>
        <n v="0.002558305568776773"/>
        <n v="0.005333096306830807"/>
        <n v="0.009427494000685635"/>
        <n v="0.0020501806111490775"/>
        <n v="0.00622524052065648"/>
        <n v="0.002692710759198882"/>
        <n v="0.0028874369389554635"/>
        <n v="0.005132152938157557"/>
        <n v="0.0019671138908503986"/>
        <n v="0.004296894981840504"/>
        <n v="0.0028144620047629355"/>
        <n v="0.0032364554340086737"/>
        <n v="0.0037253362781229627"/>
        <n v="0.002523765458063431"/>
        <n v="0.003118844386080105"/>
        <n v="0.0030923472543211484"/>
        <n v="0.004369538077403246"/>
        <n v="0.001966322262343141"/>
        <n v="0.0026116864464434198"/>
        <n v="0.004516593572036395"/>
        <n v="0.007770419426048565"/>
        <n v="0.0024251469079376925"/>
        <n v="0.0019466614755693985"/>
        <n v="0.006831917316282736"/>
        <n v="0.004226775705228338"/>
        <n v="0.0023320566562508626"/>
        <n v="0.0027435434492503337"/>
        <n v="0.002327963497532359"/>
        <n v="0.0027866438064882916"/>
        <n v="0.0028193079880392993"/>
        <n v="0.001326259946949602"/>
        <n v="0.0024693273935587528"/>
        <n v="0.0024587583587629283"/>
        <n v="0.002528510243046597"/>
        <n v="8.044875779804437E-4"/>
        <n v="0.004803251431738408"/>
        <n v="0.003469422658750519"/>
        <n v="0.005582508141157706"/>
        <n v="0.0017264767542237022"/>
        <n v="0.0020161290322580645"/>
        <n v="0.0016964967342437867"/>
        <n v="6.531252041016263E-4"/>
        <n v="0.0041228612657184084"/>
        <n v="0.0029754820280885504"/>
        <n v="0.0028614968346409083"/>
        <n v="0.012040298140715866"/>
        <n v="0.004248908802966511"/>
        <n v="0.0025536613983021604"/>
        <n v="0.005483315055616481"/>
        <n v="0.002806180047092217"/>
        <n v="0.008226221079691516"/>
        <n v="0.003333055578701775"/>
        <n v="0.002059692807154561"/>
        <n v="0.002701321457253413"/>
        <n v="9.749650637518822E-4"/>
        <n v="0.002514413430523455"/>
        <n v="0.002325661324137615"/>
        <n v="0.002318431530668817"/>
        <n v="0.003355052886228391"/>
        <n v="0.0028993911278631487"/>
        <n v="0.006474487436411284"/>
        <n v="0.003228149463320152"/>
        <n v="0.00510204081632653"/>
        <n v="0.0021181098391245146"/>
        <n v="3.018115189470966E-4"/>
        <n v="0.004181057989456462"/>
        <n v="0.015852502800034463"/>
        <n v="0.002544211528556043"/>
        <n v="0.0029717682020802376"/>
        <n v="0.003088834891478934"/>
        <n v="0.004583597771666314"/>
        <n v="0.006203046385002412"/>
        <n v="0.0036785005309080835"/>
        <n v="0.0035896097115259104"/>
        <n v="0.0027455330177800718"/>
        <n v="0.003678837487353996"/>
        <n v="0.0030404378230465185"/>
        <n v="0.0025930085832744014"/>
        <n v="0.00824201554743842"/>
        <n v="0.0031080634821966237"/>
        <n v="0.0023192708212537976"/>
        <n v="0.0048500881834215165"/>
        <n v="0.003965486320068549"/>
        <n v="0.0031961135259524417"/>
        <n v="0.003200716960599174"/>
        <n v="0.005590558168426657"/>
        <n v="0.0040911520334288905"/>
        <n v="0.0028452200303490135"/>
        <n v="0.0040936630096610445"/>
        <n v="0.003921226908330429"/>
        <n v="0.0026778310927453885"/>
        <n v="0.003579734699413457"/>
        <n v="0.0022843350645432407"/>
        <n v="0.0052940610260852825"/>
        <n v="0.0027104053975455125"/>
        <n v="0.003520522067662717"/>
        <n v="0.0013008976193573565"/>
        <n v="0.0025724847036101856"/>
        <n v="0.0023510129507227687"/>
        <n v="0.004195649773655736"/>
        <n v="0.0019584802193497847"/>
        <n v="0.0024378352023403218"/>
        <n v="0.0065298507462686565"/>
        <n v="0.0073594347954077126"/>
        <n v="0.0034206246845735434"/>
        <n v="0.0060318040577590935"/>
        <n v="0.002611545136482343"/>
        <n v="0.003319367120090302"/>
        <n v="0.0027365220442053563"/>
        <n v="0.0028669724770642203"/>
        <n v="0.0037432154220475387"/>
        <n v="0.0032927230819888046"/>
        <n v="0.003080129334784008"/>
        <n v="0.002577626204544553"/>
        <n v="0.0029083491184613143"/>
        <n v="0.003833451285680585"/>
        <n v="0.0029166329093413272"/>
        <n v="0.00279876854184159"/>
        <n v="0.0030765680882975043"/>
        <n v="0.00296450824846971"/>
        <n v="0.0031467867509426795"/>
        <n v="0.002705139765554554"/>
        <n v="0.00626540244768389"/>
        <n v="0.002698348771647201"/>
        <n v="0.002808240042647171"/>
        <n v="0.0027177902589753658"/>
        <n v="0.002631952614710536"/>
        <n v="0.002400019296637561"/>
        <n v="0.002693467336683417"/>
        <n v="0.0025111791528074543"/>
        <n v="0.0033276704555405714"/>
        <n v="0.006013652616751544"/>
        <n v="0.003675883011027649"/>
        <n v="0.002862853826810239"/>
        <n v="0.002661698163428267"/>
        <n v="0.0033434462262398614"/>
        <n v="0.004926975189160654"/>
        <n v="0.0013796909492273732"/>
        <n v="0.004306868997874056"/>
        <n v="0.00758552681483729"/>
        <n v="0.004740244194397893"/>
        <n v="0.0028870721719925128"/>
        <n v="0.0026707954325527385"/>
        <n v="0.0023324159164062135"/>
        <n v="0.003340687046958714"/>
        <n v="0.002040233402701269"/>
        <n v="0.001952855129468768"/>
        <n v="0.0024263693967291025"/>
        <n v="0.001664632116302297"/>
        <n v="0.002885376503332227"/>
        <n v="0.0029996471003411363"/>
        <n v="0.005866900175131348"/>
        <n v="0.00644010700485485"/>
        <n v="0.002786480988481237"/>
        <n v="0.007467109162024416"/>
        <n v="4.3671459609358795E-4"/>
        <n v="0.00212232339937812"/>
        <n v="0.003185075645546582"/>
        <n v="0.003229574658146087"/>
        <n v="0.0035153183896865095"/>
        <n v="0.00327636105498826"/>
        <n v="0.004066759931027752"/>
        <n v="0.006923318997167733"/>
        <n v="0.0029173230643561466"/>
        <n v="0.002522933358668229"/>
        <n v="0.0066344993968636915"/>
        <n v="0.00265750505763913"/>
        <n v="0.002535547379934374"/>
        <n v="0.005753077896674721"/>
        <n v="0.004598540145985402"/>
        <n v="0.0019817677368212444"/>
        <n v="0.002266931141966563"/>
        <n v="0.006552364311455717"/>
        <n v="0.0028668230388324213"/>
        <n v="0.0013383297644539614"/>
        <n v="0.002311604253351826"/>
        <n v="0.0038823479765371146"/>
        <n v="0.002152937380067347"/>
        <n v="0.005274261603375527"/>
        <n v="0.0025115568012230188"/>
        <n v="0.0029511918274687855"/>
        <n v="0.0028451276446619703"/>
        <n v="0.00335345405767941"/>
        <n v="0.002083622725378525"/>
        <n v="0.00547148841583312"/>
        <n v="0.0026375342220065303"/>
        <n v="0.006072435480373021"/>
        <n v="0.004204484783769354"/>
        <n v="0.0017139090309822016"/>
        <n v="0.0025438819638768763"/>
        <n v="0.00270947639368692"/>
        <n v="0.007108239095315024"/>
        <n v="0.0023493214396450974"/>
        <n v="0.002884402041269137"/>
        <n v="0.0030525257789524624"/>
        <n v="0.0029359901251983776"/>
        <n v="0.0024908232826428944"/>
        <n v="0.0026692422512951093"/>
        <n v="0.004245659030256819"/>
        <n v="0.0038350407144733386"/>
        <n v="0.002564762858080353"/>
        <n v="0.0033112582781456954"/>
        <n v="0.0036347759646346125"/>
        <n v="0.0030010571906012346"/>
        <n v="0.0028749150593277927"/>
        <n v="0.0029423982276377734"/>
        <n v="0.004589261128958238"/>
        <n v="0.002704895861509332"/>
        <n v="0.0027444370284059414"/>
        <n v="0.0031529164477141357"/>
        <n v="0.0034599681682928518"/>
        <n v="0.005520504731861199"/>
        <n v="0.0025878013340741956"/>
        <n v="0.004502476361999099"/>
        <n v="0.004233572227766186"/>
        <n v="0.004993149642259095"/>
        <n v="0.002415045734928605"/>
        <n v="0.0021046589495838514"/>
        <n v="0.00323853755558101"/>
        <n v="0.0026486307524949157"/>
        <n v="0.003308477336930242"/>
        <n v="0.0028632652307237594"/>
        <n v="0.0024809791597750577"/>
        <n v="0.002922680671003997"/>
        <n v="0.002841883482777206"/>
        <n v="0.006412311638345623"/>
        <n v="0.003004566941751462"/>
        <n v="0.0046248715313463515"/>
        <n v="0.0032730922411092715"/>
        <n v="0.0032047173439302655"/>
        <n v="0.0022498568272928086"/>
        <n v="0.004209766658648063"/>
        <n v="0.0024745441629173575"/>
        <n v="0.003606084447941254"/>
        <n v="0.0036144578313253013"/>
        <n v="0.0027974574587830234"/>
        <n v="0.0026930502060540417"/>
        <n v="0.002689907467183129"/>
        <n v="0.00272203887938718"/>
        <n v="0.0041388365587714795"/>
        <n v="0.003385240352064997"/>
        <n v="0.002982848620432513"/>
        <n v="0.002182860801915284"/>
        <n v="0.005391077766296779"/>
        <n v="0.002271436683702442"/>
        <n v="0.0034920890751336396"/>
        <n v="0.00286820593718629"/>
        <n v="0.002937237117278004"/>
        <n v="0.0024285241196600068"/>
        <n v="0.0026009460303698696"/>
        <n v="0.005323620061641917"/>
        <n v="0.0013497098123903361"/>
        <n v="0.0024274517721774563"/>
        <n v="0.002525559049136807"/>
        <n v="0.00240967291185445"/>
        <n v="0.0029100417527729745"/>
        <n v="9.569835877314704E-4"/>
        <n v="0.002312459531958191"/>
        <n v="0.002710406179435429"/>
        <n v="0.003593176746473013"/>
        <n v="0.005226149752945648"/>
        <n v="0.0031474254060178774"/>
        <n v="0.003130434782608696"/>
        <n v="0.00539433839665551"/>
        <n v="0.002442897276169537"/>
        <n v="0.0037164934883937004"/>
        <n v="0.002409445024496024"/>
        <n v="0.0025621316935690495"/>
        <n v="0.0013082327084341762"/>
        <n v="0.0020154247171687316"/>
        <m/>
      </sharedItems>
    </cacheField>
    <cacheField name="CPC" numFmtId="164">
      <sharedItems containsString="0" containsBlank="1" containsNumber="1">
        <n v="13.548596105714285"/>
        <n v="10.216498111111111"/>
        <n v="31.289043725"/>
        <n v="68.30520098461538"/>
        <n v="16.822384247524752"/>
        <n v="19.03298407142857"/>
        <n v="69.38353245555555"/>
        <n v="1.591022225087925"/>
        <n v="40.257999425"/>
        <n v="64.32191847474748"/>
        <n v="20.600953013513514"/>
        <n v="21.293046955882353"/>
        <n v="22.260176627516778"/>
        <n v="84.11193053030303"/>
        <n v="14.02106206906907"/>
        <n v="39.50142801851852"/>
        <n v="8.129581944444444"/>
        <n v="58.983363613636364"/>
        <n v="11.026096562874253"/>
        <n v="19.82149639607843"/>
        <n v="19.317429123167155"/>
        <n v="17.045751727272727"/>
        <n v="3.2647246306122453"/>
        <n v="9.60908267368421"/>
        <n v="70.1520220952381"/>
        <n v="1.9318242609705731"/>
        <n v="15.552895583333333"/>
        <n v="148.54577881818182"/>
        <n v="173.037357"/>
        <n v="153.15346676666667"/>
        <n v="98.16933193846154"/>
        <n v="18.88960309782609"/>
        <n v="49.36827822307692"/>
        <n v="111.8551684"/>
        <n v="120.58767850000001"/>
        <n v="17.278220896907218"/>
        <n v="15.937936375"/>
        <n v="37.02457476774194"/>
        <n v="8.948366264367817"/>
        <n v="17.007790158333332"/>
        <n v="21.031289215625"/>
        <n v="65.78540776666667"/>
        <n v="43.2817962"/>
        <n v="44.84563333333333"/>
        <n v="4.616692241952233"/>
        <n v="99.22957768"/>
        <n v="13.637696307142857"/>
        <n v="10.181175159999999"/>
        <n v="32.839289083333334"/>
        <n v="37.45958385714285"/>
        <n v="12.110601286885247"/>
        <n v="10.232821849609374"/>
        <n v="16.135637344444444"/>
        <n v="11.188674171597633"/>
        <n v="15.130397641025642"/>
        <n v="11.098297658967391"/>
        <n v="83.36554527941178"/>
        <n v="19.3759581875"/>
        <n v="24.535641452380954"/>
        <n v="173.38332622222222"/>
        <n v="9.373770670157068"/>
        <n v="38.157415475"/>
        <n v="63.783020615384615"/>
        <n v="18.939012477777776"/>
        <n v="49.798595999999996"/>
        <n v="45.876218449999996"/>
        <n v="83.07475971666666"/>
        <n v="16.077650944444443"/>
        <n v="2.8631997620556144"/>
        <n v="15.320999943925235"/>
        <n v="336.37202495"/>
        <n v="22.130035652173913"/>
        <n v="1.810446262910798"/>
        <n v="7.529925326023393"/>
        <n v="3.190381924906133"/>
        <n v="74.21763824285715"/>
        <n v="17.665637191011236"/>
        <n v="2.987886193877551"/>
        <n v="10.511526502369668"/>
        <n v="2.0981833797468354"/>
        <n v="158.3537104"/>
        <n v="9.694300064516128"/>
        <n v="7.096953052576235"/>
        <n v="2.2491610073891626"/>
        <n v="7.93656237368421"/>
        <n v="15.825930954022988"/>
        <n v="14.255954747747747"/>
        <n v="638.6464232000001"/>
        <n v="20.50842405063291"/>
        <n v="21.83513484057971"/>
        <n v="1.8441597122473246"/>
        <n v="102.11052682352941"/>
        <n v="599.5041002"/>
        <n v="363.6632994"/>
        <n v="53.36669273333334"/>
        <n v="2.0876277920227917"/>
        <n v="30.272192664864864"/>
        <n v="30.0029535"/>
        <n v="106.03950744117647"/>
        <n v="38.845270544117646"/>
        <n v="13.544903702702703"/>
        <n v="16.267019681818184"/>
        <n v="13.970596932692306"/>
        <n v="21.124769604938272"/>
        <n v="52.17897378125"/>
        <n v="109.06239745"/>
        <n v="7.211139950000001"/>
        <n v="7.876079740566038"/>
        <n v="7.680943166666666"/>
        <n v="52.75766845544554"/>
        <n v="43.952459125000004"/>
        <n v="75.2164607"/>
        <n v="7.8933669834024895"/>
        <n v="24.851307464285714"/>
        <n v="21.128798508361204"/>
        <n v="10.821719742547426"/>
        <n v="132.2429138"/>
        <n v="12.62818226566416"/>
        <n v="24.145796650793653"/>
        <n v="148.24176195454547"/>
        <n v="0.0"/>
        <n v="17.45577504761905"/>
        <n v="33.3172313768116"/>
        <n v="53.159633168"/>
        <n v="101.09306211111111"/>
        <n v="15.87000351875"/>
        <n v="24.83597954736842"/>
        <n v="53.86528312371134"/>
        <n v="14.865057368"/>
        <n v="37.86340801621622"/>
        <n v="12.30716568292683"/>
        <n v="19.20786335"/>
        <n v="22.653961029411764"/>
        <n v="23.257674115384614"/>
        <n v="144.21500768181818"/>
        <n v="340.6294351"/>
        <n v="13.708259075471698"/>
        <n v="2.0264956747547753"/>
        <n v="6.998894543378995"/>
        <n v="13.42354572888889"/>
        <n v="31.154416648148146"/>
        <n v="36.252548374999996"/>
        <n v="18.964409511904762"/>
        <n v="140.802199325"/>
        <n v="1.0381125732814527"/>
        <n v="195.39670933333332"/>
        <n v="41.92789594375"/>
        <n v="15.812068062124249"/>
        <n v="27.15016782758621"/>
        <n v="5.002156920212766"/>
        <n v="63.03751888"/>
        <n v="13.873163673469389"/>
        <n v="39.47446225675676"/>
        <n v="61.4833433488372"/>
        <n v="7.085062525925926"/>
        <n v="63.10259825263157"/>
        <n v="27.377634203703703"/>
        <n v="27.080651155660377"/>
        <n v="27.89256153714286"/>
        <n v="21.136534877777777"/>
        <n v="53.74782704545455"/>
        <n v="41.7004"/>
        <n v="30.3980802"/>
        <n v="188.16999823999998"/>
        <n v="9.236080400468383"/>
        <n v="14.063880966666668"/>
        <n v="8.743618285416666"/>
        <n v="60.77113022857144"/>
        <n v="7.890262505823626"/>
        <n v="25.3468724"/>
        <n v="17.731683163934427"/>
        <n v="28.888845632"/>
        <n v="12.293481568965518"/>
        <n v="82.55491664102564"/>
        <n v="11.535594762"/>
        <n v="6.245213115463918"/>
        <n v="1.8498256267605633"/>
        <n v="20.461684104651162"/>
        <n v="2.508201911521324"/>
        <n v="10.716994216269843"/>
        <n v="34.164700335"/>
        <n v="24.35594607272727"/>
        <n v="21.720039605263157"/>
        <n v="94.48656203030303"/>
        <n v="23.282348645833334"/>
        <n v="61.59606708974359"/>
        <n v="16.97929930909091"/>
        <n v="112.75000666666666"/>
        <n v="101.86134228571429"/>
        <n v="19.6292845"/>
        <n v="2.0230834272608123"/>
        <n v="6.866526198113207"/>
        <n v="39.134848275"/>
        <n v="10.400879324324325"/>
        <n v="213.2289587666667"/>
        <n v="19.457136528776978"/>
        <n v="14.406649423076923"/>
        <n v="10.766577652173913"/>
        <n v="32.11667854545455"/>
        <n v="14.890179203007518"/>
        <n v="2.86729140720524"/>
        <n v="9.008351279829546"/>
        <n v="41.7145644"/>
        <n v="36.309325199999996"/>
        <n v="7.315065579390115"/>
        <n v="15.807449237623763"/>
        <n v="51.605356611111105"/>
        <n v="94.70382151724138"/>
        <n v="615.9366901999999"/>
        <n v="57.231904783333334"/>
        <n v="61.92347106666667"/>
        <n v="1.2564723380614657"/>
        <n v="31.014142635294117"/>
        <n v="88.9030362"/>
        <n v="196.20237153333335"/>
        <n v="79.56220817857142"/>
        <n v="52.243732966942154"/>
        <n v="217.71851326086957"/>
        <n v="12.545522016393443"/>
        <n v="109.19979519047618"/>
        <n v="97.6787228857143"/>
        <n v="9.795726864485982"/>
        <n v="7.702140804545454"/>
        <n v="1.6625205447154472"/>
        <n v="19.4277968361204"/>
        <n v="17.31439431534091"/>
        <n v="17.498306011494254"/>
        <n v="0.8035494832474227"/>
        <n v="20.995354802325583"/>
        <n v="4.326510682258065"/>
        <n v="18.665123385964915"/>
        <n v="13.988759613793103"/>
        <n v="115.59295363636365"/>
        <n v="73.6550319"/>
        <n v="7.7706289947368425"/>
        <n v="5.782482418867924"/>
        <n v="61.6460824742268"/>
        <n v="26.74494409090909"/>
        <n v="99.56805381818182"/>
        <n v="7.59103175879397"/>
        <n v="6.364707692592592"/>
        <n v="21.88164691638796"/>
        <n v="39.2142880375"/>
        <n v="18.295436211764706"/>
        <n v="47.974675818181815"/>
        <n v="20.273380011494254"/>
        <n v="59.28010089772727"/>
        <n v="123.78849869565218"/>
        <n v="64.80731779999999"/>
        <n v="7.847301379141105"/>
        <n v="63.839536708333334"/>
        <n v="180.8307918"/>
        <n v="6.740629869565217"/>
        <n v="16.992302544444446"/>
        <n v="19.16524611904762"/>
        <n v="11.655297942857143"/>
        <n v="46.9756639009009"/>
        <n v="251.93570334999998"/>
        <n v="7.322204106666667"/>
        <n v="25.631087939799333"/>
        <n v="44.66357744444444"/>
        <n v="7.177696931531531"/>
        <n v="30.32522697142857"/>
        <n v="4.288110774285714"/>
        <n v="182.303376475"/>
        <n v="16.31333605097087"/>
        <n v="22.35219877272727"/>
        <n v="29.05131145"/>
        <n v="28.72252131638418"/>
        <n v="8.593798677242887"/>
        <n v="3.8851974976190475"/>
        <n v="80.99027314285715"/>
        <n v="33.14319532"/>
        <n v="15.322012864864865"/>
        <n v="16.19867310552764"/>
        <n v="98.81079391891892"/>
        <n v="11.702863638461539"/>
        <n v="13.928529626923078"/>
        <n v="560.3048132"/>
        <n v="46.065162825"/>
        <n v="7.985050951871657"/>
        <n v="27.159624145454547"/>
        <n v="98.65196327272727"/>
        <n v="10.8783868"/>
        <n v="19.29576775"/>
        <n v="12.487596247126437"/>
        <n v="15.229872431034483"/>
        <n v="32.53483488571429"/>
        <n v="30.296538542857142"/>
        <n v="62.90806"/>
        <n v="100.33410333333333"/>
        <n v="6.068977508"/>
        <n v="30.08768135714286"/>
        <n v="21.976229344827587"/>
        <n v="6.573418233183856"/>
        <n v="26.657890702380953"/>
        <n v="308.87322725"/>
        <n v="29.24784177142857"/>
        <n v="19.232042564102564"/>
        <n v="32.79627392"/>
        <n v="35.954132486486486"/>
        <n v="14.674490818749998"/>
        <n v="52.90553892079208"/>
        <n v="24.792566369565215"/>
        <n v="13.396515395161291"/>
        <n v="193.70583879999998"/>
        <n v="7.618919545"/>
        <n v="30.024497889447236"/>
        <n v="92.04227398550725"/>
        <n v="10.293120598639456"/>
        <n v="35.68637318644068"/>
        <n v="54.131802944"/>
        <n v="5.280815160638298"/>
        <n v="8.427756404285715"/>
        <n v="43.954139425742575"/>
        <n v="154.31997621212122"/>
        <n v="42.6448753625"/>
        <n v="56.791117648"/>
        <n v="60.824855684684685"/>
        <n v="3.0585245443298965"/>
        <n v="17.855947160714287"/>
        <n v="14.683043790476189"/>
        <n v="55.308004579999995"/>
        <n v="187.4998142820513"/>
        <n v="51.2390388019802"/>
        <n v="1.6776117910112358"/>
        <n v="19.52051607142857"/>
        <n v="33.040274733333334"/>
        <n v="125.97027858"/>
        <n v="99.42550140579709"/>
        <n v="20.405909775"/>
        <n v="39.0107676"/>
        <n v="22.236405555555557"/>
        <n v="25.40610060769231"/>
        <n v="32.41282752173913"/>
        <n v="101.90058226666666"/>
        <n v="117.71044646666667"/>
        <n v="225.72480525806452"/>
        <n v="9.86759070860927"/>
        <n v="242.05338491999998"/>
        <n v="1.1957449462068965"/>
        <n v="18.463598708333333"/>
        <n v="38.871288022222224"/>
        <n v="8.544101417840377"/>
        <n v="9.386232152941178"/>
        <n v="14.932254042424244"/>
        <n v="122.85003048214286"/>
        <n v="1.807235069524913"/>
        <n v="71.82088014084506"/>
        <n v="51.280520980645164"/>
        <n v="63.70703656321839"/>
        <n v="10.914116285714286"/>
        <n v="6.698939954545454"/>
        <n v="181.6030806"/>
        <n v="72.23704344"/>
        <n v="14.714614112244899"/>
        <n v="25.652913538011695"/>
        <n v="23.40165413095238"/>
        <n v="60.858500875"/>
        <n v="18.928034729411763"/>
        <n v="26.493868815384616"/>
        <n v="19.572909499999998"/>
        <n v="51.58378196666667"/>
        <n v="48.23714257377049"/>
        <n v="6.600444493392071"/>
        <n v="3.581334046522782"/>
        <n v="135.37517536"/>
        <n v="510.1321655"/>
        <n v="1.2140729634121274"/>
        <n v="20.48654911904762"/>
        <n v="9.014645735294119"/>
        <n v="2.994578617586912"/>
        <n v="33.63143777083334"/>
        <n v="31.567446014492756"/>
        <n v="58.03331454"/>
        <n v="76.29811645"/>
        <n v="25.00393279710145"/>
        <n v="13.168106884955751"/>
        <n v="130.21933534090908"/>
        <n v="19.160196711111112"/>
        <n v="30.41477441566265"/>
        <n v="65.97890282758621"/>
        <n v="9.781572762162163"/>
        <n v="2.420112865420561"/>
        <n v="785.1397478"/>
        <n v="28.707803983050844"/>
        <n v="11.034655349152542"/>
        <n v="8.98548551758794"/>
        <n v="34.88844451256281"/>
        <n v="70.61455104545455"/>
        <n v="7.584678103626943"/>
        <n v="98.1351758"/>
        <n v="71.235991"/>
        <n v="2.592515257142857"/>
        <n v="20.481708122186493"/>
        <n v="102.63943387878788"/>
        <n v="53.18057971641791"/>
        <n v="2.398100334212068"/>
        <n v="0.7446697862903227"/>
        <n v="3.7047568390064396"/>
        <n v="84.56729986301369"/>
        <n v="0.658235697198399"/>
        <n v="116.60386396666667"/>
        <n v="187.91011656666666"/>
        <n v="0.9738082720942689"/>
        <n v="20.06686883277592"/>
        <n v="83.80435077922078"/>
        <n v="331.1941246"/>
        <n v="1.021610947400242"/>
        <n v="65.5124298265306"/>
        <n v="8.596164407216495"/>
        <n v="2.1237276084656087"/>
        <n v="47.11627071428571"/>
        <n v="44.13496775"/>
        <n v="1.7506018979343863"/>
        <n v="113.08438821666667"/>
        <n v="4.6861296289855074"/>
        <n v="48.11724466363636"/>
        <n v="78.15484290588235"/>
        <n v="24.01410814666667"/>
        <n v="60.12820732"/>
        <n v="54.802515452631575"/>
        <n v="21.986439080808083"/>
        <n v="45.38992857142857"/>
        <n v="3.0033587336884158"/>
        <n v="11.096617842217483"/>
        <n v="7.542812495283019"/>
        <n v="5.265608040620384"/>
        <n v="26.163929702702703"/>
        <n v="1.991869088639201"/>
        <n v="1.2363898709677419"/>
        <n v="10.173259026666667"/>
        <n v="0.7896841065873742"/>
        <n v="3.178987012024048"/>
        <n v="28.218454525"/>
        <n v="27.061324175675676"/>
        <n v="60.937748626262625"/>
        <n v="52.435562727272725"/>
        <n v="8.748403676470588"/>
        <n v="2.384105913112667"/>
        <n v="22.069445455882352"/>
        <n v="74.81708404411765"/>
        <n v="43.70625627027027"/>
        <n v="6.887191618729097"/>
        <n v="13.40511676551724"/>
        <n v="107.5800288"/>
        <n v="19.0197081"/>
        <n v="17.166602525773197"/>
        <n v="39.2055339054054"/>
        <n v="15.002134201388891"/>
        <n v="38.0628068"/>
        <n v="42.57200295138889"/>
        <n v="36.623053023255814"/>
        <n v="12.687649575"/>
        <n v="24.127105263636363"/>
        <n v="40.916994333333335"/>
        <n v="16.778827738636366"/>
        <n v="8.678735302702703"/>
        <n v="2.848907973717146"/>
        <n v="43.981668524999996"/>
        <n v="37.12495635897436"/>
        <n v="21.96413001190476"/>
        <n v="42.031613976923076"/>
        <n v="62.45885148"/>
        <n v="5.380218242857143"/>
        <n v="127.61846723333333"/>
        <n v="69.93648991578948"/>
        <n v="8.46921017368421"/>
        <n v="31.722228877551018"/>
        <n v="8.118659645454546"/>
        <n v="7.054488743849493"/>
        <n v="27.602381826086955"/>
        <n v="17.877887386363636"/>
        <n v="60.789929375"/>
        <n v="76.510619225"/>
        <n v="79.57227061538461"/>
        <n v="42.227878152173915"/>
        <n v="1.6941136568047337"/>
        <n v="2.2332216237482116"/>
        <n v="30.824280939999998"/>
        <n v="5.821872780722892"/>
        <n v="29.24515943939394"/>
        <n v="171.3978863"/>
        <n v="12.497363815157117"/>
        <n v="2.0182365247805887"/>
        <n v="148.85918369387755"/>
        <n v="17.6913677"/>
        <n v="30.611362756410255"/>
        <n v="47.637469274647884"/>
        <n v="25.32733288095238"/>
        <n v="26.26196726785714"/>
        <n v="72.6557195"/>
        <n v="325.2763228"/>
        <n v="147.1187144"/>
        <n v="142.78480025"/>
        <n v="91.28475245333334"/>
        <n v="1.6961634551760938"/>
        <n v="25.979286952380953"/>
        <n v="45.25258903636364"/>
        <n v="167.455154972973"/>
        <n v="43.194100778571425"/>
        <n v="26.367859517241378"/>
        <n v="61.778549837499995"/>
        <n v="41.498317825"/>
        <n v="5.605379628252788"/>
        <n v="98.17010283783783"/>
        <n v="39.72120041666666"/>
        <n v="64.06955339393939"/>
        <n v="7.780134709359606"/>
        <n v="26.891315156521742"/>
        <n v="19.58811377105263"/>
        <n v="85.116950275"/>
        <n v="75.02224817857143"/>
        <n v="76.72808707499999"/>
        <n v="26.98049465671642"/>
        <n v="46.48723269047619"/>
        <n v="6.410343198564593"/>
        <n v="82.81918647826087"/>
        <n v="37.5528930326087"/>
        <n v="12.629865345603273"/>
        <n v="38.44991165"/>
        <n v="42.31088682666667"/>
        <n v="44.80718701538462"/>
        <n v="61.34654588888888"/>
        <n v="1.8814633150100402"/>
        <n v="33.64480372727273"/>
        <n v="12.615801502"/>
        <n v="13.052163370833334"/>
        <n v="227.98563620000002"/>
        <n v="9.10330056684492"/>
        <n v="16.857417113636362"/>
        <n v="20.700691171875"/>
        <n v="42.504304389999994"/>
        <n v="26.70701871212121"/>
        <n v="8.18534076884422"/>
        <n v="271.27286588"/>
        <n v="14.525905600000002"/>
        <n v="25.022050952380955"/>
        <n v="15.21990933016627"/>
        <n v="27.061360016666665"/>
        <n v="112.32618803999999"/>
        <n v="160.60927442222223"/>
        <n v="7.956172949238578"/>
        <n v="9.144090644720496"/>
        <n v="7.4499037830188675"/>
        <n v="46.954433581818186"/>
        <n v="6.676115072961374"/>
        <n v="5.265169411924119"/>
        <n v="648.6853909"/>
        <n v="4.5756562707692305"/>
        <n v="8.905995074285714"/>
        <n v="24.88427582105263"/>
        <n v="52.34324633333333"/>
        <n v="298.6689946"/>
        <n v="22.689163011904764"/>
        <n v="31.54552496"/>
        <n v="80.31403204918033"/>
        <n v="24.17807006060606"/>
        <n v="3.6536772505307855"/>
        <n v="15.177015080691643"/>
        <n v="55.98549547008547"/>
        <n v="9.22773681764706"/>
        <n v="46.230896720000004"/>
        <n v="48.400201225"/>
        <n v="12.279282771144278"/>
        <n v="9.036930430769232"/>
        <n v="3.3233114749498998"/>
        <n v="23.118155984615385"/>
        <n v="18.912673844444445"/>
        <n v="36.507196"/>
        <n v="32.5000632375"/>
        <n v="30.424393722222224"/>
        <n v="40.972557629310344"/>
        <n v="24.027184916666666"/>
        <n v="19.041102833333333"/>
        <n v="3.0717837657365346"/>
        <n v="3.436324386440678"/>
        <n v="1.8893380075376887"/>
        <n v="3.0534330578034683"/>
        <n v="7.963925864321609"/>
        <n v="69.43644852238806"/>
        <n v="40.196958692982456"/>
        <n v="10.621287831578947"/>
        <n v="25.82429433333333"/>
        <n v="55.46907798550724"/>
        <n v="2.6636514744744746"/>
        <n v="337.81475895"/>
        <n v="31.59674662962963"/>
        <n v="25.529637940476192"/>
        <n v="124.7"/>
        <n v="10.96407915744681"/>
        <n v="24.30243664"/>
        <n v="25.22005490909091"/>
        <n v="10.081592685"/>
        <n v="83.3610477826087"/>
        <n v="3.7408827669767444"/>
        <n v="9.176571641509433"/>
        <n v="36.2834617"/>
        <n v="32.31404001415094"/>
        <n v="3.025718402113739"/>
        <n v="135.03862496666667"/>
        <n v="50.37845852212389"/>
        <n v="9.43043206372549"/>
        <n v="56.785733880597014"/>
        <n v="47.77358467692307"/>
        <n v="3.513306394366197"/>
        <n v="29.849732825396824"/>
        <n v="43.28962155"/>
        <n v="7.661886996919917"/>
        <n v="122.25799848214285"/>
        <n v="148.25532914893617"/>
        <n v="1.3671268538306451"/>
        <n v="24.282236450000003"/>
        <n v="8.757365395999999"/>
        <n v="84.46278037878787"/>
        <n v="16.890831860000002"/>
        <n v="3.399947447698745"/>
        <n v="15.948246787878787"/>
        <n v="7.932789743243243"/>
        <n v="9.999258784313726"/>
        <n v="57.972199769999996"/>
        <n v="32.2650816984127"/>
        <n v="4.239827081081081"/>
        <n v="39.79430615"/>
        <n v="24.152963399999997"/>
        <n v="206.53673712121213"/>
        <n v="218.3952037"/>
        <n v="196.86379372"/>
        <n v="25.551609983695652"/>
        <n v="6.7095268798627"/>
        <n v="111.67701895"/>
        <n v="42.351972492753625"/>
        <n v="46.303737019230766"/>
        <n v="2.7100562355601947"/>
        <n v="16.2316908575"/>
        <n v="171.82148516666666"/>
        <n v="81.532347359375"/>
        <n v="12.671896775999999"/>
        <n v="18.176036500000002"/>
        <n v="23.889041825396824"/>
        <n v="544.8195232307692"/>
        <n v="325.32168435"/>
        <n v="38.298172125"/>
        <n v="37.78830348181818"/>
        <n v="29.359612984771573"/>
        <n v="59.215411153846155"/>
        <n v="11.976589796747968"/>
        <n v="15.388696498498499"/>
        <n v="351.79277915789476"/>
        <n v="33.845226125"/>
        <n v="14.003135469387754"/>
        <n v="11.325416280821917"/>
        <n v="1.650093598380567"/>
        <n v="164.4950521"/>
        <n v="11.807011575075075"/>
        <n v="69.27324455681818"/>
        <n v="22.50696757090909"/>
        <n v="80.68915432941176"/>
        <n v="52.520503425"/>
        <n v="81.2420387"/>
        <n v="1.5481566758037923"/>
        <n v="192.55027286666666"/>
        <n v="127.95205035999999"/>
        <n v="22.452011163265308"/>
        <n v="2.9315698684475806"/>
        <n v="25.249492228571427"/>
        <n v="11.023647221428572"/>
        <n v="11.649004182926829"/>
        <n v="3.7564197854166665"/>
        <n v="24.600224818181818"/>
        <n v="4.851793151125402"/>
        <n v="26.7931825"/>
        <n v="13.08386340769231"/>
        <n v="9.690437096774193"/>
        <n v="208.17115976666668"/>
        <n v="4.034242154506438"/>
        <n v="11.031917689655172"/>
        <n v="109.32462926666668"/>
        <n v="90.78741401333333"/>
        <n v="39.53195411111111"/>
        <n v="10.07763182421875"/>
        <n v="52.01788654"/>
        <n v="17.987360554545454"/>
        <n v="23.799512157142857"/>
        <n v="20.474789258373207"/>
        <n v="112.93091176363636"/>
        <n v="50.17554112121212"/>
        <n v="9.938300047337277"/>
        <n v="3.0137181025512754"/>
        <n v="67.53595242"/>
        <n v="60.08436638053097"/>
        <n v="14.768754110344826"/>
        <n v="49.3981719"/>
        <n v="84.313793"/>
        <n v="2.6114351728830645"/>
        <n v="13.427835091666667"/>
        <n v="107.51531061666667"/>
        <n v="14.623805315384615"/>
        <n v="123.00586575"/>
        <n v="3.9071312469999997"/>
        <n v="86.75118713636364"/>
        <n v="7.90465356372549"/>
        <n v="28.137881824561404"/>
        <n v="147.21101149999998"/>
        <n v="1.469224913988658"/>
        <n v="3.000196796124031"/>
        <n v="14.880876426035504"/>
        <n v="83.20220607246377"/>
        <n v="82.4729926"/>
        <n v="67.1933526"/>
        <n v="2.674044433310992"/>
        <n v="56.113494410526314"/>
        <n v="111.56607094545454"/>
        <n v="20.46264"/>
        <n v="23.843992363636364"/>
        <n v="14.528345352272726"/>
        <n v="349.01146520000003"/>
        <n v="7.505621379166667"/>
        <n v="70.91079426666667"/>
        <n v="308.11604165"/>
        <n v="15.248102240000001"/>
        <n v="10.13064368"/>
        <m/>
      </sharedItems>
    </cacheField>
    <cacheField name="CPM" numFmtId="164">
      <sharedItems containsString="0" containsBlank="1" containsNumber="1">
        <n v="41.33441975018087"/>
        <n v="29.77184514823434"/>
        <n v="57.54924278466655"/>
        <n v="427.4829639899865"/>
        <n v="128.6972283744887"/>
        <n v="63.343508411659286"/>
        <n v="594.6593582515951"/>
        <n v="4.235951060375184"/>
        <n v="98.46642882475236"/>
        <n v="159.82004640598336"/>
        <n v="121.86015371702638"/>
        <n v="108.19961089523241"/>
        <n v="55.00304830725603"/>
        <n v="257.0205757210982"/>
        <n v="38.61816735041604"/>
        <n v="111.02837356860294"/>
        <n v="10.271396333160192"/>
        <n v="352.3785470468432"/>
        <n v="32.15952854672791"/>
        <n v="57.246685252511526"/>
        <n v="68.10068781531717"/>
        <n v="124.09217008603574"/>
        <n v="8.50143523941117"/>
        <n v="114.79663656941649"/>
        <n v="162.9637681415929"/>
        <n v="6.125567169444386"/>
        <n v="52.81866336493561"/>
        <n v="374.3421688430699"/>
        <n v="235.2329486133768"/>
        <n v="493.03616300032195"/>
        <n v="775.0524202599295"/>
        <n v="46.27585570112372"/>
        <n v="140.40113252827547"/>
        <n v="663.785121719636"/>
        <n v="720.371341332784"/>
        <n v="152.47338309679768"/>
        <n v="111.04157718266927"/>
        <n v="163.1363093126386"/>
        <n v="22.981103583658047"/>
        <n v="47.64865451871221"/>
        <n v="72.54983128153162"/>
        <n v="137.25309360873499"/>
        <n v="126.90748042808971"/>
        <n v="143.06348362398978"/>
        <n v="13.253029797800638"/>
        <n v="198.2925895847488"/>
        <n v="86.10045019165727"/>
        <n v="113.40979310856973"/>
        <n v="129.62877269736842"/>
        <n v="284.8328122963284"/>
        <n v="42.26360470837267"/>
        <n v="25.226688432000383"/>
        <n v="118.25792842019543"/>
        <n v="28.41130412897797"/>
        <n v="55.02931955900029"/>
        <n v="29.974595617025493"/>
        <n v="327.3579187503609"/>
        <n v="73.0169416835461"/>
        <n v="64.784644076321"/>
        <n v="210.81463604431235"/>
        <n v="23.15768626233622"/>
        <n v="184.37987666102924"/>
        <n v="99.48758389825424"/>
        <n v="104.11135615685316"/>
        <n v="122.75490478831576"/>
        <n v="113.71684563425667"/>
        <n v="182.1082745606664"/>
        <n v="40.56760691685357"/>
        <n v="9.159922980686616"/>
        <n v="42.06114108068351"/>
        <n v="874.2612734243015"/>
        <n v="62.334605043758415"/>
        <n v="4.595369822203155"/>
        <n v="19.597913765615072"/>
        <n v="9.482927253721018"/>
        <n v="292.3598580191334"/>
        <n v="87.21109995562458"/>
        <n v="10.160903302148688"/>
        <n v="26.00764648217636"/>
        <n v="17.027560146282333"/>
        <n v="106.1565397868204"/>
        <n v="20.374691375043785"/>
        <n v="18.867962754433098"/>
        <n v="6.242160169254011"/>
        <n v="21.81131177678778"/>
        <n v="40.42798816689667"/>
        <n v="39.05355455465337"/>
        <n v="383.70969911079067"/>
        <n v="71.05989035087718"/>
        <n v="46.05442024821178"/>
        <n v="4.9676762073758995"/>
        <n v="453.05466684066295"/>
        <n v="743.0640805651958"/>
        <n v="598.0812423320451"/>
        <n v="291.5947148711411"/>
        <n v="5.556411742849343"/>
        <n v="114.98050881803437"/>
        <n v="67.65862854426672"/>
        <n v="317.7913841339797"/>
        <n v="247.95629372007883"/>
        <n v="48.9511073451846"/>
        <n v="46.06715082532107"/>
        <n v="44.44607161211379"/>
        <n v="74.61002607482341"/>
        <n v="114.73028213144605"/>
        <n v="255.26599754242247"/>
        <n v="16.237831882817865"/>
        <n v="28.829685670873836"/>
        <n v="20.165404244366368"/>
        <n v="133.9027118158516"/>
        <n v="192.1628992239589"/>
        <n v="139.04512561234867"/>
        <n v="25.64993046491559"/>
        <n v="163.46983766640562"/>
        <n v="65.27770233211751"/>
        <n v="32.73368186997401"/>
        <n v="346.31255905305613"/>
        <n v="36.2742953694638"/>
        <n v="120.80568527636595"/>
        <n v="360.74539715723694"/>
        <n v="202.6099583950451"/>
        <n v="108.90412240047534"/>
        <n v="183.7347318574169"/>
        <n v="148.0307903049745"/>
        <n v="453.68734242769625"/>
        <n v="113.13493864729995"/>
        <n v="102.6615057978897"/>
        <n v="430.5316795484509"/>
        <n v="168.26334972380693"/>
        <n v="69.49137383928571"/>
        <n v="43.6224350539884"/>
        <n v="166.84354701411507"/>
        <n v="79.14454120427457"/>
        <n v="111.12395595712097"/>
        <n v="448.85480215038547"/>
        <n v="120.9579370912361"/>
        <n v="942.3971091437267"/>
        <n v="38.988850304542645"/>
        <n v="5.179375929159868"/>
        <n v="27.73017883634258"/>
        <n v="44.79592114025525"/>
        <n v="148.93223256019832"/>
        <n v="124.64039225196463"/>
        <n v="127.86021342001766"/>
        <n v="401.9761596602669"/>
        <n v="2.88437346931421"/>
        <n v="566.8464914783029"/>
        <n v="139.1479818091307"/>
        <n v="35.586424152083715"/>
        <n v="113.91953512262172"/>
        <n v="25.224928139954077"/>
        <n v="179.73745118613138"/>
        <n v="38.075373125968525"/>
        <n v="144.05317126935597"/>
        <n v="358.96588784792937"/>
        <n v="27.131972910106942"/>
        <n v="204.94160315886634"/>
        <n v="120.98136227495908"/>
        <n v="107.38250121577136"/>
        <n v="82.81920440123521"/>
        <n v="238.1332950970165"/>
        <n v="245.32203215767638"/>
        <n v="135.40189950482994"/>
        <n v="86.54996925004271"/>
        <n v="434.17166183664045"/>
        <n v="24.258232033018402"/>
        <n v="39.259256837501745"/>
        <n v="18.706344639617754"/>
        <n v="156.38479214763623"/>
        <n v="24.88062335250168"/>
        <n v="180.2098256690271"/>
        <n v="47.646917448570555"/>
        <n v="51.161487677540464"/>
        <n v="34.4788167794971"/>
        <n v="548.7713906596216"/>
        <n v="35.775498263264325"/>
        <n v="19.525412070716026"/>
        <n v="4.905798159140642"/>
        <n v="163.25306920864642"/>
        <n v="6.4474822147063495"/>
        <n v="23.234675807631092"/>
        <n v="107.10944707966267"/>
        <n v="23.446437449132294"/>
        <n v="109.80662608927027"/>
        <n v="590.2615327969711"/>
        <n v="58.42252179959015"/>
        <n v="188.1237806100474"/>
        <n v="47.69628496033233"/>
        <n v="386.17424363511816"/>
        <n v="244.28110255043774"/>
        <n v="96.92277249722255"/>
        <n v="4.951396313748384"/>
        <n v="24.350198287109833"/>
        <n v="146.19602437543776"/>
        <n v="30.34239020736419"/>
        <n v="821.2695805623316"/>
        <n v="49.303921783992195"/>
        <n v="46.569842414446896"/>
        <n v="35.57154147812972"/>
        <n v="86.26664159697211"/>
        <n v="45.353222965236114"/>
        <n v="7.879986585859799"/>
        <n v="30.099094926435694"/>
        <n v="133.90899330459504"/>
        <n v="190.73294708752033"/>
        <n v="96.14416650117171"/>
        <n v="15.570797239767757"/>
        <n v="78.46237335364654"/>
        <n v="137.29465652449323"/>
        <n v="283.018427864798"/>
        <n v="769.92086275"/>
        <n v="38.10252973158905"/>
        <n v="195.1848280741078"/>
        <n v="3.3023014058661984"/>
        <n v="180.79707317742267"/>
        <n v="283.87805326123976"/>
        <n v="346.6881344092355"/>
        <n v="723.4493924009525"/>
        <n v="148.88461077745592"/>
        <n v="547.0912056156452"/>
        <n v="36.05459673505924"/>
        <n v="683.4479532088218"/>
        <n v="321.31158843984963"/>
        <n v="32.304221614374654"/>
        <n v="34.40550207106599"/>
        <n v="3.884781211559925"/>
        <n v="45.70706785742387"/>
        <n v="43.42198789532555"/>
        <n v="46.986192067901236"/>
        <n v="2.234275304274761"/>
        <n v="88.4361322917177"/>
        <n v="14.641481938561636"/>
        <n v="54.93285313024397"/>
        <n v="35.750394698345"/>
        <n v="297.8676404099561"/>
        <n v="136.8883011398835"/>
        <n v="37.184725072409016"/>
        <n v="18.90539444074321"/>
        <n v="424.6020024142583"/>
        <n v="68.31879267103247"/>
        <n v="357.12687093092774"/>
        <n v="21.655394010636925"/>
        <n v="34.01767874180968"/>
        <n v="61.495342018196865"/>
        <n v="243.7941438451974"/>
        <n v="114.41377854620366"/>
        <n v="171.67255497722837"/>
        <n v="155.05793942857144"/>
        <n v="446.5926615015838"/>
        <n v="522.1227709517698"/>
        <n v="615.7464874109263"/>
        <n v="22.284303806995172"/>
        <n v="156.50141787538305"/>
        <n v="146.37428508984942"/>
        <n v="19.589521509661367"/>
        <n v="74.33925865253744"/>
        <n v="78.38928149194136"/>
        <n v="31.032324978129395"/>
        <n v="120.23655528397167"/>
        <n v="669.1519345285525"/>
        <n v="16.794559711306157"/>
        <n v="62.77292477433941"/>
        <n v="161.90195473882946"/>
        <n v="18.789871170563515"/>
        <n v="67.51155703972267"/>
        <n v="17.20257631955986"/>
        <n v="377.16639386572876"/>
        <n v="58.16913429516028"/>
        <n v="108.03699150494324"/>
        <n v="86.44079776841062"/>
        <n v="125.69254266076594"/>
        <n v="24.679538349635056"/>
        <n v="11.560056879928023"/>
        <n v="187.35357303370787"/>
        <n v="150.3092758276644"/>
        <n v="64.40599804594306"/>
        <n v="33.8290458290044"/>
        <n v="375.7257463645239"/>
        <n v="616.5406492417704"/>
        <n v="29.92588758409064"/>
        <n v="92.3548327807814"/>
        <n v="721.2058349851975"/>
        <n v="90.06337127914365"/>
        <n v="19.46202658881184"/>
        <n v="67.39968993367324"/>
        <n v="703.0590191124069"/>
        <n v="42.226370927586665"/>
        <n v="115.65605903948452"/>
        <n v="41.87480481412245"/>
        <n v="38.11685058182185"/>
        <n v="105.1279083250629"/>
        <n v="72.15179457694009"/>
        <n v="452.73106922549687"/>
        <n v="152.31368788584152"/>
        <n v="16.08272606529574"/>
        <n v="90.3559816525569"/>
        <n v="165.37773142461725"/>
        <n v="19.931908326987926"/>
        <n v="213.5682230805913"/>
        <n v="762.9325114239842"/>
        <n v="139.34179024025045"/>
        <n v="135.60832760802748"/>
        <n v="100.99862626262626"/>
        <n v="79.22525233155068"/>
        <n v="36.09794337592054"/>
        <n v="139.1236052645282"/>
        <n v="116.49928013974298"/>
        <n v="75.84202661735836"/>
        <n v="257.2113116451998"/>
        <n v="20.449083539105693"/>
        <n v="127.08173983324825"/>
        <n v="532.8397436865508"/>
        <n v="41.40570637331363"/>
        <n v="147.72300694590612"/>
        <n v="152.03854326480172"/>
        <n v="10.557317544747677"/>
        <n v="22.87824294777827"/>
        <n v="111.41873511695613"/>
        <n v="348.8293181039797"/>
        <n v="260.42671977099235"/>
        <n v="178.00179799904717"/>
        <n v="254.21940586640562"/>
        <n v="8.350884998198522"/>
        <n v="81.19766792802157"/>
        <n v="121.47176158209895"/>
        <n v="140.68272009971002"/>
        <n v="781.0823282418287"/>
        <n v="203.93044563975252"/>
        <n v="5.888051731821104"/>
        <n v="124.52334067436209"/>
        <n v="133.137440161182"/>
        <n v="790.7738768361581"/>
        <n v="378.2730258601676"/>
        <n v="74.18981921468824"/>
        <n v="196.27510532200355"/>
        <n v="90.27862513157235"/>
        <n v="44.14967556042723"/>
        <n v="172.1962657068063"/>
        <n v="426.06515233449477"/>
        <n v="363.278930868939"/>
        <n v="836.8176229370964"/>
        <n v="108.65647174214249"/>
        <n v="736.4408692953632"/>
        <n v="3.0845417512448785"/>
        <n v="43.396111034942024"/>
        <n v="89.73825406570104"/>
        <n v="29.425261964816972"/>
        <n v="32.29295446450255"/>
        <n v="43.2803751646846"/>
        <n v="727.0000747120363"/>
        <n v="5.065620826404406"/>
        <n v="395.93776613091075"/>
        <n v="143.3579358282983"/>
        <n v="266.0448414054625"/>
        <n v="43.60289587078732"/>
        <n v="21.28400043325716"/>
        <n v="149.14839076872536"/>
        <n v="180.37615721134637"/>
        <n v="108.21193028665766"/>
        <n v="90.56586454290198"/>
        <n v="118.56085325693607"/>
        <n v="365.35978226843906"/>
        <n v="42.77010266634766"/>
        <n v="75.41830047297888"/>
        <n v="50.978493850383444"/>
        <n v="89.82548519851404"/>
        <n v="136.67769222193837"/>
        <n v="19.271246848793538"/>
        <n v="10.871361310489213"/>
        <n v="374.0679064935065"/>
        <n v="242.59661665398517"/>
        <n v="3.433069121549909"/>
        <n v="138.37810598263107"/>
        <n v="26.445034943917168"/>
        <n v="6.3692822520312475"/>
        <n v="104.54692137814908"/>
        <n v="192.02625187340212"/>
        <n v="50.73551767729752"/>
        <n v="153.42472642268248"/>
        <n v="45.74253951798924"/>
        <n v="40.13367348149746"/>
        <n v="407.89141845233854"/>
        <n v="115.48471095633539"/>
        <n v="113.81286609860011"/>
        <n v="149.4990245338056"/>
        <n v="21.464557220126682"/>
        <n v="6.810030127468436"/>
        <n v="617.7338692368214"/>
        <n v="114.45100581120346"/>
        <n v="58.32479266107647"/>
        <n v="22.237981519251814"/>
        <n v="91.29377714368367"/>
        <n v="340.5348800964489"/>
        <n v="17.964348157965784"/>
        <n v="223.04897415416585"/>
        <n v="537.7460767820554"/>
        <n v="6.665053180549434"/>
        <n v="70.97757204938492"/>
        <n v="654.5123319806763"/>
        <n v="165.86439069919"/>
        <n v="6.1861863725970965"/>
        <n v="2.1755694406403787"/>
        <n v="11.050615110840361"/>
        <n v="266.6010057868371"/>
        <n v="1.8009559296558977"/>
        <n v="381.80702019209775"/>
        <n v="396.3233617125984"/>
        <n v="3.2690704052129633"/>
        <n v="51.05595552170732"/>
        <n v="246.18247405768352"/>
        <n v="444.73495984960385"/>
        <n v="2.8234877970123318"/>
        <n v="671.5709333682008"/>
        <n v="23.918646840308654"/>
        <n v="5.63775952918538"/>
        <n v="101.95174497681607"/>
        <n v="143.7621099348534"/>
        <n v="2.8367327545979535"/>
        <n v="364.142290184082"/>
        <n v="14.755489536082944"/>
        <n v="195.8011583678603"/>
        <n v="248.02724189814816"/>
        <n v="61.90905097621339"/>
        <n v="163.78352397036392"/>
        <n v="280.8566093758429"/>
        <n v="174.2999254484305"/>
        <n v="95.02048567498056"/>
        <n v="7.58548903805991"/>
        <n v="26.262792589938584"/>
        <n v="24.23467027870815"/>
        <n v="12.52634671654037"/>
        <n v="148.07883732313576"/>
        <n v="5.241812423409128"/>
        <n v="3.241759808216607"/>
        <n v="30.877211682435878"/>
        <n v="2.2117934040167846"/>
        <n v="8.14191907428413"/>
        <n v="65.20823125695057"/>
        <n v="158.85594074250355"/>
        <n v="202.2134850841322"/>
        <n v="236.3898319672131"/>
        <n v="31.02853320398072"/>
        <n v="6.753487950601523"/>
        <n v="77.58076359594706"/>
        <n v="274.7657007453014"/>
        <n v="162.49311515273314"/>
        <n v="20.904387355470057"/>
        <n v="58.27845642527333"/>
        <n v="679.0811059209695"/>
        <n v="69.99938574780329"/>
        <n v="147.50291832757551"/>
        <n v="218.25092221469944"/>
        <n v="232.79722650602412"/>
        <n v="41.93550082500243"/>
        <n v="90.67430599726043"/>
        <n v="150.0371625590445"/>
        <n v="93.69296049500238"/>
        <n v="67.66445709079596"/>
        <n v="227.45814012684264"/>
        <n v="83.88722844869667"/>
        <n v="104.45223832767402"/>
        <n v="23.369323925826734"/>
        <n v="8.226042118995649"/>
        <n v="225.7206493456505"/>
        <n v="73.0290173509533"/>
        <n v="94.37756002864596"/>
        <n v="118.29638053691275"/>
        <n v="202.14528927438673"/>
        <n v="20.043122204334693"/>
        <n v="322.07907941448644"/>
        <n v="218.12102895600788"/>
        <n v="26.189738826861106"/>
        <n v="138.61148698056"/>
        <n v="15.963901201244145"/>
        <n v="18.424112638899388"/>
        <n v="124.66874032859853"/>
        <n v="138.9186834437086"/>
        <n v="147.42450925753195"/>
        <n v="148.9402749172669"/>
        <n v="543.6311735131821"/>
        <n v="178.4877694569512"/>
        <n v="3.9507690297969686"/>
        <n v="6.1269405565585995"/>
        <n v="71.75780086600241"/>
        <n v="16.223485726564213"/>
        <n v="82.45111161896625"/>
        <n v="227.31815159151193"/>
        <n v="30.86008281603739"/>
        <n v="4.962355925264916"/>
        <n v="376.3919707415243"/>
        <n v="14.232485552134452"/>
        <n v="147.0340719871913"/>
        <n v="165.27451530699503"/>
        <n v="141.39004200172792"/>
        <n v="45.340676008139106"/>
        <n v="146.48330544354837"/>
        <n v="551.8302193570277"/>
        <n v="96.08694036966887"/>
        <n v="588.6819222840651"/>
        <n v="271.6161403634055"/>
        <n v="4.853566358019979"/>
        <n v="312.79836038987634"/>
        <n v="192.27412391363129"/>
        <n v="427.6237652011871"/>
        <n v="236.84686311295627"/>
        <n v="73.99296126181338"/>
        <n v="508.20400894601534"/>
        <n v="138.31619973335555"/>
        <n v="11.545360101682975"/>
        <n v="265.18900525662553"/>
        <n v="38.7267826965367"/>
        <n v="161.09734554136082"/>
        <n v="18.09395839013828"/>
        <n v="62.34567296003226"/>
        <n v="65.71915764334021"/>
        <n v="246.7873304581038"/>
        <n v="485.73060328349004"/>
        <n v="247.6897331127431"/>
        <n v="137.65558498324702"/>
        <n v="98.4650649553684"/>
        <n v="1.9347154177309693"/>
        <n v="346.2718213052172"/>
        <n v="595.307341948824"/>
        <n v="32.1330490163943"/>
        <n v="114.26422481426448"/>
        <n v="130.69134351962438"/>
        <n v="205.37812255835274"/>
        <n v="380.5354697084568"/>
        <n v="6.920963803148516"/>
        <n v="120.77171420180133"/>
        <n v="34.63709956950042"/>
        <n v="48.016787899690364"/>
        <n v="693.1761514138036"/>
        <n v="23.6049365059556"/>
        <n v="138.93909394024539"/>
        <n v="64.33906228753472"/>
        <n v="98.5789929494167"/>
        <n v="129.5313958700764"/>
        <n v="32.45885684395114"/>
        <n v="867.0188758629506"/>
        <n v="46.49331242198253"/>
        <n v="139.88723134262136"/>
        <n v="62.266963004713084"/>
        <n v="76.99552356790592"/>
        <n v="459.8255609955788"/>
        <n v="629.7854085918439"/>
        <n v="21.305287302730843"/>
        <n v="32.73341857548794"/>
        <n v="17.01807643902334"/>
        <n v="248.57963682741362"/>
        <n v="18.094978328389463"/>
        <n v="18.53614510466159"/>
        <n v="843.8732807337062"/>
        <n v="11.770805765531872"/>
        <n v="20.938109758718902"/>
        <n v="104.40570621618637"/>
        <n v="102.51321256038646"/>
        <n v="728.1057888834714"/>
        <n v="148.15684802549754"/>
        <n v="232.1572340300265"/>
        <n v="274.7241605450569"/>
        <n v="145.83738110034727"/>
        <n v="9.541743053899852"/>
        <n v="50.3780848399625"/>
        <n v="153.20554250964798"/>
        <n v="26.455667481786293"/>
        <n v="173.052205577391"/>
        <n v="159.36845974646033"/>
        <n v="37.821779073509354"/>
        <n v="23.293828686996868"/>
        <n v="9.665349998542911"/>
        <n v="88.62232478178817"/>
        <n v="55.16132693834562"/>
        <n v="102.17519171564511"/>
        <n v="99.98865742414337"/>
        <n v="90.19336614421785"/>
        <n v="128.9319015001492"/>
        <n v="64.99689337240758"/>
        <n v="119.30017229856732"/>
        <n v="8.288743951040992"/>
        <n v="9.650023741527681"/>
        <n v="5.134824432797856"/>
        <n v="8.036491120329424"/>
        <n v="19.113575751362827"/>
        <n v="187.02480607035176"/>
        <n v="100.94176467607991"/>
        <n v="35.344145716937845"/>
        <n v="155.29833519341207"/>
        <n v="203.89784140429384"/>
        <n v="7.625644816987986"/>
        <n v="899.1609234761778"/>
        <n v="105.64202328029225"/>
        <n v="125.7838927209807"/>
        <n v="172.04746136865342"/>
        <n v="47.22085261344476"/>
        <n v="184.3467847986043"/>
        <n v="119.54921886521427"/>
        <n v="29.10628569022678"/>
        <n v="222.6403056706019"/>
        <n v="8.725294507106275"/>
        <n v="30.65605401827923"/>
        <n v="74.02673052597217"/>
        <n v="63.10463879549369"/>
        <n v="7.341510534008858"/>
        <n v="224.78963206081457"/>
        <n v="145.36082049383347"/>
        <n v="28.287968194918246"/>
        <n v="333.15623204903676"/>
        <n v="307.6669973248786"/>
        <n v="9.789761474610971"/>
        <n v="222.8912134645016"/>
        <n v="18.90520959025253"/>
        <n v="16.261002056954094"/>
        <n v="389.40097343874413"/>
        <n v="478.8016539545111"/>
        <n v="4.805886170305127"/>
        <n v="79.55737383279637"/>
        <n v="35.61410269382177"/>
        <n v="584.7627719500681"/>
        <n v="49.276013361339636"/>
        <n v="8.577840833518067"/>
        <n v="105.80863369521512"/>
        <n v="21.081428863856733"/>
        <n v="25.35359441185244"/>
        <n v="333.51858111839834"/>
        <n v="148.37227350364964"/>
        <n v="8.402352518987477"/>
        <n v="90.2109518843865"/>
        <n v="158.2590153980561"/>
        <n v="592.1042763443662"/>
        <n v="292.2848015256959"/>
        <n v="455.0711828941285"/>
        <n v="99.20024131746635"/>
        <n v="14.445191222223043"/>
        <n v="589.0138130274262"/>
        <n v="106.36938455938558"/>
        <n v="136.6512102724177"/>
        <n v="7.710455914380863"/>
        <n v="54.43222956908116"/>
        <n v="358.0111512015557"/>
        <n v="446.1032940925023"/>
        <n v="33.42256140443422"/>
        <n v="110.37280893515506"/>
        <n v="100.44111285371062"/>
        <n v="933.7711011206328"/>
        <n v="827.5799652760112"/>
        <n v="103.76799329404592"/>
        <n v="268.60829615508885"/>
        <n v="68.97516824480644"/>
        <n v="170.80105280674508"/>
        <n v="36.558849098512205"/>
        <n v="45.181060959266446"/>
        <n v="876.2536449921342"/>
        <n v="90.34110757748705"/>
        <n v="59.45253855751568"/>
        <n v="43.43343254531127"/>
        <n v="4.232098773482637"/>
        <n v="544.6856029801324"/>
        <n v="42.915841887245534"/>
        <n v="207.89296869351702"/>
        <n v="64.70562000940882"/>
        <n v="237.41962468845196"/>
        <n v="241.0303048416705"/>
        <n v="219.75125426021097"/>
        <n v="4.24881850684978"/>
        <n v="607.0949223331583"/>
        <n v="442.71002131340384"/>
        <n v="123.94643386660658"/>
        <n v="7.586320416500364"/>
        <n v="770.7459092445715"/>
        <n v="113.68524191162281"/>
        <n v="46.66940672533189"/>
        <n v="58.1652210686558"/>
        <n v="9.071925581371946"/>
        <n v="51.77508332536114"/>
        <n v="15.712714331830346"/>
        <n v="70.9652471267086"/>
        <n v="43.287665563840896"/>
        <n v="27.746291609709242"/>
        <n v="516.468309047304"/>
        <n v="11.790801567125488"/>
        <n v="31.351424665588713"/>
        <n v="701.0235926044672"/>
        <n v="272.7768628715648"/>
        <n v="182.83020914696812"/>
        <n v="32.98501853260626"/>
        <n v="166.7026231893347"/>
        <n v="40.46898594862145"/>
        <n v="100.19039277122926"/>
        <n v="50.66577024627043"/>
        <n v="407.238404602675"/>
        <n v="181.35737754654983"/>
        <n v="27.80197159504734"/>
        <n v="8.116094157064508"/>
        <n v="181.6654627178825"/>
        <n v="163.55198133114925"/>
        <n v="61.12545943940172"/>
        <n v="167.22468483412322"/>
        <n v="251.49528113348245"/>
        <n v="5.700399475629305"/>
        <n v="72.39050321218383"/>
        <n v="244.21422059435926"/>
        <n v="51.06763077873586"/>
        <n v="352.8061544528897"/>
        <n v="11.476170920765092"/>
        <n v="210.677350369798"/>
        <n v="20.55957730802086"/>
        <n v="149.79539217334454"/>
        <n v="198.69214671345662"/>
        <n v="3.5664726211890385"/>
        <n v="7.577174167642303"/>
        <n v="35.858044828471215"/>
        <n v="242.1218935936907"/>
        <n v="78.92530034929901"/>
        <n v="155.38190870409767"/>
        <n v="7.247746556131022"/>
        <n v="201.62570327924655"/>
        <n v="583.0609941087038"/>
        <n v="64.40463301019767"/>
        <n v="74.6420630513834"/>
        <n v="78.3708111736364"/>
        <n v="852.5991576890193"/>
        <n v="27.894592982021464"/>
        <n v="170.85566042888124"/>
        <n v="789.4338756085062"/>
        <n v="19.94806609191643"/>
        <n v="20.417549673501195"/>
        <m/>
      </sharedItems>
    </cacheField>
    <cacheField name="CVR" numFmtId="10">
      <sharedItems containsString="0" containsBlank="1" containsNumber="1">
        <n v="0.005229988755524175"/>
        <n v="0.006071031063442274"/>
        <n v="0.006130925923087534"/>
        <n v="0.14442518775274407"/>
        <n v="0.02272382972276928"/>
        <n v="0.019200526643016493"/>
        <n v="0.07618322064565279"/>
        <n v="0.0018103129157087093"/>
        <n v="0.024458847988259754"/>
        <n v="0.022588093564903124"/>
        <n v="0.047961630695443645"/>
        <n v="0.007472724555372888"/>
        <n v="0.00829166770312513"/>
        <n v="0.04166859576832261"/>
        <n v="0.01240674265107277"/>
        <n v="0.052050801582344375"/>
        <n v="0.0018717916321555085"/>
        <n v="0.020366598778004074"/>
        <n v="0.0017465113435911766"/>
        <n v="0.021519259737465032"/>
        <n v="0.01550740219998346"/>
        <n v="0.01654533421575116"/>
        <n v="0.0031886060477228037"/>
        <n v="0.012575452716297788"/>
        <n v="0.0331858407079646"/>
        <n v="0.0015551513980811068"/>
        <n v="0.042450827791141926"/>
        <n v="0.03436426116838488"/>
        <n v="0.013594344752582924"/>
        <n v="0.1287691812426226"/>
        <n v="0.04858496295396575"/>
        <n v="0.021302657506523937"/>
        <n v="0.024064229616503688"/>
        <n v="0.013187392852433073"/>
        <n v="0.03089916572252549"/>
        <n v="0.02729257641921397"/>
        <n v="0.029029682850714857"/>
        <n v="0.022741486156120302"/>
        <n v="0.004427913567127169"/>
        <n v="0.021011836667989635"/>
        <n v="0.015092061575611227"/>
        <n v="0.12518255789693303"/>
        <n v="0.021990910423691543"/>
        <n v="0.04253509145044662"/>
        <n v="0.0014904862264167817"/>
        <n v="0.03596978538028057"/>
        <n v="0.02705749718151071"/>
        <n v="0.007426110203475419"/>
        <n v="0.02631578947368421"/>
        <n v="0.0651748859439496"/>
        <n v="0.01430246860608141"/>
        <n v="0.01637094638515059"/>
        <n v="0.04071661237785017"/>
        <n v="0.009015235748414821"/>
        <n v="0.015542752932399387"/>
        <n v="0.025320264651809667"/>
        <n v="0.06929606744817231"/>
        <n v="0.047105374723255926"/>
        <n v="0.04086379781850187"/>
        <n v="0.013509862199405566"/>
        <n v="0.003880330604167475"/>
        <n v="0.012080212611741966"/>
        <n v="0.029995800587917693"/>
        <n v="0.05497190324945028"/>
        <n v="0.018487705675725642"/>
        <n v="0.024787754849104542"/>
        <n v="0.018267509407767345"/>
        <n v="0.026033322652995832"/>
        <n v="0.004729532665868652"/>
        <n v="0.018815319090706942"/>
        <n v="0.18193632228719947"/>
        <n v="0.008478488191350058"/>
        <n v="0.007447924114590781"/>
        <n v="0.004566088422302298"/>
        <n v="0.0014880343438326555"/>
        <n v="0.050647158131682614"/>
        <n v="0.13312624805857556"/>
        <n v="0.004858142246404975"/>
        <n v="0.005863039399624765"/>
        <n v="0.019518007930474802"/>
        <n v="0.020111282429442916"/>
        <n v="0.005649781353461621"/>
        <n v="0.02068732230568594"/>
        <n v="0.0013671567923767337"/>
        <n v="0.004339273316361953"/>
        <n v="0.02202190445429721"/>
        <n v="0.02467977985636368"/>
        <n v="0.03004085556356645"/>
        <n v="0.10526315789473684"/>
        <n v="0.04585192883780644"/>
        <n v="0.001601506697501009"/>
        <n v="0.05219887772412893"/>
        <n v="0.012394645513138323"/>
        <n v="0.03289203190527095"/>
        <n v="0.0500865130680266"/>
        <n v="0.001516576177621402"/>
        <n v="0.026690208799556532"/>
        <n v="0.009948818854117154"/>
        <n v="0.08373732921992066"/>
        <n v="0.10325729841359241"/>
        <n v="0.02930259816370385"/>
        <n v="0.008911685199671258"/>
        <n v="0.0076475986540226375"/>
        <n v="0.021801691811284555"/>
        <n v="0.030920397155323458"/>
        <n v="0.023405500292568753"/>
        <n v="0.006755311363559599"/>
        <n v="0.008633043838596612"/>
        <n v="0.0038608547932512255"/>
        <n v="0.030155299793938783"/>
        <n v="0.04372062520494043"/>
        <n v="0.018485996857380532"/>
        <n v="0.025618898657030365"/>
        <n v="0.1644479248238058"/>
        <n v="0.012399384163919858"/>
        <n v="0.003278930412899312"/>
        <n v="0.05237521604776619"/>
        <n v="0.01799804181305074"/>
        <n v="0.03176620076238882"/>
        <n v="0.08296001327360213"/>
        <n v="0.013464386697185943"/>
        <n v="0.007427213309566251"/>
        <n v="0.0079923273657289"/>
        <n v="0.05569293145313997"/>
        <n v="0.05698817495369711"/>
        <n v="0.022277668864729993"/>
        <n v="0.0021755683672359406"/>
        <n v="0.024719841793012527"/>
        <n v="0.11772163361405415"/>
        <n v="0.00992063492063492"/>
        <n v="0.01901913151729444"/>
        <n v="0.02171552660152009"/>
        <n v="0.04623921085080148"/>
        <n v="0.12863705972434916"/>
        <n v="0.056589092452429796"/>
        <n v="0.024525833878351864"/>
        <n v="0.04149951583898188"/>
        <n v="0.016099170892699025"/>
        <n v="0.003232720941632234"/>
        <n v="0.0054275066034663675"/>
        <n v="0.09269764992917899"/>
        <n v="0.03541076487252125"/>
        <n v="0.018418467583497054"/>
        <n v="0.11236856890601173"/>
        <n v="0.035686246520590964"/>
        <n v="0.0014414933871490865"/>
        <n v="0.03626254079535839"/>
        <n v="0.02903901599220095"/>
        <n v="0.031120331950207466"/>
        <n v="0.021702958836721405"/>
        <n v="0.0016094075234437029"/>
        <n v="0.041818734793187345"/>
        <n v="0.026138421612740614"/>
        <n v="0.01479435841798994"/>
        <n v="0.04073319755600815"/>
        <n v="0.004254957024934048"/>
        <n v="0.027349492325048717"/>
        <n v="0.024549918166939442"/>
        <n v="0.01683375729462816"/>
        <n v="0.015270284027282907"/>
        <n v="0.05007302315877321"/>
        <n v="0.02074688796680498"/>
        <n v="0.05682279405795925"/>
        <n v="0.05694436535504812"/>
        <n v="0.027688047992616517"/>
        <n v="0.01691516583013483"/>
        <n v="0.009304984148294861"/>
        <n v="0.00222857117387758"/>
        <n v="0.04043820307330343"/>
        <n v="0.013117024848891873"/>
        <n v="0.042658476239228735"/>
        <n v="0.011012730716708516"/>
        <n v="0.019834944922608296"/>
        <n v="0.024177949709864605"/>
        <n v="0.04261121527185956"/>
        <n v="0.01178499212266316"/>
        <n v="0.004512417205202172"/>
        <n v="0.0018676287029629928"/>
        <n v="0.027831895352073477"/>
        <n v="0.003436139350176961"/>
        <n v="0.01548586914440573"/>
        <n v="0.014107909834780701"/>
        <n v="0.004375716523580737"/>
        <n v="0.019956096587507483"/>
        <n v="0.08518693800283957"/>
        <n v="0.00940989502739325"/>
        <n v="0.0587337013978621"/>
        <n v="0.023834655589226737"/>
        <n v="0.06850097043041443"/>
        <n v="0.04567948229920061"/>
        <n v="0.012344155042587335"/>
        <n v="0.0019246005651910327"/>
        <n v="0.02174567595597337"/>
        <n v="0.011674060238150829"/>
        <n v="0.014192225814081843"/>
        <n v="0.012838618564642445"/>
        <n v="0.01823004493706077"/>
        <n v="0.03419015945047089"/>
        <n v="0.016160310277957335"/>
        <n v="0.02930224040046395"/>
        <n v="0.04122200338936473"/>
        <n v="0.0023001955166189127"/>
        <n v="0.0014238253440911248"/>
        <n v="0.01834357516279923"/>
        <n v="0.03752658132844098"/>
        <n v="0.011915637288000954"/>
        <n v="0.007386284788282219"/>
        <n v="0.029486927462158443"/>
        <n v="0.01900337837837838"/>
        <n v="0.010305028854080791"/>
        <n v="0.0125"/>
        <n v="0.009986351985619653"/>
        <n v="0.04552936644135468"/>
        <n v="0.001449773628203482"/>
        <n v="0.027432960702283793"/>
        <n v="0.038317438692098096"/>
        <n v="0.05300977735893509"/>
        <n v="0.16237280796709244"/>
        <n v="0.025907345910172165"/>
        <n v="0.1529553151972031"/>
        <n v="0.016489599773856917"/>
        <n v="0.18875422213391616"/>
        <n v="0.028195488721804513"/>
        <n v="0.03698452813906183"/>
        <n v="0.030456852791878174"/>
        <n v="9.498705801334567E-4"/>
        <n v="0.018884255252183492"/>
        <n v="0.018523927927671185"/>
        <n v="0.027777777777777776"/>
        <n v="8.062038280349319E-4"/>
        <n v="0.024489396091492383"/>
        <n v="0.023470590803895026"/>
        <n v="0.01032657803020524"/>
        <n v="0.008812591430636093"/>
        <n v="0.05856515373352855"/>
        <n v="0.030975096022797667"/>
        <n v="0.007555723460521345"/>
        <n v="0.019739926468773906"/>
        <n v="0.07810835759426259"/>
        <n v="0.027866796711717986"/>
        <n v="0.14129666865931198"/>
        <n v="0.02867095775334375"/>
        <n v="0.003959063285626621"/>
        <n v="0.0028197608842770133"/>
        <n v="0.046627292508548336"/>
        <n v="0.0073572689817539725"/>
        <n v="0.02168726957276079"/>
        <n v="0.035164835164835165"/>
        <n v="0.034243643523670916"/>
        <n v="0.02750779387493123"/>
        <n v="0.09501187648456057"/>
        <n v="0.004529648290231988"/>
        <n v="0.020429009193054137"/>
        <n v="0.04047272138578598"/>
        <n v="0.005831810582792271"/>
        <n v="0.048609760839976666"/>
        <n v="0.04869260359351415"/>
        <n v="0.019017914875813016"/>
        <n v="0.027670809601770933"/>
        <n v="0.0398406374501992"/>
        <n v="0.004587296247591669"/>
        <n v="0.013105515783955572"/>
        <n v="0.030207677784770293"/>
        <n v="0.0070751713370658794"/>
        <n v="0.028623222974906975"/>
        <n v="0.002292394979654995"/>
        <n v="0.05689458984172959"/>
        <n v="0.04846638510004847"/>
        <n v="0.02196997436836324"/>
        <n v="0.049590875278948676"/>
        <n v="0.029668455015205084"/>
        <n v="0.013824783437909442"/>
        <n v="0.002833724151122509"/>
        <n v="0.011015642211940955"/>
        <n v="0.036281179138321996"/>
        <n v="0.012496875781054738"/>
        <n v="0.005247195374072558"/>
        <n v="0.04624633883150917"/>
        <n v="0.012328936012822093"/>
        <n v="0.021637357881899365"/>
        <n v="0.002550239722533918"/>
        <n v="0.012871669455528383"/>
        <n v="0.01955129771738599"/>
        <n v="0.01173035816693603"/>
        <n v="0.013536073636240582"/>
        <n v="0.09718172983479105"/>
        <n v="0.008031053406505154"/>
        <n v="0.0749232037161909"/>
        <n v="0.009635953670334752"/>
        <n v="0.012945356213051797"/>
        <n v="0.0323124148914072"/>
        <n v="0.06464124111182934"/>
        <n v="0.059972583961617545"/>
        <n v="0.010120433154539015"/>
        <n v="0.013779944880220479"/>
        <n v="0.012870380963276513"/>
        <n v="0.04324885390537151"/>
        <n v="0.0013597302295224629"/>
        <n v="0.019074868860276584"/>
        <n v="0.012350253180190195"/>
        <n v="0.027223848090927656"/>
        <n v="0.01807991321641656"/>
        <n v="0.06775067750677506"/>
        <n v="0.022630632347511226"/>
        <n v="0.0061497778392755565"/>
        <n v="0.018225369714642784"/>
        <n v="0.04290354873638834"/>
        <n v="0.018262338492443957"/>
        <n v="0.01327844907714779"/>
        <n v="0.03220784797895754"/>
        <n v="0.02765016164709886"/>
        <n v="0.01677993120228207"/>
        <n v="0.01641901321730564"/>
        <n v="0.028064267171823476"/>
        <n v="0.03595101673969217"/>
        <n v="6.380372273454249E-4"/>
        <n v="0.008143890918398212"/>
        <n v="0.007529364521634375"/>
        <n v="0.027399136927186794"/>
        <n v="0.03816793893129771"/>
        <n v="0.025074596925854415"/>
        <n v="0.05271481286241434"/>
        <n v="0.002814808142676995"/>
        <n v="0.012992496833078897"/>
        <n v="0.11030570438071226"/>
        <n v="0.020348985094368416"/>
        <n v="0.0640888698995941"/>
        <n v="0.007881152224455215"/>
        <n v="0.017351731426746116"/>
        <n v="0.030376670716889428"/>
        <n v="0.040295500335795834"/>
        <n v="0.12554927809165098"/>
        <n v="0.04962505513895015"/>
        <n v="0.018178512997636793"/>
        <n v="0.06708407871198568"/>
        <n v="0.07518420129316826"/>
        <n v="0.01737758825809729"/>
        <n v="0.030797659377887282"/>
        <n v="0.041811846689895474"/>
        <n v="0.04114944105342569"/>
        <n v="0.08371203061468549"/>
        <n v="0.03646175162254795"/>
        <n v="0.13386880856760375"/>
        <n v="0.001423226704002647"/>
        <n v="0.007834534628643058"/>
        <n v="0.032491406877917815"/>
        <n v="0.02425300737291424"/>
        <n v="0.006071399660001619"/>
        <n v="0.008783178456619882"/>
        <n v="0.042269893268519494"/>
        <n v="0.003572727745154082"/>
        <n v="0.06988120195667365"/>
        <n v="0.06492920912616106"/>
        <n v="0.04320069121105938"/>
        <n v="0.06848728704734183"/>
        <n v="0.004247619209433113"/>
        <n v="0.0821287779237845"/>
        <n v="0.03995205753096284"/>
        <n v="0.015008254539996999"/>
        <n v="0.01238748038648939"/>
        <n v="0.03618817852834741"/>
        <n v="0.053602058319039456"/>
        <n v="0.015950235265970173"/>
        <n v="0.01970745379696943"/>
        <n v="0.003858582935416968"/>
        <n v="0.017413512885999537"/>
        <n v="0.016257519102584946"/>
        <n v="0.0038586201574317023"/>
        <n v="0.002766219509709431"/>
        <n v="0.13263332412268583"/>
        <n v="0.0523112041088073"/>
        <n v="0.0011624784505557227"/>
        <n v="0.07237053715020908"/>
        <n v="0.021570319240724764"/>
        <n v="0.0017398263653287402"/>
        <n v="0.12304902532219415"/>
        <n v="0.026448029621793177"/>
        <n v="0.01049097775912715"/>
        <n v="0.030162879549567666"/>
        <n v="0.013256621682530424"/>
        <n v="0.03236595101952745"/>
        <n v="0.04983270449206237"/>
        <n v="0.02009107956067506"/>
        <n v="0.03832194946011136"/>
        <n v="0.023439941660589644"/>
        <n v="0.0035584655896377486"/>
        <n v="0.0022353655874672255"/>
        <n v="0.08654602675059009"/>
        <n v="0.0608149199270221"/>
        <n v="0.01881315846054612"/>
        <n v="0.011192916127748483"/>
        <n v="0.010519533458691107"/>
        <n v="0.08037410492474062"/>
        <n v="0.007363228039172373"/>
        <n v="0.01948178453146308"/>
        <n v="0.05391998274560553"/>
        <n v="0.007345379756133391"/>
        <n v="0.0033428418612943484"/>
        <n v="0.1352657004830918"/>
        <n v="0.013965180150823946"/>
        <n v="0.009293883944324345"/>
        <n v="0.0013252873664772978"/>
        <n v="0.0050765530479212895"/>
        <n v="0.06477802729314217"/>
        <n v="0.0021900795030146444"/>
        <n v="0.04365858982754857"/>
        <n v="0.049212598425196846"/>
        <n v="0.0012586487147398552"/>
        <n v="8.509334740210011E-4"/>
        <n v="0.05722569815351747"/>
        <n v="0.255136296495233"/>
        <n v="0.002172242088025933"/>
        <n v="0.17782426778242677"/>
        <n v="0.014342675195777517"/>
        <n v="0.003160301001113128"/>
        <n v="0.012364760432766615"/>
        <n v="0.03257328990228013"/>
        <n v="0.015357686423608309"/>
        <n v="0.08050233456770246"/>
        <n v="0.0045634178174085265"/>
        <n v="0.018496596626220774"/>
        <n v="0.03360215053763441"/>
        <n v="0.05156056647875705"/>
        <n v="0.021791239921551537"/>
        <n v="0.021578464692237148"/>
        <n v="0.032030749519538756"/>
        <n v="0.07775584664154554"/>
        <n v="0.0013452296475162016"/>
        <n v="0.01564368726755247"/>
        <n v="0.004546625645999727"/>
        <n v="0.013704141637574649"/>
        <n v="0.11472275334608031"/>
        <n v="0.02069801594732848"/>
        <n v="0.0018501705460778368"/>
        <n v="0.012949908136589154"/>
        <n v="0.0014093981229379546"/>
        <n v="0.002053040296048411"/>
        <n v="0.0014442727364635537"/>
        <n v="0.039663652229097256"/>
        <n v="0.04692632566870014"/>
        <n v="0.20491803278688525"/>
        <n v="0.008345329744841543"/>
        <n v="0.0022539091800819343"/>
        <n v="0.051695616211745246"/>
        <n v="0.07020954849859581"/>
        <n v="0.030144694533762062"/>
        <n v="0.015227035093240212"/>
        <n v="0.007995362689640009"/>
        <n v="0.13887135462694106"/>
        <n v="0.01840180337673092"/>
        <n v="0.026574541589157584"/>
        <n v="0.037613781689611075"/>
        <n v="0.013386880856760375"/>
        <n v="0.02717655051926623"/>
        <n v="0.017866714311238163"/>
        <n v="0.00978976480090066"/>
        <n v="0.017848643503093765"/>
        <n v="0.039998222301231054"/>
        <n v="0.04285224545766198"/>
        <n v="0.009762764814995606"/>
        <n v="0.021222410865874362"/>
        <n v="0.02328830926874709"/>
        <n v="0.017707685858425245"/>
        <n v="0.057736720554272515"/>
        <n v="0.05043881771411277"/>
        <n v="0.010230702337715485"/>
        <n v="0.0021649707728945656"/>
        <n v="0.006472910868017347"/>
        <n v="0.003991431726560317"/>
        <n v="0.10095061832253723"/>
        <n v="0.08207485226526592"/>
        <n v="0.001627551186484815"/>
        <n v="0.017834849295523453"/>
        <n v="0.006256479925637267"/>
        <n v="0.0034016176581752214"/>
        <n v="0.026183151142239968"/>
        <n v="0.017660044150110375"/>
        <n v="0.020986848241768493"/>
        <n v="0.06326649795600545"/>
        <n v="0.07882981518787772"/>
        <n v="0.14701828539924652"/>
        <n v="0.005417444785504962"/>
        <n v="0.00156998194520763"/>
        <n v="0.11174224788155322"/>
        <n v="0.002685921741193534"/>
        <n v="0.025630072618539085"/>
        <n v="0.01326259946949602"/>
        <n v="0.007759439129482217"/>
        <n v="0.005585202260483678"/>
        <n v="0.5005418236235101"/>
        <n v="0.0029254093744743403"/>
        <n v="0.030790073280374405"/>
        <n v="0.01954604314789025"/>
        <n v="0.02658337210075098"/>
        <n v="0.01849796522382538"/>
        <n v="0.10080645161290322"/>
        <n v="0.0254474510136568"/>
        <n v="0.124093788779309"/>
        <n v="0.01030715316429602"/>
        <n v="0.07537887804490995"/>
        <n v="0.002137724422890753"/>
        <n v="0.03276271602915881"/>
        <n v="0.05793966549499787"/>
        <n v="0.06901787562978812"/>
        <n v="0.03524988250039167"/>
        <n v="0.025803954456020385"/>
        <n v="0.010282776349614397"/>
        <n v="0.016665277893508877"/>
        <n v="0.00306274023368708"/>
        <n v="0.2847338833321165"/>
        <n v="0.00704141434931915"/>
        <n v="0.0431767962817159"/>
        <n v="0.02062162750466851"/>
        <n v="0.021168287888715286"/>
        <n v="0.0035316346170825167"/>
        <n v="0.061612061467091916"/>
        <n v="0.05395406197009403"/>
        <n v="0.03228149463320152"/>
        <n v="0.03045994517209869"/>
        <n v="0.010086237329164355"/>
        <n v="0.003706457250227502"/>
        <n v="0.04241653032781918"/>
        <n v="0.10338588782631171"/>
        <n v="0.00156086596843929"/>
        <n v="0.02674591381872214"/>
        <n v="0.022651455870845515"/>
        <n v="0.11987871095127282"/>
        <n v="0.055138190088910334"/>
        <n v="0.0017543049720696183"/>
        <n v="0.032632815559326456"/>
        <n v="0.015924091503124415"/>
        <n v="0.022992734295962474"/>
        <n v="0.12161751292186075"/>
        <n v="0.022186169696465464"/>
        <n v="0.02809778027535825"/>
        <n v="0.01165523805823734"/>
        <n v="0.018554166570030384"/>
        <n v="0.007348618459729571"/>
        <n v="0.02989060040252675"/>
        <n v="0.16619790334952697"/>
        <n v="0.06721505617258267"/>
        <n v="0.02662170556393646"/>
        <n v="9.717700791992615E-4"/>
        <n v="0.01896813353566009"/>
        <n v="0.057311282135254625"/>
        <n v="0.06971070059254096"/>
        <n v="0.002718610246442019"/>
        <n v="0.0048915629432978915"/>
        <n v="0.011852681938667758"/>
        <n v="0.01925113100394648"/>
        <n v="0.003489792357354737"/>
        <n v="0.004770355105234034"/>
        <n v="0.07805385716144139"/>
        <n v="0.003957668774784901"/>
        <n v="0.02821215540867322"/>
        <n v="0.024290603952743735"/>
        <n v="0.12403708055881968"/>
        <n v="0.012189176011701608"/>
        <n v="0.0388681592039801"/>
        <n v="0.029437739181630854"/>
        <n v="0.05607581450120563"/>
        <n v="0.027417291171632243"/>
        <n v="0.004435745454747079"/>
        <n v="0.0019131798963056494"/>
        <n v="0.028066892761080573"/>
        <n v="0.006745817593092283"/>
        <n v="0.022459292532285232"/>
        <n v="0.07408626934474812"/>
        <n v="0.004597207962364191"/>
        <n v="3.96557877622239E-4"/>
        <n v="0.004662683957453008"/>
        <n v="0.017692852087756547"/>
        <n v="0.01215263712225553"/>
        <n v="0.020990764063811923"/>
        <n v="0.02307426066223128"/>
        <n v="0.03019406549367297"/>
        <n v="0.040691207986327756"/>
        <n v="0.0405770964833183"/>
        <n v="0.025061609790735555"/>
        <n v="0.0019261412386839202"/>
        <n v="0.001903891554337065"/>
        <n v="0.0013657237482288269"/>
        <n v="0.0025355998214937722"/>
        <n v="0.01447247817067876"/>
        <n v="0.032160804020100506"/>
        <n v="0.03304183095799282"/>
        <n v="0.00175140550291609"/>
        <n v="0.032506230360819156"/>
        <n v="0.0319642000958926"/>
        <n v="0.016764459346186086"/>
        <n v="0.039925472451424006"/>
        <n v="0.018574701256888117"/>
        <n v="0.08798169980644026"/>
        <n v="0.09657836644591612"/>
        <n v="0.0027490653177919505"/>
        <n v="0.00758552681483729"/>
        <n v="0.07182188173330141"/>
        <n v="0.006255323039317111"/>
        <n v="0.04257789820011612"/>
        <n v="0.007485427824745523"/>
        <n v="0.006303183107469272"/>
        <n v="0.012241400416207615"/>
        <n v="0.006448106559566688"/>
        <n v="0.002686468380877718"/>
        <n v="0.08323160581511485"/>
        <n v="0.038301458008834874"/>
        <n v="0.013233737207387367"/>
        <n v="0.07880910683012259"/>
        <n v="0.019815713861091846"/>
        <n v="0.007195138702651082"/>
        <n v="0.023705108450871162"/>
        <n v="0.019652156824211457"/>
        <n v="0.0065369303882282966"/>
        <n v="0.06825162097599818"/>
        <n v="0.07558578987150416"/>
        <n v="0.001063100319461646"/>
        <n v="0.021842407033255067"/>
        <n v="0.02440055958616651"/>
        <n v="0.16783803629497535"/>
        <n v="0.017503938386136883"/>
        <n v="0.0026390516304060974"/>
        <n v="0.03350757271143279"/>
        <n v="0.004788297401151585"/>
        <n v="0.0037287461469623145"/>
        <n v="0.04602462317339777"/>
        <n v="0.029197080291970805"/>
        <n v="0.0021424516073743185"/>
        <n v="0.0850099178237461"/>
        <n v="0.021841214371519056"/>
        <n v="0.026062027625749284"/>
        <n v="0.013383297644539615"/>
        <n v="0.01849283402681461"/>
        <n v="0.0506393214330928"/>
        <n v="0.003941304128269743"/>
        <n v="0.026371308016877634"/>
        <n v="0.007279874786153678"/>
        <n v="0.05107832009080591"/>
        <n v="0.0030688572367613457"/>
        <n v="0.019282360831656607"/>
        <n v="0.04861786359216558"/>
        <n v="0.025647601949217745"/>
        <n v="0.02057276693165094"/>
        <n v="0.04337453914552158"/>
        <n v="0.020021356113187398"/>
        <n v="0.31641397495056034"/>
        <n v="0.02543881963876876"/>
        <n v="0.0135473819684346"/>
        <n v="0.05815831987075929"/>
        <n v="0.01788823431201851"/>
        <n v="0.04437541601952519"/>
        <n v="0.006824752757820546"/>
        <n v="0.009698465879033679"/>
        <n v="0.06554798112218144"/>
        <n v="0.01580472385635262"/>
        <n v="0.01819568155824351"/>
        <n v="0.02101392172314158"/>
        <n v="0.0047764814361010615"/>
        <n v="0.1545253863134658"/>
        <n v="0.018555913332969493"/>
        <n v="0.030692630358421718"/>
        <n v="0.0250901677904971"/>
        <n v="0.06577125450013847"/>
        <n v="0.02294630564479119"/>
        <n v="0.013524479307546659"/>
        <n v="0.0044119144314852315"/>
        <n v="0.03152916447714135"/>
        <n v="0.05535949069268562"/>
        <n v="0.028165840468679586"/>
        <n v="0.002217370094720833"/>
        <n v="0.01300221037576388"/>
        <n v="0.019296327265710428"/>
        <n v="0.04233572227766186"/>
        <n v="0.015223017202009437"/>
        <n v="0.0020125381124405043"/>
        <n v="0.07653305271214005"/>
        <n v="0.021867938478199747"/>
        <n v="0.014189093316937048"/>
        <n v="8.483275222898058E-4"/>
        <n v="0.007389071563158089"/>
        <n v="0.06615944426066822"/>
        <n v="0.017143048284858926"/>
        <n v="0.013066130955297498"/>
        <n v="0.10687186063909372"/>
        <n v="0.06409742809069786"/>
        <n v="0.030832476875642344"/>
        <n v="0.0019178274850249638"/>
        <n v="0.006409434687860531"/>
        <n v="0.01840791949603207"/>
        <n v="0.07818138080346404"/>
        <n v="0.0011839924224484964"/>
        <n v="0.04589562024652505"/>
        <n v="0.01095290251916758"/>
        <n v="0.03972720651526187"/>
        <n v="0.0014819185726160308"/>
        <n v="0.05648805681084571"/>
        <n v="0.02167995567653506"/>
        <n v="0.008563110121596162"/>
        <n v="0.011284134506883321"/>
        <n v="0.0447427293064877"/>
        <n v="0.00352074322889562"/>
        <n v="0.06289590727346242"/>
        <n v="0.0416430058678781"/>
        <n v="0.01074488946194966"/>
        <n v="0.0573641187437258"/>
        <n v="0.005727612378692107"/>
        <n v="0.0441549839938183"/>
        <n v="0.02039957670878329"/>
        <n v="0.02801905295601009"/>
        <n v="0.16196517748684033"/>
        <n v="0.0034415667847506473"/>
        <n v="0.0011746786275054915"/>
        <n v="0.019961787435480653"/>
        <n v="0.03373961452490405"/>
        <n v="0.09091344083448968"/>
        <n v="0.027749514383498288"/>
        <n v="0.013352202023358177"/>
        <n v="0.026476039184537992"/>
        <n v="0.10452299505891297"/>
        <n v="0.020982836040119184"/>
        <n v="0.018972332015810275"/>
        <n v="0.004903943996959555"/>
        <n v="0.03664345914254306"/>
        <n v="0.017033928488471125"/>
        <n v="0.032125933659946995"/>
        <n v="0.012810658467845248"/>
        <n v="0.01046586166747341"/>
        <n v="0.020154247171687314"/>
        <m/>
      </sharedItems>
    </cacheField>
    <cacheField name="zero click" numFmtId="0">
      <sharedItems containsString="0" containsBlank="1" containsNumber="1" containsInteger="1">
        <n v="0.0"/>
        <n v="1.0"/>
        <m/>
      </sharedItems>
    </cacheField>
    <cacheField name="viewability" numFmtId="10">
      <sharedItems containsString="0" containsBlank="1" containsNumber="1">
        <n v="0.12746354262005002"/>
        <n v="0.49968633006172214"/>
        <n v="0.6060880094416259"/>
        <n v="0.5657616021567494"/>
        <n v="0.8234358430540827"/>
        <n v="0.5333723439271477"/>
        <n v="0.3929149604799543"/>
        <n v="0.7085720813542139"/>
        <n v="0.4929069340834047"/>
        <n v="0.2780092360204799"/>
        <n v="0.3509992006394884"/>
        <n v="0.24958900014945448"/>
        <n v="0.3930665074666468"/>
        <n v="0.6296587804990972"/>
        <n v="0.08241385585019272"/>
        <n v="0.3576931084738705"/>
        <n v="0.08607901768375144"/>
        <n v="0.08635437881873727"/>
        <n v="0.06631503571615698"/>
        <n v="0.2729661468066551"/>
        <n v="0.7205772888925647"/>
        <n v="0.09298477829252151"/>
        <n v="0.8251368443428815"/>
        <n v="0.47302565392354123"/>
        <n v="0.396570796460177"/>
        <n v="0.41915995632480074"/>
        <n v="0.6386302532899392"/>
        <n v="0.42668957617411224"/>
        <n v="0.21587819467101685"/>
        <n v="0.6645562828629681"/>
        <n v="0.651159965990526"/>
        <n v="0.34957660968205784"/>
        <n v="0.5042987464724027"/>
        <n v="0.6076750626401161"/>
        <n v="0.3439077144917087"/>
        <n v="0.6074417758369723"/>
        <n v="0.2527033892154728"/>
        <n v="0.6644493717664449"/>
        <n v="0.6955661825481166"/>
        <n v="0.8740457124179954"/>
        <n v="0.21155836315812168"/>
        <n v="0.4361916684053133"/>
        <n v="0.7205688315496261"/>
        <n v="0.5084006805614633"/>
        <n v="0.5111294606526541"/>
        <n v="0.4429878901722553"/>
        <n v="0.6723788049605411"/>
        <n v="0.6448834100698054"/>
        <n v="0.3536184210526316"/>
        <n v="0.30784271127525525"/>
        <n v="0.5009010555221831"/>
        <n v="0.09694489250547704"/>
        <n v="0.6215798045602606"/>
        <n v="0.5890855545872524"/>
        <n v="0.4876797778422514"/>
        <n v="0.32852492945187134"/>
        <n v="0.4651498527458567"/>
        <n v="0.8513354373734043"/>
        <n v="0.44475528871844844"/>
        <n v="0.5214806808970549"/>
        <n v="0.522111417226081"/>
        <n v="0.8163807683015221"/>
        <n v="0.6575679404883317"/>
        <n v="0.2889689714146103"/>
        <n v="0.5816232205583287"/>
        <n v="0.49191299498047963"/>
        <n v="0.81312337875854"/>
        <n v="0.5098726369753285"/>
        <n v="0.41713239425834736"/>
        <n v="0.5912457451721602"/>
        <n v="0.4523716699155296"/>
        <n v="0.7094045275126942"/>
        <n v="0.4431276514609848"/>
        <n v="0.41806725087231317"/>
        <n v="0.357087321575382"/>
        <n v="0.7186831738885763"/>
        <n v="0.10267361881517639"/>
        <n v="0.18333240797290545"/>
        <n v="0.4204971857410882"/>
        <n v="0.4532081441456249"/>
        <n v="0.20547026882080846"/>
        <n v="0.21412671329619543"/>
        <n v="0.570262812860805"/>
        <n v="0.022127432684617435"/>
        <n v="0.5868288590604027"/>
        <n v="0.008353642422996741"/>
        <n v="0.15067005602310027"/>
        <n v="0.30371304974765684"/>
        <n v="0.36394736842105263"/>
        <n v="0.11481322980986733"/>
        <n v="0.11422266067916696"/>
        <n v="0.5181391100091348"/>
        <n v="0.68728309370352"/>
        <n v="0.5167338212318066"/>
        <n v="0.4872962389582005"/>
        <n v="0.4816721768934454"/>
        <n v="0.5170098753772558"/>
        <n v="0.00887655726650675"/>
        <n v="0.4500661084178052"/>
        <n v="0.49403923777339714"/>
        <n v="0.4079898417659699"/>
        <n v="0.5558713152657168"/>
        <n v="0.459452431936372"/>
        <n v="0.808232318827941"/>
        <n v="0.13903871920843783"/>
        <n v="0.40421299005266237"/>
        <n v="0.737319717627985"/>
        <n v="0.06302122002175527"/>
        <n v="0.4308456558948818"/>
        <n v="0.4407448359049103"/>
        <n v="0.49928953984041974"/>
        <n v="0.38524817450781035"/>
        <n v="0.33849306941373175"/>
        <n v="0.4873923257635082"/>
        <n v="0.10158195476291344"/>
        <n v="0.35313260814322367"/>
        <n v="0.5041638296757974"/>
        <n v="0.7123768933939987"/>
        <n v="0.5933926302414231"/>
        <n v="0.25136884021901446"/>
        <n v="0.639827655850276"/>
        <n v="0.12611408199643495"/>
        <n v="0.49872122762148335"/>
        <n v="0.3893381452026109"/>
        <n v="0.11397634990739422"/>
        <n v="0.564605239707717"/>
        <n v="0.2181659958664201"/>
        <n v="0.17213249835201055"/>
        <n v="0.4117540523408494"/>
        <n v="0.1435813492063492"/>
        <n v="0.4536495119863754"/>
        <n v="0.41237785016286643"/>
        <n v="0.6069667077681874"/>
        <n v="0.5854823889739663"/>
        <n v="0.6578481997594964"/>
        <n v="0.13387017658600392"/>
        <n v="0.784064185917831"/>
        <n v="0.3130483780085326"/>
        <n v="0.7598715092386547"/>
        <n v="0.8608568223758005"/>
        <n v="0.7732318850252509"/>
        <n v="0.6039305949008499"/>
        <n v="0.3256385068762279"/>
        <n v="0.5851191909463038"/>
        <n v="0.36114481478838056"/>
        <n v="0.5829002846949439"/>
        <n v="0.23316813731415448"/>
        <n v="0.6255211466262887"/>
        <n v="0.15865957062962294"/>
        <n v="0.7719742458221804"/>
        <n v="0.1656885045385292"/>
        <n v="0.4696624087591241"/>
        <n v="0.6919773715950038"/>
        <n v="0.701597790709143"/>
        <n v="0.4351663272233537"/>
        <n v="0.37981164723569627"/>
        <n v="0.8567228470821511"/>
        <n v="0.5837152209492635"/>
        <n v="0.41431617537034265"/>
        <n v="0.7102548440734331"/>
        <n v="0.5678280826204882"/>
        <n v="0.47116182572614107"/>
        <n v="0.5705008523419108"/>
        <n v="0.16855532145094243"/>
        <n v="0.26654360867558835"/>
        <n v="0.4253979677197126"/>
        <n v="0.3879646676459055"/>
        <n v="0.7271783168939067"/>
        <n v="0.19123593853393134"/>
        <n v="0.1516642881128274"/>
        <n v="0.6035321218326082"/>
        <n v="0.38068807541517996"/>
        <n v="0.7280558212021393"/>
        <n v="0.7068504190844617"/>
        <n v="0.7449292653826487"/>
        <n v="0.41396335487712593"/>
        <n v="0.33860534076807786"/>
        <n v="0.5381478726152716"/>
        <n v="0.5956025605343724"/>
        <n v="0.4530574277060825"/>
        <n v="0.17580763109218395"/>
        <n v="0.7298021757532056"/>
        <n v="0.533522364287152"/>
        <n v="0.3655291691611787"/>
        <n v="0.5913866540463796"/>
        <n v="0.13899460499351762"/>
        <n v="0.47495986530404477"/>
        <n v="0.5709761993939187"/>
        <n v="0.6572097271378011"/>
        <n v="0.4877426722497145"/>
        <n v="0.7274410566596716"/>
        <n v="0.5456948289190481"/>
        <n v="0.47229935432069853"/>
        <n v="0.5720056035489143"/>
        <n v="0.44407474572262085"/>
        <n v="0.5976376941841058"/>
        <n v="0.0279284288435771"/>
        <n v="0.7592391135424114"/>
        <n v="0.06456941751059399"/>
        <n v="0.7569134973444844"/>
        <n v="0.4239683048596162"/>
        <n v="0.6188686038313257"/>
        <n v="0.4490982439487423"/>
        <n v="0.34632669907364944"/>
        <n v="0.019347037484885126"/>
        <n v="0.8448981213011876"/>
        <n v="0.4400009848379718"/>
        <n v="0.7344702182032632"/>
        <n v="0.16991131756756755"/>
        <n v="0.33985985160758453"/>
        <n v="0.55"/>
        <n v="0.3708376330126605"/>
        <n v="0.39890729520540746"/>
        <n v="0.6048849086849725"/>
        <n v="0.4780193402372951"/>
        <n v="0.19669618528610355"/>
        <n v="0.49281423018023324"/>
        <n v="0.5007577397705131"/>
        <n v="0.3576862384888952"/>
        <n v="0.47470774609417676"/>
        <n v="0.686485595156769"/>
        <n v="0.6932247168686668"/>
        <n v="0.7194078947368421"/>
        <n v="0.5352123528323984"/>
        <n v="0.18690355329949238"/>
        <n v="0.5037638621737788"/>
        <n v="0.2374537729168306"/>
        <n v="0.5423948588975414"/>
        <n v="0.15901234567901235"/>
        <n v="0.4931450280066252"/>
        <n v="0.049762452857912524"/>
        <n v="0.7159294353958342"/>
        <n v="0.7414224861236608"/>
        <n v="0.7278495514390961"/>
        <n v="0.32257686676427527"/>
        <n v="0.4376161566100855"/>
        <n v="0.32615539604583804"/>
        <n v="0.7002985663878402"/>
        <n v="0.7061705602499467"/>
        <n v="0.7242116018763644"/>
        <n v="0.6005651866746372"/>
        <n v="0.5914531874937282"/>
        <n v="0.34006374091889857"/>
        <n v="0.37219903752161815"/>
        <n v="0.5029530618588747"/>
        <n v="0.5699676280164803"/>
        <n v="0.5803513337670787"/>
        <n v="0.6304175824175824"/>
        <n v="0.4034757298176526"/>
        <n v="0.4341646799926646"/>
        <n v="0.5261282660332541"/>
        <n v="0.21458686123248247"/>
        <n v="0.13227783452502553"/>
        <n v="0.6929739355674276"/>
        <n v="0.4164009952956728"/>
        <n v="0.10820532762978806"/>
        <n v="0.758971612212105"/>
        <n v="0.4196302917348142"/>
        <n v="0.32988216846911245"/>
        <n v="0.7261620185922975"/>
        <n v="0.834260986574513"/>
        <n v="0.6790131546614682"/>
        <n v="0.13598489616110762"/>
        <n v="0.07972774740694971"/>
        <n v="0.6085297204465223"/>
        <n v="0.8241503811106654"/>
        <n v="0.44858797972483705"/>
        <n v="0.6852973758914352"/>
        <n v="0.6971072867081655"/>
        <n v="0.3273493677163402"/>
        <n v="0.41197122159863525"/>
        <n v="0.10480128444806124"/>
        <n v="0.058658089928235936"/>
        <n v="0.4462436660057281"/>
        <n v="0.723265306122449"/>
        <n v="0.5222785212787712"/>
        <n v="0.2049239681390297"/>
        <n v="0.7526334720723499"/>
        <n v="0.5358155591172482"/>
        <n v="0.4578071521302962"/>
        <n v="0.7986585739059472"/>
        <n v="0.4057150212382546"/>
        <n v="0.6191895987096143"/>
        <n v="0.5631744955945989"/>
        <n v="0.10684474123539232"/>
        <n v="0.4159378036929057"/>
        <n v="0.4587873109356177"/>
        <n v="0.6261332134562074"/>
        <n v="0.6529129487945422"/>
        <n v="0.6943457560807215"/>
        <n v="0.10822350958986314"/>
        <n v="0.11148913006498146"/>
        <n v="0.6527587388622345"/>
        <n v="0.2372229531423945"/>
        <n v="0.17972228111087557"/>
        <n v="0.43181558174121953"/>
        <n v="0.35144018683504885"/>
        <n v="0.5493989992385511"/>
        <n v="0.4058178350023844"/>
        <n v="0.6103495121649993"/>
        <n v="0.4489893146396243"/>
        <n v="0.5911227626107395"/>
        <n v="0.5339369302783937"/>
        <n v="0.016913419964982076"/>
        <n v="0.3977522561997448"/>
        <n v="0.6133357633826286"/>
        <n v="0.6555866549533168"/>
        <n v="0.8597452403780305"/>
        <n v="0.4061877572699509"/>
        <n v="0.3218771807397069"/>
        <n v="0.25969882593159777"/>
        <n v="0.6795872136924238"/>
        <n v="0.49382918753249594"/>
        <n v="0.4149769639140298"/>
        <n v="0.42676103808560834"/>
        <n v="0.7156225541906285"/>
        <n v="0.40738069199804544"/>
        <n v="0.7027657865676137"/>
        <n v="0.12185766148366327"/>
        <n v="0.4967175572519084"/>
        <n v="0.15874727313758433"/>
        <n v="0.5934558325175089"/>
        <n v="0.3989427580616105"/>
        <n v="0.30397570403092217"/>
        <n v="0.7128900094547747"/>
        <n v="0.7038459581828357"/>
        <n v="0.5556505020294809"/>
        <n v="0.657997399219766"/>
        <n v="0.2641091266163729"/>
        <n v="0.6475546780072904"/>
        <n v="0.4196104768300873"/>
        <n v="0.6566227244193346"/>
        <n v="0.5978164975738862"/>
        <n v="0.8514361025268133"/>
        <n v="0.3356440071556351"/>
        <n v="0.5268407598616611"/>
        <n v="0.8423518560600998"/>
        <n v="0.5015398829688944"/>
        <n v="0.5733797909407665"/>
        <n v="0.2620533571085659"/>
        <n v="0.7126285577613011"/>
        <n v="0.6081090935608546"/>
        <n v="0.6985517828891323"/>
        <n v="0.605967233763207"/>
        <n v="0.48323409589470384"/>
        <n v="0.7448056500846487"/>
        <n v="0.10640602768076575"/>
        <n v="0.44837286489111955"/>
        <n v="0.36854216803977025"/>
        <n v="0.1604142449540315"/>
        <n v="0.4383379670529543"/>
        <n v="0.5609907601521857"/>
        <n v="0.08233384435025701"/>
        <n v="0.08529736475783613"/>
        <n v="0.5976086522272637"/>
        <n v="0.13895661481739485"/>
        <n v="0.4484231274638633"/>
        <n v="0.5727127447063524"/>
        <n v="0.26774726099354645"/>
        <n v="0.3415434800561566"/>
        <n v="0.7194209891435465"/>
        <n v="0.7613636363636364"/>
        <n v="0.1353643299572002"/>
        <n v="0.3694490671805203"/>
        <n v="0.7455071624945738"/>
        <n v="0.6452286974692362"/>
        <n v="0.5519892235873377"/>
        <n v="0.07935895457117868"/>
        <n v="0.11932015059881373"/>
        <n v="0.5537993920972645"/>
        <n v="0.2749191554118318"/>
        <n v="0.5465369185718719"/>
        <n v="0.5673045995496945"/>
        <n v="0.4128990509059534"/>
        <n v="0.4273839970770917"/>
        <n v="0.4938799300563435"/>
        <n v="0.5201445825619325"/>
        <n v="0.537872429710449"/>
        <n v="0.4844158455660567"/>
        <n v="0.70368799215208"/>
        <n v="0.24937965260545905"/>
        <n v="0.7071972663202107"/>
        <n v="0.5991829627645325"/>
        <n v="0.8124253285543608"/>
        <n v="0.1642098135222419"/>
        <n v="0.5382297819846749"/>
        <n v="0.4296122824134585"/>
        <n v="0.6419354838709678"/>
        <n v="0.09480370295290222"/>
        <n v="0.3614186913208629"/>
        <n v="0.16325490000994927"/>
        <n v="0.4591907848886902"/>
        <n v="0.5792780944030396"/>
        <n v="0.7075203102373414"/>
        <n v="0.22066367945970516"/>
        <n v="0.5012401596031489"/>
        <n v="0.34472326281768767"/>
        <n v="0.5436129434836869"/>
        <n v="0.06985507246376811"/>
        <n v="0.48752443906526394"/>
        <n v="0.557625480656254"/>
        <n v="0.6887459541921784"/>
        <n v="0.5822120325283566"/>
        <n v="0.19295215063050614"/>
        <n v="0.6299056607610651"/>
        <n v="0.1716328312595503"/>
        <n v="0.17920416197975253"/>
        <n v="0.3988711719098376"/>
        <n v="0.5655133681648769"/>
        <n v="0.48550282313444226"/>
        <n v="0.5590170538471868"/>
        <n v="0.33611770210206193"/>
        <n v="0.3217573221757322"/>
        <n v="0.5828863199563983"/>
        <n v="0.8405101428104907"/>
        <n v="0.11888717156105101"/>
        <n v="0.7828175895765472"/>
        <n v="0.3471801909472345"/>
        <n v="0.505769333977352"/>
        <n v="0.5258882692781586"/>
        <n v="0.8098919798757028"/>
        <n v="0.47446236559139787"/>
        <n v="0.5838718548054448"/>
        <n v="0.5059925909784266"/>
        <n v="0.34919350488212764"/>
        <n v="0.32198910954516335"/>
        <n v="0.5947724146180992"/>
        <n v="0.5596558902561654"/>
        <n v="0.38702986934997957"/>
        <n v="0.12936665504751224"/>
        <n v="0.6027186908679465"/>
        <n v="0.45736137667304017"/>
        <n v="0.09041090489754482"/>
        <n v="0.5854190702364386"/>
        <n v="0.6459495115456525"/>
        <n v="0.5816637304205772"/>
        <n v="0.1493124881308608"/>
        <n v="0.33380031485145656"/>
        <n v="0.6609551007456766"/>
        <n v="0.48934102031239524"/>
        <n v="0.5491803278688525"/>
        <n v="0.3335836932256786"/>
        <n v="0.07486133950724136"/>
        <n v="0.12163978494623656"/>
        <n v="0.4423741628861525"/>
        <n v="0.2566988210075027"/>
        <n v="0.3115248352942371"/>
        <n v="0.7337943992484359"/>
        <n v="0.596768084837773"/>
        <n v="0.5155265215991167"/>
        <n v="0.11914252812472319"/>
        <n v="0.6811103588354773"/>
        <n v="0.9040160642570281"/>
        <n v="0.3553139862176065"/>
        <n v="0.6790542552557918"/>
        <n v="0.43307472037984285"/>
        <n v="0.5480128510233222"/>
        <n v="0.5778854273143416"/>
        <n v="0.6736372985944463"/>
        <n v="0.7118519964854046"/>
        <n v="0.3312818336162988"/>
        <n v="0.4553301117838845"/>
        <n v="0.41532473727576286"/>
        <n v="0.13401334359763922"/>
        <n v="0.32840714213658834"/>
        <n v="0.3164867768172285"/>
        <n v="0.1865771812080537"/>
        <n v="0.2974302543853971"/>
        <n v="0.5373132342571281"/>
        <n v="0.4515437032051821"/>
        <n v="0.716677609980302"/>
        <n v="0.27746492627193126"/>
        <n v="0.49250936329588013"/>
        <n v="0.4738568517393014"/>
        <n v="0.8221558696802479"/>
        <n v="0.20219938469594817"/>
        <n v="0.5462251655629139"/>
        <n v="0.10131983956720456"/>
        <n v="0.6939361495036013"/>
        <n v="0.12148550407287378"/>
        <n v="0.15179637967472204"/>
        <n v="0.5016047902477817"/>
        <n v="0.07523745976921266"/>
        <n v="0.7239035291926622"/>
        <n v="0.36659698191927015"/>
        <n v="0.5820589491670226"/>
        <n v="0.1956233421750663"/>
        <n v="0.34524026875045644"/>
        <n v="0.7336093354117056"/>
        <n v="0.6278961762732855"/>
        <n v="0.7513036355525001"/>
        <n v="0.5773138740070202"/>
        <n v="0.22597669134354614"/>
        <n v="0.3756895062138632"/>
        <n v="0.5404797138981379"/>
        <n v="0.6756048387096775"/>
        <n v="0.5248112647383154"/>
        <n v="0.5066292208216315"/>
        <n v="0.5734900020614306"/>
        <n v="0.14234706022375626"/>
        <n v="0.062197092084006464"/>
        <n v="0.3256613973298386"/>
        <n v="0.7100312874193673"/>
        <n v="0.8594796052177514"/>
        <n v="0.5960755130816231"/>
        <n v="0.40612198819469086"/>
        <n v="0.6803084832904884"/>
        <n v="0.5977001916506958"/>
        <n v="0.08986079845637893"/>
        <n v="0.5893261298094473"/>
        <n v="0.5358949637637984"/>
        <n v="0.5880171691260508"/>
        <n v="0.4587051909219013"/>
        <n v="0.4963459503049241"/>
        <n v="0.8454909855026399"/>
        <n v="0.3950782835604523"/>
        <n v="0.5796978572529675"/>
        <n v="0.46453070777176986"/>
        <n v="0.4670271093512032"/>
        <n v="0.76004841393918"/>
        <n v="0.562883777775264"/>
        <n v="0.5208143973822942"/>
        <n v="0.4495563022314121"/>
        <n v="0.5916046222444212"/>
        <n v="0.46421991084695396"/>
        <n v="0.5993987068077921"/>
        <n v="0.5010930117763204"/>
        <n v="0.059687090771245434"/>
        <n v="0.544901897419325"/>
        <n v="0.41874428925727714"/>
        <n v="0.0794941629968042"/>
        <n v="0.36391366994696345"/>
        <n v="0.6959562176953481"/>
        <n v="0.13598735388327302"/>
        <n v="0.6787487121850707"/>
        <n v="0.8438780862099108"/>
        <n v="0.150242363800821"/>
        <n v="0.19944150499706056"/>
        <n v="0.8270928402048503"/>
        <n v="0.4840194323702378"/>
        <n v="0.5225490509874212"/>
        <n v="0.44298518058390274"/>
        <n v="0.44044507069627326"/>
        <n v="0.8502465857359636"/>
        <n v="0.44015064679875554"/>
        <n v="0.43246775880097593"/>
        <n v="0.39147987548765073"/>
        <n v="0.5388501269582927"/>
        <n v="0.7276900200418076"/>
        <n v="0.7855424006160362"/>
        <n v="0.3939393939393939"/>
        <n v="0.5341271204228443"/>
        <n v="0.6909067256406921"/>
        <n v="0.40680085802259036"/>
        <n v="0.4051534203879843"/>
        <n v="0.6674395495197085"/>
        <n v="0.3869956913435174"/>
        <n v="0.1643100926377377"/>
        <n v="0.43135883084577115"/>
        <n v="0.12197036600922383"/>
        <n v="0.4861773117254528"/>
        <n v="0.41838786327910804"/>
        <n v="0.3750256441534103"/>
        <n v="0.46919780366947905"/>
        <n v="0.8537714887147702"/>
        <n v="0.42974230976794386"/>
        <n v="0.4599288789069811"/>
        <n v="0.6544287125452749"/>
        <n v="0.19536601437393689"/>
        <n v="0.03667367252250466"/>
        <n v="0.5915022584875419"/>
        <n v="0.445447039396084"/>
        <n v="0.36696103054362794"/>
        <n v="0.7567345368038063"/>
        <n v="0.47515671268699766"/>
        <n v="0.8581153413301859"/>
        <n v="0.09684507500746005"/>
        <n v="0.2179891794409378"/>
        <n v="0.5452570903471033"/>
        <n v="0.4311807245793132"/>
        <n v="0.4327926281319016"/>
        <n v="0.04347440121549414"/>
        <n v="0.4088553288165849"/>
        <n v="0.3009190023638381"/>
        <n v="0.5713768844221105"/>
        <n v="0.01577196731061524"/>
        <n v="0.4459341121249803"/>
        <n v="0.19628345432874633"/>
        <n v="0.5791380320707474"/>
        <n v="0.14618608549874265"/>
        <n v="0.3521426670215598"/>
        <n v="0.2699523249334407"/>
        <n v="0.011203003108686726"/>
        <n v="0.5502207505518764"/>
        <n v="0.3526775896195294"/>
        <n v="0.3289842979594933"/>
        <n v="0.4740723006942782"/>
        <n v="0.16168566520548736"/>
        <n v="0.14526804722275982"/>
        <n v="0.7251632962352638"/>
        <n v="0.42511818468326507"/>
        <n v="0.6191904353858081"/>
        <n v="0.7300546246741403"/>
        <n v="0.4833835825032757"/>
        <n v="0.589168793696593"/>
        <n v="0.4150345989837346"/>
        <n v="0.04405364074814728"/>
        <n v="0.4069176882661997"/>
        <n v="0.38650549886059643"/>
        <n v="0.6207115338073403"/>
        <n v="0.6247481332227095"/>
        <n v="0.556854781478934"/>
        <n v="0.5759580416228147"/>
        <n v="0.5601183028096918"/>
        <n v="0.42046313474884905"/>
        <n v="0.13861765065460402"/>
        <n v="0.5177196527057282"/>
        <n v="0.5082636561798484"/>
        <n v="0.6868771635371866"/>
        <n v="0.10805764630375168"/>
        <n v="0.2820143353284564"/>
        <n v="0.7179332529151589"/>
        <n v="0.8138549385302322"/>
        <n v="0.5722258128666601"/>
        <n v="0.42636060292256356"/>
        <n v="0.26343065693430656"/>
        <n v="0.7072125633362256"/>
        <n v="0.548200623406064"/>
        <n v="0.4936114447963307"/>
        <n v="0.7182694813656503"/>
        <n v="0.15939507494646682"/>
        <n v="0.39953767914932964"/>
        <n v="0.47921677849516814"/>
        <n v="0.5029818429045441"/>
        <n v="0.40783227848101267"/>
        <n v="0.41153132166126744"/>
        <n v="0.6354710556186152"/>
        <n v="0.6928034307843999"/>
        <n v="0.4666750503018109"/>
        <n v="0.19495763300458396"/>
        <n v="0.5780114559288706"/>
        <n v="0.6893248439898507"/>
        <n v="0.5561338827441625"/>
        <n v="0.6416177255739456"/>
        <n v="0.7114040870138431"/>
        <n v="0.2737216993131519"/>
        <n v="0.6065840276366592"/>
        <n v="0.38894991922455574"/>
        <n v="0.7229947289336227"/>
        <n v="0.5606833814067007"/>
        <n v="0.43542543026963976"/>
        <n v="0.29586492682066656"/>
        <n v="0.6617724174095437"/>
        <n v="0.3643866889103521"/>
        <n v="0.6200741690638755"/>
        <n v="0.40065668505384816"/>
        <n v="0.8240510377425103"/>
        <n v="0.5728476821192053"/>
        <n v="0.8473503247284834"/>
        <n v="0.47137059646011664"/>
        <n v="0.09619988500339763"/>
        <n v="0.7420728330102465"/>
        <n v="0.7446076181734741"/>
        <n v="0.4653773329726805"/>
        <n v="0.498617034514746"/>
        <n v="0.64834471886495"/>
        <n v="0.38793163102899453"/>
        <n v="0.32982199188823796"/>
        <n v="0.44895353174882674"/>
        <n v="0.5057859836172149"/>
        <n v="0.48980510709461633"/>
        <n v="0.5365750400677372"/>
        <n v="0.4920992540721571"/>
        <n v="0.6925596465983075"/>
        <n v="0.5850951879843107"/>
        <n v="0.5955056179775281"/>
        <n v="0.179633921392423"/>
        <n v="0.44196167256254293"/>
        <n v="0.6912106993756234"/>
        <n v="0.16887198147535562"/>
        <n v="0.3606311986753859"/>
        <n v="0.17041501298446762"/>
        <n v="0.1874532435609704"/>
        <n v="0.7391234676708597"/>
        <n v="0.305344295991778"/>
        <n v="0.3952067098390943"/>
        <n v="0.49198820664017434"/>
        <n v="0.6557309989364313"/>
        <n v="0.47955256194370943"/>
        <n v="0.1559199621122425"/>
        <n v="0.14109624967217413"/>
        <n v="0.4075575027382256"/>
        <n v="0.5538138118254652"/>
        <n v="0.5828965041540872"/>
        <n v="0.8561706477297181"/>
        <n v="0.5027822609784887"/>
        <n v="0.3968716104355769"/>
        <n v="0.15335138794854436"/>
        <n v="0.5053318419090231"/>
        <n v="0.7093164366997873"/>
        <n v="0.5573026640909295"/>
        <n v="0.5220897217490063"/>
        <n v="0.36376823273430575"/>
        <n v="0.22529757636598308"/>
        <n v="0.5711677867330874"/>
        <n v="0.06501821393089745"/>
        <n v="0.30684788290642967"/>
        <n v="0.5884001120762118"/>
        <n v="0.6760696450263194"/>
        <n v="0.6307520052862465"/>
        <n v="0.1385670486982603"/>
        <n v="0.6966948983374682"/>
        <n v="0.1829108852431361"/>
        <n v="0.5451935499306186"/>
        <n v="0.0913884007029877"/>
        <n v="0.5722127051197974"/>
        <n v="0.2682779227656114"/>
        <n v="0.7222538958570885"/>
        <n v="0.3494061857400646"/>
        <n v="0.7514308300395257"/>
        <n v="0.6530091826351343"/>
        <n v="0.5970440942958348"/>
        <n v="0.5842947179336296"/>
        <n v="0.23990040960565417"/>
        <n v="0.4035357417371253"/>
        <n v="0.7622941168775101"/>
        <n v="0.5274635208126193"/>
        <m/>
      </sharedItems>
    </cacheField>
    <cacheField name="composite_cost_click_biased" numFmtId="164">
      <sharedItems containsString="0" containsBlank="1" containsNumber="1">
        <n v="177.17271540127427"/>
        <n v="112.20594938520243"/>
        <n v="224.2753458869333"/>
        <n v="199.33859443902296"/>
        <n v="152.46807367291754"/>
        <n v="93.87610038709374"/>
        <n v="330.5516456397635"/>
        <n v="48.91800654386951"/>
        <n v="132.4156841549505"/>
        <n v="224.9297647054391"/>
        <n v="91.66847725421609"/>
        <n v="328.2597983437524"/>
        <n v="161.4794036634646"/>
        <n v="242.05782434623984"/>
        <n v="81.19399871200513"/>
        <n v="96.46835938853542"/>
        <n v="118.3073010721876"/>
        <n v="463.6981335002778"/>
        <n v="383.524408159645"/>
        <n v="80.51160344104926"/>
        <n v="116.90399194159716"/>
        <n v="188.45765059902533"/>
        <n v="57.63590238570538"/>
        <n v="213.21916425283067"/>
        <n v="186.92720223784238"/>
        <n v="81.54833270582323"/>
        <n v="47.890682072987126"/>
        <n v="411.57219908982614"/>
        <n v="531.5511893226753"/>
        <n v="297.7067393967311"/>
        <n v="552.5962784027552"/>
        <n v="67.81294074348563"/>
        <n v="184.26350670229846"/>
        <n v="1228.9376746639273"/>
        <n v="706.8167679332236"/>
        <n v="156.04974847021865"/>
        <n v="111.46075913653387"/>
        <n v="205.71714890172126"/>
        <n v="115.55596239489255"/>
        <n v="68.490070119298"/>
        <n v="127.47803404309204"/>
        <n v="102.00741419063588"/>
        <n v="175.42505624561795"/>
        <n v="131.75765339146463"/>
        <n v="184.1789449131219"/>
        <n v="229.2972663720609"/>
        <n v="91.77282985071241"/>
        <n v="336.26215354971396"/>
        <n v="150.71505305614033"/>
        <n v="174.33992521164663"/>
        <n v="77.24093625118275"/>
        <n v="44.05044685432287"/>
        <n v="94.64838999959466"/>
        <n v="77.66273132974037"/>
        <n v="93.92044298462058"/>
        <n v="38.549925589709446"/>
        <n v="226.6449712902683"/>
        <n v="61.10568798670923"/>
        <n v="64.29304016178435"/>
        <n v="492.95957538664027"/>
        <n v="131.48990032192623"/>
        <n v="372.66123151220586"/>
        <n v="137.25827471195856"/>
        <n v="73.85150616914841"/>
        <n v="197.18611375766315"/>
        <n v="151.19678078685135"/>
        <n v="302.2608860054666"/>
        <n v="52.14155012354165"/>
        <n v="42.857546901019916"/>
        <n v="65.37849164400417"/>
        <n v="540.0561674877175"/>
        <n v="177.21274197493526"/>
        <n v="14.707432702769268"/>
        <n v="95.78467173060841"/>
        <n v="131.9046488906691"/>
        <n v="233.2957416870013"/>
        <n v="44.676743993933904"/>
        <n v="46.252896329817496"/>
        <n v="102.32803417833101"/>
        <n v="22.53210999621183"/>
        <n v="253.48341654403075"/>
        <n v="83.95597080662166"/>
        <n v="27.692242433488147"/>
        <n v="94.36369773976213"/>
        <n v="111.24130232097158"/>
        <n v="57.46250220993106"/>
        <n v="50.86369424912887"/>
        <n v="843.1176476621582"/>
        <n v="44.12009647734843"/>
        <n v="46.76731597543946"/>
        <n v="64.50639573127305"/>
        <n v="345.88725042695614"/>
        <n v="1827.2242966730394"/>
        <n v="774.2101873864092"/>
        <n v="217.4487176699858"/>
        <n v="76.05712008218809"/>
        <n v="133.37317348011416"/>
        <n v="173.54747770885336"/>
        <n v="224.29184600078975"/>
        <n v="128.69435512476443"/>
        <n v="54.036906897865755"/>
        <n v="125.61299322162989"/>
        <n v="136.3010583485766"/>
        <n v="100.26607441891531"/>
        <n v="138.8993314957337"/>
        <n v="356.4279123684845"/>
        <n v="57.090744669896914"/>
        <n v="78.8559571266276"/>
        <n v="114.63866244887328"/>
        <n v="157.79541902752675"/>
        <n v="161.4994653947918"/>
        <n v="238.41511508246975"/>
        <n v="31.468905395494588"/>
        <n v="72.45605947613828"/>
        <n v="135.25042517311246"/>
        <n v="214.86484141803277"/>
        <n v="307.29975665061124"/>
        <n v="57.666562678424086"/>
        <n v="119.53703382590811"/>
        <n v="277.7109893417504"/>
        <n v="341.47882387900904"/>
        <n v="329.00246531819033"/>
        <n v="523.1785244729327"/>
        <n v="125.2934977633949"/>
        <n v="330.83349099942814"/>
        <n v="136.89101306446"/>
        <n v="984.1683075974727"/>
        <n v="477.52739327532595"/>
        <n v="74.13136462377678"/>
        <n v="184.28361084083014"/>
        <n v="64.44238255713914"/>
        <n v="202.397906882823"/>
        <n v="68.18472928660655"/>
        <n v="58.108059826589034"/>
        <n v="363.77947502553167"/>
        <n v="122.8287531849139"/>
        <n v="915.1555500420786"/>
        <n v="67.20022605461922"/>
        <n v="34.70051761951335"/>
        <n v="113.32901173530504"/>
        <n v="29.362973735962164"/>
        <n v="138.82690478055818"/>
        <n v="189.2729644170596"/>
        <n v="63.50086170781306"/>
        <n v="418.3205103120534"/>
        <n v="41.426604452488014"/>
        <n v="582.3214006956606"/>
        <n v="157.20710384539757"/>
        <n v="42.637147868521936"/>
        <n v="149.48469021992665"/>
        <n v="322.5152114974944"/>
        <n v="172.3377583594081"/>
        <n v="47.847249278254935"/>
        <n v="255.13088452594332"/>
        <n v="297.232103181989"/>
        <n v="138.6255700694288"/>
        <n v="241.33907008387854"/>
        <n v="144.6578629512881"/>
        <n v="170.72097772323815"/>
        <n v="147.3489627544058"/>
        <n v="159.65029387162554"/>
        <n v="328.55310706789896"/>
        <n v="108.098299900966"/>
        <n v="72.02653821000854"/>
        <n v="550.9869946926615"/>
        <n v="40.92273858879658"/>
        <n v="103.4862419408337"/>
        <n v="178.61363463625688"/>
        <n v="157.23893744874806"/>
        <n v="49.22471680315924"/>
        <n v="140.8090377204721"/>
        <n v="110.24534386086165"/>
        <n v="84.93059838396525"/>
        <n v="45.25142585107184"/>
        <n v="433.36955136474484"/>
        <n v="77.09723210435813"/>
        <n v="95.44206322080007"/>
        <n v="54.99606793323658"/>
        <n v="166.33361665878357"/>
        <n v="40.82353609596785"/>
        <n v="43.22811434009765"/>
        <n v="200.59676228393255"/>
        <n v="131.34020706800825"/>
        <n v="149.38555756873126"/>
        <n v="332.2218471614144"/>
        <n v="154.48290938769583"/>
        <n v="150.96151956713769"/>
        <n v="63.14533052505348"/>
        <n v="280.18486072702365"/>
        <n v="237.299703738659"/>
        <n v="192.12225809944454"/>
        <n v="54.062501171224994"/>
        <n v="32.75869990822022"/>
        <n v="311.0101124550876"/>
        <n v="57.14835205648785"/>
        <n v="1614.2108357257998"/>
        <n v="79.51733312982003"/>
        <n v="48.080952384987285"/>
        <n v="59.7509101506984"/>
        <n v="101.8272484890914"/>
        <n v="42.987163888786576"/>
        <n v="72.38562859076224"/>
        <n v="436.01845340915077"/>
        <n v="206.154425580919"/>
        <n v="139.79877319528185"/>
        <n v="209.651072126901"/>
        <n v="51.127589887223216"/>
        <n v="81.55684649416165"/>
        <n v="213.23821510489864"/>
        <n v="681.6489075867528"/>
        <n v="1878.60690511"/>
        <n v="129.71523615076228"/>
        <n v="174.31593317584722"/>
        <n v="47.221735208765274"/>
        <n v="192.78083494371984"/>
        <n v="276.069766612248"/>
        <n v="357.10110513073596"/>
        <n v="297.4493181830477"/>
        <n v="186.50812105631766"/>
        <n v="355.1291346603962"/>
        <n v="60.97744227441232"/>
        <n v="296.4661330783558"/>
        <n v="370.32231606320806"/>
        <n v="31.76647205613039"/>
        <n v="35.635759417849556"/>
        <n v="83.90298347808435"/>
        <n v="73.09124482371442"/>
        <n v="69.41796533133784"/>
        <n v="57.22594151166454"/>
        <n v="56.516752336341774"/>
        <n v="106.707530820204"/>
        <n v="18.865954342821105"/>
        <n v="132.30987263482075"/>
        <n v="99.47589239070349"/>
        <n v="253.76969019108216"/>
        <n v="174.68772402797669"/>
        <n v="112.08141547693795"/>
        <n v="27.561537835742982"/>
        <n v="242.95853918950587"/>
        <n v="84.09211130693377"/>
        <n v="201.62975225611564"/>
        <n v="25.510057409162563"/>
        <n v="183.74240960243603"/>
        <n v="465.97854780341646"/>
        <n v="184.70169396570617"/>
        <n v="348.54152027865257"/>
        <n v="231.03068184999114"/>
        <n v="135.4194949449097"/>
        <n v="397.57505696849864"/>
        <n v="583.0734158135424"/>
        <n v="304.6097873221853"/>
        <n v="109.12778838778885"/>
        <n v="235.5868010417433"/>
        <n v="246.27180717796986"/>
        <n v="76.49201923091779"/>
        <n v="59.047838346063045"/>
        <n v="63.20766667362637"/>
        <n v="48.165537589911594"/>
        <n v="148.53282039418173"/>
        <n v="671.2932207190439"/>
        <n v="82.43871629426124"/>
        <n v="128.85564648170737"/>
        <n v="175.30383876998815"/>
        <n v="62.61508907267126"/>
        <n v="84.93506827397627"/>
        <n v="156.95488098334053"/>
        <n v="353.8602537531458"/>
        <n v="48.688404460523046"/>
        <n v="137.83883191917047"/>
        <n v="75.39078245368214"/>
        <n v="132.8479634685939"/>
        <n v="47.5142738435395"/>
        <n v="87.00931682408084"/>
        <n v="442.4220803210273"/>
        <n v="139.43439972153288"/>
        <n v="128.21416917380776"/>
        <n v="148.66618557022298"/>
        <n v="316.68264551915104"/>
        <n v="1123.460371048354"/>
        <n v="43.008782482132816"/>
        <n v="753.8973308576948"/>
        <n v="1713.0946439570396"/>
        <n v="146.99513016582875"/>
        <n v="43.46276892370415"/>
        <n v="134.79292583643164"/>
        <n v="364.22292057399653"/>
        <n v="122.30572269218399"/>
        <n v="69.4410544078969"/>
        <n v="105.27870784052564"/>
        <n v="78.69610812785862"/>
        <n v="112.1231193450126"/>
        <n v="60.991354991779005"/>
        <n v="291.85200584509937"/>
        <n v="411.732330243835"/>
        <n v="31.413948404074535"/>
        <n v="182.55052108289232"/>
        <n v="127.13380788078553"/>
        <n v="302.4195694519447"/>
        <n v="287.966239078023"/>
        <n v="1635.177993084797"/>
        <n v="153.63407766519293"/>
        <n v="192.51723157288757"/>
        <n v="76.25153886125253"/>
        <n v="114.62429866602565"/>
        <n v="136.3551078801841"/>
        <n v="222.81942164668217"/>
        <n v="97.4414354569341"/>
        <n v="108.94401308960072"/>
        <n v="593.81861096904"/>
        <n v="22.883151585487806"/>
        <n v="141.3571013551305"/>
        <n v="815.293458425716"/>
        <n v="66.95192868690762"/>
        <n v="163.36850083833377"/>
        <n v="158.29409310816035"/>
        <n v="337.2671990374602"/>
        <n v="67.50289640822233"/>
        <n v="353.40493069731866"/>
        <n v="447.84980534049294"/>
        <n v="222.6648454041985"/>
        <n v="223.01104783820944"/>
        <n v="195.95460830674318"/>
        <n v="63.45237279510363"/>
        <n v="155.51592143917577"/>
        <n v="58.06535303451503"/>
        <n v="210.652959133942"/>
        <n v="549.9660756406735"/>
        <n v="599.2916120695347"/>
        <n v="9.306402024627754"/>
        <n v="122.5072484920153"/>
        <n v="119.14025728556976"/>
        <n v="384.9012768112317"/>
        <n v="307.6474417855601"/>
        <n v="112.78633076293767"/>
        <n v="128.97978654440072"/>
        <n v="59.86016747075892"/>
        <n v="79.96701681362391"/>
        <n v="172.19377010875257"/>
        <n v="370.53466081356567"/>
        <n v="343.38981304712115"/>
        <n v="547.8710534510138"/>
        <n v="89.22561479531592"/>
        <n v="450.9551476677999"/>
        <n v="44.919258607214495"/>
        <n v="134.2316934236551"/>
        <n v="104.2828273677601"/>
        <n v="36.985581553902364"/>
        <n v="120.34487434858679"/>
        <n v="119.15475494687632"/>
        <n v="587.6601246781215"/>
        <n v="30.81607340271899"/>
        <n v="249.96164600552487"/>
        <n v="113.8542303501758"/>
        <n v="227.34153488722276"/>
        <n v="30.185007869395562"/>
        <n v="109.8320937702878"/>
        <n v="211.4327587537451"/>
        <n v="184.16117049426927"/>
        <n v="177.61729564712746"/>
        <n v="184.85711090565644"/>
        <n v="107.95812552281579"/>
        <n v="258.0817991136878"/>
        <n v="77.32588005013227"/>
        <n v="112.81659839134792"/>
        <n v="290.08830462007666"/>
        <n v="162.39968654636948"/>
        <n v="234.06614947483266"/>
        <n v="109.02133163113903"/>
        <n v="83.64019725721081"/>
        <n v="239.52004465336793"/>
        <n v="549.3763585489788"/>
        <n v="60.72252186503968"/>
        <n v="82.30641884731986"/>
        <n v="37.020559977018735"/>
        <n v="76.88696654447578"/>
        <n v="64.80726094492806"/>
        <n v="208.86945885294134"/>
        <n v="153.2959460674595"/>
        <n v="193.45426037786984"/>
        <n v="98.162508661279"/>
        <n v="43.361154837597425"/>
        <n v="349.4580592489093"/>
        <n v="153.38627982682263"/>
        <n v="106.49265808166192"/>
        <n v="210.24213930216342"/>
        <n v="132.75756705375508"/>
        <n v="64.22799669430073"/>
        <n v="894.4112535055463"/>
        <n v="83.49556512645916"/>
        <n v="82.49693667820401"/>
        <n v="51.37179845125405"/>
        <n v="219.739522488787"/>
        <n v="209.33607811019886"/>
        <n v="58.45537458116138"/>
        <n v="352.1000123374999"/>
        <n v="363.9987829564111"/>
        <n v="21.554629641824175"/>
        <n v="455.23496264095957"/>
        <n v="309.7883368705942"/>
        <n v="313.25726464630566"/>
        <n v="16.46809890936875"/>
        <n v="33.862513183827005"/>
        <n v="48.70982777985971"/>
        <n v="203.28621291444506"/>
        <n v="17.333268806547043"/>
        <n v="344.55029116175285"/>
        <n v="390.65857979585303"/>
        <n v="53.37857624157516"/>
        <n v="1226.2634423705624"/>
        <n v="202.31910890158"/>
        <n v="388.7648310814997"/>
        <n v="27.378055655784202"/>
        <n v="262.25610845251174"/>
        <n v="45.01377879383493"/>
        <n v="38.50515781483178"/>
        <n v="222.99031306679177"/>
        <n v="152.33033168697068"/>
        <n v="5.662046946190177"/>
        <n v="253.76347918348307"/>
        <n v="71.368590490405"/>
        <n v="289.36990392448115"/>
        <n v="259.7551370821133"/>
        <n v="55.607204859242685"/>
        <n v="231.1797889500728"/>
        <n v="360.32528263727386"/>
        <n v="161.2820098043326"/>
        <n v="79.75677076136974"/>
        <n v="116.69590524456272"/>
        <n v="47.70607064982622"/>
        <n v="117.48626731863472"/>
        <n v="24.998866768112073"/>
        <n v="76.36198853345599"/>
        <n v="7.706896295275726"/>
        <n v="36.680285344131796"/>
        <n v="62.001201245320516"/>
        <n v="32.46045972970962"/>
        <n v="83.48729937447607"/>
        <n v="938.6069546713901"/>
        <n v="133.52176704904127"/>
        <n v="175.3762832606937"/>
        <n v="112.2980641752608"/>
        <n v="87.56586083197261"/>
        <n v="63.18486855261043"/>
        <n v="63.1861549038953"/>
        <n v="193.07698761512364"/>
        <n v="175.27239351342953"/>
        <n v="37.14756801941062"/>
        <n v="168.16042952246846"/>
        <n v="319.6802704060121"/>
        <n v="105.29447602956066"/>
        <n v="154.244562019467"/>
        <n v="191.0629919272642"/>
        <n v="394.3585017012049"/>
        <n v="51.25034074039732"/>
        <n v="150.0859247727854"/>
        <n v="370.58345612292004"/>
        <n v="153.02311985093846"/>
        <n v="57.516743278159204"/>
        <n v="170.9525753962776"/>
        <n v="221.362417356406"/>
        <n v="132.74929925644392"/>
        <n v="31.68642841482751"/>
        <n v="13.215263255834072"/>
        <n v="158.51909762246345"/>
        <n v="73.26323451737015"/>
        <n v="220.945508115253"/>
        <n v="1150.1065306889209"/>
        <n v="714.9846538388774"/>
        <n v="108.74353956848599"/>
        <n v="230.31982328623062"/>
        <n v="152.72513005983316"/>
        <n v="333.8433025043196"/>
        <n v="208.5390019981528"/>
        <n v="60.71928287089818"/>
        <n v="117.6540073450817"/>
        <n v="142.24387082658927"/>
        <n v="199.41145559783263"/>
        <n v="218.6091265737286"/>
        <n v="138.08000834806876"/>
        <n v="310.30932026161076"/>
        <n v="93.76088635062936"/>
        <n v="16.730804384233373"/>
        <n v="81.0630611603103"/>
        <n v="51.85443531686715"/>
        <n v="128.70605556989113"/>
        <n v="104.22570064197507"/>
        <n v="525.3777119583024"/>
        <n v="95.71195260356848"/>
        <n v="20.376715625332"/>
        <n v="209.4051225487677"/>
        <n v="114.3021136204269"/>
        <n v="149.4033564025665"/>
        <n v="240.27789440611733"/>
        <n v="154.9146728051075"/>
        <n v="79.10004791591354"/>
        <n v="116.48352448870969"/>
        <n v="804.2888658447389"/>
        <n v="152.39854005709168"/>
        <n v="1374.242626656813"/>
        <n v="199.41793986692673"/>
        <n v="47.73636282145915"/>
        <n v="274.29086073988003"/>
        <n v="141.02735993181716"/>
        <n v="343.40569169861584"/>
        <n v="216.30630011211508"/>
        <n v="93.24297431615578"/>
        <n v="1139.520439059203"/>
        <n v="226.8551655066711"/>
        <n v="82.18573172293881"/>
        <n v="150.2010310395441"/>
        <n v="149.51948725725606"/>
        <n v="158.09729754107076"/>
        <n v="27.39142551218201"/>
        <n v="92.88697229817623"/>
        <n v="400.9884841955102"/>
        <n v="197.5610971586796"/>
        <n v="337.2173148281266"/>
        <n v="264.3765904325486"/>
        <n v="139.50016982202254"/>
        <n v="252.12917644345464"/>
        <n v="15.95491942291735"/>
        <n v="298.7818239293664"/>
        <n v="264.26598811585177"/>
        <n v="428.26411234642825"/>
        <n v="139.05702239396402"/>
        <n v="175.38030587434912"/>
        <n v="111.1856936063312"/>
        <n v="263.2140589028025"/>
        <n v="81.7919933810588"/>
        <n v="125.08875402217846"/>
        <n v="60.52282491550009"/>
        <n v="61.81201106327141"/>
        <n v="435.01655734276073"/>
        <n v="33.28259282966706"/>
        <n v="140.17059954562484"/>
        <n v="139.83205164500694"/>
        <n v="159.98000307688335"/>
        <n v="399.80454114371224"/>
        <n v="34.758481490532276"/>
        <n v="494.75778552274403"/>
        <n v="34.75358277392032"/>
        <n v="153.08770103042906"/>
        <n v="1306.145685665076"/>
        <n v="118.23227277691453"/>
        <n v="342.2920455454015"/>
        <n v="435.12993498114656"/>
        <n v="167.36260291993705"/>
        <n v="147.698192030874"/>
        <n v="38.079531077856124"/>
        <n v="345.5288589309373"/>
        <n v="112.662208524047"/>
        <n v="85.63326507047161"/>
        <n v="903.9514325000746"/>
        <n v="65.49821768972176"/>
        <n v="26.155743134981876"/>
        <n v="126.75242382735212"/>
        <n v="78.90668578927028"/>
        <n v="1579.2323318566944"/>
        <n v="124.01828773462331"/>
        <n v="229.39549157400535"/>
        <n v="217.17917684835567"/>
        <n v="154.89344053522098"/>
        <n v="47.8533400362046"/>
        <n v="548.8596523325458"/>
        <n v="184.60122104466464"/>
        <n v="91.10908590047492"/>
        <n v="225.69814755814488"/>
        <n v="113.61625401818097"/>
        <n v="181.93017116495062"/>
        <n v="1186.689266082015"/>
        <n v="46.0500298296685"/>
        <n v="136.3976656773833"/>
        <n v="116.94323891655802"/>
        <n v="146.9933178097957"/>
        <n v="132.66461737482868"/>
        <n v="102.12063406116681"/>
        <n v="121.93531553681146"/>
        <n v="64.2573731633704"/>
        <n v="134.2984308930468"/>
        <n v="90.18097185734288"/>
        <n v="106.05063365745808"/>
        <n v="77.73408799258974"/>
        <n v="67.43931495030867"/>
        <n v="36.607543291729854"/>
        <n v="209.26017130698082"/>
        <n v="113.44529710293529"/>
        <n v="419.1747970086507"/>
        <n v="147.26899153868243"/>
        <n v="212.7337100359312"/>
        <n v="12.753444409643844"/>
        <n v="900.5036704552356"/>
        <n v="160.15408982642884"/>
        <n v="74.17368338991042"/>
        <n v="169.79806370230213"/>
        <n v="361.7565807819798"/>
        <n v="542.3600390717208"/>
        <n v="77.37636018031557"/>
        <n v="106.94738683989152"/>
        <n v="215.7971229420255"/>
        <n v="28.050512793263522"/>
        <n v="110.7441275168634"/>
        <n v="164.77698779852776"/>
        <n v="234.20291642756234"/>
        <n v="58.54435378303822"/>
        <n v="207.00427637216296"/>
        <n v="145.27847508979914"/>
        <n v="55.95323131218626"/>
        <n v="196.6074817365072"/>
        <n v="410.2805676065142"/>
        <n v="31.980752392233335"/>
        <n v="256.51134575321777"/>
        <n v="57.652570958050504"/>
        <n v="59.13289624226009"/>
        <n v="289.79405872346314"/>
        <n v="341.0555117464148"/>
        <n v="92.46753465045887"/>
        <n v="108.1839732765593"/>
        <n v="43.31993084223102"/>
        <n v="254.20457250554392"/>
        <n v="79.6706410269346"/>
        <n v="69.44252132486261"/>
        <n v="97.07538144934607"/>
        <n v="98.61648371736595"/>
        <n v="149.06004537648818"/>
        <n v="258.01197546467967"/>
        <n v="157.1215274094601"/>
        <n v="83.50913316866236"/>
        <n v="71.10126524354396"/>
        <n v="195.89195419961123"/>
        <n v="738.0310666325097"/>
        <n v="669.9635306651393"/>
        <n v="740.6647558548258"/>
        <n v="79.46047155878314"/>
        <n v="81.55824091083477"/>
        <n v="653.8524535654852"/>
        <n v="347.38406510608"/>
        <n v="117.87977222542371"/>
        <n v="53.959824048743684"/>
        <n v="80.32985375633797"/>
        <n v="356.3349770879302"/>
        <n v="502.3178854393338"/>
        <n v="49.31407271707146"/>
        <n v="87.50829318703103"/>
        <n v="139.53343169772626"/>
        <n v="681.6319538254086"/>
        <n v="1076.4167092352022"/>
        <n v="204.58482485880918"/>
        <n v="176.32371052758344"/>
        <n v="114.40064081011188"/>
        <n v="158.51257398442596"/>
        <n v="124.02908129346446"/>
        <n v="114.51873182701573"/>
        <n v="724.0474644847427"/>
        <n v="159.4660551043863"/>
        <n v="88.44098161082286"/>
        <n v="59.08478895871979"/>
        <n v="19.887065016009675"/>
        <n v="311.0310417474551"/>
        <n v="64.28448180809741"/>
        <n v="232.4648676286024"/>
        <n v="82.52516540860904"/>
        <n v="184.23080753806192"/>
        <n v="300.30447740833415"/>
        <n v="433.91203661204224"/>
        <n v="21.34894594201299"/>
        <n v="660.5597484932983"/>
        <n v="350.8437075006808"/>
        <n v="130.76277946393355"/>
        <n v="72.28880961335226"/>
        <n v="1339.7105394489145"/>
        <n v="160.76760589851506"/>
        <n v="40.20009356506638"/>
        <n v="97.36971500007262"/>
        <n v="94.97359579460772"/>
        <n v="43.565320169617685"/>
        <n v="21.39452662536163"/>
        <n v="135.65547675867506"/>
        <n v="1039.6659696389222"/>
        <n v="88.40249549936121"/>
        <n v="425.9589594477942"/>
        <n v="19.341335822396104"/>
        <n v="63.084661034841886"/>
        <n v="358.8539770542268"/>
        <n v="212.29850442247962"/>
        <n v="186.78746745161584"/>
        <n v="358.642275432563"/>
        <n v="595.1336992698671"/>
        <n v="66.45278921113844"/>
        <n v="64.7079321414986"/>
        <n v="882.3591764559527"/>
        <n v="349.25527167430124"/>
        <n v="407.5704798062797"/>
        <n v="27.507473590212623"/>
        <n v="113.56914762254483"/>
        <n v="154.6818091652908"/>
        <n v="231.65640939287684"/>
        <n v="166.80471824282284"/>
        <n v="369.3525058868247"/>
        <n v="230.1684812933632"/>
        <n v="35.611024177182315"/>
        <n v="48.23951458719867"/>
        <n v="252.14452237584155"/>
        <n v="116.96730495805488"/>
        <n v="291.97178924057795"/>
        <n v="45.49408017662482"/>
        <n v="206.96272563305052"/>
        <n v="30.592504900084567"/>
        <n v="159.39333482765136"/>
        <n v="182.04240712602464"/>
        <n v="22.614540575428737"/>
        <n v="132.92405450376103"/>
        <n v="55.002997477951226"/>
        <n v="258.50994905170916"/>
        <n v="99.12618943407033"/>
        <n v="196.81998482081954"/>
        <n v="14.445041441548469"/>
        <n v="237.5239924414132"/>
        <n v="317.431126523559"/>
        <n v="90.63895860203954"/>
        <n v="112.68878130118578"/>
        <n v="346.9204362665455"/>
        <n v="915.0776239644706"/>
        <n v="44.33521808155581"/>
        <n v="197.2659588991096"/>
        <n v="1636.8437750417013"/>
        <n v="54.308350610383286"/>
        <n v="32.449312238700244"/>
        <m/>
      </sharedItems>
    </cacheField>
    <cacheField name="composite_cost_impression_biased" numFmtId="164">
      <sharedItems containsString="0" containsBlank="1" containsNumber="1">
        <n v="193.84420958795423"/>
        <n v="123.93915760747637"/>
        <n v="240.03146532273325"/>
        <n v="414.84525224224564"/>
        <n v="219.59298014909592"/>
        <n v="120.46241499123218"/>
        <n v="645.7171411173872"/>
        <n v="50.504963845041864"/>
        <n v="167.34074179480191"/>
        <n v="282.22864146418067"/>
        <n v="152.4239976763238"/>
        <n v="380.40373670736244"/>
        <n v="181.12512667130815"/>
        <n v="345.80301146071696"/>
        <n v="95.95226188081331"/>
        <n v="139.38452671858607"/>
        <n v="119.59238970541705"/>
        <n v="639.735243560202"/>
        <n v="396.2044673499572"/>
        <n v="102.96671675490913"/>
        <n v="146.17394715688718"/>
        <n v="252.68550161428317"/>
        <n v="60.77792875098473"/>
        <n v="276.33169659027004"/>
        <n v="242.61424986565527"/>
        <n v="84.06457845090752"/>
        <n v="70.2501427419485"/>
        <n v="547.050033104759"/>
        <n v="568.8685442907015"/>
        <n v="501.6363571369243"/>
        <n v="958.726131395636"/>
        <n v="84.2446923054642"/>
        <n v="238.88321928541757"/>
        <n v="1560.095646655709"/>
        <n v="1066.686965632894"/>
        <n v="237.16684579015293"/>
        <n v="168.52294362113543"/>
        <n v="281.38418962865927"/>
        <n v="123.97560478646669"/>
        <n v="86.87458873552534"/>
        <n v="158.38915928263603"/>
        <n v="144.8880256958769"/>
        <n v="225.6004667824718"/>
        <n v="190.68836356585848"/>
        <n v="189.36074744663097"/>
        <n v="288.73507351491014"/>
        <n v="135.25048218142106"/>
        <n v="398.19932431885576"/>
        <n v="208.78874322456141"/>
        <n v="322.763862275158"/>
        <n v="95.33273830407519"/>
        <n v="53.04676680375748"/>
        <n v="155.92176464504524"/>
        <n v="87.99630930416856"/>
        <n v="117.85979613540538"/>
        <n v="49.87570436454431"/>
        <n v="373.0403953728378"/>
        <n v="93.29027808433688"/>
        <n v="88.44244173614838"/>
        <n v="515.4183612798943"/>
        <n v="139.76024967723373"/>
        <n v="460.3947082238234"/>
        <n v="158.68101268168033"/>
        <n v="124.95491237659365"/>
        <n v="240.9598990306526"/>
        <n v="191.90115709740536"/>
        <n v="361.68099491186643"/>
        <n v="66.83552370698713"/>
        <n v="46.635580832198514"/>
        <n v="81.42257632605913"/>
        <n v="862.7897165722984"/>
        <n v="201.33548360988596"/>
        <n v="16.37838683834468"/>
        <n v="103.02546479436342"/>
        <n v="135.68017608795805"/>
        <n v="364.1810735527671"/>
        <n v="86.4040216527019"/>
        <n v="50.556706594780174"/>
        <n v="111.62570616621502"/>
        <n v="31.489736056133125"/>
        <n v="222.16511417612298"/>
        <n v="90.36420559293826"/>
        <n v="34.754848254602265"/>
        <n v="96.75949723688103"/>
        <n v="119.56615196283373"/>
        <n v="72.22373653765527"/>
        <n v="65.74225413327224"/>
        <n v="690.1556132086325"/>
        <n v="74.450976257495"/>
        <n v="61.2988872200187"/>
        <n v="66.38050562835019"/>
        <n v="556.4537344372363"/>
        <n v="1913.3602848921569"/>
        <n v="914.8609531456361"/>
        <n v="360.3855309526705"/>
        <n v="78.13839045268404"/>
        <n v="184.19816317201585"/>
        <n v="196.14088273541338"/>
        <n v="351.3429720164717"/>
        <n v="254.16096903034114"/>
        <n v="75.2806290833549"/>
        <n v="143.49307190773163"/>
        <n v="154.58634315622947"/>
        <n v="132.35722830084637"/>
        <n v="176.4301165058513"/>
        <n v="444.150072423938"/>
        <n v="62.50675982958764"/>
        <n v="91.42812068481228"/>
        <n v="122.1293390954931"/>
        <n v="206.48244504377038"/>
        <n v="250.42572945416714"/>
        <n v="276.71231402987894"/>
        <n v="42.12284348440245"/>
        <n v="155.6271775974102"/>
        <n v="161.73976746736625"/>
        <n v="228.01201869448875"/>
        <n v="435.74154380244494"/>
        <n v="71.85423054070387"/>
        <n v="177.5329670012515"/>
        <n v="405.2131704633654"/>
        <n v="463.04479891603614"/>
        <n v="383.8714737299041"/>
        <n v="613.4290247612959"/>
        <n v="182.2161920455796"/>
        <n v="542.3900591893793"/>
        <n v="195.24997414158997"/>
        <n v="1030.8636233477855"/>
        <n v="703.5272311301696"/>
        <n v="166.17034003726093"/>
        <n v="203.26039033467185"/>
        <n v="83.23154417977608"/>
        <n v="290.97931708129204"/>
        <n v="102.07907739152424"/>
        <n v="110.82782893163085"/>
        <n v="546.563351706672"/>
        <n v="195.40351543965556"/>
        <n v="1276.2161544683147"/>
        <n v="82.3685807920618"/>
        <n v="36.5922457721564"/>
        <n v="125.7677823110832"/>
        <n v="48.18639898278198"/>
        <n v="209.4935943277883"/>
        <n v="242.30567074323838"/>
        <n v="128.8383440526808"/>
        <n v="575.0248865132135"/>
        <n v="42.534360990107665"/>
        <n v="805.1912699826423"/>
        <n v="215.539155364626"/>
        <n v="54.50176152249762"/>
        <n v="201.54631059694796"/>
        <n v="334.6488742293392"/>
        <n v="242.35771774308694"/>
        <n v="62.36857494975442"/>
        <n v="317.87810993350286"/>
        <n v="475.7216298814443"/>
        <n v="150.6537162999374"/>
        <n v="326.44247302761937"/>
        <n v="200.82009979404137"/>
        <n v="218.90208775930472"/>
        <n v="180.3049484728612"/>
        <n v="289.8483500031688"/>
        <n v="443.49763013523204"/>
        <n v="164.31919960386398"/>
        <n v="105.71767164003417"/>
        <n v="698.5879928506457"/>
        <n v="49.93602956832659"/>
        <n v="118.60346746333474"/>
        <n v="184.59127044877752"/>
        <n v="214.60713460018695"/>
        <n v="59.41893331116607"/>
        <n v="233.72680968188837"/>
        <n v="128.19448443164333"/>
        <n v="98.29418361128953"/>
        <n v="58.56262697739079"/>
        <n v="713.0994357759024"/>
        <n v="91.64117420511673"/>
        <n v="103.41018259395133"/>
        <n v="56.82965145266463"/>
        <n v="252.00844772118072"/>
        <n v="43.187104277878866"/>
        <n v="50.738723294914394"/>
        <n v="244.36361033073015"/>
        <n v="130.79450189385128"/>
        <n v="202.23750945913554"/>
        <n v="629.6868296214153"/>
        <n v="175.56701327994992"/>
        <n v="226.87814767931997"/>
        <n v="81.57552191579833"/>
        <n v="444.2394029080946"/>
        <n v="322.7515598974931"/>
        <n v="238.49835089777804"/>
        <n v="55.81948890311754"/>
        <n v="43.2489031616182"/>
        <n v="375.24681811535027"/>
        <n v="69.11325858631177"/>
        <n v="1979.0352088031989"/>
        <n v="97.42540428294916"/>
        <n v="67.37886817980926"/>
        <n v="74.63388844627188"/>
        <n v="134.31722632000194"/>
        <n v="61.264990146123736"/>
        <n v="75.39324569795498"/>
        <n v="448.67289959711445"/>
        <n v="261.471082923676"/>
        <n v="254.23854144779406"/>
        <n v="245.55197690760403"/>
        <n v="56.081028883449804"/>
        <n v="119.14980096377533"/>
        <n v="264.6517950529279"/>
        <n v="794.6376713952867"/>
        <n v="1970.9974086400002"/>
        <n v="118.2376111197157"/>
        <n v="254.2727473803119"/>
        <n v="48.44923264944811"/>
        <n v="282.650593268997"/>
        <n v="393.0547768489918"/>
        <n v="447.3925628562773"/>
        <n v="683.7816287164762"/>
        <n v="244.4926477426259"/>
        <n v="552.7527500732615"/>
        <n v="75.0828871056118"/>
        <n v="641.0150278893632"/>
        <n v="504.5020353956893"/>
        <n v="45.27156890606359"/>
        <n v="51.65777617776188"/>
        <n v="85.23633987819103"/>
        <n v="88.8588074364965"/>
        <n v="85.08252147932862"/>
        <n v="74.91867314550873"/>
        <n v="57.37518782895818"/>
        <n v="147.17199731383928"/>
        <n v="25.054937096603247"/>
        <n v="154.07051048138817"/>
        <n v="112.53287344143463"/>
        <n v="363.13450225523763"/>
        <n v="212.6276855719068"/>
        <n v="129.72987312354127"/>
        <n v="35.43528504886815"/>
        <n v="460.7320911535248"/>
        <n v="109.0364204550078"/>
        <n v="356.1650425237632"/>
        <n v="33.94867476026834"/>
        <n v="200.33419223196628"/>
        <n v="489.7467648645018"/>
        <n v="307.4496074503246"/>
        <n v="406.21252567931595"/>
        <n v="305.24940934541905"/>
        <n v="216.29023059515603"/>
        <n v="629.9625933308125"/>
        <n v="822.0739791672129"/>
        <n v="635.1732890887411"/>
        <n v="117.78998984450129"/>
        <n v="291.18392974197315"/>
        <n v="225.59790315187954"/>
        <n v="84.20135421497548"/>
        <n v="93.45601201091884"/>
        <n v="98.74208789736261"/>
        <n v="59.79175381107494"/>
        <n v="192.4893552240242"/>
        <n v="921.6229594261754"/>
        <n v="88.12212965704494"/>
        <n v="151.1407485824314"/>
        <n v="245.64686514661912"/>
        <n v="69.58239361609046"/>
        <n v="107.24686631495274"/>
        <n v="164.70356031050503"/>
        <n v="470.778064187583"/>
        <n v="73.80188340703668"/>
        <n v="189.24970755850006"/>
        <n v="109.82447424472849"/>
        <n v="191.02997627522294"/>
        <n v="57.165717646974805"/>
        <n v="91.61423245346623"/>
        <n v="506.24006025553774"/>
        <n v="209.73404802613152"/>
        <n v="157.6645602824547"/>
        <n v="159.24440920430905"/>
        <n v="482.83161698651406"/>
        <n v="1493.3847605934166"/>
        <n v="53.94259684951028"/>
        <n v="800.9531127500097"/>
        <n v="1809.635257028158"/>
        <n v="173.39405523831493"/>
        <n v="50.348954305868254"/>
        <n v="158.93696530936285"/>
        <n v="726.8671540778043"/>
        <n v="141.11451316873598"/>
        <n v="127.25722918158762"/>
        <n v="122.91103298072325"/>
        <n v="92.42829501833106"/>
        <n v="155.67896340862177"/>
        <n v="86.10450861222877"/>
        <n v="525.7458113803975"/>
        <n v="442.92008097533994"/>
        <n v="37.42219753845198"/>
        <n v="218.71150126014075"/>
        <n v="213.17470912865934"/>
        <n v="310.4346635082271"/>
        <n v="400.1124385049493"/>
        <n v="1907.6135635891874"/>
        <n v="219.6904467464861"/>
        <n v="262.34300259924254"/>
        <n v="117.1729502668283"/>
        <n v="140.58697057306415"/>
        <n v="149.20917941448644"/>
        <n v="274.55026145292385"/>
        <n v="152.46546371904077"/>
        <n v="146.41131982291895"/>
        <n v="631.9218946761599"/>
        <n v="30.58124998195122"/>
        <n v="199.59144652141111"/>
        <n v="1079.7719402463422"/>
        <n v="85.61948015171214"/>
        <n v="230.59048109401306"/>
        <n v="217.03813730064138"/>
        <n v="340.43310046792584"/>
        <n v="76.17318833431787"/>
        <n v="393.8836881120468"/>
        <n v="564.555410475608"/>
        <n v="353.3339520492939"/>
        <n v="295.73745604883777"/>
        <n v="311.9913384157758"/>
        <n v="66.6277890674248"/>
        <n v="193.52095389956014"/>
        <n v="122.13858370948867"/>
        <n v="261.87778844576803"/>
        <n v="906.1155840165399"/>
        <n v="690.906456172198"/>
        <n v="11.832665989113677"/>
        <n v="185.50894325377539"/>
        <n v="179.19855654227896"/>
        <n v="783.7834357649266"/>
        <n v="474.9559564581824"/>
        <n v="145.05667642675058"/>
        <n v="223.33838917760286"/>
        <n v="100.68549921636901"/>
        <n v="91.21316178526487"/>
        <n v="256.06383301979287"/>
        <n v="565.0334028542625"/>
        <n v="490.73090368848455"/>
        <n v="914.526744058433"/>
        <n v="148.49894341543586"/>
        <n v="747.5876382930179"/>
        <n v="46.05253669023728"/>
        <n v="149.1912008196203"/>
        <n v="134.80300699384742"/>
        <n v="49.51427788208832"/>
        <n v="134.0889077355236"/>
        <n v="136.16362762023255"/>
        <n v="950.1501512160576"/>
        <n v="32.77110485684669"/>
        <n v="444.4317775995643"/>
        <n v="169.10067925876768"/>
        <n v="348.7442177925692"/>
        <n v="49.798275620439384"/>
        <n v="118.58313005751481"/>
        <n v="191.9599448549803"/>
        <n v="249.0446387570771"/>
        <n v="233.7156853517751"/>
        <n v="223.8048815085906"/>
        <n v="165.053644998406"/>
        <n v="440.7825679497513"/>
        <n v="91.63112081229382"/>
        <n v="142.17125738590448"/>
        <n v="308.9316552303068"/>
        <n v="185.3447084854779"/>
        <n v="287.1304792637334"/>
        <n v="116.62381304437992"/>
        <n v="88.01421361559068"/>
        <n v="382.73568333347185"/>
        <n v="388.85502924137"/>
        <n v="62.05391955992235"/>
        <n v="153.04135296546994"/>
        <n v="47.47879350219256"/>
        <n v="78.91178872514239"/>
        <n v="107.35655110931754"/>
        <n v="305.144742368287"/>
        <n v="148.91726794983802"/>
        <n v="239.73022636147934"/>
        <n v="110.60567269381168"/>
        <n v="59.54049479552245"/>
        <n v="516.061309115767"/>
        <n v="211.18098837395718"/>
        <n v="156.53151309142442"/>
        <n v="260.3542123258951"/>
        <n v="139.7673577285338"/>
        <n v="66.86194705152946"/>
        <n v="793.9677263676391"/>
        <n v="134.94148622335072"/>
        <n v="110.87101906535835"/>
        <n v="59.323296052252374"/>
        <n v="253.5827220674595"/>
        <n v="371.28827554079544"/>
        <n v="64.68317661376469"/>
        <n v="427.04829134999943"/>
        <n v="643.9048344256444"/>
        <n v="23.99815239586812"/>
        <n v="485.53248099727864"/>
        <n v="640.9120757317273"/>
        <n v="380.86755123596896"/>
        <n v="18.740950532399765"/>
        <n v="34.721052976437036"/>
        <n v="53.11734274296006"/>
        <n v="312.5064364687391"/>
        <n v="18.018900946021542"/>
        <n v="503.67218489701156"/>
        <n v="515.706526883412"/>
        <n v="54.75573352144637"/>
        <n v="1244.8568943839211"/>
        <n v="299.7459828686576"/>
        <n v="456.8893322312621"/>
        <n v="28.459181765551456"/>
        <n v="625.8912105775138"/>
        <n v="54.20726825369022"/>
        <n v="40.61357696726365"/>
        <n v="255.89159762431"/>
        <n v="212.10661699788272"/>
        <n v="6.3137254601883175"/>
        <n v="404.3982203639323"/>
        <n v="77.41020643466345"/>
        <n v="377.98025214701556"/>
        <n v="361.6785764774728"/>
        <n v="78.34417055697072"/>
        <n v="293.3729789402911"/>
        <n v="495.95773899120064"/>
        <n v="252.67010162490607"/>
        <n v="109.53510502350093"/>
        <n v="119.44518342718563"/>
        <n v="56.805775498458885"/>
        <n v="127.5013819886898"/>
        <n v="29.355309973664063"/>
        <n v="149.51093310571582"/>
        <n v="9.656862296137682"/>
        <n v="37.88350730648112"/>
        <n v="74.42357283878204"/>
        <n v="33.313725308167264"/>
        <n v="86.46505861183212"/>
        <n v="960.8008207105604"/>
        <n v="212.59853698913798"/>
        <n v="260.1417251354154"/>
        <n v="222.67062571922506"/>
        <n v="100.9339385484787"/>
        <n v="65.80649777510375"/>
        <n v="96.49294578793413"/>
        <n v="313.0461576358339"/>
        <n v="246.54450884290725"/>
        <n v="45.5578854614552"/>
        <n v="195.0844333183221"/>
        <n v="662.5809166785939"/>
        <n v="135.88228261824264"/>
        <n v="232.44635150054842"/>
        <n v="298.49022491284063"/>
        <n v="534.0368376048193"/>
        <n v="67.41036071456544"/>
        <n v="181.65282429114166"/>
        <n v="435.0625518875134"/>
        <n v="187.2650643339864"/>
        <n v="90.50282778763679"/>
        <n v="292.9511963142014"/>
        <n v="247.14455782562402"/>
        <n v="185.35334560986652"/>
        <n v="40.500781588701926"/>
        <n v="16.441543743001173"/>
        <n v="267.5624861148537"/>
        <n v="94.80567111255752"/>
        <n v="264.39356612529775"/>
        <n v="1195.8653906249149"/>
        <n v="798.7965165155094"/>
        <n v="117.54128194537252"/>
        <n v="346.9961905949225"/>
        <n v="241.6358534839642"/>
        <n v="344.4756196962257"/>
        <n v="272.6725568599582"/>
        <n v="65.42642780437194"/>
        <n v="124.47578168211163"/>
        <n v="200.48368592809624"/>
        <n v="272.03593323223964"/>
        <n v="270.58987450324776"/>
        <n v="181.53780176342892"/>
        <n v="588.7446620002894"/>
        <n v="175.51682113349574"/>
        <n v="18.084797608028712"/>
        <n v="83.39929251999652"/>
        <n v="76.4145472724686"/>
        <n v="134.94702333739593"/>
        <n v="136.14927194971847"/>
        <n v="558.9298711332096"/>
        <n v="106.72958400409664"/>
        <n v="22.143187265622597"/>
        <n v="345.92479477735577"/>
        <n v="112.22678433170756"/>
        <n v="219.25698194103512"/>
        <n v="310.86012202552564"/>
        <n v="224.55229827757282"/>
        <n v="90.54727316008271"/>
        <n v="160.7800760548387"/>
        <n v="940.2212037789554"/>
        <n v="121.77947563889299"/>
        <n v="1641.780899877252"/>
        <n v="307.61677261297007"/>
        <n v="49.63080456316548"/>
        <n v="446.3823048023773"/>
        <n v="229.2402808581778"/>
        <n v="499.50685783554434"/>
        <n v="332.497957512746"/>
        <n v="121.81803536289898"/>
        <n v="1407.3757145243123"/>
        <n v="284.94589465168445"/>
        <n v="85.74972000699694"/>
        <n v="250.41237249081672"/>
        <n v="148.9228366251781"/>
        <n v="216.3139728295236"/>
        <n v="33.57971972064921"/>
        <n v="114.15958698028255"/>
        <n v="428.66711051888274"/>
        <n v="294.56332526854186"/>
        <n v="583.6423278910778"/>
        <n v="366.9535780551945"/>
        <n v="205.90522401794092"/>
        <n v="283.31587580239"/>
        <n v="13.269542754417175"/>
        <n v="456.8534048255402"/>
        <n v="598.918657465581"/>
        <n v="439.96602254890286"/>
        <n v="184.5456102925227"/>
        <n v="228.40857989012375"/>
        <n v="207.52825493211208"/>
        <n v="454.7274131945432"/>
        <n v="84.8156936739419"/>
        <n v="177.3649003068956"/>
        <n v="73.73560375600034"/>
        <n v="82.79078578058562"/>
        <n v="714.1308664710429"/>
        <n v="41.983574393133466"/>
        <n v="213.41960564159027"/>
        <n v="166.01507431440277"/>
        <n v="193.62481621253335"/>
        <n v="461.49916743848536"/>
        <n v="49.322591135596426"/>
        <n v="852.2053915125144"/>
        <n v="53.93402686710984"/>
        <n v="222.0068092645733"/>
        <n v="1334.373917869804"/>
        <n v="148.1927709076581"/>
        <n v="550.7916693187487"/>
        <n v="716.6356154829197"/>
        <n v="175.3720715320324"/>
        <n v="161.85178878933448"/>
        <n v="43.82043467145881"/>
        <n v="466.50398087829456"/>
        <n v="119.51352647730386"/>
        <n v="93.59585048611409"/>
        <n v="1021.0641664002984"/>
        <n v="69.81530738657935"/>
        <n v="33.37501194564179"/>
        <n v="174.46528206443236"/>
        <n v="109.00866552550215"/>
        <n v="1836.8944084267773"/>
        <n v="199.298898742779"/>
        <n v="349.7625170160212"/>
        <n v="333.8252539458816"/>
        <n v="227.88902715906573"/>
        <n v="51.386179518226044"/>
        <n v="569.9802941881084"/>
        <n v="242.93324926840216"/>
        <n v="101.44584429895846"/>
        <n v="301.7909328725795"/>
        <n v="180.19720913105715"/>
        <n v="197.25566894636967"/>
        <n v="1195.2434050357515"/>
        <n v="49.85525294382431"/>
        <n v="175.70016695568694"/>
        <n v="138.69243077289872"/>
        <n v="186.39411523918278"/>
        <n v="173.1577738868147"/>
        <n v="137.98201751436417"/>
        <n v="174.71092185931477"/>
        <n v="88.83919823681495"/>
        <n v="194.4538725721872"/>
        <n v="93.31114796852556"/>
        <n v="109.77885327051028"/>
        <n v="79.68137984774583"/>
        <n v="70.42914978782424"/>
        <n v="43.29733322395459"/>
        <n v="279.81318583575904"/>
        <n v="149.89218069279377"/>
        <n v="434.00851173986604"/>
        <n v="224.95341605472967"/>
        <n v="301.79096808720317"/>
        <n v="15.730640415151951"/>
        <n v="1237.3113691709423"/>
        <n v="204.5812558168264"/>
        <n v="134.32623625821316"/>
        <n v="198.20654052349417"/>
        <n v="383.51064485557856"/>
        <n v="638.3866479668835"/>
        <n v="133.9738585539896"/>
        <n v="118.36220264302759"/>
        <n v="299.36467767482145"/>
        <n v="31.041159837341244"/>
        <n v="123.63181694292528"/>
        <n v="187.42294909411106"/>
        <n v="252.67727569636799"/>
        <n v="61.133829062175295"/>
        <n v="260.8548806286517"/>
        <n v="202.2678922728249"/>
        <n v="67.26775299090193"/>
        <n v="362.42978063757107"/>
        <n v="566.2166151952875"/>
        <n v="35.7466254403802"/>
        <n v="372.3362341366807"/>
        <n v="43.02192378220202"/>
        <n v="64.2923652782806"/>
        <n v="450.0798436974239"/>
        <n v="539.3833066297598"/>
        <n v="94.53079024034356"/>
        <n v="141.3490557062371"/>
        <n v="59.43397322092409"/>
        <n v="554.384567448312"/>
        <n v="99.10174992773838"/>
        <n v="72.5492573563542"/>
        <n v="150.99161359374787"/>
        <n v="106.50566718973404"/>
        <n v="158.2726467530114"/>
        <n v="423.3398042737187"/>
        <n v="226.78584249260226"/>
        <n v="86.0066484314062"/>
        <n v="101.35125268417588"/>
        <n v="276.3555853984449"/>
        <n v="969.3715901664021"/>
        <n v="714.2972893605568"/>
        <n v="895.589189359303"/>
        <n v="123.64965035904557"/>
        <n v="86.19963951625098"/>
        <n v="940.2545300119409"/>
        <n v="385.79451234605915"/>
        <n v="172.0882561773359"/>
        <n v="56.960063856036086"/>
        <n v="103.25017698328668"/>
        <n v="468.04877670886367"/>
        <n v="721.0604534792102"/>
        <n v="61.764471494131996"/>
        <n v="142.8263566481241"/>
        <n v="185.46467431471456"/>
        <n v="915.0029005593269"/>
        <n v="1377.771677790809"/>
        <n v="243.86671756023674"/>
        <n v="314.8157061315459"/>
        <n v="138.1699739661328"/>
        <n v="225.46395897616532"/>
        <n v="138.77843687452298"/>
        <n v="132.3941505034765"/>
        <n v="1038.7239839852864"/>
        <n v="193.36358397587853"/>
        <n v="115.71062346369962"/>
        <n v="78.3495987174134"/>
        <n v="21.436268121070917"/>
        <n v="539.1453722755346"/>
        <n v="82.94977999539968"/>
        <n v="315.6367021106217"/>
        <n v="107.84435687170887"/>
        <n v="278.26908975348607"/>
        <n v="413.41035825833643"/>
        <n v="517.0175659481688"/>
        <n v="22.969343040640585"/>
        <n v="909.2865381731933"/>
        <n v="539.6984900727231"/>
        <n v="191.65943308593836"/>
        <n v="75.08165994218393"/>
        <n v="1802.1580849956572"/>
        <n v="213.8290557083459"/>
        <n v="61.58754926740838"/>
        <n v="125.27944513151"/>
        <n v="98.1628992721809"/>
        <n v="59.870235273925275"/>
        <n v="27.9110793337846"/>
        <n v="162.15871553470024"/>
        <n v="1057.7882509326114"/>
        <n v="99.23600820712224"/>
        <n v="610.9372490161767"/>
        <n v="23.995271469967534"/>
        <n v="75.27636522040201"/>
        <n v="713.8733550569073"/>
        <n v="321.4921737374185"/>
        <n v="272.76642047313004"/>
        <n v="372.3867074575955"/>
        <n v="663.9445412594678"/>
        <n v="79.94176444758403"/>
        <n v="110.54246050995044"/>
        <n v="900.4737650486911"/>
        <n v="525.8397673777245"/>
        <n v="486.2795816614823"/>
        <n v="38.22567651883866"/>
        <n v="116.63057325525277"/>
        <n v="223.1595153440203"/>
        <n v="293.7369783632478"/>
        <n v="194.618741440257"/>
        <n v="440.0484136472986"/>
        <n v="330.47737417345263"/>
        <n v="37.46440275883006"/>
        <n v="83.61711545950898"/>
        <n v="334.1638683624571"/>
        <n v="138.83360023606562"/>
        <n v="429.8519624623118"/>
        <n v="50.035503980883874"/>
        <n v="281.31842357311115"/>
        <n v="38.185459146661785"/>
        <n v="232.38784103692126"/>
        <n v="212.93108825409863"/>
        <n v="23.872889199748965"/>
        <n v="135.670240926672"/>
        <n v="67.58929851941265"/>
        <n v="353.86176156444526"/>
        <n v="96.99757408364974"/>
        <n v="249.73311848327813"/>
        <n v="17.18926271524049"/>
        <n v="324.8313177626453"/>
        <n v="600.3280804215085"/>
        <n v="117.00415440815814"/>
        <n v="143.16762371383402"/>
        <n v="385.2259157593637"/>
        <n v="1217.2302394578821"/>
        <n v="56.568601043268686"/>
        <n v="257.23287859643835"/>
        <n v="1925.634475416805"/>
        <n v="57.12832892153315"/>
        <n v="38.621455834800955"/>
        <m/>
      </sharedItems>
    </cacheField>
    <cacheField name="composite_cost_aquisition_biased" numFmtId="164">
      <sharedItems containsString="0" containsBlank="1" containsNumber="1">
        <n v="643.2444214378457"/>
        <n v="400.3111961185358"/>
        <n v="768.7047067019333"/>
        <n v="335.9489964082537"/>
        <n v="482.18680492440274"/>
        <n v="280.39934428709375"/>
        <n v="757.2603702414301"/>
        <n v="188.35738886398917"/>
        <n v="349.8088810499505"/>
        <n v="610.861275553924"/>
        <n v="231.75495774610798"/>
        <n v="1184.240285970223"/>
        <n v="546.1352557869544"/>
        <n v="561.6831603613914"/>
        <n v="259.5419082305637"/>
        <n v="200.7521293574243"/>
        <n v="442.67762065552097"/>
        <n v="1466.415314932096"/>
        <n v="1481.7236258219205"/>
        <n v="228.23391342445484"/>
        <n v="368.8032677076969"/>
        <n v="628.2380451626617"/>
        <n v="215.64857450733805"/>
        <n v="755.1714270486201"/>
        <n v="439.47448178069953"/>
        <n v="316.7225177387146"/>
        <n v="113.21284352298713"/>
        <n v="976.0461585989171"/>
        <n v="1465.9529171226754"/>
        <n v="435.5448594867311"/>
        <n v="1450.8456656396781"/>
        <n v="186.81744025978998"/>
        <n v="504.7085126229978"/>
        <n v="4181.914120423928"/>
        <n v="2033.2812314332239"/>
        <n v="480.8803013320743"/>
        <n v="331.40428111153386"/>
        <n v="613.9130857160761"/>
        <n v="421.5900886362719"/>
        <n v="194.34771729096468"/>
        <n v="403.2883697565742"/>
        <n v="128.32157729730255"/>
        <n v="495.71034812561805"/>
        <n v="306.65562339146464"/>
        <n v="714.9138850479505"/>
        <n v="500.52477869739425"/>
        <n v="274.51796036642673"/>
        <n v="1246.459212853714"/>
        <n v="426.56508135614035"/>
        <n v="414.08126189736095"/>
        <n v="247.27377831905162"/>
        <n v="130.36730880926314"/>
        <n v="259.231890912928"/>
        <n v="260.0381203267818"/>
        <n v="297.2729872800052"/>
        <n v="102.92005201172033"/>
        <n v="460.06849807262125"/>
        <n v="142.48471237420924"/>
        <n v="144.69444984420196"/>
        <n v="1325.199541253307"/>
        <n v="483.943677519832"/>
        <n v="1265.5447536272059"/>
        <n v="297.99148666272777"/>
        <n v="176.1221735491484"/>
        <n v="565.6957241576631"/>
        <n v="398.9283604168514"/>
        <n v="850.5543001354666"/>
        <n v="135.99268351072115"/>
        <n v="157.34463452950084"/>
        <n v="190.31428209583086"/>
        <n v="626.551831046289"/>
        <n v="605.0600979169642"/>
        <n v="50.64117012902279"/>
        <n v="348.7901626849944"/>
        <n v="512.3576934357254"/>
        <n v="535.1141372079537"/>
        <n v="73.38340442932716"/>
        <n v="169.95138475634812"/>
        <n v="362.17296931690925"/>
        <n v="73.6173537578374"/>
        <n v="475.1786111040307"/>
        <n v="294.516168207912"/>
        <n v="78.15733292356403"/>
        <n v="366.9620118353286"/>
        <n v="408.06873509676103"/>
        <n v="158.11542307751728"/>
        <n v="137.25478002048024"/>
        <n v="1226.3055015821583"/>
        <n v="72.31917954696868"/>
        <n v="93.93120723109163"/>
        <n v="249.51249806392465"/>
        <n v="805.3846211328386"/>
        <n v="5064.54643775304"/>
        <n v="1647.002105946409"/>
        <n v="534.7379635572586"/>
        <n v="294.6317499069744"/>
        <n v="373.68781063504144"/>
        <n v="563.5858732088534"/>
        <n v="388.3740311992418"/>
        <n v="249.4678326346575"/>
        <n v="146.14225207624415"/>
        <n v="426.0106233458724"/>
        <n v="476.6247996289612"/>
        <n v="292.92397321595234"/>
        <n v="330.22223536031703"/>
        <n v="945.3648585984845"/>
        <n v="196.98685969989694"/>
        <n v="274.497777882288"/>
        <n v="423.4125777488733"/>
        <n v="392.56704365425946"/>
        <n v="398.84274466979184"/>
        <n v="644.5840028624698"/>
        <n v="86.80556235282152"/>
        <n v="117.18841291185257"/>
        <n v="438.44868376809575"/>
        <n v="807.3539973225044"/>
        <n v="624.6827497706113"/>
        <n v="171.01712669502558"/>
        <n v="333.2273341854319"/>
        <n v="449.6714332090232"/>
        <n v="1244.349320479009"/>
        <n v="1198.300062689619"/>
        <n v="1882.5215646468457"/>
        <n v="252.87661736659493"/>
        <n v="747.8423722077615"/>
        <n v="432.07307851320996"/>
        <n v="3800.568388269052"/>
        <n v="1490.1947160010993"/>
        <n v="150.97227655682295"/>
        <n v="581.8493950111006"/>
        <n v="194.67457214738306"/>
        <n v="651.861909272823"/>
        <n v="157.29030933562618"/>
        <n v="95.9848433859297"/>
        <n v="753.1599957664407"/>
        <n v="418.7402504849139"/>
        <n v="2073.2956293820785"/>
        <n v="204.28281680933623"/>
        <n v="129.61495789629313"/>
        <n v="415.6812560092776"/>
        <n v="50.30370507302884"/>
        <n v="372.48502964166926"/>
        <n v="573.5499771920596"/>
        <n v="120.39409024352736"/>
        <n v="1009.6897474770534"/>
        <n v="160.86145600851916"/>
        <n v="1402.9875798956605"/>
        <n v="419.55593846486187"/>
        <n v="101.76053279646479"/>
        <n v="448.1365363233749"/>
        <n v="1259.919418345367"/>
        <n v="392.3960060859536"/>
        <n v="126.92428221703045"/>
        <n v="815.6682485718893"/>
        <n v="789.0988499726866"/>
        <n v="516.9679089538732"/>
        <n v="653.0835236822995"/>
        <n v="423.90973182906595"/>
        <n v="537.2124566965085"/>
        <n v="456.02664376545346"/>
        <n v="432.31159379495887"/>
        <n v="1005.7757278406264"/>
        <n v="226.050859900966"/>
        <n v="144.98193069000854"/>
        <n v="1378.9349869486614"/>
        <n v="121.42777393397009"/>
        <n v="348.19777076083375"/>
        <n v="676.9998769050069"/>
        <n v="352.81148382069614"/>
        <n v="158.29970568366505"/>
        <n v="379.0696382804721"/>
        <n v="359.19817548250103"/>
        <n v="222.3589640333367"/>
        <n v="123.43796862969253"/>
        <n v="1156.5506211401296"/>
        <n v="252.31684517347392"/>
        <n v="351.31736629437887"/>
        <n v="211.49131595718023"/>
        <n v="505.9975727959928"/>
        <n v="151.90104932048362"/>
        <n v="126.82066922700241"/>
        <n v="635.6272798829326"/>
        <n v="438.2251275843719"/>
        <n v="466.4981358055734"/>
        <n v="691.270782876566"/>
        <n v="513.0310785335292"/>
        <n v="306.1836086332915"/>
        <n v="173.02565319674179"/>
        <n v="550.7848767270236"/>
        <n v="497.0461265672305"/>
        <n v="651.4475153994446"/>
        <n v="207.20991661486852"/>
        <n v="95.82510206627538"/>
        <n v="1038.9182903700876"/>
        <n v="179.18533612855992"/>
        <n v="5324.3947182658"/>
        <n v="230.11556986255383"/>
        <n v="121.16195582205022"/>
        <n v="185.36098275939403"/>
        <n v="259.19897336181873"/>
        <n v="100.06618416698207"/>
        <n v="276.2126481899174"/>
        <n v="1698.989302841253"/>
        <n v="619.128613140919"/>
        <n v="444.75532452861523"/>
        <n v="671.9898130069009"/>
        <n v="173.22268446686186"/>
        <n v="231.7276142515874"/>
        <n v="615.7599966715653"/>
        <n v="2272.673109076408"/>
        <n v="5204.665032190001"/>
        <n v="324.3037124140956"/>
        <n v="394.38242265892416"/>
        <n v="183.136142977357"/>
        <n v="569.6026679625434"/>
        <n v="667.2431258922479"/>
        <n v="631.7844252774026"/>
        <n v="517.0410127559048"/>
        <n v="499.9705188579706"/>
        <n v="439.1062754895887"/>
        <n v="184.6404450074334"/>
        <n v="448.1963748167017"/>
        <n v="995.4661425317796"/>
        <n v="78.29617466243882"/>
        <n v="98.79331401512229"/>
        <n v="328.29350355125507"/>
        <n v="206.6573480720422"/>
        <n v="199.67548564213328"/>
        <n v="148.21713277143465"/>
        <n v="222.31579571306"/>
        <n v="310.78237949880867"/>
        <n v="53.699396161373244"/>
        <n v="440.2844085032418"/>
        <n v="334.48705390242765"/>
        <n v="489.57931560926403"/>
        <n v="395.6528197279767"/>
        <n v="402.70293988009587"/>
        <n v="81.55546742192223"/>
        <n v="532.134707886788"/>
        <n v="215.14233735238832"/>
        <n v="293.5387250113604"/>
        <n v="66.27389795388619"/>
        <n v="695.4649080868805"/>
        <n v="1761.372045253584"/>
        <n v="474.8874254432062"/>
        <n v="1270.631505351594"/>
        <n v="677.1951669590821"/>
        <n v="387.8230760880132"/>
        <n v="1144.5043282798624"/>
        <n v="1647.6545045961511"/>
        <n v="654.5693034421853"/>
        <n v="399.598667129535"/>
        <n v="656.9277433167433"/>
        <n v="354.7702822579698"/>
        <n v="273.99247440917867"/>
        <n v="140.61089055939638"/>
        <n v="148.3013594421978"/>
        <n v="139.0768615441973"/>
        <n v="381.0623567036412"/>
        <n v="1527.874612109044"/>
        <n v="297.7115170302613"/>
        <n v="400.86556724282775"/>
        <n v="470.0834499033215"/>
        <n v="217.65334279375233"/>
        <n v="208.2576579577858"/>
        <n v="604.6336458187691"/>
        <n v="642.2310492681457"/>
        <n v="110.91212911208338"/>
        <n v="419.4765364555341"/>
        <n v="162.54471680368215"/>
        <n v="369.8087643287634"/>
        <n v="149.4679763326483"/>
        <n v="329.4456406755094"/>
        <n v="1414.305358035313"/>
        <n v="368.1224474295329"/>
        <n v="428.24703927307064"/>
        <n v="525.7712954669064"/>
        <n v="744.862752501133"/>
        <n v="4123.917094648355"/>
        <n v="118.97100646269226"/>
        <n v="2918.390834881541"/>
        <n v="4738.74063523704"/>
        <n v="395.74700942082876"/>
        <n v="138.2187068859145"/>
        <n v="417.2530169491589"/>
        <n v="739.1003810103601"/>
        <n v="431.251907812184"/>
        <n v="150.4832789578969"/>
        <n v="358.5271597322498"/>
        <n v="246.22470486923797"/>
        <n v="287.8112277278698"/>
        <n v="109.7847275923805"/>
        <n v="707.0452018450994"/>
        <n v="1254.5387982438351"/>
        <n v="97.7992254531207"/>
        <n v="585.7254512686065"/>
        <n v="343.379904633889"/>
        <n v="1177.9988781120344"/>
        <n v="943.7503503565945"/>
        <n v="5156.332783734797"/>
        <n v="443.18771120233583"/>
        <n v="631.007802034426"/>
        <n v="146.01815792743434"/>
        <n v="303.0996458057127"/>
        <n v="479.7381930389341"/>
        <n v="649.0869066656355"/>
        <n v="245.48847463519496"/>
        <n v="350.08129020250396"/>
        <n v="1639.83014048904"/>
        <n v="56.40639758348781"/>
        <n v="399.10586785223137"/>
        <n v="2665.3431655344116"/>
        <n v="212.08492912772397"/>
        <n v="457.7810796264694"/>
        <n v="379.5578376417604"/>
        <n v="1326.8919601410773"/>
        <n v="231.00137065136522"/>
        <n v="1214.9060634418731"/>
        <n v="1119.1417018632203"/>
        <n v="606.4687236666986"/>
        <n v="614.8697596094095"/>
        <n v="448.81222265307525"/>
        <n v="239.6233865485057"/>
        <n v="519.7772435177473"/>
        <n v="115.32922381737217"/>
        <n v="592.278190735942"/>
        <n v="1168.7154627714426"/>
        <n v="2121.0910644883465"/>
        <n v="28.65994168638465"/>
        <n v="356.75344134915815"/>
        <n v="297.5577408455698"/>
        <n v="687.2299454032317"/>
        <n v="705.3494474087485"/>
        <n v="345.41370219793765"/>
        <n v="281.12178018440073"/>
        <n v="118.56427813742559"/>
        <n v="217.15996009516238"/>
        <n v="488.21883844570914"/>
        <n v="920.7978050535656"/>
        <n v="802.4605542671212"/>
        <n v="1012.2192242676037"/>
        <n v="262.10580401015034"/>
        <n v="635.7959143339817"/>
        <n v="174.23907453949036"/>
        <n v="455.4983109486551"/>
        <n v="246.67449296495312"/>
        <n v="104.65486478319815"/>
        <n v="433.8450282568221"/>
        <n v="405.85403256142183"/>
        <n v="1545.8903624388358"/>
        <n v="114.80321590645859"/>
        <n v="546.8212839210178"/>
        <n v="215.56059696178872"/>
        <n v="558.6181250159584"/>
        <n v="61.835945097967"/>
        <n v="406.4611549575605"/>
        <n v="211.43275875374508"/>
        <n v="411.7078573302693"/>
        <n v="601.3981820797806"/>
        <n v="608.1301842828494"/>
        <n v="290.4910277442444"/>
        <n v="630.5358244686879"/>
        <n v="226.85735441248522"/>
        <n v="326.5338068354505"/>
        <n v="1071.0473936700766"/>
        <n v="440.95210916636944"/>
        <n v="709.5465548448561"/>
        <n v="404.7212449351038"/>
        <n v="317.29397010298135"/>
        <n v="327.513908637368"/>
        <n v="521.5509677035243"/>
        <n v="237.18802709699239"/>
        <n v="184.73916444255795"/>
        <n v="105.17128173584227"/>
        <n v="294.7425609739237"/>
        <n v="95.6065776403228"/>
        <n v="625.5597462442457"/>
        <n v="408.6425300434595"/>
        <n v="452.8678563078699"/>
        <n v="290.1927125430181"/>
        <n v="109.86009460662397"/>
        <n v="762.4393799015068"/>
        <n v="486.77370260015596"/>
        <n v="266.4385894204996"/>
        <n v="553.3324340056117"/>
        <n v="488.8068155964578"/>
        <n v="245.56563010446018"/>
        <n v="851.5854490800916"/>
        <n v="179.18824506996197"/>
        <n v="261.8889050687125"/>
        <n v="165.1879483407013"/>
        <n v="719.5164901312494"/>
        <n v="421.1797312465625"/>
        <n v="200.28885511898523"/>
        <n v="980.1651374575"/>
        <n v="919.639512756411"/>
        <n v="74.44194088753846"/>
        <n v="1716.908182967648"/>
        <n v="538.5276466576072"/>
        <n v="993.968685016455"/>
        <n v="54.966382811280525"/>
        <n v="131.91070171205283"/>
        <n v="177.0946715359153"/>
        <n v="399.4823485966368"/>
        <n v="66.27779457679944"/>
        <n v="799.3053606317528"/>
        <n v="761.1099524558531"/>
        <n v="208.63143790689006"/>
        <n v="4814.219589670897"/>
        <n v="410.15389883404754"/>
        <n v="294.6359746162366"/>
        <n v="104.75329710272868"/>
        <n v="449.5445843095345"/>
        <n v="139.91543384950504"/>
        <n v="144.26679271641908"/>
        <n v="689.4413931382204"/>
        <n v="390.6591575369707"/>
        <n v="15.694342438198776"/>
        <n v="457.3153779734831"/>
        <n v="262.5626793530137"/>
        <n v="895.6471866862993"/>
        <n v="655.7396744719173"/>
        <n v="113.24106441124269"/>
        <n v="646.0644194580728"/>
        <n v="1108.379618565695"/>
        <n v="474.58876670584783"/>
        <n v="125.84500592620492"/>
        <n v="453.2222513543497"/>
        <n v="141.77675351868928"/>
        <n v="432.7758296214649"/>
        <n v="76.68283492066291"/>
        <n v="138.10886263183437"/>
        <n v="21.706890461139825"/>
        <n v="141.066915878694"/>
        <n v="198.95870089182054"/>
        <n v="126.14571055666629"/>
        <n v="319.52708501726164"/>
        <n v="3630.64751635639"/>
        <n v="357.58953122363584"/>
        <n v="397.36379611350753"/>
        <n v="150.05166933889717"/>
        <n v="305.4011123760902"/>
        <n v="241.53506370074282"/>
        <n v="139.9878250903659"/>
        <n v="382.9972778809608"/>
        <n v="472.47493615126746"/>
        <n v="115.38606480817316"/>
        <n v="597.4592939381581"/>
        <n v="548.5323316714666"/>
        <n v="322.11914836956066"/>
        <n v="476.9766895040031"/>
        <n v="515.6848126640209"/>
        <n v="1437.755670901205"/>
        <n v="134.83365986242114"/>
        <n v="431.7506950927854"/>
        <n v="1264.5955181020868"/>
        <n v="446.007544036985"/>
        <n v="151.40535013315923"/>
        <n v="474.95410171809584"/>
        <n v="712.366349356406"/>
        <n v="417.98937081326216"/>
        <n v="86.68791339570589"/>
        <n v="39.37870383078746"/>
        <n v="366.6989953074634"/>
        <n v="137.86065858198555"/>
        <n v="761.2631064081102"/>
        <n v="4403.353452502767"/>
        <n v="2551.2748873508776"/>
        <n v="406.8076302227717"/>
        <n v="345.1764437962306"/>
        <n v="270.2184331183595"/>
        <n v="1294.251736200109"/>
        <n v="655.8224291716222"/>
        <n v="208.9428118264826"/>
        <n v="438.39809556543867"/>
        <n v="411.36709363093706"/>
        <n v="660.6609501660145"/>
        <n v="603.6120126153952"/>
        <n v="233.42401076691493"/>
        <n v="676.3417650923801"/>
        <n v="141.26724927182502"/>
        <n v="59.4704151486411"/>
        <n v="313.8764154360614"/>
        <n v="71.89021792786716"/>
        <n v="487.6245125014574"/>
        <n v="279.6966572783387"/>
        <n v="1450.9262979783025"/>
        <n v="326.8396692791801"/>
        <n v="72.47473937182728"/>
        <n v="165.20775666852367"/>
        <n v="395.5948600504269"/>
        <n v="417.55889414872036"/>
        <n v="719.0344606163286"/>
        <n v="458.8426673765361"/>
        <n v="210.40988425519924"/>
        <n v="160.0769561887097"/>
        <n v="1910.228363364739"/>
        <n v="110.58585280656536"/>
        <n v="4715.406952506813"/>
        <n v="360.8478178896636"/>
        <n v="182.94482110549635"/>
        <n v="831.5465658684515"/>
        <n v="312.987198269999"/>
        <n v="614.6830427548321"/>
        <n v="593.5347802449722"/>
        <n v="249.47254195581095"/>
        <n v="4067.823701356703"/>
        <n v="699.9359887116711"/>
        <n v="304.9995719459871"/>
        <n v="147.18041249068756"/>
        <n v="455.67827816110224"/>
        <n v="343.5221226576483"/>
        <n v="75.36892288656625"/>
        <n v="253.46653994712037"/>
        <n v="1505.7581008828786"/>
        <n v="386.82113953485606"/>
        <n v="832.364152806698"/>
        <n v="678.7082606375486"/>
        <n v="394.4658443279927"/>
        <n v="809.9759687291689"/>
        <n v="43.427818845337036"/>
        <n v="738.9066434995527"/>
        <n v="587.2208681962866"/>
        <n v="1655.8870239390665"/>
        <n v="372.31981973729734"/>
        <n v="496.1737569056219"/>
        <n v="187.09433984415926"/>
        <n v="640.4953161194692"/>
        <n v="317.371005297316"/>
        <n v="326.95757638581483"/>
        <n v="183.4616354143001"/>
        <n v="179.2814814007714"/>
        <n v="640.2036299227607"/>
        <n v="91.65750771456011"/>
        <n v="426.74669047744305"/>
        <n v="458.6226956918819"/>
        <n v="453.25970336788333"/>
        <n v="1441.3782709164395"/>
        <n v="95.00258954922575"/>
        <n v="645.0012189332056"/>
        <n v="67.54062684249176"/>
        <n v="453.35231245900053"/>
        <n v="5141.562836866977"/>
        <n v="345.54769691691456"/>
        <n v="756.2942814642586"/>
        <n v="880.8206715028133"/>
        <n v="632.798720450394"/>
        <n v="543.7204450440418"/>
        <n v="119.7575670989539"/>
        <n v="1092.1043528818464"/>
        <n v="419.7635018802702"/>
        <n v="315.6158649833171"/>
        <n v="1163.4255888600746"/>
        <n v="241.20341848726022"/>
        <n v="65.34212146183903"/>
        <n v="369.7134441165387"/>
        <n v="97.08907662084923"/>
        <n v="4984.058870296694"/>
        <n v="339.11155308748044"/>
        <n v="683.6510509980054"/>
        <n v="462.9401149188475"/>
        <n v="459.5371232988574"/>
        <n v="174.72728256088612"/>
        <n v="2119.680713184131"/>
        <n v="478.5250722626134"/>
        <n v="320.8797326598867"/>
        <n v="660.2685767261449"/>
        <n v="213.64333654984762"/>
        <n v="668.1897689022641"/>
        <n v="4705.669975823554"/>
        <n v="168.43097489469858"/>
        <n v="423.06279988661413"/>
        <n v="377.9381379698914"/>
        <n v="417.1465682097957"/>
        <n v="373.16508533232866"/>
        <n v="263.09333539146985"/>
        <n v="287.46444835922523"/>
        <n v="145.94980188003709"/>
        <n v="408.4903116930468"/>
        <n v="346.53528976153734"/>
        <n v="408.1035472255937"/>
        <n v="302.18744328806713"/>
        <n v="255.7750659556266"/>
        <n v="111.0702501231369"/>
        <n v="516.5164560185481"/>
        <n v="272.6252535271458"/>
        <n v="1623.6288371097032"/>
        <n v="418.4240820386824"/>
        <n v="562.1889013446269"/>
        <n v="38.44743632495916"/>
        <n v="2049.0738508852355"/>
        <n v="482.44090544865105"/>
        <n v="144.63548410562473"/>
        <n v="201.8637779880164"/>
        <n v="1385.8015740875119"/>
        <n v="1985.924775487721"/>
        <n v="162.11574467486102"/>
        <n v="380.08099789043"/>
        <n v="479.5211650179149"/>
        <n v="95.74422616786009"/>
        <n v="397.05316273195774"/>
        <n v="505.84152777852773"/>
        <n v="802.0067623905003"/>
        <n v="220.69535360540635"/>
        <n v="288.027451352163"/>
        <n v="342.7620324965248"/>
        <n v="178.54884814061765"/>
        <n v="416.17898607481567"/>
        <n v="1313.2013180003605"/>
        <n v="111.50923350106815"/>
        <n v="802.7614564579796"/>
        <n v="89.39829342805051"/>
        <n v="203.78932274410815"/>
        <n v="558.7616553841774"/>
        <n v="632.175067166144"/>
        <n v="362.88522633816046"/>
        <n v="312.1547594565593"/>
        <n v="125.63916556463101"/>
        <n v="412.5722857157712"/>
        <n v="238.44446051093462"/>
        <n v="262.42353845624336"/>
        <n v="276.9716052166188"/>
        <n v="358.01870832142004"/>
        <n v="551.0302485059"/>
        <n v="658.0201538776796"/>
        <n v="442.6675004404125"/>
        <n v="316.2756399200137"/>
        <n v="110.89557139354397"/>
        <n v="616.1535173596112"/>
        <n v="1977.2514893597827"/>
        <n v="1849.2976306451394"/>
        <n v="2099.024932522826"/>
        <n v="181.66691149356578"/>
        <n v="297.4372682704171"/>
        <n v="1926.9704695954854"/>
        <n v="1198.658712210428"/>
        <n v="250.61715168055193"/>
        <n v="203.08285393966563"/>
        <n v="239.9650047114032"/>
        <n v="695.0687621307874"/>
        <n v="1497.0125232237087"/>
        <n v="139.18706369762532"/>
        <n v="229.28137788703106"/>
        <n v="426.20193360248817"/>
        <n v="531.806584936947"/>
        <n v="2833.1538047252025"/>
        <n v="641.1839870838091"/>
        <n v="430.7649539718259"/>
        <n v="328.13862333924897"/>
        <n v="353.92343079211827"/>
        <n v="438.25124632450655"/>
        <n v="384.80020123700757"/>
        <n v="1315.0593334700059"/>
        <n v="482.12387749605296"/>
        <n v="276.08299690061875"/>
        <n v="176.30284746522665"/>
        <n v="72.05872000480743"/>
        <n v="423.82764890174076"/>
        <n v="195.96738737481706"/>
        <n v="597.3039556278449"/>
        <n v="223.75638691606358"/>
        <n v="352.40399235094117"/>
        <n v="899.0382164533343"/>
        <n v="1360.0712777920423"/>
        <n v="78.20202263653071"/>
        <n v="1700.3312219732984"/>
        <n v="753.8926661346808"/>
        <n v="381.3272240459744"/>
        <n v="275.8087365981661"/>
        <n v="4896.394612248914"/>
        <n v="499.11080176137216"/>
        <n v="99.72778856078068"/>
        <n v="319.6327148103165"/>
        <n v="363.1819684733577"/>
        <n v="69.39555622870859"/>
        <n v="61.59509844897211"/>
        <n v="419.66321125867506"/>
        <n v="4093.4396889943073"/>
        <n v="307.8908957412967"/>
        <n v="769.4413730627942"/>
        <n v="58.188135885789805"/>
        <n v="200.4320362710488"/>
        <n v="686.8278648542268"/>
        <n v="413.16565792697963"/>
        <n v="518.8558819849492"/>
        <n v="1384.5451951380319"/>
        <n v="2124.4595635458672"/>
        <n v="187.5676836117445"/>
        <n v="127.31895643182828"/>
        <n v="3437.612875900929"/>
        <n v="813.8853086446909"/>
        <n v="1370.9408693335524"/>
        <n v="63.53381126181026"/>
        <n v="440.3657796882868"/>
        <n v="307.1201017704337"/>
        <n v="648.2413496312249"/>
        <n v="586.2373349766159"/>
        <n v="1228.8806969468246"/>
        <n v="516.8353774933631"/>
        <n v="131.18955150470248"/>
        <n v="109.2402511464844"/>
        <n v="539.5036252967506"/>
        <n v="393.3572254188241"/>
        <n v="587.1858670405779"/>
        <n v="163.36922441304023"/>
        <n v="441.1909309012324"/>
        <n v="86.32031252434928"/>
        <n v="463.2824585329145"/>
        <n v="167.32130597602466"/>
        <n v="83.91060398703556"/>
        <n v="518.1493231260866"/>
        <n v="153.85453373661565"/>
        <n v="639.1600418332308"/>
        <n v="101.73059972670191"/>
        <n v="492.47073626081954"/>
        <n v="45.40938453258229"/>
        <n v="660.780064566526"/>
        <n v="585.1896967926499"/>
        <n v="262.52513460203954"/>
        <n v="334.437910283004"/>
        <n v="1297.074222305182"/>
        <n v="2101.7166056444707"/>
        <n v="138.08725239951036"/>
        <n v="473.8180565391096"/>
        <n v="5149.366649851701"/>
        <n v="159.5202560663833"/>
        <n v="87.15478811070024"/>
        <m/>
      </sharedItems>
    </cacheField>
    <cacheField name="composite_cost_equally_important" numFmtId="164">
      <sharedItems containsString="0" containsBlank="1" containsNumber="1">
        <n v="415.83612170514414"/>
        <n v="260.0833342882391"/>
        <n v="498.1111969062217"/>
        <n v="361.73921334072793"/>
        <n v="347.5292408652477"/>
        <n v="196.62594687051964"/>
        <n v="687.6163344944589"/>
        <n v="119.11430311373681"/>
        <n v="250.5244344797756"/>
        <n v="433.6818171592489"/>
        <n v="187.97224474240608"/>
        <n v="778.0659426739651"/>
        <n v="359.1793913621157"/>
        <n v="436.92222765350505"/>
        <n v="174.94424979030896"/>
        <n v="162.1694478059442"/>
        <n v="279.509720521256"/>
        <n v="1041.2815936245756"/>
        <n v="936.7602856103359"/>
        <n v="161.63745986605392"/>
        <n v="253.62688428237533"/>
        <n v="437.0562630165453"/>
        <n v="137.5616087171751"/>
        <n v="513.8357186247484"/>
        <n v="327.01512290855453"/>
        <n v="200.00876867854222"/>
        <n v="88.62261204891279"/>
        <n v="731.8402001111111"/>
        <n v="982.803939023926"/>
        <n v="437.96152457325985"/>
        <n v="1185.1559796582046"/>
        <n v="131.7543705658685"/>
        <n v="361.9236322867969"/>
        <n v="2848.63681702321"/>
        <n v="1525.869549752412"/>
        <n v="355.5723416815866"/>
        <n v="246.7795086532767"/>
        <n v="440.2459258002907"/>
        <n v="270.9944575534302"/>
        <n v="137.21099577068952"/>
        <n v="276.6342314835173"/>
        <n v="123.44876313123886"/>
        <n v="352.00051427473977"/>
        <n v="239.70446187792427"/>
        <n v="451.21541313713635"/>
        <n v="374.78500973085715"/>
        <n v="202.1598387204998"/>
        <n v="820.2986031369375"/>
        <n v="311.11102815789474"/>
        <n v="360.9344471831776"/>
        <n v="168.8828829553563"/>
        <n v="89.66170607255154"/>
        <n v="204.35336480521173"/>
        <n v="171.78074962685687"/>
        <n v="204.54213068159325"/>
        <n v="74.1795690704536"/>
        <n v="399.88330105542485"/>
        <n v="114.01418780676198"/>
        <n v="111.66263771470541"/>
        <n v="885.6328939659552"/>
        <n v="309.9784447030771"/>
        <n v="855.340663873037"/>
        <n v="215.58042543994242"/>
        <n v="146.75348906247794"/>
        <n v="393.36932490786955"/>
        <n v="286.2407544548708"/>
        <n v="589.5037916308976"/>
        <n v="98.19983503483226"/>
        <n v="101.4190673239509"/>
        <n v="132.8056018852118"/>
        <n v="677.3976683644528"/>
        <n v="398.7731920040843"/>
        <n v="33.1489583573707"/>
        <n v="224.40313000967456"/>
        <n v="323.3823445511614"/>
        <n v="434.806047343494"/>
        <n v="76.36305398532838"/>
        <n v="109.65816878657488"/>
        <n v="234.7982695424015"/>
        <n v="52.13796592215829"/>
        <n v="317.00145574811734"/>
        <n v="190.50237774685363"/>
        <n v="55.03802927880524"/>
        <n v="231.41230999877126"/>
        <n v="262.2315051582774"/>
        <n v="112.00567088724002"/>
        <n v="98.64869585510871"/>
        <n v="830.501573163951"/>
        <n v="69.28512554824562"/>
        <n v="73.24907485180249"/>
        <n v="157.57901677082054"/>
        <n v="660.4992908726348"/>
        <n v="3369.0531610148737"/>
        <n v="1208.1996919668202"/>
        <n v="436.8911406999197"/>
        <n v="185.9688754170205"/>
        <n v="272.89044748156635"/>
        <n v="373.8639148049368"/>
        <n v="348.6520985770917"/>
        <n v="244.04853831289947"/>
        <n v="108.00426683281239"/>
        <n v="281.4998596581978"/>
        <n v="312.81304270657694"/>
        <n v="208.41741277444845"/>
        <n v="242.891480568733"/>
        <n v="672.9461562962259"/>
        <n v="128.30570765996953"/>
        <n v="181.3895635407307"/>
        <n v="271.23608247947953"/>
        <n v="288.97447969345876"/>
        <n v="315.8459312682397"/>
        <n v="445.6057906060172"/>
        <n v="62.88715429945157"/>
        <n v="131.44082272027072"/>
        <n v="295.8700106726692"/>
        <n v="515.52017646664"/>
        <n v="503.76487340692927"/>
        <n v="118.91147840846857"/>
        <n v="250.55349285149302"/>
        <n v="397.7951661921465"/>
        <n v="853.6970596975226"/>
        <n v="787.5977326298278"/>
        <n v="1241.3146057816498"/>
        <n v="206.9158703957736"/>
        <n v="624.8998471857369"/>
        <n v="310.49109005066833"/>
        <n v="2410.7508766888936"/>
        <n v="1086.0919133153152"/>
        <n v="155.60395651736567"/>
        <n v="384.98312872837306"/>
        <n v="136.4933972642492"/>
        <n v="467.5833836123778"/>
        <n v="125.155647972325"/>
        <n v="98.75719030966965"/>
        <n v="621.0202284002352"/>
        <n v="307.07188296228475"/>
        <n v="1606.6313882223913"/>
        <n v="140.58546907903352"/>
        <n v="82.6995806136542"/>
        <n v="269.32672129141486"/>
        <n v="46.56201143982635"/>
        <n v="284.760818881728"/>
        <n v="400.67903334962347"/>
        <n v="120.82670630279029"/>
        <n v="764.1983045799943"/>
        <n v="101.49167522390897"/>
        <n v="1065.0115335741166"/>
        <n v="309.16362709833635"/>
        <n v="74.9698588402189"/>
        <n v="319.41348784733174"/>
        <n v="796.2862363084305"/>
        <n v="304.77078377720636"/>
        <n v="91.87316811583322"/>
        <n v="558.880111438883"/>
        <n v="620.1164904697895"/>
        <n v="332.39571485238133"/>
        <n v="477.14410258053994"/>
        <n v="306.8915984634479"/>
        <n v="372.64312463930037"/>
        <n v="312.58876842267586"/>
        <n v="356.8582981386136"/>
        <n v="713.8893957365145"/>
        <n v="186.84657326081663"/>
        <n v="119.27160873415522"/>
        <n v="1001.1286439203199"/>
        <n v="83.83599890302001"/>
        <n v="230.58923866637312"/>
        <n v="429.0479197339723"/>
        <n v="271.556369834825"/>
        <n v="107.28284366263767"/>
        <n v="301.33240437420017"/>
        <n v="240.15133687743273"/>
        <n v="154.5496901845257"/>
        <n v="88.54300381083173"/>
        <n v="918.317368804602"/>
        <n v="169.67344139375356"/>
        <n v="226.1162950513184"/>
        <n v="133.7918445959494"/>
        <n v="374.9146626759903"/>
        <n v="97.04372169661963"/>
        <n v="86.63738142854454"/>
        <n v="433.16407258536856"/>
        <n v="279.63910685338374"/>
        <n v="330.0263424835362"/>
        <n v="641.5846173639901"/>
        <n v="339.6438308302432"/>
        <n v="254.21319181459336"/>
        <n v="123.90613223665625"/>
        <n v="474.96385100848653"/>
        <n v="389.52777386162927"/>
        <n v="441.0495450796198"/>
        <n v="131.11130979873357"/>
        <n v="68.16547048328671"/>
        <n v="699.2574524373571"/>
        <n v="122.07058013800187"/>
        <n v="3609.0710975739507"/>
        <n v="159.88032675511923"/>
        <n v="91.39069837839747"/>
        <n v="127.8457720152266"/>
        <n v="190.3361071511711"/>
        <n v="77.68907423996549"/>
        <n v="175.23086277929502"/>
        <n v="1072.0311015849547"/>
        <n v="431.95854021512423"/>
        <n v="349.4969329882046"/>
        <n v="451.51035387695117"/>
        <n v="113.18990785576776"/>
        <n v="172.27969957655134"/>
        <n v="429.88615477651086"/>
        <n v="1514.716120161583"/>
        <n v="3464.644507375"/>
        <n v="209.8246136886385"/>
        <n v="311.94446682281534"/>
        <n v="115.54270746202896"/>
        <n v="419.92671684078596"/>
        <n v="512.3699406905654"/>
        <n v="500.34890325646256"/>
        <n v="584.5034255390993"/>
        <n v="361.78426161093483"/>
        <n v="452.38706654791173"/>
        <n v="127.35399860408134"/>
        <n v="522.7688716612515"/>
        <n v="730.4499891234336"/>
        <n v="59.826375304900196"/>
        <n v="73.68735043807106"/>
        <n v="206.43358594659352"/>
        <n v="143.87369471877867"/>
        <n v="138.91737862509171"/>
        <n v="108.06958434876543"/>
        <n v="139.68617212807195"/>
        <n v="224.7802235339227"/>
        <n v="38.51355655838529"/>
        <n v="293.4459063524913"/>
        <n v="220.71348957492992"/>
        <n v="403.2396066383602"/>
        <n v="289.41017552282244"/>
        <n v="264.6646733486337"/>
        <n v="57.3405144642823"/>
        <n v="484.1076268938049"/>
        <n v="156.74166731369885"/>
        <n v="304.9400663847199"/>
        <n v="48.594506385466694"/>
        <n v="446.6292809886226"/>
        <n v="1121.184480856606"/>
        <n v="383.32876732543264"/>
        <n v="834.7660551124192"/>
        <n v="481.6291421883539"/>
        <n v="298.0058015151099"/>
        <n v="875.3812074265795"/>
        <n v="1210.1086510734153"/>
        <n v="631.9145832992874"/>
        <n v="257.12628808171166"/>
        <n v="461.28915492824314"/>
        <n v="254.01833907213856"/>
        <n v="177.75024143096755"/>
        <n v="113.63717821550652"/>
        <n v="119.69071953532162"/>
        <n v="97.104579343106"/>
        <n v="277.38200295859656"/>
        <n v="1174.362973118858"/>
        <n v="191.45352934638166"/>
        <n v="270.8781648713008"/>
        <n v="348.9342544967485"/>
        <n v="142.18363772531242"/>
        <n v="151.68832986742146"/>
        <n v="383.8129867553871"/>
        <n v="520.0449158799524"/>
        <n v="89.09612191996061"/>
        <n v="299.89509894965215"/>
        <n v="130.37582096046367"/>
        <n v="274.6770540872737"/>
        <n v="101.59952314664278"/>
        <n v="209.75438477014333"/>
        <n v="944.0758111592862"/>
        <n v="282.30187623752835"/>
        <n v="289.89349895208017"/>
        <n v="339.2691619063816"/>
        <n v="594.0869271984138"/>
        <n v="2808.6509276208853"/>
        <n v="84.11750749955652"/>
        <n v="1856.88958320203"/>
        <n v="3162.1276270760713"/>
        <n v="275.3584773294577"/>
        <n v="92.68803905939326"/>
        <n v="282.66430710692"/>
        <n v="713.2569382196307"/>
        <n v="284.00947396836654"/>
        <n v="135.0140974478909"/>
        <n v="238.22325376299986"/>
        <n v="166.28177684201154"/>
        <n v="215.23974421184747"/>
        <n v="91.88650115343789"/>
        <n v="603.8174929677862"/>
        <n v="828.6633779754073"/>
        <n v="66.39824098888636"/>
        <n v="396.2024415373908"/>
        <n v="273.8858236625984"/>
        <n v="742.9036032626999"/>
        <n v="666.6038220127564"/>
        <n v="3470.19976323731"/>
        <n v="325.59189270683316"/>
        <n v="442.83251938709094"/>
        <n v="125.03783910125647"/>
        <n v="214.65358344656067"/>
        <n v="311.5400180185281"/>
        <n v="451.23879110536495"/>
        <n v="194.02080538325467"/>
        <n v="245.56983259614552"/>
        <n v="1097.1355137450537"/>
        <n v="41.971381867385304"/>
        <n v="293.34587390976554"/>
        <n v="1854.151992631408"/>
        <n v="146.79559184910926"/>
        <n v="337.05057546265704"/>
        <n v="287.4730312189923"/>
        <n v="832.60736686403"/>
        <n v="151.90308552713745"/>
        <n v="795.6053153348392"/>
        <n v="810.9856911413881"/>
        <n v="471.3754162206107"/>
        <n v="443.9469514618314"/>
        <n v="368.23889916328415"/>
        <n v="152.51524808104847"/>
        <n v="353.0801829634566"/>
        <n v="115.80143146924947"/>
        <n v="416.0176604864234"/>
        <n v="999.9176434258527"/>
        <n v="1395.752942560813"/>
        <n v="19.912536370566208"/>
        <n v="267.2302786376063"/>
        <n v="231.7721085222745"/>
        <n v="710.3157736000313"/>
        <n v="570.2695039460864"/>
        <n v="241.15582520864388"/>
        <n v="244.4304468139535"/>
        <n v="105.17963753922109"/>
        <n v="149.10620969808807"/>
        <n v="365.66142652652445"/>
        <n v="722.5375780929152"/>
        <n v="623.055182788509"/>
        <n v="918.2298767349405"/>
        <n v="203.33436129556623"/>
        <n v="643.2826205659608"/>
        <n v="109.90794642482294"/>
        <n v="298.6532113226653"/>
        <n v="182.96564667493698"/>
        <n v="75.37747301259864"/>
        <n v="282.09144179548827"/>
        <n v="268.02382850678765"/>
        <n v="1223.4532096235469"/>
        <n v="73.42711485140404"/>
        <n v="481.2651111573103"/>
        <n v="182.0759316957345"/>
        <n v="440.9418521250286"/>
        <n v="53.63628464793254"/>
        <n v="261.1839431262129"/>
        <n v="165.3761463282523"/>
        <n v="315.930087857471"/>
        <n v="414.61768791569114"/>
        <n v="410.83871540407273"/>
        <n v="223.09453871763168"/>
        <n v="523.4904977494854"/>
        <n v="155.4597604748385"/>
        <n v="229.0551816637081"/>
        <n v="686.0762448219324"/>
        <n v="302.8325231082346"/>
        <n v="488.69250526620533"/>
        <n v="259.35389993568964"/>
        <n v="201.9393428309493"/>
        <n v="328.0511425105462"/>
        <n v="353.17680315064763"/>
        <n v="149.37957260019044"/>
        <n v="164.7963261719381"/>
        <n v="74.52357525366695"/>
        <n v="186.22932259488144"/>
        <n v="94.75683112413124"/>
        <n v="459.04179662677427"/>
        <n v="267.17367321272206"/>
        <n v="331.0404234739929"/>
        <n v="195.3993207658907"/>
        <n v="82.06819722094255"/>
        <n v="613.2080436111676"/>
        <n v="345.1483198067684"/>
        <n v="205.40396738565605"/>
        <n v="393.64867553074976"/>
        <n v="312.3318693036202"/>
        <n v="155.73117297030987"/>
        <n v="665.749031554896"/>
        <n v="151.3252982279771"/>
        <n v="184.17567379803629"/>
        <n v="110.45976253202002"/>
        <n v="479.57322556381575"/>
        <n v="382.11350440773583"/>
        <n v="130.97026449815917"/>
        <n v="683.9808156811806"/>
        <n v="767.5287497898198"/>
        <n v="48.70282903173204"/>
        <n v="1097.1257230643905"/>
        <n v="569.1951628247067"/>
        <n v="676.7835616280452"/>
        <n v="36.37533641474513"/>
        <n v="83.16840414817302"/>
        <n v="114.36654718059938"/>
        <n v="339.082508825416"/>
        <n v="42.01806863948894"/>
        <n v="628.1696371681674"/>
        <n v="600.8272709119798"/>
        <n v="131.50050255771393"/>
        <n v="3025.526140406397"/>
        <n v="338.1905394884277"/>
        <n v="309.52449991505586"/>
        <n v="66.4032991248191"/>
        <n v="524.6205370012306"/>
        <n v="95.34350940964832"/>
        <n v="92.01676664656871"/>
        <n v="463.2443231549459"/>
        <n v="292.5575223819218"/>
        <n v="10.654723786012221"/>
        <n v="408.2415315720657"/>
        <n v="169.05079134718846"/>
        <n v="627.192305109559"/>
        <n v="493.07974366173835"/>
        <n v="90.99108486893533"/>
        <n v="457.69441968767705"/>
        <n v="791.2107381306037"/>
        <n v="359.2361101544683"/>
        <n v="108.61311647388737"/>
        <n v="285.7343084783616"/>
        <n v="97.07312430937712"/>
        <n v="278.6316497804156"/>
        <n v="51.967140288255905"/>
        <n v="138.57994175615042"/>
        <n v="15.284818363353278"/>
        <n v="89.22924459638095"/>
        <n v="134.6580026273277"/>
        <n v="79.5731815403251"/>
        <n v="202.36155499602674"/>
        <n v="2290.081633046664"/>
        <n v="279.6847043815167"/>
        <n v="316.5668700800094"/>
        <n v="175.8762890819672"/>
        <n v="201.41961810956113"/>
        <n v="153.1953759118295"/>
        <n v="113.82825399892474"/>
        <n v="333.06013719930377"/>
        <n v="350.77033016586284"/>
        <n v="79.09605443889932"/>
        <n v="393.5930140143679"/>
        <n v="584.0437745821808"/>
        <n v="225.19861405423933"/>
        <n v="351.282496214678"/>
        <n v="399.2491954271947"/>
        <n v="985.8962542530121"/>
        <n v="98.12298109938507"/>
        <n v="299.0903894462509"/>
        <n v="841.3163965621864"/>
        <n v="309.31297273361895"/>
        <n v="118.4192255935514"/>
        <n v="379.13194171042164"/>
        <n v="471.5730798146539"/>
        <n v="298.31870528409735"/>
        <n v="61.85994678704297"/>
        <n v="27.341785910620363"/>
        <n v="308.33697308262765"/>
        <n v="108.90915713242208"/>
        <n v="508.43765871181387"/>
        <n v="2791.2045059994584"/>
        <n v="1662.5455498649105"/>
        <n v="261.1002751036398"/>
        <n v="320.5638856316389"/>
        <n v="241.94140474019696"/>
        <n v="817.6713820870576"/>
        <n v="457.9052320093187"/>
        <n v="135.56187104746752"/>
        <n v="280.02734671822844"/>
        <n v="300.40717171108525"/>
        <n v="462.7767494315673"/>
        <n v="424.94417025777545"/>
        <n v="192.1797557509097"/>
        <n v="616.6321753819159"/>
        <n v="149.94857296007822"/>
        <n v="38.43994967530208"/>
        <n v="198.19258142500394"/>
        <n v="67.98869039391664"/>
        <n v="310.1227866851853"/>
        <n v="202.0753423801438"/>
        <n v="970.6491704257295"/>
        <n v="214.2863885423037"/>
        <n v="46.9065453929482"/>
        <n v="225.79570323928573"/>
        <n v="250.37295089485622"/>
        <n v="312.2880671193115"/>
        <n v="505.42153217732687"/>
        <n v="336.63480750493454"/>
        <n v="145.22704849244667"/>
        <n v="145.89838028629032"/>
        <n v="1360.1703672602143"/>
        <n v="86.75924790533122"/>
        <n v="3150.039027572665"/>
        <n v="315.97683250166415"/>
        <n v="115.95001089171302"/>
        <n v="633.7745980940085"/>
        <n v="262.0653462112171"/>
        <n v="523.6051961312927"/>
        <n v="454.3802903806726"/>
        <n v="180.3731198459302"/>
        <n v="2725.2481110835474"/>
        <n v="484.1429446444671"/>
        <n v="194.25459989724504"/>
        <n v="179.1637225839132"/>
        <n v="294.35680479233866"/>
        <n v="267.1053942715133"/>
        <n v="52.91945719239788"/>
        <n v="178.43595964816242"/>
        <n v="963.2966604731132"/>
        <n v="323.6702920422629"/>
        <n v="693.0020279568918"/>
        <n v="507.48691600610323"/>
        <n v="294.7919862620317"/>
        <n v="537.3495347826038"/>
        <n v="27.06676306592366"/>
        <n v="581.318277395889"/>
        <n v="585.5671104758121"/>
        <n v="1045.4018222806283"/>
        <n v="270.7442185690111"/>
        <n v="353.8305354499852"/>
        <n v="188.35215178394458"/>
        <n v="535.3451570024208"/>
        <n v="200.71889607289236"/>
        <n v="245.43407240575644"/>
        <n v="126.0768320512591"/>
        <n v="128.42754033525554"/>
        <n v="631.5716411758133"/>
        <n v="65.00117744476944"/>
        <n v="316.7157856445631"/>
        <n v="308.1803008005084"/>
        <n v="314.94255854761894"/>
        <n v="946.0997404791299"/>
        <n v="70.52750493180227"/>
        <n v="694.3503301036229"/>
        <n v="57.83374609328109"/>
        <n v="332.6779459503949"/>
        <n v="3234.9264410783735"/>
        <n v="241.45938451896814"/>
        <n v="631.0797846150085"/>
        <n v="766.6082492218761"/>
        <n v="402.4955003169118"/>
        <n v="350.9590886550937"/>
        <n v="80.30016229613486"/>
        <n v="769.9159271942199"/>
        <n v="268.3046463668935"/>
        <n v="203.5545841133646"/>
        <n v="962.5084498989961"/>
        <n v="154.59551792511775"/>
        <n v="47.57854319535862"/>
        <n v="267.11460575116183"/>
        <n v="92.5812010466187"/>
        <n v="3350.744059359337"/>
        <n v="264.6706582381219"/>
        <n v="510.401358732411"/>
        <n v="382.32158833487074"/>
        <n v="338.8804771188692"/>
        <n v="112.32730136201816"/>
        <n v="1341.7967603535412"/>
        <n v="349.5334299325128"/>
        <n v="209.3186746021317"/>
        <n v="471.7854470630732"/>
        <n v="187.2418789569934"/>
        <n v="430.26840243475533"/>
        <n v="2948.6505931566007"/>
        <n v="108.47990579883069"/>
        <n v="294.75976894987025"/>
        <n v="254.53420791896082"/>
        <n v="294.4703019087601"/>
        <n v="266.66295524611587"/>
        <n v="194.4542799625968"/>
        <n v="222.89474697678338"/>
        <n v="112.59041564497545"/>
        <n v="297.6670042671742"/>
        <n v="219.31021128626995"/>
        <n v="258.25533949078516"/>
        <n v="190.55790286152842"/>
        <n v="162.49273723647207"/>
        <n v="75.59220651032975"/>
        <n v="384.2788779563442"/>
        <n v="203.2205809609497"/>
        <n v="1026.6960806936966"/>
        <n v="316.5268970063477"/>
        <n v="420.8979570603191"/>
        <n v="26.557739502074067"/>
        <n v="1575.6309890871705"/>
        <n v="337.1934030299259"/>
        <n v="134.37739608141828"/>
        <n v="175.09584910122987"/>
        <n v="882.4654470745547"/>
        <n v="1307.2990171627096"/>
        <n v="143.00316075470434"/>
        <n v="247.20672526581478"/>
        <n v="372.77204718756263"/>
        <n v="62.64568265716352"/>
        <n v="258.5088458526631"/>
        <n v="339.37656621302074"/>
        <n v="520.8801874681687"/>
        <n v="140.3106608380664"/>
        <n v="247.4342733131321"/>
        <n v="262.44071336850175"/>
        <n v="121.02371397656484"/>
        <n v="377.95017003016153"/>
        <n v="930.1574697159417"/>
        <n v="72.92666143234517"/>
        <n v="581.5826322868318"/>
        <n v="57.552402652424306"/>
        <n v="132.50952777351006"/>
        <n v="479.9707423821948"/>
        <n v="556.1297358554937"/>
        <n v="228.4363405776807"/>
        <n v="221.8970984719257"/>
        <n v="90.78712969354305"/>
        <n v="466.58933216578265"/>
        <n v="165.39639750886866"/>
        <n v="166.8076698834384"/>
        <n v="210.795277297306"/>
        <n v="230.67695855945718"/>
        <n v="352.65286364628287"/>
        <n v="529.0884156606475"/>
        <n v="328.2759543968978"/>
        <n v="200.29416964336215"/>
        <n v="98.1656842744309"/>
        <n v="441.4272348811838"/>
        <n v="1432.0056257503693"/>
        <n v="1238.1190884277303"/>
        <n v="1457.935457999191"/>
        <n v="147.5499001035548"/>
        <n v="190.47762498605155"/>
        <n v="1411.279733144515"/>
        <n v="783.7574735580934"/>
        <n v="202.09343212101146"/>
        <n v="129.48087021456115"/>
        <n v="168.3629294028738"/>
        <n v="547.1955141978549"/>
        <n v="1092.7327546237923"/>
        <n v="97.94270700778965"/>
        <n v="182.42169618531773"/>
        <n v="301.05759783591384"/>
        <n v="614.4416950564986"/>
        <n v="2040.3996763289874"/>
        <n v="434.8670726352198"/>
        <n v="365.2362234748699"/>
        <n v="227.28355071645638"/>
        <n v="277.85205485439315"/>
        <n v="286.12104990305465"/>
        <n v="255.52090456560492"/>
        <n v="1106.5343483077086"/>
        <n v="330.9760201320914"/>
        <n v="193.09830591779678"/>
        <n v="125.06305735551287"/>
        <n v="46.4187577246921"/>
        <n v="448.5891557977767"/>
        <n v="137.09899875807568"/>
        <n v="442.6171804864649"/>
        <n v="161.30041583723406"/>
        <n v="299.2001813854451"/>
        <n v="645.7224813013997"/>
        <n v="922.2973665780362"/>
        <n v="50.277423721939094"/>
        <n v="1266.3004019581363"/>
        <n v="621.206898015786"/>
        <n v="282.0056865856692"/>
        <n v="174.86017819715252"/>
        <n v="3349.2763486222857"/>
        <n v="351.4222815273257"/>
        <n v="78.4550562559227"/>
        <n v="220.128775709149"/>
        <n v="229.92235743855343"/>
        <n v="59.713903117155354"/>
        <n v="43.78434952993106"/>
        <n v="285.55365121206387"/>
        <n v="2572.998851520589"/>
        <n v="201.62679618746998"/>
        <n v="648.556319575732"/>
        <n v="40.28631658731288"/>
        <n v="135.64923814953573"/>
        <n v="678.4888902580528"/>
        <n v="349.1729353130032"/>
        <n v="387.90707284258303"/>
        <n v="876.4520614790904"/>
        <n v="1383.8000774533393"/>
        <n v="130.15837684716882"/>
        <n v="114.17291092279011"/>
        <n v="2164.9495998952166"/>
        <n v="647.2781587007044"/>
        <n v="918.5769245021905"/>
        <n v="48.8934826095864"/>
        <n v="277.89677937636253"/>
        <n v="251.63396302696054"/>
        <n v="458.97365174056984"/>
        <n v="387.47635680464685"/>
        <n v="824.5866135372377"/>
        <n v="406.7951086577181"/>
        <n v="83.80578152759061"/>
        <n v="93.74581182354649"/>
        <n v="415.3318204246124"/>
        <n v="263.1723978089055"/>
        <n v="483.9191757044134"/>
        <n v="105.92240656612067"/>
        <n v="343.90565407195885"/>
        <n v="60.673255595775615"/>
        <n v="342.2102352300364"/>
        <n v="160.68466966996783"/>
        <n v="53.59911533648061"/>
        <n v="326.311005446679"/>
        <n v="107.74694567926296"/>
        <n v="479.87191550522175"/>
        <n v="82.86996687696968"/>
        <n v="357.6644130818148"/>
        <n v="30.765869940338902"/>
        <n v="481.5847888708537"/>
        <n v="570.4482874928647"/>
        <n v="185.67369021780186"/>
        <n v="234.03553374308302"/>
        <n v="838.2470971310165"/>
        <n v="1589.6723509598146"/>
        <n v="95.82866069230037"/>
        <n v="351.34451343695287"/>
        <n v="3475.8786353701"/>
        <n v="105.27532616231244"/>
        <n v="60.8630009491091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:AC966" sheet="Inventory and Viewabilty"/>
  </cacheSource>
  <cacheFields>
    <cacheField name="creative_size.userid" numFmtId="0">
      <sharedItems containsBlank="1">
        <s v="300x50 | ABWXM0805N"/>
        <s v="300x250 | ABWXM0805N"/>
        <s v="320x50 | ACISR2177V"/>
        <s v="300x250 | ADOWV1114V"/>
        <s v="320x50 | AFMSM7834H"/>
        <s v="300x250 | AFMSM7834H"/>
        <s v="320x50 | AJMBY2346O"/>
        <s v="300x250 | ALGYF1437Q"/>
        <s v="320x50 | ALJEC5836N"/>
        <s v="300x250 | ALJEC5836N"/>
        <s v="300x250 | ALQHY3719W"/>
        <s v="320x50 | ALQHY3719W"/>
        <s v="320x50 | AOBAC3198V"/>
        <s v="300x250 | AOBAC3198V"/>
        <s v="300x250 | ARBEB1229T"/>
        <s v="320x50 | ARBEB1229T"/>
        <s v="320x50 | ASKQT4796T"/>
        <s v="300x250 | ASOMQ3553Y"/>
        <s v="300x250 | AYMSL2125P"/>
        <s v="320x50 | BBJPF6212Z"/>
        <s v="300x250 | BBLZX7578R"/>
        <s v="300x250 | BLMUX0265H"/>
        <s v="300x250 | BOQOT3577K"/>
        <s v="320x50 | BPIEV7647Z"/>
        <s v="320x50 | BSPYL8294V"/>
        <s v="300x250 | BUFTA5555M"/>
        <s v="300x250 | BUPVZ1190I"/>
        <s v="320x50 | BYVML5268P"/>
        <s v="320x50 | BZOBI2836C"/>
        <s v="320x50 | CAHYG3981W"/>
        <s v="300x250 | CCRNM8255N"/>
        <s v="320x50 | CCRNM8255N"/>
        <s v="320x50 | CCUNM3999A"/>
        <s v="320x50 | CDXJO4905E"/>
        <s v="300x250 | CEGED2731Y"/>
        <s v="300x250 | CGMMU2582A"/>
        <s v="300x250 | CJJWX4880S"/>
        <s v="320x50 | CKQDJ5078T"/>
        <s v="320x50 | CLEKY2878M"/>
        <s v="300x250 | CLEKY2878M"/>
        <s v="320x50 | CUCAI3074I"/>
        <s v="320x50 | CUHNL0300I"/>
        <s v="300x250 | CUHNL0300I"/>
        <s v="320x50 | CUJSR0419H"/>
        <s v="320x50 | CUZSG1386K"/>
        <s v="320x50 | CXGAZ6353T"/>
        <s v="320x50 | CXWOQ3854Y"/>
        <s v="300x250 | CZLSB5840A"/>
        <s v="320x50 | DAIHT9728L"/>
        <s v="320x50 | DANIT5805U"/>
        <s v="300x250 | DANIT5805U"/>
        <s v="320x50 | DBLTB3558S"/>
        <s v="320x50 | DBQPZ0065J"/>
        <s v="320x50 | DBWPR4771C"/>
        <s v="320x50 | DCAHB9626S"/>
        <s v="320x50 | DDAUP9478O"/>
        <s v="300x250 | DEIGT6412A"/>
        <s v="320x50 | DEIGT6412A"/>
        <s v="300x250 | DIVZD4914F"/>
        <s v="320x50 | DLRVS3201A"/>
        <s v="300x250 | DLRVS3201A"/>
        <s v="320x50 | DLXOX1644U"/>
        <s v="300x250 | DMNFG5266O"/>
        <s v="320x50 | DPGGD9172J"/>
        <s v="320x50 | DPPOA9109K"/>
        <s v="300x250 | DPPOA9109K"/>
        <s v="320x50 | DPTMM2394J"/>
        <s v="300x250 | DPTMM2394J"/>
        <s v="320x50 | DRQEG8768V"/>
        <s v="300x250 | DTBFV9091K"/>
        <s v="320x50 | DTBFV9091K"/>
        <s v="320x50 | DUSFZ5266A"/>
        <s v="320x50 | DUVJV0365K"/>
        <s v="320x50 | DUZHB7832G"/>
        <s v="300x250 | DUZHB7832G"/>
        <s v="320x50 | DVSKS0893I"/>
        <s v="300x250 | DXADI4176M"/>
        <s v="320x50 | DYSHC7693I"/>
        <s v="300x250 | DYSHC7693I"/>
        <s v="320x50 | DYYCQ3365N"/>
        <s v="300x250 | DYYCQ3365N"/>
        <s v="320x50 | DZGAO1303N"/>
        <s v="300x250 | DZKXR6496B"/>
        <s v="300x250 | DZRCO0881W"/>
        <s v="320x50 | DZRCO0881W"/>
        <s v="300x250 | EBJLN4203Z"/>
        <s v="300x50 | EDGHK7447A"/>
        <s v="300x250 | EDGHK7447A"/>
        <s v="300x250 | EDMHM0851Y"/>
        <s v="300x250 | EHBUT5002W"/>
        <s v="320x50 | EIGNB6744C"/>
        <s v="320x50 | EIHMD3764I"/>
        <s v="320x50 | ELGKR4105C"/>
        <s v="300x250 | ELPSH7345M"/>
        <s v="300x250 | ELQWA3255B"/>
        <s v="320x50 | EMKQQ7215U"/>
        <s v="320x50 | EOBSG4888H"/>
        <s v="300x250 | EQNJY1753V"/>
        <s v="320x50 | EQNJY1753V"/>
        <s v="300x250 | ERAWQ4479D"/>
        <s v="300x250 | ESXTC0601A"/>
        <s v="300x50 | ESXTC0601A"/>
        <s v="320x50 | ETYCF9135S"/>
        <s v="300x250 | EUWTQ7057W"/>
        <s v="300x250 | EVNAW4640F"/>
        <s v="300x250 | EWNTA2102E"/>
        <s v="300x50 | EWNTA2102E"/>
        <s v="300x250 | EXWIY3624H"/>
        <s v="300x250 | EZLPP1861T"/>
        <s v="320x50 | EZLPP1861T"/>
        <s v="300x250 | EZURE6857K"/>
        <s v="320x50 | FAMYP0995M"/>
        <s v="300x50 | FBZDK4515D"/>
        <s v="320x50 | FBZDK4515D"/>
        <s v="300x250 | FBZDK4515D"/>
        <s v="300x250 | FEICG0482L"/>
        <s v="320x50 | FEICG0482L"/>
        <s v="300x50 | FGJQD8833Y"/>
        <s v="300x250 | FGJQD8833Y"/>
        <s v="320x50 | FGRHL1188N"/>
        <s v="320x50 | FHALK0254I"/>
        <s v="300x250 | FHXYS4659R"/>
        <s v="300x50 | FPSKP7757U"/>
        <s v="320x50 | FPSKP7757U"/>
        <s v="300x250 | FQHEZ7971Z"/>
        <s v="320x50 | FRLAV2389E"/>
        <s v="320x50 | FRRDD3353T"/>
        <s v="300x250 | FSWKS7703F"/>
        <s v="300x250 | FSZHR3629S"/>
        <s v="300x250 | FTBPT7921O"/>
        <s v="300x250 | FVEOX2518Q"/>
        <s v="320x50 | FWDFC3678M"/>
        <s v="300x250 | FWDFC3678M"/>
        <s v="300x250 | FXYFQ8937T"/>
        <s v="300x50 | FZBMA4850B"/>
        <s v="300x250 | GFDFS4398C"/>
        <s v="300x250 | GFIAB5156G"/>
        <s v="300x250 | GKJGA3143R"/>
        <s v="320x50 | GKJGA3143R"/>
        <s v="320x50 | GLOSR9987H"/>
        <s v="320x50 | GNJHQ6615U"/>
        <s v="300x250 | GNJHQ6615U"/>
        <s v="300x250 | GODYB4457O"/>
        <s v="300x50 | GQTYF6449M"/>
        <s v="300x250 | GSFPR8052D"/>
        <s v="320x50 | GVNEZ4094A"/>
        <s v="320x50 | GVZIZ4368Z"/>
        <s v="300x50 | GYCND0607J"/>
        <s v="320x50 | GYCND0607J"/>
        <s v="300x250 | GYLSP9079C"/>
        <s v="300x250 | HAAET5600P"/>
        <s v="320x50 | HAAET5600P"/>
        <s v="320x50 | HCZPH4346B"/>
        <s v="300x50 | HCZPH4346B"/>
        <s v="300x250 | HFPQI8101C"/>
        <s v="320x50 | HFZCU7720Q"/>
        <s v="300x250 | HGETU3242K"/>
        <s v="300x250 | HKIWD6732Z"/>
        <s v="320x50 | HLRXK0020W"/>
        <s v="320x50 | HLWQP6959X"/>
        <s v="320x50 | HNFNT9214M"/>
        <s v="320x50 | HNWTV2993L"/>
        <s v="300x250 | HPNFI2551J"/>
        <s v="300x250 | HQWSA5089H"/>
        <s v="300x50 | HQWSA5089H"/>
        <s v="300x250 | HRTWF2586O"/>
        <s v="320x50 | HRVXJ7349Z"/>
        <s v="300x50 | HTPDW1024C"/>
        <s v="300x250 | HTPDW1024C"/>
        <s v="300x250 | HTXDB0315N"/>
        <s v="320x50 | HVIPF9164I"/>
        <s v="300x250 | HWUEF0767X"/>
        <s v="300x50 | HWWPB2234B"/>
        <s v="300x250 | HXCRN4463P"/>
        <s v="300x50 | HXCRN4463P"/>
        <s v="320x50 | HYWBU2767P"/>
        <s v="300x250 | IBDNQ3988K"/>
        <s v="300x250 | IBKUG9489W"/>
        <s v="300x250 | IBKVE5450B"/>
        <s v="300x250 | IBXAA5591O"/>
        <s v="300x50 | IBYZN1800D"/>
        <s v="300x50 | IDJBP7103Z"/>
        <s v="300x250 | IDJBP7103Z"/>
        <s v="300x50 | IDWQW7204M"/>
        <s v="300x250 | IGJXP7390M"/>
        <s v="320x50 | IGJXP7390M"/>
        <s v="300x250 | IHOHM5014T"/>
        <s v="300x250 | IHTFN9883F"/>
        <s v="300x250 | INIEJ5776C"/>
        <s v="300x50 | INWUW6003P"/>
        <s v="300x250 | IOFRC1978M"/>
        <s v="300x250 | IPVUM5032X"/>
        <s v="320x50 | IQNDF8078J"/>
        <s v="300x250 | IQSSO8533H"/>
        <s v="300x250 | IWBMW6853J"/>
        <s v="300x250 | IXAMN5010X"/>
        <s v="320x50 | IXAMN5010X"/>
        <s v="320x50 | IXGIU1790K"/>
        <s v="300x250 | IXGTG8836K"/>
        <s v="300x50 | IXQEK3844N"/>
        <s v="300x250 | IXQEK3844N"/>
        <s v="300x250 | IXZCJ1734X"/>
        <s v="320x50 | IXZCJ1734X"/>
        <s v="320x50 | JGGKX2037G"/>
        <s v="320x50 | JGIIM9251E"/>
        <s v="300x50 | JGIIM9251E"/>
        <s v="320x50 | JGLSA4329U"/>
        <s v="320x50 | JHJPD1937B"/>
        <s v="320x50 | JHQYJ2545D"/>
        <s v="300x250 | JHQYJ2545D"/>
        <s v="320x50 | JIEVO9973J"/>
        <s v="300x250 | JLMBA1714K"/>
        <s v="320x50 | JMHAM7380E"/>
        <s v="300x250 | JMHAM7380E"/>
        <s v="300x250 | JNBOH4462V"/>
        <s v="320x50 | JNBOH4462V"/>
        <s v="320x50 | JOJKS6529M"/>
        <s v="320x50 | JOKIV1520Z"/>
        <s v="320x50 | JRADW4215G"/>
        <s v="300x250 | JUAJZ1179L"/>
        <s v="320x50 | JUAJZ1179L"/>
        <s v="300x50 | JUAJZ1179L"/>
        <s v="320x50 | JZKWS2776C"/>
        <s v="300x50 | KAOJS0986I"/>
        <s v="300x250 | KAOJS0986I"/>
        <s v="320x50 | KNDVK7610T"/>
        <s v="320x50 | KNJHG4959G"/>
        <s v="300x250 | KODBQ9842M"/>
        <s v="300x250 | KRPSH7899E"/>
        <s v="320x50 | KRPSH7899E"/>
        <s v="320x50 | KSREK1687R"/>
        <s v="300x250 | KSREK1687R"/>
        <s v="300x250 | KUECC7597O"/>
        <s v="320x50 | KUECC7597O"/>
        <s v="320x50 | KUEOV3059A"/>
        <s v="320x50 | KULXK2417O"/>
        <s v="300x250 | KVFZR5846U"/>
        <s v="320x50 | KVFZR5846U"/>
        <s v="300x250 | KWTTE8102B"/>
        <s v="320x50 | KYCQN5930T"/>
        <s v="320x50 | LAHPY7048C"/>
        <s v="300x250 | LAUXF7510L"/>
        <s v="320x50 | LBLVK2168C"/>
        <s v="300x250 | LBLVK2168C"/>
        <s v="320x50 | LGXZN7618K"/>
        <s v="320x50 | LJRKT6242F"/>
        <s v="300x50 | LLQYY4909B"/>
        <s v="320x50 | LLQYY4909B"/>
        <s v="320x50 | LQLYG6047L"/>
        <s v="320x50 | LTHGG8490O"/>
        <s v="320x50 | LUNGK0290L"/>
        <s v="300x250 | LWJQD9640X"/>
        <s v="300x50 | LYCVY6358C"/>
        <s v="300x50 | LYDJQ5653N"/>
        <s v="300x250 | LYDJQ5653N"/>
        <s v="300x250 | LYYFK6266Q"/>
        <s v="320x50 | LYYFK6266Q"/>
        <s v="300x250 | MBBXE6117R"/>
        <s v="300x250 | MBXJL8921H"/>
        <s v="300x250 | MBYFR7830Z"/>
        <s v="320x50 | MBYFR7830Z"/>
        <s v="300x250 | MCGLF9586W"/>
        <s v="320x50 | MDRXP7045D"/>
        <s v="300x250 | MDRXP7045D"/>
        <s v="300x250 | MEOSU3566R"/>
        <s v="320x50 | MGZVT5342M"/>
        <s v="300x250 | MGZVT5342M"/>
        <s v="300x250 | MHCUS4399K"/>
        <s v="320x50 | MIEKF7155T"/>
        <s v="300x250 | MJVRY6395O"/>
        <s v="300x250 | MKCML3857A"/>
        <s v="320x50 | MKCML3857A"/>
        <s v="300x250 | MKCYW5699X"/>
        <s v="320x50 | MKJOS9956B"/>
        <s v="300x250 | MKJOS9956B"/>
        <s v="300x50 | MKNCM9151D"/>
        <s v="320x50 | MLCPE3769A"/>
        <s v="300x250 | MNKEV7271L"/>
        <s v="320x50 | MNVGC8599B"/>
        <s v="300x250 | MNVGC8599B"/>
        <s v="320x50 | MPGXL3067A"/>
        <s v="320x50 | MPLPP0362A"/>
        <s v="300x250 | MPRAX9910J"/>
        <s v="320x50 | MQLNG3826L"/>
        <s v="320x50 | MRWWP1933D"/>
        <s v="300x250 | MSTKW0021I"/>
        <s v="300x250 | MYWVG5740K"/>
        <s v="300x250 | MYYFY2600T"/>
        <s v="320x50 | NBFDP8614V"/>
        <s v="300x250 | NGAMR1003C"/>
        <s v="320x50 | NGAMR1003C"/>
        <s v="300x250 | NHIUE2081D"/>
        <s v="320x50 | NHUXA3523K"/>
        <s v="300x250 | NHUXA3523K"/>
        <s v="300x250 | NKXQD8942M"/>
        <s v="300x250 | NMQEL6671J"/>
        <s v="320x50 | NMZNE4238Q"/>
        <s v="320x50 | NNIQN4994L"/>
        <s v="300x250 | NOKCJ7278U"/>
        <s v="320x50 | NPHUV3051S"/>
        <s v="300x250 | NPHUV3051S"/>
        <s v="320x50 | NQIAQ4797B"/>
        <s v="300x250 | NQQNL7320T"/>
        <s v="320x50 | NQQNL7320T"/>
        <s v="300x50 | NRDJO4942X"/>
        <s v="300x50 | NTFCU1151W"/>
        <s v="300x250 | NUEFG3623O"/>
        <s v="320x50 | NVALC0032U"/>
        <s v="300x250 | NVALC0032U"/>
        <s v="320x50 | NWIPH6867Y"/>
        <s v="300x50 | NWLOJ3636X"/>
        <s v="320x50 | NWLOJ3636X"/>
        <s v="300x250 | NXNCM3609R"/>
        <s v="300x250 | OBEFA3199W"/>
        <s v="320x50 | OBEFA3199W"/>
        <s v="320x50 | OBTHQ1814N"/>
        <s v="300x50 | OHSXI8260D"/>
        <s v="300x250 | OICXW8154D"/>
        <s v="320x50 | OICXW8154D"/>
        <s v="300x250 | OJNGY6042R"/>
        <s v="300x250 | OLDCT4805K"/>
        <s v="300x50 | OMUVE7654C"/>
        <s v="320x50 | ONZEO0121L"/>
        <s v="320x50 | ORNZZ7431N"/>
        <s v="300x250 | OTXLT2018N"/>
        <s v="300x250 | PAIWC8906L"/>
        <s v="300x250 | PBJVX1159R"/>
        <s v="320x50 | PCCZU6150E"/>
        <s v="320x50 | PFARI5934S"/>
        <s v="300x250 | PFARI5934S"/>
        <s v="300x250 | PHCDP6748A"/>
        <s v="300x250 | PHTXE1764B"/>
        <s v="300x250 | PJSYV2809B"/>
        <s v="300x50 | PLNCK8092K"/>
        <s v="300x50 | PPOHQ6538L"/>
        <s v="300x250 | PPOHQ6538L"/>
        <s v="300x250 | PQLGX6807T"/>
        <s v="300x250 | PSRDL1633K"/>
        <s v="320x50 | PWPQP4253T"/>
        <s v="320x50 | PXTFY2287U"/>
        <s v="300x250 | QDYXJ7569A"/>
        <s v="320x50 | QETJS1358H"/>
        <s v="320x50 | QFWII4772P"/>
        <s v="300x50 | QGJUN3539N"/>
        <s v="300x250 | QLOUJ8272S"/>
        <s v="320x50 | QLYBJ6230S"/>
        <s v="300x250 | QLYBJ6230S"/>
        <s v="320x50 | QOVXZ1547U"/>
        <s v="300x250 | QOVXZ1547U"/>
        <s v="300x250 | QROHR6546G"/>
        <s v="300x250 | QTDDO7203O"/>
        <s v="320x50 | QTDDO7203O"/>
        <s v="300x250 | QUAZP4763Z"/>
        <s v="300x250 | QYCQG9954K"/>
        <s v="320x50 | RAPZK6824L"/>
        <s v="320x50 | RBDGI2191H"/>
        <s v="300x250 | RBDGI2191H"/>
        <s v="320x50 | RBTCM6209G"/>
        <s v="300x250 | RESTH6166P"/>
        <s v="320x50 | RESTH6166P"/>
        <s v="300x250 | RGSQC0136Q"/>
        <s v="320x50 | RGVDH5612B"/>
        <s v="320x50 | RGWVN5464S"/>
        <s v="300x250 | RHAIL7304A"/>
        <s v="320x50 | RHUKV7848M"/>
        <s v="300x50 | RLBQR3041X"/>
        <s v="300x250 | RLRXJ9018X"/>
        <s v="320x50 | RMFKW1583H"/>
        <s v="300x250 | RMFKW1583H"/>
        <s v="320x50 | RRFVN6966N"/>
        <s v="300x250 | RRFVN6966N"/>
        <s v="320x50 | RTBFW6798E"/>
        <s v="320x50 | RUPEE8669S"/>
        <s v="300x250 | RUPPP6016V"/>
        <s v="300x250 | RUXTH5361L"/>
        <s v="320x50 | RXHRP9729B"/>
        <s v="300x250 | RZUDP2486J"/>
        <s v="300x50 | SDVKA9078Z"/>
        <s v="300x250 | SDVKA9078Z"/>
        <s v="320x50 | SEAXG5752L"/>
        <s v="320x50 | SERKQ1423A"/>
        <s v="300x50 | SFQJF8708G"/>
        <s v="300x250 | SFQJF8708G"/>
        <s v="300x250 | SIZMU2622P"/>
        <s v="300x250 | SKDOI1091I"/>
        <s v="300x250 | SLPEF4433Z"/>
        <s v="320x50 | SNGLC5511I"/>
        <s v="320x50 | SNNTU2001Z"/>
        <s v="300x250 | SOENF7979I"/>
        <s v="320x50 | SPCMX2024W"/>
        <s v="320x50 | SSLQK7603J"/>
        <s v="320x50 | SSXHD0493R"/>
        <s v="300x250 | SSXHD0493R"/>
        <s v="300x250 | SVDSI0203I"/>
        <s v="300x250 | SWROB3634I"/>
        <s v="320x50 | SWROB3634I"/>
        <s v="320x50 | SXGTG5116S"/>
        <s v="300x50 | SXGTG5116S"/>
        <s v="300x250 | SYCWI6055B"/>
        <s v="300x250 | SZZTG0430B"/>
        <s v="300x250 | TADZU2116Y"/>
        <s v="300x250 | TLVFK1900S"/>
        <s v="320x50 | TMWLJ3345S"/>
        <s v="300x50 | TMWLJ3345S"/>
        <s v="300x250 | TMWLJ3345S"/>
        <s v="300x250 | TNEMA3098L"/>
        <s v="320x50 | TOBUU9192V"/>
        <s v="300x50 | TOJEA8998J"/>
        <s v="320x50 | TOJIT8735S"/>
        <s v="300x250 | TPPAP8234B"/>
        <s v="300x250 | TPUSC7096U"/>
        <s v="320x50 | TQOZR1674Z"/>
        <s v="320x50 | TSUJX7553E"/>
        <s v="300x250 | TSUJX7553E"/>
        <s v="320x50 | TSZTZ3446D"/>
        <s v="320x50 | TXPGH7140K"/>
        <s v="300x250 | UBHTX8408S"/>
        <s v="300x250 | UCHEB8023T"/>
        <s v="300x50 | UCZLN2659H"/>
        <s v="300x250 | UDILX1928H"/>
        <s v="300x50 | UDQZF1654N"/>
        <s v="300x50 | UDWCZ8207P"/>
        <s v="320x50 | UDWCZ8207P"/>
        <s v="300x250 | UFEIC4685Q"/>
        <s v="320x50 | UFEIC4685Q"/>
        <s v="300x250 | UFJIL2790F"/>
        <s v="300x250 | UGRIS7899B"/>
        <s v="300x250 | UGXAX0803E"/>
        <s v="300x250 | UGYXW4230S"/>
        <s v="320x50 | UHQLB1940F"/>
        <s v="320x50 | UIWIP6457B"/>
        <s v="300x250 | UJMXF0797L"/>
        <s v="300x250 | UKVZR6178H"/>
        <s v="320x50 | UKVZR6178H"/>
        <s v="300x250 | ULAIX3501E"/>
        <s v="320x50 | ULCVE1524T"/>
        <s v="320x50 | UMAYV9951W"/>
        <s v="300x50 | UNAHF7261R"/>
        <s v="320x50 | UODXL9048I"/>
        <s v="300x250 | UPUTZ1432X"/>
        <s v="300x250 | UQVUR7684C"/>
        <s v="320x50 | URJMU3263E"/>
        <s v="300x50 | UTHKV3343C"/>
        <s v="320x50 | UTLZK1972J"/>
        <s v="300x250 | UTLZK1972J"/>
        <s v="320x50 | UUBIN9425T"/>
        <s v="300x50 | UUBIN9425T"/>
        <s v="300x250 | UWHDX4547D"/>
        <s v="300x50 | UYBWI6518W"/>
        <s v="320x50 | UYBWI6518W"/>
        <s v="300x250 | UYILJ6576R"/>
        <s v="320x50 | UYILJ6576R"/>
        <s v="300x250 | VBOIN7828R"/>
        <s v="320x50 | VDIFM5959E"/>
        <s v="300x250 | VDJYO1640I"/>
        <s v="300x250 | VGRYB1953J"/>
        <s v="300x250 | VHSGZ6955F"/>
        <s v="300x250 | VKGWM6447J"/>
        <s v="300x250 | VMYST9432L"/>
        <s v="300x250 | VMZVX0803G"/>
        <s v="320x50 | VNITQ2564X"/>
        <s v="320x50 | VOFGB6363F"/>
        <s v="300x250 | VOIKW7525D"/>
        <s v="320x50 | VPBJO3661M"/>
        <s v="300x250 | VPCIP7254I"/>
        <s v="320x50 | VPCIP7254I"/>
        <s v="300x250 | VPWSU8183E"/>
        <s v="300x250 | VQKIZ8502W"/>
        <s v="300x250 | VQSPP7748N"/>
        <s v="300x250 | VQWRD0962W"/>
        <s v="320x50 | VRAEE9947R"/>
        <s v="320x50 | VRJZP3827J"/>
        <s v="320x50 | VSEBV0477I"/>
        <s v="300x250 | VSEBV0477I"/>
        <s v="300x250 | VTFJZ4454U"/>
        <s v="300x250 | VYLUI9549K"/>
        <s v="320x50 | WAJCH8135H"/>
        <s v="300x250 | WAJCH8135H"/>
        <s v="320x50 | WASAZ7091S"/>
        <s v="320x50 | WFYQL7703Z"/>
        <s v="300x250 | WFYQL7703Z"/>
        <s v="300x250 | WHTMD7367W"/>
        <s v="320x50 | WIAXH5568R"/>
        <s v="300x250 | WIOIH3185X"/>
        <s v="320x50 | WIOIH3185X"/>
        <s v="300x250 | WKMPV6304C"/>
        <s v="320x50 | WMDBP5263P"/>
        <s v="300x250 | WNXZE3849P"/>
        <s v="320x50 | WNXZE3849P"/>
        <s v="300x250 | WOAJS6397Q"/>
        <s v="320x50 | WOAJS6397Q"/>
        <s v="320x50 | WOMDF4920R"/>
        <s v="300x50 | WOOPY2470Q"/>
        <s v="320x50 | WOOPY2470Q"/>
        <s v="320x50 | WOZNO2145E"/>
        <s v="300x250 | WOZNO2145E"/>
        <s v="300x250 | WQKOK9466B"/>
        <s v="320x50 | WQKOK9466B"/>
        <s v="320x50 | WQOKT9460U"/>
        <s v="300x250 | WSVWR6700T"/>
        <s v="320x50 | WVAIV4666J"/>
        <s v="300x250 | WVAIV4666J"/>
        <s v="320x50 | WZUCC2935Y"/>
        <s v="300x250 | XAYIG7093D"/>
        <s v="320x50 | XEVLA2869O"/>
        <s v="320x50 | XGMHH6981T"/>
        <s v="320x50 | XJAXD7769J"/>
        <s v="300x250 | XJCCK3495N"/>
        <s v="320x50 | XLDQB0289S"/>
        <s v="300x250 | XLDQB0289S"/>
        <s v="300x250 | XLGLF3015N"/>
        <s v="320x50 | XLMPS4623T"/>
        <s v="300x50 | XMYUC8028K"/>
        <s v="300x250 | XMYUC8028K"/>
        <s v="320x50 | XNDIE5376H"/>
        <s v="300x250 | XNDIE5376H"/>
        <s v="320x50 | XNMNN2508C"/>
        <s v="300x250 | XNMNN2508C"/>
        <s v="300x250 | XOUNU4391H"/>
        <s v="320x50 | XOUNU4391H"/>
        <s v="300x250 | XPGSD5184Z"/>
        <s v="300x250 | XQRTH0321M"/>
        <s v="320x50 | XQRTH0321M"/>
        <s v="300x50 | XRMMV3675M"/>
        <s v="300x250 | XSOQC3661H"/>
        <s v="320x50 | XSPIU6074Y"/>
        <s v="300x250 | XSPIU6074Y"/>
        <s v="300x250 | XSQXY8178A"/>
        <s v="300x250 | XTHAC0632A"/>
        <s v="300x250 | XULRY0614D"/>
        <s v="300x50 | XULRY0614D"/>
        <s v="300x250 | XWYIT9866J"/>
        <s v="320x50 | XWYIT9866J"/>
        <s v="300x250 | XYOJW6022K"/>
        <s v="300x50 | XYOJW6022K"/>
        <s v="300x250 | YAWMM0905I"/>
        <s v="320x50 | YBMER8440V"/>
        <s v="320x50 | YDBMK6388L"/>
        <s v="300x250 | YDFZL4760B"/>
        <s v="300x250 | YEDWG7133W"/>
        <s v="300x250 | YEMIG6375F"/>
        <s v="300x50 | YEMIG6375F"/>
        <s v="300x250 | YFRQE4602U"/>
        <s v="320x50 | YHBPW3142T"/>
        <s v="300x250 | YHBPW3142T"/>
        <s v="320x50 | YHRWV5518Y"/>
        <s v="300x250 | YIFKL6363U"/>
        <s v="300x250 | YJOKS4938A"/>
        <s v="320x50 | YJOKS4938A"/>
        <s v="320x50 | YJOWE1578J"/>
        <s v="320x50 | YOGGI4679I"/>
        <s v="300x250 | YOGGI4679I"/>
        <s v="300x250 | YSCFB3523B"/>
        <s v="320x50 | YTOPI5843W"/>
        <s v="300x250 | YTVZF7096N"/>
        <s v="320x50 | YUUQX1533J"/>
        <s v="300x250 | YWOKG0142J"/>
        <s v="320x50 | YWOKG0142J"/>
        <s v="300x50 | YXRCM7069A"/>
        <s v="320x50 | YXRCM7069A"/>
        <s v="300x50 | YXUGJ2459B"/>
        <s v="300x250 | YXUGJ2459B"/>
        <s v="300x250 | YXYJD5988H"/>
        <s v="320x50 | YXYJD5988H"/>
        <s v="300x250 | ZAJWN7862U"/>
        <s v="300x250 | ZAPRT1202P"/>
        <s v="320x50 | ZBLQJ7353X"/>
        <s v="320x50 | ZDTAD6991M"/>
        <s v="300x250 | ZFWXT7245G"/>
        <s v="300x50 | ZFWXT7245G"/>
        <s v="320x50 | ZFWXT7245G"/>
        <s v="300x250 | ZHEWP3598B"/>
        <s v="320x50 | ZHEWP3598B"/>
        <s v="300x250 | ZHVGN2491H"/>
        <s v="320x50 | ZHVGN2491H"/>
        <s v="300x50 | ZJRPV5063L"/>
        <s v="320x50 | ZKNQP2729Q"/>
        <s v="320x50 | ZLASU0197Q"/>
        <s v="320x50 | ZONZT0469Y"/>
        <s v="300x250 | ZPFYE9731B"/>
        <s v="300x250 | ZQQVT1648U"/>
        <s v="320x50 | ZQQVT1648U"/>
        <s v="320x50 | ZRRCV7570B"/>
        <s v="300x250 | ZRRCV7570B"/>
        <s v="300x250 | ZTHAO8965Z"/>
        <s v="300x250 | ZUTDU7524X"/>
        <s v="300x250 | ZXILD0744S"/>
        <s v="320x50 | ZXLIT6695R"/>
        <s v="300x250 | ZXLIT6695R"/>
        <s v="320x50 | ZXMCR0435E"/>
        <s v="320x50 | ZYYBI7750V"/>
        <s v="300x250 | ZYYBI7750V"/>
        <s v="300x250 | ZZDMK1526H"/>
        <m/>
      </sharedItems>
    </cacheField>
    <cacheField name="creative_messaging" numFmtId="0">
      <sharedItems containsBlank="1">
        <s v="Sign up Today - 10% Off"/>
        <s v="10% Discount - Ends 6/1"/>
        <s v="Sign up Now - 10% Off"/>
        <s v="Subscribe Today - 10% Discount"/>
        <m/>
      </sharedItems>
    </cacheField>
    <cacheField name="app_url" numFmtId="0">
      <sharedItems containsBlank="1">
        <s v="cheapoair.com"/>
        <s v="drugs.com"/>
        <s v="ranker.com"/>
        <s v="tripadvisor.com"/>
        <s v="pandora.com"/>
        <s v="realtor.com"/>
        <s v="accuweather.com"/>
        <s v="msn.com"/>
        <s v="evite.com"/>
        <s v="weather.com"/>
        <s v="slickdeals.net"/>
        <s v="repairlinkshop.com"/>
        <s v="yahoo.com"/>
        <s v="signupgenius.com"/>
        <s v="geeksforgeeks.org"/>
        <s v="thesaurus.com"/>
        <s v="biblegateway.com"/>
        <s v="kbb.com"/>
        <s v="ebay.com"/>
        <s v="m.timesofindia.com"/>
        <s v="jdpower.com"/>
        <s v="health.usnews.com"/>
        <s v="houseplans.net"/>
        <s v="reuters.com"/>
        <s v="kiplinger.com"/>
        <s v="cars.com"/>
        <s v="fox59.com"/>
        <s v="sports.yahoo.com"/>
        <s v="att.yahoo.com"/>
        <s v="gamespot.com"/>
        <s v="cbsnews.com"/>
        <s v="autotrader.com"/>
        <s v="outlook.live.com"/>
        <s v="nbcnews.com"/>
        <s v="historyallday.com"/>
        <s v="wizofawes.com"/>
        <s v="wikihow.com"/>
        <s v="findagrave.com"/>
        <s v="people.com"/>
        <s v="wsvn.com"/>
        <s v="foxnews.com"/>
        <s v="mail.yahoo.com"/>
        <s v="cnn.com"/>
        <s v="todaysnyc.com"/>
        <s v="investmentguru.com"/>
        <s v="merriam-webster.com/dictionary"/>
        <s v="poshland.com"/>
        <s v="the-sun.com"/>
        <s v="cargurus.com"/>
        <s v="upworthy.com"/>
        <s v="mapquest.com"/>
        <s v="newsmemory.com"/>
        <s v="gamerant.com"/>
        <s v="dictionary.com"/>
        <s v="dmv.org"/>
        <s v="microsoftcasualgames.com"/>
        <s v="mail.aol.com"/>
        <s v="forbes.com"/>
        <s v="mlb.com"/>
        <s v="zillow.com"/>
        <s v="britannica.com"/>
        <s v="techradar.com"/>
        <s v="tastesbetterfromscratch.com"/>
        <s v="finance.yahoo.com"/>
        <s v="thebigmansworld.com"/>
        <s v="timeanddate.com"/>
        <s v="classmates.com"/>
        <s v="whatismyipaddress.com"/>
        <s v="healthyrecipesblogs.com"/>
        <s v="baseball.fantasysports.yahoo.com"/>
        <s v="espn.com"/>
        <s v="historycollection.com"/>
        <s v="ajc.com"/>
        <s v="dailymail.co.uk/tvshowbiz"/>
        <s v="eonline.com"/>
        <s v="nypost.com"/>
        <s v="medicalnewstoday.com"/>
        <s v="marca.com"/>
        <s v="flightaware.com"/>
        <s v="tomsguide.com"/>
        <s v="apnews.com"/>
        <s v="investing.com"/>
        <s v="semana.com"/>
        <s v="dailymail.co.uk/news"/>
        <s v="dafont.com"/>
        <s v="buzzfeed.com"/>
        <s v="newsharper.com"/>
        <s v="eenadu.net"/>
        <s v="ign.com"/>
        <s v="omnicalculator.com"/>
        <s v="usatoday.com"/>
        <s v="boattrader.com"/>
        <s v="motor-junkie.com"/>
        <s v="calculator.net"/>
        <s v="bbc.com"/>
        <s v="uscellular.com"/>
        <s v="nbcdfw.com"/>
        <s v="lotterypost.com"/>
        <s v="businessinsider.com"/>
        <s v="screenrant.com"/>
        <s v="biblestudytools.com"/>
        <s v="yachtworld.com"/>
        <s v="fandomwire.com"/>
        <s v="hindustantimes.com"/>
        <s v="news.yahoo.com"/>
        <s v="activebeat.com"/>
        <s v="zone.msn.com"/>
        <s v="usssa.com"/>
        <s v="allrecipes.com"/>
        <s v="npr.org"/>
        <s v="daily-choices.com"/>
        <s v="mydailymagazine.com"/>
        <s v="tasteofhome.com"/>
        <s v="cnbc.com"/>
        <s v="w3schools.com"/>
        <s v="miamiherald.com"/>
        <s v="streetinsider.com"/>
        <s v="sportpirate.com"/>
        <s v="insider.com"/>
        <s v="nbcchicago.com"/>
        <s v="femanin.com"/>
        <s v="gameofglam.com"/>
        <s v="yourroyals.com"/>
        <s v="soaps.sheknows.com"/>
        <s v="greedyfinance.com"/>
        <s v="cnet.com"/>
        <s v="milb.com"/>
        <s v="citationmachine.net"/>
        <s v="rollingstone.com"/>
        <s v="heraldweekly.com"/>
        <s v="politico.com"/>
        <s v="alotfinance.com"/>
        <s v="bleacherbreaker.com"/>
        <s v="cheezburger.com"/>
        <s v="dailybee.com"/>
        <s v="dailyhodl.com"/>
        <s v="wsj.com"/>
        <s v="icy-veins.com"/>
        <s v="sciencealert.com"/>
        <s v="dailydot.com"/>
        <s v="iflscience.com"/>
        <s v="cbssports.com"/>
        <s v="si.com"/>
        <s v="shareably.net"/>
        <s v="womenshealthmag.com"/>
        <s v="aol.com"/>
        <s v="thehulltruth.com"/>
        <s v="webmd.com"/>
        <s v="myfitnesspal.com"/>
        <s v="zdnet.com"/>
        <s v="factinate.com"/>
        <s v="topclassactions.com"/>
        <s v="rvtrader.com"/>
        <s v="yellowpages.com"/>
        <s v="signin.ebay.com"/>
        <s v="maxroll.gg"/>
        <s v="thegamer.com"/>
        <s v="wunderground.com"/>
        <s v="phys.org"/>
        <s v="baseball-reference.com"/>
        <s v="culturess.com"/>
        <s v="redfin.com"/>
        <s v="investopedia.com"/>
        <s v="my.yahoo.com"/>
        <s v="foxbusiness.com"/>
        <s v="bridesblush.com"/>
        <s v="moneyppl.com"/>
        <s v="nytimes.com"/>
        <s v="essentiallysports.com"/>
        <s v="funnyand.com"/>
        <s v="taboolanews.com"/>
        <s v="doctoreport.com"/>
        <s v="doodle.com"/>
        <s v="yourdailysportfix.com"/>
        <s v="mobileposse.com"/>
        <s v="scitechdaily.com"/>
        <s v="my.earthlink.net"/>
        <s v="androidpolice.com"/>
        <s v="nsfas-applications.co.za"/>
        <s v="a-z-animals.com"/>
        <s v="rent.com"/>
        <s v="billboard.com"/>
        <s v="thekrazycouponlady.com"/>
        <s v="nba.com"/>
        <s v="reference.com"/>
        <s v="nbcsports.com"/>
        <s v="ew.com"/>
        <s v="livescience.com"/>
        <s v="al.com"/>
        <s v="greatschools.org"/>
        <s v="homeaddict.io"/>
        <s v="dinneratthezoo.com"/>
        <s v="onechicagocenter.com"/>
        <s v="seedsgames.com"/>
        <s v="behindthevoiceactors.com"/>
        <s v="washingtonpost.com"/>
        <s v="usnews.com"/>
        <s v="macrumors.com"/>
        <s v="factable.com"/>
        <s v="nbcmiami.com"/>
        <s v="commercialappeal.com"/>
        <s v="editorsnation.com"/>
        <s v="merriam-webster.com"/>
        <s v="sporcle.com"/>
        <s v="insidethemagic.net"/>
        <s v="travelerdreams.com"/>
        <s v="bestbuy.com"/>
        <s v="gamingbible.com"/>
        <s v="sciencesensei.com"/>
        <s v="dotesports.com"/>
        <s v="culinaryhill.com"/>
        <s v="dexerto.com"/>
        <s v="finviz.com"/>
        <s v="wsmv.com"/>
        <s v="therighthairstyles.com"/>
        <s v="clutchpoints.com"/>
        <s v="homehacks.co"/>
        <s v="mayoclinic.org"/>
        <s v="sneakertoast.com"/>
        <s v="lensvid.com"/>
        <s v="chicagotribune.com"/>
        <s v="fandom.com"/>
        <s v="androidauthority.com"/>
        <s v="thefinancechatter.com"/>
        <s v="thesaltymarshmallow.com"/>
        <s v="medical-news.org"/>
        <s v="fortune.com"/>
        <s v="firstcoastnews.com"/>
        <s v="wordunscrambler.me"/>
        <s v="boxrox.com"/>
        <s v="carscoops.com"/>
        <s v="healthline.com"/>
        <s v="sallysbakingaddiction.com"/>
        <s v="abcnews.go.com"/>
        <s v="chocolatecoveredkatie.com"/>
        <m/>
      </sharedItems>
    </cacheField>
    <cacheField name="exchange" numFmtId="0">
      <sharedItems containsBlank="1">
        <s v="PubMatic"/>
        <s v="Smart RTB+ (Smartadserver)"/>
        <s v="BidSwitch"/>
        <s v="Yieldmo"/>
        <s v="Google Ad Manager"/>
        <s v="Xandr - Monetize SSP (AppNexus)"/>
        <s v="Yahoo Exchange"/>
        <s v="Magnite DV+"/>
        <s v="Sovrn"/>
        <s v="OpenX"/>
        <s v="PulsePoint"/>
        <s v="Sharethrough"/>
        <s v="Index Exchange"/>
        <s v="TripleLift"/>
        <s v="Kargo"/>
        <s v="Taboola"/>
        <s v="GumGum"/>
        <m/>
      </sharedItems>
    </cacheField>
    <cacheField name="device_make" numFmtId="0">
      <sharedItems containsBlank="1">
        <s v="Smartphone"/>
        <s v="Windows PC"/>
        <s v="Apple PC"/>
        <m/>
      </sharedItems>
    </cacheField>
    <cacheField name="impressions" numFmtId="0">
      <sharedItems containsString="0" containsBlank="1" containsNumber="1" containsInteger="1">
        <n v="114723.0"/>
        <n v="49415.0"/>
        <n v="65243.0"/>
        <n v="10386.0"/>
        <n v="13202.0"/>
        <n v="109372.0"/>
        <n v="10501.0"/>
        <n v="1601933.0"/>
        <n v="16354.0"/>
        <n v="39844.0"/>
        <n v="12510.0"/>
        <n v="13382.0"/>
        <n v="120603.0"/>
        <n v="21599.0"/>
        <n v="120902.0"/>
        <n v="19212.0"/>
        <n v="213699.0"/>
        <n v="14730.0"/>
        <n v="57257.0"/>
        <n v="88293.0"/>
        <n v="96728.0"/>
        <n v="12088.0"/>
        <n v="188170.0"/>
        <n v="15904.0"/>
        <n v="9040.0"/>
        <n v="1221746.0"/>
        <n v="35335.0"/>
        <n v="8730.0"/>
        <n v="7356.0"/>
        <n v="9319.0"/>
        <n v="8233.0"/>
        <n v="37554.0"/>
        <n v="45711.0"/>
        <n v="7583.0"/>
        <n v="9709.0"/>
        <n v="10992.0"/>
        <n v="13779.0"/>
        <n v="35178.0"/>
        <n v="67752.0"/>
        <n v="42833.0"/>
        <n v="92764.0"/>
        <n v="14379.0"/>
        <n v="13642.0"/>
        <n v="9404.0"/>
        <n v="335461.0"/>
        <n v="25021.0"/>
        <n v="22175.0"/>
        <n v="13466.0"/>
        <n v="15200.0"/>
        <n v="18412.0"/>
        <n v="34959.0"/>
        <n v="207685.0"/>
        <n v="12280.0"/>
        <n v="66554.0"/>
        <n v="96508.0"/>
        <n v="272509.0"/>
        <n v="17317.0"/>
        <n v="21229.0"/>
        <n v="31813.0"/>
        <n v="7402.0"/>
        <n v="77313.0"/>
        <n v="8278.0"/>
        <n v="16669.0"/>
        <n v="16372.0"/>
        <n v="16227.0"/>
        <n v="16137.0"/>
        <n v="27371.0"/>
        <n v="49936.0"/>
        <n v="888037.0"/>
        <n v="116926.0"/>
        <n v="7695.0"/>
        <n v="106151.0"/>
        <n v="335664.0"/>
        <n v="262807.0"/>
        <n v="268811.0"/>
        <n v="17770.0"/>
        <n v="18028.0"/>
        <n v="144088.0"/>
        <n v="85280.0"/>
        <n v="97346.0"/>
        <n v="14917.0"/>
        <n v="88499.0"/>
        <n v="357707.0"/>
        <n v="292578.0"/>
        <n v="69136.0"/>
        <n v="68114.0"/>
        <n v="40519.0"/>
        <n v="16644.0"/>
        <n v="22800.0"/>
        <n v="32714.0"/>
        <n v="312206.0"/>
        <n v="15326.0"/>
        <n v="8068.0"/>
        <n v="12161.0"/>
        <n v="21962.0"/>
        <n v="263752.0"/>
        <n v="48707.0"/>
        <n v="90463.0"/>
        <n v="22690.0"/>
        <n v="10653.0"/>
        <n v="30714.0"/>
        <n v="100991.0"/>
        <n v="65380.0"/>
        <n v="22934.0"/>
        <n v="29107.0"/>
        <n v="8545.0"/>
        <n v="88819.0"/>
        <n v="57917.0"/>
        <n v="77703.0"/>
        <n v="39794.0"/>
        <n v="9149.0"/>
        <n v="10819.0"/>
        <n v="74164.0"/>
        <n v="12770.0"/>
        <n v="96779.0"/>
        <n v="121991.0"/>
        <n v="19093.0"/>
        <n v="138904.0"/>
        <n v="12592.0"/>
        <n v="18081.0"/>
        <n v="7427.0"/>
        <n v="13464.0"/>
        <n v="12512.0"/>
        <n v="44889.0"/>
        <n v="14038.0"/>
        <n v="22444.0"/>
        <n v="45965.0"/>
        <n v="12136.0"/>
        <n v="11043.0"/>
        <n v="100800.0"/>
        <n v="115673.0"/>
        <n v="9210.0"/>
        <n v="19464.0"/>
        <n v="16325.0"/>
        <n v="14137.0"/>
        <n v="24464.0"/>
        <n v="7229.0"/>
        <n v="37269.0"/>
        <n v="1515751.0"/>
        <n v="55274.0"/>
        <n v="134847.0"/>
        <n v="11296.0"/>
        <n v="16288.0"/>
        <n v="12459.0"/>
        <n v="14011.0"/>
        <n v="554980.0"/>
        <n v="8273.0"/>
        <n v="48211.0"/>
        <n v="221720.0"/>
        <n v="13823.0"/>
        <n v="186404.0"/>
        <n v="26304.0"/>
        <n v="53561.0"/>
        <n v="20278.0"/>
        <n v="70506.0"/>
        <n v="29251.0"/>
        <n v="12220.0"/>
        <n v="53464.0"/>
        <n v="58938.0"/>
        <n v="23965.0"/>
        <n v="24100.0"/>
        <n v="12319.0"/>
        <n v="17561.0"/>
        <n v="10835.0"/>
        <n v="325152.0"/>
        <n v="150457.0"/>
        <n v="224359.0"/>
        <n v="27202.0"/>
        <n v="190592.0"/>
        <n v="35163.0"/>
        <n v="45402.0"/>
        <n v="141165.0"/>
        <n v="62040.0"/>
        <n v="11734.0"/>
        <n v="161222.0"/>
        <n v="310255.0"/>
        <n v="321263.0"/>
        <n v="10779.0"/>
        <n v="1222302.0"/>
        <n v="232470.0"/>
        <n v="63794.0"/>
        <n v="114267.0"/>
        <n v="15033.0"/>
        <n v="10565.0"/>
        <n v="95644.0"/>
        <n v="25539.0"/>
        <n v="58738.0"/>
        <n v="17518.0"/>
        <n v="26270.0"/>
        <n v="16202.0"/>
        <n v="311753.0"/>
        <n v="59782.0"/>
        <n v="42830.0"/>
        <n v="63415.0"/>
        <n v="7789.0"/>
        <n v="109709.0"/>
        <n v="32173.0"/>
        <n v="55692.0"/>
        <n v="81905.0"/>
        <n v="43666.0"/>
        <n v="999915.0"/>
        <n v="210700.0"/>
        <n v="10903.0"/>
        <n v="23983.0"/>
        <n v="75531.0"/>
        <n v="446774.0"/>
        <n v="20348.0"/>
        <n v="47360.0"/>
        <n v="19408.0"/>
        <n v="8000.0"/>
        <n v="90123.0"/>
        <n v="28553.0"/>
        <n v="482834.0"/>
        <n v="14581.0"/>
        <n v="23488.0"/>
        <n v="16978.0"/>
        <n v="9238.0"/>
        <n v="42459.0"/>
        <n v="9153.0"/>
        <n v="42451.0"/>
        <n v="10066.0"/>
        <n v="21280.0"/>
        <n v="64892.0"/>
        <n v="49250.0"/>
        <n v="421110.0"/>
        <n v="127090.0"/>
        <n v="140359.0"/>
        <n v="32400.0"/>
        <n v="1116343.0"/>
        <n v="20417.0"/>
        <n v="183208.0"/>
        <n v="38735.0"/>
        <n v="56737.0"/>
        <n v="17075.0"/>
        <n v="16142.0"/>
        <n v="39705.0"/>
        <n v="81054.0"/>
        <n v="14083.0"/>
        <n v="21531.0"/>
        <n v="18401.0"/>
        <n v="69757.0"/>
        <n v="50517.0"/>
        <n v="106392.0"/>
        <n v="12868.0"/>
        <n v="13592.0"/>
        <n v="9222.0"/>
        <n v="11375.0"/>
        <n v="11681.0"/>
        <n v="10906.0"/>
        <n v="8420.0"/>
        <n v="286998.0"/>
        <n v="9790.0"/>
        <n v="12354.0"/>
        <n v="102884.0"/>
        <n v="20572.0"/>
        <n v="20537.0"/>
        <n v="52582.0"/>
        <n v="43367.0"/>
        <n v="7530.0"/>
        <n v="130796.0"/>
        <n v="122086.0"/>
        <n v="39725.0"/>
        <n v="212009.0"/>
        <n v="31443.0"/>
        <n v="87245.0"/>
        <n v="19334.0"/>
        <n v="115544.0"/>
        <n v="13655.0"/>
        <n v="20165.0"/>
        <n v="40447.0"/>
        <n v="318269.0"/>
        <n v="141157.0"/>
        <n v="9078.0"/>
        <n v="11025.0"/>
        <n v="88022.0"/>
        <n v="95289.0"/>
        <n v="19461.0"/>
        <n v="8111.0"/>
        <n v="50838.0"/>
        <n v="39212.0"/>
        <n v="7769.0"/>
        <n v="20459.0"/>
        <n v="76724.0"/>
        <n v="22163.0"/>
        <n v="9261.0"/>
        <n v="37355.0"/>
        <n v="13347.0"/>
        <n v="51889.0"/>
        <n v="69523.0"/>
        <n v="43327.0"/>
        <n v="29393.0"/>
        <n v="11672.0"/>
        <n v="9881.0"/>
        <n v="94340.0"/>
        <n v="69928.0"/>
        <n v="11561.0"/>
        <n v="73544.0"/>
        <n v="10485.0"/>
        <n v="8097.0"/>
        <n v="14693.0"/>
        <n v="11062.0"/>
        <n v="16236.0"/>
        <n v="83957.0"/>
        <n v="65043.0"/>
        <n v="38408.0"/>
        <n v="48947.0"/>
        <n v="21903.0"/>
        <n v="7531.0"/>
        <n v="74516.0"/>
        <n v="47016.0"/>
        <n v="11919.0"/>
        <n v="36543.0"/>
        <n v="42759.0"/>
        <n v="44505.0"/>
        <n v="470192.0"/>
        <n v="257862.0"/>
        <n v="14599.0"/>
        <n v="13100.0"/>
        <n v="39881.0"/>
        <n v="26558.0"/>
        <n v="177632.0"/>
        <n v="61574.0"/>
        <n v="12692.0"/>
        <n v="39314.0"/>
        <n v="9362.0"/>
        <n v="25377.0"/>
        <n v="253577.0"/>
        <n v="13168.0"/>
        <n v="14890.0"/>
        <n v="7965.0"/>
        <n v="18136.0"/>
        <n v="22004.0"/>
        <n v="8944.0"/>
        <n v="19951.0"/>
        <n v="149618.0"/>
        <n v="12988.0"/>
        <n v="14350.0"/>
        <n v="8362.0"/>
        <n v="13713.0"/>
        <n v="8217.0"/>
        <n v="562103.0"/>
        <n v="51056.0"/>
        <n v="58477.0"/>
        <n v="61848.0"/>
        <n v="49412.0"/>
        <n v="56927.0"/>
        <n v="9463.0"/>
        <n v="307888.0"/>
        <n v="12879.0"/>
        <n v="55445.0"/>
        <n v="20833.0"/>
        <n v="35043.0"/>
        <n v="117713.0"/>
        <n v="12176.0"/>
        <n v="10012.0"/>
        <n v="13326.0"/>
        <n v="48436.0"/>
        <n v="16580.0"/>
        <n v="9328.0"/>
        <n v="37617.0"/>
        <n v="45668.0"/>
        <n v="103665.0"/>
        <n v="17228.0"/>
        <n v="43057.0"/>
        <n v="77748.0"/>
        <n v="686858.0"/>
        <n v="18095.0"/>
        <n v="21028.0"/>
        <n v="1720462.0"/>
        <n v="12436.0"/>
        <n v="69540.0"/>
        <n v="229908.0"/>
        <n v="15441.0"/>
        <n v="11343.0"/>
        <n v="114384.0"/>
        <n v="9946.0"/>
        <n v="37717.0"/>
        <n v="37076.0"/>
        <n v="14047.0"/>
        <n v="14932.0"/>
        <n v="44361.0"/>
        <n v="38396.0"/>
        <n v="84306.0"/>
        <n v="760502.0"/>
        <n v="12710.0"/>
        <n v="14799.0"/>
        <n v="111624.0"/>
        <n v="80408.0"/>
        <n v="76049.0"/>
        <n v="13686.0"/>
        <n v="81486.0"/>
        <n v="15399.0"/>
        <n v="9273.0"/>
        <n v="217824.0"/>
        <n v="89744.0"/>
        <n v="10350.0"/>
        <n v="21482.0"/>
        <n v="1323451.0"/>
        <n v="679098.0"/>
        <n v="728841.0"/>
        <n v="23156.0"/>
        <n v="3196231.0"/>
        <n v="18324.0"/>
        <n v="14224.0"/>
        <n v="556152.0"/>
        <n v="117518.0"/>
        <n v="26212.0"/>
        <n v="7447.0"/>
        <n v="598460.0"/>
        <n v="9560.0"/>
        <n v="69722.0"/>
        <n v="284783.0"/>
        <n v="16175.0"/>
        <n v="507889.0"/>
        <n v="18633.0"/>
        <n v="109567.0"/>
        <n v="27032.0"/>
        <n v="26784.0"/>
        <n v="29092.0"/>
        <n v="9178.0"/>
        <n v="18537.0"/>
        <n v="12488.0"/>
        <n v="16719.0"/>
        <n v="297347.0"/>
        <n v="198163.0"/>
        <n v="65983.0"/>
        <n v="569171.0"/>
        <n v="13075.0"/>
        <n v="304377.0"/>
        <n v="756687.0"/>
        <n v="247106.0"/>
        <n v="780475.0"/>
        <n v="194833.0"/>
        <n v="69239.0"/>
        <n v="12606.0"/>
        <n v="29834.0"/>
        <n v="7320.0"/>
        <n v="47931.0"/>
        <n v="1109184.0"/>
        <n v="19344.0"/>
        <n v="18516.0"/>
        <n v="29856.0"/>
        <n v="98509.0"/>
        <n v="100058.0"/>
        <n v="7921.0"/>
        <n v="21737.0"/>
        <n v="11289.0"/>
        <n v="13293.0"/>
        <n v="7470.0"/>
        <n v="51515.0"/>
        <n v="16791.0"/>
        <n v="40859.0"/>
        <n v="16808.0"/>
        <n v="22501.0"/>
        <n v="11668.0"/>
        <n v="20486.0"/>
        <n v="14136.0"/>
        <n v="68704.0"/>
        <n v="276716.0"/>
        <n v="15588.0"/>
        <n v="19826.0"/>
        <n v="19549.0"/>
        <n v="46190.0"/>
        <n v="15449.0"/>
        <n v="75161.0"/>
        <n v="23774.0"/>
        <n v="30460.0"/>
        <n v="61442.0"/>
        <n v="11214.0"/>
        <n v="111884.0"/>
        <n v="264580.0"/>
        <n v="15277.0"/>
        <n v="11325.0"/>
        <n v="42884.0"/>
        <n v="20548.0"/>
        <n v="11417.0"/>
        <n v="10883.0"/>
        <n v="1956642.0"/>
        <n v="254780.0"/>
        <n v="21478.0"/>
        <n v="23410.0"/>
        <n v="7540.0"/>
        <n v="219088.0"/>
        <n v="1575592.0"/>
        <n v="19379.0"/>
        <n v="136733.0"/>
        <n v="16239.0"/>
        <n v="40929.0"/>
        <n v="15047.0"/>
        <n v="32436.0"/>
        <n v="9920.0"/>
        <n v="11789.0"/>
        <n v="15311.0"/>
        <n v="9702.0"/>
        <n v="25206.0"/>
        <n v="654902.0"/>
        <n v="12209.0"/>
        <n v="25889.0"/>
        <n v="14489.0"/>
        <n v="25532.0"/>
        <n v="31003.0"/>
        <n v="9725.0"/>
        <n v="12001.0"/>
        <n v="130602.0"/>
        <n v="27394.0"/>
        <n v="184622.0"/>
        <n v="39373.0"/>
        <n v="87287.0"/>
        <n v="99205.0"/>
        <n v="113262.0"/>
        <n v="27592.0"/>
        <n v="12974.0"/>
        <n v="12391.0"/>
        <n v="13132.0"/>
        <n v="19829.0"/>
        <n v="4154911.0"/>
        <n v="16503.0"/>
        <n v="11607.0"/>
        <n v="192201.0"/>
        <n v="33650.0"/>
        <n v="48562.0"/>
        <n v="14181.0"/>
        <n v="14509.0"/>
        <n v="1083050.0"/>
        <n v="15322.0"/>
        <n v="182114.0"/>
        <n v="65238.0"/>
        <n v="9867.0"/>
        <n v="72117.0"/>
        <n v="10677.0"/>
        <n v="102958.0"/>
        <n v="43117.0"/>
        <n v="13608.0"/>
        <n v="50183.0"/>
        <n v="7822.0"/>
        <n v="31243.0"/>
        <n v="11269.0"/>
        <n v="102905.0"/>
        <n v="21088.0"/>
        <n v="12214.0"/>
        <n v="11476.0"/>
        <n v="73567.0"/>
        <n v="224877.0"/>
        <n v="92806.0"/>
        <n v="10389.0"/>
        <n v="85965.0"/>
        <n v="104814.0"/>
        <n v="7687.0"/>
        <n v="126337.0"/>
        <n v="74436.0"/>
        <n v="45285.0"/>
        <n v="15318.0"/>
        <n v="8204.0"/>
        <n v="12864.0"/>
        <n v="10191.0"/>
        <n v="17833.0"/>
        <n v="10942.0"/>
        <n v="180353.0"/>
        <n v="104538.0"/>
        <n v="42755.0"/>
        <n v="59296.0"/>
        <n v="26715.0"/>
        <n v="12148.0"/>
        <n v="65257.0"/>
        <n v="252170.0"/>
        <n v="171575.0"/>
        <n v="16956.0"/>
        <n v="123430.0"/>
        <n v="57168.0"/>
        <n v="52006.0"/>
        <n v="36431.0"/>
        <n v="36863.0"/>
        <n v="22180.0"/>
        <n v="23941.0"/>
        <n v="571090.0"/>
        <n v="210096.0"/>
        <n v="292885.0"/>
        <n v="197192.0"/>
        <n v="82916.0"/>
        <n v="24875.0"/>
        <n v="45397.0"/>
        <n v="114194.0"/>
        <n v="18458.0"/>
        <n v="18771.0"/>
        <n v="232635.0"/>
        <n v="7514.0"/>
        <n v="16151.0"/>
        <n v="17049.0"/>
        <n v="7248.0"/>
        <n v="109128.0"/>
        <n v="13183.0"/>
        <n v="20885.0"/>
        <n v="207823.0"/>
        <n v="25835.0"/>
        <n v="921791.0"/>
        <n v="63460.0"/>
        <n v="49014.0"/>
        <n v="108559.0"/>
        <n v="818919.0"/>
        <n v="18022.0"/>
        <n v="39163.0"/>
        <n v="68008.0"/>
        <n v="11420.0"/>
        <n v="10093.0"/>
        <n v="152881.0"/>
        <n v="8437.0"/>
        <n v="91593.0"/>
        <n v="458931.0"/>
        <n v="17582.0"/>
        <n v="14553.0"/>
        <n v="564387.0"/>
        <n v="18313.0"/>
        <n v="61474.0"/>
        <n v="9533.0"/>
        <n v="34278.0"/>
        <n v="189462.0"/>
        <n v="14922.0"/>
        <n v="83537.0"/>
        <n v="80456.0"/>
        <n v="17382.0"/>
        <n v="13700.0"/>
        <n v="186702.0"/>
        <n v="17645.0"/>
        <n v="9157.0"/>
        <n v="11511.0"/>
        <n v="7472.0"/>
        <n v="10815.0"/>
        <n v="47394.0"/>
        <n v="405957.0"/>
        <n v="7584.0"/>
        <n v="27473.0"/>
        <n v="17620.0"/>
        <n v="1010148.0"/>
        <n v="119280.0"/>
        <n v="14398.0"/>
        <n v="11697.0"/>
        <n v="189571.0"/>
        <n v="13833.0"/>
        <n v="14984.0"/>
        <n v="7585.0"/>
        <n v="7862.0"/>
        <n v="14763.0"/>
        <n v="15475.0"/>
        <n v="83854.0"/>
        <n v="9014.0"/>
        <n v="161178.0"/>
        <n v="113420.0"/>
        <n v="7628.0"/>
        <n v="56945.0"/>
        <n v="115412.0"/>
        <n v="38070.0"/>
        <n v="481526.0"/>
        <n v="9060.0"/>
        <n v="183230.0"/>
        <n v="29323.0"/>
        <n v="95655.0"/>
        <n v="28888.0"/>
        <n v="8716.0"/>
        <n v="7394.0"/>
        <n v="1767940.0"/>
        <n v="9515.0"/>
        <n v="14451.0"/>
        <n v="17752.0"/>
        <n v="766674.0"/>
        <n v="7691.0"/>
        <n v="15547.0"/>
        <n v="33069.0"/>
        <n v="32845.0"/>
        <n v="198754.0"/>
        <n v="31359.0"/>
        <n v="96031.0"/>
        <n v="21143.0"/>
        <n v="117879.0"/>
        <n v="54134.0"/>
        <n v="12092.0"/>
        <n v="239164.0"/>
        <n v="61227.0"/>
        <n v="9357.0"/>
        <n v="24962.0"/>
        <n v="9730.0"/>
        <n v="156427.0"/>
        <n v="15602.0"/>
        <n v="48892.0"/>
        <n v="16628.0"/>
        <n v="84460.0"/>
        <n v="15252.0"/>
        <n v="9130.0"/>
        <n v="60412.0"/>
        <n v="742281.0"/>
        <n v="37176.0"/>
        <n v="41513.0"/>
        <n v="35034.0"/>
        <n v="8862.0"/>
        <n v="26820.0"/>
        <n v="908899.0"/>
        <n v="22259.0"/>
        <n v="26415.0"/>
        <n v="37227.0"/>
        <n v="13946.0"/>
        <n v="680912.0"/>
        <n v="9059.0"/>
        <n v="78433.0"/>
        <n v="10707.0"/>
        <n v="7409.0"/>
        <n v="435848.0"/>
        <n v="510778.0"/>
        <n v="70134.0"/>
        <n v="23711.0"/>
        <n v="20899.0"/>
        <n v="10811.0"/>
        <n v="1100942.0"/>
        <n v="26439.0"/>
        <n v="10524.0"/>
        <n v="23829.0"/>
        <n v="31625.0"/>
        <n v="81567.0"/>
        <n v="8187.0"/>
        <n v="64577.0"/>
        <n v="12451.0"/>
        <n v="7806.0"/>
        <n v="76439.0"/>
        <n v="74426.0"/>
        <m/>
      </sharedItems>
    </cacheField>
    <cacheField name="clicks" numFmtId="0">
      <sharedItems containsString="0" containsBlank="1" containsNumber="1" containsInteger="1">
        <n v="350.0"/>
        <n v="144.0"/>
        <n v="120.0"/>
        <n v="65.0"/>
        <n v="101.0"/>
        <n v="364.0"/>
        <n v="90.0"/>
        <n v="4265.0"/>
        <n v="40.0"/>
        <n v="99.0"/>
        <n v="74.0"/>
        <n v="68.0"/>
        <n v="298.0"/>
        <n v="66.0"/>
        <n v="333.0"/>
        <n v="54.0"/>
        <n v="270.0"/>
        <n v="88.0"/>
        <n v="167.0"/>
        <n v="255.0"/>
        <n v="341.0"/>
        <n v="490.0"/>
        <n v="190.0"/>
        <n v="21.0"/>
        <n v="3874.0"/>
        <n v="22.0"/>
        <n v="10.0"/>
        <n v="30.0"/>
        <n v="92.0"/>
        <n v="130.0"/>
        <n v="45.0"/>
        <n v="58.0"/>
        <n v="97.0"/>
        <n v="96.0"/>
        <n v="155.0"/>
        <n v="174.0"/>
        <n v="320.0"/>
        <n v="963.0"/>
        <n v="50.0"/>
        <n v="140.0"/>
        <n v="150.0"/>
        <n v="60.0"/>
        <n v="122.0"/>
        <n v="512.0"/>
        <n v="169.0"/>
        <n v="351.0"/>
        <n v="736.0"/>
        <n v="80.0"/>
        <n v="84.0"/>
        <n v="9.0"/>
        <n v="191.0"/>
        <n v="26.0"/>
        <n v="126.0"/>
        <n v="2841.0"/>
        <n v="321.0"/>
        <n v="20.0"/>
        <n v="299.0"/>
        <n v="852.0"/>
        <n v="684.0"/>
        <n v="799.0"/>
        <n v="70.0"/>
        <n v="89.0"/>
        <n v="211.0"/>
        <n v="790.0"/>
        <n v="186.0"/>
        <n v="951.0"/>
        <n v="812.0"/>
        <n v="111.0"/>
        <n v="79.0"/>
        <n v="69.0"/>
        <n v="841.0"/>
        <n v="702.0"/>
        <n v="185.0"/>
        <n v="204.0"/>
        <n v="286.0"/>
        <n v="208.0"/>
        <n v="81.0"/>
        <n v="64.0"/>
        <n v="200.0"/>
        <n v="212.0"/>
        <n v="241.0"/>
        <n v="369.0"/>
        <n v="399.0"/>
        <n v="63.0"/>
        <n v="44.0"/>
        <n v="0.0"/>
        <n v="125.0"/>
        <n v="160.0"/>
        <n v="410.0"/>
        <n v="78.0"/>
        <n v="106.0"/>
        <n v="219.0"/>
        <n v="450.0"/>
        <n v="56.0"/>
        <n v="1542.0"/>
        <n v="24.0"/>
        <n v="499.0"/>
        <n v="940.0"/>
        <n v="75.0"/>
        <n v="147.0"/>
        <n v="86.0"/>
        <n v="95.0"/>
        <n v="175.0"/>
        <n v="110.0"/>
        <n v="25.0"/>
        <n v="854.0"/>
        <n v="420.0"/>
        <n v="480.0"/>
        <n v="601.0"/>
        <n v="250.0"/>
        <n v="500.0"/>
        <n v="970.0"/>
        <n v="3142.0"/>
        <n v="504.0"/>
        <n v="76.0"/>
        <n v="240.0"/>
        <n v="165.0"/>
        <n v="763.0"/>
        <n v="278.0"/>
        <n v="104.0"/>
        <n v="184.0"/>
        <n v="220.0"/>
        <n v="133.0"/>
        <n v="2748.0"/>
        <n v="704.0"/>
        <n v="35.0"/>
        <n v="1269.0"/>
        <n v="85.0"/>
        <n v="121.0"/>
        <n v="23.0"/>
        <n v="214.0"/>
        <n v="984.0"/>
        <n v="352.0"/>
        <n v="87.0"/>
        <n v="3104.0"/>
        <n v="620.0"/>
        <n v="114.0"/>
        <n v="145.0"/>
        <n v="265.0"/>
        <n v="55.0"/>
        <n v="199.0"/>
        <n v="33.0"/>
        <n v="46.0"/>
        <n v="815.0"/>
        <n v="300.0"/>
        <n v="555.0"/>
        <n v="412.0"/>
        <n v="177.0"/>
        <n v="914.0"/>
        <n v="370.0"/>
        <n v="260.0"/>
        <n v="187.0"/>
        <n v="15.0"/>
        <n v="210.0"/>
        <n v="223.0"/>
        <n v="230.0"/>
        <n v="124.0"/>
        <n v="700.0"/>
        <n v="485.0"/>
        <n v="280.0"/>
        <n v="105.0"/>
        <n v="100.0"/>
        <n v="39.0"/>
        <n v="890.0"/>
        <n v="31.0"/>
        <n v="151.0"/>
        <n v="1450.0"/>
        <n v="135.0"/>
        <n v="213.0"/>
        <n v="170.0"/>
        <n v="863.0"/>
        <n v="71.0"/>
        <n v="374.0"/>
        <n v="98.0"/>
        <n v="171.0"/>
        <n v="227.0"/>
        <n v="2085.0"/>
        <n v="4865.0"/>
        <n v="489.0"/>
        <n v="48.0"/>
        <n v="113.0"/>
        <n v="166.0"/>
        <n v="2140.0"/>
        <n v="59.0"/>
        <n v="590.0"/>
        <n v="193.0"/>
        <n v="560.0"/>
        <n v="311.0"/>
        <n v="67.0"/>
        <n v="3414.0"/>
        <n v="1984.0"/>
        <n v="2174.0"/>
        <n v="73.0"/>
        <n v="8745.0"/>
        <n v="1867.0"/>
        <n v="77.0"/>
        <n v="1654.0"/>
        <n v="194.0"/>
        <n v="756.0"/>
        <n v="823.0"/>
        <n v="345.0"/>
        <n v="751.0"/>
        <n v="469.0"/>
        <n v="1354.0"/>
        <n v="801.0"/>
        <n v="750.0"/>
        <n v="2186.0"/>
        <n v="435.0"/>
        <n v="43.0"/>
        <n v="42.0"/>
        <n v="49.0"/>
        <n v="691.0"/>
        <n v="4563.0"/>
        <n v="699.0"/>
        <n v="1245.0"/>
        <n v="541.0"/>
        <n v="142.0"/>
        <n v="1874.0"/>
        <n v="37.0"/>
        <n v="269.0"/>
        <n v="180.0"/>
        <n v="203.0"/>
        <n v="380.0"/>
        <n v="1254.0"/>
        <n v="3984.0"/>
        <n v="421.0"/>
        <n v="197.0"/>
        <n v="805.0"/>
        <n v="233.0"/>
        <n v="325.0"/>
        <n v="61.0"/>
        <n v="471.0"/>
        <n v="347.0"/>
        <n v="117.0"/>
        <n v="201.0"/>
        <n v="650.0"/>
        <n v="360.0"/>
        <n v="108.0"/>
        <n v="116.0"/>
        <n v="1541.0"/>
        <n v="796.0"/>
        <n v="519.0"/>
        <n v="666.0"/>
        <n v="470.0"/>
        <n v="600.0"/>
        <n v="2150.0"/>
        <n v="1987.0"/>
        <n v="426.0"/>
        <n v="974.0"/>
        <n v="47.0"/>
        <n v="478.0"/>
        <n v="222.0"/>
        <n v="874.0"/>
        <n v="52.0"/>
        <n v="2874.0"/>
        <n v="400.0"/>
        <n v="13.0"/>
        <n v="492.0"/>
        <n v="19.0"/>
        <n v="152.0"/>
        <n v="146.0"/>
        <n v="1235.0"/>
        <n v="275.0"/>
        <n v="4852.0"/>
        <n v="164.0"/>
        <n v="390.0"/>
        <n v="209.0"/>
        <n v="1999.0"/>
        <n v="2000.0"/>
        <n v="57.0"/>
        <n v="1058.0"/>
        <n v="1290.0"/>
        <n v="2984.0"/>
        <n v="440.0"/>
        <m/>
      </sharedItems>
    </cacheField>
    <cacheField name="viewable_impressions" numFmtId="0">
      <sharedItems containsString="0" containsBlank="1" containsNumber="1" containsInteger="1">
        <n v="14623.0"/>
        <n v="24692.0"/>
        <n v="39543.0"/>
        <n v="5876.0"/>
        <n v="10871.0"/>
        <n v="58336.0"/>
        <n v="4126.0"/>
        <n v="1135085.0"/>
        <n v="8061.0"/>
        <n v="11077.0"/>
        <n v="4391.0"/>
        <n v="3340.0"/>
        <n v="47405.0"/>
        <n v="13600.0"/>
        <n v="9964.0"/>
        <n v="6872.0"/>
        <n v="18395.0"/>
        <n v="1272.0"/>
        <n v="3797.0"/>
        <n v="24101.0"/>
        <n v="69700.0"/>
        <n v="1124.0"/>
        <n v="155266.0"/>
        <n v="7523.0"/>
        <n v="3585.0"/>
        <n v="512107.0"/>
        <n v="22566.0"/>
        <n v="3725.0"/>
        <n v="1588.0"/>
        <n v="6193.0"/>
        <n v="5361.0"/>
        <n v="13128.0"/>
        <n v="23052.0"/>
        <n v="4608.0"/>
        <n v="3339.0"/>
        <n v="6677.0"/>
        <n v="3482.0"/>
        <n v="23374.0"/>
        <n v="47126.0"/>
        <n v="37438.0"/>
        <n v="19625.0"/>
        <n v="6272.0"/>
        <n v="9830.0"/>
        <n v="4781.0"/>
        <n v="171464.0"/>
        <n v="11084.0"/>
        <n v="14910.0"/>
        <n v="8684.0"/>
        <n v="5375.0"/>
        <n v="5668.0"/>
        <n v="17511.0"/>
        <n v="20134.0"/>
        <n v="7633.0"/>
        <n v="39206.0"/>
        <n v="47065.0"/>
        <n v="89526.0"/>
        <n v="8055.0"/>
        <n v="18073.0"/>
        <n v="14149.0"/>
        <n v="3860.0"/>
        <n v="40366.0"/>
        <n v="6758.0"/>
        <n v="10961.0"/>
        <n v="4731.0"/>
        <n v="9438.0"/>
        <n v="7938.0"/>
        <n v="22256.0"/>
        <n v="25461.0"/>
        <n v="370429.0"/>
        <n v="69132.0"/>
        <n v="3481.0"/>
        <n v="75304.0"/>
        <n v="148742.0"/>
        <n v="109871.0"/>
        <n v="95989.0"/>
        <n v="12771.0"/>
        <n v="1851.0"/>
        <n v="26416.0"/>
        <n v="35860.0"/>
        <n v="44118.0"/>
        <n v="3065.0"/>
        <n v="18950.0"/>
        <n v="203987.0"/>
        <n v="6474.0"/>
        <n v="40571.0"/>
        <n v="569.0"/>
        <n v="6105.0"/>
        <n v="5055.0"/>
        <n v="8298.0"/>
        <n v="3756.0"/>
        <n v="35661.0"/>
        <n v="7941.0"/>
        <n v="5545.0"/>
        <n v="6284.0"/>
        <n v="10702.0"/>
        <n v="127042.0"/>
        <n v="25182.0"/>
        <n v="803.0"/>
        <n v="10212.0"/>
        <n v="5263.0"/>
        <n v="12531.0"/>
        <n v="56138.0"/>
        <n v="30039.0"/>
        <n v="18536.0"/>
        <n v="4047.0"/>
        <n v="3454.0"/>
        <n v="65488.0"/>
        <n v="3650.0"/>
        <n v="33478.0"/>
        <n v="17539.0"/>
        <n v="4568.0"/>
        <n v="4168.0"/>
        <n v="25104.0"/>
        <n v="6224.0"/>
        <n v="9831.0"/>
        <n v="43079.0"/>
        <n v="9626.0"/>
        <n v="98952.0"/>
        <n v="7472.0"/>
        <n v="4545.0"/>
        <n v="4752.0"/>
        <n v="1698.0"/>
        <n v="6240.0"/>
        <n v="17477.0"/>
        <n v="1600.0"/>
        <n v="12672.0"/>
        <n v="10028.0"/>
        <n v="2089.0"/>
        <n v="4547.0"/>
        <n v="14473.0"/>
        <n v="52475.0"/>
        <n v="3798.0"/>
        <n v="11814.0"/>
        <n v="9558.0"/>
        <n v="9300.0"/>
        <n v="3275.0"/>
        <n v="11667.0"/>
        <n v="1151776.0"/>
        <n v="47583.0"/>
        <n v="104268.0"/>
        <n v="6822.0"/>
        <n v="5304.0"/>
        <n v="7290.0"/>
        <n v="5060.0"/>
        <n v="323498.0"/>
        <n v="1929.0"/>
        <n v="30157.0"/>
        <n v="35178.0"/>
        <n v="10671.0"/>
        <n v="30885.0"/>
        <n v="12354.0"/>
        <n v="37063.0"/>
        <n v="14227.0"/>
        <n v="6410.0"/>
        <n v="26779.0"/>
        <n v="25060.0"/>
        <n v="7133.0"/>
        <n v="22151.0"/>
        <n v="41861.0"/>
        <n v="13608.0"/>
        <n v="11355.0"/>
        <n v="7028.0"/>
        <n v="2960.0"/>
        <n v="2888.0"/>
        <n v="138319.0"/>
        <n v="58372.0"/>
        <n v="163149.0"/>
        <n v="5202.0"/>
        <n v="28906.0"/>
        <n v="21222.0"/>
        <n v="17284.0"/>
        <n v="102776.0"/>
        <n v="43853.0"/>
        <n v="8741.0"/>
        <n v="66740.0"/>
        <n v="105054.0"/>
        <n v="172887.0"/>
        <n v="6420.0"/>
        <n v="553773.0"/>
        <n v="40870.0"/>
        <n v="46557.0"/>
        <n v="60964.0"/>
        <n v="5495.0"/>
        <n v="6248.0"/>
        <n v="13294.0"/>
        <n v="12130.0"/>
        <n v="33538.0"/>
        <n v="11513.0"/>
        <n v="12813.0"/>
        <n v="11786.0"/>
        <n v="170122.0"/>
        <n v="28235.0"/>
        <n v="24499.0"/>
        <n v="28161.0"/>
        <n v="4655.0"/>
        <n v="3064.0"/>
        <n v="24427.0"/>
        <n v="3596.0"/>
        <n v="61995.0"/>
        <n v="18513.0"/>
        <n v="618816.0"/>
        <n v="94625.0"/>
        <n v="3776.0"/>
        <n v="464.0"/>
        <n v="63816.0"/>
        <n v="196581.0"/>
        <n v="14945.0"/>
        <n v="8047.0"/>
        <n v="6596.0"/>
        <n v="4400.0"/>
        <n v="33421.0"/>
        <n v="11390.0"/>
        <n v="292059.0"/>
        <n v="6970.0"/>
        <n v="4620.0"/>
        <n v="8367.0"/>
        <n v="4626.0"/>
        <n v="15187.0"/>
        <n v="4345.0"/>
        <n v="29142.0"/>
        <n v="6978.0"/>
        <n v="15309.0"/>
        <n v="34731.0"/>
        <n v="9205.0"/>
        <n v="212140.0"/>
        <n v="30178.0"/>
        <n v="76130.0"/>
        <n v="5152.0"/>
        <n v="550519.0"/>
        <n v="1016.0"/>
        <n v="131164.0"/>
        <n v="28719.0"/>
        <n v="41296.0"/>
        <n v="5508.0"/>
        <n v="7064.0"/>
        <n v="12950.0"/>
        <n v="56762.0"/>
        <n v="9945.0"/>
        <n v="15593.0"/>
        <n v="11051.0"/>
        <n v="41258.0"/>
        <n v="17179.0"/>
        <n v="39599.0"/>
        <n v="6472.0"/>
        <n v="7747.0"/>
        <n v="5352.0"/>
        <n v="7171.0"/>
        <n v="4713.0"/>
        <n v="4735.0"/>
        <n v="4430.0"/>
        <n v="61586.0"/>
        <n v="1295.0"/>
        <n v="8561.0"/>
        <n v="42841.0"/>
        <n v="2226.0"/>
        <n v="15587.0"/>
        <n v="22065.0"/>
        <n v="14306.0"/>
        <n v="5468.0"/>
        <n v="109118.0"/>
        <n v="82898.0"/>
        <n v="5402.0"/>
        <n v="16903.0"/>
        <n v="19134.0"/>
        <n v="71903.0"/>
        <n v="8673.0"/>
        <n v="79182.0"/>
        <n v="9519.0"/>
        <n v="6601.0"/>
        <n v="16663.0"/>
        <n v="33355.0"/>
        <n v="8280.0"/>
        <n v="4051.0"/>
        <n v="7974.0"/>
        <n v="45972.0"/>
        <n v="19527.0"/>
        <n v="14647.0"/>
        <n v="4346.0"/>
        <n v="23274.0"/>
        <n v="31317.0"/>
        <n v="3152.0"/>
        <n v="12668.0"/>
        <n v="43209.0"/>
        <n v="2368.0"/>
        <n v="3852.0"/>
        <n v="17138.0"/>
        <n v="8357.0"/>
        <n v="33879.0"/>
        <n v="48273.0"/>
        <n v="4689.0"/>
        <n v="3277.0"/>
        <n v="7619.0"/>
        <n v="2344.0"/>
        <n v="16955.0"/>
        <n v="30196.0"/>
        <n v="4063.0"/>
        <n v="40405.0"/>
        <n v="4255.0"/>
        <n v="4942.0"/>
        <n v="6597.0"/>
        <n v="6539.0"/>
        <n v="8669.0"/>
        <n v="1420.0"/>
        <n v="25871.0"/>
        <n v="23557.0"/>
        <n v="32089.0"/>
        <n v="18831.0"/>
        <n v="3059.0"/>
        <n v="23985.0"/>
        <n v="12210.0"/>
        <n v="8100.0"/>
        <n v="18046.0"/>
        <n v="17744.0"/>
        <n v="18993.0"/>
        <n v="336480.0"/>
        <n v="105048.0"/>
        <n v="28001.0"/>
        <n v="1779.0"/>
        <n v="6507.0"/>
        <n v="6331.0"/>
        <n v="15761.0"/>
        <n v="70865.0"/>
        <n v="18717.0"/>
        <n v="9048.0"/>
        <n v="27671.0"/>
        <n v="16698.0"/>
        <n v="66972.0"/>
        <n v="8527.0"/>
        <n v="5230.0"/>
        <n v="10842.0"/>
        <n v="18735.0"/>
        <n v="3002.0"/>
        <n v="10511.0"/>
        <n v="126031.0"/>
        <n v="6514.0"/>
        <n v="8228.0"/>
        <n v="3821.0"/>
        <n v="5959.0"/>
        <n v="8339.0"/>
        <n v="5740.0"/>
        <n v="340616.0"/>
        <n v="24672.0"/>
        <n v="43554.0"/>
        <n v="6581.0"/>
        <n v="22155.0"/>
        <n v="20980.0"/>
        <n v="1518.0"/>
        <n v="134959.0"/>
        <n v="7225.0"/>
        <n v="4565.0"/>
        <n v="1777.0"/>
        <n v="20942.0"/>
        <n v="16357.0"/>
        <n v="5460.0"/>
        <n v="5734.0"/>
        <n v="3568.0"/>
        <n v="16543.0"/>
        <n v="11928.0"/>
        <n v="7102.0"/>
        <n v="5092.0"/>
        <n v="16872.0"/>
        <n v="77283.0"/>
        <n v="11116.0"/>
        <n v="23767.0"/>
        <n v="6170.0"/>
        <n v="81956.0"/>
        <n v="10021.0"/>
        <n v="5781.0"/>
        <n v="940296.0"/>
        <n v="7055.0"/>
        <n v="28713.0"/>
        <n v="98259.0"/>
        <n v="7626.0"/>
        <n v="5900.0"/>
        <n v="61524.0"/>
        <n v="4818.0"/>
        <n v="26541.0"/>
        <n v="9246.0"/>
        <n v="9934.0"/>
        <n v="8947.0"/>
        <n v="36040.0"/>
        <n v="6305.0"/>
        <n v="45376.0"/>
        <n v="326721.0"/>
        <n v="8159.0"/>
        <n v="1403.0"/>
        <n v="40343.0"/>
        <n v="13127.0"/>
        <n v="34921.0"/>
        <n v="7928.0"/>
        <n v="57653.0"/>
        <n v="3398.0"/>
        <n v="4648.0"/>
        <n v="75089.0"/>
        <n v="48786.0"/>
        <n v="723.0"/>
        <n v="10473.0"/>
        <n v="737990.0"/>
        <n v="467726.0"/>
        <n v="424340.0"/>
        <n v="4468.0"/>
        <n v="2013324.0"/>
        <n v="3145.0"/>
        <n v="2549.0"/>
        <n v="221833.0"/>
        <n v="66458.0"/>
        <n v="12726.0"/>
        <n v="4163.0"/>
        <n v="201153.0"/>
        <n v="3076.0"/>
        <n v="40640.0"/>
        <n v="239363.0"/>
        <n v="1923.0"/>
        <n v="9613.0"/>
        <n v="176329.0"/>
        <n v="9424.0"/>
        <n v="57620.0"/>
        <n v="21893.0"/>
        <n v="12708.0"/>
        <n v="16986.0"/>
        <n v="4644.0"/>
        <n v="6473.0"/>
        <n v="4021.0"/>
        <n v="9944.0"/>
        <n v="166412.0"/>
        <n v="76695.0"/>
        <n v="8536.0"/>
        <n v="343050.0"/>
        <n v="5980.0"/>
        <n v="27519.0"/>
        <n v="442979.0"/>
        <n v="159618.0"/>
        <n v="453974.0"/>
        <n v="29091.0"/>
        <n v="23112.0"/>
        <n v="8332.0"/>
        <n v="14599.0"/>
        <n v="4020.0"/>
        <n v="15989.0"/>
        <n v="83035.0"/>
        <n v="2353.0"/>
        <n v="8191.0"/>
        <n v="7664.0"/>
        <n v="30688.0"/>
        <n v="73422.0"/>
        <n v="4727.0"/>
        <n v="11206.0"/>
        <n v="1345.0"/>
        <n v="9054.0"/>
        <n v="6753.0"/>
        <n v="18304.0"/>
        <n v="11402.0"/>
        <n v="17695.0"/>
        <n v="9211.0"/>
        <n v="13003.0"/>
        <n v="7860.0"/>
        <n v="14583.0"/>
        <n v="4683.0"/>
        <n v="31283.0"/>
        <n v="114927.0"/>
        <n v="6511.0"/>
        <n v="6187.0"/>
        <n v="8618.0"/>
        <n v="4595.0"/>
        <n v="40385.0"/>
        <n v="10735.0"/>
        <n v="21830.0"/>
        <n v="17048.0"/>
        <n v="5523.0"/>
        <n v="53017.0"/>
        <n v="217526.0"/>
        <n v="3089.0"/>
        <n v="6186.0"/>
        <n v="14259.0"/>
        <n v="1387.0"/>
        <n v="1652.0"/>
        <n v="981461.0"/>
        <n v="19169.0"/>
        <n v="15548.0"/>
        <n v="163786.0"/>
        <n v="13626.0"/>
        <n v="1475.0"/>
        <n v="75638.0"/>
        <n v="1155869.0"/>
        <n v="12168.0"/>
        <n v="102728.0"/>
        <n v="9375.0"/>
        <n v="9249.0"/>
        <n v="5653.0"/>
        <n v="17531.0"/>
        <n v="6702.0"/>
        <n v="7757.0"/>
        <n v="5564.0"/>
        <n v="3588.0"/>
        <n v="40733.0"/>
        <n v="3976.0"/>
        <n v="18382.0"/>
        <n v="12453.0"/>
        <n v="15219.0"/>
        <n v="12591.0"/>
        <n v="6616.0"/>
        <n v="7173.0"/>
        <n v="11736.0"/>
        <n v="16144.0"/>
        <n v="98938.0"/>
        <n v="23152.0"/>
        <n v="40039.0"/>
        <n v="49240.0"/>
        <n v="95762.0"/>
        <n v="10901.0"/>
        <n v="7521.0"/>
        <n v="5756.0"/>
        <n v="6133.0"/>
        <n v="15071.0"/>
        <n v="2338732.0"/>
        <n v="8595.0"/>
        <n v="5218.0"/>
        <n v="113707.0"/>
        <n v="15621.0"/>
        <n v="29108.0"/>
        <n v="7106.0"/>
        <n v="866.0"/>
        <n v="590156.0"/>
        <n v="6416.0"/>
        <n v="14477.0"/>
        <n v="23741.0"/>
        <n v="6867.0"/>
        <n v="9807.0"/>
        <n v="7247.0"/>
        <n v="86884.0"/>
        <n v="6478.0"/>
        <n v="2714.0"/>
        <n v="41506.0"/>
        <n v="3786.0"/>
        <n v="16326.0"/>
        <n v="4992.0"/>
        <n v="45324.0"/>
        <n v="17930.0"/>
        <n v="5376.0"/>
        <n v="4963.0"/>
        <n v="28800.0"/>
        <n v="121175.0"/>
        <n v="67534.0"/>
        <n v="8161.0"/>
        <n v="33865.0"/>
        <n v="55984.0"/>
        <n v="5311.0"/>
        <n v="51394.0"/>
        <n v="30158.0"/>
        <n v="30225.0"/>
        <n v="5928.0"/>
        <n v="1348.0"/>
        <n v="5549.0"/>
        <n v="1243.0"/>
        <n v="8670.0"/>
        <n v="4578.0"/>
        <n v="67637.0"/>
        <n v="49049.0"/>
        <n v="36503.0"/>
        <n v="25482.0"/>
        <n v="12287.0"/>
        <n v="7950.0"/>
        <n v="12749.0"/>
        <n v="9248.0"/>
        <n v="101487.0"/>
        <n v="7553.0"/>
        <n v="45294.0"/>
        <n v="43261.0"/>
        <n v="24711.0"/>
        <n v="31262.0"/>
        <n v="3570.0"/>
        <n v="4835.0"/>
        <n v="13054.0"/>
        <n v="246243.0"/>
        <n v="90928.0"/>
        <n v="12733.0"/>
        <n v="80623.0"/>
        <n v="24951.0"/>
        <n v="14213.0"/>
        <n v="716.0"/>
        <n v="50923.0"/>
        <n v="3623.0"/>
        <n v="34008.0"/>
        <n v="2646.0"/>
        <n v="4360.0"/>
        <n v="191.0"/>
        <n v="3988.0"/>
        <n v="38487.0"/>
        <n v="4337.0"/>
        <n v="9901.0"/>
        <n v="33602.0"/>
        <n v="3753.0"/>
        <n v="668449.0"/>
        <n v="26978.0"/>
        <n v="30349.0"/>
        <n v="79254.0"/>
        <n v="395852.0"/>
        <n v="10618.0"/>
        <n v="16254.0"/>
        <n v="2996.0"/>
        <n v="4647.0"/>
        <n v="3901.0"/>
        <n v="94895.0"/>
        <n v="5271.0"/>
        <n v="51004.0"/>
        <n v="264325.0"/>
        <n v="9848.0"/>
        <n v="6119.0"/>
        <n v="78234.0"/>
        <n v="9481.0"/>
        <n v="31245.0"/>
        <n v="6548.0"/>
        <n v="3704.0"/>
        <n v="53431.0"/>
        <n v="10713.0"/>
        <n v="67987.0"/>
        <n v="46039.0"/>
        <n v="7411.0"/>
        <n v="3609.0"/>
        <n v="132038.0"/>
        <n v="9673.0"/>
        <n v="4520.0"/>
        <n v="8268.0"/>
        <n v="1191.0"/>
        <n v="4321.0"/>
        <n v="22712.0"/>
        <n v="204189.0"/>
        <n v="3093.0"/>
        <n v="11306.0"/>
        <n v="11197.0"/>
        <n v="699834.0"/>
        <n v="55665.0"/>
        <n v="2807.0"/>
        <n v="6761.0"/>
        <n v="130676.0"/>
        <n v="7693.0"/>
        <n v="9614.0"/>
        <n v="5396.0"/>
        <n v="2152.0"/>
        <n v="8955.0"/>
        <n v="6019.0"/>
        <n v="60626.0"/>
        <n v="5054.0"/>
        <n v="70181.0"/>
        <n v="33557.0"/>
        <n v="5048.0"/>
        <n v="20750.0"/>
        <n v="71564.0"/>
        <n v="15253.0"/>
        <n v="396802.0"/>
        <n v="5190.0"/>
        <n v="155260.0"/>
        <n v="13822.0"/>
        <n v="9202.0"/>
        <n v="21437.0"/>
        <n v="6490.0"/>
        <n v="3441.0"/>
        <n v="881525.0"/>
        <n v="6169.0"/>
        <n v="5606.0"/>
        <n v="5855.0"/>
        <n v="344201.0"/>
        <n v="3890.0"/>
        <n v="7615.0"/>
        <n v="16163.0"/>
        <n v="137649.0"/>
        <n v="18348.0"/>
        <n v="57187.0"/>
        <n v="52098.0"/>
        <n v="37418.0"/>
        <n v="2042.0"/>
        <n v="86250.0"/>
        <n v="10434.0"/>
        <n v="1754.0"/>
        <n v="18450.0"/>
        <n v="2971.0"/>
        <n v="61821.0"/>
        <n v="7676.0"/>
        <n v="32060.0"/>
        <n v="13169.0"/>
        <n v="3721.0"/>
        <n v="33457.0"/>
        <n v="432673.0"/>
        <n v="31829.0"/>
        <n v="20872.0"/>
        <n v="13904.0"/>
        <n v="1359.0"/>
        <n v="13553.0"/>
        <n v="644697.0"/>
        <n v="12405.0"/>
        <n v="13791.0"/>
        <n v="13542.0"/>
        <n v="3142.0"/>
        <n v="388915.0"/>
        <n v="589.0"/>
        <n v="24067.0"/>
        <n v="6300.0"/>
        <n v="5009.0"/>
        <n v="274912.0"/>
        <n v="70777.0"/>
        <n v="48862.0"/>
        <n v="11394.0"/>
        <n v="988.0"/>
        <n v="629973.0"/>
        <n v="7093.0"/>
        <n v="7601.0"/>
        <n v="8326.0"/>
        <n v="23764.0"/>
        <n v="53264.0"/>
        <n v="4888.0"/>
        <n v="37732.0"/>
        <n v="2987.0"/>
        <n v="3150.0"/>
        <n v="58269.0"/>
        <n v="39257.0"/>
        <m/>
      </sharedItems>
    </cacheField>
    <cacheField name="measurable_impressions" numFmtId="0">
      <sharedItems containsString="0" containsBlank="1" containsNumber="1" containsInteger="1">
        <n v="92063.0"/>
        <n v="45565.0"/>
        <n v="54290.0"/>
        <n v="10048.0"/>
        <n v="12885.0"/>
        <n v="103569.0"/>
        <n v="7654.0"/>
        <n v="1487426.0"/>
        <n v="15667.0"/>
        <n v="30190.0"/>
        <n v="9098.0"/>
        <n v="11662.0"/>
        <n v="100881.0"/>
        <n v="20256.0"/>
        <n v="70015.0"/>
        <n v="14248.0"/>
        <n v="164487.0"/>
        <n v="12427.0"/>
        <n v="51520.0"/>
        <n v="75557.0"/>
        <n v="91910.0"/>
        <n v="10003.0"/>
        <n v="176562.0"/>
        <n v="14815.0"/>
        <n v="8450.0"/>
        <n v="1088748.0"/>
        <n v="30685.0"/>
        <n v="7413.0"/>
        <n v="7088.0"/>
        <n v="8682.0"/>
        <n v="7643.0"/>
        <n v="27596.0"/>
        <n v="42375.0"/>
        <n v="5881.0"/>
        <n v="7891.0"/>
        <n v="10132.0"/>
        <n v="12487.0"/>
        <n v="33779.0"/>
        <n v="65080.0"/>
        <n v="40447.0"/>
        <n v="76531.0"/>
        <n v="11886.0"/>
        <n v="11658.0"/>
        <n v="7943.0"/>
        <n v="247450.0"/>
        <n v="18079.0"/>
        <n v="20074.0"/>
        <n v="11766.0"/>
        <n v="12040.0"/>
        <n v="16711.0"/>
        <n v="31974.0"/>
        <n v="30708.0"/>
        <n v="11053.0"/>
        <n v="62109.0"/>
        <n v="73640.0"/>
        <n v="237859.0"/>
        <n v="12724.0"/>
        <n v="19655.0"/>
        <n v="21281.0"/>
        <n v="6406.0"/>
        <n v="71128.0"/>
        <n v="7537.0"/>
        <n v="15451.0"/>
        <n v="15332.0"/>
        <n v="15611.0"/>
        <n v="14030.0"/>
        <n v="25986.0"/>
        <n v="44751.0"/>
        <n v="820340.0"/>
        <n v="111957.0"/>
        <n v="7050.0"/>
        <n v="99311.0"/>
        <n v="313071.0"/>
        <n v="236426.0"/>
        <n v="173923.0"/>
        <n v="16749.0"/>
        <n v="14926.0"/>
        <n v="137369.0"/>
        <n v="79837.0"/>
        <n v="91080.0"/>
        <n v="13109.0"/>
        <n v="71458.0"/>
        <n v="338107.0"/>
        <n v="12323.0"/>
        <n v="63614.0"/>
        <n v="2059.0"/>
        <n v="26283.0"/>
        <n v="15831.0"/>
        <n v="21161.0"/>
        <n v="30764.0"/>
        <n v="292992.0"/>
        <n v="14331.0"/>
        <n v="7554.0"/>
        <n v="10919.0"/>
        <n v="21034.0"/>
        <n v="225121.0"/>
        <n v="44696.0"/>
        <n v="2465.0"/>
        <n v="19934.0"/>
        <n v="9921.0"/>
        <n v="28461.0"/>
        <n v="88836.0"/>
        <n v="60482.0"/>
        <n v="21019.0"/>
        <n v="27357.0"/>
        <n v="5510.0"/>
        <n v="80451.0"/>
        <n v="55128.0"/>
        <n v="72874.0"/>
        <n v="37664.0"/>
        <n v="8648.0"/>
        <n v="9768.0"/>
        <n v="61242.0"/>
        <n v="11110.0"/>
        <n v="63640.0"/>
        <n v="99312.0"/>
        <n v="17815.0"/>
        <n v="120688.0"/>
        <n v="11687.0"/>
        <n v="15617.0"/>
        <n v="6566.0"/>
        <n v="11234.0"/>
        <n v="9672.0"/>
        <n v="38621.0"/>
        <n v="11345.0"/>
        <n v="21345.0"/>
        <n v="37295.0"/>
        <n v="11500.0"/>
        <n v="9666.0"/>
        <n v="85424.0"/>
        <n v="97166.0"/>
        <n v="8619.0"/>
        <n v="17040.0"/>
        <n v="15426.0"/>
        <n v="13110.0"/>
        <n v="21993.0"/>
        <n v="6760.0"/>
        <n v="33260.0"/>
        <n v="1396230.0"/>
        <n v="51275.0"/>
        <n v="128470.0"/>
        <n v="9274.0"/>
        <n v="10731.0"/>
        <n v="11731.0"/>
        <n v="12459.0"/>
        <n v="467646.0"/>
        <n v="7441.0"/>
        <n v="43810.0"/>
        <n v="196583.0"/>
        <n v="12937.0"/>
        <n v="151358.0"/>
        <n v="17500.0"/>
        <n v="51480.0"/>
        <n v="19480.0"/>
        <n v="10860.0"/>
        <n v="48902.0"/>
        <n v="28038.0"/>
        <n v="11331.0"/>
        <n v="49058.0"/>
        <n v="55929.0"/>
        <n v="21704.0"/>
        <n v="21740.0"/>
        <n v="10191.0"/>
        <n v="9953.0"/>
        <n v="10487.0"/>
        <n v="300133.0"/>
        <n v="135099.0"/>
        <n v="200859.0"/>
        <n v="23474.0"/>
        <n v="172515.0"/>
        <n v="33671.0"/>
        <n v="27542.0"/>
        <n v="128004.0"/>
        <n v="58642.0"/>
        <n v="10606.0"/>
        <n v="149743.0"/>
        <n v="260998.0"/>
        <n v="263424.0"/>
        <n v="10287.0"/>
        <n v="1120128.0"/>
        <n v="195447.0"/>
        <n v="60868.0"/>
        <n v="108301.0"/>
        <n v="10141.0"/>
        <n v="86775.0"/>
        <n v="24129.0"/>
        <n v="47535.0"/>
        <n v="16192.0"/>
        <n v="21893.0"/>
        <n v="15365.0"/>
        <n v="256841.0"/>
        <n v="57543.0"/>
        <n v="34496.0"/>
        <n v="59169.0"/>
        <n v="7434.0"/>
        <n v="15428.0"/>
        <n v="30084.0"/>
        <n v="51209.0"/>
        <n v="71110.0"/>
        <n v="40506.0"/>
        <n v="829942.0"/>
        <n v="180681.0"/>
        <n v="9581.0"/>
        <n v="19802.0"/>
        <n v="70011.0"/>
        <n v="379758.0"/>
        <n v="19548.0"/>
        <n v="33641.0"/>
        <n v="13880.0"/>
        <n v="6379.0"/>
        <n v="66729.0"/>
        <n v="23355.0"/>
        <n v="428761.0"/>
        <n v="8882.0"/>
        <n v="22254.0"/>
        <n v="15731.0"/>
        <n v="8264.0"/>
        <n v="37408.0"/>
        <n v="8376.0"/>
        <n v="41093.0"/>
        <n v="9369.0"/>
        <n v="20244.0"/>
        <n v="59369.0"/>
        <n v="43535.0"/>
        <n v="389474.0"/>
        <n v="113438.0"/>
        <n v="133578.0"/>
        <n v="30383.0"/>
        <n v="977978.0"/>
        <n v="13468.0"/>
        <n v="177952.0"/>
        <n v="36629.0"/>
        <n v="53472.0"/>
        <n v="11539.0"/>
        <n v="15433.0"/>
        <n v="38030.0"/>
        <n v="76198.0"/>
        <n v="12878.0"/>
        <n v="18617.0"/>
        <n v="17202.0"/>
        <n v="65374.0"/>
        <n v="48389.0"/>
        <n v="94941.0"/>
        <n v="11922.0"/>
        <n v="10690.0"/>
        <n v="8141.0"/>
        <n v="8151.0"/>
        <n v="8230.0"/>
        <n v="6390.0"/>
        <n v="7869.0"/>
        <n v="247500.0"/>
        <n v="9196.0"/>
        <n v="11782.0"/>
        <n v="96539.0"/>
        <n v="16510.0"/>
        <n v="19288.0"/>
        <n v="46126.0"/>
        <n v="39750.0"/>
        <n v="7298.0"/>
        <n v="122937.0"/>
        <n v="116235.0"/>
        <n v="36080.0"/>
        <n v="149653.0"/>
        <n v="28059.0"/>
        <n v="80390.0"/>
        <n v="18578.0"/>
        <n v="109463.0"/>
        <n v="13041.0"/>
        <n v="18909.0"/>
        <n v="29774.0"/>
        <n v="295405.0"/>
        <n v="107935.0"/>
        <n v="6215.0"/>
        <n v="10311.0"/>
        <n v="83922.0"/>
        <n v="82800.0"/>
        <n v="18731.0"/>
        <n v="6163.0"/>
        <n v="35934.0"/>
        <n v="37660.0"/>
        <n v="6464.0"/>
        <n v="18613.0"/>
        <n v="69530.0"/>
        <n v="8130.0"/>
        <n v="8526.0"/>
        <n v="35689.0"/>
        <n v="11461.0"/>
        <n v="49382.0"/>
        <n v="65800.0"/>
        <n v="31363.0"/>
        <n v="25959.0"/>
        <n v="9999.0"/>
        <n v="7324.0"/>
        <n v="76971.0"/>
        <n v="62327.0"/>
        <n v="9941.0"/>
        <n v="67406.0"/>
        <n v="7669.0"/>
        <n v="6868.0"/>
        <n v="13508.0"/>
        <n v="9391.0"/>
        <n v="15208.0"/>
        <n v="69246.0"/>
        <n v="53969.0"/>
        <n v="35247.0"/>
        <n v="45597.0"/>
        <n v="20922.0"/>
        <n v="6523.0"/>
        <n v="63853.0"/>
        <n v="38039.0"/>
        <n v="11524.0"/>
        <n v="27358.0"/>
        <n v="34812.0"/>
        <n v="39522.0"/>
        <n v="443202.0"/>
        <n v="238629.0"/>
        <n v="36335.0"/>
        <n v="12458.0"/>
        <n v="10895.0"/>
        <n v="36245.0"/>
        <n v="23532.0"/>
        <n v="95871.0"/>
        <n v="46367.0"/>
        <n v="12326.0"/>
        <n v="35488.0"/>
        <n v="8928.0"/>
        <n v="23798.0"/>
        <n v="191183.0"/>
        <n v="12625.0"/>
        <n v="11493.0"/>
        <n v="6923.0"/>
        <n v="14953.0"/>
        <n v="21127.0"/>
        <n v="6361.0"/>
        <n v="18132.0"/>
        <n v="140596.0"/>
        <n v="9378.0"/>
        <n v="13396.0"/>
        <n v="12741.0"/>
        <n v="7947.0"/>
        <n v="13051.0"/>
        <n v="8009.0"/>
        <n v="488921.0"/>
        <n v="45563.0"/>
        <n v="56558.0"/>
        <n v="44917.0"/>
        <n v="43802.0"/>
        <n v="55050.0"/>
        <n v="8191.0"/>
        <n v="274790.0"/>
        <n v="12173.0"/>
        <n v="53407.0"/>
        <n v="17211.0"/>
        <n v="33479.0"/>
        <n v="100222.0"/>
        <n v="11154.0"/>
        <n v="9413.0"/>
        <n v="11388.0"/>
        <n v="42427.0"/>
        <n v="14527.0"/>
        <n v="8925.0"/>
        <n v="34373.0"/>
        <n v="32085.0"/>
        <n v="94019.0"/>
        <n v="16044.0"/>
        <n v="41484.0"/>
        <n v="53603.0"/>
        <n v="624118.0"/>
        <n v="16755.0"/>
        <n v="16134.0"/>
        <n v="1516537.0"/>
        <n v="11497.0"/>
        <n v="62829.0"/>
        <n v="212073.0"/>
        <n v="14456.0"/>
        <n v="10175.0"/>
        <n v="105104.0"/>
        <n v="7382.0"/>
        <n v="35126.0"/>
        <n v="22565.0"/>
        <n v="13377.0"/>
        <n v="14256.0"/>
        <n v="40684.0"/>
        <n v="35118.0"/>
        <n v="79935.0"/>
        <n v="700814.0"/>
        <n v="11984.0"/>
        <n v="13410.0"/>
        <n v="101306.0"/>
        <n v="67027.0"/>
        <n v="69138.0"/>
        <n v="11931.0"/>
        <n v="76803.0"/>
        <n v="4324.0"/>
        <n v="8751.0"/>
        <n v="179723.0"/>
        <n v="85900.0"/>
        <n v="8720.0"/>
        <n v="19679.0"/>
        <n v="1177859.0"/>
        <n v="634589.0"/>
        <n v="634059.0"/>
        <n v="18821.0"/>
        <n v="2669103.0"/>
        <n v="13703.0"/>
        <n v="11974.0"/>
        <n v="480882.0"/>
        <n v="86571.0"/>
        <n v="24442.0"/>
        <n v="5586.0"/>
        <n v="557263.0"/>
        <n v="6252.0"/>
        <n v="64819.0"/>
        <n v="261467.0"/>
        <n v="15085.0"/>
        <n v="11247.0"/>
        <n v="450103.0"/>
        <n v="18087.0"/>
        <n v="97903.0"/>
        <n v="26127.0"/>
        <n v="22261.0"/>
        <n v="26606.0"/>
        <n v="8462.0"/>
        <n v="17081.0"/>
        <n v="11403.0"/>
        <n v="15714.0"/>
        <n v="251319.0"/>
        <n v="183585.0"/>
        <n v="57434.0"/>
        <n v="541133.0"/>
        <n v="12114.0"/>
        <n v="270098.0"/>
        <n v="611813.0"/>
        <n v="233150.0"/>
        <n v="691696.0"/>
        <n v="143813.0"/>
        <n v="65390.0"/>
        <n v="11170.0"/>
        <n v="24656.0"/>
        <n v="6692.0"/>
        <n v="38916.0"/>
        <n v="782482.0"/>
        <n v="18261.0"/>
        <n v="13641.0"/>
        <n v="21698.0"/>
        <n v="109518.0"/>
        <n v="91976.0"/>
        <n v="6513.0"/>
        <n v="19459.0"/>
        <n v="8187.0"/>
        <n v="12676.0"/>
        <n v="7229.0"/>
        <n v="44891.0"/>
        <n v="14231.0"/>
        <n v="37108.0"/>
        <n v="13372.0"/>
        <n v="21286.0"/>
        <n v="11009.0"/>
        <n v="19860.0"/>
        <n v="13273.0"/>
        <n v="59462.0"/>
        <n v="255481.0"/>
        <n v="14526.0"/>
        <n v="15752.0"/>
        <n v="17166.0"/>
        <n v="41618.0"/>
        <n v="13765.0"/>
        <n v="70325.0"/>
        <n v="21076.0"/>
        <n v="27750.0"/>
        <n v="54166.0"/>
        <n v="10267.0"/>
        <n v="106432.0"/>
        <n v="240731.0"/>
        <n v="13644.0"/>
        <n v="10612.0"/>
        <n v="25153.0"/>
        <n v="19654.0"/>
        <n v="9924.0"/>
        <n v="8869.0"/>
        <n v="1731673.0"/>
        <n v="182583.0"/>
        <n v="20651.0"/>
        <n v="374116.0"/>
        <n v="22109.0"/>
        <n v="2054.0"/>
        <n v="153987.0"/>
        <n v="1447900.0"/>
        <n v="16616.0"/>
        <n v="127130.0"/>
        <n v="15562.0"/>
        <n v="31564.0"/>
        <n v="14459.0"/>
        <n v="28429.0"/>
        <n v="9096.0"/>
        <n v="10028.0"/>
        <n v="12630.0"/>
        <n v="8210.0"/>
        <n v="23556.0"/>
        <n v="477114.0"/>
        <n v="5219.0"/>
        <n v="23328.0"/>
        <n v="13873.0"/>
        <n v="21497.0"/>
        <n v="22656.0"/>
        <n v="8778.0"/>
        <n v="11432.0"/>
        <n v="113735.0"/>
        <n v="24752.0"/>
        <n v="161848.0"/>
        <n v="35857.0"/>
        <n v="80040.0"/>
        <n v="72687.0"/>
        <n v="104612.0"/>
        <n v="24980.0"/>
        <n v="10959.0"/>
        <n v="11636.0"/>
        <n v="12377.0"/>
        <n v="19095.0"/>
        <n v="3445626.0"/>
        <n v="14466.0"/>
        <n v="10763.0"/>
        <n v="157940.0"/>
        <n v="32539.0"/>
        <n v="45570.0"/>
        <n v="13189.0"/>
        <n v="13268.0"/>
        <n v="953556.0"/>
        <n v="14049.0"/>
        <n v="139167.0"/>
        <n v="59893.0"/>
        <n v="9347.0"/>
        <n v="68568.0"/>
        <n v="10338.0"/>
        <n v="94687.0"/>
        <n v="27405.0"/>
        <n v="9332.0"/>
        <n v="46163.0"/>
        <n v="7232.0"/>
        <n v="25991.0"/>
        <n v="10245.0"/>
        <n v="99065.0"/>
        <n v="19822.0"/>
        <n v="11490.0"/>
        <n v="10991.0"/>
        <n v="68566.0"/>
        <n v="213280.0"/>
        <n v="85013.0"/>
        <n v="9951.0"/>
        <n v="78662.0"/>
        <n v="99432.0"/>
        <n v="7266.0"/>
        <n v="117635.0"/>
        <n v="69150.0"/>
        <n v="43298.0"/>
        <n v="13298.0"/>
        <n v="7832.0"/>
        <n v="11852.0"/>
        <n v="8897.0"/>
        <n v="16871.0"/>
        <n v="9155.0"/>
        <n v="145416.0"/>
        <n v="97093.0"/>
        <n v="40051.0"/>
        <n v="54149.0"/>
        <n v="25003.0"/>
        <n v="11360.0"/>
        <n v="19274.0"/>
        <n v="14192.0"/>
        <n v="136036.0"/>
        <n v="15201.0"/>
        <n v="77646.0"/>
        <n v="55261.0"/>
        <n v="48019.0"/>
        <n v="35043.0"/>
        <n v="29458.0"/>
        <n v="19291.0"/>
        <n v="22276.0"/>
        <n v="532325.0"/>
        <n v="184823.0"/>
        <n v="203986.0"/>
        <n v="181763.0"/>
        <n v="77333.0"/>
        <n v="23455.0"/>
        <n v="6867.0"/>
        <n v="104074.0"/>
        <n v="16934.0"/>
        <n v="17138.0"/>
        <n v="195803.0"/>
        <n v="3373.0"/>
        <n v="11358.0"/>
        <n v="15564.0"/>
        <n v="6863.0"/>
        <n v="90615.0"/>
        <n v="10596.0"/>
        <n v="16266.0"/>
        <n v="167814.0"/>
        <n v="20808.0"/>
        <n v="852442.0"/>
        <n v="59516.0"/>
        <n v="46446.0"/>
        <n v="100563.0"/>
        <n v="699064.0"/>
        <n v="16643.0"/>
        <n v="36526.0"/>
        <n v="49686.0"/>
        <n v="9909.0"/>
        <n v="9645.0"/>
        <n v="145113.0"/>
        <n v="7065.0"/>
        <n v="82985.0"/>
        <n v="378011.0"/>
        <n v="16558.0"/>
        <n v="12505.0"/>
        <n v="438695.0"/>
        <n v="16300.0"/>
        <n v="49089.0"/>
        <n v="9042.0"/>
        <n v="30227.0"/>
        <n v="163634.0"/>
        <n v="13992.0"/>
        <n v="79409.0"/>
        <n v="65383.0"/>
        <n v="16576.0"/>
        <n v="12644.0"/>
        <n v="167406.0"/>
        <n v="15088.0"/>
        <n v="8037.0"/>
        <n v="11042.0"/>
        <n v="5883.0"/>
        <n v="9646.0"/>
        <n v="41918.0"/>
        <n v="385654.0"/>
        <n v="6897.0"/>
        <n v="20625.0"/>
        <n v="16687.0"/>
        <n v="955905.0"/>
        <n v="112913.0"/>
        <n v="13393.0"/>
        <n v="10783.0"/>
        <n v="183688.0"/>
        <n v="13237.0"/>
        <n v="14086.0"/>
        <n v="7417.0"/>
        <n v="6039.0"/>
        <n v="13829.0"/>
        <n v="10952.0"/>
        <n v="76071.0"/>
        <n v="7227.0"/>
        <n v="150003.0"/>
        <n v="104929.0"/>
        <n v="7154.0"/>
        <n v="50714.0"/>
        <n v="81785.0"/>
        <n v="35453.0"/>
        <n v="437639.0"/>
        <n v="8621.0"/>
        <n v="169583.0"/>
        <n v="26934.0"/>
        <n v="85273.0"/>
        <n v="27586.0"/>
        <n v="7862.0"/>
        <n v="6663.0"/>
        <n v="1550866.0"/>
        <n v="9138.0"/>
        <n v="13461.0"/>
        <n v="15753.0"/>
        <n v="720606.0"/>
        <n v="5905.0"/>
        <n v="14939.0"/>
        <n v="31192.0"/>
        <n v="30368.0"/>
        <n v="178415.0"/>
        <n v="25950.0"/>
        <n v="78396.0"/>
        <n v="19588.0"/>
        <n v="86127.0"/>
        <n v="51299.0"/>
        <n v="10315.0"/>
        <n v="198209.0"/>
        <n v="53104.0"/>
        <n v="8343.0"/>
        <n v="24128.0"/>
        <n v="5102.0"/>
        <n v="145505.0"/>
        <n v="13775.0"/>
        <n v="45251.0"/>
        <n v="15969.0"/>
        <n v="26688.0"/>
        <n v="3482.0"/>
        <n v="5564.0"/>
        <n v="52172.0"/>
        <n v="642404.0"/>
        <n v="35639.0"/>
        <n v="39250.0"/>
        <n v="34123.0"/>
        <n v="7114.0"/>
        <n v="21192.0"/>
        <n v="853964.0"/>
        <n v="17609.0"/>
        <n v="25315.0"/>
        <n v="32456.0"/>
        <n v="8823.0"/>
        <n v="648524.0"/>
        <n v="7480.0"/>
        <n v="58308.0"/>
        <n v="10089.0"/>
        <n v="7160.0"/>
        <n v="415601.0"/>
        <n v="436133.0"/>
        <n v="66739.0"/>
        <n v="19576.0"/>
        <n v="2975.0"/>
        <n v="1041225.0"/>
        <n v="19681.0"/>
        <n v="10242.0"/>
        <n v="18812.0"/>
        <n v="29364.0"/>
        <n v="68123.0"/>
        <n v="7510.0"/>
        <n v="60357.0"/>
        <n v="11295.0"/>
        <n v="7247.0"/>
        <n v="66924.0"/>
        <n v="67151.0"/>
        <m/>
      </sharedItems>
    </cacheField>
    <cacheField name="total_conversions" numFmtId="0">
      <sharedItems containsString="0" containsBlank="1" containsNumber="1" containsInteger="1">
        <n v="6.0"/>
        <n v="3.0"/>
        <n v="4.0"/>
        <n v="15.0"/>
        <n v="21.0"/>
        <n v="8.0"/>
        <n v="29.0"/>
        <n v="9.0"/>
        <n v="1.0"/>
        <n v="10.0"/>
        <n v="19.0"/>
        <n v="2.0"/>
        <n v="12.0"/>
        <n v="11.0"/>
        <n v="14.0"/>
        <n v="18.0"/>
        <n v="5.0"/>
        <n v="34.0"/>
        <n v="69.0"/>
        <n v="13.0"/>
        <n v="42.0"/>
        <n v="22.0"/>
        <n v="25.0"/>
        <n v="24.0"/>
        <n v="7.0"/>
        <n v="74.0"/>
        <n v="49.0"/>
        <n v="125.0"/>
        <n v="55.0"/>
        <n v="28.0"/>
        <n v="36.0"/>
        <n v="20.0"/>
        <n v="23.0"/>
        <n v="33.0"/>
        <n v="26.0"/>
        <n v="43.0"/>
        <n v="16.0"/>
        <n v="56.0"/>
        <n v="44.0"/>
        <n v="17.0"/>
        <n v="123.0"/>
        <n v="37.0"/>
        <n v="70.0"/>
        <n v="78.0"/>
        <n v="31.0"/>
        <n v="63.0"/>
        <n v="32.0"/>
        <n v="106.0"/>
        <n v="88.0"/>
        <n v="97.0"/>
        <n v="154.0"/>
        <n v="39.0"/>
        <n v="30.0"/>
        <n v="41.0"/>
        <n v="147.0"/>
        <m/>
      </sharedItems>
    </cacheField>
    <cacheField name="gross_cost" numFmtId="164">
      <sharedItems containsString="0" containsBlank="1" containsNumber="1">
        <n v="4742.008637"/>
        <n v="1471.175728"/>
        <n v="3754.685247"/>
        <n v="4439.838064"/>
        <n v="1699.060809"/>
        <n v="6928.006202"/>
        <n v="6244.517921"/>
        <n v="6785.70979"/>
        <n v="1610.319977"/>
        <n v="6367.869929"/>
        <n v="1524.470523"/>
        <n v="1447.927193"/>
        <n v="6633.532635"/>
        <n v="5551.387415"/>
        <n v="4669.013669"/>
        <n v="2133.077113"/>
        <n v="2194.987125"/>
        <n v="5190.535998"/>
        <n v="1841.358126"/>
        <n v="5054.481581"/>
        <n v="6587.243331"/>
        <n v="1500.026152"/>
        <n v="1599.715069"/>
        <n v="1825.725708"/>
        <n v="1473.192464"/>
        <n v="7483.887187"/>
        <n v="1866.34747"/>
        <n v="3268.007134"/>
        <n v="1730.37357"/>
        <n v="4594.604003"/>
        <n v="6381.006576"/>
        <n v="1737.843485"/>
        <n v="6417.876169"/>
        <n v="5033.482578"/>
        <n v="6994.085353"/>
        <n v="1675.987427"/>
        <n v="1530.041892"/>
        <n v="5738.809089"/>
        <n v="1557.01573"/>
        <n v="2040.934819"/>
        <n v="6730.012549"/>
        <n v="1973.562233"/>
        <n v="1731.271848"/>
        <n v="1345.369"/>
        <n v="4445.874629"/>
        <n v="4961.478884"/>
        <n v="1909.277483"/>
        <n v="1527.176274"/>
        <n v="1970.357345"/>
        <n v="5244.34174"/>
        <n v="1477.493357"/>
        <n v="5239.204787"/>
        <n v="1452.207361"/>
        <n v="1890.885935"/>
        <n v="5310.769572"/>
        <n v="8168.347077"/>
        <n v="5668.857079"/>
        <n v="1550.076655"/>
        <n v="2060.993882"/>
        <n v="1560.449936"/>
        <n v="1790.390198"/>
        <n v="1526.296619"/>
        <n v="1658.358536"/>
        <n v="1704.511123"/>
        <n v="1991.94384"/>
        <n v="1835.048738"/>
        <n v="4984.485583"/>
        <n v="2025.784019"/>
        <n v="8134.350524"/>
        <n v="4918.040982"/>
        <n v="6727.440499"/>
        <n v="6616.88066"/>
        <n v="1542.500216"/>
        <n v="5150.468923"/>
        <n v="2549.115158"/>
        <n v="5195.234677"/>
        <n v="1572.24171"/>
        <n v="1464.064235"/>
        <n v="2217.932092"/>
        <n v="1657.56487"/>
        <n v="1583.537104"/>
        <n v="1803.139812"/>
        <n v="6749.202353"/>
        <n v="1826.318738"/>
        <n v="1507.946851"/>
        <n v="2753.711986"/>
        <n v="1582.410977"/>
        <n v="6386.464232"/>
        <n v="1620.1655"/>
        <n v="1506.624304"/>
        <n v="1550.938318"/>
        <n v="6943.515824"/>
        <n v="5995.041002"/>
        <n v="7273.265988"/>
        <n v="6404.003128"/>
        <n v="1465.51471"/>
        <n v="5600.355643"/>
        <n v="6120.602514"/>
        <n v="7210.686506"/>
        <n v="2641.478397"/>
        <n v="1503.484311"/>
        <n v="4652.367629"/>
        <n v="2905.884162"/>
        <n v="1711.106338"/>
        <n v="3339.454322"/>
        <n v="2181.247949"/>
        <n v="1442.22799"/>
        <n v="1669.728905"/>
        <n v="1566.912406"/>
        <n v="5328.524514"/>
        <n v="1758.098365"/>
        <n v="1504.329214"/>
        <n v="1902.301443"/>
        <n v="2087.509827"/>
        <n v="6317.510754"/>
        <n v="3993.214585"/>
        <n v="6612.14569"/>
        <n v="5038.644724"/>
        <n v="1521.185189"/>
        <n v="6522.637526"/>
        <n v="1504.784161"/>
        <n v="1466.285104"/>
        <n v="2298.888965"/>
        <n v="6644.954146"/>
        <n v="6368.862913"/>
        <n v="2539.200563"/>
        <n v="4718.836114"/>
        <n v="5224.932463"/>
        <n v="1858.132171"/>
        <n v="7004.730483"/>
        <n v="5045.93793"/>
        <n v="1536.629068"/>
        <n v="1540.46935"/>
        <n v="1814.098581"/>
        <n v="6345.460338"/>
        <n v="2959.114973"/>
        <n v="6812.588702"/>
        <n v="1453.075462"/>
        <n v="7850.644244"/>
        <n v="1532.757905"/>
        <n v="6040.595578"/>
        <n v="1682.338499"/>
        <n v="2030.142709"/>
        <n v="1593.010399"/>
        <n v="5632.087973"/>
        <n v="1600.769588"/>
        <n v="4689.521024"/>
        <n v="6708.463351"/>
        <n v="7890.221963"/>
        <n v="1574.709734"/>
        <n v="4702.027505"/>
        <n v="4727.813916"/>
        <n v="2039.35506"/>
        <n v="2921.110207"/>
        <n v="5287.567528"/>
        <n v="1912.966882"/>
        <n v="5994.746834"/>
        <n v="1478.392247"/>
        <n v="5741.098045"/>
        <n v="4881.198269"/>
        <n v="5706.864417"/>
        <n v="5912.260975"/>
        <n v="1668.016"/>
        <n v="1519.90401"/>
        <n v="4704.249956"/>
        <n v="7887.612662"/>
        <n v="5906.830006"/>
        <n v="4196.936777"/>
        <n v="4253.979116"/>
        <n v="4742.047766"/>
        <n v="6336.7181"/>
        <n v="2163.265346"/>
        <n v="7222.211408"/>
        <n v="2139.065793"/>
        <n v="6439.283498"/>
        <n v="5767.797381"/>
        <n v="6057.856722"/>
        <n v="1576.051434"/>
        <n v="1759.704833"/>
        <n v="7880.770406"/>
        <n v="5401.365085"/>
        <n v="6832.940067"/>
        <n v="2679.154068"/>
        <n v="1650.72301"/>
        <n v="6236.113094"/>
        <n v="5587.763675"/>
        <n v="4804.493233"/>
        <n v="2801.584386"/>
        <n v="6765.0004"/>
        <n v="6417.264564"/>
        <n v="1570.34276"/>
        <n v="1543.612655"/>
        <n v="1455.703554"/>
        <n v="6261.575724"/>
        <n v="1924.162675"/>
        <n v="6396.868763"/>
        <n v="5409.083955"/>
        <n v="1498.29154"/>
        <n v="1981.050288"/>
        <n v="7065.66928"/>
        <n v="1980.393834"/>
        <n v="7879.316787"/>
        <n v="6341.879301"/>
        <n v="1460.009754"/>
        <n v="4574.34827"/>
        <n v="7261.86504"/>
        <n v="6956.627366"/>
        <n v="1596.552373"/>
        <n v="6502.274933"/>
        <n v="5492.821648"/>
        <n v="6159.366902"/>
        <n v="3433.914287"/>
        <n v="5573.112396"/>
        <n v="1594.463397"/>
        <n v="2636.202124"/>
        <n v="6667.727715"/>
        <n v="5886.071146"/>
        <n v="6683.225487"/>
        <n v="6321.491689"/>
        <n v="5007.525805"/>
        <n v="1530.553686"/>
        <n v="6879.587097"/>
        <n v="6837.510602"/>
        <n v="2096.285549"/>
        <n v="1694.470977"/>
        <n v="1635.920216"/>
        <n v="5808.911254"/>
        <n v="6094.666799"/>
        <n v="1522.352623"/>
        <n v="2494.217596"/>
        <n v="1805.600513"/>
        <n v="2682.436623"/>
        <n v="2127.824066"/>
        <n v="2028.370144"/>
        <n v="5086.08996"/>
        <n v="2209.650957"/>
        <n v="1476.419509"/>
        <n v="1532.357841"/>
        <n v="5979.67"/>
        <n v="1470.971925"/>
        <n v="6571.491552"/>
        <n v="1510.61532"/>
        <n v="1718.471077"/>
        <n v="6542.612428"/>
        <n v="3137.143043"/>
        <n v="1555.112078"/>
        <n v="1583.164302"/>
        <n v="1763.784061"/>
        <n v="5216.648879"/>
        <n v="5694.27094"/>
        <n v="5184.585424"/>
        <n v="6395.550624"/>
        <n v="1532.148881"/>
        <n v="1808.307918"/>
        <n v="2015.448331"/>
        <n v="1529.307229"/>
        <n v="1609.880674"/>
        <n v="1631.741712"/>
        <n v="5214.298693"/>
        <n v="5038.714067"/>
        <n v="2196.661232"/>
        <n v="7663.695294"/>
        <n v="6431.555152"/>
        <n v="3983.621797"/>
        <n v="2122.765888"/>
        <n v="1500.838771"/>
        <n v="7292.135059"/>
        <n v="6721.094453"/>
        <n v="1475.245119"/>
        <n v="1743.078687"/>
        <n v="5083.886273"/>
        <n v="7854.731991"/>
        <n v="1631.782949"/>
        <n v="1700.795736"/>
        <n v="1657.159766"/>
        <n v="5669.14476"/>
        <n v="3223.535948"/>
        <n v="7311.99875"/>
        <n v="5000.761206"/>
        <n v="1521.372273"/>
        <n v="3621.417703"/>
        <n v="5603.048132"/>
        <n v="1842.606513"/>
        <n v="1493.204528"/>
        <n v="1493.779328"/>
        <n v="6511.029576"/>
        <n v="1577.366086"/>
        <n v="1543.66142"/>
        <n v="2172.841747"/>
        <n v="2649.997803"/>
        <n v="4554.876884"/>
        <n v="2120.757698"/>
        <n v="5284.27704"/>
        <n v="1505.01155"/>
        <n v="1517.244377"/>
        <n v="6318.413085"/>
        <n v="1911.931953"/>
        <n v="1465.872266"/>
        <n v="2239.262819"/>
        <n v="6177.464545"/>
        <n v="2047.348924"/>
        <n v="1500.09932"/>
        <n v="1639.813696"/>
        <n v="6651.51451"/>
        <n v="2347.918531"/>
        <n v="5343.459431"/>
        <n v="5702.290265"/>
        <n v="1661.167909"/>
        <n v="1937.058388"/>
        <n v="1523.783909"/>
        <n v="5974.87508"/>
        <n v="6350.916905"/>
        <n v="1513.088728"/>
        <n v="6316.488054"/>
        <n v="6766.475368"/>
        <n v="4963.966251"/>
        <n v="5899.429483"/>
        <n v="4439.368082"/>
        <n v="5092.559215"/>
        <n v="3411.590029"/>
        <n v="7098.889706"/>
        <n v="6751.558981"/>
        <n v="1483.384404"/>
        <n v="4999.665205"/>
        <n v="1541.719598"/>
        <n v="5530.800458"/>
        <n v="7312.492757"/>
        <n v="5175.142919"/>
        <n v="1493.074494"/>
        <n v="1639.72335"/>
        <n v="1982.416484"/>
        <n v="6298.513929"/>
        <n v="6860.359597"/>
        <n v="1632.472782"/>
        <n v="1755.484542"/>
        <n v="1801.14885"/>
        <n v="6605.586158"/>
        <n v="2236.485099"/>
        <n v="6114.034936"/>
        <n v="5296.970091"/>
        <n v="6997.468963"/>
        <n v="1490.006197"/>
        <n v="6051.334623"/>
        <n v="1733.830172"/>
        <n v="2215.631845"/>
        <n v="5247.623883"/>
        <n v="1819.893602"/>
        <n v="1595.659466"/>
        <n v="2463.821917"/>
        <n v="6879.601707"/>
        <n v="1559.643865"/>
        <n v="5099.28249"/>
        <n v="7948.480752"/>
        <n v="5542.512181"/>
        <n v="1527.97628"/>
        <n v="2505.403543"/>
        <n v="1816.030806"/>
        <n v="1805.926086"/>
        <n v="1442.032183"/>
        <n v="4386.648215"/>
        <n v="1965.738947"/>
        <n v="3408.076049"/>
        <n v="1608.882952"/>
        <n v="3444.202946"/>
        <n v="5284.685565"/>
        <n v="1547.513459"/>
        <n v="5884.931394"/>
        <n v="1498.3009"/>
        <n v="7467.081487"/>
        <n v="6768.758768"/>
        <n v="5101.321655"/>
        <n v="5906.464967"/>
        <n v="1720.870126"/>
        <n v="1838.98773"/>
        <n v="1464.348944"/>
        <n v="1614.309013"/>
        <n v="2178.153775"/>
        <n v="5803.331454"/>
        <n v="1525.962329"/>
        <n v="1725.271363"/>
        <n v="1487.996078"/>
        <n v="5729.650755"/>
        <n v="1724.417704"/>
        <n v="5048.852553"/>
        <n v="5740.164546"/>
        <n v="1809.590961"/>
        <n v="5179.041532"/>
        <n v="7851.397478"/>
        <n v="1693.760435"/>
        <n v="6510.446656"/>
        <n v="1788.111618"/>
        <n v="6942.800458"/>
        <n v="4660.560369"/>
        <n v="1463.842874"/>
        <n v="3434.731153"/>
        <n v="4986.51937"/>
        <n v="1451.808544"/>
        <n v="6369.811226"/>
        <n v="6774.202636"/>
        <n v="3563.098841"/>
        <n v="8187.114541"/>
        <n v="1477.424856"/>
        <n v="8054.141368"/>
        <n v="6173.41289"/>
        <n v="5756.271172"/>
        <n v="6996.231838"/>
        <n v="5637.303497"/>
        <n v="1818.100044"/>
        <n v="5999.993781"/>
        <n v="6452.93501"/>
        <n v="3311.941246"/>
        <n v="1689.744507"/>
        <n v="6420.218123"/>
        <n v="1667.655895"/>
        <n v="1605.538072"/>
        <n v="1649.069475"/>
        <n v="1765.39871"/>
        <n v="1440.745362"/>
        <n v="6785.063293"/>
        <n v="1616.714722"/>
        <n v="5292.896913"/>
        <n v="6643.161647"/>
        <n v="1801.058111"/>
        <n v="1503.205183"/>
        <n v="5206.238968"/>
        <n v="2176.657469"/>
        <n v="1588.6475"/>
        <n v="2255.522409"/>
        <n v="5204.313768"/>
        <n v="1599.076249"/>
        <n v="7129.633287"/>
        <n v="1936.130798"/>
        <n v="1595.48714"/>
        <n v="2452.997504"/>
        <n v="7629.94427"/>
        <n v="1726.249457"/>
        <n v="1586.314519"/>
        <n v="4514.952724"/>
        <n v="2002.537989"/>
        <n v="6032.837114"/>
        <n v="1487.228625"/>
        <n v="7490.860779"/>
        <n v="1500.722291"/>
        <n v="5087.561715"/>
        <n v="4851.394446"/>
        <n v="2059.270294"/>
        <n v="5831.225793"/>
        <n v="5379.00144"/>
        <n v="1521.576648"/>
        <n v="1665.160445"/>
        <n v="2901.209509"/>
        <n v="1738.995282"/>
        <n v="2160.307325"/>
        <n v="1522.512272"/>
        <n v="6130.368425"/>
        <n v="1574.79128"/>
        <n v="1522.517949"/>
        <n v="2653.981579"/>
        <n v="1718.513762"/>
        <n v="1476.536841"/>
        <n v="1605.566031"/>
        <n v="2276.277471"/>
        <n v="3518.533482"/>
        <n v="1447.873298"/>
        <n v="1844.986921"/>
        <n v="5464.109817"/>
        <n v="3122.942574"/>
        <n v="1506.461108"/>
        <n v="7657.108034"/>
        <n v="6643.966542"/>
        <n v="1609.149933"/>
        <n v="1554.389215"/>
        <n v="1786.105122"/>
        <n v="4874.651722"/>
        <n v="1904.564346"/>
        <n v="1573.25409"/>
        <n v="6322.152655"/>
        <n v="3060.424769"/>
        <n v="6206.637108"/>
        <n v="1942.482395"/>
        <n v="7730.240616"/>
        <n v="1561.021915"/>
        <n v="1541.214047"/>
        <n v="7248.231612"/>
        <n v="1930.180523"/>
        <n v="1713.978863"/>
        <n v="6761.073824"/>
        <n v="7818.648297"/>
        <n v="7294.100001"/>
        <n v="1946.050447"/>
        <n v="2387.686295"/>
        <n v="6764.520637"/>
        <n v="2127.495962"/>
        <n v="1470.670167"/>
        <n v="1453.11439"/>
        <n v="6505.526456"/>
        <n v="1471.187144"/>
        <n v="5711.39201"/>
        <n v="6846.356434"/>
        <n v="3178.610315"/>
        <n v="3818.955182"/>
        <n v="4977.784794"/>
        <n v="6195.840734"/>
        <n v="6047.174109"/>
        <n v="2294.003778"/>
        <n v="4942.283987"/>
        <n v="1659.932713"/>
        <n v="1507.84712"/>
        <n v="7264.58761"/>
        <n v="7149.816075"/>
        <n v="6342.885786"/>
        <n v="1579.367346"/>
        <n v="6185.002486"/>
        <n v="7443.483233"/>
        <n v="6809.356022"/>
        <n v="6301.868847"/>
        <n v="3069.123483"/>
        <n v="1807.693142"/>
        <n v="1952.463773"/>
        <n v="8038.570371"/>
        <n v="5714.523867"/>
        <n v="6909.732318"/>
        <n v="6176.004154"/>
        <n v="3844.991165"/>
        <n v="6346.633024"/>
        <n v="2912.467156"/>
        <n v="5521.18913"/>
        <n v="7495.749847"/>
        <n v="1850.464205"/>
        <n v="6307.900751"/>
        <n v="3132.519209"/>
        <n v="6839.569086"/>
        <n v="1702.317206"/>
        <n v="1483.452706"/>
        <n v="6624.221175"/>
        <n v="4250.430439"/>
        <n v="1762.663235"/>
        <n v="1628.882813"/>
        <n v="6781.821647"/>
        <n v="1452.59056"/>
        <n v="1576.38921"/>
        <n v="6407.581828"/>
        <n v="1623.681601"/>
        <n v="5616.309402"/>
        <n v="7227.417349"/>
        <n v="1567.366071"/>
        <n v="7360.992969"/>
        <n v="1579.379602"/>
        <n v="2582.493847"/>
        <n v="1555.534812"/>
        <n v="1942.847513"/>
        <n v="6486.853909"/>
        <n v="1487.088288"/>
        <n v="1558.549138"/>
        <n v="4728.012406"/>
        <n v="1570.29739"/>
        <n v="5973.379892"/>
        <n v="1905.889693"/>
        <n v="2365.914372"/>
        <n v="4899.155955"/>
        <n v="1595.752624"/>
        <n v="1720.881985"/>
        <n v="5266.424233"/>
        <n v="6550.30297"/>
        <n v="1568.715259"/>
        <n v="4623.089672"/>
        <n v="1936.008049"/>
        <n v="2468.135837"/>
        <n v="5874.00478"/>
        <n v="1658.332426"/>
        <n v="1502.680139"/>
        <n v="6808.562584"/>
        <n v="5841.15136"/>
        <n v="5200.010118"/>
        <n v="3285.834522"/>
        <n v="4752.816685"/>
        <n v="1441.631095"/>
        <n v="2856.165425"/>
        <n v="4733.618783"/>
        <n v="2027.431388"/>
        <n v="1503.913054"/>
        <n v="1584.731757"/>
        <n v="1584.821247"/>
        <n v="4652.242051"/>
        <n v="4582.453291"/>
        <n v="4036.089376"/>
        <n v="2866.496671"/>
        <n v="3827.366381"/>
        <n v="1773.991882"/>
        <n v="6756.295179"/>
        <n v="1706.224318"/>
        <n v="2144.489587"/>
        <n v="1247.0"/>
        <n v="5153.117204"/>
        <n v="2430.243664"/>
        <n v="2496.785436"/>
        <n v="6048.955611"/>
        <n v="5751.912297"/>
        <n v="8042.897949"/>
        <n v="1945.433188"/>
        <n v="3628.34617"/>
        <n v="6850.576483"/>
        <n v="6012.102465"/>
        <n v="4051.158749"/>
        <n v="5692.765813"/>
        <n v="1923.808141"/>
        <n v="3804.64417"/>
        <n v="3105.283004"/>
        <n v="1496.668524"/>
        <n v="1880.533168"/>
        <n v="1731.584862"/>
        <n v="7462.677935"/>
        <n v="6846.447915"/>
        <n v="6968.00047"/>
        <n v="2712.379678"/>
        <n v="1456.934187"/>
        <n v="2189.341349"/>
        <n v="5574.543505"/>
        <n v="1689.083186"/>
        <n v="1625.17488"/>
        <n v="1578.876432"/>
        <n v="1761.079323"/>
        <n v="2039.848792"/>
        <n v="5797.219977"/>
        <n v="2032.700147"/>
        <n v="1568.73602"/>
        <n v="1591.772246"/>
        <n v="1449.177804"/>
        <n v="6815.712325"/>
        <n v="2183.952037"/>
        <n v="4921.594843"/>
        <n v="4701.496237"/>
        <n v="5864.126493"/>
        <n v="4467.080758"/>
        <n v="2922.286102"/>
        <n v="2407.794325"/>
        <n v="7788.701621"/>
        <n v="6492.676343"/>
        <n v="5154.644555"/>
        <n v="5218.070231"/>
        <n v="6335.948388"/>
        <n v="1526.787066"/>
        <n v="1505.009635"/>
        <n v="7082.653802"/>
        <n v="6506.433687"/>
        <n v="1531.926885"/>
        <n v="4156.713383"/>
        <n v="5783.843758"/>
        <n v="1539.60069"/>
        <n v="5892.48218"/>
        <n v="5124.435934"/>
        <n v="6684.062804"/>
        <n v="5144.474371"/>
        <n v="6861.53638"/>
        <n v="1653.510777"/>
        <n v="2037.865594"/>
        <n v="4934.851563"/>
        <n v="7863.469709"/>
        <n v="6096.045521"/>
        <n v="6189.416082"/>
        <n v="6858.578118"/>
        <n v="2100.820137"/>
        <n v="1624.840774"/>
        <n v="7511.656191"/>
        <n v="5776.508186"/>
        <n v="6397.602518"/>
        <n v="2200.297094"/>
        <n v="5816.234619"/>
        <n v="5927.806788"/>
        <n v="1767.464456"/>
        <n v="1543.310611"/>
        <n v="1910.436686"/>
        <n v="1803.081497"/>
        <n v="1623.614838"/>
        <n v="1508.90767"/>
        <n v="1500.41822"/>
        <n v="5102.706729"/>
        <n v="1502.01775"/>
        <n v="6245.134793"/>
        <n v="2819.935266"/>
        <n v="1919.553678"/>
        <n v="6559.477756"/>
        <n v="6809.056051"/>
        <n v="1778.937935"/>
        <n v="5159.747494"/>
        <n v="2600.894327"/>
        <n v="1978.609661"/>
        <n v="1665.965851"/>
        <n v="4279.230955"/>
        <n v="6211.200147"/>
        <n v="1655.792857"/>
        <n v="1679.572708"/>
        <n v="6024.422487"/>
        <n v="6753.595242"/>
        <n v="6789.533401"/>
        <n v="2141.469346"/>
        <n v="1481.945157"/>
        <n v="6745.10344"/>
        <n v="5181.087383"/>
        <n v="1611.340211"/>
        <n v="6450.918637"/>
        <n v="1901.094691"/>
        <n v="4920.23463"/>
        <n v="7814.262494"/>
        <n v="1908.526117"/>
        <n v="1612.549327"/>
        <n v="1603.859264"/>
        <n v="1472.110115"/>
        <n v="1554.439959"/>
        <n v="3870.253867"/>
        <n v="2514.868116"/>
        <n v="5740.952219"/>
        <n v="1649.459852"/>
        <n v="1679.833815"/>
        <n v="7979.348589"/>
        <n v="5330.781969"/>
        <n v="6136.133902"/>
        <n v="1534.698"/>
        <n v="2360.555244"/>
        <n v="6392.471955"/>
        <n v="6980.229304"/>
        <n v="1801.349131"/>
        <n v="2127.323828"/>
        <n v="6162.320833"/>
        <n v="1524.810224"/>
        <n v="1519.596552"/>
        <m/>
      </sharedItems>
    </cacheField>
    <cacheField name="sex" numFmtId="0">
      <sharedItems containsBlank="1">
        <s v="Female"/>
        <s v="Male"/>
        <m/>
      </sharedItems>
    </cacheField>
    <cacheField name="age" numFmtId="0">
      <sharedItems containsString="0" containsBlank="1" containsNumber="1" containsInteger="1">
        <n v="62.0"/>
        <n v="35.0"/>
        <n v="20.0"/>
        <n v="59.0"/>
        <n v="27.0"/>
        <n v="57.0"/>
        <n v="32.0"/>
        <n v="45.0"/>
        <n v="24.0"/>
        <n v="40.0"/>
        <n v="60.0"/>
        <n v="42.0"/>
        <n v="44.0"/>
        <n v="29.0"/>
        <n v="33.0"/>
        <n v="58.0"/>
        <n v="65.0"/>
        <n v="63.0"/>
        <n v="47.0"/>
        <n v="19.0"/>
        <n v="38.0"/>
        <n v="39.0"/>
        <n v="54.0"/>
        <n v="23.0"/>
        <n v="22.0"/>
        <n v="30.0"/>
        <n v="49.0"/>
        <n v="46.0"/>
        <n v="43.0"/>
        <n v="55.0"/>
        <n v="64.0"/>
        <n v="36.0"/>
        <n v="48.0"/>
        <n v="21.0"/>
        <n v="61.0"/>
        <n v="50.0"/>
        <n v="31.0"/>
        <n v="18.0"/>
        <n v="37.0"/>
        <n v="28.0"/>
        <n v="25.0"/>
        <n v="41.0"/>
        <n v="56.0"/>
        <n v="51.0"/>
        <n v="26.0"/>
        <n v="34.0"/>
        <n v="53.0"/>
        <n v="52.0"/>
        <m/>
      </sharedItems>
    </cacheField>
    <cacheField name="state" numFmtId="0">
      <sharedItems containsBlank="1">
        <s v="Arkansas"/>
        <s v="Maine"/>
        <s v="New Jersey"/>
        <s v="Montana"/>
        <s v="Nevada"/>
        <s v="Washington"/>
        <s v="Massachusetts"/>
        <s v="North Carolina"/>
        <s v="Idaho"/>
        <s v="Alabama"/>
        <s v="Connecticut"/>
        <s v="Mississippi"/>
        <s v="North Dakota"/>
        <s v="South Dakota"/>
        <s v="Utah"/>
        <s v="Rhode Island"/>
        <s v="Iowa"/>
        <s v="Arizona"/>
        <s v="Hawaii"/>
        <s v="Vermont"/>
        <s v="Alaska"/>
        <s v="Pennsylvania"/>
        <s v="Minnesota"/>
        <s v="Delaware"/>
        <s v="Louisiana"/>
        <s v="West Virginia"/>
        <s v="South Carolina"/>
        <s v="Maryland"/>
        <s v="Virginia"/>
        <s v="Oregon"/>
        <s v="Texas"/>
        <s v="Illinois"/>
        <s v="Michigan"/>
        <s v="Florida"/>
        <s v="Oklahoma"/>
        <s v="Kentucky"/>
        <s v="New Mexico"/>
        <s v="Nebraska"/>
        <s v="California"/>
        <s v="Wisconsin"/>
        <s v="New Hampshire"/>
        <s v="Missouri"/>
        <s v="Tennessee"/>
        <s v="Indiana"/>
        <s v="Colorado"/>
        <s v="Georgia"/>
        <s v="Kansas"/>
        <s v="New York"/>
        <s v="Ohio"/>
        <s v="Wyoming"/>
        <m/>
      </sharedItems>
    </cacheField>
    <cacheField name="ad_view_date" numFmtId="165">
      <sharedItems containsDate="1" containsString="0" containsBlank="1">
        <d v="2024-09-18T00:00:00Z"/>
        <d v="2023-12-30T00:00:00Z"/>
        <d v="2023-09-10T00:00:00Z"/>
        <d v="2024-07-14T00:00:00Z"/>
        <d v="2023-06-24T00:00:00Z"/>
        <d v="2023-11-28T00:00:00Z"/>
        <d v="2024-06-25T00:00:00Z"/>
        <d v="2023-04-19T00:00:00Z"/>
        <d v="2023-10-17T00:00:00Z"/>
        <d v="2024-07-05T00:00:00Z"/>
        <d v="2023-11-14T00:00:00Z"/>
        <d v="2024-03-12T00:00:00Z"/>
        <d v="2023-06-18T00:00:00Z"/>
        <d v="2024-07-11T00:00:00Z"/>
        <d v="2024-09-05T00:00:00Z"/>
        <d v="2024-03-01T00:00:00Z"/>
        <d v="2023-06-28T00:00:00Z"/>
        <d v="2023-04-05T00:00:00Z"/>
        <d v="2023-01-10T00:00:00Z"/>
        <d v="2023-05-28T00:00:00Z"/>
        <d v="2024-05-13T00:00:00Z"/>
        <d v="2024-03-27T00:00:00Z"/>
        <d v="2023-12-27T00:00:00Z"/>
        <d v="2023-11-09T00:00:00Z"/>
        <d v="2023-10-08T00:00:00Z"/>
        <d v="2024-03-26T00:00:00Z"/>
        <d v="2023-04-10T00:00:00Z"/>
        <d v="2023-03-30T00:00:00Z"/>
        <d v="2024-06-06T00:00:00Z"/>
        <d v="2023-11-26T00:00:00Z"/>
        <d v="2023-09-30T00:00:00Z"/>
        <d v="2024-07-18T00:00:00Z"/>
        <d v="2023-09-14T00:00:00Z"/>
        <d v="2024-03-25T00:00:00Z"/>
        <d v="2024-09-24T00:00:00Z"/>
        <d v="2023-09-22T00:00:00Z"/>
        <d v="2023-11-05T00:00:00Z"/>
        <d v="2024-04-05T00:00:00Z"/>
        <d v="2023-10-22T00:00:00Z"/>
        <d v="2023-04-25T00:00:00Z"/>
        <d v="2023-09-12T00:00:00Z"/>
        <d v="2024-08-05T00:00:00Z"/>
        <d v="2023-10-10T00:00:00Z"/>
        <d v="2023-12-28T00:00:00Z"/>
        <d v="2023-05-31T00:00:00Z"/>
        <d v="2023-12-21T00:00:00Z"/>
        <d v="2024-03-24T00:00:00Z"/>
        <d v="2024-08-27T00:00:00Z"/>
        <d v="2024-06-10T00:00:00Z"/>
        <d v="2023-07-21T00:00:00Z"/>
        <d v="2024-08-30T00:00:00Z"/>
        <d v="2023-12-08T00:00:00Z"/>
        <d v="2024-01-10T00:00:00Z"/>
        <d v="2023-11-03T00:00:00Z"/>
        <d v="2024-09-20T00:00:00Z"/>
        <d v="2024-06-14T00:00:00Z"/>
        <d v="2023-11-17T00:00:00Z"/>
        <d v="2023-12-14T00:00:00Z"/>
        <d v="2023-07-02T00:00:00Z"/>
        <d v="2024-01-12T00:00:00Z"/>
        <d v="2023-01-15T00:00:00Z"/>
        <d v="2023-01-22T00:00:00Z"/>
        <d v="2024-09-12T00:00:00Z"/>
        <d v="2023-06-03T00:00:00Z"/>
        <d v="2023-09-26T00:00:00Z"/>
        <d v="2023-07-10T00:00:00Z"/>
        <d v="2023-01-24T00:00:00Z"/>
        <d v="2024-03-05T00:00:00Z"/>
        <d v="2023-06-05T00:00:00Z"/>
        <d v="2023-11-08T00:00:00Z"/>
        <d v="2024-01-29T00:00:00Z"/>
        <d v="2024-02-25T00:00:00Z"/>
        <d v="2024-04-03T00:00:00Z"/>
        <d v="2023-09-24T00:00:00Z"/>
        <d v="2024-09-22T00:00:00Z"/>
        <d v="2024-04-02T00:00:00Z"/>
        <d v="2024-04-30T00:00:00Z"/>
        <d v="2024-09-08T00:00:00Z"/>
        <d v="2023-09-19T00:00:00Z"/>
        <d v="2023-01-19T00:00:00Z"/>
        <d v="2024-06-29T00:00:00Z"/>
        <d v="2024-07-16T00:00:00Z"/>
        <d v="2023-02-15T00:00:00Z"/>
        <d v="2024-05-06T00:00:00Z"/>
        <d v="2024-05-19T00:00:00Z"/>
        <d v="2024-07-20T00:00:00Z"/>
        <d v="2023-03-23T00:00:00Z"/>
        <d v="2023-11-20T00:00:00Z"/>
        <d v="2023-06-25T00:00:00Z"/>
        <d v="2024-07-22T00:00:00Z"/>
        <d v="2024-05-20T00:00:00Z"/>
        <d v="2023-01-13T00:00:00Z"/>
        <d v="2023-10-05T00:00:00Z"/>
        <d v="2023-07-03T00:00:00Z"/>
        <d v="2023-03-25T00:00:00Z"/>
        <d v="2024-09-04T00:00:00Z"/>
        <d v="2023-05-27T00:00:00Z"/>
        <d v="2024-07-07T00:00:00Z"/>
        <d v="2023-10-25T00:00:00Z"/>
        <d v="2023-07-05T00:00:00Z"/>
        <d v="2024-02-05T00:00:00Z"/>
        <d v="2023-04-02T00:00:00Z"/>
        <d v="2023-05-04T00:00:00Z"/>
        <d v="2024-06-19T00:00:00Z"/>
        <d v="2023-01-29T00:00:00Z"/>
        <d v="2024-04-27T00:00:00Z"/>
        <d v="2024-07-23T00:00:00Z"/>
        <d v="2024-07-27T00:00:00Z"/>
        <d v="2023-02-03T00:00:00Z"/>
        <d v="2023-04-09T00:00:00Z"/>
        <d v="2024-08-17T00:00:00Z"/>
        <d v="2023-08-11T00:00:00Z"/>
        <d v="2024-05-08T00:00:00Z"/>
        <d v="2023-02-02T00:00:00Z"/>
        <d v="2023-01-06T00:00:00Z"/>
        <d v="2024-02-11T00:00:00Z"/>
        <d v="2023-03-28T00:00:00Z"/>
        <d v="2023-06-21T00:00:00Z"/>
        <d v="2024-03-15T00:00:00Z"/>
        <d v="2023-05-05T00:00:00Z"/>
        <d v="2023-03-09T00:00:00Z"/>
        <d v="2024-08-02T00:00:00Z"/>
        <d v="2024-09-16T00:00:00Z"/>
        <d v="2023-08-12T00:00:00Z"/>
        <d v="2024-08-22T00:00:00Z"/>
        <d v="2023-08-23T00:00:00Z"/>
        <d v="2023-04-08T00:00:00Z"/>
        <d v="2023-07-07T00:00:00Z"/>
        <d v="2024-09-06T00:00:00Z"/>
        <d v="2024-04-24T00:00:00Z"/>
        <d v="2023-04-24T00:00:00Z"/>
        <d v="2024-04-29T00:00:00Z"/>
        <d v="2024-08-04T00:00:00Z"/>
        <d v="2024-03-11T00:00:00Z"/>
        <d v="2023-01-25T00:00:00Z"/>
        <d v="2023-05-19T00:00:00Z"/>
        <d v="2024-06-03T00:00:00Z"/>
        <d v="2024-05-24T00:00:00Z"/>
        <d v="2023-10-12T00:00:00Z"/>
        <d v="2023-07-24T00:00:00Z"/>
        <d v="2023-08-16T00:00:00Z"/>
        <d v="2023-01-01T00:00:00Z"/>
        <d v="2024-02-28T00:00:00Z"/>
        <d v="2024-04-17T00:00:00Z"/>
        <d v="2024-03-29T00:00:00Z"/>
        <d v="2023-01-16T00:00:00Z"/>
        <d v="2023-02-06T00:00:00Z"/>
        <d v="2023-05-11T00:00:00Z"/>
        <d v="2024-01-11T00:00:00Z"/>
        <d v="2024-09-27T00:00:00Z"/>
        <d v="2023-07-13T00:00:00Z"/>
        <d v="2024-07-06T00:00:00Z"/>
        <d v="2024-03-23T00:00:00Z"/>
        <d v="2024-05-23T00:00:00Z"/>
        <d v="2023-10-30T00:00:00Z"/>
        <d v="2024-04-16T00:00:00Z"/>
        <d v="2024-09-13T00:00:00Z"/>
        <d v="2023-11-06T00:00:00Z"/>
        <d v="2024-07-02T00:00:00Z"/>
        <d v="2023-10-28T00:00:00Z"/>
        <d v="2023-08-26T00:00:00Z"/>
        <d v="2023-04-12T00:00:00Z"/>
        <d v="2024-05-18T00:00:00Z"/>
        <d v="2023-12-12T00:00:00Z"/>
        <d v="2023-07-22T00:00:00Z"/>
        <d v="2023-07-30T00:00:00Z"/>
        <d v="2024-02-10T00:00:00Z"/>
        <d v="2024-07-12T00:00:00Z"/>
        <d v="2023-06-06T00:00:00Z"/>
        <d v="2024-07-30T00:00:00Z"/>
        <d v="2023-01-02T00:00:00Z"/>
        <d v="2024-01-06T00:00:00Z"/>
        <d v="2024-04-01T00:00:00Z"/>
        <d v="2023-06-15T00:00:00Z"/>
        <d v="2024-09-03T00:00:00Z"/>
        <d v="2024-06-26T00:00:00Z"/>
        <d v="2023-10-06T00:00:00Z"/>
        <d v="2023-09-29T00:00:00Z"/>
        <d v="2023-09-06T00:00:00Z"/>
        <d v="2024-08-13T00:00:00Z"/>
        <d v="2024-02-29T00:00:00Z"/>
        <d v="2023-03-19T00:00:00Z"/>
        <d v="2024-06-20T00:00:00Z"/>
        <d v="2023-10-21T00:00:00Z"/>
        <d v="2024-04-28T00:00:00Z"/>
        <d v="2023-12-31T00:00:00Z"/>
        <d v="2024-09-29T00:00:00Z"/>
        <d v="2023-04-01T00:00:00Z"/>
        <d v="2024-04-19T00:00:00Z"/>
        <d v="2023-10-14T00:00:00Z"/>
        <d v="2024-04-12T00:00:00Z"/>
        <d v="2023-11-12T00:00:00Z"/>
        <d v="2024-02-18T00:00:00Z"/>
        <d v="2023-07-18T00:00:00Z"/>
        <d v="2024-04-18T00:00:00Z"/>
        <d v="2023-11-11T00:00:00Z"/>
        <d v="2024-01-19T00:00:00Z"/>
        <d v="2023-08-13T00:00:00Z"/>
        <d v="2023-03-06T00:00:00Z"/>
        <d v="2024-04-25T00:00:00Z"/>
        <d v="2024-03-06T00:00:00Z"/>
        <d v="2023-07-28T00:00:00Z"/>
        <d v="2023-06-16T00:00:00Z"/>
        <d v="2024-05-09T00:00:00Z"/>
        <d v="2024-03-02T00:00:00Z"/>
        <d v="2023-04-03T00:00:00Z"/>
        <d v="2023-06-29T00:00:00Z"/>
        <d v="2023-08-30T00:00:00Z"/>
        <d v="2023-12-16T00:00:00Z"/>
        <d v="2024-05-26T00:00:00Z"/>
        <d v="2023-09-03T00:00:00Z"/>
        <d v="2024-03-10T00:00:00Z"/>
        <d v="2023-08-10T00:00:00Z"/>
        <d v="2023-12-11T00:00:00Z"/>
        <d v="2023-09-11T00:00:00Z"/>
        <d v="2023-09-05T00:00:00Z"/>
        <d v="2023-10-29T00:00:00Z"/>
        <d v="2024-06-09T00:00:00Z"/>
        <d v="2023-04-21T00:00:00Z"/>
        <d v="2024-03-17T00:00:00Z"/>
        <d v="2024-02-15T00:00:00Z"/>
        <d v="2023-07-20T00:00:00Z"/>
        <d v="2024-01-24T00:00:00Z"/>
        <d v="2024-03-09T00:00:00Z"/>
        <d v="2023-08-18T00:00:00Z"/>
        <d v="2024-06-05T00:00:00Z"/>
        <d v="2023-01-26T00:00:00Z"/>
        <d v="2023-05-07T00:00:00Z"/>
        <d v="2023-03-11T00:00:00Z"/>
        <d v="2023-03-31T00:00:00Z"/>
        <d v="2023-06-02T00:00:00Z"/>
        <d v="2024-04-14T00:00:00Z"/>
        <d v="2023-08-01T00:00:00Z"/>
        <d v="2023-01-23T00:00:00Z"/>
        <d v="2024-01-07T00:00:00Z"/>
        <d v="2023-01-05T00:00:00Z"/>
        <d v="2023-11-04T00:00:00Z"/>
        <d v="2023-06-13T00:00:00Z"/>
        <d v="2023-03-18T00:00:00Z"/>
        <d v="2023-02-16T00:00:00Z"/>
        <d v="2023-07-04T00:00:00Z"/>
        <d v="2023-05-24T00:00:00Z"/>
        <d v="2023-04-22T00:00:00Z"/>
        <d v="2023-03-24T00:00:00Z"/>
        <d v="2023-05-10T00:00:00Z"/>
        <d v="2024-02-24T00:00:00Z"/>
        <d v="2024-04-21T00:00:00Z"/>
        <d v="2024-07-26T00:00:00Z"/>
        <d v="2024-07-10T00:00:00Z"/>
        <d v="2024-04-04T00:00:00Z"/>
        <d v="2023-05-15T00:00:00Z"/>
        <d v="2024-09-21T00:00:00Z"/>
        <d v="2023-02-23T00:00:00Z"/>
        <d v="2023-01-20T00:00:00Z"/>
        <d v="2023-01-30T00:00:00Z"/>
        <d v="2023-10-11T00:00:00Z"/>
        <d v="2023-10-24T00:00:00Z"/>
        <d v="2024-07-21T00:00:00Z"/>
        <d v="2023-01-28T00:00:00Z"/>
        <d v="2023-01-18T00:00:00Z"/>
        <d v="2023-10-20T00:00:00Z"/>
        <d v="2023-11-15T00:00:00Z"/>
        <d v="2023-04-15T00:00:00Z"/>
        <d v="2023-03-02T00:00:00Z"/>
        <d v="2023-01-21T00:00:00Z"/>
        <d v="2023-07-09T00:00:00Z"/>
        <d v="2024-03-16T00:00:00Z"/>
        <d v="2024-02-14T00:00:00Z"/>
        <d v="2023-12-10T00:00:00Z"/>
        <d v="2024-01-26T00:00:00Z"/>
        <d v="2024-06-21T00:00:00Z"/>
        <d v="2024-05-10T00:00:00Z"/>
        <d v="2023-03-26T00:00:00Z"/>
        <d v="2024-03-18T00:00:00Z"/>
        <d v="2024-03-03T00:00:00Z"/>
        <d v="2023-03-22T00:00:00Z"/>
        <d v="2023-08-14T00:00:00Z"/>
        <d v="2024-09-30T00:00:00Z"/>
        <d v="2023-08-09T00:00:00Z"/>
        <d v="2023-07-14T00:00:00Z"/>
        <d v="2024-05-28T00:00:00Z"/>
        <d v="2024-02-08T00:00:00Z"/>
        <d v="2023-08-27T00:00:00Z"/>
        <d v="2023-05-25T00:00:00Z"/>
        <d v="2024-05-03T00:00:00Z"/>
        <d v="2023-07-16T00:00:00Z"/>
        <d v="2024-04-06T00:00:00Z"/>
        <d v="2024-09-02T00:00:00Z"/>
        <d v="2023-02-07T00:00:00Z"/>
        <d v="2024-02-16T00:00:00Z"/>
        <d v="2023-10-09T00:00:00Z"/>
        <d v="2024-09-23T00:00:00Z"/>
        <d v="2024-03-14T00:00:00Z"/>
        <d v="2023-06-17T00:00:00Z"/>
        <d v="2024-06-15T00:00:00Z"/>
        <d v="2024-05-30T00:00:00Z"/>
        <d v="2023-02-24T00:00:00Z"/>
        <d v="2023-07-08T00:00:00Z"/>
        <d v="2023-07-27T00:00:00Z"/>
        <d v="2023-08-31T00:00:00Z"/>
        <d v="2023-10-04T00:00:00Z"/>
        <d v="2024-04-23T00:00:00Z"/>
        <d v="2024-05-14T00:00:00Z"/>
        <d v="2023-09-27T00:00:00Z"/>
        <d v="2024-03-04T00:00:00Z"/>
        <d v="2024-08-06T00:00:00Z"/>
        <d v="2024-09-25T00:00:00Z"/>
        <d v="2023-04-23T00:00:00Z"/>
        <d v="2023-07-11T00:00:00Z"/>
        <d v="2024-05-16T00:00:00Z"/>
        <d v="2023-08-06T00:00:00Z"/>
        <d v="2023-12-05T00:00:00Z"/>
        <d v="2023-12-15T00:00:00Z"/>
        <d v="2024-05-21T00:00:00Z"/>
        <d v="2024-03-30T00:00:00Z"/>
        <d v="2023-07-15T00:00:00Z"/>
        <d v="2023-03-08T00:00:00Z"/>
        <d v="2023-08-07T00:00:00Z"/>
        <d v="2023-02-27T00:00:00Z"/>
        <d v="2023-02-08T00:00:00Z"/>
        <d v="2024-08-03T00:00:00Z"/>
        <d v="2023-01-12T00:00:00Z"/>
        <d v="2023-09-04T00:00:00Z"/>
        <d v="2023-08-21T00:00:00Z"/>
        <d v="2024-09-11T00:00:00Z"/>
        <d v="2024-08-11T00:00:00Z"/>
        <d v="2023-01-14T00:00:00Z"/>
        <d v="2024-02-02T00:00:00Z"/>
        <d v="2023-11-07T00:00:00Z"/>
        <d v="2023-08-03T00:00:00Z"/>
        <d v="2023-09-08T00:00:00Z"/>
        <d v="2023-05-21T00:00:00Z"/>
        <m/>
      </sharedItems>
    </cacheField>
    <cacheField name="CPA" numFmtId="164">
      <sharedItems containsString="0" containsBlank="1" containsNumber="1">
        <n v="790.3347728333333"/>
        <n v="490.39190933333333"/>
        <n v="938.67131175"/>
        <n v="295.98920426666666"/>
        <n v="566.353603"/>
        <n v="329.9050572380952"/>
        <n v="780.564740125"/>
        <n v="233.98999275862067"/>
        <n v="402.57999425"/>
        <n v="707.5411032222223"/>
        <n v="254.0784205"/>
        <n v="1447.927193"/>
        <n v="663.3532634999999"/>
        <n v="616.8208238888889"/>
        <n v="311.2675779333333"/>
        <n v="213.3077113"/>
        <n v="548.74678125"/>
        <n v="1730.178666"/>
        <n v="1841.358126"/>
        <n v="266.025346368421"/>
        <n v="439.1495554"/>
        <n v="750.013076"/>
        <n v="266.6191781666667"/>
        <n v="912.862854"/>
        <n v="491.06415466666664"/>
        <n v="393.88879931578947"/>
        <n v="124.42316466666666"/>
        <n v="1089.3357113333334"/>
        <n v="1730.37357"/>
        <n v="382.8836669166667"/>
        <n v="1595.251644"/>
        <n v="217.230435625"/>
        <n v="583.443288090909"/>
        <n v="5033.482578"/>
        <n v="2331.3617843333336"/>
        <n v="558.6624756666666"/>
        <n v="382.510473"/>
        <n v="717.351136125"/>
        <n v="519.0052433333334"/>
        <n v="226.77053544444445"/>
        <n v="480.71518207142856"/>
        <n v="109.64234627777779"/>
        <n v="577.0906160000001"/>
        <n v="336.34225"/>
        <n v="889.1749258"/>
        <n v="551.2754315555555"/>
        <n v="318.21291383333335"/>
        <n v="1527.176274"/>
        <n v="492.58933625"/>
        <n v="437.02847833333334"/>
        <n v="295.49867140000003"/>
        <n v="154.09425844117646"/>
        <n v="290.4414722"/>
        <n v="315.1476558333333"/>
        <n v="354.0513048"/>
        <n v="118.38184169565218"/>
        <n v="472.4047565833334"/>
        <n v="155.0076655"/>
        <n v="158.53799092307693"/>
        <n v="1560.449936"/>
        <n v="596.7967326666667"/>
        <n v="1526.296619"/>
        <n v="331.6717072"/>
        <n v="189.39012477777777"/>
        <n v="663.98128"/>
        <n v="458.7621845"/>
        <n v="996.8971165999999"/>
        <n v="155.8295399230769"/>
        <n v="193.6750124761905"/>
        <n v="223.54731736363638"/>
        <n v="480.53146421428573"/>
        <n v="735.2089622222222"/>
        <n v="61.70000863999999"/>
        <n v="429.20574358333334"/>
        <n v="637.2787895"/>
        <n v="577.2482974444445"/>
        <n v="65.51007125"/>
        <n v="209.15203357142857"/>
        <n v="443.5864184"/>
        <n v="87.24025631578947"/>
        <n v="527.8457013333333"/>
        <n v="360.6279624"/>
        <n v="91.2054372027027"/>
        <n v="456.5796845"/>
        <n v="502.6489503333333"/>
        <n v="183.58079906666666"/>
        <n v="158.2410977"/>
        <n v="1277.2928464000001"/>
        <n v="67.50689583333333"/>
        <n v="100.44162026666666"/>
        <n v="310.1876636"/>
        <n v="867.939478"/>
        <n v="5995.041002"/>
        <n v="1818.316497"/>
        <n v="582.1821025454545"/>
        <n v="366.3786775"/>
        <n v="430.7965879230769"/>
        <n v="680.066946"/>
        <n v="379.50981610526316"/>
        <n v="240.13439972727272"/>
        <n v="167.05381233333333"/>
        <n v="516.9297365555556"/>
        <n v="581.1768324"/>
        <n v="342.22126760000003"/>
        <n v="371.05048022222223"/>
        <n v="1090.6239745"/>
        <n v="240.3713316666667"/>
        <n v="333.945781"/>
        <n v="522.3041353333333"/>
        <n v="444.0437095"/>
        <n v="439.52459125"/>
        <n v="752.164607"/>
        <n v="100.12112857894738"/>
        <n v="99.40522985714286"/>
        <n v="526.4592295"/>
        <n v="998.30364625"/>
        <n v="661.214569"/>
        <n v="201.54578895999998"/>
        <n v="380.29629725"/>
        <n v="434.84250173333334"/>
        <n v="1504.784161"/>
        <n v="1466.285104"/>
        <n v="2298.888965"/>
        <n v="265.79816584"/>
        <n v="796.107864125"/>
        <n v="507.8401126"/>
        <n v="4718.836114"/>
        <n v="1741.6441543333333"/>
        <n v="142.93324392307693"/>
        <n v="700.4730483000001"/>
        <n v="229.360815"/>
        <n v="768.314534"/>
        <n v="171.16326111111113"/>
        <n v="86.38564671428571"/>
        <n v="793.18254225"/>
        <n v="493.18582883333335"/>
        <n v="2270.8629006666665"/>
        <n v="242.17924366666668"/>
        <n v="160.21722946938775"/>
        <n v="510.9193016666666"/>
        <n v="48.324764624000004"/>
        <n v="420.58462475"/>
        <n v="676.7142363333334"/>
        <n v="113.78645707142857"/>
        <n v="1126.4175946"/>
        <n v="200.0961985"/>
        <n v="1563.1736746666666"/>
        <n v="479.17595364285717"/>
        <n v="114.35104294202898"/>
        <n v="524.9032446666666"/>
        <n v="1567.3425016666667"/>
        <n v="429.8012650909091"/>
        <n v="145.66821857142858"/>
        <n v="973.7034023333334"/>
        <n v="881.2612546666666"/>
        <n v="637.6556273333333"/>
        <n v="749.34335425"/>
        <n v="492.79741566666667"/>
        <n v="637.8997827777778"/>
        <n v="542.3553632222223"/>
        <n v="475.57203475"/>
        <n v="1182.452195"/>
        <n v="238.288"/>
        <n v="151.990401"/>
        <n v="1568.0833186666666"/>
        <n v="143.4111393090909"/>
        <n v="421.916429"/>
        <n v="839.3873553999999"/>
        <n v="386.7253741818182"/>
        <n v="189.68191063999998"/>
        <n v="422.44787333333335"/>
        <n v="432.6530692"/>
        <n v="257.9361217142857"/>
        <n v="142.60438620000002"/>
        <n v="1287.8566996"/>
        <n v="303.5682832105263"/>
        <n v="432.7040515714286"/>
        <n v="262.675239"/>
        <n v="586.5682776666666"/>
        <n v="187.6373906190476"/>
        <n v="150.03791902777778"/>
        <n v="759.2155630000001"/>
        <n v="535.8308135999999"/>
        <n v="550.2410033333333"/>
        <n v="692.9014548888889"/>
        <n v="620.8626305555556"/>
        <n v="320.29954886666667"/>
        <n v="200.11317042857144"/>
        <n v="563.7500333333334"/>
        <n v="534.772047"/>
        <n v="785.17138"/>
        <n v="257.26877583333334"/>
        <n v="111.97719646153845"/>
        <n v="1252.3151448"/>
        <n v="213.79585277777778"/>
        <n v="6396.868763"/>
        <n v="270.45419775"/>
        <n v="136.20832181818182"/>
        <n v="220.11669866666665"/>
        <n v="294.4028866666667"/>
        <n v="110.02187966666666"/>
        <n v="342.5789907391304"/>
        <n v="2113.959767"/>
        <n v="730.004877"/>
        <n v="508.2609188888889"/>
        <n v="806.8738933333333"/>
        <n v="210.80688987878787"/>
        <n v="266.09206216666666"/>
        <n v="722.4749925555556"/>
        <n v="2746.410824"/>
        <n v="6159.366902"/>
        <n v="381.5460318888889"/>
        <n v="428.7009535384616"/>
        <n v="227.7804852857143"/>
        <n v="659.050531"/>
        <n v="740.858635"/>
        <n v="654.0079051111111"/>
        <n v="445.5483658"/>
        <n v="574.6810626363637"/>
        <n v="357.68041464285716"/>
        <n v="218.65052657142857"/>
        <n v="362.0835314210526"/>
        <n v="1139.5851003333335"/>
        <n v="87.34523120833335"/>
        <n v="112.9647318"/>
        <n v="408.980054"/>
        <n v="242.03796891666664"/>
        <n v="234.4102615"/>
        <n v="169.15029144444443"/>
        <n v="277.1352884444444"/>
        <n v="361.1201026"/>
        <n v="62.38224704651163"/>
        <n v="531.9560165"/>
        <n v="405.6740288"/>
        <n v="508.60899600000005"/>
        <n v="441.93019139999996"/>
        <n v="492.13983633333334"/>
        <n v="95.7723650625"/>
        <n v="543.6063636363637"/>
        <n v="245.1619875"/>
        <n v="252.7496750769231"/>
        <n v="75.530766"/>
        <n v="859.2355385"/>
        <n v="2180.8708093333335"/>
        <n v="522.8571738333334"/>
        <n v="1555.112078"/>
        <n v="791.582151"/>
        <n v="440.94601525"/>
        <n v="1304.16221975"/>
        <n v="1898.0903133333334"/>
        <n v="648.073178"/>
        <n v="491.96543261538466"/>
        <n v="766.0744405"/>
        <n v="361.6615836"/>
        <n v="335.90805516666666"/>
        <n v="152.9307229"/>
        <n v="160.9880674"/>
        <n v="163.1741712"/>
        <n v="434.52489108333333"/>
        <n v="1679.5713556666667"/>
        <n v="366.11020533333334"/>
        <n v="478.980955875"/>
        <n v="535.9629293333334"/>
        <n v="265.57478646666664"/>
        <n v="235.86287644444442"/>
        <n v="750.4193855"/>
        <n v="662.921369"/>
        <n v="120.01954380357142"/>
        <n v="491.74837299999996"/>
        <n v="174.3078687"/>
        <n v="423.65718941666665"/>
        <n v="178.5166361590909"/>
        <n v="407.94573725"/>
        <n v="1700.795736"/>
        <n v="414.2899415"/>
        <n v="515.3767963636363"/>
        <n v="644.7071896"/>
        <n v="812.4443055555555"/>
        <n v="5000.761206"/>
        <n v="138.30657027272727"/>
        <n v="3621.417703"/>
        <n v="5603.048132"/>
        <n v="460.65162825"/>
        <n v="165.91161422222223"/>
        <n v="497.9264426666667"/>
        <n v="723.4477306666666"/>
        <n v="525.7886953333333"/>
        <n v="154.366142"/>
        <n v="434.5683494"/>
        <n v="294.44420033333336"/>
        <n v="325.34834885714287"/>
        <n v="111.61882621052631"/>
        <n v="754.89672"/>
        <n v="1505.01155"/>
        <n v="116.71110592307693"/>
        <n v="702.0458983333333"/>
        <n v="382.3863906"/>
        <n v="1465.872266"/>
        <n v="1119.6314095"/>
        <n v="6177.464545"/>
        <n v="511.837231"/>
        <n v="750.04966"/>
        <n v="149.07397236363636"/>
        <n v="350.0797110526316"/>
        <n v="586.97963275"/>
        <n v="763.3513472857143"/>
        <n v="271.53763166666664"/>
        <n v="415.29197725"/>
        <n v="1937.058388"/>
        <n v="63.490996208333335"/>
        <n v="459.60577538461536"/>
        <n v="3175.4584525"/>
        <n v="252.18145466666667"/>
        <n v="526.3740045000001"/>
        <n v="422.9047105"/>
        <n v="1654.655417"/>
        <n v="280.9252134761905"/>
        <n v="1479.7893606666667"/>
        <n v="1273.13980375"/>
        <n v="682.3180058"/>
        <n v="709.8889706"/>
        <n v="482.25421292857146"/>
        <n v="296.6768808"/>
        <n v="624.958150625"/>
        <n v="110.12282842857142"/>
        <n v="691.35005725"/>
        <n v="1218.7487928333333"/>
        <n v="2587.5714595"/>
        <n v="33.933511227272724"/>
        <n v="409.9308375"/>
        <n v="330.40274733333337"/>
        <n v="629.8513929"/>
        <n v="762.2621774444444"/>
        <n v="408.1181955"/>
        <n v="292.580757"/>
        <n v="120.07659"/>
        <n v="254.0610060769231"/>
        <n v="559.12127475"/>
        <n v="1019.0058226666666"/>
        <n v="882.8283485000001"/>
        <n v="999.6384232857143"/>
        <n v="298.0012394"/>
        <n v="550.1213293636364"/>
        <n v="216.7287715"/>
        <n v="553.90796125"/>
        <n v="276.19073068421056"/>
        <n v="121.32624013333334"/>
        <n v="531.8864886666667"/>
        <n v="492.76438340000004"/>
        <n v="1719.90042675"/>
        <n v="141.7858059090909"/>
        <n v="566.5869433333332"/>
        <n v="220.791132"/>
        <n v="615.8346867777777"/>
        <n v="63.66567833333334"/>
        <n v="501.0807086"/>
        <n v="181.6030806"/>
        <n v="451.4815215"/>
        <n v="721.0160915"/>
        <n v="731.1080358333334"/>
        <n v="327.6231578333333"/>
        <n v="681.6152098"/>
        <n v="268.14715866666666"/>
        <n v="382.6892162222222"/>
        <n v="1321.17139125"/>
        <n v="515.8378196666666"/>
        <n v="840.7044848571429"/>
        <n v="499.4336333333333"/>
        <n v="393.0042887894737"/>
        <n v="282.0316153333333"/>
        <n v="463.7565140909091"/>
        <n v="295.32324835"/>
        <n v="191.20779177777777"/>
        <n v="122.599182"/>
        <n v="366.087236"/>
        <n v="84.96363226315789"/>
        <n v="726.0512583333334"/>
        <n v="483.6109545"/>
        <n v="508.65410966666667"/>
        <n v="345.0542726"/>
        <n v="123.99967316666665"/>
        <n v="818.5215364285714"/>
        <n v="574.8059013333333"/>
        <n v="296.9913266470588"/>
        <n v="637.7960606666667"/>
        <n v="603.196987"/>
        <n v="304.649501882353"/>
        <n v="713.763407090909"/>
        <n v="188.19560388888888"/>
        <n v="310.02126933333335"/>
        <n v="198.67906866666667"/>
        <n v="867.85005725"/>
        <n v="423.68730627272726"/>
        <n v="243.9738123333333"/>
        <n v="1144.9103843333335"/>
        <n v="997.303874"/>
        <n v="90.738034"/>
        <n v="2123.2704086666668"/>
        <n v="483.87161685714284"/>
        <n v="1187.6996136666667"/>
        <n v="66.56190683739837"/>
        <n v="164.15831733333334"/>
        <n v="217.67949643243242"/>
        <n v="411.5608593333333"/>
        <n v="82.23244531428571"/>
        <n v="874.52897975"/>
        <n v="805.329071"/>
        <n v="259.72857771428573"/>
        <n v="5999.993781"/>
        <n v="430.19566733333335"/>
        <n v="174.31269715789472"/>
        <n v="129.9803466923077"/>
        <n v="377.6598895882353"/>
        <n v="166.7655895"/>
        <n v="178.3931191111111"/>
        <n v="824.5347375"/>
        <n v="441.3496775"/>
        <n v="18.471094384615384"/>
        <n v="452.33755286666667"/>
        <n v="323.34294439999996"/>
        <n v="1058.5793826"/>
        <n v="738.1290718888889"/>
        <n v="120.07054073333333"/>
        <n v="751.6025915"/>
        <n v="1301.559742"/>
        <n v="544.16436725"/>
        <n v="122.20365384615386"/>
        <n v="563.88060225"/>
        <n v="167.8810892903226"/>
        <n v="533.0254163333333"/>
        <n v="91.40555496153846"/>
        <n v="129.07538653333333"/>
        <n v="25.325192698412696"/>
        <n v="175.21410742857142"/>
        <n v="238.4357584375"/>
        <n v="156.9317688181818"/>
        <n v="396.57862975"/>
        <n v="4514.952724"/>
        <n v="400.5075978"/>
        <n v="430.9169367142857"/>
        <n v="115.358238"/>
        <n v="371.80715625"/>
        <n v="299.63443115999996"/>
        <n v="150.07222910000002"/>
        <n v="391.35090115384617"/>
        <n v="539.0438273333334"/>
        <n v="137.28468626666665"/>
        <n v="728.903224125"/>
        <n v="489.0001309090909"/>
        <n v="380.394162"/>
        <n v="555.0534816666667"/>
        <n v="580.2419017999999"/>
        <n v="1738.995282"/>
        <n v="154.3076660714286"/>
        <n v="507.5040906666666"/>
        <n v="1532.59210625"/>
        <n v="524.9304266666667"/>
        <n v="169.16866100000001"/>
        <n v="530.7963158"/>
        <n v="859.256881"/>
        <n v="492.17894700000005"/>
        <n v="100.3478769375"/>
        <n v="46.45464226530612"/>
        <n v="390.9481646666666"/>
        <n v="144.7873298"/>
        <n v="922.4934605"/>
        <n v="5464.109817"/>
        <n v="3122.942574"/>
        <n v="502.1537026666667"/>
        <n v="319.0461680833333"/>
        <n v="265.75866168"/>
        <n v="1609.149933"/>
        <n v="777.1946075"/>
        <n v="255.15787457142855"/>
        <n v="541.627969111111"/>
        <n v="476.1410865"/>
        <n v="786.627045"/>
        <n v="702.461406111111"/>
        <n v="235.41728992307694"/>
        <n v="689.6263453333333"/>
        <n v="121.4051496875"/>
        <n v="72.92679826415095"/>
        <n v="390.25547875"/>
        <n v="64.21725195833334"/>
        <n v="604.0193009999999"/>
        <n v="321.69675383333333"/>
        <n v="1713.978863"/>
        <n v="397.7102249411765"/>
        <n v="88.84827610227272"/>
        <n v="75.19690722680411"/>
        <n v="486.51261175"/>
        <n v="477.537259"/>
        <n v="845.565079625"/>
        <n v="531.8739905"/>
        <n v="245.1116945"/>
        <n v="145.311439"/>
        <n v="2168.5088186666667"/>
        <n v="77.43090231578947"/>
        <n v="5711.39201"/>
        <n v="360.33454915789474"/>
        <n v="227.04359392857143"/>
        <n v="954.7387955"/>
        <n v="331.8523196"/>
        <n v="619.5840734000001"/>
        <n v="671.9082343333333"/>
        <n v="286.75047225"/>
        <n v="4942.283987"/>
        <n v="829.9663565"/>
        <n v="376.96178"/>
        <n v="93.13573858974358"/>
        <n v="549.9858519230769"/>
        <n v="373.1109285882353"/>
        <n v="87.74263033333334"/>
        <n v="294.52392790476193"/>
        <n v="1860.87080825"/>
        <n v="400.5503542352941"/>
        <n v="900.266978142857"/>
        <n v="767.28087075"/>
        <n v="451.9232855"/>
        <n v="976.2318865"/>
        <n v="52.1985089025974"/>
        <n v="816.3605524285714"/>
        <n v="575.8110265"/>
        <n v="2058.6680513333336"/>
        <n v="427.22124055555554"/>
        <n v="576.9666385454545"/>
        <n v="171.3215974117647"/>
        <n v="690.14864125"/>
        <n v="394.5131498421053"/>
        <n v="370.092841"/>
        <n v="217.513819"/>
        <n v="208.83461393333334"/>
        <n v="569.9640905"/>
        <n v="106.394825375"/>
        <n v="494.48423533333334"/>
        <n v="552.0184312499999"/>
        <n v="531.303804875"/>
        <n v="1762.663235"/>
        <n v="108.59218753333333"/>
        <n v="521.6785882307693"/>
        <n v="69.17097904761906"/>
        <n v="525.46307"/>
        <n v="6407.581828"/>
        <n v="405.92040025"/>
        <n v="802.3299145714285"/>
        <n v="903.427168625"/>
        <n v="783.6830355"/>
        <n v="669.181179"/>
        <n v="143.57996381818182"/>
        <n v="1291.2469235"/>
        <n v="518.511604"/>
        <n v="388.56950259999996"/>
        <n v="1081.1423181666667"/>
        <n v="297.4176576"/>
        <n v="74.21662561904762"/>
        <n v="429.81930963636364"/>
        <n v="82.64723105263158"/>
        <n v="5973.379892"/>
        <n v="381.1779386"/>
        <n v="788.6381240000001"/>
        <n v="489.9155955"/>
        <n v="531.9175413333334"/>
        <n v="215.110248125"/>
        <n v="2633.2121165"/>
        <n v="545.8585808333333"/>
        <n v="392.17881475"/>
        <n v="770.5149453333333"/>
        <n v="215.11200544444443"/>
        <n v="822.7119456666666"/>
        <n v="5874.00478"/>
        <n v="207.29155325"/>
        <n v="500.8933796666667"/>
        <n v="453.9041722666667"/>
        <n v="486.7626133333333"/>
        <n v="433.3341765"/>
        <n v="298.71222927272726"/>
        <n v="316.85444566666666"/>
        <n v="160.18123277777778"/>
        <n v="476.02757083333336"/>
        <n v="430.3289802727273"/>
        <n v="506.857847"/>
        <n v="375.9782635"/>
        <n v="316.9463514"/>
        <n v="132.06843725000002"/>
        <n v="581.530256375"/>
        <n v="305.49688606666666"/>
        <n v="2018.044688"/>
        <n v="477.74944516666665"/>
        <n v="637.8943968333333"/>
        <n v="45.48697133333334"/>
        <n v="2252.0983929999998"/>
        <n v="568.7414393333333"/>
        <n v="142.96597246666667"/>
        <n v="178.14285714285714"/>
        <n v="1717.7057346666668"/>
        <n v="2430.243664"/>
        <n v="166.4523624"/>
        <n v="465.3042777692308"/>
        <n v="522.9011179090909"/>
        <n v="116.56373839130435"/>
        <n v="486.358297"/>
        <n v="604.7243616666666"/>
        <n v="978.6537832857142"/>
        <n v="273.27738477272726"/>
        <n v="270.07724993333335"/>
        <n v="379.51772086666665"/>
        <n v="213.7564601111111"/>
        <n v="422.7382411111111"/>
        <n v="1552.641502"/>
        <n v="136.0607749090909"/>
        <n v="940.266584"/>
        <n v="96.199159"/>
        <n v="248.75593116666667"/>
        <n v="570.53732625"/>
        <n v="633.4545881818182"/>
        <n v="452.06327966666663"/>
        <n v="364.23354675"/>
        <n v="145.95608993333332"/>
        <n v="348.4089690625"/>
        <n v="281.51386433333334"/>
        <n v="325.03497600000003"/>
        <n v="315.7752864"/>
        <n v="440.26983075"/>
        <n v="679.9495973333334"/>
        <n v="724.652497125"/>
        <n v="508.17503675"/>
        <n v="392.184005"/>
        <n v="106.11814973333334"/>
        <n v="724.588902"/>
        <n v="2271.9041083333336"/>
        <n v="2183.952037"/>
        <n v="2460.7974215"/>
        <n v="195.8956765416667"/>
        <n v="366.5079058125"/>
        <n v="2233.540379"/>
        <n v="1461.143051"/>
        <n v="267.5327027777778"/>
        <n v="251.24843938709677"/>
        <n v="282.2902757826087"/>
        <n v="736.3777935714286"/>
        <n v="1739.3567436666665"/>
        <n v="162.46021507692308"/>
        <n v="254.46451100000002"/>
        <n v="501.6698783333333"/>
        <n v="295.11057508333334"/>
        <n v="3253.2168435"/>
        <n v="765.9634425"/>
        <n v="461.8570425555556"/>
        <n v="385.58958386666666"/>
        <n v="384.9001725"/>
        <n v="535.6801981818181"/>
        <n v="465.8578121818182"/>
        <n v="1336.8125608"/>
        <n v="571.6082634444444"/>
        <n v="326.7398276190476"/>
        <n v="206.688847125"/>
        <n v="88.60285191304348"/>
        <n v="352.4893973571429"/>
        <n v="231.27852085294117"/>
        <n v="677.3383912222222"/>
        <n v="257.89233674999997"/>
        <n v="360.97779568421055"/>
        <n v="1050.4100685"/>
        <n v="1624.840774"/>
        <n v="96.3032845"/>
        <n v="1925.5027286666666"/>
        <n v="799.70031475"/>
        <n v="440.0594188"/>
        <n v="342.1314481764706"/>
        <n v="5927.806788"/>
        <n v="589.1548186666666"/>
        <n v="110.23647221428573"/>
        <n v="382.0873372"/>
        <n v="450.77037425"/>
        <n v="67.65061825"/>
        <n v="71.8527461904762"/>
        <n v="500.1394066666667"/>
        <n v="5102.706729"/>
        <n v="375.5044375"/>
        <n v="780.641849125"/>
        <n v="68.77890892682927"/>
        <n v="239.94420975"/>
        <n v="655.9477756"/>
        <n v="425.5660031875"/>
        <n v="592.9793116666666"/>
        <n v="1719.9158313333335"/>
        <n v="2600.894327"/>
        <n v="219.84551788888888"/>
        <n v="128.15121930769232"/>
        <n v="4279.230955"/>
        <n v="887.3143067142856"/>
        <n v="1655.792857"/>
        <n v="69.98219616666667"/>
        <n v="547.6747715454545"/>
        <n v="321.59977342857144"/>
        <n v="754.392600111111"/>
        <n v="713.8231153333332"/>
        <n v="1481.945157"/>
        <n v="562.0919533333333"/>
        <n v="161.90898071875"/>
        <n v="115.09572935714286"/>
        <n v="586.4471488181817"/>
        <n v="475.27367275"/>
        <n v="615.02932875"/>
        <n v="200.36570497435898"/>
        <n v="477.13152925"/>
        <n v="100.7843329375"/>
        <n v="534.6197546666666"/>
        <n v="122.67584291666667"/>
        <n v="103.6293306"/>
        <n v="645.0423111666667"/>
        <n v="179.63343685714287"/>
        <n v="717.619027375"/>
        <n v="86.81367642105263"/>
        <n v="559.944605"/>
        <n v="54.281282918367346"/>
        <n v="761.5402812857143"/>
        <n v="557.8303547272727"/>
        <n v="306.93960000000004"/>
        <n v="393.425874"/>
        <n v="1598.11798875"/>
        <n v="2326.7431013333335"/>
        <n v="163.7590119090909"/>
        <n v="531.830957"/>
        <n v="6162.320833"/>
        <n v="190.601278"/>
        <n v="101.3064368"/>
        <m/>
      </sharedItems>
    </cacheField>
    <cacheField name="CTR" numFmtId="10">
      <sharedItems containsString="0" containsBlank="1" containsNumber="1">
        <n v="0.003050826774055769"/>
        <n v="0.002914094910452292"/>
        <n v="0.0018392777769262604"/>
        <n v="0.00625842480261891"/>
        <n v="0.007650356006665656"/>
        <n v="0.0033280912847895258"/>
        <n v="0.008570612322635939"/>
        <n v="0.002662408477757809"/>
        <n v="0.002445884798825975"/>
        <n v="0.0024846902921393434"/>
        <n v="0.005915267785771383"/>
        <n v="0.0050814526976535645"/>
        <n v="0.0024709169755312886"/>
        <n v="0.0030556970230103246"/>
        <n v="0.002754296868538155"/>
        <n v="0.0028107432854465957"/>
        <n v="0.0012634593517049683"/>
        <n v="0.005974202308214528"/>
        <n v="0.002916673943797265"/>
        <n v="0.0028881111752913596"/>
        <n v="0.0035253494334629063"/>
        <n v="0.00727994705493051"/>
        <n v="0.0026040282723069565"/>
        <n v="0.011946680080482898"/>
        <n v="0.002323008849557522"/>
        <n v="0.003170871850613794"/>
        <n v="0.0033960662232913543"/>
        <n v="0.0025200458190148913"/>
        <n v="0.0013594344752582926"/>
        <n v="0.003219229531065565"/>
        <n v="0.007895056480019433"/>
        <n v="0.002449805613250253"/>
        <n v="0.002843954409223163"/>
        <n v="0.005934326783594884"/>
        <n v="0.005973838706354928"/>
        <n v="0.008824599708879185"/>
        <n v="0.006967123884171565"/>
        <n v="0.004406162942748309"/>
        <n v="0.0025681898689337585"/>
        <n v="0.002801578222398618"/>
        <n v="0.0034496140744254234"/>
        <n v="0.002086375964948884"/>
        <n v="0.002932121389825539"/>
        <n v="0.0031901318587834963"/>
        <n v="0.0028706764720787216"/>
        <n v="0.001998321410015587"/>
        <n v="0.006313416009019166"/>
        <n v="0.011139165305213129"/>
        <n v="0.003947368421052632"/>
        <n v="0.007603736693460786"/>
        <n v="0.003489802339883864"/>
        <n v="0.002465271926234442"/>
        <n v="0.007328990228013029"/>
        <n v="0.0025392914024701748"/>
        <n v="0.0036370041861814566"/>
        <n v="0.0027008282295263642"/>
        <n v="0.003926777155396431"/>
        <n v="0.003768429977860474"/>
        <n v="0.0026404300128878132"/>
        <n v="0.001215887597946501"/>
        <n v="0.002470477151319959"/>
        <n v="0.004832085044696787"/>
        <n v="0.00155978163057172"/>
        <n v="0.005497190324945028"/>
        <n v="0.0024650274234300855"/>
        <n v="0.002478775484910454"/>
        <n v="0.0021921011289320813"/>
        <n v="0.002523229734059596"/>
        <n v="0.003199191024698295"/>
        <n v="0.002745326103689513"/>
        <n v="0.002599090318388564"/>
        <n v="0.002816742188015186"/>
        <n v="0.0025382525382525384"/>
        <n v="0.0026026704007123098"/>
        <n v="0.0029723486018057295"/>
        <n v="0.0039392234102419805"/>
        <n v="0.0049367650321721765"/>
        <n v="0.003400699572483482"/>
        <n v="0.002474202626641651"/>
        <n v="0.008115382244776365"/>
        <n v="6.703760809814306E-4"/>
        <n v="0.002101718663487723"/>
        <n v="0.002658600474690179"/>
        <n v="0.0027753282885247693"/>
        <n v="0.002748206433695904"/>
        <n v="0.002554540916698476"/>
        <n v="0.0027394555640563685"/>
        <n v="6.00817111271329E-4"/>
        <n v="0.0034649122807017545"/>
        <n v="0.0021091887265390964"/>
        <n v="0.002693734265196697"/>
        <n v="0.004436904606550959"/>
        <n v="0.0012394645513138325"/>
        <n v="0.0016446015952635473"/>
        <n v="0.005463983243784719"/>
        <n v="0.0026615911917255604"/>
        <n v="0.0037982220214753527"/>
        <n v="0.0022550656069332212"/>
        <n v="0.002996914940502424"/>
        <n v="0.006383178447385713"/>
        <n v="0.003613987106856808"/>
        <n v="0.0028319355190066444"/>
        <n v="0.0031814010400734167"/>
        <n v="0.003531874073428098"/>
        <n v="0.0021987837977118906"/>
        <n v="0.0023405500292568754"/>
        <n v="0.0022517704545198663"/>
        <n v="0.0036604105875649635"/>
        <n v="0.0026253812594108335"/>
        <n v="0.0025380710659898475"/>
        <n v="0.004372062520494043"/>
        <n v="0.0018485996857380534"/>
        <n v="0.00324955504018122"/>
        <n v="0.006577916992952232"/>
        <n v="0.0030895132208433648"/>
        <n v="0.0030248133058996154"/>
        <n v="0.00261876080238831"/>
        <n v="0.0028724874733628983"/>
        <n v="0.005003176620076239"/>
        <n v="0.002433493722692329"/>
        <n v="0.0"/>
        <n v="0.006238859180035651"/>
        <n v="0.0055147058823529415"/>
        <n v="0.002784646572656998"/>
        <n v="0.0044878187776036475"/>
        <n v="0.007128854036713598"/>
        <n v="0.004133579897748286"/>
        <n v="0.007992748846407383"/>
        <n v="0.011319387847505207"/>
        <n v="0.0018353174603174603"/>
        <n v="0.003544474510041237"/>
        <n v="0.008686210640608035"/>
        <n v="0.0034936292642827787"/>
        <n v="0.004777947932618683"/>
        <n v="0.0031124000848836387"/>
        <n v="0.0027666343892654584"/>
        <n v="0.0028441868577101614"/>
        <n v="0.002555828760792505"/>
        <n v="0.003962079820530449"/>
        <n v="0.003337115397450444"/>
        <n v="0.0047804532577903685"/>
        <n v="0.00343811394891945"/>
        <n v="0.006742114134360703"/>
        <n v="0.0028548997216472772"/>
        <n v="0.0027784785037298643"/>
        <n v="0.0029010032636286715"/>
        <n v="0.003318744684822966"/>
        <n v="0.002250586325094714"/>
        <n v="0.004195905375099472"/>
        <n v="0.005042810240123602"/>
        <n v="0.0028512773722627737"/>
        <n v="0.0027445342693377646"/>
        <n v="0.0036492750764375186"/>
        <n v="0.0058384249830278345"/>
        <n v="0.0038294613224406433"/>
        <n v="0.003247752213599535"/>
        <n v="0.0044189852700491"/>
        <n v="0.003965285051623522"/>
        <n v="0.002969221894193899"/>
        <n v="0.011266430210723972"/>
        <n v="0.004564315352697096"/>
        <n v="0.003247016803311957"/>
        <n v="0.002847218267752406"/>
        <n v="0.0023073373327180432"/>
        <n v="0.0026264639307154807"/>
        <n v="0.0027914952444884583"/>
        <n v="0.002139428326922477"/>
        <n v="0.0025733401955738548"/>
        <n v="0.0031533327736736065"/>
        <n v="0.007109746039871456"/>
        <n v="0.0026871062948768776"/>
        <n v="0.0017709772252328835"/>
        <n v="0.002804642166344294"/>
        <n v="0.00664734958241009"/>
        <n v="0.003101313716490305"/>
        <n v="0.0031264604921757908"/>
        <n v="0.00265203275820745"/>
        <n v="0.007978476667594396"/>
        <n v="0.0025705594852990505"/>
        <n v="0.002168021680216802"/>
        <n v="0.0031350910743957114"/>
        <n v="9.62657635187762E-4"/>
        <n v="0.005055544468835229"/>
        <n v="0.006247042120208234"/>
        <n v="0.0025093053406382"/>
        <n v="0.0030541524726888287"/>
        <n v="0.002809084408730294"/>
        <n v="0.0034250485215207216"/>
        <n v="0.002398172820708032"/>
        <n v="0.004937662017034934"/>
        <n v="0.0024474503854012633"/>
        <n v="0.003546217925127965"/>
        <n v="0.0037356992762082653"/>
        <n v="0.0029172908617834895"/>
        <n v="0.0038515855693927333"/>
        <n v="0.002533976246251447"/>
        <n v="0.0032325241662263388"/>
        <n v="0.0033038856568268333"/>
        <n v="0.0026860387033758623"/>
        <n v="0.0030458480282141713"/>
        <n v="0.002748233599855988"/>
        <n v="0.0033412434741338396"/>
        <n v="0.0032101256534898654"/>
        <n v="0.0026479193973335453"/>
        <n v="0.0021285929798958757"/>
        <n v="0.0049636327894633375"/>
        <n v="0.002660472972972973"/>
        <n v="0.0029884583676834295"/>
        <n v="0.00125"/>
        <n v="6.657567990413102E-4"/>
        <n v="0.003152033061324554"/>
        <n v="0.002628232477414598"/>
        <n v="0.0058295041492353065"/>
        <n v="0.0031931198910081743"/>
        <n v="0.0017669925786311697"/>
        <n v="0.009092877246157177"/>
        <n v="0.002849808050118938"/>
        <n v="0.002512837321096908"/>
        <n v="0.0028739016748722057"/>
        <n v="0.006258692628650904"/>
        <n v="0.003289473684210526"/>
        <n v="0.0032977870923996794"/>
        <n v="0.004467005076142132"/>
        <n v="0.002336681627128304"/>
        <n v="0.002352663466834527"/>
        <n v="0.002507854857900099"/>
        <n v="0.002685185185185185"/>
        <n v="0.002780507424689365"/>
        <n v="0.00421217612773669"/>
        <n v="0.0033841316973057946"/>
        <n v="0.0029430747386084938"/>
        <n v="0.002555651514884467"/>
        <n v="0.002576866764275256"/>
        <n v="0.0018585057613678603"/>
        <n v="0.004785291524996852"/>
        <n v="0.003269425321390678"/>
        <n v="0.0068877369878577"/>
        <n v="0.0025544563652408155"/>
        <n v="0.003586761589044074"/>
        <n v="0.002852760296457703"/>
        <n v="0.005344735435595938"/>
        <n v="0.0028103616813294234"/>
        <n v="0.006216972334473112"/>
        <n v="0.006253678634490877"/>
        <n v="0.0035783994795055302"/>
        <n v="0.007648351648351649"/>
        <n v="0.007533601575207602"/>
        <n v="0.004217861727489456"/>
        <n v="0.009501187648456057"/>
        <n v="0.002839741043491592"/>
        <n v="0.0024514811031664963"/>
        <n v="8.094544277157196E-4"/>
        <n v="0.0029061856070914816"/>
        <n v="0.0043748784755979"/>
        <n v="0.004090178701855188"/>
        <n v="0.002662508082613822"/>
        <n v="0.002559549888163811"/>
        <n v="0.0026560424966799467"/>
        <n v="0.002293648123795835"/>
        <n v="0.0024490932621266974"/>
        <n v="0.0036249213341724355"/>
        <n v="0.0026178133947143754"/>
        <n v="0.002226250675826098"/>
        <n v="0.004011691214396241"/>
        <n v="0.0020688941760628942"/>
        <n v="0.003565741189503566"/>
        <n v="0.004833394361039912"/>
        <n v="0.0029754525167369206"/>
        <n v="0.00437609711474275"/>
        <n v="0.002871784559602098"/>
        <n v="0.0029754103586786345"/>
        <n v="0.002313284864507601"/>
        <n v="0.0045351473922902496"/>
        <n v="0.004203494580900229"/>
        <n v="0.0020883837588808784"/>
        <n v="0.003802476748368532"/>
        <n v="0.0025571422951335613"/>
        <n v="0.006630623278588188"/>
        <n v="0.0012871669455528382"/>
        <n v="0.001955129771738599"/>
        <n v="0.002437307752463375"/>
        <n v="0.00248161349997744"/>
        <n v="0.007126660187884677"/>
        <n v="0.0038816758131441573"/>
        <n v="0.005993856297295272"/>
        <n v="0.003353311877276494"/>
        <n v="0.0025027688678566805"/>
        <n v="0.0032312414891407207"/>
        <n v="0.0023815194093831865"/>
        <n v="0.007196710075394105"/>
        <n v="0.001518064973180852"/>
        <n v="0.0026499894000424"/>
        <n v="0.0030030888914311864"/>
        <n v="0.007525300579534642"/>
        <n v="0.003032198411835092"/>
        <n v="0.008011444921316165"/>
        <n v="0.0024700506360380388"/>
        <n v="0.004764173415912339"/>
        <n v="0.007051166154402459"/>
        <n v="0.0030795762503079576"/>
        <n v="0.0022035089390997774"/>
        <n v="0.0024599111357102225"/>
        <n v="0.0026296604873984586"/>
        <n v="0.004698960099699675"/>
        <n v="0.005661324932657627"/>
        <n v="0.001327844907714779"/>
        <n v="0.002683987331579795"/>
        <n v="0.0042326016675174405"/>
        <n v="0.005789076264787314"/>
        <n v="0.004022658238239882"/>
        <n v="0.004139479407843962"/>
        <n v="0.002808673182788451"/>
        <n v="0.0019991833123489977"/>
        <n v="0.0027146303061327376"/>
        <n v="0.002534886055616906"/>
        <n v="0.0022604287964929103"/>
        <n v="0.0061068702290076335"/>
        <n v="0.0031343246157318023"/>
        <n v="0.00417953159123428"/>
        <n v="0.002730363898396685"/>
        <n v="0.004547373891577614"/>
        <n v="0.00827292782855342"/>
        <n v="0.0025436231367960524"/>
        <n v="0.004165776543473617"/>
        <n v="0.003979981873349883"/>
        <n v="0.003509782038591828"/>
        <n v="0.00637910085054678"/>
        <n v="0.004029550033579583"/>
        <n v="0.006277463904582548"/>
        <n v="0.0038045875606528452"/>
        <n v="0.0036357025995273585"/>
        <n v="0.005031305903398927"/>
        <n v="0.0040599468698310865"/>
        <n v="0.0017377588258097288"/>
        <n v="0.005312596242685556"/>
        <n v="0.004181184668989547"/>
        <n v="0.003086208079006927"/>
        <n v="0.0037072470700789287"/>
        <n v="0.01101144899000948"/>
        <n v="0.0030424729219909945"/>
        <n v="0.002579598401004798"/>
        <n v="0.0023503603885929175"/>
        <n v="0.002308599962378371"/>
        <n v="0.003443927046953822"/>
        <n v="0.003440459807334251"/>
        <n v="0.002898448890684561"/>
        <n v="0.005917785057592729"/>
        <n v="0.0028029673127890663"/>
        <n v="0.005512850376582033"/>
        <n v="0.0027955631707097125"/>
        <n v="0.004176066817069073"/>
        <n v="0.0039950917444282735"/>
        <n v="0.0031772191686559683"/>
        <n v="8.212877792378449E-4"/>
        <n v="0.0024970035956851776"/>
        <n v="0.007354044724598529"/>
        <n v="0.0035304319101494754"/>
        <n v="0.005066344993968637"/>
        <n v="0.006003430531732418"/>
        <n v="0.0022596166626791077"/>
        <n v="0.002846632215117807"/>
        <n v="0.0026045434814064533"/>
        <n v="0.0017413512885999535"/>
        <n v="0.002833453329307662"/>
        <n v="0.002919689252456655"/>
        <n v="0.0030355619356548223"/>
        <n v="0.0027631942525559545"/>
        <n v="4.755564009891573E-4"/>
        <n v="0.002827728830976796"/>
        <n v="0.006754583467352846"/>
        <n v="0.002933563416738568"/>
        <n v="0.0021269377316143847"/>
        <n v="0.003108606955508063"/>
        <n v="0.006083046813012431"/>
        <n v="8.742481465939293E-4"/>
        <n v="0.0020108586366378444"/>
        <n v="0.0018294137921891986"/>
        <n v="0.0030477937210055023"/>
        <n v="0.0031323414252153485"/>
        <n v="0.006027323868202518"/>
        <n v="0.003742025653163815"/>
        <n v="0.0022658610271903325"/>
        <n v="0.0021943871136099447"/>
        <n v="0.0028139307983410956"/>
        <n v="7.867820613690008E-4"/>
        <n v="0.00398675586188256"/>
        <n v="0.005285601662724862"/>
        <n v="0.002474878121579942"/>
        <n v="0.0026167339478494127"/>
        <n v="0.004822446295484437"/>
        <n v="0.0023685050192671134"/>
        <n v="0.002272874862004026"/>
        <n v="0.007548797584384773"/>
        <n v="0.0025708829146466874"/>
        <n v="0.003465412729541808"/>
        <n v="0.006376811594202898"/>
        <n v="0.0031188902336840144"/>
        <n v="0.0025796194947905137"/>
        <n v="0.002921522372323288"/>
        <n v="0.002982817925994833"/>
        <n v="0.0031525306615995856"/>
        <n v="0.0027360350362661524"/>
        <n v="0.0032743942370661427"/>
        <n v="0.002109111361079865"/>
        <n v="0.0033569959291704426"/>
        <n v="0.0025442910873227933"/>
        <n v="0.0029375858385472303"/>
        <n v="0.0013428226131328052"/>
        <n v="0.002763760318149918"/>
        <n v="0.010251046025104602"/>
        <n v="0.0027824789879808383"/>
        <n v="0.0026546528409350277"/>
        <n v="0.0021638330757341576"/>
        <n v="0.003257328990228013"/>
        <n v="0.0016204328111063637"/>
        <n v="0.0032200933827080985"/>
        <n v="0.003148758294011883"/>
        <n v="0.004069251257768571"/>
        <n v="0.003173536439665472"/>
        <n v="0.0025780283239378522"/>
        <n v="0.002723904990193942"/>
        <n v="0.005124885364406323"/>
        <n v="0.007927610506085843"/>
        <n v="0.0020934266403493033"/>
        <n v="0.0025256686632116683"/>
        <n v="0.0023667384930587446"/>
        <n v="0.003212948789839807"/>
        <n v="0.002378898432984112"/>
        <n v="0.005659655831739962"/>
        <n v="0.0026316048847317636"/>
        <n v="0.0026219559738703056"/>
        <n v="0.0030351347195130833"/>
        <n v="0.0028008584515839714"/>
        <n v="0.002561167769320392"/>
        <n v="0.0023108363783416862"/>
        <n v="0.005870220529906394"/>
        <n v="0.0033183616008580813"/>
        <n v="0.004508196721311476"/>
        <n v="0.0035467651415576557"/>
        <n v="0.0028327130575269747"/>
        <n v="0.003515301902398677"/>
        <n v="0.00367249945992655"/>
        <n v="0.0037178456591639873"/>
        <n v="0.0030352556619192153"/>
        <n v="0.004347478462491755"/>
        <n v="0.006312334301224593"/>
        <n v="0.003680360675346184"/>
        <n v="0.00859243511382762"/>
        <n v="0.005566839690062439"/>
        <n v="0.002795302339124527"/>
        <n v="0.0023822285748317552"/>
        <n v="0.003524315328324237"/>
        <n v="0.002558305568776773"/>
        <n v="0.005333096306830807"/>
        <n v="0.009427494000685635"/>
        <n v="0.0020501806111490775"/>
        <n v="0.00622524052065648"/>
        <n v="0.002692710759198882"/>
        <n v="0.0028874369389554635"/>
        <n v="0.005132152938157557"/>
        <n v="0.0019671138908503986"/>
        <n v="0.004296894981840504"/>
        <n v="0.0028144620047629355"/>
        <n v="0.0032364554340086737"/>
        <n v="0.0037253362781229627"/>
        <n v="0.002523765458063431"/>
        <n v="0.003118844386080105"/>
        <n v="0.0030923472543211484"/>
        <n v="0.004369538077403246"/>
        <n v="0.001966322262343141"/>
        <n v="0.0026116864464434198"/>
        <n v="0.004516593572036395"/>
        <n v="0.007770419426048565"/>
        <n v="0.0024251469079376925"/>
        <n v="0.0019466614755693985"/>
        <n v="0.006831917316282736"/>
        <n v="0.004226775705228338"/>
        <n v="0.0023320566562508626"/>
        <n v="0.0027435434492503337"/>
        <n v="0.002327963497532359"/>
        <n v="0.0027866438064882916"/>
        <n v="0.0028193079880392993"/>
        <n v="0.001326259946949602"/>
        <n v="0.0024693273935587528"/>
        <n v="0.0024587583587629283"/>
        <n v="0.002528510243046597"/>
        <n v="8.044875779804437E-4"/>
        <n v="0.004803251431738408"/>
        <n v="0.003469422658750519"/>
        <n v="0.005582508141157706"/>
        <n v="0.0017264767542237022"/>
        <n v="0.0020161290322580645"/>
        <n v="0.0016964967342437867"/>
        <n v="6.531252041016263E-4"/>
        <n v="0.0041228612657184084"/>
        <n v="0.0029754820280885504"/>
        <n v="0.0028614968346409083"/>
        <n v="0.012040298140715866"/>
        <n v="0.004248908802966511"/>
        <n v="0.0025536613983021604"/>
        <n v="0.005483315055616481"/>
        <n v="0.002806180047092217"/>
        <n v="0.008226221079691516"/>
        <n v="0.003333055578701775"/>
        <n v="0.002059692807154561"/>
        <n v="0.002701321457253413"/>
        <n v="9.749650637518822E-4"/>
        <n v="0.002514413430523455"/>
        <n v="0.002325661324137615"/>
        <n v="0.002318431530668817"/>
        <n v="0.003355052886228391"/>
        <n v="0.0028993911278631487"/>
        <n v="0.006474487436411284"/>
        <n v="0.003228149463320152"/>
        <n v="0.00510204081632653"/>
        <n v="0.0021181098391245146"/>
        <n v="3.018115189470966E-4"/>
        <n v="0.004181057989456462"/>
        <n v="0.015852502800034463"/>
        <n v="0.002544211528556043"/>
        <n v="0.0029717682020802376"/>
        <n v="0.003088834891478934"/>
        <n v="0.004583597771666314"/>
        <n v="0.006203046385002412"/>
        <n v="0.0036785005309080835"/>
        <n v="0.0035896097115259104"/>
        <n v="0.0027455330177800718"/>
        <n v="0.003678837487353996"/>
        <n v="0.0030404378230465185"/>
        <n v="0.0025930085832744014"/>
        <n v="0.00824201554743842"/>
        <n v="0.0031080634821966237"/>
        <n v="0.0023192708212537976"/>
        <n v="0.0048500881834215165"/>
        <n v="0.003965486320068549"/>
        <n v="0.0031961135259524417"/>
        <n v="0.003200716960599174"/>
        <n v="0.005590558168426657"/>
        <n v="0.0040911520334288905"/>
        <n v="0.0028452200303490135"/>
        <n v="0.0040936630096610445"/>
        <n v="0.003921226908330429"/>
        <n v="0.0026778310927453885"/>
        <n v="0.003579734699413457"/>
        <n v="0.0022843350645432407"/>
        <n v="0.0052940610260852825"/>
        <n v="0.0027104053975455125"/>
        <n v="0.003520522067662717"/>
        <n v="0.0013008976193573565"/>
        <n v="0.0025724847036101856"/>
        <n v="0.0023510129507227687"/>
        <n v="0.004195649773655736"/>
        <n v="0.0019584802193497847"/>
        <n v="0.0024378352023403218"/>
        <n v="0.0065298507462686565"/>
        <n v="0.0073594347954077126"/>
        <n v="0.0034206246845735434"/>
        <n v="0.0060318040577590935"/>
        <n v="0.002611545136482343"/>
        <n v="0.003319367120090302"/>
        <n v="0.0027365220442053563"/>
        <n v="0.0028669724770642203"/>
        <n v="0.0037432154220475387"/>
        <n v="0.0032927230819888046"/>
        <n v="0.003080129334784008"/>
        <n v="0.002577626204544553"/>
        <n v="0.0029083491184613143"/>
        <n v="0.003833451285680585"/>
        <n v="0.0029166329093413272"/>
        <n v="0.00279876854184159"/>
        <n v="0.0030765680882975043"/>
        <n v="0.00296450824846971"/>
        <n v="0.0031467867509426795"/>
        <n v="0.002705139765554554"/>
        <n v="0.00626540244768389"/>
        <n v="0.002698348771647201"/>
        <n v="0.002808240042647171"/>
        <n v="0.0027177902589753658"/>
        <n v="0.002631952614710536"/>
        <n v="0.002400019296637561"/>
        <n v="0.002693467336683417"/>
        <n v="0.0025111791528074543"/>
        <n v="0.0033276704555405714"/>
        <n v="0.006013652616751544"/>
        <n v="0.003675883011027649"/>
        <n v="0.002862853826810239"/>
        <n v="0.002661698163428267"/>
        <n v="0.0033434462262398614"/>
        <n v="0.004926975189160654"/>
        <n v="0.0013796909492273732"/>
        <n v="0.004306868997874056"/>
        <n v="0.00758552681483729"/>
        <n v="0.004740244194397893"/>
        <n v="0.0028870721719925128"/>
        <n v="0.0026707954325527385"/>
        <n v="0.0023324159164062135"/>
        <n v="0.003340687046958714"/>
        <n v="0.002040233402701269"/>
        <n v="0.001952855129468768"/>
        <n v="0.0024263693967291025"/>
        <n v="0.001664632116302297"/>
        <n v="0.002885376503332227"/>
        <n v="0.0029996471003411363"/>
        <n v="0.005866900175131348"/>
        <n v="0.00644010700485485"/>
        <n v="0.002786480988481237"/>
        <n v="0.007467109162024416"/>
        <n v="4.3671459609358795E-4"/>
        <n v="0.00212232339937812"/>
        <n v="0.003185075645546582"/>
        <n v="0.003229574658146087"/>
        <n v="0.0035153183896865095"/>
        <n v="0.00327636105498826"/>
        <n v="0.004066759931027752"/>
        <n v="0.006923318997167733"/>
        <n v="0.0029173230643561466"/>
        <n v="0.002522933358668229"/>
        <n v="0.0066344993968636915"/>
        <n v="0.00265750505763913"/>
        <n v="0.002535547379934374"/>
        <n v="0.005753077896674721"/>
        <n v="0.004598540145985402"/>
        <n v="0.0019817677368212444"/>
        <n v="0.002266931141966563"/>
        <n v="0.006552364311455717"/>
        <n v="0.0028668230388324213"/>
        <n v="0.0013383297644539614"/>
        <n v="0.002311604253351826"/>
        <n v="0.0038823479765371146"/>
        <n v="0.002152937380067347"/>
        <n v="0.005274261603375527"/>
        <n v="0.0025115568012230188"/>
        <n v="0.0029511918274687855"/>
        <n v="0.0028451276446619703"/>
        <n v="0.00335345405767941"/>
        <n v="0.002083622725378525"/>
        <n v="0.00547148841583312"/>
        <n v="0.0026375342220065303"/>
        <n v="0.006072435480373021"/>
        <n v="0.004204484783769354"/>
        <n v="0.0017139090309822016"/>
        <n v="0.0025438819638768763"/>
        <n v="0.00270947639368692"/>
        <n v="0.007108239095315024"/>
        <n v="0.0023493214396450974"/>
        <n v="0.002884402041269137"/>
        <n v="0.0030525257789524624"/>
        <n v="0.0029359901251983776"/>
        <n v="0.0024908232826428944"/>
        <n v="0.0026692422512951093"/>
        <n v="0.004245659030256819"/>
        <n v="0.0038350407144733386"/>
        <n v="0.002564762858080353"/>
        <n v="0.0033112582781456954"/>
        <n v="0.0036347759646346125"/>
        <n v="0.0030010571906012346"/>
        <n v="0.0028749150593277927"/>
        <n v="0.0029423982276377734"/>
        <n v="0.004589261128958238"/>
        <n v="0.002704895861509332"/>
        <n v="0.0027444370284059414"/>
        <n v="0.0031529164477141357"/>
        <n v="0.0034599681682928518"/>
        <n v="0.005520504731861199"/>
        <n v="0.0025878013340741956"/>
        <n v="0.004502476361999099"/>
        <n v="0.004233572227766186"/>
        <n v="0.004993149642259095"/>
        <n v="0.002415045734928605"/>
        <n v="0.0021046589495838514"/>
        <n v="0.00323853755558101"/>
        <n v="0.0026486307524949157"/>
        <n v="0.003308477336930242"/>
        <n v="0.0028632652307237594"/>
        <n v="0.0024809791597750577"/>
        <n v="0.002922680671003997"/>
        <n v="0.002841883482777206"/>
        <n v="0.006412311638345623"/>
        <n v="0.003004566941751462"/>
        <n v="0.0046248715313463515"/>
        <n v="0.0032730922411092715"/>
        <n v="0.0032047173439302655"/>
        <n v="0.0022498568272928086"/>
        <n v="0.004209766658648063"/>
        <n v="0.0024745441629173575"/>
        <n v="0.003606084447941254"/>
        <n v="0.0036144578313253013"/>
        <n v="0.0027974574587830234"/>
        <n v="0.0026930502060540417"/>
        <n v="0.002689907467183129"/>
        <n v="0.00272203887938718"/>
        <n v="0.0041388365587714795"/>
        <n v="0.003385240352064997"/>
        <n v="0.002982848620432513"/>
        <n v="0.002182860801915284"/>
        <n v="0.005391077766296779"/>
        <n v="0.002271436683702442"/>
        <n v="0.0034920890751336396"/>
        <n v="0.00286820593718629"/>
        <n v="0.002937237117278004"/>
        <n v="0.0024285241196600068"/>
        <n v="0.0026009460303698696"/>
        <n v="0.005323620061641917"/>
        <n v="0.0013497098123903361"/>
        <n v="0.0024274517721774563"/>
        <n v="0.002525559049136807"/>
        <n v="0.00240967291185445"/>
        <n v="0.0029100417527729745"/>
        <n v="9.569835877314704E-4"/>
        <n v="0.002312459531958191"/>
        <n v="0.002710406179435429"/>
        <n v="0.003593176746473013"/>
        <n v="0.005226149752945648"/>
        <n v="0.0031474254060178774"/>
        <n v="0.003130434782608696"/>
        <n v="0.00539433839665551"/>
        <n v="0.002442897276169537"/>
        <n v="0.0037164934883937004"/>
        <n v="0.002409445024496024"/>
        <n v="0.0025621316935690495"/>
        <n v="0.0013082327084341762"/>
        <n v="0.0020154247171687316"/>
        <m/>
      </sharedItems>
    </cacheField>
    <cacheField name="CPC" numFmtId="164">
      <sharedItems containsString="0" containsBlank="1" containsNumber="1">
        <n v="13.548596105714285"/>
        <n v="10.216498111111111"/>
        <n v="31.289043725"/>
        <n v="68.30520098461538"/>
        <n v="16.822384247524752"/>
        <n v="19.03298407142857"/>
        <n v="69.38353245555555"/>
        <n v="1.591022225087925"/>
        <n v="40.257999425"/>
        <n v="64.32191847474748"/>
        <n v="20.600953013513514"/>
        <n v="21.293046955882353"/>
        <n v="22.260176627516778"/>
        <n v="84.11193053030303"/>
        <n v="14.02106206906907"/>
        <n v="39.50142801851852"/>
        <n v="8.129581944444444"/>
        <n v="58.983363613636364"/>
        <n v="11.026096562874253"/>
        <n v="19.82149639607843"/>
        <n v="19.317429123167155"/>
        <n v="17.045751727272727"/>
        <n v="3.2647246306122453"/>
        <n v="9.60908267368421"/>
        <n v="70.1520220952381"/>
        <n v="1.9318242609705731"/>
        <n v="15.552895583333333"/>
        <n v="148.54577881818182"/>
        <n v="173.037357"/>
        <n v="153.15346676666667"/>
        <n v="98.16933193846154"/>
        <n v="18.88960309782609"/>
        <n v="49.36827822307692"/>
        <n v="111.8551684"/>
        <n v="120.58767850000001"/>
        <n v="17.278220896907218"/>
        <n v="15.937936375"/>
        <n v="37.02457476774194"/>
        <n v="8.948366264367817"/>
        <n v="17.007790158333332"/>
        <n v="21.031289215625"/>
        <n v="65.78540776666667"/>
        <n v="43.2817962"/>
        <n v="44.84563333333333"/>
        <n v="4.616692241952233"/>
        <n v="99.22957768"/>
        <n v="13.637696307142857"/>
        <n v="10.181175159999999"/>
        <n v="32.839289083333334"/>
        <n v="37.45958385714285"/>
        <n v="12.110601286885247"/>
        <n v="10.232821849609374"/>
        <n v="16.135637344444444"/>
        <n v="11.188674171597633"/>
        <n v="15.130397641025642"/>
        <n v="11.098297658967391"/>
        <n v="83.36554527941178"/>
        <n v="19.3759581875"/>
        <n v="24.535641452380954"/>
        <n v="173.38332622222222"/>
        <n v="9.373770670157068"/>
        <n v="38.157415475"/>
        <n v="63.783020615384615"/>
        <n v="18.939012477777776"/>
        <n v="49.798595999999996"/>
        <n v="45.876218449999996"/>
        <n v="83.07475971666666"/>
        <n v="16.077650944444443"/>
        <n v="2.8631997620556144"/>
        <n v="15.320999943925235"/>
        <n v="336.37202495"/>
        <n v="22.130035652173913"/>
        <n v="1.810446262910798"/>
        <n v="7.529925326023393"/>
        <n v="3.190381924906133"/>
        <n v="74.21763824285715"/>
        <n v="17.665637191011236"/>
        <n v="2.987886193877551"/>
        <n v="10.511526502369668"/>
        <n v="2.0981833797468354"/>
        <n v="158.3537104"/>
        <n v="9.694300064516128"/>
        <n v="7.096953052576235"/>
        <n v="2.2491610073891626"/>
        <n v="7.93656237368421"/>
        <n v="15.825930954022988"/>
        <n v="14.255954747747747"/>
        <n v="638.6464232000001"/>
        <n v="20.50842405063291"/>
        <n v="21.83513484057971"/>
        <n v="1.8441597122473246"/>
        <n v="102.11052682352941"/>
        <n v="599.5041002"/>
        <n v="363.6632994"/>
        <n v="53.36669273333334"/>
        <n v="2.0876277920227917"/>
        <n v="30.272192664864864"/>
        <n v="30.0029535"/>
        <n v="106.03950744117647"/>
        <n v="38.845270544117646"/>
        <n v="13.544903702702703"/>
        <n v="16.267019681818184"/>
        <n v="13.970596932692306"/>
        <n v="21.124769604938272"/>
        <n v="52.17897378125"/>
        <n v="109.06239745"/>
        <n v="7.211139950000001"/>
        <n v="7.876079740566038"/>
        <n v="7.680943166666666"/>
        <n v="52.75766845544554"/>
        <n v="43.952459125000004"/>
        <n v="75.2164607"/>
        <n v="7.8933669834024895"/>
        <n v="24.851307464285714"/>
        <n v="21.128798508361204"/>
        <n v="10.821719742547426"/>
        <n v="132.2429138"/>
        <n v="12.62818226566416"/>
        <n v="24.145796650793653"/>
        <n v="148.24176195454547"/>
        <n v="0.0"/>
        <n v="17.45577504761905"/>
        <n v="33.3172313768116"/>
        <n v="53.159633168"/>
        <n v="101.09306211111111"/>
        <n v="15.87000351875"/>
        <n v="24.83597954736842"/>
        <n v="53.86528312371134"/>
        <n v="14.865057368"/>
        <n v="37.86340801621622"/>
        <n v="12.30716568292683"/>
        <n v="19.20786335"/>
        <n v="22.653961029411764"/>
        <n v="23.257674115384614"/>
        <n v="144.21500768181818"/>
        <n v="340.6294351"/>
        <n v="13.708259075471698"/>
        <n v="2.0264956747547753"/>
        <n v="6.998894543378995"/>
        <n v="13.42354572888889"/>
        <n v="31.154416648148146"/>
        <n v="36.252548374999996"/>
        <n v="18.964409511904762"/>
        <n v="140.802199325"/>
        <n v="1.0381125732814527"/>
        <n v="195.39670933333332"/>
        <n v="41.92789594375"/>
        <n v="15.812068062124249"/>
        <n v="27.15016782758621"/>
        <n v="5.002156920212766"/>
        <n v="63.03751888"/>
        <n v="13.873163673469389"/>
        <n v="39.47446225675676"/>
        <n v="61.4833433488372"/>
        <n v="7.085062525925926"/>
        <n v="63.10259825263157"/>
        <n v="27.377634203703703"/>
        <n v="27.080651155660377"/>
        <n v="27.89256153714286"/>
        <n v="21.136534877777777"/>
        <n v="53.74782704545455"/>
        <n v="41.7004"/>
        <n v="30.3980802"/>
        <n v="188.16999823999998"/>
        <n v="9.236080400468383"/>
        <n v="14.063880966666668"/>
        <n v="8.743618285416666"/>
        <n v="60.77113022857144"/>
        <n v="7.890262505823626"/>
        <n v="25.3468724"/>
        <n v="17.731683163934427"/>
        <n v="28.888845632"/>
        <n v="12.293481568965518"/>
        <n v="82.55491664102564"/>
        <n v="11.535594762"/>
        <n v="6.245213115463918"/>
        <n v="1.8498256267605633"/>
        <n v="20.461684104651162"/>
        <n v="2.508201911521324"/>
        <n v="10.716994216269843"/>
        <n v="34.164700335"/>
        <n v="24.35594607272727"/>
        <n v="21.720039605263157"/>
        <n v="94.48656203030303"/>
        <n v="23.282348645833334"/>
        <n v="61.59606708974359"/>
        <n v="16.97929930909091"/>
        <n v="112.75000666666666"/>
        <n v="101.86134228571429"/>
        <n v="19.6292845"/>
        <n v="2.0230834272608123"/>
        <n v="6.866526198113207"/>
        <n v="39.134848275"/>
        <n v="10.400879324324325"/>
        <n v="213.2289587666667"/>
        <n v="19.457136528776978"/>
        <n v="14.406649423076923"/>
        <n v="10.766577652173913"/>
        <n v="32.11667854545455"/>
        <n v="14.890179203007518"/>
        <n v="2.86729140720524"/>
        <n v="9.008351279829546"/>
        <n v="41.7145644"/>
        <n v="36.309325199999996"/>
        <n v="7.315065579390115"/>
        <n v="15.807449237623763"/>
        <n v="51.605356611111105"/>
        <n v="94.70382151724138"/>
        <n v="615.9366901999999"/>
        <n v="57.231904783333334"/>
        <n v="61.92347106666667"/>
        <n v="1.2564723380614657"/>
        <n v="31.014142635294117"/>
        <n v="88.9030362"/>
        <n v="196.20237153333335"/>
        <n v="79.56220817857142"/>
        <n v="52.243732966942154"/>
        <n v="217.71851326086957"/>
        <n v="12.545522016393443"/>
        <n v="109.19979519047618"/>
        <n v="97.6787228857143"/>
        <n v="9.795726864485982"/>
        <n v="7.702140804545454"/>
        <n v="1.6625205447154472"/>
        <n v="19.4277968361204"/>
        <n v="17.31439431534091"/>
        <n v="17.498306011494254"/>
        <n v="0.8035494832474227"/>
        <n v="20.995354802325583"/>
        <n v="4.326510682258065"/>
        <n v="18.665123385964915"/>
        <n v="13.988759613793103"/>
        <n v="115.59295363636365"/>
        <n v="73.6550319"/>
        <n v="7.7706289947368425"/>
        <n v="5.782482418867924"/>
        <n v="61.6460824742268"/>
        <n v="26.74494409090909"/>
        <n v="99.56805381818182"/>
        <n v="7.59103175879397"/>
        <n v="6.364707692592592"/>
        <n v="21.88164691638796"/>
        <n v="39.2142880375"/>
        <n v="18.295436211764706"/>
        <n v="47.974675818181815"/>
        <n v="20.273380011494254"/>
        <n v="59.28010089772727"/>
        <n v="123.78849869565218"/>
        <n v="64.80731779999999"/>
        <n v="7.847301379141105"/>
        <n v="63.839536708333334"/>
        <n v="180.8307918"/>
        <n v="6.740629869565217"/>
        <n v="16.992302544444446"/>
        <n v="19.16524611904762"/>
        <n v="11.655297942857143"/>
        <n v="46.9756639009009"/>
        <n v="251.93570334999998"/>
        <n v="7.322204106666667"/>
        <n v="25.631087939799333"/>
        <n v="44.66357744444444"/>
        <n v="7.177696931531531"/>
        <n v="30.32522697142857"/>
        <n v="4.288110774285714"/>
        <n v="182.303376475"/>
        <n v="16.31333605097087"/>
        <n v="22.35219877272727"/>
        <n v="29.05131145"/>
        <n v="28.72252131638418"/>
        <n v="8.593798677242887"/>
        <n v="3.8851974976190475"/>
        <n v="80.99027314285715"/>
        <n v="33.14319532"/>
        <n v="15.322012864864865"/>
        <n v="16.19867310552764"/>
        <n v="98.81079391891892"/>
        <n v="11.702863638461539"/>
        <n v="13.928529626923078"/>
        <n v="560.3048132"/>
        <n v="46.065162825"/>
        <n v="7.985050951871657"/>
        <n v="27.159624145454547"/>
        <n v="98.65196327272727"/>
        <n v="10.8783868"/>
        <n v="19.29576775"/>
        <n v="12.487596247126437"/>
        <n v="15.229872431034483"/>
        <n v="32.53483488571429"/>
        <n v="30.296538542857142"/>
        <n v="62.90806"/>
        <n v="100.33410333333333"/>
        <n v="6.068977508"/>
        <n v="30.08768135714286"/>
        <n v="21.976229344827587"/>
        <n v="6.573418233183856"/>
        <n v="26.657890702380953"/>
        <n v="308.87322725"/>
        <n v="29.24784177142857"/>
        <n v="19.232042564102564"/>
        <n v="32.79627392"/>
        <n v="35.954132486486486"/>
        <n v="14.674490818749998"/>
        <n v="52.90553892079208"/>
        <n v="24.792566369565215"/>
        <n v="13.396515395161291"/>
        <n v="193.70583879999998"/>
        <n v="7.618919545"/>
        <n v="30.024497889447236"/>
        <n v="92.04227398550725"/>
        <n v="10.293120598639456"/>
        <n v="35.68637318644068"/>
        <n v="54.131802944"/>
        <n v="5.280815160638298"/>
        <n v="8.427756404285715"/>
        <n v="43.954139425742575"/>
        <n v="154.31997621212122"/>
        <n v="42.6448753625"/>
        <n v="56.791117648"/>
        <n v="60.824855684684685"/>
        <n v="3.0585245443298965"/>
        <n v="17.855947160714287"/>
        <n v="14.683043790476189"/>
        <n v="55.308004579999995"/>
        <n v="187.4998142820513"/>
        <n v="51.2390388019802"/>
        <n v="1.6776117910112358"/>
        <n v="19.52051607142857"/>
        <n v="33.040274733333334"/>
        <n v="125.97027858"/>
        <n v="99.42550140579709"/>
        <n v="20.405909775"/>
        <n v="39.0107676"/>
        <n v="22.236405555555557"/>
        <n v="25.40610060769231"/>
        <n v="32.41282752173913"/>
        <n v="101.90058226666666"/>
        <n v="117.71044646666667"/>
        <n v="225.72480525806452"/>
        <n v="9.86759070860927"/>
        <n v="242.05338491999998"/>
        <n v="1.1957449462068965"/>
        <n v="18.463598708333333"/>
        <n v="38.871288022222224"/>
        <n v="8.544101417840377"/>
        <n v="9.386232152941178"/>
        <n v="14.932254042424244"/>
        <n v="122.85003048214286"/>
        <n v="1.807235069524913"/>
        <n v="71.82088014084506"/>
        <n v="51.280520980645164"/>
        <n v="63.70703656321839"/>
        <n v="10.914116285714286"/>
        <n v="6.698939954545454"/>
        <n v="181.6030806"/>
        <n v="72.23704344"/>
        <n v="14.714614112244899"/>
        <n v="25.652913538011695"/>
        <n v="23.40165413095238"/>
        <n v="60.858500875"/>
        <n v="18.928034729411763"/>
        <n v="26.493868815384616"/>
        <n v="19.572909499999998"/>
        <n v="51.58378196666667"/>
        <n v="48.23714257377049"/>
        <n v="6.600444493392071"/>
        <n v="3.581334046522782"/>
        <n v="135.37517536"/>
        <n v="510.1321655"/>
        <n v="1.2140729634121274"/>
        <n v="20.48654911904762"/>
        <n v="9.014645735294119"/>
        <n v="2.994578617586912"/>
        <n v="33.63143777083334"/>
        <n v="31.567446014492756"/>
        <n v="58.03331454"/>
        <n v="76.29811645"/>
        <n v="25.00393279710145"/>
        <n v="13.168106884955751"/>
        <n v="130.21933534090908"/>
        <n v="19.160196711111112"/>
        <n v="30.41477441566265"/>
        <n v="65.97890282758621"/>
        <n v="9.781572762162163"/>
        <n v="2.420112865420561"/>
        <n v="785.1397478"/>
        <n v="28.707803983050844"/>
        <n v="11.034655349152542"/>
        <n v="8.98548551758794"/>
        <n v="34.88844451256281"/>
        <n v="70.61455104545455"/>
        <n v="7.584678103626943"/>
        <n v="98.1351758"/>
        <n v="71.235991"/>
        <n v="2.592515257142857"/>
        <n v="20.481708122186493"/>
        <n v="102.63943387878788"/>
        <n v="53.18057971641791"/>
        <n v="2.398100334212068"/>
        <n v="0.7446697862903227"/>
        <n v="3.7047568390064396"/>
        <n v="84.56729986301369"/>
        <n v="0.658235697198399"/>
        <n v="116.60386396666667"/>
        <n v="187.91011656666666"/>
        <n v="0.9738082720942689"/>
        <n v="20.06686883277592"/>
        <n v="83.80435077922078"/>
        <n v="331.1941246"/>
        <n v="1.021610947400242"/>
        <n v="65.5124298265306"/>
        <n v="8.596164407216495"/>
        <n v="2.1237276084656087"/>
        <n v="47.11627071428571"/>
        <n v="44.13496775"/>
        <n v="1.7506018979343863"/>
        <n v="113.08438821666667"/>
        <n v="4.6861296289855074"/>
        <n v="48.11724466363636"/>
        <n v="78.15484290588235"/>
        <n v="24.01410814666667"/>
        <n v="60.12820732"/>
        <n v="54.802515452631575"/>
        <n v="21.986439080808083"/>
        <n v="45.38992857142857"/>
        <n v="3.0033587336884158"/>
        <n v="11.096617842217483"/>
        <n v="7.542812495283019"/>
        <n v="5.265608040620384"/>
        <n v="26.163929702702703"/>
        <n v="1.991869088639201"/>
        <n v="1.2363898709677419"/>
        <n v="10.173259026666667"/>
        <n v="0.7896841065873742"/>
        <n v="3.178987012024048"/>
        <n v="28.218454525"/>
        <n v="27.061324175675676"/>
        <n v="60.937748626262625"/>
        <n v="52.435562727272725"/>
        <n v="8.748403676470588"/>
        <n v="2.384105913112667"/>
        <n v="22.069445455882352"/>
        <n v="74.81708404411765"/>
        <n v="43.70625627027027"/>
        <n v="6.887191618729097"/>
        <n v="13.40511676551724"/>
        <n v="107.5800288"/>
        <n v="19.0197081"/>
        <n v="17.166602525773197"/>
        <n v="39.2055339054054"/>
        <n v="15.002134201388891"/>
        <n v="38.0628068"/>
        <n v="42.57200295138889"/>
        <n v="36.623053023255814"/>
        <n v="12.687649575"/>
        <n v="24.127105263636363"/>
        <n v="40.916994333333335"/>
        <n v="16.778827738636366"/>
        <n v="8.678735302702703"/>
        <n v="2.848907973717146"/>
        <n v="43.981668524999996"/>
        <n v="37.12495635897436"/>
        <n v="21.96413001190476"/>
        <n v="42.031613976923076"/>
        <n v="62.45885148"/>
        <n v="5.380218242857143"/>
        <n v="127.61846723333333"/>
        <n v="69.93648991578948"/>
        <n v="8.46921017368421"/>
        <n v="31.722228877551018"/>
        <n v="8.118659645454546"/>
        <n v="7.054488743849493"/>
        <n v="27.602381826086955"/>
        <n v="17.877887386363636"/>
        <n v="60.789929375"/>
        <n v="76.510619225"/>
        <n v="79.57227061538461"/>
        <n v="42.227878152173915"/>
        <n v="1.6941136568047337"/>
        <n v="2.2332216237482116"/>
        <n v="30.824280939999998"/>
        <n v="5.821872780722892"/>
        <n v="29.24515943939394"/>
        <n v="171.3978863"/>
        <n v="12.497363815157117"/>
        <n v="2.0182365247805887"/>
        <n v="148.85918369387755"/>
        <n v="17.6913677"/>
        <n v="30.611362756410255"/>
        <n v="47.637469274647884"/>
        <n v="25.32733288095238"/>
        <n v="26.26196726785714"/>
        <n v="72.6557195"/>
        <n v="325.2763228"/>
        <n v="147.1187144"/>
        <n v="142.78480025"/>
        <n v="91.28475245333334"/>
        <n v="1.6961634551760938"/>
        <n v="25.979286952380953"/>
        <n v="45.25258903636364"/>
        <n v="167.455154972973"/>
        <n v="43.194100778571425"/>
        <n v="26.367859517241378"/>
        <n v="61.778549837499995"/>
        <n v="41.498317825"/>
        <n v="5.605379628252788"/>
        <n v="98.17010283783783"/>
        <n v="39.72120041666666"/>
        <n v="64.06955339393939"/>
        <n v="7.780134709359606"/>
        <n v="26.891315156521742"/>
        <n v="19.58811377105263"/>
        <n v="85.116950275"/>
        <n v="75.02224817857143"/>
        <n v="76.72808707499999"/>
        <n v="26.98049465671642"/>
        <n v="46.48723269047619"/>
        <n v="6.410343198564593"/>
        <n v="82.81918647826087"/>
        <n v="37.5528930326087"/>
        <n v="12.629865345603273"/>
        <n v="38.44991165"/>
        <n v="42.31088682666667"/>
        <n v="44.80718701538462"/>
        <n v="61.34654588888888"/>
        <n v="1.8814633150100402"/>
        <n v="33.64480372727273"/>
        <n v="12.615801502"/>
        <n v="13.052163370833334"/>
        <n v="227.98563620000002"/>
        <n v="9.10330056684492"/>
        <n v="16.857417113636362"/>
        <n v="20.700691171875"/>
        <n v="42.504304389999994"/>
        <n v="26.70701871212121"/>
        <n v="8.18534076884422"/>
        <n v="271.27286588"/>
        <n v="14.525905600000002"/>
        <n v="25.022050952380955"/>
        <n v="15.21990933016627"/>
        <n v="27.061360016666665"/>
        <n v="112.32618803999999"/>
        <n v="160.60927442222223"/>
        <n v="7.956172949238578"/>
        <n v="9.144090644720496"/>
        <n v="7.4499037830188675"/>
        <n v="46.954433581818186"/>
        <n v="6.676115072961374"/>
        <n v="5.265169411924119"/>
        <n v="648.6853909"/>
        <n v="4.5756562707692305"/>
        <n v="8.905995074285714"/>
        <n v="24.88427582105263"/>
        <n v="52.34324633333333"/>
        <n v="298.6689946"/>
        <n v="22.689163011904764"/>
        <n v="31.54552496"/>
        <n v="80.31403204918033"/>
        <n v="24.17807006060606"/>
        <n v="3.6536772505307855"/>
        <n v="15.177015080691643"/>
        <n v="55.98549547008547"/>
        <n v="9.22773681764706"/>
        <n v="46.230896720000004"/>
        <n v="48.400201225"/>
        <n v="12.279282771144278"/>
        <n v="9.036930430769232"/>
        <n v="3.3233114749498998"/>
        <n v="23.118155984615385"/>
        <n v="18.912673844444445"/>
        <n v="36.507196"/>
        <n v="32.5000632375"/>
        <n v="30.424393722222224"/>
        <n v="40.972557629310344"/>
        <n v="24.027184916666666"/>
        <n v="19.041102833333333"/>
        <n v="3.0717837657365346"/>
        <n v="3.436324386440678"/>
        <n v="1.8893380075376887"/>
        <n v="3.0534330578034683"/>
        <n v="7.963925864321609"/>
        <n v="69.43644852238806"/>
        <n v="40.196958692982456"/>
        <n v="10.621287831578947"/>
        <n v="25.82429433333333"/>
        <n v="55.46907798550724"/>
        <n v="2.6636514744744746"/>
        <n v="337.81475895"/>
        <n v="31.59674662962963"/>
        <n v="25.529637940476192"/>
        <n v="124.7"/>
        <n v="10.96407915744681"/>
        <n v="24.30243664"/>
        <n v="25.22005490909091"/>
        <n v="10.081592685"/>
        <n v="83.3610477826087"/>
        <n v="3.7408827669767444"/>
        <n v="9.176571641509433"/>
        <n v="36.2834617"/>
        <n v="32.31404001415094"/>
        <n v="3.025718402113739"/>
        <n v="135.03862496666667"/>
        <n v="50.37845852212389"/>
        <n v="9.43043206372549"/>
        <n v="56.785733880597014"/>
        <n v="47.77358467692307"/>
        <n v="3.513306394366197"/>
        <n v="29.849732825396824"/>
        <n v="43.28962155"/>
        <n v="7.661886996919917"/>
        <n v="122.25799848214285"/>
        <n v="148.25532914893617"/>
        <n v="1.3671268538306451"/>
        <n v="24.282236450000003"/>
        <n v="8.757365395999999"/>
        <n v="84.46278037878787"/>
        <n v="16.890831860000002"/>
        <n v="3.399947447698745"/>
        <n v="15.948246787878787"/>
        <n v="7.932789743243243"/>
        <n v="9.999258784313726"/>
        <n v="57.972199769999996"/>
        <n v="32.2650816984127"/>
        <n v="4.239827081081081"/>
        <n v="39.79430615"/>
        <n v="24.152963399999997"/>
        <n v="206.53673712121213"/>
        <n v="218.3952037"/>
        <n v="196.86379372"/>
        <n v="25.551609983695652"/>
        <n v="6.7095268798627"/>
        <n v="111.67701895"/>
        <n v="42.351972492753625"/>
        <n v="46.303737019230766"/>
        <n v="2.7100562355601947"/>
        <n v="16.2316908575"/>
        <n v="171.82148516666666"/>
        <n v="81.532347359375"/>
        <n v="12.671896775999999"/>
        <n v="18.176036500000002"/>
        <n v="23.889041825396824"/>
        <n v="544.8195232307692"/>
        <n v="325.32168435"/>
        <n v="38.298172125"/>
        <n v="37.78830348181818"/>
        <n v="29.359612984771573"/>
        <n v="59.215411153846155"/>
        <n v="11.976589796747968"/>
        <n v="15.388696498498499"/>
        <n v="351.79277915789476"/>
        <n v="33.845226125"/>
        <n v="14.003135469387754"/>
        <n v="11.325416280821917"/>
        <n v="1.650093598380567"/>
        <n v="164.4950521"/>
        <n v="11.807011575075075"/>
        <n v="69.27324455681818"/>
        <n v="22.50696757090909"/>
        <n v="80.68915432941176"/>
        <n v="52.520503425"/>
        <n v="81.2420387"/>
        <n v="1.5481566758037923"/>
        <n v="192.55027286666666"/>
        <n v="127.95205035999999"/>
        <n v="22.452011163265308"/>
        <n v="2.9315698684475806"/>
        <n v="25.249492228571427"/>
        <n v="11.023647221428572"/>
        <n v="11.649004182926829"/>
        <n v="3.7564197854166665"/>
        <n v="24.600224818181818"/>
        <n v="4.851793151125402"/>
        <n v="26.7931825"/>
        <n v="13.08386340769231"/>
        <n v="9.690437096774193"/>
        <n v="208.17115976666668"/>
        <n v="4.034242154506438"/>
        <n v="11.031917689655172"/>
        <n v="109.32462926666668"/>
        <n v="90.78741401333333"/>
        <n v="39.53195411111111"/>
        <n v="10.07763182421875"/>
        <n v="52.01788654"/>
        <n v="17.987360554545454"/>
        <n v="23.799512157142857"/>
        <n v="20.474789258373207"/>
        <n v="112.93091176363636"/>
        <n v="50.17554112121212"/>
        <n v="9.938300047337277"/>
        <n v="3.0137181025512754"/>
        <n v="67.53595242"/>
        <n v="60.08436638053097"/>
        <n v="14.768754110344826"/>
        <n v="49.3981719"/>
        <n v="84.313793"/>
        <n v="2.6114351728830645"/>
        <n v="13.427835091666667"/>
        <n v="107.51531061666667"/>
        <n v="14.623805315384615"/>
        <n v="123.00586575"/>
        <n v="3.9071312469999997"/>
        <n v="86.75118713636364"/>
        <n v="7.90465356372549"/>
        <n v="28.137881824561404"/>
        <n v="147.21101149999998"/>
        <n v="1.469224913988658"/>
        <n v="3.000196796124031"/>
        <n v="14.880876426035504"/>
        <n v="83.20220607246377"/>
        <n v="82.4729926"/>
        <n v="67.1933526"/>
        <n v="2.674044433310992"/>
        <n v="56.113494410526314"/>
        <n v="111.56607094545454"/>
        <n v="20.46264"/>
        <n v="23.843992363636364"/>
        <n v="14.528345352272726"/>
        <n v="349.01146520000003"/>
        <n v="7.505621379166667"/>
        <n v="70.91079426666667"/>
        <n v="308.11604165"/>
        <n v="15.248102240000001"/>
        <n v="10.13064368"/>
        <m/>
      </sharedItems>
    </cacheField>
    <cacheField name="CPM" numFmtId="164">
      <sharedItems containsString="0" containsBlank="1" containsNumber="1">
        <n v="41.33441975018087"/>
        <n v="29.77184514823434"/>
        <n v="57.54924278466655"/>
        <n v="427.4829639899865"/>
        <n v="128.6972283744887"/>
        <n v="63.343508411659286"/>
        <n v="594.6593582515951"/>
        <n v="4.235951060375184"/>
        <n v="98.46642882475236"/>
        <n v="159.82004640598336"/>
        <n v="121.86015371702638"/>
        <n v="108.19961089523241"/>
        <n v="55.00304830725603"/>
        <n v="257.0205757210982"/>
        <n v="38.61816735041604"/>
        <n v="111.02837356860294"/>
        <n v="10.271396333160192"/>
        <n v="352.3785470468432"/>
        <n v="32.15952854672791"/>
        <n v="57.246685252511526"/>
        <n v="68.10068781531717"/>
        <n v="124.09217008603574"/>
        <n v="8.50143523941117"/>
        <n v="114.79663656941649"/>
        <n v="162.9637681415929"/>
        <n v="6.125567169444386"/>
        <n v="52.81866336493561"/>
        <n v="374.3421688430699"/>
        <n v="235.2329486133768"/>
        <n v="493.03616300032195"/>
        <n v="775.0524202599295"/>
        <n v="46.27585570112372"/>
        <n v="140.40113252827547"/>
        <n v="663.785121719636"/>
        <n v="720.371341332784"/>
        <n v="152.47338309679768"/>
        <n v="111.04157718266927"/>
        <n v="163.1363093126386"/>
        <n v="22.981103583658047"/>
        <n v="47.64865451871221"/>
        <n v="72.54983128153162"/>
        <n v="137.25309360873499"/>
        <n v="126.90748042808971"/>
        <n v="143.06348362398978"/>
        <n v="13.253029797800638"/>
        <n v="198.2925895847488"/>
        <n v="86.10045019165727"/>
        <n v="113.40979310856973"/>
        <n v="129.62877269736842"/>
        <n v="284.8328122963284"/>
        <n v="42.26360470837267"/>
        <n v="25.226688432000383"/>
        <n v="118.25792842019543"/>
        <n v="28.41130412897797"/>
        <n v="55.02931955900029"/>
        <n v="29.974595617025493"/>
        <n v="327.3579187503609"/>
        <n v="73.0169416835461"/>
        <n v="64.784644076321"/>
        <n v="210.81463604431235"/>
        <n v="23.15768626233622"/>
        <n v="184.37987666102924"/>
        <n v="99.48758389825424"/>
        <n v="104.11135615685316"/>
        <n v="122.75490478831576"/>
        <n v="113.71684563425667"/>
        <n v="182.1082745606664"/>
        <n v="40.56760691685357"/>
        <n v="9.159922980686616"/>
        <n v="42.06114108068351"/>
        <n v="874.2612734243015"/>
        <n v="62.334605043758415"/>
        <n v="4.595369822203155"/>
        <n v="19.597913765615072"/>
        <n v="9.482927253721018"/>
        <n v="292.3598580191334"/>
        <n v="87.21109995562458"/>
        <n v="10.160903302148688"/>
        <n v="26.00764648217636"/>
        <n v="17.027560146282333"/>
        <n v="106.1565397868204"/>
        <n v="20.374691375043785"/>
        <n v="18.867962754433098"/>
        <n v="6.242160169254011"/>
        <n v="21.81131177678778"/>
        <n v="40.42798816689667"/>
        <n v="39.05355455465337"/>
        <n v="383.70969911079067"/>
        <n v="71.05989035087718"/>
        <n v="46.05442024821178"/>
        <n v="4.9676762073758995"/>
        <n v="453.05466684066295"/>
        <n v="743.0640805651958"/>
        <n v="598.0812423320451"/>
        <n v="291.5947148711411"/>
        <n v="5.556411742849343"/>
        <n v="114.98050881803437"/>
        <n v="67.65862854426672"/>
        <n v="317.7913841339797"/>
        <n v="247.95629372007883"/>
        <n v="48.9511073451846"/>
        <n v="46.06715082532107"/>
        <n v="44.44607161211379"/>
        <n v="74.61002607482341"/>
        <n v="114.73028213144605"/>
        <n v="255.26599754242247"/>
        <n v="16.237831882817865"/>
        <n v="28.829685670873836"/>
        <n v="20.165404244366368"/>
        <n v="133.9027118158516"/>
        <n v="192.1628992239589"/>
        <n v="139.04512561234867"/>
        <n v="25.64993046491559"/>
        <n v="163.46983766640562"/>
        <n v="65.27770233211751"/>
        <n v="32.73368186997401"/>
        <n v="346.31255905305613"/>
        <n v="36.2742953694638"/>
        <n v="120.80568527636595"/>
        <n v="360.74539715723694"/>
        <n v="202.6099583950451"/>
        <n v="108.90412240047534"/>
        <n v="183.7347318574169"/>
        <n v="148.0307903049745"/>
        <n v="453.68734242769625"/>
        <n v="113.13493864729995"/>
        <n v="102.6615057978897"/>
        <n v="430.5316795484509"/>
        <n v="168.26334972380693"/>
        <n v="69.49137383928571"/>
        <n v="43.6224350539884"/>
        <n v="166.84354701411507"/>
        <n v="79.14454120427457"/>
        <n v="111.12395595712097"/>
        <n v="448.85480215038547"/>
        <n v="120.9579370912361"/>
        <n v="942.3971091437267"/>
        <n v="38.988850304542645"/>
        <n v="5.179375929159868"/>
        <n v="27.73017883634258"/>
        <n v="44.79592114025525"/>
        <n v="148.93223256019832"/>
        <n v="124.64039225196463"/>
        <n v="127.86021342001766"/>
        <n v="401.9761596602669"/>
        <n v="2.88437346931421"/>
        <n v="566.8464914783029"/>
        <n v="139.1479818091307"/>
        <n v="35.586424152083715"/>
        <n v="113.91953512262172"/>
        <n v="25.224928139954077"/>
        <n v="179.73745118613138"/>
        <n v="38.075373125968525"/>
        <n v="144.05317126935597"/>
        <n v="358.96588784792937"/>
        <n v="27.131972910106942"/>
        <n v="204.94160315886634"/>
        <n v="120.98136227495908"/>
        <n v="107.38250121577136"/>
        <n v="82.81920440123521"/>
        <n v="238.1332950970165"/>
        <n v="245.32203215767638"/>
        <n v="135.40189950482994"/>
        <n v="86.54996925004271"/>
        <n v="434.17166183664045"/>
        <n v="24.258232033018402"/>
        <n v="39.259256837501745"/>
        <n v="18.706344639617754"/>
        <n v="156.38479214763623"/>
        <n v="24.88062335250168"/>
        <n v="180.2098256690271"/>
        <n v="47.646917448570555"/>
        <n v="51.161487677540464"/>
        <n v="34.4788167794971"/>
        <n v="548.7713906596216"/>
        <n v="35.775498263264325"/>
        <n v="19.525412070716026"/>
        <n v="4.905798159140642"/>
        <n v="163.25306920864642"/>
        <n v="6.4474822147063495"/>
        <n v="23.234675807631092"/>
        <n v="107.10944707966267"/>
        <n v="23.446437449132294"/>
        <n v="109.80662608927027"/>
        <n v="590.2615327969711"/>
        <n v="58.42252179959015"/>
        <n v="188.1237806100474"/>
        <n v="47.69628496033233"/>
        <n v="386.17424363511816"/>
        <n v="244.28110255043774"/>
        <n v="96.92277249722255"/>
        <n v="4.951396313748384"/>
        <n v="24.350198287109833"/>
        <n v="146.19602437543776"/>
        <n v="30.34239020736419"/>
        <n v="821.2695805623316"/>
        <n v="49.303921783992195"/>
        <n v="46.569842414446896"/>
        <n v="35.57154147812972"/>
        <n v="86.26664159697211"/>
        <n v="45.353222965236114"/>
        <n v="7.879986585859799"/>
        <n v="30.099094926435694"/>
        <n v="133.90899330459504"/>
        <n v="190.73294708752033"/>
        <n v="96.14416650117171"/>
        <n v="15.570797239767757"/>
        <n v="78.46237335364654"/>
        <n v="137.29465652449323"/>
        <n v="283.018427864798"/>
        <n v="769.92086275"/>
        <n v="38.10252973158905"/>
        <n v="195.1848280741078"/>
        <n v="3.3023014058661984"/>
        <n v="180.79707317742267"/>
        <n v="283.87805326123976"/>
        <n v="346.6881344092355"/>
        <n v="723.4493924009525"/>
        <n v="148.88461077745592"/>
        <n v="547.0912056156452"/>
        <n v="36.05459673505924"/>
        <n v="683.4479532088218"/>
        <n v="321.31158843984963"/>
        <n v="32.304221614374654"/>
        <n v="34.40550207106599"/>
        <n v="3.884781211559925"/>
        <n v="45.70706785742387"/>
        <n v="43.42198789532555"/>
        <n v="46.986192067901236"/>
        <n v="2.234275304274761"/>
        <n v="88.4361322917177"/>
        <n v="14.641481938561636"/>
        <n v="54.93285313024397"/>
        <n v="35.750394698345"/>
        <n v="297.8676404099561"/>
        <n v="136.8883011398835"/>
        <n v="37.184725072409016"/>
        <n v="18.90539444074321"/>
        <n v="424.6020024142583"/>
        <n v="68.31879267103247"/>
        <n v="357.12687093092774"/>
        <n v="21.655394010636925"/>
        <n v="34.01767874180968"/>
        <n v="61.495342018196865"/>
        <n v="243.7941438451974"/>
        <n v="114.41377854620366"/>
        <n v="171.67255497722837"/>
        <n v="155.05793942857144"/>
        <n v="446.5926615015838"/>
        <n v="522.1227709517698"/>
        <n v="615.7464874109263"/>
        <n v="22.284303806995172"/>
        <n v="156.50141787538305"/>
        <n v="146.37428508984942"/>
        <n v="19.589521509661367"/>
        <n v="74.33925865253744"/>
        <n v="78.38928149194136"/>
        <n v="31.032324978129395"/>
        <n v="120.23655528397167"/>
        <n v="669.1519345285525"/>
        <n v="16.794559711306157"/>
        <n v="62.77292477433941"/>
        <n v="161.90195473882946"/>
        <n v="18.789871170563515"/>
        <n v="67.51155703972267"/>
        <n v="17.20257631955986"/>
        <n v="377.16639386572876"/>
        <n v="58.16913429516028"/>
        <n v="108.03699150494324"/>
        <n v="86.44079776841062"/>
        <n v="125.69254266076594"/>
        <n v="24.679538349635056"/>
        <n v="11.560056879928023"/>
        <n v="187.35357303370787"/>
        <n v="150.3092758276644"/>
        <n v="64.40599804594306"/>
        <n v="33.8290458290044"/>
        <n v="375.7257463645239"/>
        <n v="616.5406492417704"/>
        <n v="29.92588758409064"/>
        <n v="92.3548327807814"/>
        <n v="721.2058349851975"/>
        <n v="90.06337127914365"/>
        <n v="19.46202658881184"/>
        <n v="67.39968993367324"/>
        <n v="703.0590191124069"/>
        <n v="42.226370927586665"/>
        <n v="115.65605903948452"/>
        <n v="41.87480481412245"/>
        <n v="38.11685058182185"/>
        <n v="105.1279083250629"/>
        <n v="72.15179457694009"/>
        <n v="452.73106922549687"/>
        <n v="152.31368788584152"/>
        <n v="16.08272606529574"/>
        <n v="90.3559816525569"/>
        <n v="165.37773142461725"/>
        <n v="19.931908326987926"/>
        <n v="213.5682230805913"/>
        <n v="762.9325114239842"/>
        <n v="139.34179024025045"/>
        <n v="135.60832760802748"/>
        <n v="100.99862626262626"/>
        <n v="79.22525233155068"/>
        <n v="36.09794337592054"/>
        <n v="139.1236052645282"/>
        <n v="116.49928013974298"/>
        <n v="75.84202661735836"/>
        <n v="257.2113116451998"/>
        <n v="20.449083539105693"/>
        <n v="127.08173983324825"/>
        <n v="532.8397436865508"/>
        <n v="41.40570637331363"/>
        <n v="147.72300694590612"/>
        <n v="152.03854326480172"/>
        <n v="10.557317544747677"/>
        <n v="22.87824294777827"/>
        <n v="111.41873511695613"/>
        <n v="348.8293181039797"/>
        <n v="260.42671977099235"/>
        <n v="178.00179799904717"/>
        <n v="254.21940586640562"/>
        <n v="8.350884998198522"/>
        <n v="81.19766792802157"/>
        <n v="121.47176158209895"/>
        <n v="140.68272009971002"/>
        <n v="781.0823282418287"/>
        <n v="203.93044563975252"/>
        <n v="5.888051731821104"/>
        <n v="124.52334067436209"/>
        <n v="133.137440161182"/>
        <n v="790.7738768361581"/>
        <n v="378.2730258601676"/>
        <n v="74.18981921468824"/>
        <n v="196.27510532200355"/>
        <n v="90.27862513157235"/>
        <n v="44.14967556042723"/>
        <n v="172.1962657068063"/>
        <n v="426.06515233449477"/>
        <n v="363.278930868939"/>
        <n v="836.8176229370964"/>
        <n v="108.65647174214249"/>
        <n v="736.4408692953632"/>
        <n v="3.0845417512448785"/>
        <n v="43.396111034942024"/>
        <n v="89.73825406570104"/>
        <n v="29.425261964816972"/>
        <n v="32.29295446450255"/>
        <n v="43.2803751646846"/>
        <n v="727.0000747120363"/>
        <n v="5.065620826404406"/>
        <n v="395.93776613091075"/>
        <n v="143.3579358282983"/>
        <n v="266.0448414054625"/>
        <n v="43.60289587078732"/>
        <n v="21.28400043325716"/>
        <n v="149.14839076872536"/>
        <n v="180.37615721134637"/>
        <n v="108.21193028665766"/>
        <n v="90.56586454290198"/>
        <n v="118.56085325693607"/>
        <n v="365.35978226843906"/>
        <n v="42.77010266634766"/>
        <n v="75.41830047297888"/>
        <n v="50.978493850383444"/>
        <n v="89.82548519851404"/>
        <n v="136.67769222193837"/>
        <n v="19.271246848793538"/>
        <n v="10.871361310489213"/>
        <n v="374.0679064935065"/>
        <n v="242.59661665398517"/>
        <n v="3.433069121549909"/>
        <n v="138.37810598263107"/>
        <n v="26.445034943917168"/>
        <n v="6.3692822520312475"/>
        <n v="104.54692137814908"/>
        <n v="192.02625187340212"/>
        <n v="50.73551767729752"/>
        <n v="153.42472642268248"/>
        <n v="45.74253951798924"/>
        <n v="40.13367348149746"/>
        <n v="407.89141845233854"/>
        <n v="115.48471095633539"/>
        <n v="113.81286609860011"/>
        <n v="149.4990245338056"/>
        <n v="21.464557220126682"/>
        <n v="6.810030127468436"/>
        <n v="617.7338692368214"/>
        <n v="114.45100581120346"/>
        <n v="58.32479266107647"/>
        <n v="22.237981519251814"/>
        <n v="91.29377714368367"/>
        <n v="340.5348800964489"/>
        <n v="17.964348157965784"/>
        <n v="223.04897415416585"/>
        <n v="537.7460767820554"/>
        <n v="6.665053180549434"/>
        <n v="70.97757204938492"/>
        <n v="654.5123319806763"/>
        <n v="165.86439069919"/>
        <n v="6.1861863725970965"/>
        <n v="2.1755694406403787"/>
        <n v="11.050615110840361"/>
        <n v="266.6010057868371"/>
        <n v="1.8009559296558977"/>
        <n v="381.80702019209775"/>
        <n v="396.3233617125984"/>
        <n v="3.2690704052129633"/>
        <n v="51.05595552170732"/>
        <n v="246.18247405768352"/>
        <n v="444.73495984960385"/>
        <n v="2.8234877970123318"/>
        <n v="671.5709333682008"/>
        <n v="23.918646840308654"/>
        <n v="5.63775952918538"/>
        <n v="101.95174497681607"/>
        <n v="143.7621099348534"/>
        <n v="2.8367327545979535"/>
        <n v="364.142290184082"/>
        <n v="14.755489536082944"/>
        <n v="195.8011583678603"/>
        <n v="248.02724189814816"/>
        <n v="61.90905097621339"/>
        <n v="163.78352397036392"/>
        <n v="280.8566093758429"/>
        <n v="174.2999254484305"/>
        <n v="95.02048567498056"/>
        <n v="7.58548903805991"/>
        <n v="26.262792589938584"/>
        <n v="24.23467027870815"/>
        <n v="12.52634671654037"/>
        <n v="148.07883732313576"/>
        <n v="5.241812423409128"/>
        <n v="3.241759808216607"/>
        <n v="30.877211682435878"/>
        <n v="2.2117934040167846"/>
        <n v="8.14191907428413"/>
        <n v="65.20823125695057"/>
        <n v="158.85594074250355"/>
        <n v="202.2134850841322"/>
        <n v="236.3898319672131"/>
        <n v="31.02853320398072"/>
        <n v="6.753487950601523"/>
        <n v="77.58076359594706"/>
        <n v="274.7657007453014"/>
        <n v="162.49311515273314"/>
        <n v="20.904387355470057"/>
        <n v="58.27845642527333"/>
        <n v="679.0811059209695"/>
        <n v="69.99938574780329"/>
        <n v="147.50291832757551"/>
        <n v="218.25092221469944"/>
        <n v="232.79722650602412"/>
        <n v="41.93550082500243"/>
        <n v="90.67430599726043"/>
        <n v="150.0371625590445"/>
        <n v="93.69296049500238"/>
        <n v="67.66445709079596"/>
        <n v="227.45814012684264"/>
        <n v="83.88722844869667"/>
        <n v="104.45223832767402"/>
        <n v="23.369323925826734"/>
        <n v="8.226042118995649"/>
        <n v="225.7206493456505"/>
        <n v="73.0290173509533"/>
        <n v="94.37756002864596"/>
        <n v="118.29638053691275"/>
        <n v="202.14528927438673"/>
        <n v="20.043122204334693"/>
        <n v="322.07907941448644"/>
        <n v="218.12102895600788"/>
        <n v="26.189738826861106"/>
        <n v="138.61148698056"/>
        <n v="15.963901201244145"/>
        <n v="18.424112638899388"/>
        <n v="124.66874032859853"/>
        <n v="138.9186834437086"/>
        <n v="147.42450925753195"/>
        <n v="148.9402749172669"/>
        <n v="543.6311735131821"/>
        <n v="178.4877694569512"/>
        <n v="3.9507690297969686"/>
        <n v="6.1269405565585995"/>
        <n v="71.75780086600241"/>
        <n v="16.223485726564213"/>
        <n v="82.45111161896625"/>
        <n v="227.31815159151193"/>
        <n v="30.86008281603739"/>
        <n v="4.962355925264916"/>
        <n v="376.3919707415243"/>
        <n v="14.232485552134452"/>
        <n v="147.0340719871913"/>
        <n v="165.27451530699503"/>
        <n v="141.39004200172792"/>
        <n v="45.340676008139106"/>
        <n v="146.48330544354837"/>
        <n v="551.8302193570277"/>
        <n v="96.08694036966887"/>
        <n v="588.6819222840651"/>
        <n v="271.6161403634055"/>
        <n v="4.853566358019979"/>
        <n v="312.79836038987634"/>
        <n v="192.27412391363129"/>
        <n v="427.6237652011871"/>
        <n v="236.84686311295627"/>
        <n v="73.99296126181338"/>
        <n v="508.20400894601534"/>
        <n v="138.31619973335555"/>
        <n v="11.545360101682975"/>
        <n v="265.18900525662553"/>
        <n v="38.7267826965367"/>
        <n v="161.09734554136082"/>
        <n v="18.09395839013828"/>
        <n v="62.34567296003226"/>
        <n v="65.71915764334021"/>
        <n v="246.7873304581038"/>
        <n v="485.73060328349004"/>
        <n v="247.6897331127431"/>
        <n v="137.65558498324702"/>
        <n v="98.4650649553684"/>
        <n v="1.9347154177309693"/>
        <n v="346.2718213052172"/>
        <n v="595.307341948824"/>
        <n v="32.1330490163943"/>
        <n v="114.26422481426448"/>
        <n v="130.69134351962438"/>
        <n v="205.37812255835274"/>
        <n v="380.5354697084568"/>
        <n v="6.920963803148516"/>
        <n v="120.77171420180133"/>
        <n v="34.63709956950042"/>
        <n v="48.016787899690364"/>
        <n v="693.1761514138036"/>
        <n v="23.6049365059556"/>
        <n v="138.93909394024539"/>
        <n v="64.33906228753472"/>
        <n v="98.5789929494167"/>
        <n v="129.5313958700764"/>
        <n v="32.45885684395114"/>
        <n v="867.0188758629506"/>
        <n v="46.49331242198253"/>
        <n v="139.88723134262136"/>
        <n v="62.266963004713084"/>
        <n v="76.99552356790592"/>
        <n v="459.8255609955788"/>
        <n v="629.7854085918439"/>
        <n v="21.305287302730843"/>
        <n v="32.73341857548794"/>
        <n v="17.01807643902334"/>
        <n v="248.57963682741362"/>
        <n v="18.094978328389463"/>
        <n v="18.53614510466159"/>
        <n v="843.8732807337062"/>
        <n v="11.770805765531872"/>
        <n v="20.938109758718902"/>
        <n v="104.40570621618637"/>
        <n v="102.51321256038646"/>
        <n v="728.1057888834714"/>
        <n v="148.15684802549754"/>
        <n v="232.1572340300265"/>
        <n v="274.7241605450569"/>
        <n v="145.83738110034727"/>
        <n v="9.541743053899852"/>
        <n v="50.3780848399625"/>
        <n v="153.20554250964798"/>
        <n v="26.455667481786293"/>
        <n v="173.052205577391"/>
        <n v="159.36845974646033"/>
        <n v="37.821779073509354"/>
        <n v="23.293828686996868"/>
        <n v="9.665349998542911"/>
        <n v="88.62232478178817"/>
        <n v="55.16132693834562"/>
        <n v="102.17519171564511"/>
        <n v="99.98865742414337"/>
        <n v="90.19336614421785"/>
        <n v="128.9319015001492"/>
        <n v="64.99689337240758"/>
        <n v="119.30017229856732"/>
        <n v="8.288743951040992"/>
        <n v="9.650023741527681"/>
        <n v="5.134824432797856"/>
        <n v="8.036491120329424"/>
        <n v="19.113575751362827"/>
        <n v="187.02480607035176"/>
        <n v="100.94176467607991"/>
        <n v="35.344145716937845"/>
        <n v="155.29833519341207"/>
        <n v="203.89784140429384"/>
        <n v="7.625644816987986"/>
        <n v="899.1609234761778"/>
        <n v="105.64202328029225"/>
        <n v="125.7838927209807"/>
        <n v="172.04746136865342"/>
        <n v="47.22085261344476"/>
        <n v="184.3467847986043"/>
        <n v="119.54921886521427"/>
        <n v="29.10628569022678"/>
        <n v="222.6403056706019"/>
        <n v="8.725294507106275"/>
        <n v="30.65605401827923"/>
        <n v="74.02673052597217"/>
        <n v="63.10463879549369"/>
        <n v="7.341510534008858"/>
        <n v="224.78963206081457"/>
        <n v="145.36082049383347"/>
        <n v="28.287968194918246"/>
        <n v="333.15623204903676"/>
        <n v="307.6669973248786"/>
        <n v="9.789761474610971"/>
        <n v="222.8912134645016"/>
        <n v="18.90520959025253"/>
        <n v="16.261002056954094"/>
        <n v="389.40097343874413"/>
        <n v="478.8016539545111"/>
        <n v="4.805886170305127"/>
        <n v="79.55737383279637"/>
        <n v="35.61410269382177"/>
        <n v="584.7627719500681"/>
        <n v="49.276013361339636"/>
        <n v="8.577840833518067"/>
        <n v="105.80863369521512"/>
        <n v="21.081428863856733"/>
        <n v="25.35359441185244"/>
        <n v="333.51858111839834"/>
        <n v="148.37227350364964"/>
        <n v="8.402352518987477"/>
        <n v="90.2109518843865"/>
        <n v="158.2590153980561"/>
        <n v="592.1042763443662"/>
        <n v="292.2848015256959"/>
        <n v="455.0711828941285"/>
        <n v="99.20024131746635"/>
        <n v="14.445191222223043"/>
        <n v="589.0138130274262"/>
        <n v="106.36938455938558"/>
        <n v="136.6512102724177"/>
        <n v="7.710455914380863"/>
        <n v="54.43222956908116"/>
        <n v="358.0111512015557"/>
        <n v="446.1032940925023"/>
        <n v="33.42256140443422"/>
        <n v="110.37280893515506"/>
        <n v="100.44111285371062"/>
        <n v="933.7711011206328"/>
        <n v="827.5799652760112"/>
        <n v="103.76799329404592"/>
        <n v="268.60829615508885"/>
        <n v="68.97516824480644"/>
        <n v="170.80105280674508"/>
        <n v="36.558849098512205"/>
        <n v="45.181060959266446"/>
        <n v="876.2536449921342"/>
        <n v="90.34110757748705"/>
        <n v="59.45253855751568"/>
        <n v="43.43343254531127"/>
        <n v="4.232098773482637"/>
        <n v="544.6856029801324"/>
        <n v="42.915841887245534"/>
        <n v="207.89296869351702"/>
        <n v="64.70562000940882"/>
        <n v="237.41962468845196"/>
        <n v="241.0303048416705"/>
        <n v="219.75125426021097"/>
        <n v="4.24881850684978"/>
        <n v="607.0949223331583"/>
        <n v="442.71002131340384"/>
        <n v="123.94643386660658"/>
        <n v="7.586320416500364"/>
        <n v="770.7459092445715"/>
        <n v="113.68524191162281"/>
        <n v="46.66940672533189"/>
        <n v="58.1652210686558"/>
        <n v="9.071925581371946"/>
        <n v="51.77508332536114"/>
        <n v="15.712714331830346"/>
        <n v="70.9652471267086"/>
        <n v="43.287665563840896"/>
        <n v="27.746291609709242"/>
        <n v="516.468309047304"/>
        <n v="11.790801567125488"/>
        <n v="31.351424665588713"/>
        <n v="701.0235926044672"/>
        <n v="272.7768628715648"/>
        <n v="182.83020914696812"/>
        <n v="32.98501853260626"/>
        <n v="166.7026231893347"/>
        <n v="40.46898594862145"/>
        <n v="100.19039277122926"/>
        <n v="50.66577024627043"/>
        <n v="407.238404602675"/>
        <n v="181.35737754654983"/>
        <n v="27.80197159504734"/>
        <n v="8.116094157064508"/>
        <n v="181.6654627178825"/>
        <n v="163.55198133114925"/>
        <n v="61.12545943940172"/>
        <n v="167.22468483412322"/>
        <n v="251.49528113348245"/>
        <n v="5.700399475629305"/>
        <n v="72.39050321218383"/>
        <n v="244.21422059435926"/>
        <n v="51.06763077873586"/>
        <n v="352.8061544528897"/>
        <n v="11.476170920765092"/>
        <n v="210.677350369798"/>
        <n v="20.55957730802086"/>
        <n v="149.79539217334454"/>
        <n v="198.69214671345662"/>
        <n v="3.5664726211890385"/>
        <n v="7.577174167642303"/>
        <n v="35.858044828471215"/>
        <n v="242.1218935936907"/>
        <n v="78.92530034929901"/>
        <n v="155.38190870409767"/>
        <n v="7.247746556131022"/>
        <n v="201.62570327924655"/>
        <n v="583.0609941087038"/>
        <n v="64.40463301019767"/>
        <n v="74.6420630513834"/>
        <n v="78.3708111736364"/>
        <n v="852.5991576890193"/>
        <n v="27.894592982021464"/>
        <n v="170.85566042888124"/>
        <n v="789.4338756085062"/>
        <n v="19.94806609191643"/>
        <n v="20.417549673501195"/>
        <m/>
      </sharedItems>
    </cacheField>
    <cacheField name="CVR" numFmtId="10">
      <sharedItems containsString="0" containsBlank="1" containsNumber="1">
        <n v="0.005229988755524175"/>
        <n v="0.006071031063442274"/>
        <n v="0.006130925923087534"/>
        <n v="0.14442518775274407"/>
        <n v="0.02272382972276928"/>
        <n v="0.019200526643016493"/>
        <n v="0.07618322064565279"/>
        <n v="0.0018103129157087093"/>
        <n v="0.024458847988259754"/>
        <n v="0.022588093564903124"/>
        <n v="0.047961630695443645"/>
        <n v="0.007472724555372888"/>
        <n v="0.00829166770312513"/>
        <n v="0.04166859576832261"/>
        <n v="0.01240674265107277"/>
        <n v="0.052050801582344375"/>
        <n v="0.0018717916321555085"/>
        <n v="0.020366598778004074"/>
        <n v="0.0017465113435911766"/>
        <n v="0.021519259737465032"/>
        <n v="0.01550740219998346"/>
        <n v="0.01654533421575116"/>
        <n v="0.0031886060477228037"/>
        <n v="0.012575452716297788"/>
        <n v="0.0331858407079646"/>
        <n v="0.0015551513980811068"/>
        <n v="0.042450827791141926"/>
        <n v="0.03436426116838488"/>
        <n v="0.013594344752582924"/>
        <n v="0.1287691812426226"/>
        <n v="0.04858496295396575"/>
        <n v="0.021302657506523937"/>
        <n v="0.024064229616503688"/>
        <n v="0.013187392852433073"/>
        <n v="0.03089916572252549"/>
        <n v="0.02729257641921397"/>
        <n v="0.029029682850714857"/>
        <n v="0.022741486156120302"/>
        <n v="0.004427913567127169"/>
        <n v="0.021011836667989635"/>
        <n v="0.015092061575611227"/>
        <n v="0.12518255789693303"/>
        <n v="0.021990910423691543"/>
        <n v="0.04253509145044662"/>
        <n v="0.0014904862264167817"/>
        <n v="0.03596978538028057"/>
        <n v="0.02705749718151071"/>
        <n v="0.007426110203475419"/>
        <n v="0.02631578947368421"/>
        <n v="0.0651748859439496"/>
        <n v="0.01430246860608141"/>
        <n v="0.01637094638515059"/>
        <n v="0.04071661237785017"/>
        <n v="0.009015235748414821"/>
        <n v="0.015542752932399387"/>
        <n v="0.025320264651809667"/>
        <n v="0.06929606744817231"/>
        <n v="0.047105374723255926"/>
        <n v="0.04086379781850187"/>
        <n v="0.013509862199405566"/>
        <n v="0.003880330604167475"/>
        <n v="0.012080212611741966"/>
        <n v="0.029995800587917693"/>
        <n v="0.05497190324945028"/>
        <n v="0.018487705675725642"/>
        <n v="0.024787754849104542"/>
        <n v="0.018267509407767345"/>
        <n v="0.026033322652995832"/>
        <n v="0.004729532665868652"/>
        <n v="0.018815319090706942"/>
        <n v="0.18193632228719947"/>
        <n v="0.008478488191350058"/>
        <n v="0.007447924114590781"/>
        <n v="0.004566088422302298"/>
        <n v="0.0014880343438326555"/>
        <n v="0.050647158131682614"/>
        <n v="0.13312624805857556"/>
        <n v="0.004858142246404975"/>
        <n v="0.005863039399624765"/>
        <n v="0.019518007930474802"/>
        <n v="0.020111282429442916"/>
        <n v="0.005649781353461621"/>
        <n v="0.02068732230568594"/>
        <n v="0.0013671567923767337"/>
        <n v="0.004339273316361953"/>
        <n v="0.02202190445429721"/>
        <n v="0.02467977985636368"/>
        <n v="0.03004085556356645"/>
        <n v="0.10526315789473684"/>
        <n v="0.04585192883780644"/>
        <n v="0.001601506697501009"/>
        <n v="0.05219887772412893"/>
        <n v="0.012394645513138323"/>
        <n v="0.03289203190527095"/>
        <n v="0.0500865130680266"/>
        <n v="0.001516576177621402"/>
        <n v="0.026690208799556532"/>
        <n v="0.009948818854117154"/>
        <n v="0.08373732921992066"/>
        <n v="0.10325729841359241"/>
        <n v="0.02930259816370385"/>
        <n v="0.008911685199671258"/>
        <n v="0.0076475986540226375"/>
        <n v="0.021801691811284555"/>
        <n v="0.030920397155323458"/>
        <n v="0.023405500292568753"/>
        <n v="0.006755311363559599"/>
        <n v="0.008633043838596612"/>
        <n v="0.0038608547932512255"/>
        <n v="0.030155299793938783"/>
        <n v="0.04372062520494043"/>
        <n v="0.018485996857380532"/>
        <n v="0.025618898657030365"/>
        <n v="0.1644479248238058"/>
        <n v="0.012399384163919858"/>
        <n v="0.003278930412899312"/>
        <n v="0.05237521604776619"/>
        <n v="0.01799804181305074"/>
        <n v="0.03176620076238882"/>
        <n v="0.08296001327360213"/>
        <n v="0.013464386697185943"/>
        <n v="0.007427213309566251"/>
        <n v="0.0079923273657289"/>
        <n v="0.05569293145313997"/>
        <n v="0.05698817495369711"/>
        <n v="0.022277668864729993"/>
        <n v="0.0021755683672359406"/>
        <n v="0.024719841793012527"/>
        <n v="0.11772163361405415"/>
        <n v="0.00992063492063492"/>
        <n v="0.01901913151729444"/>
        <n v="0.02171552660152009"/>
        <n v="0.04623921085080148"/>
        <n v="0.12863705972434916"/>
        <n v="0.056589092452429796"/>
        <n v="0.024525833878351864"/>
        <n v="0.04149951583898188"/>
        <n v="0.016099170892699025"/>
        <n v="0.003232720941632234"/>
        <n v="0.0054275066034663675"/>
        <n v="0.09269764992917899"/>
        <n v="0.03541076487252125"/>
        <n v="0.018418467583497054"/>
        <n v="0.11236856890601173"/>
        <n v="0.035686246520590964"/>
        <n v="0.0014414933871490865"/>
        <n v="0.03626254079535839"/>
        <n v="0.02903901599220095"/>
        <n v="0.031120331950207466"/>
        <n v="0.021702958836721405"/>
        <n v="0.0016094075234437029"/>
        <n v="0.041818734793187345"/>
        <n v="0.026138421612740614"/>
        <n v="0.01479435841798994"/>
        <n v="0.04073319755600815"/>
        <n v="0.004254957024934048"/>
        <n v="0.027349492325048717"/>
        <n v="0.024549918166939442"/>
        <n v="0.01683375729462816"/>
        <n v="0.015270284027282907"/>
        <n v="0.05007302315877321"/>
        <n v="0.02074688796680498"/>
        <n v="0.05682279405795925"/>
        <n v="0.05694436535504812"/>
        <n v="0.027688047992616517"/>
        <n v="0.01691516583013483"/>
        <n v="0.009304984148294861"/>
        <n v="0.00222857117387758"/>
        <n v="0.04043820307330343"/>
        <n v="0.013117024848891873"/>
        <n v="0.042658476239228735"/>
        <n v="0.011012730716708516"/>
        <n v="0.019834944922608296"/>
        <n v="0.024177949709864605"/>
        <n v="0.04261121527185956"/>
        <n v="0.01178499212266316"/>
        <n v="0.004512417205202172"/>
        <n v="0.0018676287029629928"/>
        <n v="0.027831895352073477"/>
        <n v="0.003436139350176961"/>
        <n v="0.01548586914440573"/>
        <n v="0.014107909834780701"/>
        <n v="0.004375716523580737"/>
        <n v="0.019956096587507483"/>
        <n v="0.08518693800283957"/>
        <n v="0.00940989502739325"/>
        <n v="0.0587337013978621"/>
        <n v="0.023834655589226737"/>
        <n v="0.06850097043041443"/>
        <n v="0.04567948229920061"/>
        <n v="0.012344155042587335"/>
        <n v="0.0019246005651910327"/>
        <n v="0.02174567595597337"/>
        <n v="0.011674060238150829"/>
        <n v="0.014192225814081843"/>
        <n v="0.012838618564642445"/>
        <n v="0.01823004493706077"/>
        <n v="0.03419015945047089"/>
        <n v="0.016160310277957335"/>
        <n v="0.02930224040046395"/>
        <n v="0.04122200338936473"/>
        <n v="0.0023001955166189127"/>
        <n v="0.0014238253440911248"/>
        <n v="0.01834357516279923"/>
        <n v="0.03752658132844098"/>
        <n v="0.011915637288000954"/>
        <n v="0.007386284788282219"/>
        <n v="0.029486927462158443"/>
        <n v="0.01900337837837838"/>
        <n v="0.010305028854080791"/>
        <n v="0.0125"/>
        <n v="0.009986351985619653"/>
        <n v="0.04552936644135468"/>
        <n v="0.001449773628203482"/>
        <n v="0.027432960702283793"/>
        <n v="0.038317438692098096"/>
        <n v="0.05300977735893509"/>
        <n v="0.16237280796709244"/>
        <n v="0.025907345910172165"/>
        <n v="0.1529553151972031"/>
        <n v="0.016489599773856917"/>
        <n v="0.18875422213391616"/>
        <n v="0.028195488721804513"/>
        <n v="0.03698452813906183"/>
        <n v="0.030456852791878174"/>
        <n v="9.498705801334567E-4"/>
        <n v="0.018884255252183492"/>
        <n v="0.018523927927671185"/>
        <n v="0.027777777777777776"/>
        <n v="8.062038280349319E-4"/>
        <n v="0.024489396091492383"/>
        <n v="0.023470590803895026"/>
        <n v="0.01032657803020524"/>
        <n v="0.008812591430636093"/>
        <n v="0.05856515373352855"/>
        <n v="0.030975096022797667"/>
        <n v="0.007555723460521345"/>
        <n v="0.019739926468773906"/>
        <n v="0.07810835759426259"/>
        <n v="0.027866796711717986"/>
        <n v="0.14129666865931198"/>
        <n v="0.02867095775334375"/>
        <n v="0.003959063285626621"/>
        <n v="0.0028197608842770133"/>
        <n v="0.046627292508548336"/>
        <n v="0.0073572689817539725"/>
        <n v="0.02168726957276079"/>
        <n v="0.035164835164835165"/>
        <n v="0.034243643523670916"/>
        <n v="0.02750779387493123"/>
        <n v="0.09501187648456057"/>
        <n v="0.004529648290231988"/>
        <n v="0.020429009193054137"/>
        <n v="0.04047272138578598"/>
        <n v="0.005831810582792271"/>
        <n v="0.048609760839976666"/>
        <n v="0.04869260359351415"/>
        <n v="0.019017914875813016"/>
        <n v="0.027670809601770933"/>
        <n v="0.0398406374501992"/>
        <n v="0.004587296247591669"/>
        <n v="0.013105515783955572"/>
        <n v="0.030207677784770293"/>
        <n v="0.0070751713370658794"/>
        <n v="0.028623222974906975"/>
        <n v="0.002292394979654995"/>
        <n v="0.05689458984172959"/>
        <n v="0.04846638510004847"/>
        <n v="0.02196997436836324"/>
        <n v="0.049590875278948676"/>
        <n v="0.029668455015205084"/>
        <n v="0.013824783437909442"/>
        <n v="0.002833724151122509"/>
        <n v="0.011015642211940955"/>
        <n v="0.036281179138321996"/>
        <n v="0.012496875781054738"/>
        <n v="0.005247195374072558"/>
        <n v="0.04624633883150917"/>
        <n v="0.012328936012822093"/>
        <n v="0.021637357881899365"/>
        <n v="0.002550239722533918"/>
        <n v="0.012871669455528383"/>
        <n v="0.01955129771738599"/>
        <n v="0.01173035816693603"/>
        <n v="0.013536073636240582"/>
        <n v="0.09718172983479105"/>
        <n v="0.008031053406505154"/>
        <n v="0.0749232037161909"/>
        <n v="0.009635953670334752"/>
        <n v="0.012945356213051797"/>
        <n v="0.0323124148914072"/>
        <n v="0.06464124111182934"/>
        <n v="0.059972583961617545"/>
        <n v="0.010120433154539015"/>
        <n v="0.013779944880220479"/>
        <n v="0.012870380963276513"/>
        <n v="0.04324885390537151"/>
        <n v="0.0013597302295224629"/>
        <n v="0.019074868860276584"/>
        <n v="0.012350253180190195"/>
        <n v="0.027223848090927656"/>
        <n v="0.01807991321641656"/>
        <n v="0.06775067750677506"/>
        <n v="0.022630632347511226"/>
        <n v="0.0061497778392755565"/>
        <n v="0.018225369714642784"/>
        <n v="0.04290354873638834"/>
        <n v="0.018262338492443957"/>
        <n v="0.01327844907714779"/>
        <n v="0.03220784797895754"/>
        <n v="0.02765016164709886"/>
        <n v="0.01677993120228207"/>
        <n v="0.01641901321730564"/>
        <n v="0.028064267171823476"/>
        <n v="0.03595101673969217"/>
        <n v="6.380372273454249E-4"/>
        <n v="0.008143890918398212"/>
        <n v="0.007529364521634375"/>
        <n v="0.027399136927186794"/>
        <n v="0.03816793893129771"/>
        <n v="0.025074596925854415"/>
        <n v="0.05271481286241434"/>
        <n v="0.002814808142676995"/>
        <n v="0.012992496833078897"/>
        <n v="0.11030570438071226"/>
        <n v="0.020348985094368416"/>
        <n v="0.0640888698995941"/>
        <n v="0.007881152224455215"/>
        <n v="0.017351731426746116"/>
        <n v="0.030376670716889428"/>
        <n v="0.040295500335795834"/>
        <n v="0.12554927809165098"/>
        <n v="0.04962505513895015"/>
        <n v="0.018178512997636793"/>
        <n v="0.06708407871198568"/>
        <n v="0.07518420129316826"/>
        <n v="0.01737758825809729"/>
        <n v="0.030797659377887282"/>
        <n v="0.041811846689895474"/>
        <n v="0.04114944105342569"/>
        <n v="0.08371203061468549"/>
        <n v="0.03646175162254795"/>
        <n v="0.13386880856760375"/>
        <n v="0.001423226704002647"/>
        <n v="0.007834534628643058"/>
        <n v="0.032491406877917815"/>
        <n v="0.02425300737291424"/>
        <n v="0.006071399660001619"/>
        <n v="0.008783178456619882"/>
        <n v="0.042269893268519494"/>
        <n v="0.003572727745154082"/>
        <n v="0.06988120195667365"/>
        <n v="0.06492920912616106"/>
        <n v="0.04320069121105938"/>
        <n v="0.06848728704734183"/>
        <n v="0.004247619209433113"/>
        <n v="0.0821287779237845"/>
        <n v="0.03995205753096284"/>
        <n v="0.015008254539996999"/>
        <n v="0.01238748038648939"/>
        <n v="0.03618817852834741"/>
        <n v="0.053602058319039456"/>
        <n v="0.015950235265970173"/>
        <n v="0.01970745379696943"/>
        <n v="0.003858582935416968"/>
        <n v="0.017413512885999537"/>
        <n v="0.016257519102584946"/>
        <n v="0.0038586201574317023"/>
        <n v="0.002766219509709431"/>
        <n v="0.13263332412268583"/>
        <n v="0.0523112041088073"/>
        <n v="0.0011624784505557227"/>
        <n v="0.07237053715020908"/>
        <n v="0.021570319240724764"/>
        <n v="0.0017398263653287402"/>
        <n v="0.12304902532219415"/>
        <n v="0.026448029621793177"/>
        <n v="0.01049097775912715"/>
        <n v="0.030162879549567666"/>
        <n v="0.013256621682530424"/>
        <n v="0.03236595101952745"/>
        <n v="0.04983270449206237"/>
        <n v="0.02009107956067506"/>
        <n v="0.03832194946011136"/>
        <n v="0.023439941660589644"/>
        <n v="0.0035584655896377486"/>
        <n v="0.0022353655874672255"/>
        <n v="0.08654602675059009"/>
        <n v="0.0608149199270221"/>
        <n v="0.01881315846054612"/>
        <n v="0.011192916127748483"/>
        <n v="0.010519533458691107"/>
        <n v="0.08037410492474062"/>
        <n v="0.007363228039172373"/>
        <n v="0.01948178453146308"/>
        <n v="0.05391998274560553"/>
        <n v="0.007345379756133391"/>
        <n v="0.0033428418612943484"/>
        <n v="0.1352657004830918"/>
        <n v="0.013965180150823946"/>
        <n v="0.009293883944324345"/>
        <n v="0.0013252873664772978"/>
        <n v="0.0050765530479212895"/>
        <n v="0.06477802729314217"/>
        <n v="0.0021900795030146444"/>
        <n v="0.04365858982754857"/>
        <n v="0.049212598425196846"/>
        <n v="0.0012586487147398552"/>
        <n v="8.509334740210011E-4"/>
        <n v="0.05722569815351747"/>
        <n v="0.255136296495233"/>
        <n v="0.002172242088025933"/>
        <n v="0.17782426778242677"/>
        <n v="0.014342675195777517"/>
        <n v="0.003160301001113128"/>
        <n v="0.012364760432766615"/>
        <n v="0.03257328990228013"/>
        <n v="0.015357686423608309"/>
        <n v="0.08050233456770246"/>
        <n v="0.0045634178174085265"/>
        <n v="0.018496596626220774"/>
        <n v="0.03360215053763441"/>
        <n v="0.05156056647875705"/>
        <n v="0.021791239921551537"/>
        <n v="0.021578464692237148"/>
        <n v="0.032030749519538756"/>
        <n v="0.07775584664154554"/>
        <n v="0.0013452296475162016"/>
        <n v="0.01564368726755247"/>
        <n v="0.004546625645999727"/>
        <n v="0.013704141637574649"/>
        <n v="0.11472275334608031"/>
        <n v="0.02069801594732848"/>
        <n v="0.0018501705460778368"/>
        <n v="0.012949908136589154"/>
        <n v="0.0014093981229379546"/>
        <n v="0.002053040296048411"/>
        <n v="0.0014442727364635537"/>
        <n v="0.039663652229097256"/>
        <n v="0.04692632566870014"/>
        <n v="0.20491803278688525"/>
        <n v="0.008345329744841543"/>
        <n v="0.0022539091800819343"/>
        <n v="0.051695616211745246"/>
        <n v="0.07020954849859581"/>
        <n v="0.030144694533762062"/>
        <n v="0.015227035093240212"/>
        <n v="0.007995362689640009"/>
        <n v="0.13887135462694106"/>
        <n v="0.01840180337673092"/>
        <n v="0.026574541589157584"/>
        <n v="0.037613781689611075"/>
        <n v="0.013386880856760375"/>
        <n v="0.02717655051926623"/>
        <n v="0.017866714311238163"/>
        <n v="0.00978976480090066"/>
        <n v="0.017848643503093765"/>
        <n v="0.039998222301231054"/>
        <n v="0.04285224545766198"/>
        <n v="0.009762764814995606"/>
        <n v="0.021222410865874362"/>
        <n v="0.02328830926874709"/>
        <n v="0.017707685858425245"/>
        <n v="0.057736720554272515"/>
        <n v="0.05043881771411277"/>
        <n v="0.010230702337715485"/>
        <n v="0.0021649707728945656"/>
        <n v="0.006472910868017347"/>
        <n v="0.003991431726560317"/>
        <n v="0.10095061832253723"/>
        <n v="0.08207485226526592"/>
        <n v="0.001627551186484815"/>
        <n v="0.017834849295523453"/>
        <n v="0.006256479925637267"/>
        <n v="0.0034016176581752214"/>
        <n v="0.026183151142239968"/>
        <n v="0.017660044150110375"/>
        <n v="0.020986848241768493"/>
        <n v="0.06326649795600545"/>
        <n v="0.07882981518787772"/>
        <n v="0.14701828539924652"/>
        <n v="0.005417444785504962"/>
        <n v="0.00156998194520763"/>
        <n v="0.11174224788155322"/>
        <n v="0.002685921741193534"/>
        <n v="0.025630072618539085"/>
        <n v="0.01326259946949602"/>
        <n v="0.007759439129482217"/>
        <n v="0.005585202260483678"/>
        <n v="0.5005418236235101"/>
        <n v="0.0029254093744743403"/>
        <n v="0.030790073280374405"/>
        <n v="0.01954604314789025"/>
        <n v="0.02658337210075098"/>
        <n v="0.01849796522382538"/>
        <n v="0.10080645161290322"/>
        <n v="0.0254474510136568"/>
        <n v="0.124093788779309"/>
        <n v="0.01030715316429602"/>
        <n v="0.07537887804490995"/>
        <n v="0.002137724422890753"/>
        <n v="0.03276271602915881"/>
        <n v="0.05793966549499787"/>
        <n v="0.06901787562978812"/>
        <n v="0.03524988250039167"/>
        <n v="0.025803954456020385"/>
        <n v="0.010282776349614397"/>
        <n v="0.016665277893508877"/>
        <n v="0.00306274023368708"/>
        <n v="0.2847338833321165"/>
        <n v="0.00704141434931915"/>
        <n v="0.0431767962817159"/>
        <n v="0.02062162750466851"/>
        <n v="0.021168287888715286"/>
        <n v="0.0035316346170825167"/>
        <n v="0.061612061467091916"/>
        <n v="0.05395406197009403"/>
        <n v="0.03228149463320152"/>
        <n v="0.03045994517209869"/>
        <n v="0.010086237329164355"/>
        <n v="0.003706457250227502"/>
        <n v="0.04241653032781918"/>
        <n v="0.10338588782631171"/>
        <n v="0.00156086596843929"/>
        <n v="0.02674591381872214"/>
        <n v="0.022651455870845515"/>
        <n v="0.11987871095127282"/>
        <n v="0.055138190088910334"/>
        <n v="0.0017543049720696183"/>
        <n v="0.032632815559326456"/>
        <n v="0.015924091503124415"/>
        <n v="0.022992734295962474"/>
        <n v="0.12161751292186075"/>
        <n v="0.022186169696465464"/>
        <n v="0.02809778027535825"/>
        <n v="0.01165523805823734"/>
        <n v="0.018554166570030384"/>
        <n v="0.007348618459729571"/>
        <n v="0.02989060040252675"/>
        <n v="0.16619790334952697"/>
        <n v="0.06721505617258267"/>
        <n v="0.02662170556393646"/>
        <n v="9.717700791992615E-4"/>
        <n v="0.01896813353566009"/>
        <n v="0.057311282135254625"/>
        <n v="0.06971070059254096"/>
        <n v="0.002718610246442019"/>
        <n v="0.0048915629432978915"/>
        <n v="0.011852681938667758"/>
        <n v="0.01925113100394648"/>
        <n v="0.003489792357354737"/>
        <n v="0.004770355105234034"/>
        <n v="0.07805385716144139"/>
        <n v="0.003957668774784901"/>
        <n v="0.02821215540867322"/>
        <n v="0.024290603952743735"/>
        <n v="0.12403708055881968"/>
        <n v="0.012189176011701608"/>
        <n v="0.0388681592039801"/>
        <n v="0.029437739181630854"/>
        <n v="0.05607581450120563"/>
        <n v="0.027417291171632243"/>
        <n v="0.004435745454747079"/>
        <n v="0.0019131798963056494"/>
        <n v="0.028066892761080573"/>
        <n v="0.006745817593092283"/>
        <n v="0.022459292532285232"/>
        <n v="0.07408626934474812"/>
        <n v="0.004597207962364191"/>
        <n v="3.96557877622239E-4"/>
        <n v="0.004662683957453008"/>
        <n v="0.017692852087756547"/>
        <n v="0.01215263712225553"/>
        <n v="0.020990764063811923"/>
        <n v="0.02307426066223128"/>
        <n v="0.03019406549367297"/>
        <n v="0.040691207986327756"/>
        <n v="0.0405770964833183"/>
        <n v="0.025061609790735555"/>
        <n v="0.0019261412386839202"/>
        <n v="0.001903891554337065"/>
        <n v="0.0013657237482288269"/>
        <n v="0.0025355998214937722"/>
        <n v="0.01447247817067876"/>
        <n v="0.032160804020100506"/>
        <n v="0.03304183095799282"/>
        <n v="0.00175140550291609"/>
        <n v="0.032506230360819156"/>
        <n v="0.0319642000958926"/>
        <n v="0.016764459346186086"/>
        <n v="0.039925472451424006"/>
        <n v="0.018574701256888117"/>
        <n v="0.08798169980644026"/>
        <n v="0.09657836644591612"/>
        <n v="0.0027490653177919505"/>
        <n v="0.00758552681483729"/>
        <n v="0.07182188173330141"/>
        <n v="0.006255323039317111"/>
        <n v="0.04257789820011612"/>
        <n v="0.007485427824745523"/>
        <n v="0.006303183107469272"/>
        <n v="0.012241400416207615"/>
        <n v="0.006448106559566688"/>
        <n v="0.002686468380877718"/>
        <n v="0.08323160581511485"/>
        <n v="0.038301458008834874"/>
        <n v="0.013233737207387367"/>
        <n v="0.07880910683012259"/>
        <n v="0.019815713861091846"/>
        <n v="0.007195138702651082"/>
        <n v="0.023705108450871162"/>
        <n v="0.019652156824211457"/>
        <n v="0.0065369303882282966"/>
        <n v="0.06825162097599818"/>
        <n v="0.07558578987150416"/>
        <n v="0.001063100319461646"/>
        <n v="0.021842407033255067"/>
        <n v="0.02440055958616651"/>
        <n v="0.16783803629497535"/>
        <n v="0.017503938386136883"/>
        <n v="0.0026390516304060974"/>
        <n v="0.03350757271143279"/>
        <n v="0.004788297401151585"/>
        <n v="0.0037287461469623145"/>
        <n v="0.04602462317339777"/>
        <n v="0.029197080291970805"/>
        <n v="0.0021424516073743185"/>
        <n v="0.0850099178237461"/>
        <n v="0.021841214371519056"/>
        <n v="0.026062027625749284"/>
        <n v="0.013383297644539615"/>
        <n v="0.01849283402681461"/>
        <n v="0.0506393214330928"/>
        <n v="0.003941304128269743"/>
        <n v="0.026371308016877634"/>
        <n v="0.007279874786153678"/>
        <n v="0.05107832009080591"/>
        <n v="0.0030688572367613457"/>
        <n v="0.019282360831656607"/>
        <n v="0.04861786359216558"/>
        <n v="0.025647601949217745"/>
        <n v="0.02057276693165094"/>
        <n v="0.04337453914552158"/>
        <n v="0.020021356113187398"/>
        <n v="0.31641397495056034"/>
        <n v="0.02543881963876876"/>
        <n v="0.0135473819684346"/>
        <n v="0.05815831987075929"/>
        <n v="0.01788823431201851"/>
        <n v="0.04437541601952519"/>
        <n v="0.006824752757820546"/>
        <n v="0.009698465879033679"/>
        <n v="0.06554798112218144"/>
        <n v="0.01580472385635262"/>
        <n v="0.01819568155824351"/>
        <n v="0.02101392172314158"/>
        <n v="0.0047764814361010615"/>
        <n v="0.1545253863134658"/>
        <n v="0.018555913332969493"/>
        <n v="0.030692630358421718"/>
        <n v="0.0250901677904971"/>
        <n v="0.06577125450013847"/>
        <n v="0.02294630564479119"/>
        <n v="0.013524479307546659"/>
        <n v="0.0044119144314852315"/>
        <n v="0.03152916447714135"/>
        <n v="0.05535949069268562"/>
        <n v="0.028165840468679586"/>
        <n v="0.002217370094720833"/>
        <n v="0.01300221037576388"/>
        <n v="0.019296327265710428"/>
        <n v="0.04233572227766186"/>
        <n v="0.015223017202009437"/>
        <n v="0.0020125381124405043"/>
        <n v="0.07653305271214005"/>
        <n v="0.021867938478199747"/>
        <n v="0.014189093316937048"/>
        <n v="8.483275222898058E-4"/>
        <n v="0.007389071563158089"/>
        <n v="0.06615944426066822"/>
        <n v="0.017143048284858926"/>
        <n v="0.013066130955297498"/>
        <n v="0.10687186063909372"/>
        <n v="0.06409742809069786"/>
        <n v="0.030832476875642344"/>
        <n v="0.0019178274850249638"/>
        <n v="0.006409434687860531"/>
        <n v="0.01840791949603207"/>
        <n v="0.07818138080346404"/>
        <n v="0.0011839924224484964"/>
        <n v="0.04589562024652505"/>
        <n v="0.01095290251916758"/>
        <n v="0.03972720651526187"/>
        <n v="0.0014819185726160308"/>
        <n v="0.05648805681084571"/>
        <n v="0.02167995567653506"/>
        <n v="0.008563110121596162"/>
        <n v="0.011284134506883321"/>
        <n v="0.0447427293064877"/>
        <n v="0.00352074322889562"/>
        <n v="0.06289590727346242"/>
        <n v="0.0416430058678781"/>
        <n v="0.01074488946194966"/>
        <n v="0.0573641187437258"/>
        <n v="0.005727612378692107"/>
        <n v="0.0441549839938183"/>
        <n v="0.02039957670878329"/>
        <n v="0.02801905295601009"/>
        <n v="0.16196517748684033"/>
        <n v="0.0034415667847506473"/>
        <n v="0.0011746786275054915"/>
        <n v="0.019961787435480653"/>
        <n v="0.03373961452490405"/>
        <n v="0.09091344083448968"/>
        <n v="0.027749514383498288"/>
        <n v="0.013352202023358177"/>
        <n v="0.026476039184537992"/>
        <n v="0.10452299505891297"/>
        <n v="0.020982836040119184"/>
        <n v="0.018972332015810275"/>
        <n v="0.004903943996959555"/>
        <n v="0.03664345914254306"/>
        <n v="0.017033928488471125"/>
        <n v="0.032125933659946995"/>
        <n v="0.012810658467845248"/>
        <n v="0.01046586166747341"/>
        <n v="0.020154247171687314"/>
        <m/>
      </sharedItems>
    </cacheField>
    <cacheField name="zero click" numFmtId="0">
      <sharedItems containsString="0" containsBlank="1" containsNumber="1" containsInteger="1">
        <n v="0.0"/>
        <n v="1.0"/>
        <m/>
      </sharedItems>
    </cacheField>
    <cacheField name="viewability" numFmtId="10">
      <sharedItems containsString="0" containsBlank="1" containsNumber="1">
        <n v="0.12746354262005002"/>
        <n v="0.49968633006172214"/>
        <n v="0.6060880094416259"/>
        <n v="0.5657616021567494"/>
        <n v="0.8234358430540827"/>
        <n v="0.5333723439271477"/>
        <n v="0.3929149604799543"/>
        <n v="0.7085720813542139"/>
        <n v="0.4929069340834047"/>
        <n v="0.2780092360204799"/>
        <n v="0.3509992006394884"/>
        <n v="0.24958900014945448"/>
        <n v="0.3930665074666468"/>
        <n v="0.6296587804990972"/>
        <n v="0.08241385585019272"/>
        <n v="0.3576931084738705"/>
        <n v="0.08607901768375144"/>
        <n v="0.08635437881873727"/>
        <n v="0.06631503571615698"/>
        <n v="0.2729661468066551"/>
        <n v="0.7205772888925647"/>
        <n v="0.09298477829252151"/>
        <n v="0.8251368443428815"/>
        <n v="0.47302565392354123"/>
        <n v="0.396570796460177"/>
        <n v="0.41915995632480074"/>
        <n v="0.6386302532899392"/>
        <n v="0.42668957617411224"/>
        <n v="0.21587819467101685"/>
        <n v="0.6645562828629681"/>
        <n v="0.651159965990526"/>
        <n v="0.34957660968205784"/>
        <n v="0.5042987464724027"/>
        <n v="0.6076750626401161"/>
        <n v="0.3439077144917087"/>
        <n v="0.6074417758369723"/>
        <n v="0.2527033892154728"/>
        <n v="0.6644493717664449"/>
        <n v="0.6955661825481166"/>
        <n v="0.8740457124179954"/>
        <n v="0.21155836315812168"/>
        <n v="0.4361916684053133"/>
        <n v="0.7205688315496261"/>
        <n v="0.5084006805614633"/>
        <n v="0.5111294606526541"/>
        <n v="0.4429878901722553"/>
        <n v="0.6723788049605411"/>
        <n v="0.6448834100698054"/>
        <n v="0.3536184210526316"/>
        <n v="0.30784271127525525"/>
        <n v="0.5009010555221831"/>
        <n v="0.09694489250547704"/>
        <n v="0.6215798045602606"/>
        <n v="0.5890855545872524"/>
        <n v="0.4876797778422514"/>
        <n v="0.32852492945187134"/>
        <n v="0.4651498527458567"/>
        <n v="0.8513354373734043"/>
        <n v="0.44475528871844844"/>
        <n v="0.5214806808970549"/>
        <n v="0.522111417226081"/>
        <n v="0.8163807683015221"/>
        <n v="0.6575679404883317"/>
        <n v="0.2889689714146103"/>
        <n v="0.5816232205583287"/>
        <n v="0.49191299498047963"/>
        <n v="0.81312337875854"/>
        <n v="0.5098726369753285"/>
        <n v="0.41713239425834736"/>
        <n v="0.5912457451721602"/>
        <n v="0.4523716699155296"/>
        <n v="0.7094045275126942"/>
        <n v="0.4431276514609848"/>
        <n v="0.41806725087231317"/>
        <n v="0.357087321575382"/>
        <n v="0.7186831738885763"/>
        <n v="0.10267361881517639"/>
        <n v="0.18333240797290545"/>
        <n v="0.4204971857410882"/>
        <n v="0.4532081441456249"/>
        <n v="0.20547026882080846"/>
        <n v="0.21412671329619543"/>
        <n v="0.570262812860805"/>
        <n v="0.022127432684617435"/>
        <n v="0.5868288590604027"/>
        <n v="0.008353642422996741"/>
        <n v="0.15067005602310027"/>
        <n v="0.30371304974765684"/>
        <n v="0.36394736842105263"/>
        <n v="0.11481322980986733"/>
        <n v="0.11422266067916696"/>
        <n v="0.5181391100091348"/>
        <n v="0.68728309370352"/>
        <n v="0.5167338212318066"/>
        <n v="0.4872962389582005"/>
        <n v="0.4816721768934454"/>
        <n v="0.5170098753772558"/>
        <n v="0.00887655726650675"/>
        <n v="0.4500661084178052"/>
        <n v="0.49403923777339714"/>
        <n v="0.4079898417659699"/>
        <n v="0.5558713152657168"/>
        <n v="0.459452431936372"/>
        <n v="0.808232318827941"/>
        <n v="0.13903871920843783"/>
        <n v="0.40421299005266237"/>
        <n v="0.737319717627985"/>
        <n v="0.06302122002175527"/>
        <n v="0.4308456558948818"/>
        <n v="0.4407448359049103"/>
        <n v="0.49928953984041974"/>
        <n v="0.38524817450781035"/>
        <n v="0.33849306941373175"/>
        <n v="0.4873923257635082"/>
        <n v="0.10158195476291344"/>
        <n v="0.35313260814322367"/>
        <n v="0.5041638296757974"/>
        <n v="0.7123768933939987"/>
        <n v="0.5933926302414231"/>
        <n v="0.25136884021901446"/>
        <n v="0.639827655850276"/>
        <n v="0.12611408199643495"/>
        <n v="0.49872122762148335"/>
        <n v="0.3893381452026109"/>
        <n v="0.11397634990739422"/>
        <n v="0.564605239707717"/>
        <n v="0.2181659958664201"/>
        <n v="0.17213249835201055"/>
        <n v="0.4117540523408494"/>
        <n v="0.1435813492063492"/>
        <n v="0.4536495119863754"/>
        <n v="0.41237785016286643"/>
        <n v="0.6069667077681874"/>
        <n v="0.5854823889739663"/>
        <n v="0.6578481997594964"/>
        <n v="0.13387017658600392"/>
        <n v="0.784064185917831"/>
        <n v="0.3130483780085326"/>
        <n v="0.7598715092386547"/>
        <n v="0.8608568223758005"/>
        <n v="0.7732318850252509"/>
        <n v="0.6039305949008499"/>
        <n v="0.3256385068762279"/>
        <n v="0.5851191909463038"/>
        <n v="0.36114481478838056"/>
        <n v="0.5829002846949439"/>
        <n v="0.23316813731415448"/>
        <n v="0.6255211466262887"/>
        <n v="0.15865957062962294"/>
        <n v="0.7719742458221804"/>
        <n v="0.1656885045385292"/>
        <n v="0.4696624087591241"/>
        <n v="0.6919773715950038"/>
        <n v="0.701597790709143"/>
        <n v="0.4351663272233537"/>
        <n v="0.37981164723569627"/>
        <n v="0.8567228470821511"/>
        <n v="0.5837152209492635"/>
        <n v="0.41431617537034265"/>
        <n v="0.7102548440734331"/>
        <n v="0.5678280826204882"/>
        <n v="0.47116182572614107"/>
        <n v="0.5705008523419108"/>
        <n v="0.16855532145094243"/>
        <n v="0.26654360867558835"/>
        <n v="0.4253979677197126"/>
        <n v="0.3879646676459055"/>
        <n v="0.7271783168939067"/>
        <n v="0.19123593853393134"/>
        <n v="0.1516642881128274"/>
        <n v="0.6035321218326082"/>
        <n v="0.38068807541517996"/>
        <n v="0.7280558212021393"/>
        <n v="0.7068504190844617"/>
        <n v="0.7449292653826487"/>
        <n v="0.41396335487712593"/>
        <n v="0.33860534076807786"/>
        <n v="0.5381478726152716"/>
        <n v="0.5956025605343724"/>
        <n v="0.4530574277060825"/>
        <n v="0.17580763109218395"/>
        <n v="0.7298021757532056"/>
        <n v="0.533522364287152"/>
        <n v="0.3655291691611787"/>
        <n v="0.5913866540463796"/>
        <n v="0.13899460499351762"/>
        <n v="0.47495986530404477"/>
        <n v="0.5709761993939187"/>
        <n v="0.6572097271378011"/>
        <n v="0.4877426722497145"/>
        <n v="0.7274410566596716"/>
        <n v="0.5456948289190481"/>
        <n v="0.47229935432069853"/>
        <n v="0.5720056035489143"/>
        <n v="0.44407474572262085"/>
        <n v="0.5976376941841058"/>
        <n v="0.0279284288435771"/>
        <n v="0.7592391135424114"/>
        <n v="0.06456941751059399"/>
        <n v="0.7569134973444844"/>
        <n v="0.4239683048596162"/>
        <n v="0.6188686038313257"/>
        <n v="0.4490982439487423"/>
        <n v="0.34632669907364944"/>
        <n v="0.019347037484885126"/>
        <n v="0.8448981213011876"/>
        <n v="0.4400009848379718"/>
        <n v="0.7344702182032632"/>
        <n v="0.16991131756756755"/>
        <n v="0.33985985160758453"/>
        <n v="0.55"/>
        <n v="0.3708376330126605"/>
        <n v="0.39890729520540746"/>
        <n v="0.6048849086849725"/>
        <n v="0.4780193402372951"/>
        <n v="0.19669618528610355"/>
        <n v="0.49281423018023324"/>
        <n v="0.5007577397705131"/>
        <n v="0.3576862384888952"/>
        <n v="0.47470774609417676"/>
        <n v="0.686485595156769"/>
        <n v="0.6932247168686668"/>
        <n v="0.7194078947368421"/>
        <n v="0.5352123528323984"/>
        <n v="0.18690355329949238"/>
        <n v="0.5037638621737788"/>
        <n v="0.2374537729168306"/>
        <n v="0.5423948588975414"/>
        <n v="0.15901234567901235"/>
        <n v="0.4931450280066252"/>
        <n v="0.049762452857912524"/>
        <n v="0.7159294353958342"/>
        <n v="0.7414224861236608"/>
        <n v="0.7278495514390961"/>
        <n v="0.32257686676427527"/>
        <n v="0.4376161566100855"/>
        <n v="0.32615539604583804"/>
        <n v="0.7002985663878402"/>
        <n v="0.7061705602499467"/>
        <n v="0.7242116018763644"/>
        <n v="0.6005651866746372"/>
        <n v="0.5914531874937282"/>
        <n v="0.34006374091889857"/>
        <n v="0.37219903752161815"/>
        <n v="0.5029530618588747"/>
        <n v="0.5699676280164803"/>
        <n v="0.5803513337670787"/>
        <n v="0.6304175824175824"/>
        <n v="0.4034757298176526"/>
        <n v="0.4341646799926646"/>
        <n v="0.5261282660332541"/>
        <n v="0.21458686123248247"/>
        <n v="0.13227783452502553"/>
        <n v="0.6929739355674276"/>
        <n v="0.4164009952956728"/>
        <n v="0.10820532762978806"/>
        <n v="0.758971612212105"/>
        <n v="0.4196302917348142"/>
        <n v="0.32988216846911245"/>
        <n v="0.7261620185922975"/>
        <n v="0.834260986574513"/>
        <n v="0.6790131546614682"/>
        <n v="0.13598489616110762"/>
        <n v="0.07972774740694971"/>
        <n v="0.6085297204465223"/>
        <n v="0.8241503811106654"/>
        <n v="0.44858797972483705"/>
        <n v="0.6852973758914352"/>
        <n v="0.6971072867081655"/>
        <n v="0.3273493677163402"/>
        <n v="0.41197122159863525"/>
        <n v="0.10480128444806124"/>
        <n v="0.058658089928235936"/>
        <n v="0.4462436660057281"/>
        <n v="0.723265306122449"/>
        <n v="0.5222785212787712"/>
        <n v="0.2049239681390297"/>
        <n v="0.7526334720723499"/>
        <n v="0.5358155591172482"/>
        <n v="0.4578071521302962"/>
        <n v="0.7986585739059472"/>
        <n v="0.4057150212382546"/>
        <n v="0.6191895987096143"/>
        <n v="0.5631744955945989"/>
        <n v="0.10684474123539232"/>
        <n v="0.4159378036929057"/>
        <n v="0.4587873109356177"/>
        <n v="0.6261332134562074"/>
        <n v="0.6529129487945422"/>
        <n v="0.6943457560807215"/>
        <n v="0.10822350958986314"/>
        <n v="0.11148913006498146"/>
        <n v="0.6527587388622345"/>
        <n v="0.2372229531423945"/>
        <n v="0.17972228111087557"/>
        <n v="0.43181558174121953"/>
        <n v="0.35144018683504885"/>
        <n v="0.5493989992385511"/>
        <n v="0.4058178350023844"/>
        <n v="0.6103495121649993"/>
        <n v="0.4489893146396243"/>
        <n v="0.5911227626107395"/>
        <n v="0.5339369302783937"/>
        <n v="0.016913419964982076"/>
        <n v="0.3977522561997448"/>
        <n v="0.6133357633826286"/>
        <n v="0.6555866549533168"/>
        <n v="0.8597452403780305"/>
        <n v="0.4061877572699509"/>
        <n v="0.3218771807397069"/>
        <n v="0.25969882593159777"/>
        <n v="0.6795872136924238"/>
        <n v="0.49382918753249594"/>
        <n v="0.4149769639140298"/>
        <n v="0.42676103808560834"/>
        <n v="0.7156225541906285"/>
        <n v="0.40738069199804544"/>
        <n v="0.7027657865676137"/>
        <n v="0.12185766148366327"/>
        <n v="0.4967175572519084"/>
        <n v="0.15874727313758433"/>
        <n v="0.5934558325175089"/>
        <n v="0.3989427580616105"/>
        <n v="0.30397570403092217"/>
        <n v="0.7128900094547747"/>
        <n v="0.7038459581828357"/>
        <n v="0.5556505020294809"/>
        <n v="0.657997399219766"/>
        <n v="0.2641091266163729"/>
        <n v="0.6475546780072904"/>
        <n v="0.4196104768300873"/>
        <n v="0.6566227244193346"/>
        <n v="0.5978164975738862"/>
        <n v="0.8514361025268133"/>
        <n v="0.3356440071556351"/>
        <n v="0.5268407598616611"/>
        <n v="0.8423518560600998"/>
        <n v="0.5015398829688944"/>
        <n v="0.5733797909407665"/>
        <n v="0.2620533571085659"/>
        <n v="0.7126285577613011"/>
        <n v="0.6081090935608546"/>
        <n v="0.6985517828891323"/>
        <n v="0.605967233763207"/>
        <n v="0.48323409589470384"/>
        <n v="0.7448056500846487"/>
        <n v="0.10640602768076575"/>
        <n v="0.44837286489111955"/>
        <n v="0.36854216803977025"/>
        <n v="0.1604142449540315"/>
        <n v="0.4383379670529543"/>
        <n v="0.5609907601521857"/>
        <n v="0.08233384435025701"/>
        <n v="0.08529736475783613"/>
        <n v="0.5976086522272637"/>
        <n v="0.13895661481739485"/>
        <n v="0.4484231274638633"/>
        <n v="0.5727127447063524"/>
        <n v="0.26774726099354645"/>
        <n v="0.3415434800561566"/>
        <n v="0.7194209891435465"/>
        <n v="0.7613636363636364"/>
        <n v="0.1353643299572002"/>
        <n v="0.3694490671805203"/>
        <n v="0.7455071624945738"/>
        <n v="0.6452286974692362"/>
        <n v="0.5519892235873377"/>
        <n v="0.07935895457117868"/>
        <n v="0.11932015059881373"/>
        <n v="0.5537993920972645"/>
        <n v="0.2749191554118318"/>
        <n v="0.5465369185718719"/>
        <n v="0.5673045995496945"/>
        <n v="0.4128990509059534"/>
        <n v="0.4273839970770917"/>
        <n v="0.4938799300563435"/>
        <n v="0.5201445825619325"/>
        <n v="0.537872429710449"/>
        <n v="0.4844158455660567"/>
        <n v="0.70368799215208"/>
        <n v="0.24937965260545905"/>
        <n v="0.7071972663202107"/>
        <n v="0.5991829627645325"/>
        <n v="0.8124253285543608"/>
        <n v="0.1642098135222419"/>
        <n v="0.5382297819846749"/>
        <n v="0.4296122824134585"/>
        <n v="0.6419354838709678"/>
        <n v="0.09480370295290222"/>
        <n v="0.3614186913208629"/>
        <n v="0.16325490000994927"/>
        <n v="0.4591907848886902"/>
        <n v="0.5792780944030396"/>
        <n v="0.7075203102373414"/>
        <n v="0.22066367945970516"/>
        <n v="0.5012401596031489"/>
        <n v="0.34472326281768767"/>
        <n v="0.5436129434836869"/>
        <n v="0.06985507246376811"/>
        <n v="0.48752443906526394"/>
        <n v="0.557625480656254"/>
        <n v="0.6887459541921784"/>
        <n v="0.5822120325283566"/>
        <n v="0.19295215063050614"/>
        <n v="0.6299056607610651"/>
        <n v="0.1716328312595503"/>
        <n v="0.17920416197975253"/>
        <n v="0.3988711719098376"/>
        <n v="0.5655133681648769"/>
        <n v="0.48550282313444226"/>
        <n v="0.5590170538471868"/>
        <n v="0.33611770210206193"/>
        <n v="0.3217573221757322"/>
        <n v="0.5828863199563983"/>
        <n v="0.8405101428104907"/>
        <n v="0.11888717156105101"/>
        <n v="0.7828175895765472"/>
        <n v="0.3471801909472345"/>
        <n v="0.505769333977352"/>
        <n v="0.5258882692781586"/>
        <n v="0.8098919798757028"/>
        <n v="0.47446236559139787"/>
        <n v="0.5838718548054448"/>
        <n v="0.5059925909784266"/>
        <n v="0.34919350488212764"/>
        <n v="0.32198910954516335"/>
        <n v="0.5947724146180992"/>
        <n v="0.5596558902561654"/>
        <n v="0.38702986934997957"/>
        <n v="0.12936665504751224"/>
        <n v="0.6027186908679465"/>
        <n v="0.45736137667304017"/>
        <n v="0.09041090489754482"/>
        <n v="0.5854190702364386"/>
        <n v="0.6459495115456525"/>
        <n v="0.5816637304205772"/>
        <n v="0.1493124881308608"/>
        <n v="0.33380031485145656"/>
        <n v="0.6609551007456766"/>
        <n v="0.48934102031239524"/>
        <n v="0.5491803278688525"/>
        <n v="0.3335836932256786"/>
        <n v="0.07486133950724136"/>
        <n v="0.12163978494623656"/>
        <n v="0.4423741628861525"/>
        <n v="0.2566988210075027"/>
        <n v="0.3115248352942371"/>
        <n v="0.7337943992484359"/>
        <n v="0.596768084837773"/>
        <n v="0.5155265215991167"/>
        <n v="0.11914252812472319"/>
        <n v="0.6811103588354773"/>
        <n v="0.9040160642570281"/>
        <n v="0.3553139862176065"/>
        <n v="0.6790542552557918"/>
        <n v="0.43307472037984285"/>
        <n v="0.5480128510233222"/>
        <n v="0.5778854273143416"/>
        <n v="0.6736372985944463"/>
        <n v="0.7118519964854046"/>
        <n v="0.3312818336162988"/>
        <n v="0.4553301117838845"/>
        <n v="0.41532473727576286"/>
        <n v="0.13401334359763922"/>
        <n v="0.32840714213658834"/>
        <n v="0.3164867768172285"/>
        <n v="0.1865771812080537"/>
        <n v="0.2974302543853971"/>
        <n v="0.5373132342571281"/>
        <n v="0.4515437032051821"/>
        <n v="0.716677609980302"/>
        <n v="0.27746492627193126"/>
        <n v="0.49250936329588013"/>
        <n v="0.4738568517393014"/>
        <n v="0.8221558696802479"/>
        <n v="0.20219938469594817"/>
        <n v="0.5462251655629139"/>
        <n v="0.10131983956720456"/>
        <n v="0.6939361495036013"/>
        <n v="0.12148550407287378"/>
        <n v="0.15179637967472204"/>
        <n v="0.5016047902477817"/>
        <n v="0.07523745976921266"/>
        <n v="0.7239035291926622"/>
        <n v="0.36659698191927015"/>
        <n v="0.5820589491670226"/>
        <n v="0.1956233421750663"/>
        <n v="0.34524026875045644"/>
        <n v="0.7336093354117056"/>
        <n v="0.6278961762732855"/>
        <n v="0.7513036355525001"/>
        <n v="0.5773138740070202"/>
        <n v="0.22597669134354614"/>
        <n v="0.3756895062138632"/>
        <n v="0.5404797138981379"/>
        <n v="0.6756048387096775"/>
        <n v="0.5248112647383154"/>
        <n v="0.5066292208216315"/>
        <n v="0.5734900020614306"/>
        <n v="0.14234706022375626"/>
        <n v="0.062197092084006464"/>
        <n v="0.3256613973298386"/>
        <n v="0.7100312874193673"/>
        <n v="0.8594796052177514"/>
        <n v="0.5960755130816231"/>
        <n v="0.40612198819469086"/>
        <n v="0.6803084832904884"/>
        <n v="0.5977001916506958"/>
        <n v="0.08986079845637893"/>
        <n v="0.5893261298094473"/>
        <n v="0.5358949637637984"/>
        <n v="0.5880171691260508"/>
        <n v="0.4587051909219013"/>
        <n v="0.4963459503049241"/>
        <n v="0.8454909855026399"/>
        <n v="0.3950782835604523"/>
        <n v="0.5796978572529675"/>
        <n v="0.46453070777176986"/>
        <n v="0.4670271093512032"/>
        <n v="0.76004841393918"/>
        <n v="0.562883777775264"/>
        <n v="0.5208143973822942"/>
        <n v="0.4495563022314121"/>
        <n v="0.5916046222444212"/>
        <n v="0.46421991084695396"/>
        <n v="0.5993987068077921"/>
        <n v="0.5010930117763204"/>
        <n v="0.059687090771245434"/>
        <n v="0.544901897419325"/>
        <n v="0.41874428925727714"/>
        <n v="0.0794941629968042"/>
        <n v="0.36391366994696345"/>
        <n v="0.6959562176953481"/>
        <n v="0.13598735388327302"/>
        <n v="0.6787487121850707"/>
        <n v="0.8438780862099108"/>
        <n v="0.150242363800821"/>
        <n v="0.19944150499706056"/>
        <n v="0.8270928402048503"/>
        <n v="0.4840194323702378"/>
        <n v="0.5225490509874212"/>
        <n v="0.44298518058390274"/>
        <n v="0.44044507069627326"/>
        <n v="0.8502465857359636"/>
        <n v="0.44015064679875554"/>
        <n v="0.43246775880097593"/>
        <n v="0.39147987548765073"/>
        <n v="0.5388501269582927"/>
        <n v="0.7276900200418076"/>
        <n v="0.7855424006160362"/>
        <n v="0.3939393939393939"/>
        <n v="0.5341271204228443"/>
        <n v="0.6909067256406921"/>
        <n v="0.40680085802259036"/>
        <n v="0.4051534203879843"/>
        <n v="0.6674395495197085"/>
        <n v="0.3869956913435174"/>
        <n v="0.1643100926377377"/>
        <n v="0.43135883084577115"/>
        <n v="0.12197036600922383"/>
        <n v="0.4861773117254528"/>
        <n v="0.41838786327910804"/>
        <n v="0.3750256441534103"/>
        <n v="0.46919780366947905"/>
        <n v="0.8537714887147702"/>
        <n v="0.42974230976794386"/>
        <n v="0.4599288789069811"/>
        <n v="0.6544287125452749"/>
        <n v="0.19536601437393689"/>
        <n v="0.03667367252250466"/>
        <n v="0.5915022584875419"/>
        <n v="0.445447039396084"/>
        <n v="0.36696103054362794"/>
        <n v="0.7567345368038063"/>
        <n v="0.47515671268699766"/>
        <n v="0.8581153413301859"/>
        <n v="0.09684507500746005"/>
        <n v="0.2179891794409378"/>
        <n v="0.5452570903471033"/>
        <n v="0.4311807245793132"/>
        <n v="0.4327926281319016"/>
        <n v="0.04347440121549414"/>
        <n v="0.4088553288165849"/>
        <n v="0.3009190023638381"/>
        <n v="0.5713768844221105"/>
        <n v="0.01577196731061524"/>
        <n v="0.4459341121249803"/>
        <n v="0.19628345432874633"/>
        <n v="0.5791380320707474"/>
        <n v="0.14618608549874265"/>
        <n v="0.3521426670215598"/>
        <n v="0.2699523249334407"/>
        <n v="0.011203003108686726"/>
        <n v="0.5502207505518764"/>
        <n v="0.3526775896195294"/>
        <n v="0.3289842979594933"/>
        <n v="0.4740723006942782"/>
        <n v="0.16168566520548736"/>
        <n v="0.14526804722275982"/>
        <n v="0.7251632962352638"/>
        <n v="0.42511818468326507"/>
        <n v="0.6191904353858081"/>
        <n v="0.7300546246741403"/>
        <n v="0.4833835825032757"/>
        <n v="0.589168793696593"/>
        <n v="0.4150345989837346"/>
        <n v="0.04405364074814728"/>
        <n v="0.4069176882661997"/>
        <n v="0.38650549886059643"/>
        <n v="0.6207115338073403"/>
        <n v="0.6247481332227095"/>
        <n v="0.556854781478934"/>
        <n v="0.5759580416228147"/>
        <n v="0.5601183028096918"/>
        <n v="0.42046313474884905"/>
        <n v="0.13861765065460402"/>
        <n v="0.5177196527057282"/>
        <n v="0.5082636561798484"/>
        <n v="0.6868771635371866"/>
        <n v="0.10805764630375168"/>
        <n v="0.2820143353284564"/>
        <n v="0.7179332529151589"/>
        <n v="0.8138549385302322"/>
        <n v="0.5722258128666601"/>
        <n v="0.42636060292256356"/>
        <n v="0.26343065693430656"/>
        <n v="0.7072125633362256"/>
        <n v="0.548200623406064"/>
        <n v="0.4936114447963307"/>
        <n v="0.7182694813656503"/>
        <n v="0.15939507494646682"/>
        <n v="0.39953767914932964"/>
        <n v="0.47921677849516814"/>
        <n v="0.5029818429045441"/>
        <n v="0.40783227848101267"/>
        <n v="0.41153132166126744"/>
        <n v="0.6354710556186152"/>
        <n v="0.6928034307843999"/>
        <n v="0.4666750503018109"/>
        <n v="0.19495763300458396"/>
        <n v="0.5780114559288706"/>
        <n v="0.6893248439898507"/>
        <n v="0.5561338827441625"/>
        <n v="0.6416177255739456"/>
        <n v="0.7114040870138431"/>
        <n v="0.2737216993131519"/>
        <n v="0.6065840276366592"/>
        <n v="0.38894991922455574"/>
        <n v="0.7229947289336227"/>
        <n v="0.5606833814067007"/>
        <n v="0.43542543026963976"/>
        <n v="0.29586492682066656"/>
        <n v="0.6617724174095437"/>
        <n v="0.3643866889103521"/>
        <n v="0.6200741690638755"/>
        <n v="0.40065668505384816"/>
        <n v="0.8240510377425103"/>
        <n v="0.5728476821192053"/>
        <n v="0.8473503247284834"/>
        <n v="0.47137059646011664"/>
        <n v="0.09619988500339763"/>
        <n v="0.7420728330102465"/>
        <n v="0.7446076181734741"/>
        <n v="0.4653773329726805"/>
        <n v="0.498617034514746"/>
        <n v="0.64834471886495"/>
        <n v="0.38793163102899453"/>
        <n v="0.32982199188823796"/>
        <n v="0.44895353174882674"/>
        <n v="0.5057859836172149"/>
        <n v="0.48980510709461633"/>
        <n v="0.5365750400677372"/>
        <n v="0.4920992540721571"/>
        <n v="0.6925596465983075"/>
        <n v="0.5850951879843107"/>
        <n v="0.5955056179775281"/>
        <n v="0.179633921392423"/>
        <n v="0.44196167256254293"/>
        <n v="0.6912106993756234"/>
        <n v="0.16887198147535562"/>
        <n v="0.3606311986753859"/>
        <n v="0.17041501298446762"/>
        <n v="0.1874532435609704"/>
        <n v="0.7391234676708597"/>
        <n v="0.305344295991778"/>
        <n v="0.3952067098390943"/>
        <n v="0.49198820664017434"/>
        <n v="0.6557309989364313"/>
        <n v="0.47955256194370943"/>
        <n v="0.1559199621122425"/>
        <n v="0.14109624967217413"/>
        <n v="0.4075575027382256"/>
        <n v="0.5538138118254652"/>
        <n v="0.5828965041540872"/>
        <n v="0.8561706477297181"/>
        <n v="0.5027822609784887"/>
        <n v="0.3968716104355769"/>
        <n v="0.15335138794854436"/>
        <n v="0.5053318419090231"/>
        <n v="0.7093164366997873"/>
        <n v="0.5573026640909295"/>
        <n v="0.5220897217490063"/>
        <n v="0.36376823273430575"/>
        <n v="0.22529757636598308"/>
        <n v="0.5711677867330874"/>
        <n v="0.06501821393089745"/>
        <n v="0.30684788290642967"/>
        <n v="0.5884001120762118"/>
        <n v="0.6760696450263194"/>
        <n v="0.6307520052862465"/>
        <n v="0.1385670486982603"/>
        <n v="0.6966948983374682"/>
        <n v="0.1829108852431361"/>
        <n v="0.5451935499306186"/>
        <n v="0.0913884007029877"/>
        <n v="0.5722127051197974"/>
        <n v="0.2682779227656114"/>
        <n v="0.7222538958570885"/>
        <n v="0.3494061857400646"/>
        <n v="0.7514308300395257"/>
        <n v="0.6530091826351343"/>
        <n v="0.5970440942958348"/>
        <n v="0.5842947179336296"/>
        <n v="0.23990040960565417"/>
        <n v="0.4035357417371253"/>
        <n v="0.7622941168775101"/>
        <n v="0.5274635208126193"/>
        <m/>
      </sharedItems>
    </cacheField>
    <cacheField name="composite_cost_click_biased" numFmtId="164">
      <sharedItems containsString="0" containsBlank="1" containsNumber="1">
        <n v="177.17271540127427"/>
        <n v="112.20594938520243"/>
        <n v="224.2753458869333"/>
        <n v="199.33859443902296"/>
        <n v="152.46807367291754"/>
        <n v="93.87610038709374"/>
        <n v="330.5516456397635"/>
        <n v="48.91800654386951"/>
        <n v="132.4156841549505"/>
        <n v="224.9297647054391"/>
        <n v="91.66847725421609"/>
        <n v="328.2597983437524"/>
        <n v="161.4794036634646"/>
        <n v="242.05782434623984"/>
        <n v="81.19399871200513"/>
        <n v="96.46835938853542"/>
        <n v="118.3073010721876"/>
        <n v="463.6981335002778"/>
        <n v="383.524408159645"/>
        <n v="80.51160344104926"/>
        <n v="116.90399194159716"/>
        <n v="188.45765059902533"/>
        <n v="57.63590238570538"/>
        <n v="213.21916425283067"/>
        <n v="186.92720223784238"/>
        <n v="81.54833270582323"/>
        <n v="47.890682072987126"/>
        <n v="411.57219908982614"/>
        <n v="531.5511893226753"/>
        <n v="297.7067393967311"/>
        <n v="552.5962784027552"/>
        <n v="67.81294074348563"/>
        <n v="184.26350670229846"/>
        <n v="1228.9376746639273"/>
        <n v="706.8167679332236"/>
        <n v="156.04974847021865"/>
        <n v="111.46075913653387"/>
        <n v="205.71714890172126"/>
        <n v="115.55596239489255"/>
        <n v="68.490070119298"/>
        <n v="127.47803404309204"/>
        <n v="102.00741419063588"/>
        <n v="175.42505624561795"/>
        <n v="131.75765339146463"/>
        <n v="184.1789449131219"/>
        <n v="229.2972663720609"/>
        <n v="91.77282985071241"/>
        <n v="336.26215354971396"/>
        <n v="150.71505305614033"/>
        <n v="174.33992521164663"/>
        <n v="77.24093625118275"/>
        <n v="44.05044685432287"/>
        <n v="94.64838999959466"/>
        <n v="77.66273132974037"/>
        <n v="93.92044298462058"/>
        <n v="38.549925589709446"/>
        <n v="226.6449712902683"/>
        <n v="61.10568798670923"/>
        <n v="64.29304016178435"/>
        <n v="492.95957538664027"/>
        <n v="131.48990032192623"/>
        <n v="372.66123151220586"/>
        <n v="137.25827471195856"/>
        <n v="73.85150616914841"/>
        <n v="197.18611375766315"/>
        <n v="151.19678078685135"/>
        <n v="302.2608860054666"/>
        <n v="52.14155012354165"/>
        <n v="42.857546901019916"/>
        <n v="65.37849164400417"/>
        <n v="540.0561674877175"/>
        <n v="177.21274197493526"/>
        <n v="14.707432702769268"/>
        <n v="95.78467173060841"/>
        <n v="131.9046488906691"/>
        <n v="233.2957416870013"/>
        <n v="44.676743993933904"/>
        <n v="46.252896329817496"/>
        <n v="102.32803417833101"/>
        <n v="22.53210999621183"/>
        <n v="253.48341654403075"/>
        <n v="83.95597080662166"/>
        <n v="27.692242433488147"/>
        <n v="94.36369773976213"/>
        <n v="111.24130232097158"/>
        <n v="57.46250220993106"/>
        <n v="50.86369424912887"/>
        <n v="843.1176476621582"/>
        <n v="44.12009647734843"/>
        <n v="46.76731597543946"/>
        <n v="64.50639573127305"/>
        <n v="345.88725042695614"/>
        <n v="1827.2242966730394"/>
        <n v="774.2101873864092"/>
        <n v="217.4487176699858"/>
        <n v="76.05712008218809"/>
        <n v="133.37317348011416"/>
        <n v="173.54747770885336"/>
        <n v="224.29184600078975"/>
        <n v="128.69435512476443"/>
        <n v="54.036906897865755"/>
        <n v="125.61299322162989"/>
        <n v="136.3010583485766"/>
        <n v="100.26607441891531"/>
        <n v="138.8993314957337"/>
        <n v="356.4279123684845"/>
        <n v="57.090744669896914"/>
        <n v="78.8559571266276"/>
        <n v="114.63866244887328"/>
        <n v="157.79541902752675"/>
        <n v="161.4994653947918"/>
        <n v="238.41511508246975"/>
        <n v="31.468905395494588"/>
        <n v="72.45605947613828"/>
        <n v="135.25042517311246"/>
        <n v="214.86484141803277"/>
        <n v="307.29975665061124"/>
        <n v="57.666562678424086"/>
        <n v="119.53703382590811"/>
        <n v="277.7109893417504"/>
        <n v="341.47882387900904"/>
        <n v="329.00246531819033"/>
        <n v="523.1785244729327"/>
        <n v="125.2934977633949"/>
        <n v="330.83349099942814"/>
        <n v="136.89101306446"/>
        <n v="984.1683075974727"/>
        <n v="477.52739327532595"/>
        <n v="74.13136462377678"/>
        <n v="184.28361084083014"/>
        <n v="64.44238255713914"/>
        <n v="202.397906882823"/>
        <n v="68.18472928660655"/>
        <n v="58.108059826589034"/>
        <n v="363.77947502553167"/>
        <n v="122.8287531849139"/>
        <n v="915.1555500420786"/>
        <n v="67.20022605461922"/>
        <n v="34.70051761951335"/>
        <n v="113.32901173530504"/>
        <n v="29.362973735962164"/>
        <n v="138.82690478055818"/>
        <n v="189.2729644170596"/>
        <n v="63.50086170781306"/>
        <n v="418.3205103120534"/>
        <n v="41.426604452488014"/>
        <n v="582.3214006956606"/>
        <n v="157.20710384539757"/>
        <n v="42.637147868521936"/>
        <n v="149.48469021992665"/>
        <n v="322.5152114974944"/>
        <n v="172.3377583594081"/>
        <n v="47.847249278254935"/>
        <n v="255.13088452594332"/>
        <n v="297.232103181989"/>
        <n v="138.6255700694288"/>
        <n v="241.33907008387854"/>
        <n v="144.6578629512881"/>
        <n v="170.72097772323815"/>
        <n v="147.3489627544058"/>
        <n v="159.65029387162554"/>
        <n v="328.55310706789896"/>
        <n v="108.098299900966"/>
        <n v="72.02653821000854"/>
        <n v="550.9869946926615"/>
        <n v="40.92273858879658"/>
        <n v="103.4862419408337"/>
        <n v="178.61363463625688"/>
        <n v="157.23893744874806"/>
        <n v="49.22471680315924"/>
        <n v="140.8090377204721"/>
        <n v="110.24534386086165"/>
        <n v="84.93059838396525"/>
        <n v="45.25142585107184"/>
        <n v="433.36955136474484"/>
        <n v="77.09723210435813"/>
        <n v="95.44206322080007"/>
        <n v="54.99606793323658"/>
        <n v="166.33361665878357"/>
        <n v="40.82353609596785"/>
        <n v="43.22811434009765"/>
        <n v="200.59676228393255"/>
        <n v="131.34020706800825"/>
        <n v="149.38555756873126"/>
        <n v="332.2218471614144"/>
        <n v="154.48290938769583"/>
        <n v="150.96151956713769"/>
        <n v="63.14533052505348"/>
        <n v="280.18486072702365"/>
        <n v="237.299703738659"/>
        <n v="192.12225809944454"/>
        <n v="54.062501171224994"/>
        <n v="32.75869990822022"/>
        <n v="311.0101124550876"/>
        <n v="57.14835205648785"/>
        <n v="1614.2108357257998"/>
        <n v="79.51733312982003"/>
        <n v="48.080952384987285"/>
        <n v="59.7509101506984"/>
        <n v="101.8272484890914"/>
        <n v="42.987163888786576"/>
        <n v="72.38562859076224"/>
        <n v="436.01845340915077"/>
        <n v="206.154425580919"/>
        <n v="139.79877319528185"/>
        <n v="209.651072126901"/>
        <n v="51.127589887223216"/>
        <n v="81.55684649416165"/>
        <n v="213.23821510489864"/>
        <n v="681.6489075867528"/>
        <n v="1878.60690511"/>
        <n v="129.71523615076228"/>
        <n v="174.31593317584722"/>
        <n v="47.221735208765274"/>
        <n v="192.78083494371984"/>
        <n v="276.069766612248"/>
        <n v="357.10110513073596"/>
        <n v="297.4493181830477"/>
        <n v="186.50812105631766"/>
        <n v="355.1291346603962"/>
        <n v="60.97744227441232"/>
        <n v="296.4661330783558"/>
        <n v="370.32231606320806"/>
        <n v="31.76647205613039"/>
        <n v="35.635759417849556"/>
        <n v="83.90298347808435"/>
        <n v="73.09124482371442"/>
        <n v="69.41796533133784"/>
        <n v="57.22594151166454"/>
        <n v="56.516752336341774"/>
        <n v="106.707530820204"/>
        <n v="18.865954342821105"/>
        <n v="132.30987263482075"/>
        <n v="99.47589239070349"/>
        <n v="253.76969019108216"/>
        <n v="174.68772402797669"/>
        <n v="112.08141547693795"/>
        <n v="27.561537835742982"/>
        <n v="242.95853918950587"/>
        <n v="84.09211130693377"/>
        <n v="201.62975225611564"/>
        <n v="25.510057409162563"/>
        <n v="183.74240960243603"/>
        <n v="465.97854780341646"/>
        <n v="184.70169396570617"/>
        <n v="348.54152027865257"/>
        <n v="231.03068184999114"/>
        <n v="135.4194949449097"/>
        <n v="397.57505696849864"/>
        <n v="583.0734158135424"/>
        <n v="304.6097873221853"/>
        <n v="109.12778838778885"/>
        <n v="235.5868010417433"/>
        <n v="246.27180717796986"/>
        <n v="76.49201923091779"/>
        <n v="59.047838346063045"/>
        <n v="63.20766667362637"/>
        <n v="48.165537589911594"/>
        <n v="148.53282039418173"/>
        <n v="671.2932207190439"/>
        <n v="82.43871629426124"/>
        <n v="128.85564648170737"/>
        <n v="175.30383876998815"/>
        <n v="62.61508907267126"/>
        <n v="84.93506827397627"/>
        <n v="156.95488098334053"/>
        <n v="353.8602537531458"/>
        <n v="48.688404460523046"/>
        <n v="137.83883191917047"/>
        <n v="75.39078245368214"/>
        <n v="132.8479634685939"/>
        <n v="47.5142738435395"/>
        <n v="87.00931682408084"/>
        <n v="442.4220803210273"/>
        <n v="139.43439972153288"/>
        <n v="128.21416917380776"/>
        <n v="148.66618557022298"/>
        <n v="316.68264551915104"/>
        <n v="1123.460371048354"/>
        <n v="43.008782482132816"/>
        <n v="753.8973308576948"/>
        <n v="1713.0946439570396"/>
        <n v="146.99513016582875"/>
        <n v="43.46276892370415"/>
        <n v="134.79292583643164"/>
        <n v="364.22292057399653"/>
        <n v="122.30572269218399"/>
        <n v="69.4410544078969"/>
        <n v="105.27870784052564"/>
        <n v="78.69610812785862"/>
        <n v="112.1231193450126"/>
        <n v="60.991354991779005"/>
        <n v="291.85200584509937"/>
        <n v="411.732330243835"/>
        <n v="31.413948404074535"/>
        <n v="182.55052108289232"/>
        <n v="127.13380788078553"/>
        <n v="302.4195694519447"/>
        <n v="287.966239078023"/>
        <n v="1635.177993084797"/>
        <n v="153.63407766519293"/>
        <n v="192.51723157288757"/>
        <n v="76.25153886125253"/>
        <n v="114.62429866602565"/>
        <n v="136.3551078801841"/>
        <n v="222.81942164668217"/>
        <n v="97.4414354569341"/>
        <n v="108.94401308960072"/>
        <n v="593.81861096904"/>
        <n v="22.883151585487806"/>
        <n v="141.3571013551305"/>
        <n v="815.293458425716"/>
        <n v="66.95192868690762"/>
        <n v="163.36850083833377"/>
        <n v="158.29409310816035"/>
        <n v="337.2671990374602"/>
        <n v="67.50289640822233"/>
        <n v="353.40493069731866"/>
        <n v="447.84980534049294"/>
        <n v="222.6648454041985"/>
        <n v="223.01104783820944"/>
        <n v="195.95460830674318"/>
        <n v="63.45237279510363"/>
        <n v="155.51592143917577"/>
        <n v="58.06535303451503"/>
        <n v="210.652959133942"/>
        <n v="549.9660756406735"/>
        <n v="599.2916120695347"/>
        <n v="9.306402024627754"/>
        <n v="122.5072484920153"/>
        <n v="119.14025728556976"/>
        <n v="384.9012768112317"/>
        <n v="307.6474417855601"/>
        <n v="112.78633076293767"/>
        <n v="128.97978654440072"/>
        <n v="59.86016747075892"/>
        <n v="79.96701681362391"/>
        <n v="172.19377010875257"/>
        <n v="370.53466081356567"/>
        <n v="343.38981304712115"/>
        <n v="547.8710534510138"/>
        <n v="89.22561479531592"/>
        <n v="450.9551476677999"/>
        <n v="44.919258607214495"/>
        <n v="134.2316934236551"/>
        <n v="104.2828273677601"/>
        <n v="36.985581553902364"/>
        <n v="120.34487434858679"/>
        <n v="119.15475494687632"/>
        <n v="587.6601246781215"/>
        <n v="30.81607340271899"/>
        <n v="249.96164600552487"/>
        <n v="113.8542303501758"/>
        <n v="227.34153488722276"/>
        <n v="30.185007869395562"/>
        <n v="109.8320937702878"/>
        <n v="211.4327587537451"/>
        <n v="184.16117049426927"/>
        <n v="177.61729564712746"/>
        <n v="184.85711090565644"/>
        <n v="107.95812552281579"/>
        <n v="258.0817991136878"/>
        <n v="77.32588005013227"/>
        <n v="112.81659839134792"/>
        <n v="290.08830462007666"/>
        <n v="162.39968654636948"/>
        <n v="234.06614947483266"/>
        <n v="109.02133163113903"/>
        <n v="83.64019725721081"/>
        <n v="239.52004465336793"/>
        <n v="549.3763585489788"/>
        <n v="60.72252186503968"/>
        <n v="82.30641884731986"/>
        <n v="37.020559977018735"/>
        <n v="76.88696654447578"/>
        <n v="64.80726094492806"/>
        <n v="208.86945885294134"/>
        <n v="153.2959460674595"/>
        <n v="193.45426037786984"/>
        <n v="98.162508661279"/>
        <n v="43.361154837597425"/>
        <n v="349.4580592489093"/>
        <n v="153.38627982682263"/>
        <n v="106.49265808166192"/>
        <n v="210.24213930216342"/>
        <n v="132.75756705375508"/>
        <n v="64.22799669430073"/>
        <n v="894.4112535055463"/>
        <n v="83.49556512645916"/>
        <n v="82.49693667820401"/>
        <n v="51.37179845125405"/>
        <n v="219.739522488787"/>
        <n v="209.33607811019886"/>
        <n v="58.45537458116138"/>
        <n v="352.1000123374999"/>
        <n v="363.9987829564111"/>
        <n v="21.554629641824175"/>
        <n v="455.23496264095957"/>
        <n v="309.7883368705942"/>
        <n v="313.25726464630566"/>
        <n v="16.46809890936875"/>
        <n v="33.862513183827005"/>
        <n v="48.70982777985971"/>
        <n v="203.28621291444506"/>
        <n v="17.333268806547043"/>
        <n v="344.55029116175285"/>
        <n v="390.65857979585303"/>
        <n v="53.37857624157516"/>
        <n v="1226.2634423705624"/>
        <n v="202.31910890158"/>
        <n v="388.7648310814997"/>
        <n v="27.378055655784202"/>
        <n v="262.25610845251174"/>
        <n v="45.01377879383493"/>
        <n v="38.50515781483178"/>
        <n v="222.99031306679177"/>
        <n v="152.33033168697068"/>
        <n v="5.662046946190177"/>
        <n v="253.76347918348307"/>
        <n v="71.368590490405"/>
        <n v="289.36990392448115"/>
        <n v="259.7551370821133"/>
        <n v="55.607204859242685"/>
        <n v="231.1797889500728"/>
        <n v="360.32528263727386"/>
        <n v="161.2820098043326"/>
        <n v="79.75677076136974"/>
        <n v="116.69590524456272"/>
        <n v="47.70607064982622"/>
        <n v="117.48626731863472"/>
        <n v="24.998866768112073"/>
        <n v="76.36198853345599"/>
        <n v="7.706896295275726"/>
        <n v="36.680285344131796"/>
        <n v="62.001201245320516"/>
        <n v="32.46045972970962"/>
        <n v="83.48729937447607"/>
        <n v="938.6069546713901"/>
        <n v="133.52176704904127"/>
        <n v="175.3762832606937"/>
        <n v="112.2980641752608"/>
        <n v="87.56586083197261"/>
        <n v="63.18486855261043"/>
        <n v="63.1861549038953"/>
        <n v="193.07698761512364"/>
        <n v="175.27239351342953"/>
        <n v="37.14756801941062"/>
        <n v="168.16042952246846"/>
        <n v="319.6802704060121"/>
        <n v="105.29447602956066"/>
        <n v="154.244562019467"/>
        <n v="191.0629919272642"/>
        <n v="394.3585017012049"/>
        <n v="51.25034074039732"/>
        <n v="150.0859247727854"/>
        <n v="370.58345612292004"/>
        <n v="153.02311985093846"/>
        <n v="57.516743278159204"/>
        <n v="170.9525753962776"/>
        <n v="221.362417356406"/>
        <n v="132.74929925644392"/>
        <n v="31.68642841482751"/>
        <n v="13.215263255834072"/>
        <n v="158.51909762246345"/>
        <n v="73.26323451737015"/>
        <n v="220.945508115253"/>
        <n v="1150.1065306889209"/>
        <n v="714.9846538388774"/>
        <n v="108.74353956848599"/>
        <n v="230.31982328623062"/>
        <n v="152.72513005983316"/>
        <n v="333.8433025043196"/>
        <n v="208.5390019981528"/>
        <n v="60.71928287089818"/>
        <n v="117.6540073450817"/>
        <n v="142.24387082658927"/>
        <n v="199.41145559783263"/>
        <n v="218.6091265737286"/>
        <n v="138.08000834806876"/>
        <n v="310.30932026161076"/>
        <n v="93.76088635062936"/>
        <n v="16.730804384233373"/>
        <n v="81.0630611603103"/>
        <n v="51.85443531686715"/>
        <n v="128.70605556989113"/>
        <n v="104.22570064197507"/>
        <n v="525.3777119583024"/>
        <n v="95.71195260356848"/>
        <n v="20.376715625332"/>
        <n v="209.4051225487677"/>
        <n v="114.3021136204269"/>
        <n v="149.4033564025665"/>
        <n v="240.27789440611733"/>
        <n v="154.9146728051075"/>
        <n v="79.10004791591354"/>
        <n v="116.48352448870969"/>
        <n v="804.2888658447389"/>
        <n v="152.39854005709168"/>
        <n v="1374.242626656813"/>
        <n v="199.41793986692673"/>
        <n v="47.73636282145915"/>
        <n v="274.29086073988003"/>
        <n v="141.02735993181716"/>
        <n v="343.40569169861584"/>
        <n v="216.30630011211508"/>
        <n v="93.24297431615578"/>
        <n v="1139.520439059203"/>
        <n v="226.8551655066711"/>
        <n v="82.18573172293881"/>
        <n v="150.2010310395441"/>
        <n v="149.51948725725606"/>
        <n v="158.09729754107076"/>
        <n v="27.39142551218201"/>
        <n v="92.88697229817623"/>
        <n v="400.9884841955102"/>
        <n v="197.5610971586796"/>
        <n v="337.2173148281266"/>
        <n v="264.3765904325486"/>
        <n v="139.50016982202254"/>
        <n v="252.12917644345464"/>
        <n v="15.95491942291735"/>
        <n v="298.7818239293664"/>
        <n v="264.26598811585177"/>
        <n v="428.26411234642825"/>
        <n v="139.05702239396402"/>
        <n v="175.38030587434912"/>
        <n v="111.1856936063312"/>
        <n v="263.2140589028025"/>
        <n v="81.7919933810588"/>
        <n v="125.08875402217846"/>
        <n v="60.52282491550009"/>
        <n v="61.81201106327141"/>
        <n v="435.01655734276073"/>
        <n v="33.28259282966706"/>
        <n v="140.17059954562484"/>
        <n v="139.83205164500694"/>
        <n v="159.98000307688335"/>
        <n v="399.80454114371224"/>
        <n v="34.758481490532276"/>
        <n v="494.75778552274403"/>
        <n v="34.75358277392032"/>
        <n v="153.08770103042906"/>
        <n v="1306.145685665076"/>
        <n v="118.23227277691453"/>
        <n v="342.2920455454015"/>
        <n v="435.12993498114656"/>
        <n v="167.36260291993705"/>
        <n v="147.698192030874"/>
        <n v="38.079531077856124"/>
        <n v="345.5288589309373"/>
        <n v="112.662208524047"/>
        <n v="85.63326507047161"/>
        <n v="903.9514325000746"/>
        <n v="65.49821768972176"/>
        <n v="26.155743134981876"/>
        <n v="126.75242382735212"/>
        <n v="78.90668578927028"/>
        <n v="1579.2323318566944"/>
        <n v="124.01828773462331"/>
        <n v="229.39549157400535"/>
        <n v="217.17917684835567"/>
        <n v="154.89344053522098"/>
        <n v="47.8533400362046"/>
        <n v="548.8596523325458"/>
        <n v="184.60122104466464"/>
        <n v="91.10908590047492"/>
        <n v="225.69814755814488"/>
        <n v="113.61625401818097"/>
        <n v="181.93017116495062"/>
        <n v="1186.689266082015"/>
        <n v="46.0500298296685"/>
        <n v="136.3976656773833"/>
        <n v="116.94323891655802"/>
        <n v="146.9933178097957"/>
        <n v="132.66461737482868"/>
        <n v="102.12063406116681"/>
        <n v="121.93531553681146"/>
        <n v="64.2573731633704"/>
        <n v="134.2984308930468"/>
        <n v="90.18097185734288"/>
        <n v="106.05063365745808"/>
        <n v="77.73408799258974"/>
        <n v="67.43931495030867"/>
        <n v="36.607543291729854"/>
        <n v="209.26017130698082"/>
        <n v="113.44529710293529"/>
        <n v="419.1747970086507"/>
        <n v="147.26899153868243"/>
        <n v="212.7337100359312"/>
        <n v="12.753444409643844"/>
        <n v="900.5036704552356"/>
        <n v="160.15408982642884"/>
        <n v="74.17368338991042"/>
        <n v="169.79806370230213"/>
        <n v="361.7565807819798"/>
        <n v="542.3600390717208"/>
        <n v="77.37636018031557"/>
        <n v="106.94738683989152"/>
        <n v="215.7971229420255"/>
        <n v="28.050512793263522"/>
        <n v="110.7441275168634"/>
        <n v="164.77698779852776"/>
        <n v="234.20291642756234"/>
        <n v="58.54435378303822"/>
        <n v="207.00427637216296"/>
        <n v="145.27847508979914"/>
        <n v="55.95323131218626"/>
        <n v="196.6074817365072"/>
        <n v="410.2805676065142"/>
        <n v="31.980752392233335"/>
        <n v="256.51134575321777"/>
        <n v="57.652570958050504"/>
        <n v="59.13289624226009"/>
        <n v="289.79405872346314"/>
        <n v="341.0555117464148"/>
        <n v="92.46753465045887"/>
        <n v="108.1839732765593"/>
        <n v="43.31993084223102"/>
        <n v="254.20457250554392"/>
        <n v="79.6706410269346"/>
        <n v="69.44252132486261"/>
        <n v="97.07538144934607"/>
        <n v="98.61648371736595"/>
        <n v="149.06004537648818"/>
        <n v="258.01197546467967"/>
        <n v="157.1215274094601"/>
        <n v="83.50913316866236"/>
        <n v="71.10126524354396"/>
        <n v="195.89195419961123"/>
        <n v="738.0310666325097"/>
        <n v="669.9635306651393"/>
        <n v="740.6647558548258"/>
        <n v="79.46047155878314"/>
        <n v="81.55824091083477"/>
        <n v="653.8524535654852"/>
        <n v="347.38406510608"/>
        <n v="117.87977222542371"/>
        <n v="53.959824048743684"/>
        <n v="80.32985375633797"/>
        <n v="356.3349770879302"/>
        <n v="502.3178854393338"/>
        <n v="49.31407271707146"/>
        <n v="87.50829318703103"/>
        <n v="139.53343169772626"/>
        <n v="681.6319538254086"/>
        <n v="1076.4167092352022"/>
        <n v="204.58482485880918"/>
        <n v="176.32371052758344"/>
        <n v="114.40064081011188"/>
        <n v="158.51257398442596"/>
        <n v="124.02908129346446"/>
        <n v="114.51873182701573"/>
        <n v="724.0474644847427"/>
        <n v="159.4660551043863"/>
        <n v="88.44098161082286"/>
        <n v="59.08478895871979"/>
        <n v="19.887065016009675"/>
        <n v="311.0310417474551"/>
        <n v="64.28448180809741"/>
        <n v="232.4648676286024"/>
        <n v="82.52516540860904"/>
        <n v="184.23080753806192"/>
        <n v="300.30447740833415"/>
        <n v="433.91203661204224"/>
        <n v="21.34894594201299"/>
        <n v="660.5597484932983"/>
        <n v="350.8437075006808"/>
        <n v="130.76277946393355"/>
        <n v="72.28880961335226"/>
        <n v="1339.7105394489145"/>
        <n v="160.76760589851506"/>
        <n v="40.20009356506638"/>
        <n v="97.36971500007262"/>
        <n v="94.97359579460772"/>
        <n v="43.565320169617685"/>
        <n v="21.39452662536163"/>
        <n v="135.65547675867506"/>
        <n v="1039.6659696389222"/>
        <n v="88.40249549936121"/>
        <n v="425.9589594477942"/>
        <n v="19.341335822396104"/>
        <n v="63.084661034841886"/>
        <n v="358.8539770542268"/>
        <n v="212.29850442247962"/>
        <n v="186.78746745161584"/>
        <n v="358.642275432563"/>
        <n v="595.1336992698671"/>
        <n v="66.45278921113844"/>
        <n v="64.7079321414986"/>
        <n v="882.3591764559527"/>
        <n v="349.25527167430124"/>
        <n v="407.5704798062797"/>
        <n v="27.507473590212623"/>
        <n v="113.56914762254483"/>
        <n v="154.6818091652908"/>
        <n v="231.65640939287684"/>
        <n v="166.80471824282284"/>
        <n v="369.3525058868247"/>
        <n v="230.1684812933632"/>
        <n v="35.611024177182315"/>
        <n v="48.23951458719867"/>
        <n v="252.14452237584155"/>
        <n v="116.96730495805488"/>
        <n v="291.97178924057795"/>
        <n v="45.49408017662482"/>
        <n v="206.96272563305052"/>
        <n v="30.592504900084567"/>
        <n v="159.39333482765136"/>
        <n v="182.04240712602464"/>
        <n v="22.614540575428737"/>
        <n v="132.92405450376103"/>
        <n v="55.002997477951226"/>
        <n v="258.50994905170916"/>
        <n v="99.12618943407033"/>
        <n v="196.81998482081954"/>
        <n v="14.445041441548469"/>
        <n v="237.5239924414132"/>
        <n v="317.431126523559"/>
        <n v="90.63895860203954"/>
        <n v="112.68878130118578"/>
        <n v="346.9204362665455"/>
        <n v="915.0776239644706"/>
        <n v="44.33521808155581"/>
        <n v="197.2659588991096"/>
        <n v="1636.8437750417013"/>
        <n v="54.308350610383286"/>
        <n v="32.449312238700244"/>
        <m/>
      </sharedItems>
    </cacheField>
    <cacheField name="composite_cost_impression_biased" numFmtId="164">
      <sharedItems containsString="0" containsBlank="1" containsNumber="1">
        <n v="193.84420958795423"/>
        <n v="123.93915760747637"/>
        <n v="240.03146532273325"/>
        <n v="414.84525224224564"/>
        <n v="219.59298014909592"/>
        <n v="120.46241499123218"/>
        <n v="645.7171411173872"/>
        <n v="50.504963845041864"/>
        <n v="167.34074179480191"/>
        <n v="282.22864146418067"/>
        <n v="152.4239976763238"/>
        <n v="380.40373670736244"/>
        <n v="181.12512667130815"/>
        <n v="345.80301146071696"/>
        <n v="95.95226188081331"/>
        <n v="139.38452671858607"/>
        <n v="119.59238970541705"/>
        <n v="639.735243560202"/>
        <n v="396.2044673499572"/>
        <n v="102.96671675490913"/>
        <n v="146.17394715688718"/>
        <n v="252.68550161428317"/>
        <n v="60.77792875098473"/>
        <n v="276.33169659027004"/>
        <n v="242.61424986565527"/>
        <n v="84.06457845090752"/>
        <n v="70.2501427419485"/>
        <n v="547.050033104759"/>
        <n v="568.8685442907015"/>
        <n v="501.6363571369243"/>
        <n v="958.726131395636"/>
        <n v="84.2446923054642"/>
        <n v="238.88321928541757"/>
        <n v="1560.095646655709"/>
        <n v="1066.686965632894"/>
        <n v="237.16684579015293"/>
        <n v="168.52294362113543"/>
        <n v="281.38418962865927"/>
        <n v="123.97560478646669"/>
        <n v="86.87458873552534"/>
        <n v="158.38915928263603"/>
        <n v="144.8880256958769"/>
        <n v="225.6004667824718"/>
        <n v="190.68836356585848"/>
        <n v="189.36074744663097"/>
        <n v="288.73507351491014"/>
        <n v="135.25048218142106"/>
        <n v="398.19932431885576"/>
        <n v="208.78874322456141"/>
        <n v="322.763862275158"/>
        <n v="95.33273830407519"/>
        <n v="53.04676680375748"/>
        <n v="155.92176464504524"/>
        <n v="87.99630930416856"/>
        <n v="117.85979613540538"/>
        <n v="49.87570436454431"/>
        <n v="373.0403953728378"/>
        <n v="93.29027808433688"/>
        <n v="88.44244173614838"/>
        <n v="515.4183612798943"/>
        <n v="139.76024967723373"/>
        <n v="460.3947082238234"/>
        <n v="158.68101268168033"/>
        <n v="124.95491237659365"/>
        <n v="240.9598990306526"/>
        <n v="191.90115709740536"/>
        <n v="361.68099491186643"/>
        <n v="66.83552370698713"/>
        <n v="46.635580832198514"/>
        <n v="81.42257632605913"/>
        <n v="862.7897165722984"/>
        <n v="201.33548360988596"/>
        <n v="16.37838683834468"/>
        <n v="103.02546479436342"/>
        <n v="135.68017608795805"/>
        <n v="364.1810735527671"/>
        <n v="86.4040216527019"/>
        <n v="50.556706594780174"/>
        <n v="111.62570616621502"/>
        <n v="31.489736056133125"/>
        <n v="222.16511417612298"/>
        <n v="90.36420559293826"/>
        <n v="34.754848254602265"/>
        <n v="96.75949723688103"/>
        <n v="119.56615196283373"/>
        <n v="72.22373653765527"/>
        <n v="65.74225413327224"/>
        <n v="690.1556132086325"/>
        <n v="74.450976257495"/>
        <n v="61.2988872200187"/>
        <n v="66.38050562835019"/>
        <n v="556.4537344372363"/>
        <n v="1913.3602848921569"/>
        <n v="914.8609531456361"/>
        <n v="360.3855309526705"/>
        <n v="78.13839045268404"/>
        <n v="184.19816317201585"/>
        <n v="196.14088273541338"/>
        <n v="351.3429720164717"/>
        <n v="254.16096903034114"/>
        <n v="75.2806290833549"/>
        <n v="143.49307190773163"/>
        <n v="154.58634315622947"/>
        <n v="132.35722830084637"/>
        <n v="176.4301165058513"/>
        <n v="444.150072423938"/>
        <n v="62.50675982958764"/>
        <n v="91.42812068481228"/>
        <n v="122.1293390954931"/>
        <n v="206.48244504377038"/>
        <n v="250.42572945416714"/>
        <n v="276.71231402987894"/>
        <n v="42.12284348440245"/>
        <n v="155.6271775974102"/>
        <n v="161.73976746736625"/>
        <n v="228.01201869448875"/>
        <n v="435.74154380244494"/>
        <n v="71.85423054070387"/>
        <n v="177.5329670012515"/>
        <n v="405.2131704633654"/>
        <n v="463.04479891603614"/>
        <n v="383.8714737299041"/>
        <n v="613.4290247612959"/>
        <n v="182.2161920455796"/>
        <n v="542.3900591893793"/>
        <n v="195.24997414158997"/>
        <n v="1030.8636233477855"/>
        <n v="703.5272311301696"/>
        <n v="166.17034003726093"/>
        <n v="203.26039033467185"/>
        <n v="83.23154417977608"/>
        <n v="290.97931708129204"/>
        <n v="102.07907739152424"/>
        <n v="110.82782893163085"/>
        <n v="546.563351706672"/>
        <n v="195.40351543965556"/>
        <n v="1276.2161544683147"/>
        <n v="82.3685807920618"/>
        <n v="36.5922457721564"/>
        <n v="125.7677823110832"/>
        <n v="48.18639898278198"/>
        <n v="209.4935943277883"/>
        <n v="242.30567074323838"/>
        <n v="128.8383440526808"/>
        <n v="575.0248865132135"/>
        <n v="42.534360990107665"/>
        <n v="805.1912699826423"/>
        <n v="215.539155364626"/>
        <n v="54.50176152249762"/>
        <n v="201.54631059694796"/>
        <n v="334.6488742293392"/>
        <n v="242.35771774308694"/>
        <n v="62.36857494975442"/>
        <n v="317.87810993350286"/>
        <n v="475.7216298814443"/>
        <n v="150.6537162999374"/>
        <n v="326.44247302761937"/>
        <n v="200.82009979404137"/>
        <n v="218.90208775930472"/>
        <n v="180.3049484728612"/>
        <n v="289.8483500031688"/>
        <n v="443.49763013523204"/>
        <n v="164.31919960386398"/>
        <n v="105.71767164003417"/>
        <n v="698.5879928506457"/>
        <n v="49.93602956832659"/>
        <n v="118.60346746333474"/>
        <n v="184.59127044877752"/>
        <n v="214.60713460018695"/>
        <n v="59.41893331116607"/>
        <n v="233.72680968188837"/>
        <n v="128.19448443164333"/>
        <n v="98.29418361128953"/>
        <n v="58.56262697739079"/>
        <n v="713.0994357759024"/>
        <n v="91.64117420511673"/>
        <n v="103.41018259395133"/>
        <n v="56.82965145266463"/>
        <n v="252.00844772118072"/>
        <n v="43.187104277878866"/>
        <n v="50.738723294914394"/>
        <n v="244.36361033073015"/>
        <n v="130.79450189385128"/>
        <n v="202.23750945913554"/>
        <n v="629.6868296214153"/>
        <n v="175.56701327994992"/>
        <n v="226.87814767931997"/>
        <n v="81.57552191579833"/>
        <n v="444.2394029080946"/>
        <n v="322.7515598974931"/>
        <n v="238.49835089777804"/>
        <n v="55.81948890311754"/>
        <n v="43.2489031616182"/>
        <n v="375.24681811535027"/>
        <n v="69.11325858631177"/>
        <n v="1979.0352088031989"/>
        <n v="97.42540428294916"/>
        <n v="67.37886817980926"/>
        <n v="74.63388844627188"/>
        <n v="134.31722632000194"/>
        <n v="61.264990146123736"/>
        <n v="75.39324569795498"/>
        <n v="448.67289959711445"/>
        <n v="261.471082923676"/>
        <n v="254.23854144779406"/>
        <n v="245.55197690760403"/>
        <n v="56.081028883449804"/>
        <n v="119.14980096377533"/>
        <n v="264.6517950529279"/>
        <n v="794.6376713952867"/>
        <n v="1970.9974086400002"/>
        <n v="118.2376111197157"/>
        <n v="254.2727473803119"/>
        <n v="48.44923264944811"/>
        <n v="282.650593268997"/>
        <n v="393.0547768489918"/>
        <n v="447.3925628562773"/>
        <n v="683.7816287164762"/>
        <n v="244.4926477426259"/>
        <n v="552.7527500732615"/>
        <n v="75.0828871056118"/>
        <n v="641.0150278893632"/>
        <n v="504.5020353956893"/>
        <n v="45.27156890606359"/>
        <n v="51.65777617776188"/>
        <n v="85.23633987819103"/>
        <n v="88.8588074364965"/>
        <n v="85.08252147932862"/>
        <n v="74.91867314550873"/>
        <n v="57.37518782895818"/>
        <n v="147.17199731383928"/>
        <n v="25.054937096603247"/>
        <n v="154.07051048138817"/>
        <n v="112.53287344143463"/>
        <n v="363.13450225523763"/>
        <n v="212.6276855719068"/>
        <n v="129.72987312354127"/>
        <n v="35.43528504886815"/>
        <n v="460.7320911535248"/>
        <n v="109.0364204550078"/>
        <n v="356.1650425237632"/>
        <n v="33.94867476026834"/>
        <n v="200.33419223196628"/>
        <n v="489.7467648645018"/>
        <n v="307.4496074503246"/>
        <n v="406.21252567931595"/>
        <n v="305.24940934541905"/>
        <n v="216.29023059515603"/>
        <n v="629.9625933308125"/>
        <n v="822.0739791672129"/>
        <n v="635.1732890887411"/>
        <n v="117.78998984450129"/>
        <n v="291.18392974197315"/>
        <n v="225.59790315187954"/>
        <n v="84.20135421497548"/>
        <n v="93.45601201091884"/>
        <n v="98.74208789736261"/>
        <n v="59.79175381107494"/>
        <n v="192.4893552240242"/>
        <n v="921.6229594261754"/>
        <n v="88.12212965704494"/>
        <n v="151.1407485824314"/>
        <n v="245.64686514661912"/>
        <n v="69.58239361609046"/>
        <n v="107.24686631495274"/>
        <n v="164.70356031050503"/>
        <n v="470.778064187583"/>
        <n v="73.80188340703668"/>
        <n v="189.24970755850006"/>
        <n v="109.82447424472849"/>
        <n v="191.02997627522294"/>
        <n v="57.165717646974805"/>
        <n v="91.61423245346623"/>
        <n v="506.24006025553774"/>
        <n v="209.73404802613152"/>
        <n v="157.6645602824547"/>
        <n v="159.24440920430905"/>
        <n v="482.83161698651406"/>
        <n v="1493.3847605934166"/>
        <n v="53.94259684951028"/>
        <n v="800.9531127500097"/>
        <n v="1809.635257028158"/>
        <n v="173.39405523831493"/>
        <n v="50.348954305868254"/>
        <n v="158.93696530936285"/>
        <n v="726.8671540778043"/>
        <n v="141.11451316873598"/>
        <n v="127.25722918158762"/>
        <n v="122.91103298072325"/>
        <n v="92.42829501833106"/>
        <n v="155.67896340862177"/>
        <n v="86.10450861222877"/>
        <n v="525.7458113803975"/>
        <n v="442.92008097533994"/>
        <n v="37.42219753845198"/>
        <n v="218.71150126014075"/>
        <n v="213.17470912865934"/>
        <n v="310.4346635082271"/>
        <n v="400.1124385049493"/>
        <n v="1907.6135635891874"/>
        <n v="219.6904467464861"/>
        <n v="262.34300259924254"/>
        <n v="117.1729502668283"/>
        <n v="140.58697057306415"/>
        <n v="149.20917941448644"/>
        <n v="274.55026145292385"/>
        <n v="152.46546371904077"/>
        <n v="146.41131982291895"/>
        <n v="631.9218946761599"/>
        <n v="30.58124998195122"/>
        <n v="199.59144652141111"/>
        <n v="1079.7719402463422"/>
        <n v="85.61948015171214"/>
        <n v="230.59048109401306"/>
        <n v="217.03813730064138"/>
        <n v="340.43310046792584"/>
        <n v="76.17318833431787"/>
        <n v="393.8836881120468"/>
        <n v="564.555410475608"/>
        <n v="353.3339520492939"/>
        <n v="295.73745604883777"/>
        <n v="311.9913384157758"/>
        <n v="66.6277890674248"/>
        <n v="193.52095389956014"/>
        <n v="122.13858370948867"/>
        <n v="261.87778844576803"/>
        <n v="906.1155840165399"/>
        <n v="690.906456172198"/>
        <n v="11.832665989113677"/>
        <n v="185.50894325377539"/>
        <n v="179.19855654227896"/>
        <n v="783.7834357649266"/>
        <n v="474.9559564581824"/>
        <n v="145.05667642675058"/>
        <n v="223.33838917760286"/>
        <n v="100.68549921636901"/>
        <n v="91.21316178526487"/>
        <n v="256.06383301979287"/>
        <n v="565.0334028542625"/>
        <n v="490.73090368848455"/>
        <n v="914.526744058433"/>
        <n v="148.49894341543586"/>
        <n v="747.5876382930179"/>
        <n v="46.05253669023728"/>
        <n v="149.1912008196203"/>
        <n v="134.80300699384742"/>
        <n v="49.51427788208832"/>
        <n v="134.0889077355236"/>
        <n v="136.16362762023255"/>
        <n v="950.1501512160576"/>
        <n v="32.77110485684669"/>
        <n v="444.4317775995643"/>
        <n v="169.10067925876768"/>
        <n v="348.7442177925692"/>
        <n v="49.798275620439384"/>
        <n v="118.58313005751481"/>
        <n v="191.9599448549803"/>
        <n v="249.0446387570771"/>
        <n v="233.7156853517751"/>
        <n v="223.8048815085906"/>
        <n v="165.053644998406"/>
        <n v="440.7825679497513"/>
        <n v="91.63112081229382"/>
        <n v="142.17125738590448"/>
        <n v="308.9316552303068"/>
        <n v="185.3447084854779"/>
        <n v="287.1304792637334"/>
        <n v="116.62381304437992"/>
        <n v="88.01421361559068"/>
        <n v="382.73568333347185"/>
        <n v="388.85502924137"/>
        <n v="62.05391955992235"/>
        <n v="153.04135296546994"/>
        <n v="47.47879350219256"/>
        <n v="78.91178872514239"/>
        <n v="107.35655110931754"/>
        <n v="305.144742368287"/>
        <n v="148.91726794983802"/>
        <n v="239.73022636147934"/>
        <n v="110.60567269381168"/>
        <n v="59.54049479552245"/>
        <n v="516.061309115767"/>
        <n v="211.18098837395718"/>
        <n v="156.53151309142442"/>
        <n v="260.3542123258951"/>
        <n v="139.7673577285338"/>
        <n v="66.86194705152946"/>
        <n v="793.9677263676391"/>
        <n v="134.94148622335072"/>
        <n v="110.87101906535835"/>
        <n v="59.323296052252374"/>
        <n v="253.5827220674595"/>
        <n v="371.28827554079544"/>
        <n v="64.68317661376469"/>
        <n v="427.04829134999943"/>
        <n v="643.9048344256444"/>
        <n v="23.99815239586812"/>
        <n v="485.53248099727864"/>
        <n v="640.9120757317273"/>
        <n v="380.86755123596896"/>
        <n v="18.740950532399765"/>
        <n v="34.721052976437036"/>
        <n v="53.11734274296006"/>
        <n v="312.5064364687391"/>
        <n v="18.018900946021542"/>
        <n v="503.67218489701156"/>
        <n v="515.706526883412"/>
        <n v="54.75573352144637"/>
        <n v="1244.8568943839211"/>
        <n v="299.7459828686576"/>
        <n v="456.8893322312621"/>
        <n v="28.459181765551456"/>
        <n v="625.8912105775138"/>
        <n v="54.20726825369022"/>
        <n v="40.61357696726365"/>
        <n v="255.89159762431"/>
        <n v="212.10661699788272"/>
        <n v="6.3137254601883175"/>
        <n v="404.3982203639323"/>
        <n v="77.41020643466345"/>
        <n v="377.98025214701556"/>
        <n v="361.6785764774728"/>
        <n v="78.34417055697072"/>
        <n v="293.3729789402911"/>
        <n v="495.95773899120064"/>
        <n v="252.67010162490607"/>
        <n v="109.53510502350093"/>
        <n v="119.44518342718563"/>
        <n v="56.805775498458885"/>
        <n v="127.5013819886898"/>
        <n v="29.355309973664063"/>
        <n v="149.51093310571582"/>
        <n v="9.656862296137682"/>
        <n v="37.88350730648112"/>
        <n v="74.42357283878204"/>
        <n v="33.313725308167264"/>
        <n v="86.46505861183212"/>
        <n v="960.8008207105604"/>
        <n v="212.59853698913798"/>
        <n v="260.1417251354154"/>
        <n v="222.67062571922506"/>
        <n v="100.9339385484787"/>
        <n v="65.80649777510375"/>
        <n v="96.49294578793413"/>
        <n v="313.0461576358339"/>
        <n v="246.54450884290725"/>
        <n v="45.5578854614552"/>
        <n v="195.0844333183221"/>
        <n v="662.5809166785939"/>
        <n v="135.88228261824264"/>
        <n v="232.44635150054842"/>
        <n v="298.49022491284063"/>
        <n v="534.0368376048193"/>
        <n v="67.41036071456544"/>
        <n v="181.65282429114166"/>
        <n v="435.0625518875134"/>
        <n v="187.2650643339864"/>
        <n v="90.50282778763679"/>
        <n v="292.9511963142014"/>
        <n v="247.14455782562402"/>
        <n v="185.35334560986652"/>
        <n v="40.500781588701926"/>
        <n v="16.441543743001173"/>
        <n v="267.5624861148537"/>
        <n v="94.80567111255752"/>
        <n v="264.39356612529775"/>
        <n v="1195.8653906249149"/>
        <n v="798.7965165155094"/>
        <n v="117.54128194537252"/>
        <n v="346.9961905949225"/>
        <n v="241.6358534839642"/>
        <n v="344.4756196962257"/>
        <n v="272.6725568599582"/>
        <n v="65.42642780437194"/>
        <n v="124.47578168211163"/>
        <n v="200.48368592809624"/>
        <n v="272.03593323223964"/>
        <n v="270.58987450324776"/>
        <n v="181.53780176342892"/>
        <n v="588.7446620002894"/>
        <n v="175.51682113349574"/>
        <n v="18.084797608028712"/>
        <n v="83.39929251999652"/>
        <n v="76.4145472724686"/>
        <n v="134.94702333739593"/>
        <n v="136.14927194971847"/>
        <n v="558.9298711332096"/>
        <n v="106.72958400409664"/>
        <n v="22.143187265622597"/>
        <n v="345.92479477735577"/>
        <n v="112.22678433170756"/>
        <n v="219.25698194103512"/>
        <n v="310.86012202552564"/>
        <n v="224.55229827757282"/>
        <n v="90.54727316008271"/>
        <n v="160.7800760548387"/>
        <n v="940.2212037789554"/>
        <n v="121.77947563889299"/>
        <n v="1641.780899877252"/>
        <n v="307.61677261297007"/>
        <n v="49.63080456316548"/>
        <n v="446.3823048023773"/>
        <n v="229.2402808581778"/>
        <n v="499.50685783554434"/>
        <n v="332.497957512746"/>
        <n v="121.81803536289898"/>
        <n v="1407.3757145243123"/>
        <n v="284.94589465168445"/>
        <n v="85.74972000699694"/>
        <n v="250.41237249081672"/>
        <n v="148.9228366251781"/>
        <n v="216.3139728295236"/>
        <n v="33.57971972064921"/>
        <n v="114.15958698028255"/>
        <n v="428.66711051888274"/>
        <n v="294.56332526854186"/>
        <n v="583.6423278910778"/>
        <n v="366.9535780551945"/>
        <n v="205.90522401794092"/>
        <n v="283.31587580239"/>
        <n v="13.269542754417175"/>
        <n v="456.8534048255402"/>
        <n v="598.918657465581"/>
        <n v="439.96602254890286"/>
        <n v="184.5456102925227"/>
        <n v="228.40857989012375"/>
        <n v="207.52825493211208"/>
        <n v="454.7274131945432"/>
        <n v="84.8156936739419"/>
        <n v="177.3649003068956"/>
        <n v="73.73560375600034"/>
        <n v="82.79078578058562"/>
        <n v="714.1308664710429"/>
        <n v="41.983574393133466"/>
        <n v="213.41960564159027"/>
        <n v="166.01507431440277"/>
        <n v="193.62481621253335"/>
        <n v="461.49916743848536"/>
        <n v="49.322591135596426"/>
        <n v="852.2053915125144"/>
        <n v="53.93402686710984"/>
        <n v="222.0068092645733"/>
        <n v="1334.373917869804"/>
        <n v="148.1927709076581"/>
        <n v="550.7916693187487"/>
        <n v="716.6356154829197"/>
        <n v="175.3720715320324"/>
        <n v="161.85178878933448"/>
        <n v="43.82043467145881"/>
        <n v="466.50398087829456"/>
        <n v="119.51352647730386"/>
        <n v="93.59585048611409"/>
        <n v="1021.0641664002984"/>
        <n v="69.81530738657935"/>
        <n v="33.37501194564179"/>
        <n v="174.46528206443236"/>
        <n v="109.00866552550215"/>
        <n v="1836.8944084267773"/>
        <n v="199.298898742779"/>
        <n v="349.7625170160212"/>
        <n v="333.8252539458816"/>
        <n v="227.88902715906573"/>
        <n v="51.386179518226044"/>
        <n v="569.9802941881084"/>
        <n v="242.93324926840216"/>
        <n v="101.44584429895846"/>
        <n v="301.7909328725795"/>
        <n v="180.19720913105715"/>
        <n v="197.25566894636967"/>
        <n v="1195.2434050357515"/>
        <n v="49.85525294382431"/>
        <n v="175.70016695568694"/>
        <n v="138.69243077289872"/>
        <n v="186.39411523918278"/>
        <n v="173.1577738868147"/>
        <n v="137.98201751436417"/>
        <n v="174.71092185931477"/>
        <n v="88.83919823681495"/>
        <n v="194.4538725721872"/>
        <n v="93.31114796852556"/>
        <n v="109.77885327051028"/>
        <n v="79.68137984774583"/>
        <n v="70.42914978782424"/>
        <n v="43.29733322395459"/>
        <n v="279.81318583575904"/>
        <n v="149.89218069279377"/>
        <n v="434.00851173986604"/>
        <n v="224.95341605472967"/>
        <n v="301.79096808720317"/>
        <n v="15.730640415151951"/>
        <n v="1237.3113691709423"/>
        <n v="204.5812558168264"/>
        <n v="134.32623625821316"/>
        <n v="198.20654052349417"/>
        <n v="383.51064485557856"/>
        <n v="638.3866479668835"/>
        <n v="133.9738585539896"/>
        <n v="118.36220264302759"/>
        <n v="299.36467767482145"/>
        <n v="31.041159837341244"/>
        <n v="123.63181694292528"/>
        <n v="187.42294909411106"/>
        <n v="252.67727569636799"/>
        <n v="61.133829062175295"/>
        <n v="260.8548806286517"/>
        <n v="202.2678922728249"/>
        <n v="67.26775299090193"/>
        <n v="362.42978063757107"/>
        <n v="566.2166151952875"/>
        <n v="35.7466254403802"/>
        <n v="372.3362341366807"/>
        <n v="43.02192378220202"/>
        <n v="64.2923652782806"/>
        <n v="450.0798436974239"/>
        <n v="539.3833066297598"/>
        <n v="94.53079024034356"/>
        <n v="141.3490557062371"/>
        <n v="59.43397322092409"/>
        <n v="554.384567448312"/>
        <n v="99.10174992773838"/>
        <n v="72.5492573563542"/>
        <n v="150.99161359374787"/>
        <n v="106.50566718973404"/>
        <n v="158.2726467530114"/>
        <n v="423.3398042737187"/>
        <n v="226.78584249260226"/>
        <n v="86.0066484314062"/>
        <n v="101.35125268417588"/>
        <n v="276.3555853984449"/>
        <n v="969.3715901664021"/>
        <n v="714.2972893605568"/>
        <n v="895.589189359303"/>
        <n v="123.64965035904557"/>
        <n v="86.19963951625098"/>
        <n v="940.2545300119409"/>
        <n v="385.79451234605915"/>
        <n v="172.0882561773359"/>
        <n v="56.960063856036086"/>
        <n v="103.25017698328668"/>
        <n v="468.04877670886367"/>
        <n v="721.0604534792102"/>
        <n v="61.764471494131996"/>
        <n v="142.8263566481241"/>
        <n v="185.46467431471456"/>
        <n v="915.0029005593269"/>
        <n v="1377.771677790809"/>
        <n v="243.86671756023674"/>
        <n v="314.8157061315459"/>
        <n v="138.1699739661328"/>
        <n v="225.46395897616532"/>
        <n v="138.77843687452298"/>
        <n v="132.3941505034765"/>
        <n v="1038.7239839852864"/>
        <n v="193.36358397587853"/>
        <n v="115.71062346369962"/>
        <n v="78.3495987174134"/>
        <n v="21.436268121070917"/>
        <n v="539.1453722755346"/>
        <n v="82.94977999539968"/>
        <n v="315.6367021106217"/>
        <n v="107.84435687170887"/>
        <n v="278.26908975348607"/>
        <n v="413.41035825833643"/>
        <n v="517.0175659481688"/>
        <n v="22.969343040640585"/>
        <n v="909.2865381731933"/>
        <n v="539.6984900727231"/>
        <n v="191.65943308593836"/>
        <n v="75.08165994218393"/>
        <n v="1802.1580849956572"/>
        <n v="213.8290557083459"/>
        <n v="61.58754926740838"/>
        <n v="125.27944513151"/>
        <n v="98.1628992721809"/>
        <n v="59.870235273925275"/>
        <n v="27.9110793337846"/>
        <n v="162.15871553470024"/>
        <n v="1057.7882509326114"/>
        <n v="99.23600820712224"/>
        <n v="610.9372490161767"/>
        <n v="23.995271469967534"/>
        <n v="75.27636522040201"/>
        <n v="713.8733550569073"/>
        <n v="321.4921737374185"/>
        <n v="272.76642047313004"/>
        <n v="372.3867074575955"/>
        <n v="663.9445412594678"/>
        <n v="79.94176444758403"/>
        <n v="110.54246050995044"/>
        <n v="900.4737650486911"/>
        <n v="525.8397673777245"/>
        <n v="486.2795816614823"/>
        <n v="38.22567651883866"/>
        <n v="116.63057325525277"/>
        <n v="223.1595153440203"/>
        <n v="293.7369783632478"/>
        <n v="194.618741440257"/>
        <n v="440.0484136472986"/>
        <n v="330.47737417345263"/>
        <n v="37.46440275883006"/>
        <n v="83.61711545950898"/>
        <n v="334.1638683624571"/>
        <n v="138.83360023606562"/>
        <n v="429.8519624623118"/>
        <n v="50.035503980883874"/>
        <n v="281.31842357311115"/>
        <n v="38.185459146661785"/>
        <n v="232.38784103692126"/>
        <n v="212.93108825409863"/>
        <n v="23.872889199748965"/>
        <n v="135.670240926672"/>
        <n v="67.58929851941265"/>
        <n v="353.86176156444526"/>
        <n v="96.99757408364974"/>
        <n v="249.73311848327813"/>
        <n v="17.18926271524049"/>
        <n v="324.8313177626453"/>
        <n v="600.3280804215085"/>
        <n v="117.00415440815814"/>
        <n v="143.16762371383402"/>
        <n v="385.2259157593637"/>
        <n v="1217.2302394578821"/>
        <n v="56.568601043268686"/>
        <n v="257.23287859643835"/>
        <n v="1925.634475416805"/>
        <n v="57.12832892153315"/>
        <n v="38.621455834800955"/>
        <m/>
      </sharedItems>
    </cacheField>
    <cacheField name="composite_cost_aquisition_biased" numFmtId="164">
      <sharedItems containsString="0" containsBlank="1" containsNumber="1">
        <n v="643.2444214378457"/>
        <n v="400.3111961185358"/>
        <n v="768.7047067019333"/>
        <n v="335.9489964082537"/>
        <n v="482.18680492440274"/>
        <n v="280.39934428709375"/>
        <n v="757.2603702414301"/>
        <n v="188.35738886398917"/>
        <n v="349.8088810499505"/>
        <n v="610.861275553924"/>
        <n v="231.75495774610798"/>
        <n v="1184.240285970223"/>
        <n v="546.1352557869544"/>
        <n v="561.6831603613914"/>
        <n v="259.5419082305637"/>
        <n v="200.7521293574243"/>
        <n v="442.67762065552097"/>
        <n v="1466.415314932096"/>
        <n v="1481.7236258219205"/>
        <n v="228.23391342445484"/>
        <n v="368.8032677076969"/>
        <n v="628.2380451626617"/>
        <n v="215.64857450733805"/>
        <n v="755.1714270486201"/>
        <n v="439.47448178069953"/>
        <n v="316.7225177387146"/>
        <n v="113.21284352298713"/>
        <n v="976.0461585989171"/>
        <n v="1465.9529171226754"/>
        <n v="435.5448594867311"/>
        <n v="1450.8456656396781"/>
        <n v="186.81744025978998"/>
        <n v="504.7085126229978"/>
        <n v="4181.914120423928"/>
        <n v="2033.2812314332239"/>
        <n v="480.8803013320743"/>
        <n v="331.40428111153386"/>
        <n v="613.9130857160761"/>
        <n v="421.5900886362719"/>
        <n v="194.34771729096468"/>
        <n v="403.2883697565742"/>
        <n v="128.32157729730255"/>
        <n v="495.71034812561805"/>
        <n v="306.65562339146464"/>
        <n v="714.9138850479505"/>
        <n v="500.52477869739425"/>
        <n v="274.51796036642673"/>
        <n v="1246.459212853714"/>
        <n v="426.56508135614035"/>
        <n v="414.08126189736095"/>
        <n v="247.27377831905162"/>
        <n v="130.36730880926314"/>
        <n v="259.231890912928"/>
        <n v="260.0381203267818"/>
        <n v="297.2729872800052"/>
        <n v="102.92005201172033"/>
        <n v="460.06849807262125"/>
        <n v="142.48471237420924"/>
        <n v="144.69444984420196"/>
        <n v="1325.199541253307"/>
        <n v="483.943677519832"/>
        <n v="1265.5447536272059"/>
        <n v="297.99148666272777"/>
        <n v="176.1221735491484"/>
        <n v="565.6957241576631"/>
        <n v="398.9283604168514"/>
        <n v="850.5543001354666"/>
        <n v="135.99268351072115"/>
        <n v="157.34463452950084"/>
        <n v="190.31428209583086"/>
        <n v="626.551831046289"/>
        <n v="605.0600979169642"/>
        <n v="50.64117012902279"/>
        <n v="348.7901626849944"/>
        <n v="512.3576934357254"/>
        <n v="535.1141372079537"/>
        <n v="73.38340442932716"/>
        <n v="169.95138475634812"/>
        <n v="362.17296931690925"/>
        <n v="73.6173537578374"/>
        <n v="475.1786111040307"/>
        <n v="294.516168207912"/>
        <n v="78.15733292356403"/>
        <n v="366.9620118353286"/>
        <n v="408.06873509676103"/>
        <n v="158.11542307751728"/>
        <n v="137.25478002048024"/>
        <n v="1226.3055015821583"/>
        <n v="72.31917954696868"/>
        <n v="93.93120723109163"/>
        <n v="249.51249806392465"/>
        <n v="805.3846211328386"/>
        <n v="5064.54643775304"/>
        <n v="1647.002105946409"/>
        <n v="534.7379635572586"/>
        <n v="294.6317499069744"/>
        <n v="373.68781063504144"/>
        <n v="563.5858732088534"/>
        <n v="388.3740311992418"/>
        <n v="249.4678326346575"/>
        <n v="146.14225207624415"/>
        <n v="426.0106233458724"/>
        <n v="476.6247996289612"/>
        <n v="292.92397321595234"/>
        <n v="330.22223536031703"/>
        <n v="945.3648585984845"/>
        <n v="196.98685969989694"/>
        <n v="274.497777882288"/>
        <n v="423.4125777488733"/>
        <n v="392.56704365425946"/>
        <n v="398.84274466979184"/>
        <n v="644.5840028624698"/>
        <n v="86.80556235282152"/>
        <n v="117.18841291185257"/>
        <n v="438.44868376809575"/>
        <n v="807.3539973225044"/>
        <n v="624.6827497706113"/>
        <n v="171.01712669502558"/>
        <n v="333.2273341854319"/>
        <n v="449.6714332090232"/>
        <n v="1244.349320479009"/>
        <n v="1198.300062689619"/>
        <n v="1882.5215646468457"/>
        <n v="252.87661736659493"/>
        <n v="747.8423722077615"/>
        <n v="432.07307851320996"/>
        <n v="3800.568388269052"/>
        <n v="1490.1947160010993"/>
        <n v="150.97227655682295"/>
        <n v="581.8493950111006"/>
        <n v="194.67457214738306"/>
        <n v="651.861909272823"/>
        <n v="157.29030933562618"/>
        <n v="95.9848433859297"/>
        <n v="753.1599957664407"/>
        <n v="418.7402504849139"/>
        <n v="2073.2956293820785"/>
        <n v="204.28281680933623"/>
        <n v="129.61495789629313"/>
        <n v="415.6812560092776"/>
        <n v="50.30370507302884"/>
        <n v="372.48502964166926"/>
        <n v="573.5499771920596"/>
        <n v="120.39409024352736"/>
        <n v="1009.6897474770534"/>
        <n v="160.86145600851916"/>
        <n v="1402.9875798956605"/>
        <n v="419.55593846486187"/>
        <n v="101.76053279646479"/>
        <n v="448.1365363233749"/>
        <n v="1259.919418345367"/>
        <n v="392.3960060859536"/>
        <n v="126.92428221703045"/>
        <n v="815.6682485718893"/>
        <n v="789.0988499726866"/>
        <n v="516.9679089538732"/>
        <n v="653.0835236822995"/>
        <n v="423.90973182906595"/>
        <n v="537.2124566965085"/>
        <n v="456.02664376545346"/>
        <n v="432.31159379495887"/>
        <n v="1005.7757278406264"/>
        <n v="226.050859900966"/>
        <n v="144.98193069000854"/>
        <n v="1378.9349869486614"/>
        <n v="121.42777393397009"/>
        <n v="348.19777076083375"/>
        <n v="676.9998769050069"/>
        <n v="352.81148382069614"/>
        <n v="158.29970568366505"/>
        <n v="379.0696382804721"/>
        <n v="359.19817548250103"/>
        <n v="222.3589640333367"/>
        <n v="123.43796862969253"/>
        <n v="1156.5506211401296"/>
        <n v="252.31684517347392"/>
        <n v="351.31736629437887"/>
        <n v="211.49131595718023"/>
        <n v="505.9975727959928"/>
        <n v="151.90104932048362"/>
        <n v="126.82066922700241"/>
        <n v="635.6272798829326"/>
        <n v="438.2251275843719"/>
        <n v="466.4981358055734"/>
        <n v="691.270782876566"/>
        <n v="513.0310785335292"/>
        <n v="306.1836086332915"/>
        <n v="173.02565319674179"/>
        <n v="550.7848767270236"/>
        <n v="497.0461265672305"/>
        <n v="651.4475153994446"/>
        <n v="207.20991661486852"/>
        <n v="95.82510206627538"/>
        <n v="1038.9182903700876"/>
        <n v="179.18533612855992"/>
        <n v="5324.3947182658"/>
        <n v="230.11556986255383"/>
        <n v="121.16195582205022"/>
        <n v="185.36098275939403"/>
        <n v="259.19897336181873"/>
        <n v="100.06618416698207"/>
        <n v="276.2126481899174"/>
        <n v="1698.989302841253"/>
        <n v="619.128613140919"/>
        <n v="444.75532452861523"/>
        <n v="671.9898130069009"/>
        <n v="173.22268446686186"/>
        <n v="231.7276142515874"/>
        <n v="615.7599966715653"/>
        <n v="2272.673109076408"/>
        <n v="5204.665032190001"/>
        <n v="324.3037124140956"/>
        <n v="394.38242265892416"/>
        <n v="183.136142977357"/>
        <n v="569.6026679625434"/>
        <n v="667.2431258922479"/>
        <n v="631.7844252774026"/>
        <n v="517.0410127559048"/>
        <n v="499.9705188579706"/>
        <n v="439.1062754895887"/>
        <n v="184.6404450074334"/>
        <n v="448.1963748167017"/>
        <n v="995.4661425317796"/>
        <n v="78.29617466243882"/>
        <n v="98.79331401512229"/>
        <n v="328.29350355125507"/>
        <n v="206.6573480720422"/>
        <n v="199.67548564213328"/>
        <n v="148.21713277143465"/>
        <n v="222.31579571306"/>
        <n v="310.78237949880867"/>
        <n v="53.699396161373244"/>
        <n v="440.2844085032418"/>
        <n v="334.48705390242765"/>
        <n v="489.57931560926403"/>
        <n v="395.6528197279767"/>
        <n v="402.70293988009587"/>
        <n v="81.55546742192223"/>
        <n v="532.134707886788"/>
        <n v="215.14233735238832"/>
        <n v="293.5387250113604"/>
        <n v="66.27389795388619"/>
        <n v="695.4649080868805"/>
        <n v="1761.372045253584"/>
        <n v="474.8874254432062"/>
        <n v="1270.631505351594"/>
        <n v="677.1951669590821"/>
        <n v="387.8230760880132"/>
        <n v="1144.5043282798624"/>
        <n v="1647.6545045961511"/>
        <n v="654.5693034421853"/>
        <n v="399.598667129535"/>
        <n v="656.9277433167433"/>
        <n v="354.7702822579698"/>
        <n v="273.99247440917867"/>
        <n v="140.61089055939638"/>
        <n v="148.3013594421978"/>
        <n v="139.0768615441973"/>
        <n v="381.0623567036412"/>
        <n v="1527.874612109044"/>
        <n v="297.7115170302613"/>
        <n v="400.86556724282775"/>
        <n v="470.0834499033215"/>
        <n v="217.65334279375233"/>
        <n v="208.2576579577858"/>
        <n v="604.6336458187691"/>
        <n v="642.2310492681457"/>
        <n v="110.91212911208338"/>
        <n v="419.4765364555341"/>
        <n v="162.54471680368215"/>
        <n v="369.8087643287634"/>
        <n v="149.4679763326483"/>
        <n v="329.4456406755094"/>
        <n v="1414.305358035313"/>
        <n v="368.1224474295329"/>
        <n v="428.24703927307064"/>
        <n v="525.7712954669064"/>
        <n v="744.862752501133"/>
        <n v="4123.917094648355"/>
        <n v="118.97100646269226"/>
        <n v="2918.390834881541"/>
        <n v="4738.74063523704"/>
        <n v="395.74700942082876"/>
        <n v="138.2187068859145"/>
        <n v="417.2530169491589"/>
        <n v="739.1003810103601"/>
        <n v="431.251907812184"/>
        <n v="150.4832789578969"/>
        <n v="358.5271597322498"/>
        <n v="246.22470486923797"/>
        <n v="287.8112277278698"/>
        <n v="109.7847275923805"/>
        <n v="707.0452018450994"/>
        <n v="1254.5387982438351"/>
        <n v="97.7992254531207"/>
        <n v="585.7254512686065"/>
        <n v="343.379904633889"/>
        <n v="1177.9988781120344"/>
        <n v="943.7503503565945"/>
        <n v="5156.332783734797"/>
        <n v="443.18771120233583"/>
        <n v="631.007802034426"/>
        <n v="146.01815792743434"/>
        <n v="303.0996458057127"/>
        <n v="479.7381930389341"/>
        <n v="649.0869066656355"/>
        <n v="245.48847463519496"/>
        <n v="350.08129020250396"/>
        <n v="1639.83014048904"/>
        <n v="56.40639758348781"/>
        <n v="399.10586785223137"/>
        <n v="2665.3431655344116"/>
        <n v="212.08492912772397"/>
        <n v="457.7810796264694"/>
        <n v="379.5578376417604"/>
        <n v="1326.8919601410773"/>
        <n v="231.00137065136522"/>
        <n v="1214.9060634418731"/>
        <n v="1119.1417018632203"/>
        <n v="606.4687236666986"/>
        <n v="614.8697596094095"/>
        <n v="448.81222265307525"/>
        <n v="239.6233865485057"/>
        <n v="519.7772435177473"/>
        <n v="115.32922381737217"/>
        <n v="592.278190735942"/>
        <n v="1168.7154627714426"/>
        <n v="2121.0910644883465"/>
        <n v="28.65994168638465"/>
        <n v="356.75344134915815"/>
        <n v="297.5577408455698"/>
        <n v="687.2299454032317"/>
        <n v="705.3494474087485"/>
        <n v="345.41370219793765"/>
        <n v="281.12178018440073"/>
        <n v="118.56427813742559"/>
        <n v="217.15996009516238"/>
        <n v="488.21883844570914"/>
        <n v="920.7978050535656"/>
        <n v="802.4605542671212"/>
        <n v="1012.2192242676037"/>
        <n v="262.10580401015034"/>
        <n v="635.7959143339817"/>
        <n v="174.23907453949036"/>
        <n v="455.4983109486551"/>
        <n v="246.67449296495312"/>
        <n v="104.65486478319815"/>
        <n v="433.8450282568221"/>
        <n v="405.85403256142183"/>
        <n v="1545.8903624388358"/>
        <n v="114.80321590645859"/>
        <n v="546.8212839210178"/>
        <n v="215.56059696178872"/>
        <n v="558.6181250159584"/>
        <n v="61.835945097967"/>
        <n v="406.4611549575605"/>
        <n v="211.43275875374508"/>
        <n v="411.7078573302693"/>
        <n v="601.3981820797806"/>
        <n v="608.1301842828494"/>
        <n v="290.4910277442444"/>
        <n v="630.5358244686879"/>
        <n v="226.85735441248522"/>
        <n v="326.5338068354505"/>
        <n v="1071.0473936700766"/>
        <n v="440.95210916636944"/>
        <n v="709.5465548448561"/>
        <n v="404.7212449351038"/>
        <n v="317.29397010298135"/>
        <n v="327.513908637368"/>
        <n v="521.5509677035243"/>
        <n v="237.18802709699239"/>
        <n v="184.73916444255795"/>
        <n v="105.17128173584227"/>
        <n v="294.7425609739237"/>
        <n v="95.6065776403228"/>
        <n v="625.5597462442457"/>
        <n v="408.6425300434595"/>
        <n v="452.8678563078699"/>
        <n v="290.1927125430181"/>
        <n v="109.86009460662397"/>
        <n v="762.4393799015068"/>
        <n v="486.77370260015596"/>
        <n v="266.4385894204996"/>
        <n v="553.3324340056117"/>
        <n v="488.8068155964578"/>
        <n v="245.56563010446018"/>
        <n v="851.5854490800916"/>
        <n v="179.18824506996197"/>
        <n v="261.8889050687125"/>
        <n v="165.1879483407013"/>
        <n v="719.5164901312494"/>
        <n v="421.1797312465625"/>
        <n v="200.28885511898523"/>
        <n v="980.1651374575"/>
        <n v="919.639512756411"/>
        <n v="74.44194088753846"/>
        <n v="1716.908182967648"/>
        <n v="538.5276466576072"/>
        <n v="993.968685016455"/>
        <n v="54.966382811280525"/>
        <n v="131.91070171205283"/>
        <n v="177.0946715359153"/>
        <n v="399.4823485966368"/>
        <n v="66.27779457679944"/>
        <n v="799.3053606317528"/>
        <n v="761.1099524558531"/>
        <n v="208.63143790689006"/>
        <n v="4814.219589670897"/>
        <n v="410.15389883404754"/>
        <n v="294.6359746162366"/>
        <n v="104.75329710272868"/>
        <n v="449.5445843095345"/>
        <n v="139.91543384950504"/>
        <n v="144.26679271641908"/>
        <n v="689.4413931382204"/>
        <n v="390.6591575369707"/>
        <n v="15.694342438198776"/>
        <n v="457.3153779734831"/>
        <n v="262.5626793530137"/>
        <n v="895.6471866862993"/>
        <n v="655.7396744719173"/>
        <n v="113.24106441124269"/>
        <n v="646.0644194580728"/>
        <n v="1108.379618565695"/>
        <n v="474.58876670584783"/>
        <n v="125.84500592620492"/>
        <n v="453.2222513543497"/>
        <n v="141.77675351868928"/>
        <n v="432.7758296214649"/>
        <n v="76.68283492066291"/>
        <n v="138.10886263183437"/>
        <n v="21.706890461139825"/>
        <n v="141.066915878694"/>
        <n v="198.95870089182054"/>
        <n v="126.14571055666629"/>
        <n v="319.52708501726164"/>
        <n v="3630.64751635639"/>
        <n v="357.58953122363584"/>
        <n v="397.36379611350753"/>
        <n v="150.05166933889717"/>
        <n v="305.4011123760902"/>
        <n v="241.53506370074282"/>
        <n v="139.9878250903659"/>
        <n v="382.9972778809608"/>
        <n v="472.47493615126746"/>
        <n v="115.38606480817316"/>
        <n v="597.4592939381581"/>
        <n v="548.5323316714666"/>
        <n v="322.11914836956066"/>
        <n v="476.9766895040031"/>
        <n v="515.6848126640209"/>
        <n v="1437.755670901205"/>
        <n v="134.83365986242114"/>
        <n v="431.7506950927854"/>
        <n v="1264.5955181020868"/>
        <n v="446.007544036985"/>
        <n v="151.40535013315923"/>
        <n v="474.95410171809584"/>
        <n v="712.366349356406"/>
        <n v="417.98937081326216"/>
        <n v="86.68791339570589"/>
        <n v="39.37870383078746"/>
        <n v="366.6989953074634"/>
        <n v="137.86065858198555"/>
        <n v="761.2631064081102"/>
        <n v="4403.353452502767"/>
        <n v="2551.2748873508776"/>
        <n v="406.8076302227717"/>
        <n v="345.1764437962306"/>
        <n v="270.2184331183595"/>
        <n v="1294.251736200109"/>
        <n v="655.8224291716222"/>
        <n v="208.9428118264826"/>
        <n v="438.39809556543867"/>
        <n v="411.36709363093706"/>
        <n v="660.6609501660145"/>
        <n v="603.6120126153952"/>
        <n v="233.42401076691493"/>
        <n v="676.3417650923801"/>
        <n v="141.26724927182502"/>
        <n v="59.4704151486411"/>
        <n v="313.8764154360614"/>
        <n v="71.89021792786716"/>
        <n v="487.6245125014574"/>
        <n v="279.6966572783387"/>
        <n v="1450.9262979783025"/>
        <n v="326.8396692791801"/>
        <n v="72.47473937182728"/>
        <n v="165.20775666852367"/>
        <n v="395.5948600504269"/>
        <n v="417.55889414872036"/>
        <n v="719.0344606163286"/>
        <n v="458.8426673765361"/>
        <n v="210.40988425519924"/>
        <n v="160.0769561887097"/>
        <n v="1910.228363364739"/>
        <n v="110.58585280656536"/>
        <n v="4715.406952506813"/>
        <n v="360.8478178896636"/>
        <n v="182.94482110549635"/>
        <n v="831.5465658684515"/>
        <n v="312.987198269999"/>
        <n v="614.6830427548321"/>
        <n v="593.5347802449722"/>
        <n v="249.47254195581095"/>
        <n v="4067.823701356703"/>
        <n v="699.9359887116711"/>
        <n v="304.9995719459871"/>
        <n v="147.18041249068756"/>
        <n v="455.67827816110224"/>
        <n v="343.5221226576483"/>
        <n v="75.36892288656625"/>
        <n v="253.46653994712037"/>
        <n v="1505.7581008828786"/>
        <n v="386.82113953485606"/>
        <n v="832.364152806698"/>
        <n v="678.7082606375486"/>
        <n v="394.4658443279927"/>
        <n v="809.9759687291689"/>
        <n v="43.427818845337036"/>
        <n v="738.9066434995527"/>
        <n v="587.2208681962866"/>
        <n v="1655.8870239390665"/>
        <n v="372.31981973729734"/>
        <n v="496.1737569056219"/>
        <n v="187.09433984415926"/>
        <n v="640.4953161194692"/>
        <n v="317.371005297316"/>
        <n v="326.95757638581483"/>
        <n v="183.4616354143001"/>
        <n v="179.2814814007714"/>
        <n v="640.2036299227607"/>
        <n v="91.65750771456011"/>
        <n v="426.74669047744305"/>
        <n v="458.6226956918819"/>
        <n v="453.25970336788333"/>
        <n v="1441.3782709164395"/>
        <n v="95.00258954922575"/>
        <n v="645.0012189332056"/>
        <n v="67.54062684249176"/>
        <n v="453.35231245900053"/>
        <n v="5141.562836866977"/>
        <n v="345.54769691691456"/>
        <n v="756.2942814642586"/>
        <n v="880.8206715028133"/>
        <n v="632.798720450394"/>
        <n v="543.7204450440418"/>
        <n v="119.7575670989539"/>
        <n v="1092.1043528818464"/>
        <n v="419.7635018802702"/>
        <n v="315.6158649833171"/>
        <n v="1163.4255888600746"/>
        <n v="241.20341848726022"/>
        <n v="65.34212146183903"/>
        <n v="369.7134441165387"/>
        <n v="97.08907662084923"/>
        <n v="4984.058870296694"/>
        <n v="339.11155308748044"/>
        <n v="683.6510509980054"/>
        <n v="462.9401149188475"/>
        <n v="459.5371232988574"/>
        <n v="174.72728256088612"/>
        <n v="2119.680713184131"/>
        <n v="478.5250722626134"/>
        <n v="320.8797326598867"/>
        <n v="660.2685767261449"/>
        <n v="213.64333654984762"/>
        <n v="668.1897689022641"/>
        <n v="4705.669975823554"/>
        <n v="168.43097489469858"/>
        <n v="423.06279988661413"/>
        <n v="377.9381379698914"/>
        <n v="417.1465682097957"/>
        <n v="373.16508533232866"/>
        <n v="263.09333539146985"/>
        <n v="287.46444835922523"/>
        <n v="145.94980188003709"/>
        <n v="408.4903116930468"/>
        <n v="346.53528976153734"/>
        <n v="408.1035472255937"/>
        <n v="302.18744328806713"/>
        <n v="255.7750659556266"/>
        <n v="111.0702501231369"/>
        <n v="516.5164560185481"/>
        <n v="272.6252535271458"/>
        <n v="1623.6288371097032"/>
        <n v="418.4240820386824"/>
        <n v="562.1889013446269"/>
        <n v="38.44743632495916"/>
        <n v="2049.0738508852355"/>
        <n v="482.44090544865105"/>
        <n v="144.63548410562473"/>
        <n v="201.8637779880164"/>
        <n v="1385.8015740875119"/>
        <n v="1985.924775487721"/>
        <n v="162.11574467486102"/>
        <n v="380.08099789043"/>
        <n v="479.5211650179149"/>
        <n v="95.74422616786009"/>
        <n v="397.05316273195774"/>
        <n v="505.84152777852773"/>
        <n v="802.0067623905003"/>
        <n v="220.69535360540635"/>
        <n v="288.027451352163"/>
        <n v="342.7620324965248"/>
        <n v="178.54884814061765"/>
        <n v="416.17898607481567"/>
        <n v="1313.2013180003605"/>
        <n v="111.50923350106815"/>
        <n v="802.7614564579796"/>
        <n v="89.39829342805051"/>
        <n v="203.78932274410815"/>
        <n v="558.7616553841774"/>
        <n v="632.175067166144"/>
        <n v="362.88522633816046"/>
        <n v="312.1547594565593"/>
        <n v="125.63916556463101"/>
        <n v="412.5722857157712"/>
        <n v="238.44446051093462"/>
        <n v="262.42353845624336"/>
        <n v="276.9716052166188"/>
        <n v="358.01870832142004"/>
        <n v="551.0302485059"/>
        <n v="658.0201538776796"/>
        <n v="442.6675004404125"/>
        <n v="316.2756399200137"/>
        <n v="110.89557139354397"/>
        <n v="616.1535173596112"/>
        <n v="1977.2514893597827"/>
        <n v="1849.2976306451394"/>
        <n v="2099.024932522826"/>
        <n v="181.66691149356578"/>
        <n v="297.4372682704171"/>
        <n v="1926.9704695954854"/>
        <n v="1198.658712210428"/>
        <n v="250.61715168055193"/>
        <n v="203.08285393966563"/>
        <n v="239.9650047114032"/>
        <n v="695.0687621307874"/>
        <n v="1497.0125232237087"/>
        <n v="139.18706369762532"/>
        <n v="229.28137788703106"/>
        <n v="426.20193360248817"/>
        <n v="531.806584936947"/>
        <n v="2833.1538047252025"/>
        <n v="641.1839870838091"/>
        <n v="430.7649539718259"/>
        <n v="328.13862333924897"/>
        <n v="353.92343079211827"/>
        <n v="438.25124632450655"/>
        <n v="384.80020123700757"/>
        <n v="1315.0593334700059"/>
        <n v="482.12387749605296"/>
        <n v="276.08299690061875"/>
        <n v="176.30284746522665"/>
        <n v="72.05872000480743"/>
        <n v="423.82764890174076"/>
        <n v="195.96738737481706"/>
        <n v="597.3039556278449"/>
        <n v="223.75638691606358"/>
        <n v="352.40399235094117"/>
        <n v="899.0382164533343"/>
        <n v="1360.0712777920423"/>
        <n v="78.20202263653071"/>
        <n v="1700.3312219732984"/>
        <n v="753.8926661346808"/>
        <n v="381.3272240459744"/>
        <n v="275.8087365981661"/>
        <n v="4896.394612248914"/>
        <n v="499.11080176137216"/>
        <n v="99.72778856078068"/>
        <n v="319.6327148103165"/>
        <n v="363.1819684733577"/>
        <n v="69.39555622870859"/>
        <n v="61.59509844897211"/>
        <n v="419.66321125867506"/>
        <n v="4093.4396889943073"/>
        <n v="307.8908957412967"/>
        <n v="769.4413730627942"/>
        <n v="58.188135885789805"/>
        <n v="200.4320362710488"/>
        <n v="686.8278648542268"/>
        <n v="413.16565792697963"/>
        <n v="518.8558819849492"/>
        <n v="1384.5451951380319"/>
        <n v="2124.4595635458672"/>
        <n v="187.5676836117445"/>
        <n v="127.31895643182828"/>
        <n v="3437.612875900929"/>
        <n v="813.8853086446909"/>
        <n v="1370.9408693335524"/>
        <n v="63.53381126181026"/>
        <n v="440.3657796882868"/>
        <n v="307.1201017704337"/>
        <n v="648.2413496312249"/>
        <n v="586.2373349766159"/>
        <n v="1228.8806969468246"/>
        <n v="516.8353774933631"/>
        <n v="131.18955150470248"/>
        <n v="109.2402511464844"/>
        <n v="539.5036252967506"/>
        <n v="393.3572254188241"/>
        <n v="587.1858670405779"/>
        <n v="163.36922441304023"/>
        <n v="441.1909309012324"/>
        <n v="86.32031252434928"/>
        <n v="463.2824585329145"/>
        <n v="167.32130597602466"/>
        <n v="83.91060398703556"/>
        <n v="518.1493231260866"/>
        <n v="153.85453373661565"/>
        <n v="639.1600418332308"/>
        <n v="101.73059972670191"/>
        <n v="492.47073626081954"/>
        <n v="45.40938453258229"/>
        <n v="660.780064566526"/>
        <n v="585.1896967926499"/>
        <n v="262.52513460203954"/>
        <n v="334.437910283004"/>
        <n v="1297.074222305182"/>
        <n v="2101.7166056444707"/>
        <n v="138.08725239951036"/>
        <n v="473.8180565391096"/>
        <n v="5149.366649851701"/>
        <n v="159.5202560663833"/>
        <n v="87.1547881107002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H1:X966" sheet="Inventory and Viewabilty"/>
  </cacheSource>
  <cacheFields>
    <cacheField name="exchange" numFmtId="0">
      <sharedItems containsBlank="1">
        <s v="PubMatic"/>
        <s v="Smart RTB+ (Smartadserver)"/>
        <s v="BidSwitch"/>
        <s v="Yieldmo"/>
        <s v="Google Ad Manager"/>
        <s v="Xandr - Monetize SSP (AppNexus)"/>
        <s v="Yahoo Exchange"/>
        <s v="Magnite DV+"/>
        <s v="Sovrn"/>
        <s v="OpenX"/>
        <s v="PulsePoint"/>
        <s v="Sharethrough"/>
        <s v="Index Exchange"/>
        <s v="TripleLift"/>
        <s v="Kargo"/>
        <s v="Taboola"/>
        <s v="GumGum"/>
        <m/>
      </sharedItems>
    </cacheField>
    <cacheField name="device_make" numFmtId="0">
      <sharedItems containsBlank="1">
        <s v="Smartphone"/>
        <s v="Windows PC"/>
        <s v="Apple PC"/>
        <m/>
      </sharedItems>
    </cacheField>
    <cacheField name="impressions" numFmtId="0">
      <sharedItems containsString="0" containsBlank="1" containsNumber="1" containsInteger="1">
        <n v="114723.0"/>
        <n v="49415.0"/>
        <n v="65243.0"/>
        <n v="10386.0"/>
        <n v="13202.0"/>
        <n v="109372.0"/>
        <n v="10501.0"/>
        <n v="1601933.0"/>
        <n v="16354.0"/>
        <n v="39844.0"/>
        <n v="12510.0"/>
        <n v="13382.0"/>
        <n v="120603.0"/>
        <n v="21599.0"/>
        <n v="120902.0"/>
        <n v="19212.0"/>
        <n v="213699.0"/>
        <n v="14730.0"/>
        <n v="57257.0"/>
        <n v="88293.0"/>
        <n v="96728.0"/>
        <n v="12088.0"/>
        <n v="188170.0"/>
        <n v="15904.0"/>
        <n v="9040.0"/>
        <n v="1221746.0"/>
        <n v="35335.0"/>
        <n v="8730.0"/>
        <n v="7356.0"/>
        <n v="9319.0"/>
        <n v="8233.0"/>
        <n v="37554.0"/>
        <n v="45711.0"/>
        <n v="7583.0"/>
        <n v="9709.0"/>
        <n v="10992.0"/>
        <n v="13779.0"/>
        <n v="35178.0"/>
        <n v="67752.0"/>
        <n v="42833.0"/>
        <n v="92764.0"/>
        <n v="14379.0"/>
        <n v="13642.0"/>
        <n v="9404.0"/>
        <n v="335461.0"/>
        <n v="25021.0"/>
        <n v="22175.0"/>
        <n v="13466.0"/>
        <n v="15200.0"/>
        <n v="18412.0"/>
        <n v="34959.0"/>
        <n v="207685.0"/>
        <n v="12280.0"/>
        <n v="66554.0"/>
        <n v="96508.0"/>
        <n v="272509.0"/>
        <n v="17317.0"/>
        <n v="21229.0"/>
        <n v="31813.0"/>
        <n v="7402.0"/>
        <n v="77313.0"/>
        <n v="8278.0"/>
        <n v="16669.0"/>
        <n v="16372.0"/>
        <n v="16227.0"/>
        <n v="16137.0"/>
        <n v="27371.0"/>
        <n v="49936.0"/>
        <n v="888037.0"/>
        <n v="116926.0"/>
        <n v="7695.0"/>
        <n v="106151.0"/>
        <n v="335664.0"/>
        <n v="262807.0"/>
        <n v="268811.0"/>
        <n v="17770.0"/>
        <n v="18028.0"/>
        <n v="144088.0"/>
        <n v="85280.0"/>
        <n v="97346.0"/>
        <n v="14917.0"/>
        <n v="88499.0"/>
        <n v="357707.0"/>
        <n v="292578.0"/>
        <n v="69136.0"/>
        <n v="68114.0"/>
        <n v="40519.0"/>
        <n v="16644.0"/>
        <n v="22800.0"/>
        <n v="32714.0"/>
        <n v="312206.0"/>
        <n v="15326.0"/>
        <n v="8068.0"/>
        <n v="12161.0"/>
        <n v="21962.0"/>
        <n v="263752.0"/>
        <n v="48707.0"/>
        <n v="90463.0"/>
        <n v="22690.0"/>
        <n v="10653.0"/>
        <n v="30714.0"/>
        <n v="100991.0"/>
        <n v="65380.0"/>
        <n v="22934.0"/>
        <n v="29107.0"/>
        <n v="8545.0"/>
        <n v="88819.0"/>
        <n v="57917.0"/>
        <n v="77703.0"/>
        <n v="39794.0"/>
        <n v="9149.0"/>
        <n v="10819.0"/>
        <n v="74164.0"/>
        <n v="12770.0"/>
        <n v="96779.0"/>
        <n v="121991.0"/>
        <n v="19093.0"/>
        <n v="138904.0"/>
        <n v="12592.0"/>
        <n v="18081.0"/>
        <n v="7427.0"/>
        <n v="13464.0"/>
        <n v="12512.0"/>
        <n v="44889.0"/>
        <n v="14038.0"/>
        <n v="22444.0"/>
        <n v="45965.0"/>
        <n v="12136.0"/>
        <n v="11043.0"/>
        <n v="100800.0"/>
        <n v="115673.0"/>
        <n v="9210.0"/>
        <n v="19464.0"/>
        <n v="16325.0"/>
        <n v="14137.0"/>
        <n v="24464.0"/>
        <n v="7229.0"/>
        <n v="37269.0"/>
        <n v="1515751.0"/>
        <n v="55274.0"/>
        <n v="134847.0"/>
        <n v="11296.0"/>
        <n v="16288.0"/>
        <n v="12459.0"/>
        <n v="14011.0"/>
        <n v="554980.0"/>
        <n v="8273.0"/>
        <n v="48211.0"/>
        <n v="221720.0"/>
        <n v="13823.0"/>
        <n v="186404.0"/>
        <n v="26304.0"/>
        <n v="53561.0"/>
        <n v="20278.0"/>
        <n v="70506.0"/>
        <n v="29251.0"/>
        <n v="12220.0"/>
        <n v="53464.0"/>
        <n v="58938.0"/>
        <n v="23965.0"/>
        <n v="24100.0"/>
        <n v="12319.0"/>
        <n v="17561.0"/>
        <n v="10835.0"/>
        <n v="325152.0"/>
        <n v="150457.0"/>
        <n v="224359.0"/>
        <n v="27202.0"/>
        <n v="190592.0"/>
        <n v="35163.0"/>
        <n v="45402.0"/>
        <n v="141165.0"/>
        <n v="62040.0"/>
        <n v="11734.0"/>
        <n v="161222.0"/>
        <n v="310255.0"/>
        <n v="321263.0"/>
        <n v="10779.0"/>
        <n v="1222302.0"/>
        <n v="232470.0"/>
        <n v="63794.0"/>
        <n v="114267.0"/>
        <n v="15033.0"/>
        <n v="10565.0"/>
        <n v="95644.0"/>
        <n v="25539.0"/>
        <n v="58738.0"/>
        <n v="17518.0"/>
        <n v="26270.0"/>
        <n v="16202.0"/>
        <n v="311753.0"/>
        <n v="59782.0"/>
        <n v="42830.0"/>
        <n v="63415.0"/>
        <n v="7789.0"/>
        <n v="109709.0"/>
        <n v="32173.0"/>
        <n v="55692.0"/>
        <n v="81905.0"/>
        <n v="43666.0"/>
        <n v="999915.0"/>
        <n v="210700.0"/>
        <n v="10903.0"/>
        <n v="23983.0"/>
        <n v="75531.0"/>
        <n v="446774.0"/>
        <n v="20348.0"/>
        <n v="47360.0"/>
        <n v="19408.0"/>
        <n v="8000.0"/>
        <n v="90123.0"/>
        <n v="28553.0"/>
        <n v="482834.0"/>
        <n v="14581.0"/>
        <n v="23488.0"/>
        <n v="16978.0"/>
        <n v="9238.0"/>
        <n v="42459.0"/>
        <n v="9153.0"/>
        <n v="42451.0"/>
        <n v="10066.0"/>
        <n v="21280.0"/>
        <n v="64892.0"/>
        <n v="49250.0"/>
        <n v="421110.0"/>
        <n v="127090.0"/>
        <n v="140359.0"/>
        <n v="32400.0"/>
        <n v="1116343.0"/>
        <n v="20417.0"/>
        <n v="183208.0"/>
        <n v="38735.0"/>
        <n v="56737.0"/>
        <n v="17075.0"/>
        <n v="16142.0"/>
        <n v="39705.0"/>
        <n v="81054.0"/>
        <n v="14083.0"/>
        <n v="21531.0"/>
        <n v="18401.0"/>
        <n v="69757.0"/>
        <n v="50517.0"/>
        <n v="106392.0"/>
        <n v="12868.0"/>
        <n v="13592.0"/>
        <n v="9222.0"/>
        <n v="11375.0"/>
        <n v="11681.0"/>
        <n v="10906.0"/>
        <n v="8420.0"/>
        <n v="286998.0"/>
        <n v="9790.0"/>
        <n v="12354.0"/>
        <n v="102884.0"/>
        <n v="20572.0"/>
        <n v="20537.0"/>
        <n v="52582.0"/>
        <n v="43367.0"/>
        <n v="7530.0"/>
        <n v="130796.0"/>
        <n v="122086.0"/>
        <n v="39725.0"/>
        <n v="212009.0"/>
        <n v="31443.0"/>
        <n v="87245.0"/>
        <n v="19334.0"/>
        <n v="115544.0"/>
        <n v="13655.0"/>
        <n v="20165.0"/>
        <n v="40447.0"/>
        <n v="318269.0"/>
        <n v="141157.0"/>
        <n v="9078.0"/>
        <n v="11025.0"/>
        <n v="88022.0"/>
        <n v="95289.0"/>
        <n v="19461.0"/>
        <n v="8111.0"/>
        <n v="50838.0"/>
        <n v="39212.0"/>
        <n v="7769.0"/>
        <n v="20459.0"/>
        <n v="76724.0"/>
        <n v="22163.0"/>
        <n v="9261.0"/>
        <n v="37355.0"/>
        <n v="13347.0"/>
        <n v="51889.0"/>
        <n v="69523.0"/>
        <n v="43327.0"/>
        <n v="29393.0"/>
        <n v="11672.0"/>
        <n v="9881.0"/>
        <n v="94340.0"/>
        <n v="69928.0"/>
        <n v="11561.0"/>
        <n v="73544.0"/>
        <n v="10485.0"/>
        <n v="8097.0"/>
        <n v="14693.0"/>
        <n v="11062.0"/>
        <n v="16236.0"/>
        <n v="83957.0"/>
        <n v="65043.0"/>
        <n v="38408.0"/>
        <n v="48947.0"/>
        <n v="21903.0"/>
        <n v="7531.0"/>
        <n v="74516.0"/>
        <n v="47016.0"/>
        <n v="11919.0"/>
        <n v="36543.0"/>
        <n v="42759.0"/>
        <n v="44505.0"/>
        <n v="470192.0"/>
        <n v="257862.0"/>
        <n v="14599.0"/>
        <n v="13100.0"/>
        <n v="39881.0"/>
        <n v="26558.0"/>
        <n v="177632.0"/>
        <n v="61574.0"/>
        <n v="12692.0"/>
        <n v="39314.0"/>
        <n v="9362.0"/>
        <n v="25377.0"/>
        <n v="253577.0"/>
        <n v="13168.0"/>
        <n v="14890.0"/>
        <n v="7965.0"/>
        <n v="18136.0"/>
        <n v="22004.0"/>
        <n v="8944.0"/>
        <n v="19951.0"/>
        <n v="149618.0"/>
        <n v="12988.0"/>
        <n v="14350.0"/>
        <n v="8362.0"/>
        <n v="13713.0"/>
        <n v="8217.0"/>
        <n v="562103.0"/>
        <n v="51056.0"/>
        <n v="58477.0"/>
        <n v="61848.0"/>
        <n v="49412.0"/>
        <n v="56927.0"/>
        <n v="9463.0"/>
        <n v="307888.0"/>
        <n v="12879.0"/>
        <n v="55445.0"/>
        <n v="20833.0"/>
        <n v="35043.0"/>
        <n v="117713.0"/>
        <n v="12176.0"/>
        <n v="10012.0"/>
        <n v="13326.0"/>
        <n v="48436.0"/>
        <n v="16580.0"/>
        <n v="9328.0"/>
        <n v="37617.0"/>
        <n v="45668.0"/>
        <n v="103665.0"/>
        <n v="17228.0"/>
        <n v="43057.0"/>
        <n v="77748.0"/>
        <n v="686858.0"/>
        <n v="18095.0"/>
        <n v="21028.0"/>
        <n v="1720462.0"/>
        <n v="12436.0"/>
        <n v="69540.0"/>
        <n v="229908.0"/>
        <n v="15441.0"/>
        <n v="11343.0"/>
        <n v="114384.0"/>
        <n v="9946.0"/>
        <n v="37717.0"/>
        <n v="37076.0"/>
        <n v="14047.0"/>
        <n v="14932.0"/>
        <n v="44361.0"/>
        <n v="38396.0"/>
        <n v="84306.0"/>
        <n v="760502.0"/>
        <n v="12710.0"/>
        <n v="14799.0"/>
        <n v="111624.0"/>
        <n v="80408.0"/>
        <n v="76049.0"/>
        <n v="13686.0"/>
        <n v="81486.0"/>
        <n v="15399.0"/>
        <n v="9273.0"/>
        <n v="217824.0"/>
        <n v="89744.0"/>
        <n v="10350.0"/>
        <n v="21482.0"/>
        <n v="1323451.0"/>
        <n v="679098.0"/>
        <n v="728841.0"/>
        <n v="23156.0"/>
        <n v="3196231.0"/>
        <n v="18324.0"/>
        <n v="14224.0"/>
        <n v="556152.0"/>
        <n v="117518.0"/>
        <n v="26212.0"/>
        <n v="7447.0"/>
        <n v="598460.0"/>
        <n v="9560.0"/>
        <n v="69722.0"/>
        <n v="284783.0"/>
        <n v="16175.0"/>
        <n v="507889.0"/>
        <n v="18633.0"/>
        <n v="109567.0"/>
        <n v="27032.0"/>
        <n v="26784.0"/>
        <n v="29092.0"/>
        <n v="9178.0"/>
        <n v="18537.0"/>
        <n v="12488.0"/>
        <n v="16719.0"/>
        <n v="297347.0"/>
        <n v="198163.0"/>
        <n v="65983.0"/>
        <n v="569171.0"/>
        <n v="13075.0"/>
        <n v="304377.0"/>
        <n v="756687.0"/>
        <n v="247106.0"/>
        <n v="780475.0"/>
        <n v="194833.0"/>
        <n v="69239.0"/>
        <n v="12606.0"/>
        <n v="29834.0"/>
        <n v="7320.0"/>
        <n v="47931.0"/>
        <n v="1109184.0"/>
        <n v="19344.0"/>
        <n v="18516.0"/>
        <n v="29856.0"/>
        <n v="98509.0"/>
        <n v="100058.0"/>
        <n v="7921.0"/>
        <n v="21737.0"/>
        <n v="11289.0"/>
        <n v="13293.0"/>
        <n v="7470.0"/>
        <n v="51515.0"/>
        <n v="16791.0"/>
        <n v="40859.0"/>
        <n v="16808.0"/>
        <n v="22501.0"/>
        <n v="11668.0"/>
        <n v="20486.0"/>
        <n v="14136.0"/>
        <n v="68704.0"/>
        <n v="276716.0"/>
        <n v="15588.0"/>
        <n v="19826.0"/>
        <n v="19549.0"/>
        <n v="46190.0"/>
        <n v="15449.0"/>
        <n v="75161.0"/>
        <n v="23774.0"/>
        <n v="30460.0"/>
        <n v="61442.0"/>
        <n v="11214.0"/>
        <n v="111884.0"/>
        <n v="264580.0"/>
        <n v="15277.0"/>
        <n v="11325.0"/>
        <n v="42884.0"/>
        <n v="20548.0"/>
        <n v="11417.0"/>
        <n v="10883.0"/>
        <n v="1956642.0"/>
        <n v="254780.0"/>
        <n v="21478.0"/>
        <n v="23410.0"/>
        <n v="7540.0"/>
        <n v="219088.0"/>
        <n v="1575592.0"/>
        <n v="19379.0"/>
        <n v="136733.0"/>
        <n v="16239.0"/>
        <n v="40929.0"/>
        <n v="15047.0"/>
        <n v="32436.0"/>
        <n v="9920.0"/>
        <n v="11789.0"/>
        <n v="15311.0"/>
        <n v="9702.0"/>
        <n v="25206.0"/>
        <n v="654902.0"/>
        <n v="12209.0"/>
        <n v="25889.0"/>
        <n v="14489.0"/>
        <n v="25532.0"/>
        <n v="31003.0"/>
        <n v="9725.0"/>
        <n v="12001.0"/>
        <n v="130602.0"/>
        <n v="27394.0"/>
        <n v="184622.0"/>
        <n v="39373.0"/>
        <n v="87287.0"/>
        <n v="99205.0"/>
        <n v="113262.0"/>
        <n v="27592.0"/>
        <n v="12974.0"/>
        <n v="12391.0"/>
        <n v="13132.0"/>
        <n v="19829.0"/>
        <n v="4154911.0"/>
        <n v="16503.0"/>
        <n v="11607.0"/>
        <n v="192201.0"/>
        <n v="33650.0"/>
        <n v="48562.0"/>
        <n v="14181.0"/>
        <n v="14509.0"/>
        <n v="1083050.0"/>
        <n v="15322.0"/>
        <n v="182114.0"/>
        <n v="65238.0"/>
        <n v="9867.0"/>
        <n v="72117.0"/>
        <n v="10677.0"/>
        <n v="102958.0"/>
        <n v="43117.0"/>
        <n v="13608.0"/>
        <n v="50183.0"/>
        <n v="7822.0"/>
        <n v="31243.0"/>
        <n v="11269.0"/>
        <n v="102905.0"/>
        <n v="21088.0"/>
        <n v="12214.0"/>
        <n v="11476.0"/>
        <n v="73567.0"/>
        <n v="224877.0"/>
        <n v="92806.0"/>
        <n v="10389.0"/>
        <n v="85965.0"/>
        <n v="104814.0"/>
        <n v="7687.0"/>
        <n v="126337.0"/>
        <n v="74436.0"/>
        <n v="45285.0"/>
        <n v="15318.0"/>
        <n v="8204.0"/>
        <n v="12864.0"/>
        <n v="10191.0"/>
        <n v="17833.0"/>
        <n v="10942.0"/>
        <n v="180353.0"/>
        <n v="104538.0"/>
        <n v="42755.0"/>
        <n v="59296.0"/>
        <n v="26715.0"/>
        <n v="12148.0"/>
        <n v="65257.0"/>
        <n v="252170.0"/>
        <n v="171575.0"/>
        <n v="16956.0"/>
        <n v="123430.0"/>
        <n v="57168.0"/>
        <n v="52006.0"/>
        <n v="36431.0"/>
        <n v="36863.0"/>
        <n v="22180.0"/>
        <n v="23941.0"/>
        <n v="571090.0"/>
        <n v="210096.0"/>
        <n v="292885.0"/>
        <n v="197192.0"/>
        <n v="82916.0"/>
        <n v="24875.0"/>
        <n v="45397.0"/>
        <n v="114194.0"/>
        <n v="18458.0"/>
        <n v="18771.0"/>
        <n v="232635.0"/>
        <n v="7514.0"/>
        <n v="16151.0"/>
        <n v="17049.0"/>
        <n v="7248.0"/>
        <n v="109128.0"/>
        <n v="13183.0"/>
        <n v="20885.0"/>
        <n v="207823.0"/>
        <n v="25835.0"/>
        <n v="921791.0"/>
        <n v="63460.0"/>
        <n v="49014.0"/>
        <n v="108559.0"/>
        <n v="818919.0"/>
        <n v="18022.0"/>
        <n v="39163.0"/>
        <n v="68008.0"/>
        <n v="11420.0"/>
        <n v="10093.0"/>
        <n v="152881.0"/>
        <n v="8437.0"/>
        <n v="91593.0"/>
        <n v="458931.0"/>
        <n v="17582.0"/>
        <n v="14553.0"/>
        <n v="564387.0"/>
        <n v="18313.0"/>
        <n v="61474.0"/>
        <n v="9533.0"/>
        <n v="34278.0"/>
        <n v="189462.0"/>
        <n v="14922.0"/>
        <n v="83537.0"/>
        <n v="80456.0"/>
        <n v="17382.0"/>
        <n v="13700.0"/>
        <n v="186702.0"/>
        <n v="17645.0"/>
        <n v="9157.0"/>
        <n v="11511.0"/>
        <n v="7472.0"/>
        <n v="10815.0"/>
        <n v="47394.0"/>
        <n v="405957.0"/>
        <n v="7584.0"/>
        <n v="27473.0"/>
        <n v="17620.0"/>
        <n v="1010148.0"/>
        <n v="119280.0"/>
        <n v="14398.0"/>
        <n v="11697.0"/>
        <n v="189571.0"/>
        <n v="13833.0"/>
        <n v="14984.0"/>
        <n v="7585.0"/>
        <n v="7862.0"/>
        <n v="14763.0"/>
        <n v="15475.0"/>
        <n v="83854.0"/>
        <n v="9014.0"/>
        <n v="161178.0"/>
        <n v="113420.0"/>
        <n v="7628.0"/>
        <n v="56945.0"/>
        <n v="115412.0"/>
        <n v="38070.0"/>
        <n v="481526.0"/>
        <n v="9060.0"/>
        <n v="183230.0"/>
        <n v="29323.0"/>
        <n v="95655.0"/>
        <n v="28888.0"/>
        <n v="8716.0"/>
        <n v="7394.0"/>
        <n v="1767940.0"/>
        <n v="9515.0"/>
        <n v="14451.0"/>
        <n v="17752.0"/>
        <n v="766674.0"/>
        <n v="7691.0"/>
        <n v="15547.0"/>
        <n v="33069.0"/>
        <n v="32845.0"/>
        <n v="198754.0"/>
        <n v="31359.0"/>
        <n v="96031.0"/>
        <n v="21143.0"/>
        <n v="117879.0"/>
        <n v="54134.0"/>
        <n v="12092.0"/>
        <n v="239164.0"/>
        <n v="61227.0"/>
        <n v="9357.0"/>
        <n v="24962.0"/>
        <n v="9730.0"/>
        <n v="156427.0"/>
        <n v="15602.0"/>
        <n v="48892.0"/>
        <n v="16628.0"/>
        <n v="84460.0"/>
        <n v="15252.0"/>
        <n v="9130.0"/>
        <n v="60412.0"/>
        <n v="742281.0"/>
        <n v="37176.0"/>
        <n v="41513.0"/>
        <n v="35034.0"/>
        <n v="8862.0"/>
        <n v="26820.0"/>
        <n v="908899.0"/>
        <n v="22259.0"/>
        <n v="26415.0"/>
        <n v="37227.0"/>
        <n v="13946.0"/>
        <n v="680912.0"/>
        <n v="9059.0"/>
        <n v="78433.0"/>
        <n v="10707.0"/>
        <n v="7409.0"/>
        <n v="435848.0"/>
        <n v="510778.0"/>
        <n v="70134.0"/>
        <n v="23711.0"/>
        <n v="20899.0"/>
        <n v="10811.0"/>
        <n v="1100942.0"/>
        <n v="26439.0"/>
        <n v="10524.0"/>
        <n v="23829.0"/>
        <n v="31625.0"/>
        <n v="81567.0"/>
        <n v="8187.0"/>
        <n v="64577.0"/>
        <n v="12451.0"/>
        <n v="7806.0"/>
        <n v="76439.0"/>
        <n v="74426.0"/>
        <m/>
      </sharedItems>
    </cacheField>
    <cacheField name="clicks" numFmtId="0">
      <sharedItems containsString="0" containsBlank="1" containsNumber="1" containsInteger="1">
        <n v="350.0"/>
        <n v="144.0"/>
        <n v="120.0"/>
        <n v="65.0"/>
        <n v="101.0"/>
        <n v="364.0"/>
        <n v="90.0"/>
        <n v="4265.0"/>
        <n v="40.0"/>
        <n v="99.0"/>
        <n v="74.0"/>
        <n v="68.0"/>
        <n v="298.0"/>
        <n v="66.0"/>
        <n v="333.0"/>
        <n v="54.0"/>
        <n v="270.0"/>
        <n v="88.0"/>
        <n v="167.0"/>
        <n v="255.0"/>
        <n v="341.0"/>
        <n v="490.0"/>
        <n v="190.0"/>
        <n v="21.0"/>
        <n v="3874.0"/>
        <n v="22.0"/>
        <n v="10.0"/>
        <n v="30.0"/>
        <n v="92.0"/>
        <n v="130.0"/>
        <n v="45.0"/>
        <n v="58.0"/>
        <n v="97.0"/>
        <n v="96.0"/>
        <n v="155.0"/>
        <n v="174.0"/>
        <n v="320.0"/>
        <n v="963.0"/>
        <n v="50.0"/>
        <n v="140.0"/>
        <n v="150.0"/>
        <n v="60.0"/>
        <n v="122.0"/>
        <n v="512.0"/>
        <n v="169.0"/>
        <n v="351.0"/>
        <n v="736.0"/>
        <n v="80.0"/>
        <n v="84.0"/>
        <n v="9.0"/>
        <n v="191.0"/>
        <n v="26.0"/>
        <n v="126.0"/>
        <n v="2841.0"/>
        <n v="321.0"/>
        <n v="20.0"/>
        <n v="299.0"/>
        <n v="852.0"/>
        <n v="684.0"/>
        <n v="799.0"/>
        <n v="70.0"/>
        <n v="89.0"/>
        <n v="211.0"/>
        <n v="790.0"/>
        <n v="186.0"/>
        <n v="951.0"/>
        <n v="812.0"/>
        <n v="111.0"/>
        <n v="79.0"/>
        <n v="69.0"/>
        <n v="841.0"/>
        <n v="702.0"/>
        <n v="185.0"/>
        <n v="204.0"/>
        <n v="286.0"/>
        <n v="208.0"/>
        <n v="81.0"/>
        <n v="64.0"/>
        <n v="200.0"/>
        <n v="212.0"/>
        <n v="241.0"/>
        <n v="369.0"/>
        <n v="399.0"/>
        <n v="63.0"/>
        <n v="44.0"/>
        <n v="0.0"/>
        <n v="125.0"/>
        <n v="160.0"/>
        <n v="410.0"/>
        <n v="78.0"/>
        <n v="106.0"/>
        <n v="219.0"/>
        <n v="450.0"/>
        <n v="56.0"/>
        <n v="1542.0"/>
        <n v="24.0"/>
        <n v="499.0"/>
        <n v="940.0"/>
        <n v="75.0"/>
        <n v="147.0"/>
        <n v="86.0"/>
        <n v="95.0"/>
        <n v="175.0"/>
        <n v="110.0"/>
        <n v="25.0"/>
        <n v="854.0"/>
        <n v="420.0"/>
        <n v="480.0"/>
        <n v="601.0"/>
        <n v="250.0"/>
        <n v="500.0"/>
        <n v="970.0"/>
        <n v="3142.0"/>
        <n v="504.0"/>
        <n v="76.0"/>
        <n v="240.0"/>
        <n v="165.0"/>
        <n v="763.0"/>
        <n v="278.0"/>
        <n v="104.0"/>
        <n v="184.0"/>
        <n v="220.0"/>
        <n v="133.0"/>
        <n v="2748.0"/>
        <n v="704.0"/>
        <n v="35.0"/>
        <n v="1269.0"/>
        <n v="85.0"/>
        <n v="121.0"/>
        <n v="23.0"/>
        <n v="214.0"/>
        <n v="984.0"/>
        <n v="352.0"/>
        <n v="87.0"/>
        <n v="3104.0"/>
        <n v="620.0"/>
        <n v="114.0"/>
        <n v="145.0"/>
        <n v="265.0"/>
        <n v="55.0"/>
        <n v="199.0"/>
        <n v="33.0"/>
        <n v="46.0"/>
        <n v="815.0"/>
        <n v="300.0"/>
        <n v="555.0"/>
        <n v="412.0"/>
        <n v="177.0"/>
        <n v="914.0"/>
        <n v="370.0"/>
        <n v="260.0"/>
        <n v="187.0"/>
        <n v="15.0"/>
        <n v="210.0"/>
        <n v="223.0"/>
        <n v="230.0"/>
        <n v="124.0"/>
        <n v="700.0"/>
        <n v="485.0"/>
        <n v="280.0"/>
        <n v="105.0"/>
        <n v="100.0"/>
        <n v="39.0"/>
        <n v="890.0"/>
        <n v="31.0"/>
        <n v="151.0"/>
        <n v="1450.0"/>
        <n v="135.0"/>
        <n v="213.0"/>
        <n v="170.0"/>
        <n v="863.0"/>
        <n v="71.0"/>
        <n v="374.0"/>
        <n v="98.0"/>
        <n v="171.0"/>
        <n v="227.0"/>
        <n v="2085.0"/>
        <n v="4865.0"/>
        <n v="489.0"/>
        <n v="48.0"/>
        <n v="113.0"/>
        <n v="166.0"/>
        <n v="2140.0"/>
        <n v="59.0"/>
        <n v="590.0"/>
        <n v="193.0"/>
        <n v="560.0"/>
        <n v="311.0"/>
        <n v="67.0"/>
        <n v="3414.0"/>
        <n v="1984.0"/>
        <n v="2174.0"/>
        <n v="73.0"/>
        <n v="8745.0"/>
        <n v="1867.0"/>
        <n v="77.0"/>
        <n v="1654.0"/>
        <n v="194.0"/>
        <n v="756.0"/>
        <n v="823.0"/>
        <n v="345.0"/>
        <n v="751.0"/>
        <n v="469.0"/>
        <n v="1354.0"/>
        <n v="801.0"/>
        <n v="750.0"/>
        <n v="2186.0"/>
        <n v="435.0"/>
        <n v="43.0"/>
        <n v="42.0"/>
        <n v="49.0"/>
        <n v="691.0"/>
        <n v="4563.0"/>
        <n v="699.0"/>
        <n v="1245.0"/>
        <n v="541.0"/>
        <n v="142.0"/>
        <n v="1874.0"/>
        <n v="37.0"/>
        <n v="269.0"/>
        <n v="180.0"/>
        <n v="203.0"/>
        <n v="380.0"/>
        <n v="1254.0"/>
        <n v="3984.0"/>
        <n v="421.0"/>
        <n v="197.0"/>
        <n v="805.0"/>
        <n v="233.0"/>
        <n v="325.0"/>
        <n v="61.0"/>
        <n v="471.0"/>
        <n v="347.0"/>
        <n v="117.0"/>
        <n v="201.0"/>
        <n v="650.0"/>
        <n v="360.0"/>
        <n v="108.0"/>
        <n v="116.0"/>
        <n v="1541.0"/>
        <n v="796.0"/>
        <n v="519.0"/>
        <n v="666.0"/>
        <n v="470.0"/>
        <n v="600.0"/>
        <n v="2150.0"/>
        <n v="1987.0"/>
        <n v="426.0"/>
        <n v="974.0"/>
        <n v="47.0"/>
        <n v="478.0"/>
        <n v="222.0"/>
        <n v="874.0"/>
        <n v="52.0"/>
        <n v="2874.0"/>
        <n v="400.0"/>
        <n v="13.0"/>
        <n v="492.0"/>
        <n v="19.0"/>
        <n v="152.0"/>
        <n v="146.0"/>
        <n v="1235.0"/>
        <n v="275.0"/>
        <n v="4852.0"/>
        <n v="164.0"/>
        <n v="390.0"/>
        <n v="209.0"/>
        <n v="1999.0"/>
        <n v="2000.0"/>
        <n v="57.0"/>
        <n v="1058.0"/>
        <n v="1290.0"/>
        <n v="2984.0"/>
        <n v="440.0"/>
        <m/>
      </sharedItems>
    </cacheField>
    <cacheField name="viewable_impressions" numFmtId="0">
      <sharedItems containsString="0" containsBlank="1" containsNumber="1" containsInteger="1">
        <n v="14623.0"/>
        <n v="24692.0"/>
        <n v="39543.0"/>
        <n v="5876.0"/>
        <n v="10871.0"/>
        <n v="58336.0"/>
        <n v="4126.0"/>
        <n v="1135085.0"/>
        <n v="8061.0"/>
        <n v="11077.0"/>
        <n v="4391.0"/>
        <n v="3340.0"/>
        <n v="47405.0"/>
        <n v="13600.0"/>
        <n v="9964.0"/>
        <n v="6872.0"/>
        <n v="18395.0"/>
        <n v="1272.0"/>
        <n v="3797.0"/>
        <n v="24101.0"/>
        <n v="69700.0"/>
        <n v="1124.0"/>
        <n v="155266.0"/>
        <n v="7523.0"/>
        <n v="3585.0"/>
        <n v="512107.0"/>
        <n v="22566.0"/>
        <n v="3725.0"/>
        <n v="1588.0"/>
        <n v="6193.0"/>
        <n v="5361.0"/>
        <n v="13128.0"/>
        <n v="23052.0"/>
        <n v="4608.0"/>
        <n v="3339.0"/>
        <n v="6677.0"/>
        <n v="3482.0"/>
        <n v="23374.0"/>
        <n v="47126.0"/>
        <n v="37438.0"/>
        <n v="19625.0"/>
        <n v="6272.0"/>
        <n v="9830.0"/>
        <n v="4781.0"/>
        <n v="171464.0"/>
        <n v="11084.0"/>
        <n v="14910.0"/>
        <n v="8684.0"/>
        <n v="5375.0"/>
        <n v="5668.0"/>
        <n v="17511.0"/>
        <n v="20134.0"/>
        <n v="7633.0"/>
        <n v="39206.0"/>
        <n v="47065.0"/>
        <n v="89526.0"/>
        <n v="8055.0"/>
        <n v="18073.0"/>
        <n v="14149.0"/>
        <n v="3860.0"/>
        <n v="40366.0"/>
        <n v="6758.0"/>
        <n v="10961.0"/>
        <n v="4731.0"/>
        <n v="9438.0"/>
        <n v="7938.0"/>
        <n v="22256.0"/>
        <n v="25461.0"/>
        <n v="370429.0"/>
        <n v="69132.0"/>
        <n v="3481.0"/>
        <n v="75304.0"/>
        <n v="148742.0"/>
        <n v="109871.0"/>
        <n v="95989.0"/>
        <n v="12771.0"/>
        <n v="1851.0"/>
        <n v="26416.0"/>
        <n v="35860.0"/>
        <n v="44118.0"/>
        <n v="3065.0"/>
        <n v="18950.0"/>
        <n v="203987.0"/>
        <n v="6474.0"/>
        <n v="40571.0"/>
        <n v="569.0"/>
        <n v="6105.0"/>
        <n v="5055.0"/>
        <n v="8298.0"/>
        <n v="3756.0"/>
        <n v="35661.0"/>
        <n v="7941.0"/>
        <n v="5545.0"/>
        <n v="6284.0"/>
        <n v="10702.0"/>
        <n v="127042.0"/>
        <n v="25182.0"/>
        <n v="803.0"/>
        <n v="10212.0"/>
        <n v="5263.0"/>
        <n v="12531.0"/>
        <n v="56138.0"/>
        <n v="30039.0"/>
        <n v="18536.0"/>
        <n v="4047.0"/>
        <n v="3454.0"/>
        <n v="65488.0"/>
        <n v="3650.0"/>
        <n v="33478.0"/>
        <n v="17539.0"/>
        <n v="4568.0"/>
        <n v="4168.0"/>
        <n v="25104.0"/>
        <n v="6224.0"/>
        <n v="9831.0"/>
        <n v="43079.0"/>
        <n v="9626.0"/>
        <n v="98952.0"/>
        <n v="7472.0"/>
        <n v="4545.0"/>
        <n v="4752.0"/>
        <n v="1698.0"/>
        <n v="6240.0"/>
        <n v="17477.0"/>
        <n v="1600.0"/>
        <n v="12672.0"/>
        <n v="10028.0"/>
        <n v="2089.0"/>
        <n v="4547.0"/>
        <n v="14473.0"/>
        <n v="52475.0"/>
        <n v="3798.0"/>
        <n v="11814.0"/>
        <n v="9558.0"/>
        <n v="9300.0"/>
        <n v="3275.0"/>
        <n v="11667.0"/>
        <n v="1151776.0"/>
        <n v="47583.0"/>
        <n v="104268.0"/>
        <n v="6822.0"/>
        <n v="5304.0"/>
        <n v="7290.0"/>
        <n v="5060.0"/>
        <n v="323498.0"/>
        <n v="1929.0"/>
        <n v="30157.0"/>
        <n v="35178.0"/>
        <n v="10671.0"/>
        <n v="30885.0"/>
        <n v="12354.0"/>
        <n v="37063.0"/>
        <n v="14227.0"/>
        <n v="6410.0"/>
        <n v="26779.0"/>
        <n v="25060.0"/>
        <n v="7133.0"/>
        <n v="22151.0"/>
        <n v="41861.0"/>
        <n v="13608.0"/>
        <n v="11355.0"/>
        <n v="7028.0"/>
        <n v="2960.0"/>
        <n v="2888.0"/>
        <n v="138319.0"/>
        <n v="58372.0"/>
        <n v="163149.0"/>
        <n v="5202.0"/>
        <n v="28906.0"/>
        <n v="21222.0"/>
        <n v="17284.0"/>
        <n v="102776.0"/>
        <n v="43853.0"/>
        <n v="8741.0"/>
        <n v="66740.0"/>
        <n v="105054.0"/>
        <n v="172887.0"/>
        <n v="6420.0"/>
        <n v="553773.0"/>
        <n v="40870.0"/>
        <n v="46557.0"/>
        <n v="60964.0"/>
        <n v="5495.0"/>
        <n v="6248.0"/>
        <n v="13294.0"/>
        <n v="12130.0"/>
        <n v="33538.0"/>
        <n v="11513.0"/>
        <n v="12813.0"/>
        <n v="11786.0"/>
        <n v="170122.0"/>
        <n v="28235.0"/>
        <n v="24499.0"/>
        <n v="28161.0"/>
        <n v="4655.0"/>
        <n v="3064.0"/>
        <n v="24427.0"/>
        <n v="3596.0"/>
        <n v="61995.0"/>
        <n v="18513.0"/>
        <n v="618816.0"/>
        <n v="94625.0"/>
        <n v="3776.0"/>
        <n v="464.0"/>
        <n v="63816.0"/>
        <n v="196581.0"/>
        <n v="14945.0"/>
        <n v="8047.0"/>
        <n v="6596.0"/>
        <n v="4400.0"/>
        <n v="33421.0"/>
        <n v="11390.0"/>
        <n v="292059.0"/>
        <n v="6970.0"/>
        <n v="4620.0"/>
        <n v="8367.0"/>
        <n v="4626.0"/>
        <n v="15187.0"/>
        <n v="4345.0"/>
        <n v="29142.0"/>
        <n v="6978.0"/>
        <n v="15309.0"/>
        <n v="34731.0"/>
        <n v="9205.0"/>
        <n v="212140.0"/>
        <n v="30178.0"/>
        <n v="76130.0"/>
        <n v="5152.0"/>
        <n v="550519.0"/>
        <n v="1016.0"/>
        <n v="131164.0"/>
        <n v="28719.0"/>
        <n v="41296.0"/>
        <n v="5508.0"/>
        <n v="7064.0"/>
        <n v="12950.0"/>
        <n v="56762.0"/>
        <n v="9945.0"/>
        <n v="15593.0"/>
        <n v="11051.0"/>
        <n v="41258.0"/>
        <n v="17179.0"/>
        <n v="39599.0"/>
        <n v="6472.0"/>
        <n v="7747.0"/>
        <n v="5352.0"/>
        <n v="7171.0"/>
        <n v="4713.0"/>
        <n v="4735.0"/>
        <n v="4430.0"/>
        <n v="61586.0"/>
        <n v="1295.0"/>
        <n v="8561.0"/>
        <n v="42841.0"/>
        <n v="2226.0"/>
        <n v="15587.0"/>
        <n v="22065.0"/>
        <n v="14306.0"/>
        <n v="5468.0"/>
        <n v="109118.0"/>
        <n v="82898.0"/>
        <n v="5402.0"/>
        <n v="16903.0"/>
        <n v="19134.0"/>
        <n v="71903.0"/>
        <n v="8673.0"/>
        <n v="79182.0"/>
        <n v="9519.0"/>
        <n v="6601.0"/>
        <n v="16663.0"/>
        <n v="33355.0"/>
        <n v="8280.0"/>
        <n v="4051.0"/>
        <n v="7974.0"/>
        <n v="45972.0"/>
        <n v="19527.0"/>
        <n v="14647.0"/>
        <n v="4346.0"/>
        <n v="23274.0"/>
        <n v="31317.0"/>
        <n v="3152.0"/>
        <n v="12668.0"/>
        <n v="43209.0"/>
        <n v="2368.0"/>
        <n v="3852.0"/>
        <n v="17138.0"/>
        <n v="8357.0"/>
        <n v="33879.0"/>
        <n v="48273.0"/>
        <n v="4689.0"/>
        <n v="3277.0"/>
        <n v="7619.0"/>
        <n v="2344.0"/>
        <n v="16955.0"/>
        <n v="30196.0"/>
        <n v="4063.0"/>
        <n v="40405.0"/>
        <n v="4255.0"/>
        <n v="4942.0"/>
        <n v="6597.0"/>
        <n v="6539.0"/>
        <n v="8669.0"/>
        <n v="1420.0"/>
        <n v="25871.0"/>
        <n v="23557.0"/>
        <n v="32089.0"/>
        <n v="18831.0"/>
        <n v="3059.0"/>
        <n v="23985.0"/>
        <n v="12210.0"/>
        <n v="8100.0"/>
        <n v="18046.0"/>
        <n v="17744.0"/>
        <n v="18993.0"/>
        <n v="336480.0"/>
        <n v="105048.0"/>
        <n v="28001.0"/>
        <n v="1779.0"/>
        <n v="6507.0"/>
        <n v="6331.0"/>
        <n v="15761.0"/>
        <n v="70865.0"/>
        <n v="18717.0"/>
        <n v="9048.0"/>
        <n v="27671.0"/>
        <n v="16698.0"/>
        <n v="66972.0"/>
        <n v="8527.0"/>
        <n v="5230.0"/>
        <n v="10842.0"/>
        <n v="18735.0"/>
        <n v="3002.0"/>
        <n v="10511.0"/>
        <n v="126031.0"/>
        <n v="6514.0"/>
        <n v="8228.0"/>
        <n v="3821.0"/>
        <n v="5959.0"/>
        <n v="8339.0"/>
        <n v="5740.0"/>
        <n v="340616.0"/>
        <n v="24672.0"/>
        <n v="43554.0"/>
        <n v="6581.0"/>
        <n v="22155.0"/>
        <n v="20980.0"/>
        <n v="1518.0"/>
        <n v="134959.0"/>
        <n v="7225.0"/>
        <n v="4565.0"/>
        <n v="1777.0"/>
        <n v="20942.0"/>
        <n v="16357.0"/>
        <n v="5460.0"/>
        <n v="5734.0"/>
        <n v="3568.0"/>
        <n v="16543.0"/>
        <n v="11928.0"/>
        <n v="7102.0"/>
        <n v="5092.0"/>
        <n v="16872.0"/>
        <n v="77283.0"/>
        <n v="11116.0"/>
        <n v="23767.0"/>
        <n v="6170.0"/>
        <n v="81956.0"/>
        <n v="10021.0"/>
        <n v="5781.0"/>
        <n v="940296.0"/>
        <n v="7055.0"/>
        <n v="28713.0"/>
        <n v="98259.0"/>
        <n v="7626.0"/>
        <n v="5900.0"/>
        <n v="61524.0"/>
        <n v="4818.0"/>
        <n v="26541.0"/>
        <n v="9246.0"/>
        <n v="9934.0"/>
        <n v="8947.0"/>
        <n v="36040.0"/>
        <n v="6305.0"/>
        <n v="45376.0"/>
        <n v="326721.0"/>
        <n v="8159.0"/>
        <n v="1403.0"/>
        <n v="40343.0"/>
        <n v="13127.0"/>
        <n v="34921.0"/>
        <n v="7928.0"/>
        <n v="57653.0"/>
        <n v="3398.0"/>
        <n v="4648.0"/>
        <n v="75089.0"/>
        <n v="48786.0"/>
        <n v="723.0"/>
        <n v="10473.0"/>
        <n v="737990.0"/>
        <n v="467726.0"/>
        <n v="424340.0"/>
        <n v="4468.0"/>
        <n v="2013324.0"/>
        <n v="3145.0"/>
        <n v="2549.0"/>
        <n v="221833.0"/>
        <n v="66458.0"/>
        <n v="12726.0"/>
        <n v="4163.0"/>
        <n v="201153.0"/>
        <n v="3076.0"/>
        <n v="40640.0"/>
        <n v="239363.0"/>
        <n v="1923.0"/>
        <n v="9613.0"/>
        <n v="176329.0"/>
        <n v="9424.0"/>
        <n v="57620.0"/>
        <n v="21893.0"/>
        <n v="12708.0"/>
        <n v="16986.0"/>
        <n v="4644.0"/>
        <n v="6473.0"/>
        <n v="4021.0"/>
        <n v="9944.0"/>
        <n v="166412.0"/>
        <n v="76695.0"/>
        <n v="8536.0"/>
        <n v="343050.0"/>
        <n v="5980.0"/>
        <n v="27519.0"/>
        <n v="442979.0"/>
        <n v="159618.0"/>
        <n v="453974.0"/>
        <n v="29091.0"/>
        <n v="23112.0"/>
        <n v="8332.0"/>
        <n v="14599.0"/>
        <n v="4020.0"/>
        <n v="15989.0"/>
        <n v="83035.0"/>
        <n v="2353.0"/>
        <n v="8191.0"/>
        <n v="7664.0"/>
        <n v="30688.0"/>
        <n v="73422.0"/>
        <n v="4727.0"/>
        <n v="11206.0"/>
        <n v="1345.0"/>
        <n v="9054.0"/>
        <n v="6753.0"/>
        <n v="18304.0"/>
        <n v="11402.0"/>
        <n v="17695.0"/>
        <n v="9211.0"/>
        <n v="13003.0"/>
        <n v="7860.0"/>
        <n v="14583.0"/>
        <n v="4683.0"/>
        <n v="31283.0"/>
        <n v="114927.0"/>
        <n v="6511.0"/>
        <n v="6187.0"/>
        <n v="8618.0"/>
        <n v="4595.0"/>
        <n v="40385.0"/>
        <n v="10735.0"/>
        <n v="21830.0"/>
        <n v="17048.0"/>
        <n v="5523.0"/>
        <n v="53017.0"/>
        <n v="217526.0"/>
        <n v="3089.0"/>
        <n v="6186.0"/>
        <n v="14259.0"/>
        <n v="1387.0"/>
        <n v="1652.0"/>
        <n v="981461.0"/>
        <n v="19169.0"/>
        <n v="15548.0"/>
        <n v="163786.0"/>
        <n v="13626.0"/>
        <n v="1475.0"/>
        <n v="75638.0"/>
        <n v="1155869.0"/>
        <n v="12168.0"/>
        <n v="102728.0"/>
        <n v="9375.0"/>
        <n v="9249.0"/>
        <n v="5653.0"/>
        <n v="17531.0"/>
        <n v="6702.0"/>
        <n v="7757.0"/>
        <n v="5564.0"/>
        <n v="3588.0"/>
        <n v="40733.0"/>
        <n v="3976.0"/>
        <n v="18382.0"/>
        <n v="12453.0"/>
        <n v="15219.0"/>
        <n v="12591.0"/>
        <n v="6616.0"/>
        <n v="7173.0"/>
        <n v="11736.0"/>
        <n v="16144.0"/>
        <n v="98938.0"/>
        <n v="23152.0"/>
        <n v="40039.0"/>
        <n v="49240.0"/>
        <n v="95762.0"/>
        <n v="10901.0"/>
        <n v="7521.0"/>
        <n v="5756.0"/>
        <n v="6133.0"/>
        <n v="15071.0"/>
        <n v="2338732.0"/>
        <n v="8595.0"/>
        <n v="5218.0"/>
        <n v="113707.0"/>
        <n v="15621.0"/>
        <n v="29108.0"/>
        <n v="7106.0"/>
        <n v="866.0"/>
        <n v="590156.0"/>
        <n v="6416.0"/>
        <n v="14477.0"/>
        <n v="23741.0"/>
        <n v="6867.0"/>
        <n v="9807.0"/>
        <n v="7247.0"/>
        <n v="86884.0"/>
        <n v="6478.0"/>
        <n v="2714.0"/>
        <n v="41506.0"/>
        <n v="3786.0"/>
        <n v="16326.0"/>
        <n v="4992.0"/>
        <n v="45324.0"/>
        <n v="17930.0"/>
        <n v="5376.0"/>
        <n v="4963.0"/>
        <n v="28800.0"/>
        <n v="121175.0"/>
        <n v="67534.0"/>
        <n v="8161.0"/>
        <n v="33865.0"/>
        <n v="55984.0"/>
        <n v="5311.0"/>
        <n v="51394.0"/>
        <n v="30158.0"/>
        <n v="30225.0"/>
        <n v="5928.0"/>
        <n v="1348.0"/>
        <n v="5549.0"/>
        <n v="1243.0"/>
        <n v="8670.0"/>
        <n v="4578.0"/>
        <n v="67637.0"/>
        <n v="49049.0"/>
        <n v="36503.0"/>
        <n v="25482.0"/>
        <n v="12287.0"/>
        <n v="7950.0"/>
        <n v="12749.0"/>
        <n v="9248.0"/>
        <n v="101487.0"/>
        <n v="7553.0"/>
        <n v="45294.0"/>
        <n v="43261.0"/>
        <n v="24711.0"/>
        <n v="31262.0"/>
        <n v="3570.0"/>
        <n v="4835.0"/>
        <n v="13054.0"/>
        <n v="246243.0"/>
        <n v="90928.0"/>
        <n v="12733.0"/>
        <n v="80623.0"/>
        <n v="24951.0"/>
        <n v="14213.0"/>
        <n v="716.0"/>
        <n v="50923.0"/>
        <n v="3623.0"/>
        <n v="34008.0"/>
        <n v="2646.0"/>
        <n v="4360.0"/>
        <n v="191.0"/>
        <n v="3988.0"/>
        <n v="38487.0"/>
        <n v="4337.0"/>
        <n v="9901.0"/>
        <n v="33602.0"/>
        <n v="3753.0"/>
        <n v="668449.0"/>
        <n v="26978.0"/>
        <n v="30349.0"/>
        <n v="79254.0"/>
        <n v="395852.0"/>
        <n v="10618.0"/>
        <n v="16254.0"/>
        <n v="2996.0"/>
        <n v="4647.0"/>
        <n v="3901.0"/>
        <n v="94895.0"/>
        <n v="5271.0"/>
        <n v="51004.0"/>
        <n v="264325.0"/>
        <n v="9848.0"/>
        <n v="6119.0"/>
        <n v="78234.0"/>
        <n v="9481.0"/>
        <n v="31245.0"/>
        <n v="6548.0"/>
        <n v="3704.0"/>
        <n v="53431.0"/>
        <n v="10713.0"/>
        <n v="67987.0"/>
        <n v="46039.0"/>
        <n v="7411.0"/>
        <n v="3609.0"/>
        <n v="132038.0"/>
        <n v="9673.0"/>
        <n v="4520.0"/>
        <n v="8268.0"/>
        <n v="1191.0"/>
        <n v="4321.0"/>
        <n v="22712.0"/>
        <n v="204189.0"/>
        <n v="3093.0"/>
        <n v="11306.0"/>
        <n v="11197.0"/>
        <n v="699834.0"/>
        <n v="55665.0"/>
        <n v="2807.0"/>
        <n v="6761.0"/>
        <n v="130676.0"/>
        <n v="7693.0"/>
        <n v="9614.0"/>
        <n v="5396.0"/>
        <n v="2152.0"/>
        <n v="8955.0"/>
        <n v="6019.0"/>
        <n v="60626.0"/>
        <n v="5054.0"/>
        <n v="70181.0"/>
        <n v="33557.0"/>
        <n v="5048.0"/>
        <n v="20750.0"/>
        <n v="71564.0"/>
        <n v="15253.0"/>
        <n v="396802.0"/>
        <n v="5190.0"/>
        <n v="155260.0"/>
        <n v="13822.0"/>
        <n v="9202.0"/>
        <n v="21437.0"/>
        <n v="6490.0"/>
        <n v="3441.0"/>
        <n v="881525.0"/>
        <n v="6169.0"/>
        <n v="5606.0"/>
        <n v="5855.0"/>
        <n v="344201.0"/>
        <n v="3890.0"/>
        <n v="7615.0"/>
        <n v="16163.0"/>
        <n v="137649.0"/>
        <n v="18348.0"/>
        <n v="57187.0"/>
        <n v="52098.0"/>
        <n v="37418.0"/>
        <n v="2042.0"/>
        <n v="86250.0"/>
        <n v="10434.0"/>
        <n v="1754.0"/>
        <n v="18450.0"/>
        <n v="2971.0"/>
        <n v="61821.0"/>
        <n v="7676.0"/>
        <n v="32060.0"/>
        <n v="13169.0"/>
        <n v="3721.0"/>
        <n v="33457.0"/>
        <n v="432673.0"/>
        <n v="31829.0"/>
        <n v="20872.0"/>
        <n v="13904.0"/>
        <n v="1359.0"/>
        <n v="13553.0"/>
        <n v="644697.0"/>
        <n v="12405.0"/>
        <n v="13791.0"/>
        <n v="13542.0"/>
        <n v="3142.0"/>
        <n v="388915.0"/>
        <n v="589.0"/>
        <n v="24067.0"/>
        <n v="6300.0"/>
        <n v="5009.0"/>
        <n v="274912.0"/>
        <n v="70777.0"/>
        <n v="48862.0"/>
        <n v="11394.0"/>
        <n v="988.0"/>
        <n v="629973.0"/>
        <n v="7093.0"/>
        <n v="7601.0"/>
        <n v="8326.0"/>
        <n v="23764.0"/>
        <n v="53264.0"/>
        <n v="4888.0"/>
        <n v="37732.0"/>
        <n v="2987.0"/>
        <n v="3150.0"/>
        <n v="58269.0"/>
        <n v="39257.0"/>
        <m/>
      </sharedItems>
    </cacheField>
    <cacheField name="measurable_impressions" numFmtId="0">
      <sharedItems containsString="0" containsBlank="1" containsNumber="1" containsInteger="1">
        <n v="92063.0"/>
        <n v="45565.0"/>
        <n v="54290.0"/>
        <n v="10048.0"/>
        <n v="12885.0"/>
        <n v="103569.0"/>
        <n v="7654.0"/>
        <n v="1487426.0"/>
        <n v="15667.0"/>
        <n v="30190.0"/>
        <n v="9098.0"/>
        <n v="11662.0"/>
        <n v="100881.0"/>
        <n v="20256.0"/>
        <n v="70015.0"/>
        <n v="14248.0"/>
        <n v="164487.0"/>
        <n v="12427.0"/>
        <n v="51520.0"/>
        <n v="75557.0"/>
        <n v="91910.0"/>
        <n v="10003.0"/>
        <n v="176562.0"/>
        <n v="14815.0"/>
        <n v="8450.0"/>
        <n v="1088748.0"/>
        <n v="30685.0"/>
        <n v="7413.0"/>
        <n v="7088.0"/>
        <n v="8682.0"/>
        <n v="7643.0"/>
        <n v="27596.0"/>
        <n v="42375.0"/>
        <n v="5881.0"/>
        <n v="7891.0"/>
        <n v="10132.0"/>
        <n v="12487.0"/>
        <n v="33779.0"/>
        <n v="65080.0"/>
        <n v="40447.0"/>
        <n v="76531.0"/>
        <n v="11886.0"/>
        <n v="11658.0"/>
        <n v="7943.0"/>
        <n v="247450.0"/>
        <n v="18079.0"/>
        <n v="20074.0"/>
        <n v="11766.0"/>
        <n v="12040.0"/>
        <n v="16711.0"/>
        <n v="31974.0"/>
        <n v="30708.0"/>
        <n v="11053.0"/>
        <n v="62109.0"/>
        <n v="73640.0"/>
        <n v="237859.0"/>
        <n v="12724.0"/>
        <n v="19655.0"/>
        <n v="21281.0"/>
        <n v="6406.0"/>
        <n v="71128.0"/>
        <n v="7537.0"/>
        <n v="15451.0"/>
        <n v="15332.0"/>
        <n v="15611.0"/>
        <n v="14030.0"/>
        <n v="25986.0"/>
        <n v="44751.0"/>
        <n v="820340.0"/>
        <n v="111957.0"/>
        <n v="7050.0"/>
        <n v="99311.0"/>
        <n v="313071.0"/>
        <n v="236426.0"/>
        <n v="173923.0"/>
        <n v="16749.0"/>
        <n v="14926.0"/>
        <n v="137369.0"/>
        <n v="79837.0"/>
        <n v="91080.0"/>
        <n v="13109.0"/>
        <n v="71458.0"/>
        <n v="338107.0"/>
        <n v="12323.0"/>
        <n v="63614.0"/>
        <n v="2059.0"/>
        <n v="26283.0"/>
        <n v="15831.0"/>
        <n v="21161.0"/>
        <n v="30764.0"/>
        <n v="292992.0"/>
        <n v="14331.0"/>
        <n v="7554.0"/>
        <n v="10919.0"/>
        <n v="21034.0"/>
        <n v="225121.0"/>
        <n v="44696.0"/>
        <n v="2465.0"/>
        <n v="19934.0"/>
        <n v="9921.0"/>
        <n v="28461.0"/>
        <n v="88836.0"/>
        <n v="60482.0"/>
        <n v="21019.0"/>
        <n v="27357.0"/>
        <n v="5510.0"/>
        <n v="80451.0"/>
        <n v="55128.0"/>
        <n v="72874.0"/>
        <n v="37664.0"/>
        <n v="8648.0"/>
        <n v="9768.0"/>
        <n v="61242.0"/>
        <n v="11110.0"/>
        <n v="63640.0"/>
        <n v="99312.0"/>
        <n v="17815.0"/>
        <n v="120688.0"/>
        <n v="11687.0"/>
        <n v="15617.0"/>
        <n v="6566.0"/>
        <n v="11234.0"/>
        <n v="9672.0"/>
        <n v="38621.0"/>
        <n v="11345.0"/>
        <n v="21345.0"/>
        <n v="37295.0"/>
        <n v="11500.0"/>
        <n v="9666.0"/>
        <n v="85424.0"/>
        <n v="97166.0"/>
        <n v="8619.0"/>
        <n v="17040.0"/>
        <n v="15426.0"/>
        <n v="13110.0"/>
        <n v="21993.0"/>
        <n v="6760.0"/>
        <n v="33260.0"/>
        <n v="1396230.0"/>
        <n v="51275.0"/>
        <n v="128470.0"/>
        <n v="9274.0"/>
        <n v="10731.0"/>
        <n v="11731.0"/>
        <n v="12459.0"/>
        <n v="467646.0"/>
        <n v="7441.0"/>
        <n v="43810.0"/>
        <n v="196583.0"/>
        <n v="12937.0"/>
        <n v="151358.0"/>
        <n v="17500.0"/>
        <n v="51480.0"/>
        <n v="19480.0"/>
        <n v="10860.0"/>
        <n v="48902.0"/>
        <n v="28038.0"/>
        <n v="11331.0"/>
        <n v="49058.0"/>
        <n v="55929.0"/>
        <n v="21704.0"/>
        <n v="21740.0"/>
        <n v="10191.0"/>
        <n v="9953.0"/>
        <n v="10487.0"/>
        <n v="300133.0"/>
        <n v="135099.0"/>
        <n v="200859.0"/>
        <n v="23474.0"/>
        <n v="172515.0"/>
        <n v="33671.0"/>
        <n v="27542.0"/>
        <n v="128004.0"/>
        <n v="58642.0"/>
        <n v="10606.0"/>
        <n v="149743.0"/>
        <n v="260998.0"/>
        <n v="263424.0"/>
        <n v="10287.0"/>
        <n v="1120128.0"/>
        <n v="195447.0"/>
        <n v="60868.0"/>
        <n v="108301.0"/>
        <n v="10141.0"/>
        <n v="86775.0"/>
        <n v="24129.0"/>
        <n v="47535.0"/>
        <n v="16192.0"/>
        <n v="21893.0"/>
        <n v="15365.0"/>
        <n v="256841.0"/>
        <n v="57543.0"/>
        <n v="34496.0"/>
        <n v="59169.0"/>
        <n v="7434.0"/>
        <n v="15428.0"/>
        <n v="30084.0"/>
        <n v="51209.0"/>
        <n v="71110.0"/>
        <n v="40506.0"/>
        <n v="829942.0"/>
        <n v="180681.0"/>
        <n v="9581.0"/>
        <n v="19802.0"/>
        <n v="70011.0"/>
        <n v="379758.0"/>
        <n v="19548.0"/>
        <n v="33641.0"/>
        <n v="13880.0"/>
        <n v="6379.0"/>
        <n v="66729.0"/>
        <n v="23355.0"/>
        <n v="428761.0"/>
        <n v="8882.0"/>
        <n v="22254.0"/>
        <n v="15731.0"/>
        <n v="8264.0"/>
        <n v="37408.0"/>
        <n v="8376.0"/>
        <n v="41093.0"/>
        <n v="9369.0"/>
        <n v="20244.0"/>
        <n v="59369.0"/>
        <n v="43535.0"/>
        <n v="389474.0"/>
        <n v="113438.0"/>
        <n v="133578.0"/>
        <n v="30383.0"/>
        <n v="977978.0"/>
        <n v="13468.0"/>
        <n v="177952.0"/>
        <n v="36629.0"/>
        <n v="53472.0"/>
        <n v="11539.0"/>
        <n v="15433.0"/>
        <n v="38030.0"/>
        <n v="76198.0"/>
        <n v="12878.0"/>
        <n v="18617.0"/>
        <n v="17202.0"/>
        <n v="65374.0"/>
        <n v="48389.0"/>
        <n v="94941.0"/>
        <n v="11922.0"/>
        <n v="10690.0"/>
        <n v="8141.0"/>
        <n v="8151.0"/>
        <n v="8230.0"/>
        <n v="6390.0"/>
        <n v="7869.0"/>
        <n v="247500.0"/>
        <n v="9196.0"/>
        <n v="11782.0"/>
        <n v="96539.0"/>
        <n v="16510.0"/>
        <n v="19288.0"/>
        <n v="46126.0"/>
        <n v="39750.0"/>
        <n v="7298.0"/>
        <n v="122937.0"/>
        <n v="116235.0"/>
        <n v="36080.0"/>
        <n v="149653.0"/>
        <n v="28059.0"/>
        <n v="80390.0"/>
        <n v="18578.0"/>
        <n v="109463.0"/>
        <n v="13041.0"/>
        <n v="18909.0"/>
        <n v="29774.0"/>
        <n v="295405.0"/>
        <n v="107935.0"/>
        <n v="6215.0"/>
        <n v="10311.0"/>
        <n v="83922.0"/>
        <n v="82800.0"/>
        <n v="18731.0"/>
        <n v="6163.0"/>
        <n v="35934.0"/>
        <n v="37660.0"/>
        <n v="6464.0"/>
        <n v="18613.0"/>
        <n v="69530.0"/>
        <n v="8130.0"/>
        <n v="8526.0"/>
        <n v="35689.0"/>
        <n v="11461.0"/>
        <n v="49382.0"/>
        <n v="65800.0"/>
        <n v="31363.0"/>
        <n v="25959.0"/>
        <n v="9999.0"/>
        <n v="7324.0"/>
        <n v="76971.0"/>
        <n v="62327.0"/>
        <n v="9941.0"/>
        <n v="67406.0"/>
        <n v="7669.0"/>
        <n v="6868.0"/>
        <n v="13508.0"/>
        <n v="9391.0"/>
        <n v="15208.0"/>
        <n v="69246.0"/>
        <n v="53969.0"/>
        <n v="35247.0"/>
        <n v="45597.0"/>
        <n v="20922.0"/>
        <n v="6523.0"/>
        <n v="63853.0"/>
        <n v="38039.0"/>
        <n v="11524.0"/>
        <n v="27358.0"/>
        <n v="34812.0"/>
        <n v="39522.0"/>
        <n v="443202.0"/>
        <n v="238629.0"/>
        <n v="36335.0"/>
        <n v="12458.0"/>
        <n v="10895.0"/>
        <n v="36245.0"/>
        <n v="23532.0"/>
        <n v="95871.0"/>
        <n v="46367.0"/>
        <n v="12326.0"/>
        <n v="35488.0"/>
        <n v="8928.0"/>
        <n v="23798.0"/>
        <n v="191183.0"/>
        <n v="12625.0"/>
        <n v="11493.0"/>
        <n v="6923.0"/>
        <n v="14953.0"/>
        <n v="21127.0"/>
        <n v="6361.0"/>
        <n v="18132.0"/>
        <n v="140596.0"/>
        <n v="9378.0"/>
        <n v="13396.0"/>
        <n v="12741.0"/>
        <n v="7947.0"/>
        <n v="13051.0"/>
        <n v="8009.0"/>
        <n v="488921.0"/>
        <n v="45563.0"/>
        <n v="56558.0"/>
        <n v="44917.0"/>
        <n v="43802.0"/>
        <n v="55050.0"/>
        <n v="8191.0"/>
        <n v="274790.0"/>
        <n v="12173.0"/>
        <n v="53407.0"/>
        <n v="17211.0"/>
        <n v="33479.0"/>
        <n v="100222.0"/>
        <n v="11154.0"/>
        <n v="9413.0"/>
        <n v="11388.0"/>
        <n v="42427.0"/>
        <n v="14527.0"/>
        <n v="8925.0"/>
        <n v="34373.0"/>
        <n v="32085.0"/>
        <n v="94019.0"/>
        <n v="16044.0"/>
        <n v="41484.0"/>
        <n v="53603.0"/>
        <n v="624118.0"/>
        <n v="16755.0"/>
        <n v="16134.0"/>
        <n v="1516537.0"/>
        <n v="11497.0"/>
        <n v="62829.0"/>
        <n v="212073.0"/>
        <n v="14456.0"/>
        <n v="10175.0"/>
        <n v="105104.0"/>
        <n v="7382.0"/>
        <n v="35126.0"/>
        <n v="22565.0"/>
        <n v="13377.0"/>
        <n v="14256.0"/>
        <n v="40684.0"/>
        <n v="35118.0"/>
        <n v="79935.0"/>
        <n v="700814.0"/>
        <n v="11984.0"/>
        <n v="13410.0"/>
        <n v="101306.0"/>
        <n v="67027.0"/>
        <n v="69138.0"/>
        <n v="11931.0"/>
        <n v="76803.0"/>
        <n v="4324.0"/>
        <n v="8751.0"/>
        <n v="179723.0"/>
        <n v="85900.0"/>
        <n v="8720.0"/>
        <n v="19679.0"/>
        <n v="1177859.0"/>
        <n v="634589.0"/>
        <n v="634059.0"/>
        <n v="18821.0"/>
        <n v="2669103.0"/>
        <n v="13703.0"/>
        <n v="11974.0"/>
        <n v="480882.0"/>
        <n v="86571.0"/>
        <n v="24442.0"/>
        <n v="5586.0"/>
        <n v="557263.0"/>
        <n v="6252.0"/>
        <n v="64819.0"/>
        <n v="261467.0"/>
        <n v="15085.0"/>
        <n v="11247.0"/>
        <n v="450103.0"/>
        <n v="18087.0"/>
        <n v="97903.0"/>
        <n v="26127.0"/>
        <n v="22261.0"/>
        <n v="26606.0"/>
        <n v="8462.0"/>
        <n v="17081.0"/>
        <n v="11403.0"/>
        <n v="15714.0"/>
        <n v="251319.0"/>
        <n v="183585.0"/>
        <n v="57434.0"/>
        <n v="541133.0"/>
        <n v="12114.0"/>
        <n v="270098.0"/>
        <n v="611813.0"/>
        <n v="233150.0"/>
        <n v="691696.0"/>
        <n v="143813.0"/>
        <n v="65390.0"/>
        <n v="11170.0"/>
        <n v="24656.0"/>
        <n v="6692.0"/>
        <n v="38916.0"/>
        <n v="782482.0"/>
        <n v="18261.0"/>
        <n v="13641.0"/>
        <n v="21698.0"/>
        <n v="109518.0"/>
        <n v="91976.0"/>
        <n v="6513.0"/>
        <n v="19459.0"/>
        <n v="8187.0"/>
        <n v="12676.0"/>
        <n v="7229.0"/>
        <n v="44891.0"/>
        <n v="14231.0"/>
        <n v="37108.0"/>
        <n v="13372.0"/>
        <n v="21286.0"/>
        <n v="11009.0"/>
        <n v="19860.0"/>
        <n v="13273.0"/>
        <n v="59462.0"/>
        <n v="255481.0"/>
        <n v="14526.0"/>
        <n v="15752.0"/>
        <n v="17166.0"/>
        <n v="41618.0"/>
        <n v="13765.0"/>
        <n v="70325.0"/>
        <n v="21076.0"/>
        <n v="27750.0"/>
        <n v="54166.0"/>
        <n v="10267.0"/>
        <n v="106432.0"/>
        <n v="240731.0"/>
        <n v="13644.0"/>
        <n v="10612.0"/>
        <n v="25153.0"/>
        <n v="19654.0"/>
        <n v="9924.0"/>
        <n v="8869.0"/>
        <n v="1731673.0"/>
        <n v="182583.0"/>
        <n v="20651.0"/>
        <n v="374116.0"/>
        <n v="22109.0"/>
        <n v="2054.0"/>
        <n v="153987.0"/>
        <n v="1447900.0"/>
        <n v="16616.0"/>
        <n v="127130.0"/>
        <n v="15562.0"/>
        <n v="31564.0"/>
        <n v="14459.0"/>
        <n v="28429.0"/>
        <n v="9096.0"/>
        <n v="10028.0"/>
        <n v="12630.0"/>
        <n v="8210.0"/>
        <n v="23556.0"/>
        <n v="477114.0"/>
        <n v="5219.0"/>
        <n v="23328.0"/>
        <n v="13873.0"/>
        <n v="21497.0"/>
        <n v="22656.0"/>
        <n v="8778.0"/>
        <n v="11432.0"/>
        <n v="113735.0"/>
        <n v="24752.0"/>
        <n v="161848.0"/>
        <n v="35857.0"/>
        <n v="80040.0"/>
        <n v="72687.0"/>
        <n v="104612.0"/>
        <n v="24980.0"/>
        <n v="10959.0"/>
        <n v="11636.0"/>
        <n v="12377.0"/>
        <n v="19095.0"/>
        <n v="3445626.0"/>
        <n v="14466.0"/>
        <n v="10763.0"/>
        <n v="157940.0"/>
        <n v="32539.0"/>
        <n v="45570.0"/>
        <n v="13189.0"/>
        <n v="13268.0"/>
        <n v="953556.0"/>
        <n v="14049.0"/>
        <n v="139167.0"/>
        <n v="59893.0"/>
        <n v="9347.0"/>
        <n v="68568.0"/>
        <n v="10338.0"/>
        <n v="94687.0"/>
        <n v="27405.0"/>
        <n v="9332.0"/>
        <n v="46163.0"/>
        <n v="7232.0"/>
        <n v="25991.0"/>
        <n v="10245.0"/>
        <n v="99065.0"/>
        <n v="19822.0"/>
        <n v="11490.0"/>
        <n v="10991.0"/>
        <n v="68566.0"/>
        <n v="213280.0"/>
        <n v="85013.0"/>
        <n v="9951.0"/>
        <n v="78662.0"/>
        <n v="99432.0"/>
        <n v="7266.0"/>
        <n v="117635.0"/>
        <n v="69150.0"/>
        <n v="43298.0"/>
        <n v="13298.0"/>
        <n v="7832.0"/>
        <n v="11852.0"/>
        <n v="8897.0"/>
        <n v="16871.0"/>
        <n v="9155.0"/>
        <n v="145416.0"/>
        <n v="97093.0"/>
        <n v="40051.0"/>
        <n v="54149.0"/>
        <n v="25003.0"/>
        <n v="11360.0"/>
        <n v="19274.0"/>
        <n v="14192.0"/>
        <n v="136036.0"/>
        <n v="15201.0"/>
        <n v="77646.0"/>
        <n v="55261.0"/>
        <n v="48019.0"/>
        <n v="35043.0"/>
        <n v="29458.0"/>
        <n v="19291.0"/>
        <n v="22276.0"/>
        <n v="532325.0"/>
        <n v="184823.0"/>
        <n v="203986.0"/>
        <n v="181763.0"/>
        <n v="77333.0"/>
        <n v="23455.0"/>
        <n v="6867.0"/>
        <n v="104074.0"/>
        <n v="16934.0"/>
        <n v="17138.0"/>
        <n v="195803.0"/>
        <n v="3373.0"/>
        <n v="11358.0"/>
        <n v="15564.0"/>
        <n v="6863.0"/>
        <n v="90615.0"/>
        <n v="10596.0"/>
        <n v="16266.0"/>
        <n v="167814.0"/>
        <n v="20808.0"/>
        <n v="852442.0"/>
        <n v="59516.0"/>
        <n v="46446.0"/>
        <n v="100563.0"/>
        <n v="699064.0"/>
        <n v="16643.0"/>
        <n v="36526.0"/>
        <n v="49686.0"/>
        <n v="9909.0"/>
        <n v="9645.0"/>
        <n v="145113.0"/>
        <n v="7065.0"/>
        <n v="82985.0"/>
        <n v="378011.0"/>
        <n v="16558.0"/>
        <n v="12505.0"/>
        <n v="438695.0"/>
        <n v="16300.0"/>
        <n v="49089.0"/>
        <n v="9042.0"/>
        <n v="30227.0"/>
        <n v="163634.0"/>
        <n v="13992.0"/>
        <n v="79409.0"/>
        <n v="65383.0"/>
        <n v="16576.0"/>
        <n v="12644.0"/>
        <n v="167406.0"/>
        <n v="15088.0"/>
        <n v="8037.0"/>
        <n v="11042.0"/>
        <n v="5883.0"/>
        <n v="9646.0"/>
        <n v="41918.0"/>
        <n v="385654.0"/>
        <n v="6897.0"/>
        <n v="20625.0"/>
        <n v="16687.0"/>
        <n v="955905.0"/>
        <n v="112913.0"/>
        <n v="13393.0"/>
        <n v="10783.0"/>
        <n v="183688.0"/>
        <n v="13237.0"/>
        <n v="14086.0"/>
        <n v="7417.0"/>
        <n v="6039.0"/>
        <n v="13829.0"/>
        <n v="10952.0"/>
        <n v="76071.0"/>
        <n v="7227.0"/>
        <n v="150003.0"/>
        <n v="104929.0"/>
        <n v="7154.0"/>
        <n v="50714.0"/>
        <n v="81785.0"/>
        <n v="35453.0"/>
        <n v="437639.0"/>
        <n v="8621.0"/>
        <n v="169583.0"/>
        <n v="26934.0"/>
        <n v="85273.0"/>
        <n v="27586.0"/>
        <n v="7862.0"/>
        <n v="6663.0"/>
        <n v="1550866.0"/>
        <n v="9138.0"/>
        <n v="13461.0"/>
        <n v="15753.0"/>
        <n v="720606.0"/>
        <n v="5905.0"/>
        <n v="14939.0"/>
        <n v="31192.0"/>
        <n v="30368.0"/>
        <n v="178415.0"/>
        <n v="25950.0"/>
        <n v="78396.0"/>
        <n v="19588.0"/>
        <n v="86127.0"/>
        <n v="51299.0"/>
        <n v="10315.0"/>
        <n v="198209.0"/>
        <n v="53104.0"/>
        <n v="8343.0"/>
        <n v="24128.0"/>
        <n v="5102.0"/>
        <n v="145505.0"/>
        <n v="13775.0"/>
        <n v="45251.0"/>
        <n v="15969.0"/>
        <n v="26688.0"/>
        <n v="3482.0"/>
        <n v="5564.0"/>
        <n v="52172.0"/>
        <n v="642404.0"/>
        <n v="35639.0"/>
        <n v="39250.0"/>
        <n v="34123.0"/>
        <n v="7114.0"/>
        <n v="21192.0"/>
        <n v="853964.0"/>
        <n v="17609.0"/>
        <n v="25315.0"/>
        <n v="32456.0"/>
        <n v="8823.0"/>
        <n v="648524.0"/>
        <n v="7480.0"/>
        <n v="58308.0"/>
        <n v="10089.0"/>
        <n v="7160.0"/>
        <n v="415601.0"/>
        <n v="436133.0"/>
        <n v="66739.0"/>
        <n v="19576.0"/>
        <n v="2975.0"/>
        <n v="1041225.0"/>
        <n v="19681.0"/>
        <n v="10242.0"/>
        <n v="18812.0"/>
        <n v="29364.0"/>
        <n v="68123.0"/>
        <n v="7510.0"/>
        <n v="60357.0"/>
        <n v="11295.0"/>
        <n v="7247.0"/>
        <n v="66924.0"/>
        <n v="67151.0"/>
        <m/>
      </sharedItems>
    </cacheField>
    <cacheField name="total_conversions" numFmtId="0">
      <sharedItems containsString="0" containsBlank="1" containsNumber="1" containsInteger="1">
        <n v="6.0"/>
        <n v="3.0"/>
        <n v="4.0"/>
        <n v="15.0"/>
        <n v="21.0"/>
        <n v="8.0"/>
        <n v="29.0"/>
        <n v="9.0"/>
        <n v="1.0"/>
        <n v="10.0"/>
        <n v="19.0"/>
        <n v="2.0"/>
        <n v="12.0"/>
        <n v="11.0"/>
        <n v="14.0"/>
        <n v="18.0"/>
        <n v="5.0"/>
        <n v="34.0"/>
        <n v="69.0"/>
        <n v="13.0"/>
        <n v="42.0"/>
        <n v="22.0"/>
        <n v="25.0"/>
        <n v="24.0"/>
        <n v="7.0"/>
        <n v="74.0"/>
        <n v="49.0"/>
        <n v="125.0"/>
        <n v="55.0"/>
        <n v="28.0"/>
        <n v="36.0"/>
        <n v="20.0"/>
        <n v="23.0"/>
        <n v="33.0"/>
        <n v="26.0"/>
        <n v="43.0"/>
        <n v="16.0"/>
        <n v="56.0"/>
        <n v="44.0"/>
        <n v="17.0"/>
        <n v="123.0"/>
        <n v="37.0"/>
        <n v="70.0"/>
        <n v="78.0"/>
        <n v="31.0"/>
        <n v="63.0"/>
        <n v="32.0"/>
        <n v="106.0"/>
        <n v="88.0"/>
        <n v="97.0"/>
        <n v="154.0"/>
        <n v="39.0"/>
        <n v="30.0"/>
        <n v="41.0"/>
        <n v="147.0"/>
        <m/>
      </sharedItems>
    </cacheField>
    <cacheField name="gross_cost" numFmtId="164">
      <sharedItems containsString="0" containsBlank="1" containsNumber="1">
        <n v="4742.008637"/>
        <n v="1471.175728"/>
        <n v="3754.685247"/>
        <n v="4439.838064"/>
        <n v="1699.060809"/>
        <n v="6928.006202"/>
        <n v="6244.517921"/>
        <n v="6785.70979"/>
        <n v="1610.319977"/>
        <n v="6367.869929"/>
        <n v="1524.470523"/>
        <n v="1447.927193"/>
        <n v="6633.532635"/>
        <n v="5551.387415"/>
        <n v="4669.013669"/>
        <n v="2133.077113"/>
        <n v="2194.987125"/>
        <n v="5190.535998"/>
        <n v="1841.358126"/>
        <n v="5054.481581"/>
        <n v="6587.243331"/>
        <n v="1500.026152"/>
        <n v="1599.715069"/>
        <n v="1825.725708"/>
        <n v="1473.192464"/>
        <n v="7483.887187"/>
        <n v="1866.34747"/>
        <n v="3268.007134"/>
        <n v="1730.37357"/>
        <n v="4594.604003"/>
        <n v="6381.006576"/>
        <n v="1737.843485"/>
        <n v="6417.876169"/>
        <n v="5033.482578"/>
        <n v="6994.085353"/>
        <n v="1675.987427"/>
        <n v="1530.041892"/>
        <n v="5738.809089"/>
        <n v="1557.01573"/>
        <n v="2040.934819"/>
        <n v="6730.012549"/>
        <n v="1973.562233"/>
        <n v="1731.271848"/>
        <n v="1345.369"/>
        <n v="4445.874629"/>
        <n v="4961.478884"/>
        <n v="1909.277483"/>
        <n v="1527.176274"/>
        <n v="1970.357345"/>
        <n v="5244.34174"/>
        <n v="1477.493357"/>
        <n v="5239.204787"/>
        <n v="1452.207361"/>
        <n v="1890.885935"/>
        <n v="5310.769572"/>
        <n v="8168.347077"/>
        <n v="5668.857079"/>
        <n v="1550.076655"/>
        <n v="2060.993882"/>
        <n v="1560.449936"/>
        <n v="1790.390198"/>
        <n v="1526.296619"/>
        <n v="1658.358536"/>
        <n v="1704.511123"/>
        <n v="1991.94384"/>
        <n v="1835.048738"/>
        <n v="4984.485583"/>
        <n v="2025.784019"/>
        <n v="8134.350524"/>
        <n v="4918.040982"/>
        <n v="6727.440499"/>
        <n v="6616.88066"/>
        <n v="1542.500216"/>
        <n v="5150.468923"/>
        <n v="2549.115158"/>
        <n v="5195.234677"/>
        <n v="1572.24171"/>
        <n v="1464.064235"/>
        <n v="2217.932092"/>
        <n v="1657.56487"/>
        <n v="1583.537104"/>
        <n v="1803.139812"/>
        <n v="6749.202353"/>
        <n v="1826.318738"/>
        <n v="1507.946851"/>
        <n v="2753.711986"/>
        <n v="1582.410977"/>
        <n v="6386.464232"/>
        <n v="1620.1655"/>
        <n v="1506.624304"/>
        <n v="1550.938318"/>
        <n v="6943.515824"/>
        <n v="5995.041002"/>
        <n v="7273.265988"/>
        <n v="6404.003128"/>
        <n v="1465.51471"/>
        <n v="5600.355643"/>
        <n v="6120.602514"/>
        <n v="7210.686506"/>
        <n v="2641.478397"/>
        <n v="1503.484311"/>
        <n v="4652.367629"/>
        <n v="2905.884162"/>
        <n v="1711.106338"/>
        <n v="3339.454322"/>
        <n v="2181.247949"/>
        <n v="1442.22799"/>
        <n v="1669.728905"/>
        <n v="1566.912406"/>
        <n v="5328.524514"/>
        <n v="1758.098365"/>
        <n v="1504.329214"/>
        <n v="1902.301443"/>
        <n v="2087.509827"/>
        <n v="6317.510754"/>
        <n v="3993.214585"/>
        <n v="6612.14569"/>
        <n v="5038.644724"/>
        <n v="1521.185189"/>
        <n v="6522.637526"/>
        <n v="1504.784161"/>
        <n v="1466.285104"/>
        <n v="2298.888965"/>
        <n v="6644.954146"/>
        <n v="6368.862913"/>
        <n v="2539.200563"/>
        <n v="4718.836114"/>
        <n v="5224.932463"/>
        <n v="1858.132171"/>
        <n v="7004.730483"/>
        <n v="5045.93793"/>
        <n v="1536.629068"/>
        <n v="1540.46935"/>
        <n v="1814.098581"/>
        <n v="6345.460338"/>
        <n v="2959.114973"/>
        <n v="6812.588702"/>
        <n v="1453.075462"/>
        <n v="7850.644244"/>
        <n v="1532.757905"/>
        <n v="6040.595578"/>
        <n v="1682.338499"/>
        <n v="2030.142709"/>
        <n v="1593.010399"/>
        <n v="5632.087973"/>
        <n v="1600.769588"/>
        <n v="4689.521024"/>
        <n v="6708.463351"/>
        <n v="7890.221963"/>
        <n v="1574.709734"/>
        <n v="4702.027505"/>
        <n v="4727.813916"/>
        <n v="2039.35506"/>
        <n v="2921.110207"/>
        <n v="5287.567528"/>
        <n v="1912.966882"/>
        <n v="5994.746834"/>
        <n v="1478.392247"/>
        <n v="5741.098045"/>
        <n v="4881.198269"/>
        <n v="5706.864417"/>
        <n v="5912.260975"/>
        <n v="1668.016"/>
        <n v="1519.90401"/>
        <n v="4704.249956"/>
        <n v="7887.612662"/>
        <n v="5906.830006"/>
        <n v="4196.936777"/>
        <n v="4253.979116"/>
        <n v="4742.047766"/>
        <n v="6336.7181"/>
        <n v="2163.265346"/>
        <n v="7222.211408"/>
        <n v="2139.065793"/>
        <n v="6439.283498"/>
        <n v="5767.797381"/>
        <n v="6057.856722"/>
        <n v="1576.051434"/>
        <n v="1759.704833"/>
        <n v="7880.770406"/>
        <n v="5401.365085"/>
        <n v="6832.940067"/>
        <n v="2679.154068"/>
        <n v="1650.72301"/>
        <n v="6236.113094"/>
        <n v="5587.763675"/>
        <n v="4804.493233"/>
        <n v="2801.584386"/>
        <n v="6765.0004"/>
        <n v="6417.264564"/>
        <n v="1570.34276"/>
        <n v="1543.612655"/>
        <n v="1455.703554"/>
        <n v="6261.575724"/>
        <n v="1924.162675"/>
        <n v="6396.868763"/>
        <n v="5409.083955"/>
        <n v="1498.29154"/>
        <n v="1981.050288"/>
        <n v="7065.66928"/>
        <n v="1980.393834"/>
        <n v="7879.316787"/>
        <n v="6341.879301"/>
        <n v="1460.009754"/>
        <n v="4574.34827"/>
        <n v="7261.86504"/>
        <n v="6956.627366"/>
        <n v="1596.552373"/>
        <n v="6502.274933"/>
        <n v="5492.821648"/>
        <n v="6159.366902"/>
        <n v="3433.914287"/>
        <n v="5573.112396"/>
        <n v="1594.463397"/>
        <n v="2636.202124"/>
        <n v="6667.727715"/>
        <n v="5886.071146"/>
        <n v="6683.225487"/>
        <n v="6321.491689"/>
        <n v="5007.525805"/>
        <n v="1530.553686"/>
        <n v="6879.587097"/>
        <n v="6837.510602"/>
        <n v="2096.285549"/>
        <n v="1694.470977"/>
        <n v="1635.920216"/>
        <n v="5808.911254"/>
        <n v="6094.666799"/>
        <n v="1522.352623"/>
        <n v="2494.217596"/>
        <n v="1805.600513"/>
        <n v="2682.436623"/>
        <n v="2127.824066"/>
        <n v="2028.370144"/>
        <n v="5086.08996"/>
        <n v="2209.650957"/>
        <n v="1476.419509"/>
        <n v="1532.357841"/>
        <n v="5979.67"/>
        <n v="1470.971925"/>
        <n v="6571.491552"/>
        <n v="1510.61532"/>
        <n v="1718.471077"/>
        <n v="6542.612428"/>
        <n v="3137.143043"/>
        <n v="1555.112078"/>
        <n v="1583.164302"/>
        <n v="1763.784061"/>
        <n v="5216.648879"/>
        <n v="5694.27094"/>
        <n v="5184.585424"/>
        <n v="6395.550624"/>
        <n v="1532.148881"/>
        <n v="1808.307918"/>
        <n v="2015.448331"/>
        <n v="1529.307229"/>
        <n v="1609.880674"/>
        <n v="1631.741712"/>
        <n v="5214.298693"/>
        <n v="5038.714067"/>
        <n v="2196.661232"/>
        <n v="7663.695294"/>
        <n v="6431.555152"/>
        <n v="3983.621797"/>
        <n v="2122.765888"/>
        <n v="1500.838771"/>
        <n v="7292.135059"/>
        <n v="6721.094453"/>
        <n v="1475.245119"/>
        <n v="1743.078687"/>
        <n v="5083.886273"/>
        <n v="7854.731991"/>
        <n v="1631.782949"/>
        <n v="1700.795736"/>
        <n v="1657.159766"/>
        <n v="5669.14476"/>
        <n v="3223.535948"/>
        <n v="7311.99875"/>
        <n v="5000.761206"/>
        <n v="1521.372273"/>
        <n v="3621.417703"/>
        <n v="5603.048132"/>
        <n v="1842.606513"/>
        <n v="1493.204528"/>
        <n v="1493.779328"/>
        <n v="6511.029576"/>
        <n v="1577.366086"/>
        <n v="1543.66142"/>
        <n v="2172.841747"/>
        <n v="2649.997803"/>
        <n v="4554.876884"/>
        <n v="2120.757698"/>
        <n v="5284.27704"/>
        <n v="1505.01155"/>
        <n v="1517.244377"/>
        <n v="6318.413085"/>
        <n v="1911.931953"/>
        <n v="1465.872266"/>
        <n v="2239.262819"/>
        <n v="6177.464545"/>
        <n v="2047.348924"/>
        <n v="1500.09932"/>
        <n v="1639.813696"/>
        <n v="6651.51451"/>
        <n v="2347.918531"/>
        <n v="5343.459431"/>
        <n v="5702.290265"/>
        <n v="1661.167909"/>
        <n v="1937.058388"/>
        <n v="1523.783909"/>
        <n v="5974.87508"/>
        <n v="6350.916905"/>
        <n v="1513.088728"/>
        <n v="6316.488054"/>
        <n v="6766.475368"/>
        <n v="4963.966251"/>
        <n v="5899.429483"/>
        <n v="4439.368082"/>
        <n v="5092.559215"/>
        <n v="3411.590029"/>
        <n v="7098.889706"/>
        <n v="6751.558981"/>
        <n v="1483.384404"/>
        <n v="4999.665205"/>
        <n v="1541.719598"/>
        <n v="5530.800458"/>
        <n v="7312.492757"/>
        <n v="5175.142919"/>
        <n v="1493.074494"/>
        <n v="1639.72335"/>
        <n v="1982.416484"/>
        <n v="6298.513929"/>
        <n v="6860.359597"/>
        <n v="1632.472782"/>
        <n v="1755.484542"/>
        <n v="1801.14885"/>
        <n v="6605.586158"/>
        <n v="2236.485099"/>
        <n v="6114.034936"/>
        <n v="5296.970091"/>
        <n v="6997.468963"/>
        <n v="1490.006197"/>
        <n v="6051.334623"/>
        <n v="1733.830172"/>
        <n v="2215.631845"/>
        <n v="5247.623883"/>
        <n v="1819.893602"/>
        <n v="1595.659466"/>
        <n v="2463.821917"/>
        <n v="6879.601707"/>
        <n v="1559.643865"/>
        <n v="5099.28249"/>
        <n v="7948.480752"/>
        <n v="5542.512181"/>
        <n v="1527.97628"/>
        <n v="2505.403543"/>
        <n v="1816.030806"/>
        <n v="1805.926086"/>
        <n v="1442.032183"/>
        <n v="4386.648215"/>
        <n v="1965.738947"/>
        <n v="3408.076049"/>
        <n v="1608.882952"/>
        <n v="3444.202946"/>
        <n v="5284.685565"/>
        <n v="1547.513459"/>
        <n v="5884.931394"/>
        <n v="1498.3009"/>
        <n v="7467.081487"/>
        <n v="6768.758768"/>
        <n v="5101.321655"/>
        <n v="5906.464967"/>
        <n v="1720.870126"/>
        <n v="1838.98773"/>
        <n v="1464.348944"/>
        <n v="1614.309013"/>
        <n v="2178.153775"/>
        <n v="5803.331454"/>
        <n v="1525.962329"/>
        <n v="1725.271363"/>
        <n v="1487.996078"/>
        <n v="5729.650755"/>
        <n v="1724.417704"/>
        <n v="5048.852553"/>
        <n v="5740.164546"/>
        <n v="1809.590961"/>
        <n v="5179.041532"/>
        <n v="7851.397478"/>
        <n v="1693.760435"/>
        <n v="6510.446656"/>
        <n v="1788.111618"/>
        <n v="6942.800458"/>
        <n v="4660.560369"/>
        <n v="1463.842874"/>
        <n v="3434.731153"/>
        <n v="4986.51937"/>
        <n v="1451.808544"/>
        <n v="6369.811226"/>
        <n v="6774.202636"/>
        <n v="3563.098841"/>
        <n v="8187.114541"/>
        <n v="1477.424856"/>
        <n v="8054.141368"/>
        <n v="6173.41289"/>
        <n v="5756.271172"/>
        <n v="6996.231838"/>
        <n v="5637.303497"/>
        <n v="1818.100044"/>
        <n v="5999.993781"/>
        <n v="6452.93501"/>
        <n v="3311.941246"/>
        <n v="1689.744507"/>
        <n v="6420.218123"/>
        <n v="1667.655895"/>
        <n v="1605.538072"/>
        <n v="1649.069475"/>
        <n v="1765.39871"/>
        <n v="1440.745362"/>
        <n v="6785.063293"/>
        <n v="1616.714722"/>
        <n v="5292.896913"/>
        <n v="6643.161647"/>
        <n v="1801.058111"/>
        <n v="1503.205183"/>
        <n v="5206.238968"/>
        <n v="2176.657469"/>
        <n v="1588.6475"/>
        <n v="2255.522409"/>
        <n v="5204.313768"/>
        <n v="1599.076249"/>
        <n v="7129.633287"/>
        <n v="1936.130798"/>
        <n v="1595.48714"/>
        <n v="2452.997504"/>
        <n v="7629.94427"/>
        <n v="1726.249457"/>
        <n v="1586.314519"/>
        <n v="4514.952724"/>
        <n v="2002.537989"/>
        <n v="6032.837114"/>
        <n v="1487.228625"/>
        <n v="7490.860779"/>
        <n v="1500.722291"/>
        <n v="5087.561715"/>
        <n v="4851.394446"/>
        <n v="2059.270294"/>
        <n v="5831.225793"/>
        <n v="5379.00144"/>
        <n v="1521.576648"/>
        <n v="1665.160445"/>
        <n v="2901.209509"/>
        <n v="1738.995282"/>
        <n v="2160.307325"/>
        <n v="1522.512272"/>
        <n v="6130.368425"/>
        <n v="1574.79128"/>
        <n v="1522.517949"/>
        <n v="2653.981579"/>
        <n v="1718.513762"/>
        <n v="1476.536841"/>
        <n v="1605.566031"/>
        <n v="2276.277471"/>
        <n v="3518.533482"/>
        <n v="1447.873298"/>
        <n v="1844.986921"/>
        <n v="5464.109817"/>
        <n v="3122.942574"/>
        <n v="1506.461108"/>
        <n v="7657.108034"/>
        <n v="6643.966542"/>
        <n v="1609.149933"/>
        <n v="1554.389215"/>
        <n v="1786.105122"/>
        <n v="4874.651722"/>
        <n v="1904.564346"/>
        <n v="1573.25409"/>
        <n v="6322.152655"/>
        <n v="3060.424769"/>
        <n v="6206.637108"/>
        <n v="1942.482395"/>
        <n v="7730.240616"/>
        <n v="1561.021915"/>
        <n v="1541.214047"/>
        <n v="7248.231612"/>
        <n v="1930.180523"/>
        <n v="1713.978863"/>
        <n v="6761.073824"/>
        <n v="7818.648297"/>
        <n v="7294.100001"/>
        <n v="1946.050447"/>
        <n v="2387.686295"/>
        <n v="6764.520637"/>
        <n v="2127.495962"/>
        <n v="1470.670167"/>
        <n v="1453.11439"/>
        <n v="6505.526456"/>
        <n v="1471.187144"/>
        <n v="5711.39201"/>
        <n v="6846.356434"/>
        <n v="3178.610315"/>
        <n v="3818.955182"/>
        <n v="4977.784794"/>
        <n v="6195.840734"/>
        <n v="6047.174109"/>
        <n v="2294.003778"/>
        <n v="4942.283987"/>
        <n v="1659.932713"/>
        <n v="1507.84712"/>
        <n v="7264.58761"/>
        <n v="7149.816075"/>
        <n v="6342.885786"/>
        <n v="1579.367346"/>
        <n v="6185.002486"/>
        <n v="7443.483233"/>
        <n v="6809.356022"/>
        <n v="6301.868847"/>
        <n v="3069.123483"/>
        <n v="1807.693142"/>
        <n v="1952.463773"/>
        <n v="8038.570371"/>
        <n v="5714.523867"/>
        <n v="6909.732318"/>
        <n v="6176.004154"/>
        <n v="3844.991165"/>
        <n v="6346.633024"/>
        <n v="2912.467156"/>
        <n v="5521.18913"/>
        <n v="7495.749847"/>
        <n v="1850.464205"/>
        <n v="6307.900751"/>
        <n v="3132.519209"/>
        <n v="6839.569086"/>
        <n v="1702.317206"/>
        <n v="1483.452706"/>
        <n v="6624.221175"/>
        <n v="4250.430439"/>
        <n v="1762.663235"/>
        <n v="1628.882813"/>
        <n v="6781.821647"/>
        <n v="1452.59056"/>
        <n v="1576.38921"/>
        <n v="6407.581828"/>
        <n v="1623.681601"/>
        <n v="5616.309402"/>
        <n v="7227.417349"/>
        <n v="1567.366071"/>
        <n v="7360.992969"/>
        <n v="1579.379602"/>
        <n v="2582.493847"/>
        <n v="1555.534812"/>
        <n v="1942.847513"/>
        <n v="6486.853909"/>
        <n v="1487.088288"/>
        <n v="1558.549138"/>
        <n v="4728.012406"/>
        <n v="1570.29739"/>
        <n v="5973.379892"/>
        <n v="1905.889693"/>
        <n v="2365.914372"/>
        <n v="4899.155955"/>
        <n v="1595.752624"/>
        <n v="1720.881985"/>
        <n v="5266.424233"/>
        <n v="6550.30297"/>
        <n v="1568.715259"/>
        <n v="4623.089672"/>
        <n v="1936.008049"/>
        <n v="2468.135837"/>
        <n v="5874.00478"/>
        <n v="1658.332426"/>
        <n v="1502.680139"/>
        <n v="6808.562584"/>
        <n v="5841.15136"/>
        <n v="5200.010118"/>
        <n v="3285.834522"/>
        <n v="4752.816685"/>
        <n v="1441.631095"/>
        <n v="2856.165425"/>
        <n v="4733.618783"/>
        <n v="2027.431388"/>
        <n v="1503.913054"/>
        <n v="1584.731757"/>
        <n v="1584.821247"/>
        <n v="4652.242051"/>
        <n v="4582.453291"/>
        <n v="4036.089376"/>
        <n v="2866.496671"/>
        <n v="3827.366381"/>
        <n v="1773.991882"/>
        <n v="6756.295179"/>
        <n v="1706.224318"/>
        <n v="2144.489587"/>
        <n v="1247.0"/>
        <n v="5153.117204"/>
        <n v="2430.243664"/>
        <n v="2496.785436"/>
        <n v="6048.955611"/>
        <n v="5751.912297"/>
        <n v="8042.897949"/>
        <n v="1945.433188"/>
        <n v="3628.34617"/>
        <n v="6850.576483"/>
        <n v="6012.102465"/>
        <n v="4051.158749"/>
        <n v="5692.765813"/>
        <n v="1923.808141"/>
        <n v="3804.64417"/>
        <n v="3105.283004"/>
        <n v="1496.668524"/>
        <n v="1880.533168"/>
        <n v="1731.584862"/>
        <n v="7462.677935"/>
        <n v="6846.447915"/>
        <n v="6968.00047"/>
        <n v="2712.379678"/>
        <n v="1456.934187"/>
        <n v="2189.341349"/>
        <n v="5574.543505"/>
        <n v="1689.083186"/>
        <n v="1625.17488"/>
        <n v="1578.876432"/>
        <n v="1761.079323"/>
        <n v="2039.848792"/>
        <n v="5797.219977"/>
        <n v="2032.700147"/>
        <n v="1568.73602"/>
        <n v="1591.772246"/>
        <n v="1449.177804"/>
        <n v="6815.712325"/>
        <n v="2183.952037"/>
        <n v="4921.594843"/>
        <n v="4701.496237"/>
        <n v="5864.126493"/>
        <n v="4467.080758"/>
        <n v="2922.286102"/>
        <n v="2407.794325"/>
        <n v="7788.701621"/>
        <n v="6492.676343"/>
        <n v="5154.644555"/>
        <n v="5218.070231"/>
        <n v="6335.948388"/>
        <n v="1526.787066"/>
        <n v="1505.009635"/>
        <n v="7082.653802"/>
        <n v="6506.433687"/>
        <n v="1531.926885"/>
        <n v="4156.713383"/>
        <n v="5783.843758"/>
        <n v="1539.60069"/>
        <n v="5892.48218"/>
        <n v="5124.435934"/>
        <n v="6684.062804"/>
        <n v="5144.474371"/>
        <n v="6861.53638"/>
        <n v="1653.510777"/>
        <n v="2037.865594"/>
        <n v="4934.851563"/>
        <n v="7863.469709"/>
        <n v="6096.045521"/>
        <n v="6189.416082"/>
        <n v="6858.578118"/>
        <n v="2100.820137"/>
        <n v="1624.840774"/>
        <n v="7511.656191"/>
        <n v="5776.508186"/>
        <n v="6397.602518"/>
        <n v="2200.297094"/>
        <n v="5816.234619"/>
        <n v="5927.806788"/>
        <n v="1767.464456"/>
        <n v="1543.310611"/>
        <n v="1910.436686"/>
        <n v="1803.081497"/>
        <n v="1623.614838"/>
        <n v="1508.90767"/>
        <n v="1500.41822"/>
        <n v="5102.706729"/>
        <n v="1502.01775"/>
        <n v="6245.134793"/>
        <n v="2819.935266"/>
        <n v="1919.553678"/>
        <n v="6559.477756"/>
        <n v="6809.056051"/>
        <n v="1778.937935"/>
        <n v="5159.747494"/>
        <n v="2600.894327"/>
        <n v="1978.609661"/>
        <n v="1665.965851"/>
        <n v="4279.230955"/>
        <n v="6211.200147"/>
        <n v="1655.792857"/>
        <n v="1679.572708"/>
        <n v="6024.422487"/>
        <n v="6753.595242"/>
        <n v="6789.533401"/>
        <n v="2141.469346"/>
        <n v="1481.945157"/>
        <n v="6745.10344"/>
        <n v="5181.087383"/>
        <n v="1611.340211"/>
        <n v="6450.918637"/>
        <n v="1901.094691"/>
        <n v="4920.23463"/>
        <n v="7814.262494"/>
        <n v="1908.526117"/>
        <n v="1612.549327"/>
        <n v="1603.859264"/>
        <n v="1472.110115"/>
        <n v="1554.439959"/>
        <n v="3870.253867"/>
        <n v="2514.868116"/>
        <n v="5740.952219"/>
        <n v="1649.459852"/>
        <n v="1679.833815"/>
        <n v="7979.348589"/>
        <n v="5330.781969"/>
        <n v="6136.133902"/>
        <n v="1534.698"/>
        <n v="2360.555244"/>
        <n v="6392.471955"/>
        <n v="6980.229304"/>
        <n v="1801.349131"/>
        <n v="2127.323828"/>
        <n v="6162.320833"/>
        <n v="1524.810224"/>
        <n v="1519.596552"/>
        <m/>
      </sharedItems>
    </cacheField>
    <cacheField name="sex" numFmtId="0">
      <sharedItems containsBlank="1">
        <s v="Female"/>
        <s v="Male"/>
        <m/>
      </sharedItems>
    </cacheField>
    <cacheField name="age" numFmtId="0">
      <sharedItems containsString="0" containsBlank="1" containsNumber="1" containsInteger="1">
        <n v="62.0"/>
        <n v="35.0"/>
        <n v="20.0"/>
        <n v="59.0"/>
        <n v="27.0"/>
        <n v="57.0"/>
        <n v="32.0"/>
        <n v="45.0"/>
        <n v="24.0"/>
        <n v="40.0"/>
        <n v="60.0"/>
        <n v="42.0"/>
        <n v="44.0"/>
        <n v="29.0"/>
        <n v="33.0"/>
        <n v="58.0"/>
        <n v="65.0"/>
        <n v="63.0"/>
        <n v="47.0"/>
        <n v="19.0"/>
        <n v="38.0"/>
        <n v="39.0"/>
        <n v="54.0"/>
        <n v="23.0"/>
        <n v="22.0"/>
        <n v="30.0"/>
        <n v="49.0"/>
        <n v="46.0"/>
        <n v="43.0"/>
        <n v="55.0"/>
        <n v="64.0"/>
        <n v="36.0"/>
        <n v="48.0"/>
        <n v="21.0"/>
        <n v="61.0"/>
        <n v="50.0"/>
        <n v="31.0"/>
        <n v="18.0"/>
        <n v="37.0"/>
        <n v="28.0"/>
        <n v="25.0"/>
        <n v="41.0"/>
        <n v="56.0"/>
        <n v="51.0"/>
        <n v="26.0"/>
        <n v="34.0"/>
        <n v="53.0"/>
        <n v="52.0"/>
        <m/>
      </sharedItems>
    </cacheField>
    <cacheField name="state" numFmtId="0">
      <sharedItems containsBlank="1">
        <s v="Arkansas"/>
        <s v="Maine"/>
        <s v="New Jersey"/>
        <s v="Montana"/>
        <s v="Nevada"/>
        <s v="Washington"/>
        <s v="Massachusetts"/>
        <s v="North Carolina"/>
        <s v="Idaho"/>
        <s v="Alabama"/>
        <s v="Connecticut"/>
        <s v="Mississippi"/>
        <s v="North Dakota"/>
        <s v="South Dakota"/>
        <s v="Utah"/>
        <s v="Rhode Island"/>
        <s v="Iowa"/>
        <s v="Arizona"/>
        <s v="Hawaii"/>
        <s v="Vermont"/>
        <s v="Alaska"/>
        <s v="Pennsylvania"/>
        <s v="Minnesota"/>
        <s v="Delaware"/>
        <s v="Louisiana"/>
        <s v="West Virginia"/>
        <s v="South Carolina"/>
        <s v="Maryland"/>
        <s v="Virginia"/>
        <s v="Oregon"/>
        <s v="Texas"/>
        <s v="Illinois"/>
        <s v="Michigan"/>
        <s v="Florida"/>
        <s v="Oklahoma"/>
        <s v="Kentucky"/>
        <s v="New Mexico"/>
        <s v="Nebraska"/>
        <s v="California"/>
        <s v="Wisconsin"/>
        <s v="New Hampshire"/>
        <s v="Missouri"/>
        <s v="Tennessee"/>
        <s v="Indiana"/>
        <s v="Colorado"/>
        <s v="Georgia"/>
        <s v="Kansas"/>
        <s v="New York"/>
        <s v="Ohio"/>
        <s v="Wyoming"/>
        <m/>
      </sharedItems>
    </cacheField>
    <cacheField name="ad_view_date" numFmtId="165">
      <sharedItems containsDate="1" containsString="0" containsBlank="1">
        <d v="2024-09-18T00:00:00Z"/>
        <d v="2023-12-30T00:00:00Z"/>
        <d v="2023-09-10T00:00:00Z"/>
        <d v="2024-07-14T00:00:00Z"/>
        <d v="2023-06-24T00:00:00Z"/>
        <d v="2023-11-28T00:00:00Z"/>
        <d v="2024-06-25T00:00:00Z"/>
        <d v="2023-04-19T00:00:00Z"/>
        <d v="2023-10-17T00:00:00Z"/>
        <d v="2024-07-05T00:00:00Z"/>
        <d v="2023-11-14T00:00:00Z"/>
        <d v="2024-03-12T00:00:00Z"/>
        <d v="2023-06-18T00:00:00Z"/>
        <d v="2024-07-11T00:00:00Z"/>
        <d v="2024-09-05T00:00:00Z"/>
        <d v="2024-03-01T00:00:00Z"/>
        <d v="2023-06-28T00:00:00Z"/>
        <d v="2023-04-05T00:00:00Z"/>
        <d v="2023-01-10T00:00:00Z"/>
        <d v="2023-05-28T00:00:00Z"/>
        <d v="2024-05-13T00:00:00Z"/>
        <d v="2024-03-27T00:00:00Z"/>
        <d v="2023-12-27T00:00:00Z"/>
        <d v="2023-11-09T00:00:00Z"/>
        <d v="2023-10-08T00:00:00Z"/>
        <d v="2024-03-26T00:00:00Z"/>
        <d v="2023-04-10T00:00:00Z"/>
        <d v="2023-03-30T00:00:00Z"/>
        <d v="2024-06-06T00:00:00Z"/>
        <d v="2023-11-26T00:00:00Z"/>
        <d v="2023-09-30T00:00:00Z"/>
        <d v="2024-07-18T00:00:00Z"/>
        <d v="2023-09-14T00:00:00Z"/>
        <d v="2024-03-25T00:00:00Z"/>
        <d v="2024-09-24T00:00:00Z"/>
        <d v="2023-09-22T00:00:00Z"/>
        <d v="2023-11-05T00:00:00Z"/>
        <d v="2024-04-05T00:00:00Z"/>
        <d v="2023-10-22T00:00:00Z"/>
        <d v="2023-04-25T00:00:00Z"/>
        <d v="2023-09-12T00:00:00Z"/>
        <d v="2024-08-05T00:00:00Z"/>
        <d v="2023-10-10T00:00:00Z"/>
        <d v="2023-12-28T00:00:00Z"/>
        <d v="2023-05-31T00:00:00Z"/>
        <d v="2023-12-21T00:00:00Z"/>
        <d v="2024-03-24T00:00:00Z"/>
        <d v="2024-08-27T00:00:00Z"/>
        <d v="2024-06-10T00:00:00Z"/>
        <d v="2023-07-21T00:00:00Z"/>
        <d v="2024-08-30T00:00:00Z"/>
        <d v="2023-12-08T00:00:00Z"/>
        <d v="2024-01-10T00:00:00Z"/>
        <d v="2023-11-03T00:00:00Z"/>
        <d v="2024-09-20T00:00:00Z"/>
        <d v="2024-06-14T00:00:00Z"/>
        <d v="2023-11-17T00:00:00Z"/>
        <d v="2023-12-14T00:00:00Z"/>
        <d v="2023-07-02T00:00:00Z"/>
        <d v="2024-01-12T00:00:00Z"/>
        <d v="2023-01-15T00:00:00Z"/>
        <d v="2023-01-22T00:00:00Z"/>
        <d v="2024-09-12T00:00:00Z"/>
        <d v="2023-06-03T00:00:00Z"/>
        <d v="2023-09-26T00:00:00Z"/>
        <d v="2023-07-10T00:00:00Z"/>
        <d v="2023-01-24T00:00:00Z"/>
        <d v="2024-03-05T00:00:00Z"/>
        <d v="2023-06-05T00:00:00Z"/>
        <d v="2023-11-08T00:00:00Z"/>
        <d v="2024-01-29T00:00:00Z"/>
        <d v="2024-02-25T00:00:00Z"/>
        <d v="2024-04-03T00:00:00Z"/>
        <d v="2023-09-24T00:00:00Z"/>
        <d v="2024-09-22T00:00:00Z"/>
        <d v="2024-04-02T00:00:00Z"/>
        <d v="2024-04-30T00:00:00Z"/>
        <d v="2024-09-08T00:00:00Z"/>
        <d v="2023-09-19T00:00:00Z"/>
        <d v="2023-01-19T00:00:00Z"/>
        <d v="2024-06-29T00:00:00Z"/>
        <d v="2024-07-16T00:00:00Z"/>
        <d v="2023-02-15T00:00:00Z"/>
        <d v="2024-05-06T00:00:00Z"/>
        <d v="2024-05-19T00:00:00Z"/>
        <d v="2024-07-20T00:00:00Z"/>
        <d v="2023-03-23T00:00:00Z"/>
        <d v="2023-11-20T00:00:00Z"/>
        <d v="2023-06-25T00:00:00Z"/>
        <d v="2024-07-22T00:00:00Z"/>
        <d v="2024-05-20T00:00:00Z"/>
        <d v="2023-01-13T00:00:00Z"/>
        <d v="2023-10-05T00:00:00Z"/>
        <d v="2023-07-03T00:00:00Z"/>
        <d v="2023-03-25T00:00:00Z"/>
        <d v="2024-09-04T00:00:00Z"/>
        <d v="2023-05-27T00:00:00Z"/>
        <d v="2024-07-07T00:00:00Z"/>
        <d v="2023-10-25T00:00:00Z"/>
        <d v="2023-07-05T00:00:00Z"/>
        <d v="2024-02-05T00:00:00Z"/>
        <d v="2023-04-02T00:00:00Z"/>
        <d v="2023-05-04T00:00:00Z"/>
        <d v="2024-06-19T00:00:00Z"/>
        <d v="2023-01-29T00:00:00Z"/>
        <d v="2024-04-27T00:00:00Z"/>
        <d v="2024-07-23T00:00:00Z"/>
        <d v="2024-07-27T00:00:00Z"/>
        <d v="2023-02-03T00:00:00Z"/>
        <d v="2023-04-09T00:00:00Z"/>
        <d v="2024-08-17T00:00:00Z"/>
        <d v="2023-08-11T00:00:00Z"/>
        <d v="2024-05-08T00:00:00Z"/>
        <d v="2023-02-02T00:00:00Z"/>
        <d v="2023-01-06T00:00:00Z"/>
        <d v="2024-02-11T00:00:00Z"/>
        <d v="2023-03-28T00:00:00Z"/>
        <d v="2023-06-21T00:00:00Z"/>
        <d v="2024-03-15T00:00:00Z"/>
        <d v="2023-05-05T00:00:00Z"/>
        <d v="2023-03-09T00:00:00Z"/>
        <d v="2024-08-02T00:00:00Z"/>
        <d v="2024-09-16T00:00:00Z"/>
        <d v="2023-08-12T00:00:00Z"/>
        <d v="2024-08-22T00:00:00Z"/>
        <d v="2023-08-23T00:00:00Z"/>
        <d v="2023-04-08T00:00:00Z"/>
        <d v="2023-07-07T00:00:00Z"/>
        <d v="2024-09-06T00:00:00Z"/>
        <d v="2024-04-24T00:00:00Z"/>
        <d v="2023-04-24T00:00:00Z"/>
        <d v="2024-04-29T00:00:00Z"/>
        <d v="2024-08-04T00:00:00Z"/>
        <d v="2024-03-11T00:00:00Z"/>
        <d v="2023-01-25T00:00:00Z"/>
        <d v="2023-05-19T00:00:00Z"/>
        <d v="2024-06-03T00:00:00Z"/>
        <d v="2024-05-24T00:00:00Z"/>
        <d v="2023-10-12T00:00:00Z"/>
        <d v="2023-07-24T00:00:00Z"/>
        <d v="2023-08-16T00:00:00Z"/>
        <d v="2023-01-01T00:00:00Z"/>
        <d v="2024-02-28T00:00:00Z"/>
        <d v="2024-04-17T00:00:00Z"/>
        <d v="2024-03-29T00:00:00Z"/>
        <d v="2023-01-16T00:00:00Z"/>
        <d v="2023-02-06T00:00:00Z"/>
        <d v="2023-05-11T00:00:00Z"/>
        <d v="2024-01-11T00:00:00Z"/>
        <d v="2024-09-27T00:00:00Z"/>
        <d v="2023-07-13T00:00:00Z"/>
        <d v="2024-07-06T00:00:00Z"/>
        <d v="2024-03-23T00:00:00Z"/>
        <d v="2024-05-23T00:00:00Z"/>
        <d v="2023-10-30T00:00:00Z"/>
        <d v="2024-04-16T00:00:00Z"/>
        <d v="2024-09-13T00:00:00Z"/>
        <d v="2023-11-06T00:00:00Z"/>
        <d v="2024-07-02T00:00:00Z"/>
        <d v="2023-10-28T00:00:00Z"/>
        <d v="2023-08-26T00:00:00Z"/>
        <d v="2023-04-12T00:00:00Z"/>
        <d v="2024-05-18T00:00:00Z"/>
        <d v="2023-12-12T00:00:00Z"/>
        <d v="2023-07-22T00:00:00Z"/>
        <d v="2023-07-30T00:00:00Z"/>
        <d v="2024-02-10T00:00:00Z"/>
        <d v="2024-07-12T00:00:00Z"/>
        <d v="2023-06-06T00:00:00Z"/>
        <d v="2024-07-30T00:00:00Z"/>
        <d v="2023-01-02T00:00:00Z"/>
        <d v="2024-01-06T00:00:00Z"/>
        <d v="2024-04-01T00:00:00Z"/>
        <d v="2023-06-15T00:00:00Z"/>
        <d v="2024-09-03T00:00:00Z"/>
        <d v="2024-06-26T00:00:00Z"/>
        <d v="2023-10-06T00:00:00Z"/>
        <d v="2023-09-29T00:00:00Z"/>
        <d v="2023-09-06T00:00:00Z"/>
        <d v="2024-08-13T00:00:00Z"/>
        <d v="2024-02-29T00:00:00Z"/>
        <d v="2023-03-19T00:00:00Z"/>
        <d v="2024-06-20T00:00:00Z"/>
        <d v="2023-10-21T00:00:00Z"/>
        <d v="2024-04-28T00:00:00Z"/>
        <d v="2023-12-31T00:00:00Z"/>
        <d v="2024-09-29T00:00:00Z"/>
        <d v="2023-04-01T00:00:00Z"/>
        <d v="2024-04-19T00:00:00Z"/>
        <d v="2023-10-14T00:00:00Z"/>
        <d v="2024-04-12T00:00:00Z"/>
        <d v="2023-11-12T00:00:00Z"/>
        <d v="2024-02-18T00:00:00Z"/>
        <d v="2023-07-18T00:00:00Z"/>
        <d v="2024-04-18T00:00:00Z"/>
        <d v="2023-11-11T00:00:00Z"/>
        <d v="2024-01-19T00:00:00Z"/>
        <d v="2023-08-13T00:00:00Z"/>
        <d v="2023-03-06T00:00:00Z"/>
        <d v="2024-04-25T00:00:00Z"/>
        <d v="2024-03-06T00:00:00Z"/>
        <d v="2023-07-28T00:00:00Z"/>
        <d v="2023-06-16T00:00:00Z"/>
        <d v="2024-05-09T00:00:00Z"/>
        <d v="2024-03-02T00:00:00Z"/>
        <d v="2023-04-03T00:00:00Z"/>
        <d v="2023-06-29T00:00:00Z"/>
        <d v="2023-08-30T00:00:00Z"/>
        <d v="2023-12-16T00:00:00Z"/>
        <d v="2024-05-26T00:00:00Z"/>
        <d v="2023-09-03T00:00:00Z"/>
        <d v="2024-03-10T00:00:00Z"/>
        <d v="2023-08-10T00:00:00Z"/>
        <d v="2023-12-11T00:00:00Z"/>
        <d v="2023-09-11T00:00:00Z"/>
        <d v="2023-09-05T00:00:00Z"/>
        <d v="2023-10-29T00:00:00Z"/>
        <d v="2024-06-09T00:00:00Z"/>
        <d v="2023-04-21T00:00:00Z"/>
        <d v="2024-03-17T00:00:00Z"/>
        <d v="2024-02-15T00:00:00Z"/>
        <d v="2023-07-20T00:00:00Z"/>
        <d v="2024-01-24T00:00:00Z"/>
        <d v="2024-03-09T00:00:00Z"/>
        <d v="2023-08-18T00:00:00Z"/>
        <d v="2024-06-05T00:00:00Z"/>
        <d v="2023-01-26T00:00:00Z"/>
        <d v="2023-05-07T00:00:00Z"/>
        <d v="2023-03-11T00:00:00Z"/>
        <d v="2023-03-31T00:00:00Z"/>
        <d v="2023-06-02T00:00:00Z"/>
        <d v="2024-04-14T00:00:00Z"/>
        <d v="2023-08-01T00:00:00Z"/>
        <d v="2023-01-23T00:00:00Z"/>
        <d v="2024-01-07T00:00:00Z"/>
        <d v="2023-01-05T00:00:00Z"/>
        <d v="2023-11-04T00:00:00Z"/>
        <d v="2023-06-13T00:00:00Z"/>
        <d v="2023-03-18T00:00:00Z"/>
        <d v="2023-02-16T00:00:00Z"/>
        <d v="2023-07-04T00:00:00Z"/>
        <d v="2023-05-24T00:00:00Z"/>
        <d v="2023-04-22T00:00:00Z"/>
        <d v="2023-03-24T00:00:00Z"/>
        <d v="2023-05-10T00:00:00Z"/>
        <d v="2024-02-24T00:00:00Z"/>
        <d v="2024-04-21T00:00:00Z"/>
        <d v="2024-07-26T00:00:00Z"/>
        <d v="2024-07-10T00:00:00Z"/>
        <d v="2024-04-04T00:00:00Z"/>
        <d v="2023-05-15T00:00:00Z"/>
        <d v="2024-09-21T00:00:00Z"/>
        <d v="2023-02-23T00:00:00Z"/>
        <d v="2023-01-20T00:00:00Z"/>
        <d v="2023-01-30T00:00:00Z"/>
        <d v="2023-10-11T00:00:00Z"/>
        <d v="2023-10-24T00:00:00Z"/>
        <d v="2024-07-21T00:00:00Z"/>
        <d v="2023-01-28T00:00:00Z"/>
        <d v="2023-01-18T00:00:00Z"/>
        <d v="2023-10-20T00:00:00Z"/>
        <d v="2023-11-15T00:00:00Z"/>
        <d v="2023-04-15T00:00:00Z"/>
        <d v="2023-03-02T00:00:00Z"/>
        <d v="2023-01-21T00:00:00Z"/>
        <d v="2023-07-09T00:00:00Z"/>
        <d v="2024-03-16T00:00:00Z"/>
        <d v="2024-02-14T00:00:00Z"/>
        <d v="2023-12-10T00:00:00Z"/>
        <d v="2024-01-26T00:00:00Z"/>
        <d v="2024-06-21T00:00:00Z"/>
        <d v="2024-05-10T00:00:00Z"/>
        <d v="2023-03-26T00:00:00Z"/>
        <d v="2024-03-18T00:00:00Z"/>
        <d v="2024-03-03T00:00:00Z"/>
        <d v="2023-03-22T00:00:00Z"/>
        <d v="2023-08-14T00:00:00Z"/>
        <d v="2024-09-30T00:00:00Z"/>
        <d v="2023-08-09T00:00:00Z"/>
        <d v="2023-07-14T00:00:00Z"/>
        <d v="2024-05-28T00:00:00Z"/>
        <d v="2024-02-08T00:00:00Z"/>
        <d v="2023-08-27T00:00:00Z"/>
        <d v="2023-05-25T00:00:00Z"/>
        <d v="2024-05-03T00:00:00Z"/>
        <d v="2023-07-16T00:00:00Z"/>
        <d v="2024-04-06T00:00:00Z"/>
        <d v="2024-09-02T00:00:00Z"/>
        <d v="2023-02-07T00:00:00Z"/>
        <d v="2024-02-16T00:00:00Z"/>
        <d v="2023-10-09T00:00:00Z"/>
        <d v="2024-09-23T00:00:00Z"/>
        <d v="2024-03-14T00:00:00Z"/>
        <d v="2023-06-17T00:00:00Z"/>
        <d v="2024-06-15T00:00:00Z"/>
        <d v="2024-05-30T00:00:00Z"/>
        <d v="2023-02-24T00:00:00Z"/>
        <d v="2023-07-08T00:00:00Z"/>
        <d v="2023-07-27T00:00:00Z"/>
        <d v="2023-08-31T00:00:00Z"/>
        <d v="2023-10-04T00:00:00Z"/>
        <d v="2024-04-23T00:00:00Z"/>
        <d v="2024-05-14T00:00:00Z"/>
        <d v="2023-09-27T00:00:00Z"/>
        <d v="2024-03-04T00:00:00Z"/>
        <d v="2024-08-06T00:00:00Z"/>
        <d v="2024-09-25T00:00:00Z"/>
        <d v="2023-04-23T00:00:00Z"/>
        <d v="2023-07-11T00:00:00Z"/>
        <d v="2024-05-16T00:00:00Z"/>
        <d v="2023-08-06T00:00:00Z"/>
        <d v="2023-12-05T00:00:00Z"/>
        <d v="2023-12-15T00:00:00Z"/>
        <d v="2024-05-21T00:00:00Z"/>
        <d v="2024-03-30T00:00:00Z"/>
        <d v="2023-07-15T00:00:00Z"/>
        <d v="2023-03-08T00:00:00Z"/>
        <d v="2023-08-07T00:00:00Z"/>
        <d v="2023-02-27T00:00:00Z"/>
        <d v="2023-02-08T00:00:00Z"/>
        <d v="2024-08-03T00:00:00Z"/>
        <d v="2023-01-12T00:00:00Z"/>
        <d v="2023-09-04T00:00:00Z"/>
        <d v="2023-08-21T00:00:00Z"/>
        <d v="2024-09-11T00:00:00Z"/>
        <d v="2024-08-11T00:00:00Z"/>
        <d v="2023-01-14T00:00:00Z"/>
        <d v="2024-02-02T00:00:00Z"/>
        <d v="2023-11-07T00:00:00Z"/>
        <d v="2023-08-03T00:00:00Z"/>
        <d v="2023-09-08T00:00:00Z"/>
        <d v="2023-05-21T00:00:00Z"/>
        <m/>
      </sharedItems>
    </cacheField>
    <cacheField name="CPA" numFmtId="164">
      <sharedItems containsString="0" containsBlank="1" containsNumber="1">
        <n v="790.3347728333333"/>
        <n v="490.39190933333333"/>
        <n v="938.67131175"/>
        <n v="295.98920426666666"/>
        <n v="566.353603"/>
        <n v="329.9050572380952"/>
        <n v="780.564740125"/>
        <n v="233.98999275862067"/>
        <n v="402.57999425"/>
        <n v="707.5411032222223"/>
        <n v="254.0784205"/>
        <n v="1447.927193"/>
        <n v="663.3532634999999"/>
        <n v="616.8208238888889"/>
        <n v="311.2675779333333"/>
        <n v="213.3077113"/>
        <n v="548.74678125"/>
        <n v="1730.178666"/>
        <n v="1841.358126"/>
        <n v="266.025346368421"/>
        <n v="439.1495554"/>
        <n v="750.013076"/>
        <n v="266.6191781666667"/>
        <n v="912.862854"/>
        <n v="491.06415466666664"/>
        <n v="393.88879931578947"/>
        <n v="124.42316466666666"/>
        <n v="1089.3357113333334"/>
        <n v="1730.37357"/>
        <n v="382.8836669166667"/>
        <n v="1595.251644"/>
        <n v="217.230435625"/>
        <n v="583.443288090909"/>
        <n v="5033.482578"/>
        <n v="2331.3617843333336"/>
        <n v="558.6624756666666"/>
        <n v="382.510473"/>
        <n v="717.351136125"/>
        <n v="519.0052433333334"/>
        <n v="226.77053544444445"/>
        <n v="480.71518207142856"/>
        <n v="109.64234627777779"/>
        <n v="577.0906160000001"/>
        <n v="336.34225"/>
        <n v="889.1749258"/>
        <n v="551.2754315555555"/>
        <n v="318.21291383333335"/>
        <n v="1527.176274"/>
        <n v="492.58933625"/>
        <n v="437.02847833333334"/>
        <n v="295.49867140000003"/>
        <n v="154.09425844117646"/>
        <n v="290.4414722"/>
        <n v="315.1476558333333"/>
        <n v="354.0513048"/>
        <n v="118.38184169565218"/>
        <n v="472.4047565833334"/>
        <n v="155.0076655"/>
        <n v="158.53799092307693"/>
        <n v="1560.449936"/>
        <n v="596.7967326666667"/>
        <n v="1526.296619"/>
        <n v="331.6717072"/>
        <n v="189.39012477777777"/>
        <n v="663.98128"/>
        <n v="458.7621845"/>
        <n v="996.8971165999999"/>
        <n v="155.8295399230769"/>
        <n v="193.6750124761905"/>
        <n v="223.54731736363638"/>
        <n v="480.53146421428573"/>
        <n v="735.2089622222222"/>
        <n v="61.70000863999999"/>
        <n v="429.20574358333334"/>
        <n v="637.2787895"/>
        <n v="577.2482974444445"/>
        <n v="65.51007125"/>
        <n v="209.15203357142857"/>
        <n v="443.5864184"/>
        <n v="87.24025631578947"/>
        <n v="527.8457013333333"/>
        <n v="360.6279624"/>
        <n v="91.2054372027027"/>
        <n v="456.5796845"/>
        <n v="502.6489503333333"/>
        <n v="183.58079906666666"/>
        <n v="158.2410977"/>
        <n v="1277.2928464000001"/>
        <n v="67.50689583333333"/>
        <n v="100.44162026666666"/>
        <n v="310.1876636"/>
        <n v="867.939478"/>
        <n v="5995.041002"/>
        <n v="1818.316497"/>
        <n v="582.1821025454545"/>
        <n v="366.3786775"/>
        <n v="430.7965879230769"/>
        <n v="680.066946"/>
        <n v="379.50981610526316"/>
        <n v="240.13439972727272"/>
        <n v="167.05381233333333"/>
        <n v="516.9297365555556"/>
        <n v="581.1768324"/>
        <n v="342.22126760000003"/>
        <n v="371.05048022222223"/>
        <n v="1090.6239745"/>
        <n v="240.3713316666667"/>
        <n v="333.945781"/>
        <n v="522.3041353333333"/>
        <n v="444.0437095"/>
        <n v="439.52459125"/>
        <n v="752.164607"/>
        <n v="100.12112857894738"/>
        <n v="99.40522985714286"/>
        <n v="526.4592295"/>
        <n v="998.30364625"/>
        <n v="661.214569"/>
        <n v="201.54578895999998"/>
        <n v="380.29629725"/>
        <n v="434.84250173333334"/>
        <n v="1504.784161"/>
        <n v="1466.285104"/>
        <n v="2298.888965"/>
        <n v="265.79816584"/>
        <n v="796.107864125"/>
        <n v="507.8401126"/>
        <n v="4718.836114"/>
        <n v="1741.6441543333333"/>
        <n v="142.93324392307693"/>
        <n v="700.4730483000001"/>
        <n v="229.360815"/>
        <n v="768.314534"/>
        <n v="171.16326111111113"/>
        <n v="86.38564671428571"/>
        <n v="793.18254225"/>
        <n v="493.18582883333335"/>
        <n v="2270.8629006666665"/>
        <n v="242.17924366666668"/>
        <n v="160.21722946938775"/>
        <n v="510.9193016666666"/>
        <n v="48.324764624000004"/>
        <n v="420.58462475"/>
        <n v="676.7142363333334"/>
        <n v="113.78645707142857"/>
        <n v="1126.4175946"/>
        <n v="200.0961985"/>
        <n v="1563.1736746666666"/>
        <n v="479.17595364285717"/>
        <n v="114.35104294202898"/>
        <n v="524.9032446666666"/>
        <n v="1567.3425016666667"/>
        <n v="429.8012650909091"/>
        <n v="145.66821857142858"/>
        <n v="973.7034023333334"/>
        <n v="881.2612546666666"/>
        <n v="637.6556273333333"/>
        <n v="749.34335425"/>
        <n v="492.79741566666667"/>
        <n v="637.8997827777778"/>
        <n v="542.3553632222223"/>
        <n v="475.57203475"/>
        <n v="1182.452195"/>
        <n v="238.288"/>
        <n v="151.990401"/>
        <n v="1568.0833186666666"/>
        <n v="143.4111393090909"/>
        <n v="421.916429"/>
        <n v="839.3873553999999"/>
        <n v="386.7253741818182"/>
        <n v="189.68191063999998"/>
        <n v="422.44787333333335"/>
        <n v="432.6530692"/>
        <n v="257.9361217142857"/>
        <n v="142.60438620000002"/>
        <n v="1287.8566996"/>
        <n v="303.5682832105263"/>
        <n v="432.7040515714286"/>
        <n v="262.675239"/>
        <n v="586.5682776666666"/>
        <n v="187.6373906190476"/>
        <n v="150.03791902777778"/>
        <n v="759.2155630000001"/>
        <n v="535.8308135999999"/>
        <n v="550.2410033333333"/>
        <n v="692.9014548888889"/>
        <n v="620.8626305555556"/>
        <n v="320.29954886666667"/>
        <n v="200.11317042857144"/>
        <n v="563.7500333333334"/>
        <n v="534.772047"/>
        <n v="785.17138"/>
        <n v="257.26877583333334"/>
        <n v="111.97719646153845"/>
        <n v="1252.3151448"/>
        <n v="213.79585277777778"/>
        <n v="6396.868763"/>
        <n v="270.45419775"/>
        <n v="136.20832181818182"/>
        <n v="220.11669866666665"/>
        <n v="294.4028866666667"/>
        <n v="110.02187966666666"/>
        <n v="342.5789907391304"/>
        <n v="2113.959767"/>
        <n v="730.004877"/>
        <n v="508.2609188888889"/>
        <n v="806.8738933333333"/>
        <n v="210.80688987878787"/>
        <n v="266.09206216666666"/>
        <n v="722.4749925555556"/>
        <n v="2746.410824"/>
        <n v="6159.366902"/>
        <n v="381.5460318888889"/>
        <n v="428.7009535384616"/>
        <n v="227.7804852857143"/>
        <n v="659.050531"/>
        <n v="740.858635"/>
        <n v="654.0079051111111"/>
        <n v="445.5483658"/>
        <n v="574.6810626363637"/>
        <n v="357.68041464285716"/>
        <n v="218.65052657142857"/>
        <n v="362.0835314210526"/>
        <n v="1139.5851003333335"/>
        <n v="87.34523120833335"/>
        <n v="112.9647318"/>
        <n v="408.980054"/>
        <n v="242.03796891666664"/>
        <n v="234.4102615"/>
        <n v="169.15029144444443"/>
        <n v="277.1352884444444"/>
        <n v="361.1201026"/>
        <n v="62.38224704651163"/>
        <n v="531.9560165"/>
        <n v="405.6740288"/>
        <n v="508.60899600000005"/>
        <n v="441.93019139999996"/>
        <n v="492.13983633333334"/>
        <n v="95.7723650625"/>
        <n v="543.6063636363637"/>
        <n v="245.1619875"/>
        <n v="252.7496750769231"/>
        <n v="75.530766"/>
        <n v="859.2355385"/>
        <n v="2180.8708093333335"/>
        <n v="522.8571738333334"/>
        <n v="1555.112078"/>
        <n v="791.582151"/>
        <n v="440.94601525"/>
        <n v="1304.16221975"/>
        <n v="1898.0903133333334"/>
        <n v="648.073178"/>
        <n v="491.96543261538466"/>
        <n v="766.0744405"/>
        <n v="361.6615836"/>
        <n v="335.90805516666666"/>
        <n v="152.9307229"/>
        <n v="160.9880674"/>
        <n v="163.1741712"/>
        <n v="434.52489108333333"/>
        <n v="1679.5713556666667"/>
        <n v="366.11020533333334"/>
        <n v="478.980955875"/>
        <n v="535.9629293333334"/>
        <n v="265.57478646666664"/>
        <n v="235.86287644444442"/>
        <n v="750.4193855"/>
        <n v="662.921369"/>
        <n v="120.01954380357142"/>
        <n v="491.74837299999996"/>
        <n v="174.3078687"/>
        <n v="423.65718941666665"/>
        <n v="178.5166361590909"/>
        <n v="407.94573725"/>
        <n v="1700.795736"/>
        <n v="414.2899415"/>
        <n v="515.3767963636363"/>
        <n v="644.7071896"/>
        <n v="812.4443055555555"/>
        <n v="5000.761206"/>
        <n v="138.30657027272727"/>
        <n v="3621.417703"/>
        <n v="5603.048132"/>
        <n v="460.65162825"/>
        <n v="165.91161422222223"/>
        <n v="497.9264426666667"/>
        <n v="723.4477306666666"/>
        <n v="525.7886953333333"/>
        <n v="154.366142"/>
        <n v="434.5683494"/>
        <n v="294.44420033333336"/>
        <n v="325.34834885714287"/>
        <n v="111.61882621052631"/>
        <n v="754.89672"/>
        <n v="1505.01155"/>
        <n v="116.71110592307693"/>
        <n v="702.0458983333333"/>
        <n v="382.3863906"/>
        <n v="1465.872266"/>
        <n v="1119.6314095"/>
        <n v="6177.464545"/>
        <n v="511.837231"/>
        <n v="750.04966"/>
        <n v="149.07397236363636"/>
        <n v="350.0797110526316"/>
        <n v="586.97963275"/>
        <n v="763.3513472857143"/>
        <n v="271.53763166666664"/>
        <n v="415.29197725"/>
        <n v="1937.058388"/>
        <n v="63.490996208333335"/>
        <n v="459.60577538461536"/>
        <n v="3175.4584525"/>
        <n v="252.18145466666667"/>
        <n v="526.3740045000001"/>
        <n v="422.9047105"/>
        <n v="1654.655417"/>
        <n v="280.9252134761905"/>
        <n v="1479.7893606666667"/>
        <n v="1273.13980375"/>
        <n v="682.3180058"/>
        <n v="709.8889706"/>
        <n v="482.25421292857146"/>
        <n v="296.6768808"/>
        <n v="624.958150625"/>
        <n v="110.12282842857142"/>
        <n v="691.35005725"/>
        <n v="1218.7487928333333"/>
        <n v="2587.5714595"/>
        <n v="33.933511227272724"/>
        <n v="409.9308375"/>
        <n v="330.40274733333337"/>
        <n v="629.8513929"/>
        <n v="762.2621774444444"/>
        <n v="408.1181955"/>
        <n v="292.580757"/>
        <n v="120.07659"/>
        <n v="254.0610060769231"/>
        <n v="559.12127475"/>
        <n v="1019.0058226666666"/>
        <n v="882.8283485000001"/>
        <n v="999.6384232857143"/>
        <n v="298.0012394"/>
        <n v="550.1213293636364"/>
        <n v="216.7287715"/>
        <n v="553.90796125"/>
        <n v="276.19073068421056"/>
        <n v="121.32624013333334"/>
        <n v="531.8864886666667"/>
        <n v="492.76438340000004"/>
        <n v="1719.90042675"/>
        <n v="141.7858059090909"/>
        <n v="566.5869433333332"/>
        <n v="220.791132"/>
        <n v="615.8346867777777"/>
        <n v="63.66567833333334"/>
        <n v="501.0807086"/>
        <n v="181.6030806"/>
        <n v="451.4815215"/>
        <n v="721.0160915"/>
        <n v="731.1080358333334"/>
        <n v="327.6231578333333"/>
        <n v="681.6152098"/>
        <n v="268.14715866666666"/>
        <n v="382.6892162222222"/>
        <n v="1321.17139125"/>
        <n v="515.8378196666666"/>
        <n v="840.7044848571429"/>
        <n v="499.4336333333333"/>
        <n v="393.0042887894737"/>
        <n v="282.0316153333333"/>
        <n v="463.7565140909091"/>
        <n v="295.32324835"/>
        <n v="191.20779177777777"/>
        <n v="122.599182"/>
        <n v="366.087236"/>
        <n v="84.96363226315789"/>
        <n v="726.0512583333334"/>
        <n v="483.6109545"/>
        <n v="508.65410966666667"/>
        <n v="345.0542726"/>
        <n v="123.99967316666665"/>
        <n v="818.5215364285714"/>
        <n v="574.8059013333333"/>
        <n v="296.9913266470588"/>
        <n v="637.7960606666667"/>
        <n v="603.196987"/>
        <n v="304.649501882353"/>
        <n v="713.763407090909"/>
        <n v="188.19560388888888"/>
        <n v="310.02126933333335"/>
        <n v="198.67906866666667"/>
        <n v="867.85005725"/>
        <n v="423.68730627272726"/>
        <n v="243.9738123333333"/>
        <n v="1144.9103843333335"/>
        <n v="997.303874"/>
        <n v="90.738034"/>
        <n v="2123.2704086666668"/>
        <n v="483.87161685714284"/>
        <n v="1187.6996136666667"/>
        <n v="66.56190683739837"/>
        <n v="164.15831733333334"/>
        <n v="217.67949643243242"/>
        <n v="411.5608593333333"/>
        <n v="82.23244531428571"/>
        <n v="874.52897975"/>
        <n v="805.329071"/>
        <n v="259.72857771428573"/>
        <n v="5999.993781"/>
        <n v="430.19566733333335"/>
        <n v="174.31269715789472"/>
        <n v="129.9803466923077"/>
        <n v="377.6598895882353"/>
        <n v="166.7655895"/>
        <n v="178.3931191111111"/>
        <n v="824.5347375"/>
        <n v="441.3496775"/>
        <n v="18.471094384615384"/>
        <n v="452.33755286666667"/>
        <n v="323.34294439999996"/>
        <n v="1058.5793826"/>
        <n v="738.1290718888889"/>
        <n v="120.07054073333333"/>
        <n v="751.6025915"/>
        <n v="1301.559742"/>
        <n v="544.16436725"/>
        <n v="122.20365384615386"/>
        <n v="563.88060225"/>
        <n v="167.8810892903226"/>
        <n v="533.0254163333333"/>
        <n v="91.40555496153846"/>
        <n v="129.07538653333333"/>
        <n v="25.325192698412696"/>
        <n v="175.21410742857142"/>
        <n v="238.4357584375"/>
        <n v="156.9317688181818"/>
        <n v="396.57862975"/>
        <n v="4514.952724"/>
        <n v="400.5075978"/>
        <n v="430.9169367142857"/>
        <n v="115.358238"/>
        <n v="371.80715625"/>
        <n v="299.63443115999996"/>
        <n v="150.07222910000002"/>
        <n v="391.35090115384617"/>
        <n v="539.0438273333334"/>
        <n v="137.28468626666665"/>
        <n v="728.903224125"/>
        <n v="489.0001309090909"/>
        <n v="380.394162"/>
        <n v="555.0534816666667"/>
        <n v="580.2419017999999"/>
        <n v="1738.995282"/>
        <n v="154.3076660714286"/>
        <n v="507.5040906666666"/>
        <n v="1532.59210625"/>
        <n v="524.9304266666667"/>
        <n v="169.16866100000001"/>
        <n v="530.7963158"/>
        <n v="859.256881"/>
        <n v="492.17894700000005"/>
        <n v="100.3478769375"/>
        <n v="46.45464226530612"/>
        <n v="390.9481646666666"/>
        <n v="144.7873298"/>
        <n v="922.4934605"/>
        <n v="5464.109817"/>
        <n v="3122.942574"/>
        <n v="502.1537026666667"/>
        <n v="319.0461680833333"/>
        <n v="265.75866168"/>
        <n v="1609.149933"/>
        <n v="777.1946075"/>
        <n v="255.15787457142855"/>
        <n v="541.627969111111"/>
        <n v="476.1410865"/>
        <n v="786.627045"/>
        <n v="702.461406111111"/>
        <n v="235.41728992307694"/>
        <n v="689.6263453333333"/>
        <n v="121.4051496875"/>
        <n v="72.92679826415095"/>
        <n v="390.25547875"/>
        <n v="64.21725195833334"/>
        <n v="604.0193009999999"/>
        <n v="321.69675383333333"/>
        <n v="1713.978863"/>
        <n v="397.7102249411765"/>
        <n v="88.84827610227272"/>
        <n v="75.19690722680411"/>
        <n v="486.51261175"/>
        <n v="477.537259"/>
        <n v="845.565079625"/>
        <n v="531.8739905"/>
        <n v="245.1116945"/>
        <n v="145.311439"/>
        <n v="2168.5088186666667"/>
        <n v="77.43090231578947"/>
        <n v="5711.39201"/>
        <n v="360.33454915789474"/>
        <n v="227.04359392857143"/>
        <n v="954.7387955"/>
        <n v="331.8523196"/>
        <n v="619.5840734000001"/>
        <n v="671.9082343333333"/>
        <n v="286.75047225"/>
        <n v="4942.283987"/>
        <n v="829.9663565"/>
        <n v="376.96178"/>
        <n v="93.13573858974358"/>
        <n v="549.9858519230769"/>
        <n v="373.1109285882353"/>
        <n v="87.74263033333334"/>
        <n v="294.52392790476193"/>
        <n v="1860.87080825"/>
        <n v="400.5503542352941"/>
        <n v="900.266978142857"/>
        <n v="767.28087075"/>
        <n v="451.9232855"/>
        <n v="976.2318865"/>
        <n v="52.1985089025974"/>
        <n v="816.3605524285714"/>
        <n v="575.8110265"/>
        <n v="2058.6680513333336"/>
        <n v="427.22124055555554"/>
        <n v="576.9666385454545"/>
        <n v="171.3215974117647"/>
        <n v="690.14864125"/>
        <n v="394.5131498421053"/>
        <n v="370.092841"/>
        <n v="217.513819"/>
        <n v="208.83461393333334"/>
        <n v="569.9640905"/>
        <n v="106.394825375"/>
        <n v="494.48423533333334"/>
        <n v="552.0184312499999"/>
        <n v="531.303804875"/>
        <n v="1762.663235"/>
        <n v="108.59218753333333"/>
        <n v="521.6785882307693"/>
        <n v="69.17097904761906"/>
        <n v="525.46307"/>
        <n v="6407.581828"/>
        <n v="405.92040025"/>
        <n v="802.3299145714285"/>
        <n v="903.427168625"/>
        <n v="783.6830355"/>
        <n v="669.181179"/>
        <n v="143.57996381818182"/>
        <n v="1291.2469235"/>
        <n v="518.511604"/>
        <n v="388.56950259999996"/>
        <n v="1081.1423181666667"/>
        <n v="297.4176576"/>
        <n v="74.21662561904762"/>
        <n v="429.81930963636364"/>
        <n v="82.64723105263158"/>
        <n v="5973.379892"/>
        <n v="381.1779386"/>
        <n v="788.6381240000001"/>
        <n v="489.9155955"/>
        <n v="531.9175413333334"/>
        <n v="215.110248125"/>
        <n v="2633.2121165"/>
        <n v="545.8585808333333"/>
        <n v="392.17881475"/>
        <n v="770.5149453333333"/>
        <n v="215.11200544444443"/>
        <n v="822.7119456666666"/>
        <n v="5874.00478"/>
        <n v="207.29155325"/>
        <n v="500.8933796666667"/>
        <n v="453.9041722666667"/>
        <n v="486.7626133333333"/>
        <n v="433.3341765"/>
        <n v="298.71222927272726"/>
        <n v="316.85444566666666"/>
        <n v="160.18123277777778"/>
        <n v="476.02757083333336"/>
        <n v="430.3289802727273"/>
        <n v="506.857847"/>
        <n v="375.9782635"/>
        <n v="316.9463514"/>
        <n v="132.06843725000002"/>
        <n v="581.530256375"/>
        <n v="305.49688606666666"/>
        <n v="2018.044688"/>
        <n v="477.74944516666665"/>
        <n v="637.8943968333333"/>
        <n v="45.48697133333334"/>
        <n v="2252.0983929999998"/>
        <n v="568.7414393333333"/>
        <n v="142.96597246666667"/>
        <n v="178.14285714285714"/>
        <n v="1717.7057346666668"/>
        <n v="2430.243664"/>
        <n v="166.4523624"/>
        <n v="465.3042777692308"/>
        <n v="522.9011179090909"/>
        <n v="116.56373839130435"/>
        <n v="486.358297"/>
        <n v="604.7243616666666"/>
        <n v="978.6537832857142"/>
        <n v="273.27738477272726"/>
        <n v="270.07724993333335"/>
        <n v="379.51772086666665"/>
        <n v="213.7564601111111"/>
        <n v="422.7382411111111"/>
        <n v="1552.641502"/>
        <n v="136.0607749090909"/>
        <n v="940.266584"/>
        <n v="96.199159"/>
        <n v="248.75593116666667"/>
        <n v="570.53732625"/>
        <n v="633.4545881818182"/>
        <n v="452.06327966666663"/>
        <n v="364.23354675"/>
        <n v="145.95608993333332"/>
        <n v="348.4089690625"/>
        <n v="281.51386433333334"/>
        <n v="325.03497600000003"/>
        <n v="315.7752864"/>
        <n v="440.26983075"/>
        <n v="679.9495973333334"/>
        <n v="724.652497125"/>
        <n v="508.17503675"/>
        <n v="392.184005"/>
        <n v="106.11814973333334"/>
        <n v="724.588902"/>
        <n v="2271.9041083333336"/>
        <n v="2183.952037"/>
        <n v="2460.7974215"/>
        <n v="195.8956765416667"/>
        <n v="366.5079058125"/>
        <n v="2233.540379"/>
        <n v="1461.143051"/>
        <n v="267.5327027777778"/>
        <n v="251.24843938709677"/>
        <n v="282.2902757826087"/>
        <n v="736.3777935714286"/>
        <n v="1739.3567436666665"/>
        <n v="162.46021507692308"/>
        <n v="254.46451100000002"/>
        <n v="501.6698783333333"/>
        <n v="295.11057508333334"/>
        <n v="3253.2168435"/>
        <n v="765.9634425"/>
        <n v="461.8570425555556"/>
        <n v="385.58958386666666"/>
        <n v="384.9001725"/>
        <n v="535.6801981818181"/>
        <n v="465.8578121818182"/>
        <n v="1336.8125608"/>
        <n v="571.6082634444444"/>
        <n v="326.7398276190476"/>
        <n v="206.688847125"/>
        <n v="88.60285191304348"/>
        <n v="352.4893973571429"/>
        <n v="231.27852085294117"/>
        <n v="677.3383912222222"/>
        <n v="257.89233674999997"/>
        <n v="360.97779568421055"/>
        <n v="1050.4100685"/>
        <n v="1624.840774"/>
        <n v="96.3032845"/>
        <n v="1925.5027286666666"/>
        <n v="799.70031475"/>
        <n v="440.0594188"/>
        <n v="342.1314481764706"/>
        <n v="5927.806788"/>
        <n v="589.1548186666666"/>
        <n v="110.23647221428573"/>
        <n v="382.0873372"/>
        <n v="450.77037425"/>
        <n v="67.65061825"/>
        <n v="71.8527461904762"/>
        <n v="500.1394066666667"/>
        <n v="5102.706729"/>
        <n v="375.5044375"/>
        <n v="780.641849125"/>
        <n v="68.77890892682927"/>
        <n v="239.94420975"/>
        <n v="655.9477756"/>
        <n v="425.5660031875"/>
        <n v="592.9793116666666"/>
        <n v="1719.9158313333335"/>
        <n v="2600.894327"/>
        <n v="219.84551788888888"/>
        <n v="128.15121930769232"/>
        <n v="4279.230955"/>
        <n v="887.3143067142856"/>
        <n v="1655.792857"/>
        <n v="69.98219616666667"/>
        <n v="547.6747715454545"/>
        <n v="321.59977342857144"/>
        <n v="754.392600111111"/>
        <n v="713.8231153333332"/>
        <n v="1481.945157"/>
        <n v="562.0919533333333"/>
        <n v="161.90898071875"/>
        <n v="115.09572935714286"/>
        <n v="586.4471488181817"/>
        <n v="475.27367275"/>
        <n v="615.02932875"/>
        <n v="200.36570497435898"/>
        <n v="477.13152925"/>
        <n v="100.7843329375"/>
        <n v="534.6197546666666"/>
        <n v="122.67584291666667"/>
        <n v="103.6293306"/>
        <n v="645.0423111666667"/>
        <n v="179.63343685714287"/>
        <n v="717.619027375"/>
        <n v="86.81367642105263"/>
        <n v="559.944605"/>
        <n v="54.281282918367346"/>
        <n v="761.5402812857143"/>
        <n v="557.8303547272727"/>
        <n v="306.93960000000004"/>
        <n v="393.425874"/>
        <n v="1598.11798875"/>
        <n v="2326.7431013333335"/>
        <n v="163.7590119090909"/>
        <n v="531.830957"/>
        <n v="6162.320833"/>
        <n v="190.601278"/>
        <n v="101.3064368"/>
        <m/>
      </sharedItems>
    </cacheField>
    <cacheField name="CTR" numFmtId="10">
      <sharedItems containsString="0" containsBlank="1" containsNumber="1">
        <n v="0.003050826774055769"/>
        <n v="0.002914094910452292"/>
        <n v="0.0018392777769262604"/>
        <n v="0.00625842480261891"/>
        <n v="0.007650356006665656"/>
        <n v="0.0033280912847895258"/>
        <n v="0.008570612322635939"/>
        <n v="0.002662408477757809"/>
        <n v="0.002445884798825975"/>
        <n v="0.0024846902921393434"/>
        <n v="0.005915267785771383"/>
        <n v="0.0050814526976535645"/>
        <n v="0.0024709169755312886"/>
        <n v="0.0030556970230103246"/>
        <n v="0.002754296868538155"/>
        <n v="0.0028107432854465957"/>
        <n v="0.0012634593517049683"/>
        <n v="0.005974202308214528"/>
        <n v="0.002916673943797265"/>
        <n v="0.0028881111752913596"/>
        <n v="0.0035253494334629063"/>
        <n v="0.00727994705493051"/>
        <n v="0.0026040282723069565"/>
        <n v="0.011946680080482898"/>
        <n v="0.002323008849557522"/>
        <n v="0.003170871850613794"/>
        <n v="0.0033960662232913543"/>
        <n v="0.0025200458190148913"/>
        <n v="0.0013594344752582926"/>
        <n v="0.003219229531065565"/>
        <n v="0.007895056480019433"/>
        <n v="0.002449805613250253"/>
        <n v="0.002843954409223163"/>
        <n v="0.005934326783594884"/>
        <n v="0.005973838706354928"/>
        <n v="0.008824599708879185"/>
        <n v="0.006967123884171565"/>
        <n v="0.004406162942748309"/>
        <n v="0.0025681898689337585"/>
        <n v="0.002801578222398618"/>
        <n v="0.0034496140744254234"/>
        <n v="0.002086375964948884"/>
        <n v="0.002932121389825539"/>
        <n v="0.0031901318587834963"/>
        <n v="0.0028706764720787216"/>
        <n v="0.001998321410015587"/>
        <n v="0.006313416009019166"/>
        <n v="0.011139165305213129"/>
        <n v="0.003947368421052632"/>
        <n v="0.007603736693460786"/>
        <n v="0.003489802339883864"/>
        <n v="0.002465271926234442"/>
        <n v="0.007328990228013029"/>
        <n v="0.0025392914024701748"/>
        <n v="0.0036370041861814566"/>
        <n v="0.0027008282295263642"/>
        <n v="0.003926777155396431"/>
        <n v="0.003768429977860474"/>
        <n v="0.0026404300128878132"/>
        <n v="0.001215887597946501"/>
        <n v="0.002470477151319959"/>
        <n v="0.004832085044696787"/>
        <n v="0.00155978163057172"/>
        <n v="0.005497190324945028"/>
        <n v="0.0024650274234300855"/>
        <n v="0.002478775484910454"/>
        <n v="0.0021921011289320813"/>
        <n v="0.002523229734059596"/>
        <n v="0.003199191024698295"/>
        <n v="0.002745326103689513"/>
        <n v="0.002599090318388564"/>
        <n v="0.002816742188015186"/>
        <n v="0.0025382525382525384"/>
        <n v="0.0026026704007123098"/>
        <n v="0.0029723486018057295"/>
        <n v="0.0039392234102419805"/>
        <n v="0.0049367650321721765"/>
        <n v="0.003400699572483482"/>
        <n v="0.002474202626641651"/>
        <n v="0.008115382244776365"/>
        <n v="6.703760809814306E-4"/>
        <n v="0.002101718663487723"/>
        <n v="0.002658600474690179"/>
        <n v="0.0027753282885247693"/>
        <n v="0.002748206433695904"/>
        <n v="0.002554540916698476"/>
        <n v="0.0027394555640563685"/>
        <n v="6.00817111271329E-4"/>
        <n v="0.0034649122807017545"/>
        <n v="0.0021091887265390964"/>
        <n v="0.002693734265196697"/>
        <n v="0.004436904606550959"/>
        <n v="0.0012394645513138325"/>
        <n v="0.0016446015952635473"/>
        <n v="0.005463983243784719"/>
        <n v="0.0026615911917255604"/>
        <n v="0.0037982220214753527"/>
        <n v="0.0022550656069332212"/>
        <n v="0.002996914940502424"/>
        <n v="0.006383178447385713"/>
        <n v="0.003613987106856808"/>
        <n v="0.0028319355190066444"/>
        <n v="0.0031814010400734167"/>
        <n v="0.003531874073428098"/>
        <n v="0.0021987837977118906"/>
        <n v="0.0023405500292568754"/>
        <n v="0.0022517704545198663"/>
        <n v="0.0036604105875649635"/>
        <n v="0.0026253812594108335"/>
        <n v="0.0025380710659898475"/>
        <n v="0.004372062520494043"/>
        <n v="0.0018485996857380534"/>
        <n v="0.00324955504018122"/>
        <n v="0.006577916992952232"/>
        <n v="0.0030895132208433648"/>
        <n v="0.0030248133058996154"/>
        <n v="0.00261876080238831"/>
        <n v="0.0028724874733628983"/>
        <n v="0.005003176620076239"/>
        <n v="0.002433493722692329"/>
        <n v="0.0"/>
        <n v="0.006238859180035651"/>
        <n v="0.0055147058823529415"/>
        <n v="0.002784646572656998"/>
        <n v="0.0044878187776036475"/>
        <n v="0.007128854036713598"/>
        <n v="0.004133579897748286"/>
        <n v="0.007992748846407383"/>
        <n v="0.011319387847505207"/>
        <n v="0.0018353174603174603"/>
        <n v="0.003544474510041237"/>
        <n v="0.008686210640608035"/>
        <n v="0.0034936292642827787"/>
        <n v="0.004777947932618683"/>
        <n v="0.0031124000848836387"/>
        <n v="0.0027666343892654584"/>
        <n v="0.0028441868577101614"/>
        <n v="0.002555828760792505"/>
        <n v="0.003962079820530449"/>
        <n v="0.003337115397450444"/>
        <n v="0.0047804532577903685"/>
        <n v="0.00343811394891945"/>
        <n v="0.006742114134360703"/>
        <n v="0.0028548997216472772"/>
        <n v="0.0027784785037298643"/>
        <n v="0.0029010032636286715"/>
        <n v="0.003318744684822966"/>
        <n v="0.002250586325094714"/>
        <n v="0.004195905375099472"/>
        <n v="0.005042810240123602"/>
        <n v="0.0028512773722627737"/>
        <n v="0.0027445342693377646"/>
        <n v="0.0036492750764375186"/>
        <n v="0.0058384249830278345"/>
        <n v="0.0038294613224406433"/>
        <n v="0.003247752213599535"/>
        <n v="0.0044189852700491"/>
        <n v="0.003965285051623522"/>
        <n v="0.002969221894193899"/>
        <n v="0.011266430210723972"/>
        <n v="0.004564315352697096"/>
        <n v="0.003247016803311957"/>
        <n v="0.002847218267752406"/>
        <n v="0.0023073373327180432"/>
        <n v="0.0026264639307154807"/>
        <n v="0.0027914952444884583"/>
        <n v="0.002139428326922477"/>
        <n v="0.0025733401955738548"/>
        <n v="0.0031533327736736065"/>
        <n v="0.007109746039871456"/>
        <n v="0.0026871062948768776"/>
        <n v="0.0017709772252328835"/>
        <n v="0.002804642166344294"/>
        <n v="0.00664734958241009"/>
        <n v="0.003101313716490305"/>
        <n v="0.0031264604921757908"/>
        <n v="0.00265203275820745"/>
        <n v="0.007978476667594396"/>
        <n v="0.0025705594852990505"/>
        <n v="0.002168021680216802"/>
        <n v="0.0031350910743957114"/>
        <n v="9.62657635187762E-4"/>
        <n v="0.005055544468835229"/>
        <n v="0.006247042120208234"/>
        <n v="0.0025093053406382"/>
        <n v="0.0030541524726888287"/>
        <n v="0.002809084408730294"/>
        <n v="0.0034250485215207216"/>
        <n v="0.002398172820708032"/>
        <n v="0.004937662017034934"/>
        <n v="0.0024474503854012633"/>
        <n v="0.003546217925127965"/>
        <n v="0.0037356992762082653"/>
        <n v="0.0029172908617834895"/>
        <n v="0.0038515855693927333"/>
        <n v="0.002533976246251447"/>
        <n v="0.0032325241662263388"/>
        <n v="0.0033038856568268333"/>
        <n v="0.0026860387033758623"/>
        <n v="0.0030458480282141713"/>
        <n v="0.002748233599855988"/>
        <n v="0.0033412434741338396"/>
        <n v="0.0032101256534898654"/>
        <n v="0.0026479193973335453"/>
        <n v="0.0021285929798958757"/>
        <n v="0.0049636327894633375"/>
        <n v="0.002660472972972973"/>
        <n v="0.0029884583676834295"/>
        <n v="0.00125"/>
        <n v="6.657567990413102E-4"/>
        <n v="0.003152033061324554"/>
        <n v="0.002628232477414598"/>
        <n v="0.0058295041492353065"/>
        <n v="0.0031931198910081743"/>
        <n v="0.0017669925786311697"/>
        <n v="0.009092877246157177"/>
        <n v="0.002849808050118938"/>
        <n v="0.002512837321096908"/>
        <n v="0.0028739016748722057"/>
        <n v="0.006258692628650904"/>
        <n v="0.003289473684210526"/>
        <n v="0.0032977870923996794"/>
        <n v="0.004467005076142132"/>
        <n v="0.002336681627128304"/>
        <n v="0.002352663466834527"/>
        <n v="0.002507854857900099"/>
        <n v="0.002685185185185185"/>
        <n v="0.002780507424689365"/>
        <n v="0.00421217612773669"/>
        <n v="0.0033841316973057946"/>
        <n v="0.0029430747386084938"/>
        <n v="0.002555651514884467"/>
        <n v="0.002576866764275256"/>
        <n v="0.0018585057613678603"/>
        <n v="0.004785291524996852"/>
        <n v="0.003269425321390678"/>
        <n v="0.0068877369878577"/>
        <n v="0.0025544563652408155"/>
        <n v="0.003586761589044074"/>
        <n v="0.002852760296457703"/>
        <n v="0.005344735435595938"/>
        <n v="0.0028103616813294234"/>
        <n v="0.006216972334473112"/>
        <n v="0.006253678634490877"/>
        <n v="0.0035783994795055302"/>
        <n v="0.007648351648351649"/>
        <n v="0.007533601575207602"/>
        <n v="0.004217861727489456"/>
        <n v="0.009501187648456057"/>
        <n v="0.002839741043491592"/>
        <n v="0.0024514811031664963"/>
        <n v="8.094544277157196E-4"/>
        <n v="0.0029061856070914816"/>
        <n v="0.0043748784755979"/>
        <n v="0.004090178701855188"/>
        <n v="0.002662508082613822"/>
        <n v="0.002559549888163811"/>
        <n v="0.0026560424966799467"/>
        <n v="0.002293648123795835"/>
        <n v="0.0024490932621266974"/>
        <n v="0.0036249213341724355"/>
        <n v="0.0026178133947143754"/>
        <n v="0.002226250675826098"/>
        <n v="0.004011691214396241"/>
        <n v="0.0020688941760628942"/>
        <n v="0.003565741189503566"/>
        <n v="0.004833394361039912"/>
        <n v="0.0029754525167369206"/>
        <n v="0.00437609711474275"/>
        <n v="0.002871784559602098"/>
        <n v="0.0029754103586786345"/>
        <n v="0.002313284864507601"/>
        <n v="0.0045351473922902496"/>
        <n v="0.004203494580900229"/>
        <n v="0.0020883837588808784"/>
        <n v="0.003802476748368532"/>
        <n v="0.0025571422951335613"/>
        <n v="0.006630623278588188"/>
        <n v="0.0012871669455528382"/>
        <n v="0.001955129771738599"/>
        <n v="0.002437307752463375"/>
        <n v="0.00248161349997744"/>
        <n v="0.007126660187884677"/>
        <n v="0.0038816758131441573"/>
        <n v="0.005993856297295272"/>
        <n v="0.003353311877276494"/>
        <n v="0.0025027688678566805"/>
        <n v="0.0032312414891407207"/>
        <n v="0.0023815194093831865"/>
        <n v="0.007196710075394105"/>
        <n v="0.001518064973180852"/>
        <n v="0.0026499894000424"/>
        <n v="0.0030030888914311864"/>
        <n v="0.007525300579534642"/>
        <n v="0.003032198411835092"/>
        <n v="0.008011444921316165"/>
        <n v="0.0024700506360380388"/>
        <n v="0.004764173415912339"/>
        <n v="0.007051166154402459"/>
        <n v="0.0030795762503079576"/>
        <n v="0.0022035089390997774"/>
        <n v="0.0024599111357102225"/>
        <n v="0.0026296604873984586"/>
        <n v="0.004698960099699675"/>
        <n v="0.005661324932657627"/>
        <n v="0.001327844907714779"/>
        <n v="0.002683987331579795"/>
        <n v="0.0042326016675174405"/>
        <n v="0.005789076264787314"/>
        <n v="0.004022658238239882"/>
        <n v="0.004139479407843962"/>
        <n v="0.002808673182788451"/>
        <n v="0.0019991833123489977"/>
        <n v="0.0027146303061327376"/>
        <n v="0.002534886055616906"/>
        <n v="0.0022604287964929103"/>
        <n v="0.0061068702290076335"/>
        <n v="0.0031343246157318023"/>
        <n v="0.00417953159123428"/>
        <n v="0.002730363898396685"/>
        <n v="0.004547373891577614"/>
        <n v="0.00827292782855342"/>
        <n v="0.0025436231367960524"/>
        <n v="0.004165776543473617"/>
        <n v="0.003979981873349883"/>
        <n v="0.003509782038591828"/>
        <n v="0.00637910085054678"/>
        <n v="0.004029550033579583"/>
        <n v="0.006277463904582548"/>
        <n v="0.0038045875606528452"/>
        <n v="0.0036357025995273585"/>
        <n v="0.005031305903398927"/>
        <n v="0.0040599468698310865"/>
        <n v="0.0017377588258097288"/>
        <n v="0.005312596242685556"/>
        <n v="0.004181184668989547"/>
        <n v="0.003086208079006927"/>
        <n v="0.0037072470700789287"/>
        <n v="0.01101144899000948"/>
        <n v="0.0030424729219909945"/>
        <n v="0.002579598401004798"/>
        <n v="0.0023503603885929175"/>
        <n v="0.002308599962378371"/>
        <n v="0.003443927046953822"/>
        <n v="0.003440459807334251"/>
        <n v="0.002898448890684561"/>
        <n v="0.005917785057592729"/>
        <n v="0.0028029673127890663"/>
        <n v="0.005512850376582033"/>
        <n v="0.0027955631707097125"/>
        <n v="0.004176066817069073"/>
        <n v="0.0039950917444282735"/>
        <n v="0.0031772191686559683"/>
        <n v="8.212877792378449E-4"/>
        <n v="0.0024970035956851776"/>
        <n v="0.007354044724598529"/>
        <n v="0.0035304319101494754"/>
        <n v="0.005066344993968637"/>
        <n v="0.006003430531732418"/>
        <n v="0.0022596166626791077"/>
        <n v="0.002846632215117807"/>
        <n v="0.0026045434814064533"/>
        <n v="0.0017413512885999535"/>
        <n v="0.002833453329307662"/>
        <n v="0.002919689252456655"/>
        <n v="0.0030355619356548223"/>
        <n v="0.0027631942525559545"/>
        <n v="4.755564009891573E-4"/>
        <n v="0.002827728830976796"/>
        <n v="0.006754583467352846"/>
        <n v="0.002933563416738568"/>
        <n v="0.0021269377316143847"/>
        <n v="0.003108606955508063"/>
        <n v="0.006083046813012431"/>
        <n v="8.742481465939293E-4"/>
        <n v="0.0020108586366378444"/>
        <n v="0.0018294137921891986"/>
        <n v="0.0030477937210055023"/>
        <n v="0.0031323414252153485"/>
        <n v="0.006027323868202518"/>
        <n v="0.003742025653163815"/>
        <n v="0.0022658610271903325"/>
        <n v="0.0021943871136099447"/>
        <n v="0.0028139307983410956"/>
        <n v="7.867820613690008E-4"/>
        <n v="0.00398675586188256"/>
        <n v="0.005285601662724862"/>
        <n v="0.002474878121579942"/>
        <n v="0.0026167339478494127"/>
        <n v="0.004822446295484437"/>
        <n v="0.0023685050192671134"/>
        <n v="0.002272874862004026"/>
        <n v="0.007548797584384773"/>
        <n v="0.0025708829146466874"/>
        <n v="0.003465412729541808"/>
        <n v="0.006376811594202898"/>
        <n v="0.0031188902336840144"/>
        <n v="0.0025796194947905137"/>
        <n v="0.002921522372323288"/>
        <n v="0.002982817925994833"/>
        <n v="0.0031525306615995856"/>
        <n v="0.0027360350362661524"/>
        <n v="0.0032743942370661427"/>
        <n v="0.002109111361079865"/>
        <n v="0.0033569959291704426"/>
        <n v="0.0025442910873227933"/>
        <n v="0.0029375858385472303"/>
        <n v="0.0013428226131328052"/>
        <n v="0.002763760318149918"/>
        <n v="0.010251046025104602"/>
        <n v="0.0027824789879808383"/>
        <n v="0.0026546528409350277"/>
        <n v="0.0021638330757341576"/>
        <n v="0.003257328990228013"/>
        <n v="0.0016204328111063637"/>
        <n v="0.0032200933827080985"/>
        <n v="0.003148758294011883"/>
        <n v="0.004069251257768571"/>
        <n v="0.003173536439665472"/>
        <n v="0.0025780283239378522"/>
        <n v="0.002723904990193942"/>
        <n v="0.005124885364406323"/>
        <n v="0.007927610506085843"/>
        <n v="0.0020934266403493033"/>
        <n v="0.0025256686632116683"/>
        <n v="0.0023667384930587446"/>
        <n v="0.003212948789839807"/>
        <n v="0.002378898432984112"/>
        <n v="0.005659655831739962"/>
        <n v="0.0026316048847317636"/>
        <n v="0.0026219559738703056"/>
        <n v="0.0030351347195130833"/>
        <n v="0.0028008584515839714"/>
        <n v="0.002561167769320392"/>
        <n v="0.0023108363783416862"/>
        <n v="0.005870220529906394"/>
        <n v="0.0033183616008580813"/>
        <n v="0.004508196721311476"/>
        <n v="0.0035467651415576557"/>
        <n v="0.0028327130575269747"/>
        <n v="0.003515301902398677"/>
        <n v="0.00367249945992655"/>
        <n v="0.0037178456591639873"/>
        <n v="0.0030352556619192153"/>
        <n v="0.004347478462491755"/>
        <n v="0.006312334301224593"/>
        <n v="0.003680360675346184"/>
        <n v="0.00859243511382762"/>
        <n v="0.005566839690062439"/>
        <n v="0.002795302339124527"/>
        <n v="0.0023822285748317552"/>
        <n v="0.003524315328324237"/>
        <n v="0.002558305568776773"/>
        <n v="0.005333096306830807"/>
        <n v="0.009427494000685635"/>
        <n v="0.0020501806111490775"/>
        <n v="0.00622524052065648"/>
        <n v="0.002692710759198882"/>
        <n v="0.0028874369389554635"/>
        <n v="0.005132152938157557"/>
        <n v="0.0019671138908503986"/>
        <n v="0.004296894981840504"/>
        <n v="0.0028144620047629355"/>
        <n v="0.0032364554340086737"/>
        <n v="0.0037253362781229627"/>
        <n v="0.002523765458063431"/>
        <n v="0.003118844386080105"/>
        <n v="0.0030923472543211484"/>
        <n v="0.004369538077403246"/>
        <n v="0.001966322262343141"/>
        <n v="0.0026116864464434198"/>
        <n v="0.004516593572036395"/>
        <n v="0.007770419426048565"/>
        <n v="0.0024251469079376925"/>
        <n v="0.0019466614755693985"/>
        <n v="0.006831917316282736"/>
        <n v="0.004226775705228338"/>
        <n v="0.0023320566562508626"/>
        <n v="0.0027435434492503337"/>
        <n v="0.002327963497532359"/>
        <n v="0.0027866438064882916"/>
        <n v="0.0028193079880392993"/>
        <n v="0.001326259946949602"/>
        <n v="0.0024693273935587528"/>
        <n v="0.0024587583587629283"/>
        <n v="0.002528510243046597"/>
        <n v="8.044875779804437E-4"/>
        <n v="0.004803251431738408"/>
        <n v="0.003469422658750519"/>
        <n v="0.005582508141157706"/>
        <n v="0.0017264767542237022"/>
        <n v="0.0020161290322580645"/>
        <n v="0.0016964967342437867"/>
        <n v="6.531252041016263E-4"/>
        <n v="0.0041228612657184084"/>
        <n v="0.0029754820280885504"/>
        <n v="0.0028614968346409083"/>
        <n v="0.012040298140715866"/>
        <n v="0.004248908802966511"/>
        <n v="0.0025536613983021604"/>
        <n v="0.005483315055616481"/>
        <n v="0.002806180047092217"/>
        <n v="0.008226221079691516"/>
        <n v="0.003333055578701775"/>
        <n v="0.002059692807154561"/>
        <n v="0.002701321457253413"/>
        <n v="9.749650637518822E-4"/>
        <n v="0.002514413430523455"/>
        <n v="0.002325661324137615"/>
        <n v="0.002318431530668817"/>
        <n v="0.003355052886228391"/>
        <n v="0.0028993911278631487"/>
        <n v="0.006474487436411284"/>
        <n v="0.003228149463320152"/>
        <n v="0.00510204081632653"/>
        <n v="0.0021181098391245146"/>
        <n v="3.018115189470966E-4"/>
        <n v="0.004181057989456462"/>
        <n v="0.015852502800034463"/>
        <n v="0.002544211528556043"/>
        <n v="0.0029717682020802376"/>
        <n v="0.003088834891478934"/>
        <n v="0.004583597771666314"/>
        <n v="0.006203046385002412"/>
        <n v="0.0036785005309080835"/>
        <n v="0.0035896097115259104"/>
        <n v="0.0027455330177800718"/>
        <n v="0.003678837487353996"/>
        <n v="0.0030404378230465185"/>
        <n v="0.0025930085832744014"/>
        <n v="0.00824201554743842"/>
        <n v="0.0031080634821966237"/>
        <n v="0.0023192708212537976"/>
        <n v="0.0048500881834215165"/>
        <n v="0.003965486320068549"/>
        <n v="0.0031961135259524417"/>
        <n v="0.003200716960599174"/>
        <n v="0.005590558168426657"/>
        <n v="0.0040911520334288905"/>
        <n v="0.0028452200303490135"/>
        <n v="0.0040936630096610445"/>
        <n v="0.003921226908330429"/>
        <n v="0.0026778310927453885"/>
        <n v="0.003579734699413457"/>
        <n v="0.0022843350645432407"/>
        <n v="0.0052940610260852825"/>
        <n v="0.0027104053975455125"/>
        <n v="0.003520522067662717"/>
        <n v="0.0013008976193573565"/>
        <n v="0.0025724847036101856"/>
        <n v="0.0023510129507227687"/>
        <n v="0.004195649773655736"/>
        <n v="0.0019584802193497847"/>
        <n v="0.0024378352023403218"/>
        <n v="0.0065298507462686565"/>
        <n v="0.0073594347954077126"/>
        <n v="0.0034206246845735434"/>
        <n v="0.0060318040577590935"/>
        <n v="0.002611545136482343"/>
        <n v="0.003319367120090302"/>
        <n v="0.0027365220442053563"/>
        <n v="0.0028669724770642203"/>
        <n v="0.0037432154220475387"/>
        <n v="0.0032927230819888046"/>
        <n v="0.003080129334784008"/>
        <n v="0.002577626204544553"/>
        <n v="0.0029083491184613143"/>
        <n v="0.003833451285680585"/>
        <n v="0.0029166329093413272"/>
        <n v="0.00279876854184159"/>
        <n v="0.0030765680882975043"/>
        <n v="0.00296450824846971"/>
        <n v="0.0031467867509426795"/>
        <n v="0.002705139765554554"/>
        <n v="0.00626540244768389"/>
        <n v="0.002698348771647201"/>
        <n v="0.002808240042647171"/>
        <n v="0.0027177902589753658"/>
        <n v="0.002631952614710536"/>
        <n v="0.002400019296637561"/>
        <n v="0.002693467336683417"/>
        <n v="0.0025111791528074543"/>
        <n v="0.0033276704555405714"/>
        <n v="0.006013652616751544"/>
        <n v="0.003675883011027649"/>
        <n v="0.002862853826810239"/>
        <n v="0.002661698163428267"/>
        <n v="0.0033434462262398614"/>
        <n v="0.004926975189160654"/>
        <n v="0.0013796909492273732"/>
        <n v="0.004306868997874056"/>
        <n v="0.00758552681483729"/>
        <n v="0.004740244194397893"/>
        <n v="0.0028870721719925128"/>
        <n v="0.0026707954325527385"/>
        <n v="0.0023324159164062135"/>
        <n v="0.003340687046958714"/>
        <n v="0.002040233402701269"/>
        <n v="0.001952855129468768"/>
        <n v="0.0024263693967291025"/>
        <n v="0.001664632116302297"/>
        <n v="0.002885376503332227"/>
        <n v="0.0029996471003411363"/>
        <n v="0.005866900175131348"/>
        <n v="0.00644010700485485"/>
        <n v="0.002786480988481237"/>
        <n v="0.007467109162024416"/>
        <n v="4.3671459609358795E-4"/>
        <n v="0.00212232339937812"/>
        <n v="0.003185075645546582"/>
        <n v="0.003229574658146087"/>
        <n v="0.0035153183896865095"/>
        <n v="0.00327636105498826"/>
        <n v="0.004066759931027752"/>
        <n v="0.006923318997167733"/>
        <n v="0.0029173230643561466"/>
        <n v="0.002522933358668229"/>
        <n v="0.0066344993968636915"/>
        <n v="0.00265750505763913"/>
        <n v="0.002535547379934374"/>
        <n v="0.005753077896674721"/>
        <n v="0.004598540145985402"/>
        <n v="0.0019817677368212444"/>
        <n v="0.002266931141966563"/>
        <n v="0.006552364311455717"/>
        <n v="0.0028668230388324213"/>
        <n v="0.0013383297644539614"/>
        <n v="0.002311604253351826"/>
        <n v="0.0038823479765371146"/>
        <n v="0.002152937380067347"/>
        <n v="0.005274261603375527"/>
        <n v="0.0025115568012230188"/>
        <n v="0.0029511918274687855"/>
        <n v="0.0028451276446619703"/>
        <n v="0.00335345405767941"/>
        <n v="0.002083622725378525"/>
        <n v="0.00547148841583312"/>
        <n v="0.0026375342220065303"/>
        <n v="0.006072435480373021"/>
        <n v="0.004204484783769354"/>
        <n v="0.0017139090309822016"/>
        <n v="0.0025438819638768763"/>
        <n v="0.00270947639368692"/>
        <n v="0.007108239095315024"/>
        <n v="0.0023493214396450974"/>
        <n v="0.002884402041269137"/>
        <n v="0.0030525257789524624"/>
        <n v="0.0029359901251983776"/>
        <n v="0.0024908232826428944"/>
        <n v="0.0026692422512951093"/>
        <n v="0.004245659030256819"/>
        <n v="0.0038350407144733386"/>
        <n v="0.002564762858080353"/>
        <n v="0.0033112582781456954"/>
        <n v="0.0036347759646346125"/>
        <n v="0.0030010571906012346"/>
        <n v="0.0028749150593277927"/>
        <n v="0.0029423982276377734"/>
        <n v="0.004589261128958238"/>
        <n v="0.002704895861509332"/>
        <n v="0.0027444370284059414"/>
        <n v="0.0031529164477141357"/>
        <n v="0.0034599681682928518"/>
        <n v="0.005520504731861199"/>
        <n v="0.0025878013340741956"/>
        <n v="0.004502476361999099"/>
        <n v="0.004233572227766186"/>
        <n v="0.004993149642259095"/>
        <n v="0.002415045734928605"/>
        <n v="0.0021046589495838514"/>
        <n v="0.00323853755558101"/>
        <n v="0.0026486307524949157"/>
        <n v="0.003308477336930242"/>
        <n v="0.0028632652307237594"/>
        <n v="0.0024809791597750577"/>
        <n v="0.002922680671003997"/>
        <n v="0.002841883482777206"/>
        <n v="0.006412311638345623"/>
        <n v="0.003004566941751462"/>
        <n v="0.0046248715313463515"/>
        <n v="0.0032730922411092715"/>
        <n v="0.0032047173439302655"/>
        <n v="0.0022498568272928086"/>
        <n v="0.004209766658648063"/>
        <n v="0.0024745441629173575"/>
        <n v="0.003606084447941254"/>
        <n v="0.0036144578313253013"/>
        <n v="0.0027974574587830234"/>
        <n v="0.0026930502060540417"/>
        <n v="0.002689907467183129"/>
        <n v="0.00272203887938718"/>
        <n v="0.0041388365587714795"/>
        <n v="0.003385240352064997"/>
        <n v="0.002982848620432513"/>
        <n v="0.002182860801915284"/>
        <n v="0.005391077766296779"/>
        <n v="0.002271436683702442"/>
        <n v="0.0034920890751336396"/>
        <n v="0.00286820593718629"/>
        <n v="0.002937237117278004"/>
        <n v="0.0024285241196600068"/>
        <n v="0.0026009460303698696"/>
        <n v="0.005323620061641917"/>
        <n v="0.0013497098123903361"/>
        <n v="0.0024274517721774563"/>
        <n v="0.002525559049136807"/>
        <n v="0.00240967291185445"/>
        <n v="0.0029100417527729745"/>
        <n v="9.569835877314704E-4"/>
        <n v="0.002312459531958191"/>
        <n v="0.002710406179435429"/>
        <n v="0.003593176746473013"/>
        <n v="0.005226149752945648"/>
        <n v="0.0031474254060178774"/>
        <n v="0.003130434782608696"/>
        <n v="0.00539433839665551"/>
        <n v="0.002442897276169537"/>
        <n v="0.0037164934883937004"/>
        <n v="0.002409445024496024"/>
        <n v="0.0025621316935690495"/>
        <n v="0.0013082327084341762"/>
        <n v="0.0020154247171687316"/>
        <m/>
      </sharedItems>
    </cacheField>
    <cacheField name="CPC" numFmtId="164">
      <sharedItems containsString="0" containsBlank="1" containsNumber="1">
        <n v="13.548596105714285"/>
        <n v="10.216498111111111"/>
        <n v="31.289043725"/>
        <n v="68.30520098461538"/>
        <n v="16.822384247524752"/>
        <n v="19.03298407142857"/>
        <n v="69.38353245555555"/>
        <n v="1.591022225087925"/>
        <n v="40.257999425"/>
        <n v="64.32191847474748"/>
        <n v="20.600953013513514"/>
        <n v="21.293046955882353"/>
        <n v="22.260176627516778"/>
        <n v="84.11193053030303"/>
        <n v="14.02106206906907"/>
        <n v="39.50142801851852"/>
        <n v="8.129581944444444"/>
        <n v="58.983363613636364"/>
        <n v="11.026096562874253"/>
        <n v="19.82149639607843"/>
        <n v="19.317429123167155"/>
        <n v="17.045751727272727"/>
        <n v="3.2647246306122453"/>
        <n v="9.60908267368421"/>
        <n v="70.1520220952381"/>
        <n v="1.9318242609705731"/>
        <n v="15.552895583333333"/>
        <n v="148.54577881818182"/>
        <n v="173.037357"/>
        <n v="153.15346676666667"/>
        <n v="98.16933193846154"/>
        <n v="18.88960309782609"/>
        <n v="49.36827822307692"/>
        <n v="111.8551684"/>
        <n v="120.58767850000001"/>
        <n v="17.278220896907218"/>
        <n v="15.937936375"/>
        <n v="37.02457476774194"/>
        <n v="8.948366264367817"/>
        <n v="17.007790158333332"/>
        <n v="21.031289215625"/>
        <n v="65.78540776666667"/>
        <n v="43.2817962"/>
        <n v="44.84563333333333"/>
        <n v="4.616692241952233"/>
        <n v="99.22957768"/>
        <n v="13.637696307142857"/>
        <n v="10.181175159999999"/>
        <n v="32.839289083333334"/>
        <n v="37.45958385714285"/>
        <n v="12.110601286885247"/>
        <n v="10.232821849609374"/>
        <n v="16.135637344444444"/>
        <n v="11.188674171597633"/>
        <n v="15.130397641025642"/>
        <n v="11.098297658967391"/>
        <n v="83.36554527941178"/>
        <n v="19.3759581875"/>
        <n v="24.535641452380954"/>
        <n v="173.38332622222222"/>
        <n v="9.373770670157068"/>
        <n v="38.157415475"/>
        <n v="63.783020615384615"/>
        <n v="18.939012477777776"/>
        <n v="49.798595999999996"/>
        <n v="45.876218449999996"/>
        <n v="83.07475971666666"/>
        <n v="16.077650944444443"/>
        <n v="2.8631997620556144"/>
        <n v="15.320999943925235"/>
        <n v="336.37202495"/>
        <n v="22.130035652173913"/>
        <n v="1.810446262910798"/>
        <n v="7.529925326023393"/>
        <n v="3.190381924906133"/>
        <n v="74.21763824285715"/>
        <n v="17.665637191011236"/>
        <n v="2.987886193877551"/>
        <n v="10.511526502369668"/>
        <n v="2.0981833797468354"/>
        <n v="158.3537104"/>
        <n v="9.694300064516128"/>
        <n v="7.096953052576235"/>
        <n v="2.2491610073891626"/>
        <n v="7.93656237368421"/>
        <n v="15.825930954022988"/>
        <n v="14.255954747747747"/>
        <n v="638.6464232000001"/>
        <n v="20.50842405063291"/>
        <n v="21.83513484057971"/>
        <n v="1.8441597122473246"/>
        <n v="102.11052682352941"/>
        <n v="599.5041002"/>
        <n v="363.6632994"/>
        <n v="53.36669273333334"/>
        <n v="2.0876277920227917"/>
        <n v="30.272192664864864"/>
        <n v="30.0029535"/>
        <n v="106.03950744117647"/>
        <n v="38.845270544117646"/>
        <n v="13.544903702702703"/>
        <n v="16.267019681818184"/>
        <n v="13.970596932692306"/>
        <n v="21.124769604938272"/>
        <n v="52.17897378125"/>
        <n v="109.06239745"/>
        <n v="7.211139950000001"/>
        <n v="7.876079740566038"/>
        <n v="7.680943166666666"/>
        <n v="52.75766845544554"/>
        <n v="43.952459125000004"/>
        <n v="75.2164607"/>
        <n v="7.8933669834024895"/>
        <n v="24.851307464285714"/>
        <n v="21.128798508361204"/>
        <n v="10.821719742547426"/>
        <n v="132.2429138"/>
        <n v="12.62818226566416"/>
        <n v="24.145796650793653"/>
        <n v="148.24176195454547"/>
        <n v="0.0"/>
        <n v="17.45577504761905"/>
        <n v="33.3172313768116"/>
        <n v="53.159633168"/>
        <n v="101.09306211111111"/>
        <n v="15.87000351875"/>
        <n v="24.83597954736842"/>
        <n v="53.86528312371134"/>
        <n v="14.865057368"/>
        <n v="37.86340801621622"/>
        <n v="12.30716568292683"/>
        <n v="19.20786335"/>
        <n v="22.653961029411764"/>
        <n v="23.257674115384614"/>
        <n v="144.21500768181818"/>
        <n v="340.6294351"/>
        <n v="13.708259075471698"/>
        <n v="2.0264956747547753"/>
        <n v="6.998894543378995"/>
        <n v="13.42354572888889"/>
        <n v="31.154416648148146"/>
        <n v="36.252548374999996"/>
        <n v="18.964409511904762"/>
        <n v="140.802199325"/>
        <n v="1.0381125732814527"/>
        <n v="195.39670933333332"/>
        <n v="41.92789594375"/>
        <n v="15.812068062124249"/>
        <n v="27.15016782758621"/>
        <n v="5.002156920212766"/>
        <n v="63.03751888"/>
        <n v="13.873163673469389"/>
        <n v="39.47446225675676"/>
        <n v="61.4833433488372"/>
        <n v="7.085062525925926"/>
        <n v="63.10259825263157"/>
        <n v="27.377634203703703"/>
        <n v="27.080651155660377"/>
        <n v="27.89256153714286"/>
        <n v="21.136534877777777"/>
        <n v="53.74782704545455"/>
        <n v="41.7004"/>
        <n v="30.3980802"/>
        <n v="188.16999823999998"/>
        <n v="9.236080400468383"/>
        <n v="14.063880966666668"/>
        <n v="8.743618285416666"/>
        <n v="60.77113022857144"/>
        <n v="7.890262505823626"/>
        <n v="25.3468724"/>
        <n v="17.731683163934427"/>
        <n v="28.888845632"/>
        <n v="12.293481568965518"/>
        <n v="82.55491664102564"/>
        <n v="11.535594762"/>
        <n v="6.245213115463918"/>
        <n v="1.8498256267605633"/>
        <n v="20.461684104651162"/>
        <n v="2.508201911521324"/>
        <n v="10.716994216269843"/>
        <n v="34.164700335"/>
        <n v="24.35594607272727"/>
        <n v="21.720039605263157"/>
        <n v="94.48656203030303"/>
        <n v="23.282348645833334"/>
        <n v="61.59606708974359"/>
        <n v="16.97929930909091"/>
        <n v="112.75000666666666"/>
        <n v="101.86134228571429"/>
        <n v="19.6292845"/>
        <n v="2.0230834272608123"/>
        <n v="6.866526198113207"/>
        <n v="39.134848275"/>
        <n v="10.400879324324325"/>
        <n v="213.2289587666667"/>
        <n v="19.457136528776978"/>
        <n v="14.406649423076923"/>
        <n v="10.766577652173913"/>
        <n v="32.11667854545455"/>
        <n v="14.890179203007518"/>
        <n v="2.86729140720524"/>
        <n v="9.008351279829546"/>
        <n v="41.7145644"/>
        <n v="36.309325199999996"/>
        <n v="7.315065579390115"/>
        <n v="15.807449237623763"/>
        <n v="51.605356611111105"/>
        <n v="94.70382151724138"/>
        <n v="615.9366901999999"/>
        <n v="57.231904783333334"/>
        <n v="61.92347106666667"/>
        <n v="1.2564723380614657"/>
        <n v="31.014142635294117"/>
        <n v="88.9030362"/>
        <n v="196.20237153333335"/>
        <n v="79.56220817857142"/>
        <n v="52.243732966942154"/>
        <n v="217.71851326086957"/>
        <n v="12.545522016393443"/>
        <n v="109.19979519047618"/>
        <n v="97.6787228857143"/>
        <n v="9.795726864485982"/>
        <n v="7.702140804545454"/>
        <n v="1.6625205447154472"/>
        <n v="19.4277968361204"/>
        <n v="17.31439431534091"/>
        <n v="17.498306011494254"/>
        <n v="0.8035494832474227"/>
        <n v="20.995354802325583"/>
        <n v="4.326510682258065"/>
        <n v="18.665123385964915"/>
        <n v="13.988759613793103"/>
        <n v="115.59295363636365"/>
        <n v="73.6550319"/>
        <n v="7.7706289947368425"/>
        <n v="5.782482418867924"/>
        <n v="61.6460824742268"/>
        <n v="26.74494409090909"/>
        <n v="99.56805381818182"/>
        <n v="7.59103175879397"/>
        <n v="6.364707692592592"/>
        <n v="21.88164691638796"/>
        <n v="39.2142880375"/>
        <n v="18.295436211764706"/>
        <n v="47.974675818181815"/>
        <n v="20.273380011494254"/>
        <n v="59.28010089772727"/>
        <n v="123.78849869565218"/>
        <n v="64.80731779999999"/>
        <n v="7.847301379141105"/>
        <n v="63.839536708333334"/>
        <n v="180.8307918"/>
        <n v="6.740629869565217"/>
        <n v="16.992302544444446"/>
        <n v="19.16524611904762"/>
        <n v="11.655297942857143"/>
        <n v="46.9756639009009"/>
        <n v="251.93570334999998"/>
        <n v="7.322204106666667"/>
        <n v="25.631087939799333"/>
        <n v="44.66357744444444"/>
        <n v="7.177696931531531"/>
        <n v="30.32522697142857"/>
        <n v="4.288110774285714"/>
        <n v="182.303376475"/>
        <n v="16.31333605097087"/>
        <n v="22.35219877272727"/>
        <n v="29.05131145"/>
        <n v="28.72252131638418"/>
        <n v="8.593798677242887"/>
        <n v="3.8851974976190475"/>
        <n v="80.99027314285715"/>
        <n v="33.14319532"/>
        <n v="15.322012864864865"/>
        <n v="16.19867310552764"/>
        <n v="98.81079391891892"/>
        <n v="11.702863638461539"/>
        <n v="13.928529626923078"/>
        <n v="560.3048132"/>
        <n v="46.065162825"/>
        <n v="7.985050951871657"/>
        <n v="27.159624145454547"/>
        <n v="98.65196327272727"/>
        <n v="10.8783868"/>
        <n v="19.29576775"/>
        <n v="12.487596247126437"/>
        <n v="15.229872431034483"/>
        <n v="32.53483488571429"/>
        <n v="30.296538542857142"/>
        <n v="62.90806"/>
        <n v="100.33410333333333"/>
        <n v="6.068977508"/>
        <n v="30.08768135714286"/>
        <n v="21.976229344827587"/>
        <n v="6.573418233183856"/>
        <n v="26.657890702380953"/>
        <n v="308.87322725"/>
        <n v="29.24784177142857"/>
        <n v="19.232042564102564"/>
        <n v="32.79627392"/>
        <n v="35.954132486486486"/>
        <n v="14.674490818749998"/>
        <n v="52.90553892079208"/>
        <n v="24.792566369565215"/>
        <n v="13.396515395161291"/>
        <n v="193.70583879999998"/>
        <n v="7.618919545"/>
        <n v="30.024497889447236"/>
        <n v="92.04227398550725"/>
        <n v="10.293120598639456"/>
        <n v="35.68637318644068"/>
        <n v="54.131802944"/>
        <n v="5.280815160638298"/>
        <n v="8.427756404285715"/>
        <n v="43.954139425742575"/>
        <n v="154.31997621212122"/>
        <n v="42.6448753625"/>
        <n v="56.791117648"/>
        <n v="60.824855684684685"/>
        <n v="3.0585245443298965"/>
        <n v="17.855947160714287"/>
        <n v="14.683043790476189"/>
        <n v="55.308004579999995"/>
        <n v="187.4998142820513"/>
        <n v="51.2390388019802"/>
        <n v="1.6776117910112358"/>
        <n v="19.52051607142857"/>
        <n v="33.040274733333334"/>
        <n v="125.97027858"/>
        <n v="99.42550140579709"/>
        <n v="20.405909775"/>
        <n v="39.0107676"/>
        <n v="22.236405555555557"/>
        <n v="25.40610060769231"/>
        <n v="32.41282752173913"/>
        <n v="101.90058226666666"/>
        <n v="117.71044646666667"/>
        <n v="225.72480525806452"/>
        <n v="9.86759070860927"/>
        <n v="242.05338491999998"/>
        <n v="1.1957449462068965"/>
        <n v="18.463598708333333"/>
        <n v="38.871288022222224"/>
        <n v="8.544101417840377"/>
        <n v="9.386232152941178"/>
        <n v="14.932254042424244"/>
        <n v="122.85003048214286"/>
        <n v="1.807235069524913"/>
        <n v="71.82088014084506"/>
        <n v="51.280520980645164"/>
        <n v="63.70703656321839"/>
        <n v="10.914116285714286"/>
        <n v="6.698939954545454"/>
        <n v="181.6030806"/>
        <n v="72.23704344"/>
        <n v="14.714614112244899"/>
        <n v="25.652913538011695"/>
        <n v="23.40165413095238"/>
        <n v="60.858500875"/>
        <n v="18.928034729411763"/>
        <n v="26.493868815384616"/>
        <n v="19.572909499999998"/>
        <n v="51.58378196666667"/>
        <n v="48.23714257377049"/>
        <n v="6.600444493392071"/>
        <n v="3.581334046522782"/>
        <n v="135.37517536"/>
        <n v="510.1321655"/>
        <n v="1.2140729634121274"/>
        <n v="20.48654911904762"/>
        <n v="9.014645735294119"/>
        <n v="2.994578617586912"/>
        <n v="33.63143777083334"/>
        <n v="31.567446014492756"/>
        <n v="58.03331454"/>
        <n v="76.29811645"/>
        <n v="25.00393279710145"/>
        <n v="13.168106884955751"/>
        <n v="130.21933534090908"/>
        <n v="19.160196711111112"/>
        <n v="30.41477441566265"/>
        <n v="65.97890282758621"/>
        <n v="9.781572762162163"/>
        <n v="2.420112865420561"/>
        <n v="785.1397478"/>
        <n v="28.707803983050844"/>
        <n v="11.034655349152542"/>
        <n v="8.98548551758794"/>
        <n v="34.88844451256281"/>
        <n v="70.61455104545455"/>
        <n v="7.584678103626943"/>
        <n v="98.1351758"/>
        <n v="71.235991"/>
        <n v="2.592515257142857"/>
        <n v="20.481708122186493"/>
        <n v="102.63943387878788"/>
        <n v="53.18057971641791"/>
        <n v="2.398100334212068"/>
        <n v="0.7446697862903227"/>
        <n v="3.7047568390064396"/>
        <n v="84.56729986301369"/>
        <n v="0.658235697198399"/>
        <n v="116.60386396666667"/>
        <n v="187.91011656666666"/>
        <n v="0.9738082720942689"/>
        <n v="20.06686883277592"/>
        <n v="83.80435077922078"/>
        <n v="331.1941246"/>
        <n v="1.021610947400242"/>
        <n v="65.5124298265306"/>
        <n v="8.596164407216495"/>
        <n v="2.1237276084656087"/>
        <n v="47.11627071428571"/>
        <n v="44.13496775"/>
        <n v="1.7506018979343863"/>
        <n v="113.08438821666667"/>
        <n v="4.6861296289855074"/>
        <n v="48.11724466363636"/>
        <n v="78.15484290588235"/>
        <n v="24.01410814666667"/>
        <n v="60.12820732"/>
        <n v="54.802515452631575"/>
        <n v="21.986439080808083"/>
        <n v="45.38992857142857"/>
        <n v="3.0033587336884158"/>
        <n v="11.096617842217483"/>
        <n v="7.542812495283019"/>
        <n v="5.265608040620384"/>
        <n v="26.163929702702703"/>
        <n v="1.991869088639201"/>
        <n v="1.2363898709677419"/>
        <n v="10.173259026666667"/>
        <n v="0.7896841065873742"/>
        <n v="3.178987012024048"/>
        <n v="28.218454525"/>
        <n v="27.061324175675676"/>
        <n v="60.937748626262625"/>
        <n v="52.435562727272725"/>
        <n v="8.748403676470588"/>
        <n v="2.384105913112667"/>
        <n v="22.069445455882352"/>
        <n v="74.81708404411765"/>
        <n v="43.70625627027027"/>
        <n v="6.887191618729097"/>
        <n v="13.40511676551724"/>
        <n v="107.5800288"/>
        <n v="19.0197081"/>
        <n v="17.166602525773197"/>
        <n v="39.2055339054054"/>
        <n v="15.002134201388891"/>
        <n v="38.0628068"/>
        <n v="42.57200295138889"/>
        <n v="36.623053023255814"/>
        <n v="12.687649575"/>
        <n v="24.127105263636363"/>
        <n v="40.916994333333335"/>
        <n v="16.778827738636366"/>
        <n v="8.678735302702703"/>
        <n v="2.848907973717146"/>
        <n v="43.981668524999996"/>
        <n v="37.12495635897436"/>
        <n v="21.96413001190476"/>
        <n v="42.031613976923076"/>
        <n v="62.45885148"/>
        <n v="5.380218242857143"/>
        <n v="127.61846723333333"/>
        <n v="69.93648991578948"/>
        <n v="8.46921017368421"/>
        <n v="31.722228877551018"/>
        <n v="8.118659645454546"/>
        <n v="7.054488743849493"/>
        <n v="27.602381826086955"/>
        <n v="17.877887386363636"/>
        <n v="60.789929375"/>
        <n v="76.510619225"/>
        <n v="79.57227061538461"/>
        <n v="42.227878152173915"/>
        <n v="1.6941136568047337"/>
        <n v="2.2332216237482116"/>
        <n v="30.824280939999998"/>
        <n v="5.821872780722892"/>
        <n v="29.24515943939394"/>
        <n v="171.3978863"/>
        <n v="12.497363815157117"/>
        <n v="2.0182365247805887"/>
        <n v="148.85918369387755"/>
        <n v="17.6913677"/>
        <n v="30.611362756410255"/>
        <n v="47.637469274647884"/>
        <n v="25.32733288095238"/>
        <n v="26.26196726785714"/>
        <n v="72.6557195"/>
        <n v="325.2763228"/>
        <n v="147.1187144"/>
        <n v="142.78480025"/>
        <n v="91.28475245333334"/>
        <n v="1.6961634551760938"/>
        <n v="25.979286952380953"/>
        <n v="45.25258903636364"/>
        <n v="167.455154972973"/>
        <n v="43.194100778571425"/>
        <n v="26.367859517241378"/>
        <n v="61.778549837499995"/>
        <n v="41.498317825"/>
        <n v="5.605379628252788"/>
        <n v="98.17010283783783"/>
        <n v="39.72120041666666"/>
        <n v="64.06955339393939"/>
        <n v="7.780134709359606"/>
        <n v="26.891315156521742"/>
        <n v="19.58811377105263"/>
        <n v="85.116950275"/>
        <n v="75.02224817857143"/>
        <n v="76.72808707499999"/>
        <n v="26.98049465671642"/>
        <n v="46.48723269047619"/>
        <n v="6.410343198564593"/>
        <n v="82.81918647826087"/>
        <n v="37.5528930326087"/>
        <n v="12.629865345603273"/>
        <n v="38.44991165"/>
        <n v="42.31088682666667"/>
        <n v="44.80718701538462"/>
        <n v="61.34654588888888"/>
        <n v="1.8814633150100402"/>
        <n v="33.64480372727273"/>
        <n v="12.615801502"/>
        <n v="13.052163370833334"/>
        <n v="227.98563620000002"/>
        <n v="9.10330056684492"/>
        <n v="16.857417113636362"/>
        <n v="20.700691171875"/>
        <n v="42.504304389999994"/>
        <n v="26.70701871212121"/>
        <n v="8.18534076884422"/>
        <n v="271.27286588"/>
        <n v="14.525905600000002"/>
        <n v="25.022050952380955"/>
        <n v="15.21990933016627"/>
        <n v="27.061360016666665"/>
        <n v="112.32618803999999"/>
        <n v="160.60927442222223"/>
        <n v="7.956172949238578"/>
        <n v="9.144090644720496"/>
        <n v="7.4499037830188675"/>
        <n v="46.954433581818186"/>
        <n v="6.676115072961374"/>
        <n v="5.265169411924119"/>
        <n v="648.6853909"/>
        <n v="4.5756562707692305"/>
        <n v="8.905995074285714"/>
        <n v="24.88427582105263"/>
        <n v="52.34324633333333"/>
        <n v="298.6689946"/>
        <n v="22.689163011904764"/>
        <n v="31.54552496"/>
        <n v="80.31403204918033"/>
        <n v="24.17807006060606"/>
        <n v="3.6536772505307855"/>
        <n v="15.177015080691643"/>
        <n v="55.98549547008547"/>
        <n v="9.22773681764706"/>
        <n v="46.230896720000004"/>
        <n v="48.400201225"/>
        <n v="12.279282771144278"/>
        <n v="9.036930430769232"/>
        <n v="3.3233114749498998"/>
        <n v="23.118155984615385"/>
        <n v="18.912673844444445"/>
        <n v="36.507196"/>
        <n v="32.5000632375"/>
        <n v="30.424393722222224"/>
        <n v="40.972557629310344"/>
        <n v="24.027184916666666"/>
        <n v="19.041102833333333"/>
        <n v="3.0717837657365346"/>
        <n v="3.436324386440678"/>
        <n v="1.8893380075376887"/>
        <n v="3.0534330578034683"/>
        <n v="7.963925864321609"/>
        <n v="69.43644852238806"/>
        <n v="40.196958692982456"/>
        <n v="10.621287831578947"/>
        <n v="25.82429433333333"/>
        <n v="55.46907798550724"/>
        <n v="2.6636514744744746"/>
        <n v="337.81475895"/>
        <n v="31.59674662962963"/>
        <n v="25.529637940476192"/>
        <n v="124.7"/>
        <n v="10.96407915744681"/>
        <n v="24.30243664"/>
        <n v="25.22005490909091"/>
        <n v="10.081592685"/>
        <n v="83.3610477826087"/>
        <n v="3.7408827669767444"/>
        <n v="9.176571641509433"/>
        <n v="36.2834617"/>
        <n v="32.31404001415094"/>
        <n v="3.025718402113739"/>
        <n v="135.03862496666667"/>
        <n v="50.37845852212389"/>
        <n v="9.43043206372549"/>
        <n v="56.785733880597014"/>
        <n v="47.77358467692307"/>
        <n v="3.513306394366197"/>
        <n v="29.849732825396824"/>
        <n v="43.28962155"/>
        <n v="7.661886996919917"/>
        <n v="122.25799848214285"/>
        <n v="148.25532914893617"/>
        <n v="1.3671268538306451"/>
        <n v="24.282236450000003"/>
        <n v="8.757365395999999"/>
        <n v="84.46278037878787"/>
        <n v="16.890831860000002"/>
        <n v="3.399947447698745"/>
        <n v="15.948246787878787"/>
        <n v="7.932789743243243"/>
        <n v="9.999258784313726"/>
        <n v="57.972199769999996"/>
        <n v="32.2650816984127"/>
        <n v="4.239827081081081"/>
        <n v="39.79430615"/>
        <n v="24.152963399999997"/>
        <n v="206.53673712121213"/>
        <n v="218.3952037"/>
        <n v="196.86379372"/>
        <n v="25.551609983695652"/>
        <n v="6.7095268798627"/>
        <n v="111.67701895"/>
        <n v="42.351972492753625"/>
        <n v="46.303737019230766"/>
        <n v="2.7100562355601947"/>
        <n v="16.2316908575"/>
        <n v="171.82148516666666"/>
        <n v="81.532347359375"/>
        <n v="12.671896775999999"/>
        <n v="18.176036500000002"/>
        <n v="23.889041825396824"/>
        <n v="544.8195232307692"/>
        <n v="325.32168435"/>
        <n v="38.298172125"/>
        <n v="37.78830348181818"/>
        <n v="29.359612984771573"/>
        <n v="59.215411153846155"/>
        <n v="11.976589796747968"/>
        <n v="15.388696498498499"/>
        <n v="351.79277915789476"/>
        <n v="33.845226125"/>
        <n v="14.003135469387754"/>
        <n v="11.325416280821917"/>
        <n v="1.650093598380567"/>
        <n v="164.4950521"/>
        <n v="11.807011575075075"/>
        <n v="69.27324455681818"/>
        <n v="22.50696757090909"/>
        <n v="80.68915432941176"/>
        <n v="52.520503425"/>
        <n v="81.2420387"/>
        <n v="1.5481566758037923"/>
        <n v="192.55027286666666"/>
        <n v="127.95205035999999"/>
        <n v="22.452011163265308"/>
        <n v="2.9315698684475806"/>
        <n v="25.249492228571427"/>
        <n v="11.023647221428572"/>
        <n v="11.649004182926829"/>
        <n v="3.7564197854166665"/>
        <n v="24.600224818181818"/>
        <n v="4.851793151125402"/>
        <n v="26.7931825"/>
        <n v="13.08386340769231"/>
        <n v="9.690437096774193"/>
        <n v="208.17115976666668"/>
        <n v="4.034242154506438"/>
        <n v="11.031917689655172"/>
        <n v="109.32462926666668"/>
        <n v="90.78741401333333"/>
        <n v="39.53195411111111"/>
        <n v="10.07763182421875"/>
        <n v="52.01788654"/>
        <n v="17.987360554545454"/>
        <n v="23.799512157142857"/>
        <n v="20.474789258373207"/>
        <n v="112.93091176363636"/>
        <n v="50.17554112121212"/>
        <n v="9.938300047337277"/>
        <n v="3.0137181025512754"/>
        <n v="67.53595242"/>
        <n v="60.08436638053097"/>
        <n v="14.768754110344826"/>
        <n v="49.3981719"/>
        <n v="84.313793"/>
        <n v="2.6114351728830645"/>
        <n v="13.427835091666667"/>
        <n v="107.51531061666667"/>
        <n v="14.623805315384615"/>
        <n v="123.00586575"/>
        <n v="3.9071312469999997"/>
        <n v="86.75118713636364"/>
        <n v="7.90465356372549"/>
        <n v="28.137881824561404"/>
        <n v="147.21101149999998"/>
        <n v="1.469224913988658"/>
        <n v="3.000196796124031"/>
        <n v="14.880876426035504"/>
        <n v="83.20220607246377"/>
        <n v="82.4729926"/>
        <n v="67.1933526"/>
        <n v="2.674044433310992"/>
        <n v="56.113494410526314"/>
        <n v="111.56607094545454"/>
        <n v="20.46264"/>
        <n v="23.843992363636364"/>
        <n v="14.528345352272726"/>
        <n v="349.01146520000003"/>
        <n v="7.505621379166667"/>
        <n v="70.91079426666667"/>
        <n v="308.11604165"/>
        <n v="15.248102240000001"/>
        <n v="10.13064368"/>
        <m/>
      </sharedItems>
    </cacheField>
    <cacheField name="CPM" numFmtId="164">
      <sharedItems containsString="0" containsBlank="1" containsNumber="1">
        <n v="41.33441975018087"/>
        <n v="29.77184514823434"/>
        <n v="57.54924278466655"/>
        <n v="427.4829639899865"/>
        <n v="128.6972283744887"/>
        <n v="63.343508411659286"/>
        <n v="594.6593582515951"/>
        <n v="4.235951060375184"/>
        <n v="98.46642882475236"/>
        <n v="159.82004640598336"/>
        <n v="121.86015371702638"/>
        <n v="108.19961089523241"/>
        <n v="55.00304830725603"/>
        <n v="257.0205757210982"/>
        <n v="38.61816735041604"/>
        <n v="111.02837356860294"/>
        <n v="10.271396333160192"/>
        <n v="352.3785470468432"/>
        <n v="32.15952854672791"/>
        <n v="57.246685252511526"/>
        <n v="68.10068781531717"/>
        <n v="124.09217008603574"/>
        <n v="8.50143523941117"/>
        <n v="114.79663656941649"/>
        <n v="162.9637681415929"/>
        <n v="6.125567169444386"/>
        <n v="52.81866336493561"/>
        <n v="374.3421688430699"/>
        <n v="235.2329486133768"/>
        <n v="493.03616300032195"/>
        <n v="775.0524202599295"/>
        <n v="46.27585570112372"/>
        <n v="140.40113252827547"/>
        <n v="663.785121719636"/>
        <n v="720.371341332784"/>
        <n v="152.47338309679768"/>
        <n v="111.04157718266927"/>
        <n v="163.1363093126386"/>
        <n v="22.981103583658047"/>
        <n v="47.64865451871221"/>
        <n v="72.54983128153162"/>
        <n v="137.25309360873499"/>
        <n v="126.90748042808971"/>
        <n v="143.06348362398978"/>
        <n v="13.253029797800638"/>
        <n v="198.2925895847488"/>
        <n v="86.10045019165727"/>
        <n v="113.40979310856973"/>
        <n v="129.62877269736842"/>
        <n v="284.8328122963284"/>
        <n v="42.26360470837267"/>
        <n v="25.226688432000383"/>
        <n v="118.25792842019543"/>
        <n v="28.41130412897797"/>
        <n v="55.02931955900029"/>
        <n v="29.974595617025493"/>
        <n v="327.3579187503609"/>
        <n v="73.0169416835461"/>
        <n v="64.784644076321"/>
        <n v="210.81463604431235"/>
        <n v="23.15768626233622"/>
        <n v="184.37987666102924"/>
        <n v="99.48758389825424"/>
        <n v="104.11135615685316"/>
        <n v="122.75490478831576"/>
        <n v="113.71684563425667"/>
        <n v="182.1082745606664"/>
        <n v="40.56760691685357"/>
        <n v="9.159922980686616"/>
        <n v="42.06114108068351"/>
        <n v="874.2612734243015"/>
        <n v="62.334605043758415"/>
        <n v="4.595369822203155"/>
        <n v="19.597913765615072"/>
        <n v="9.482927253721018"/>
        <n v="292.3598580191334"/>
        <n v="87.21109995562458"/>
        <n v="10.160903302148688"/>
        <n v="26.00764648217636"/>
        <n v="17.027560146282333"/>
        <n v="106.1565397868204"/>
        <n v="20.374691375043785"/>
        <n v="18.867962754433098"/>
        <n v="6.242160169254011"/>
        <n v="21.81131177678778"/>
        <n v="40.42798816689667"/>
        <n v="39.05355455465337"/>
        <n v="383.70969911079067"/>
        <n v="71.05989035087718"/>
        <n v="46.05442024821178"/>
        <n v="4.9676762073758995"/>
        <n v="453.05466684066295"/>
        <n v="743.0640805651958"/>
        <n v="598.0812423320451"/>
        <n v="291.5947148711411"/>
        <n v="5.556411742849343"/>
        <n v="114.98050881803437"/>
        <n v="67.65862854426672"/>
        <n v="317.7913841339797"/>
        <n v="247.95629372007883"/>
        <n v="48.9511073451846"/>
        <n v="46.06715082532107"/>
        <n v="44.44607161211379"/>
        <n v="74.61002607482341"/>
        <n v="114.73028213144605"/>
        <n v="255.26599754242247"/>
        <n v="16.237831882817865"/>
        <n v="28.829685670873836"/>
        <n v="20.165404244366368"/>
        <n v="133.9027118158516"/>
        <n v="192.1628992239589"/>
        <n v="139.04512561234867"/>
        <n v="25.64993046491559"/>
        <n v="163.46983766640562"/>
        <n v="65.27770233211751"/>
        <n v="32.73368186997401"/>
        <n v="346.31255905305613"/>
        <n v="36.2742953694638"/>
        <n v="120.80568527636595"/>
        <n v="360.74539715723694"/>
        <n v="202.6099583950451"/>
        <n v="108.90412240047534"/>
        <n v="183.7347318574169"/>
        <n v="148.0307903049745"/>
        <n v="453.68734242769625"/>
        <n v="113.13493864729995"/>
        <n v="102.6615057978897"/>
        <n v="430.5316795484509"/>
        <n v="168.26334972380693"/>
        <n v="69.49137383928571"/>
        <n v="43.6224350539884"/>
        <n v="166.84354701411507"/>
        <n v="79.14454120427457"/>
        <n v="111.12395595712097"/>
        <n v="448.85480215038547"/>
        <n v="120.9579370912361"/>
        <n v="942.3971091437267"/>
        <n v="38.988850304542645"/>
        <n v="5.179375929159868"/>
        <n v="27.73017883634258"/>
        <n v="44.79592114025525"/>
        <n v="148.93223256019832"/>
        <n v="124.64039225196463"/>
        <n v="127.86021342001766"/>
        <n v="401.9761596602669"/>
        <n v="2.88437346931421"/>
        <n v="566.8464914783029"/>
        <n v="139.1479818091307"/>
        <n v="35.586424152083715"/>
        <n v="113.91953512262172"/>
        <n v="25.224928139954077"/>
        <n v="179.73745118613138"/>
        <n v="38.075373125968525"/>
        <n v="144.05317126935597"/>
        <n v="358.96588784792937"/>
        <n v="27.131972910106942"/>
        <n v="204.94160315886634"/>
        <n v="120.98136227495908"/>
        <n v="107.38250121577136"/>
        <n v="82.81920440123521"/>
        <n v="238.1332950970165"/>
        <n v="245.32203215767638"/>
        <n v="135.40189950482994"/>
        <n v="86.54996925004271"/>
        <n v="434.17166183664045"/>
        <n v="24.258232033018402"/>
        <n v="39.259256837501745"/>
        <n v="18.706344639617754"/>
        <n v="156.38479214763623"/>
        <n v="24.88062335250168"/>
        <n v="180.2098256690271"/>
        <n v="47.646917448570555"/>
        <n v="51.161487677540464"/>
        <n v="34.4788167794971"/>
        <n v="548.7713906596216"/>
        <n v="35.775498263264325"/>
        <n v="19.525412070716026"/>
        <n v="4.905798159140642"/>
        <n v="163.25306920864642"/>
        <n v="6.4474822147063495"/>
        <n v="23.234675807631092"/>
        <n v="107.10944707966267"/>
        <n v="23.446437449132294"/>
        <n v="109.80662608927027"/>
        <n v="590.2615327969711"/>
        <n v="58.42252179959015"/>
        <n v="188.1237806100474"/>
        <n v="47.69628496033233"/>
        <n v="386.17424363511816"/>
        <n v="244.28110255043774"/>
        <n v="96.92277249722255"/>
        <n v="4.951396313748384"/>
        <n v="24.350198287109833"/>
        <n v="146.19602437543776"/>
        <n v="30.34239020736419"/>
        <n v="821.2695805623316"/>
        <n v="49.303921783992195"/>
        <n v="46.569842414446896"/>
        <n v="35.57154147812972"/>
        <n v="86.26664159697211"/>
        <n v="45.353222965236114"/>
        <n v="7.879986585859799"/>
        <n v="30.099094926435694"/>
        <n v="133.90899330459504"/>
        <n v="190.73294708752033"/>
        <n v="96.14416650117171"/>
        <n v="15.570797239767757"/>
        <n v="78.46237335364654"/>
        <n v="137.29465652449323"/>
        <n v="283.018427864798"/>
        <n v="769.92086275"/>
        <n v="38.10252973158905"/>
        <n v="195.1848280741078"/>
        <n v="3.3023014058661984"/>
        <n v="180.79707317742267"/>
        <n v="283.87805326123976"/>
        <n v="346.6881344092355"/>
        <n v="723.4493924009525"/>
        <n v="148.88461077745592"/>
        <n v="547.0912056156452"/>
        <n v="36.05459673505924"/>
        <n v="683.4479532088218"/>
        <n v="321.31158843984963"/>
        <n v="32.304221614374654"/>
        <n v="34.40550207106599"/>
        <n v="3.884781211559925"/>
        <n v="45.70706785742387"/>
        <n v="43.42198789532555"/>
        <n v="46.986192067901236"/>
        <n v="2.234275304274761"/>
        <n v="88.4361322917177"/>
        <n v="14.641481938561636"/>
        <n v="54.93285313024397"/>
        <n v="35.750394698345"/>
        <n v="297.8676404099561"/>
        <n v="136.8883011398835"/>
        <n v="37.184725072409016"/>
        <n v="18.90539444074321"/>
        <n v="424.6020024142583"/>
        <n v="68.31879267103247"/>
        <n v="357.12687093092774"/>
        <n v="21.655394010636925"/>
        <n v="34.01767874180968"/>
        <n v="61.495342018196865"/>
        <n v="243.7941438451974"/>
        <n v="114.41377854620366"/>
        <n v="171.67255497722837"/>
        <n v="155.05793942857144"/>
        <n v="446.5926615015838"/>
        <n v="522.1227709517698"/>
        <n v="615.7464874109263"/>
        <n v="22.284303806995172"/>
        <n v="156.50141787538305"/>
        <n v="146.37428508984942"/>
        <n v="19.589521509661367"/>
        <n v="74.33925865253744"/>
        <n v="78.38928149194136"/>
        <n v="31.032324978129395"/>
        <n v="120.23655528397167"/>
        <n v="669.1519345285525"/>
        <n v="16.794559711306157"/>
        <n v="62.77292477433941"/>
        <n v="161.90195473882946"/>
        <n v="18.789871170563515"/>
        <n v="67.51155703972267"/>
        <n v="17.20257631955986"/>
        <n v="377.16639386572876"/>
        <n v="58.16913429516028"/>
        <n v="108.03699150494324"/>
        <n v="86.44079776841062"/>
        <n v="125.69254266076594"/>
        <n v="24.679538349635056"/>
        <n v="11.560056879928023"/>
        <n v="187.35357303370787"/>
        <n v="150.3092758276644"/>
        <n v="64.40599804594306"/>
        <n v="33.8290458290044"/>
        <n v="375.7257463645239"/>
        <n v="616.5406492417704"/>
        <n v="29.92588758409064"/>
        <n v="92.3548327807814"/>
        <n v="721.2058349851975"/>
        <n v="90.06337127914365"/>
        <n v="19.46202658881184"/>
        <n v="67.39968993367324"/>
        <n v="703.0590191124069"/>
        <n v="42.226370927586665"/>
        <n v="115.65605903948452"/>
        <n v="41.87480481412245"/>
        <n v="38.11685058182185"/>
        <n v="105.1279083250629"/>
        <n v="72.15179457694009"/>
        <n v="452.73106922549687"/>
        <n v="152.31368788584152"/>
        <n v="16.08272606529574"/>
        <n v="90.3559816525569"/>
        <n v="165.37773142461725"/>
        <n v="19.931908326987926"/>
        <n v="213.5682230805913"/>
        <n v="762.9325114239842"/>
        <n v="139.34179024025045"/>
        <n v="135.60832760802748"/>
        <n v="100.99862626262626"/>
        <n v="79.22525233155068"/>
        <n v="36.09794337592054"/>
        <n v="139.1236052645282"/>
        <n v="116.49928013974298"/>
        <n v="75.84202661735836"/>
        <n v="257.2113116451998"/>
        <n v="20.449083539105693"/>
        <n v="127.08173983324825"/>
        <n v="532.8397436865508"/>
        <n v="41.40570637331363"/>
        <n v="147.72300694590612"/>
        <n v="152.03854326480172"/>
        <n v="10.557317544747677"/>
        <n v="22.87824294777827"/>
        <n v="111.41873511695613"/>
        <n v="348.8293181039797"/>
        <n v="260.42671977099235"/>
        <n v="178.00179799904717"/>
        <n v="254.21940586640562"/>
        <n v="8.350884998198522"/>
        <n v="81.19766792802157"/>
        <n v="121.47176158209895"/>
        <n v="140.68272009971002"/>
        <n v="781.0823282418287"/>
        <n v="203.93044563975252"/>
        <n v="5.888051731821104"/>
        <n v="124.52334067436209"/>
        <n v="133.137440161182"/>
        <n v="790.7738768361581"/>
        <n v="378.2730258601676"/>
        <n v="74.18981921468824"/>
        <n v="196.27510532200355"/>
        <n v="90.27862513157235"/>
        <n v="44.14967556042723"/>
        <n v="172.1962657068063"/>
        <n v="426.06515233449477"/>
        <n v="363.278930868939"/>
        <n v="836.8176229370964"/>
        <n v="108.65647174214249"/>
        <n v="736.4408692953632"/>
        <n v="3.0845417512448785"/>
        <n v="43.396111034942024"/>
        <n v="89.73825406570104"/>
        <n v="29.425261964816972"/>
        <n v="32.29295446450255"/>
        <n v="43.2803751646846"/>
        <n v="727.0000747120363"/>
        <n v="5.065620826404406"/>
        <n v="395.93776613091075"/>
        <n v="143.3579358282983"/>
        <n v="266.0448414054625"/>
        <n v="43.60289587078732"/>
        <n v="21.28400043325716"/>
        <n v="149.14839076872536"/>
        <n v="180.37615721134637"/>
        <n v="108.21193028665766"/>
        <n v="90.56586454290198"/>
        <n v="118.56085325693607"/>
        <n v="365.35978226843906"/>
        <n v="42.77010266634766"/>
        <n v="75.41830047297888"/>
        <n v="50.978493850383444"/>
        <n v="89.82548519851404"/>
        <n v="136.67769222193837"/>
        <n v="19.271246848793538"/>
        <n v="10.871361310489213"/>
        <n v="374.0679064935065"/>
        <n v="242.59661665398517"/>
        <n v="3.433069121549909"/>
        <n v="138.37810598263107"/>
        <n v="26.445034943917168"/>
        <n v="6.3692822520312475"/>
        <n v="104.54692137814908"/>
        <n v="192.02625187340212"/>
        <n v="50.73551767729752"/>
        <n v="153.42472642268248"/>
        <n v="45.74253951798924"/>
        <n v="40.13367348149746"/>
        <n v="407.89141845233854"/>
        <n v="115.48471095633539"/>
        <n v="113.81286609860011"/>
        <n v="149.4990245338056"/>
        <n v="21.464557220126682"/>
        <n v="6.810030127468436"/>
        <n v="617.7338692368214"/>
        <n v="114.45100581120346"/>
        <n v="58.32479266107647"/>
        <n v="22.237981519251814"/>
        <n v="91.29377714368367"/>
        <n v="340.5348800964489"/>
        <n v="17.964348157965784"/>
        <n v="223.04897415416585"/>
        <n v="537.7460767820554"/>
        <n v="6.665053180549434"/>
        <n v="70.97757204938492"/>
        <n v="654.5123319806763"/>
        <n v="165.86439069919"/>
        <n v="6.1861863725970965"/>
        <n v="2.1755694406403787"/>
        <n v="11.050615110840361"/>
        <n v="266.6010057868371"/>
        <n v="1.8009559296558977"/>
        <n v="381.80702019209775"/>
        <n v="396.3233617125984"/>
        <n v="3.2690704052129633"/>
        <n v="51.05595552170732"/>
        <n v="246.18247405768352"/>
        <n v="444.73495984960385"/>
        <n v="2.8234877970123318"/>
        <n v="671.5709333682008"/>
        <n v="23.918646840308654"/>
        <n v="5.63775952918538"/>
        <n v="101.95174497681607"/>
        <n v="143.7621099348534"/>
        <n v="2.8367327545979535"/>
        <n v="364.142290184082"/>
        <n v="14.755489536082944"/>
        <n v="195.8011583678603"/>
        <n v="248.02724189814816"/>
        <n v="61.90905097621339"/>
        <n v="163.78352397036392"/>
        <n v="280.8566093758429"/>
        <n v="174.2999254484305"/>
        <n v="95.02048567498056"/>
        <n v="7.58548903805991"/>
        <n v="26.262792589938584"/>
        <n v="24.23467027870815"/>
        <n v="12.52634671654037"/>
        <n v="148.07883732313576"/>
        <n v="5.241812423409128"/>
        <n v="3.241759808216607"/>
        <n v="30.877211682435878"/>
        <n v="2.2117934040167846"/>
        <n v="8.14191907428413"/>
        <n v="65.20823125695057"/>
        <n v="158.85594074250355"/>
        <n v="202.2134850841322"/>
        <n v="236.3898319672131"/>
        <n v="31.02853320398072"/>
        <n v="6.753487950601523"/>
        <n v="77.58076359594706"/>
        <n v="274.7657007453014"/>
        <n v="162.49311515273314"/>
        <n v="20.904387355470057"/>
        <n v="58.27845642527333"/>
        <n v="679.0811059209695"/>
        <n v="69.99938574780329"/>
        <n v="147.50291832757551"/>
        <n v="218.25092221469944"/>
        <n v="232.79722650602412"/>
        <n v="41.93550082500243"/>
        <n v="90.67430599726043"/>
        <n v="150.0371625590445"/>
        <n v="93.69296049500238"/>
        <n v="67.66445709079596"/>
        <n v="227.45814012684264"/>
        <n v="83.88722844869667"/>
        <n v="104.45223832767402"/>
        <n v="23.369323925826734"/>
        <n v="8.226042118995649"/>
        <n v="225.7206493456505"/>
        <n v="73.0290173509533"/>
        <n v="94.37756002864596"/>
        <n v="118.29638053691275"/>
        <n v="202.14528927438673"/>
        <n v="20.043122204334693"/>
        <n v="322.07907941448644"/>
        <n v="218.12102895600788"/>
        <n v="26.189738826861106"/>
        <n v="138.61148698056"/>
        <n v="15.963901201244145"/>
        <n v="18.424112638899388"/>
        <n v="124.66874032859853"/>
        <n v="138.9186834437086"/>
        <n v="147.42450925753195"/>
        <n v="148.9402749172669"/>
        <n v="543.6311735131821"/>
        <n v="178.4877694569512"/>
        <n v="3.9507690297969686"/>
        <n v="6.1269405565585995"/>
        <n v="71.75780086600241"/>
        <n v="16.223485726564213"/>
        <n v="82.45111161896625"/>
        <n v="227.31815159151193"/>
        <n v="30.86008281603739"/>
        <n v="4.962355925264916"/>
        <n v="376.3919707415243"/>
        <n v="14.232485552134452"/>
        <n v="147.0340719871913"/>
        <n v="165.27451530699503"/>
        <n v="141.39004200172792"/>
        <n v="45.340676008139106"/>
        <n v="146.48330544354837"/>
        <n v="551.8302193570277"/>
        <n v="96.08694036966887"/>
        <n v="588.6819222840651"/>
        <n v="271.6161403634055"/>
        <n v="4.853566358019979"/>
        <n v="312.79836038987634"/>
        <n v="192.27412391363129"/>
        <n v="427.6237652011871"/>
        <n v="236.84686311295627"/>
        <n v="73.99296126181338"/>
        <n v="508.20400894601534"/>
        <n v="138.31619973335555"/>
        <n v="11.545360101682975"/>
        <n v="265.18900525662553"/>
        <n v="38.7267826965367"/>
        <n v="161.09734554136082"/>
        <n v="18.09395839013828"/>
        <n v="62.34567296003226"/>
        <n v="65.71915764334021"/>
        <n v="246.7873304581038"/>
        <n v="485.73060328349004"/>
        <n v="247.6897331127431"/>
        <n v="137.65558498324702"/>
        <n v="98.4650649553684"/>
        <n v="1.9347154177309693"/>
        <n v="346.2718213052172"/>
        <n v="595.307341948824"/>
        <n v="32.1330490163943"/>
        <n v="114.26422481426448"/>
        <n v="130.69134351962438"/>
        <n v="205.37812255835274"/>
        <n v="380.5354697084568"/>
        <n v="6.920963803148516"/>
        <n v="120.77171420180133"/>
        <n v="34.63709956950042"/>
        <n v="48.016787899690364"/>
        <n v="693.1761514138036"/>
        <n v="23.6049365059556"/>
        <n v="138.93909394024539"/>
        <n v="64.33906228753472"/>
        <n v="98.5789929494167"/>
        <n v="129.5313958700764"/>
        <n v="32.45885684395114"/>
        <n v="867.0188758629506"/>
        <n v="46.49331242198253"/>
        <n v="139.88723134262136"/>
        <n v="62.266963004713084"/>
        <n v="76.99552356790592"/>
        <n v="459.8255609955788"/>
        <n v="629.7854085918439"/>
        <n v="21.305287302730843"/>
        <n v="32.73341857548794"/>
        <n v="17.01807643902334"/>
        <n v="248.57963682741362"/>
        <n v="18.094978328389463"/>
        <n v="18.53614510466159"/>
        <n v="843.8732807337062"/>
        <n v="11.770805765531872"/>
        <n v="20.938109758718902"/>
        <n v="104.40570621618637"/>
        <n v="102.51321256038646"/>
        <n v="728.1057888834714"/>
        <n v="148.15684802549754"/>
        <n v="232.1572340300265"/>
        <n v="274.7241605450569"/>
        <n v="145.83738110034727"/>
        <n v="9.541743053899852"/>
        <n v="50.3780848399625"/>
        <n v="153.20554250964798"/>
        <n v="26.455667481786293"/>
        <n v="173.052205577391"/>
        <n v="159.36845974646033"/>
        <n v="37.821779073509354"/>
        <n v="23.293828686996868"/>
        <n v="9.665349998542911"/>
        <n v="88.62232478178817"/>
        <n v="55.16132693834562"/>
        <n v="102.17519171564511"/>
        <n v="99.98865742414337"/>
        <n v="90.19336614421785"/>
        <n v="128.9319015001492"/>
        <n v="64.99689337240758"/>
        <n v="119.30017229856732"/>
        <n v="8.288743951040992"/>
        <n v="9.650023741527681"/>
        <n v="5.134824432797856"/>
        <n v="8.036491120329424"/>
        <n v="19.113575751362827"/>
        <n v="187.02480607035176"/>
        <n v="100.94176467607991"/>
        <n v="35.344145716937845"/>
        <n v="155.29833519341207"/>
        <n v="203.89784140429384"/>
        <n v="7.625644816987986"/>
        <n v="899.1609234761778"/>
        <n v="105.64202328029225"/>
        <n v="125.7838927209807"/>
        <n v="172.04746136865342"/>
        <n v="47.22085261344476"/>
        <n v="184.3467847986043"/>
        <n v="119.54921886521427"/>
        <n v="29.10628569022678"/>
        <n v="222.6403056706019"/>
        <n v="8.725294507106275"/>
        <n v="30.65605401827923"/>
        <n v="74.02673052597217"/>
        <n v="63.10463879549369"/>
        <n v="7.341510534008858"/>
        <n v="224.78963206081457"/>
        <n v="145.36082049383347"/>
        <n v="28.287968194918246"/>
        <n v="333.15623204903676"/>
        <n v="307.6669973248786"/>
        <n v="9.789761474610971"/>
        <n v="222.8912134645016"/>
        <n v="18.90520959025253"/>
        <n v="16.261002056954094"/>
        <n v="389.40097343874413"/>
        <n v="478.8016539545111"/>
        <n v="4.805886170305127"/>
        <n v="79.55737383279637"/>
        <n v="35.61410269382177"/>
        <n v="584.7627719500681"/>
        <n v="49.276013361339636"/>
        <n v="8.577840833518067"/>
        <n v="105.80863369521512"/>
        <n v="21.081428863856733"/>
        <n v="25.35359441185244"/>
        <n v="333.51858111839834"/>
        <n v="148.37227350364964"/>
        <n v="8.402352518987477"/>
        <n v="90.2109518843865"/>
        <n v="158.2590153980561"/>
        <n v="592.1042763443662"/>
        <n v="292.2848015256959"/>
        <n v="455.0711828941285"/>
        <n v="99.20024131746635"/>
        <n v="14.445191222223043"/>
        <n v="589.0138130274262"/>
        <n v="106.36938455938558"/>
        <n v="136.6512102724177"/>
        <n v="7.710455914380863"/>
        <n v="54.43222956908116"/>
        <n v="358.0111512015557"/>
        <n v="446.1032940925023"/>
        <n v="33.42256140443422"/>
        <n v="110.37280893515506"/>
        <n v="100.44111285371062"/>
        <n v="933.7711011206328"/>
        <n v="827.5799652760112"/>
        <n v="103.76799329404592"/>
        <n v="268.60829615508885"/>
        <n v="68.97516824480644"/>
        <n v="170.80105280674508"/>
        <n v="36.558849098512205"/>
        <n v="45.181060959266446"/>
        <n v="876.2536449921342"/>
        <n v="90.34110757748705"/>
        <n v="59.45253855751568"/>
        <n v="43.43343254531127"/>
        <n v="4.232098773482637"/>
        <n v="544.6856029801324"/>
        <n v="42.915841887245534"/>
        <n v="207.89296869351702"/>
        <n v="64.70562000940882"/>
        <n v="237.41962468845196"/>
        <n v="241.0303048416705"/>
        <n v="219.75125426021097"/>
        <n v="4.24881850684978"/>
        <n v="607.0949223331583"/>
        <n v="442.71002131340384"/>
        <n v="123.94643386660658"/>
        <n v="7.586320416500364"/>
        <n v="770.7459092445715"/>
        <n v="113.68524191162281"/>
        <n v="46.66940672533189"/>
        <n v="58.1652210686558"/>
        <n v="9.071925581371946"/>
        <n v="51.77508332536114"/>
        <n v="15.712714331830346"/>
        <n v="70.9652471267086"/>
        <n v="43.287665563840896"/>
        <n v="27.746291609709242"/>
        <n v="516.468309047304"/>
        <n v="11.790801567125488"/>
        <n v="31.351424665588713"/>
        <n v="701.0235926044672"/>
        <n v="272.7768628715648"/>
        <n v="182.83020914696812"/>
        <n v="32.98501853260626"/>
        <n v="166.7026231893347"/>
        <n v="40.46898594862145"/>
        <n v="100.19039277122926"/>
        <n v="50.66577024627043"/>
        <n v="407.238404602675"/>
        <n v="181.35737754654983"/>
        <n v="27.80197159504734"/>
        <n v="8.116094157064508"/>
        <n v="181.6654627178825"/>
        <n v="163.55198133114925"/>
        <n v="61.12545943940172"/>
        <n v="167.22468483412322"/>
        <n v="251.49528113348245"/>
        <n v="5.700399475629305"/>
        <n v="72.39050321218383"/>
        <n v="244.21422059435926"/>
        <n v="51.06763077873586"/>
        <n v="352.8061544528897"/>
        <n v="11.476170920765092"/>
        <n v="210.677350369798"/>
        <n v="20.55957730802086"/>
        <n v="149.79539217334454"/>
        <n v="198.69214671345662"/>
        <n v="3.5664726211890385"/>
        <n v="7.577174167642303"/>
        <n v="35.858044828471215"/>
        <n v="242.1218935936907"/>
        <n v="78.92530034929901"/>
        <n v="155.38190870409767"/>
        <n v="7.247746556131022"/>
        <n v="201.62570327924655"/>
        <n v="583.0609941087038"/>
        <n v="64.40463301019767"/>
        <n v="74.6420630513834"/>
        <n v="78.3708111736364"/>
        <n v="852.5991576890193"/>
        <n v="27.894592982021464"/>
        <n v="170.85566042888124"/>
        <n v="789.4338756085062"/>
        <n v="19.94806609191643"/>
        <n v="20.417549673501195"/>
        <m/>
      </sharedItems>
    </cacheField>
    <cacheField name="CVR" numFmtId="10">
      <sharedItems containsString="0" containsBlank="1" containsNumber="1">
        <n v="0.005229988755524175"/>
        <n v="0.006071031063442274"/>
        <n v="0.006130925923087534"/>
        <n v="0.14442518775274407"/>
        <n v="0.02272382972276928"/>
        <n v="0.019200526643016493"/>
        <n v="0.07618322064565279"/>
        <n v="0.0018103129157087093"/>
        <n v="0.024458847988259754"/>
        <n v="0.022588093564903124"/>
        <n v="0.047961630695443645"/>
        <n v="0.007472724555372888"/>
        <n v="0.00829166770312513"/>
        <n v="0.04166859576832261"/>
        <n v="0.01240674265107277"/>
        <n v="0.052050801582344375"/>
        <n v="0.0018717916321555085"/>
        <n v="0.020366598778004074"/>
        <n v="0.0017465113435911766"/>
        <n v="0.021519259737465032"/>
        <n v="0.01550740219998346"/>
        <n v="0.01654533421575116"/>
        <n v="0.0031886060477228037"/>
        <n v="0.012575452716297788"/>
        <n v="0.0331858407079646"/>
        <n v="0.0015551513980811068"/>
        <n v="0.042450827791141926"/>
        <n v="0.03436426116838488"/>
        <n v="0.013594344752582924"/>
        <n v="0.1287691812426226"/>
        <n v="0.04858496295396575"/>
        <n v="0.021302657506523937"/>
        <n v="0.024064229616503688"/>
        <n v="0.013187392852433073"/>
        <n v="0.03089916572252549"/>
        <n v="0.02729257641921397"/>
        <n v="0.029029682850714857"/>
        <n v="0.022741486156120302"/>
        <n v="0.004427913567127169"/>
        <n v="0.021011836667989635"/>
        <n v="0.015092061575611227"/>
        <n v="0.12518255789693303"/>
        <n v="0.021990910423691543"/>
        <n v="0.04253509145044662"/>
        <n v="0.0014904862264167817"/>
        <n v="0.03596978538028057"/>
        <n v="0.02705749718151071"/>
        <n v="0.007426110203475419"/>
        <n v="0.02631578947368421"/>
        <n v="0.0651748859439496"/>
        <n v="0.01430246860608141"/>
        <n v="0.01637094638515059"/>
        <n v="0.04071661237785017"/>
        <n v="0.009015235748414821"/>
        <n v="0.015542752932399387"/>
        <n v="0.025320264651809667"/>
        <n v="0.06929606744817231"/>
        <n v="0.047105374723255926"/>
        <n v="0.04086379781850187"/>
        <n v="0.013509862199405566"/>
        <n v="0.003880330604167475"/>
        <n v="0.012080212611741966"/>
        <n v="0.029995800587917693"/>
        <n v="0.05497190324945028"/>
        <n v="0.018487705675725642"/>
        <n v="0.024787754849104542"/>
        <n v="0.018267509407767345"/>
        <n v="0.026033322652995832"/>
        <n v="0.004729532665868652"/>
        <n v="0.018815319090706942"/>
        <n v="0.18193632228719947"/>
        <n v="0.008478488191350058"/>
        <n v="0.007447924114590781"/>
        <n v="0.004566088422302298"/>
        <n v="0.0014880343438326555"/>
        <n v="0.050647158131682614"/>
        <n v="0.13312624805857556"/>
        <n v="0.004858142246404975"/>
        <n v="0.005863039399624765"/>
        <n v="0.019518007930474802"/>
        <n v="0.020111282429442916"/>
        <n v="0.005649781353461621"/>
        <n v="0.02068732230568594"/>
        <n v="0.0013671567923767337"/>
        <n v="0.004339273316361953"/>
        <n v="0.02202190445429721"/>
        <n v="0.02467977985636368"/>
        <n v="0.03004085556356645"/>
        <n v="0.10526315789473684"/>
        <n v="0.04585192883780644"/>
        <n v="0.001601506697501009"/>
        <n v="0.05219887772412893"/>
        <n v="0.012394645513138323"/>
        <n v="0.03289203190527095"/>
        <n v="0.0500865130680266"/>
        <n v="0.001516576177621402"/>
        <n v="0.026690208799556532"/>
        <n v="0.009948818854117154"/>
        <n v="0.08373732921992066"/>
        <n v="0.10325729841359241"/>
        <n v="0.02930259816370385"/>
        <n v="0.008911685199671258"/>
        <n v="0.0076475986540226375"/>
        <n v="0.021801691811284555"/>
        <n v="0.030920397155323458"/>
        <n v="0.023405500292568753"/>
        <n v="0.006755311363559599"/>
        <n v="0.008633043838596612"/>
        <n v="0.0038608547932512255"/>
        <n v="0.030155299793938783"/>
        <n v="0.04372062520494043"/>
        <n v="0.018485996857380532"/>
        <n v="0.025618898657030365"/>
        <n v="0.1644479248238058"/>
        <n v="0.012399384163919858"/>
        <n v="0.003278930412899312"/>
        <n v="0.05237521604776619"/>
        <n v="0.01799804181305074"/>
        <n v="0.03176620076238882"/>
        <n v="0.08296001327360213"/>
        <n v="0.013464386697185943"/>
        <n v="0.007427213309566251"/>
        <n v="0.0079923273657289"/>
        <n v="0.05569293145313997"/>
        <n v="0.05698817495369711"/>
        <n v="0.022277668864729993"/>
        <n v="0.0021755683672359406"/>
        <n v="0.024719841793012527"/>
        <n v="0.11772163361405415"/>
        <n v="0.00992063492063492"/>
        <n v="0.01901913151729444"/>
        <n v="0.02171552660152009"/>
        <n v="0.04623921085080148"/>
        <n v="0.12863705972434916"/>
        <n v="0.056589092452429796"/>
        <n v="0.024525833878351864"/>
        <n v="0.04149951583898188"/>
        <n v="0.016099170892699025"/>
        <n v="0.003232720941632234"/>
        <n v="0.0054275066034663675"/>
        <n v="0.09269764992917899"/>
        <n v="0.03541076487252125"/>
        <n v="0.018418467583497054"/>
        <n v="0.11236856890601173"/>
        <n v="0.035686246520590964"/>
        <n v="0.0014414933871490865"/>
        <n v="0.03626254079535839"/>
        <n v="0.02903901599220095"/>
        <n v="0.031120331950207466"/>
        <n v="0.021702958836721405"/>
        <n v="0.0016094075234437029"/>
        <n v="0.041818734793187345"/>
        <n v="0.026138421612740614"/>
        <n v="0.01479435841798994"/>
        <n v="0.04073319755600815"/>
        <n v="0.004254957024934048"/>
        <n v="0.027349492325048717"/>
        <n v="0.024549918166939442"/>
        <n v="0.01683375729462816"/>
        <n v="0.015270284027282907"/>
        <n v="0.05007302315877321"/>
        <n v="0.02074688796680498"/>
        <n v="0.05682279405795925"/>
        <n v="0.05694436535504812"/>
        <n v="0.027688047992616517"/>
        <n v="0.01691516583013483"/>
        <n v="0.009304984148294861"/>
        <n v="0.00222857117387758"/>
        <n v="0.04043820307330343"/>
        <n v="0.013117024848891873"/>
        <n v="0.042658476239228735"/>
        <n v="0.011012730716708516"/>
        <n v="0.019834944922608296"/>
        <n v="0.024177949709864605"/>
        <n v="0.04261121527185956"/>
        <n v="0.01178499212266316"/>
        <n v="0.004512417205202172"/>
        <n v="0.0018676287029629928"/>
        <n v="0.027831895352073477"/>
        <n v="0.003436139350176961"/>
        <n v="0.01548586914440573"/>
        <n v="0.014107909834780701"/>
        <n v="0.004375716523580737"/>
        <n v="0.019956096587507483"/>
        <n v="0.08518693800283957"/>
        <n v="0.00940989502739325"/>
        <n v="0.0587337013978621"/>
        <n v="0.023834655589226737"/>
        <n v="0.06850097043041443"/>
        <n v="0.04567948229920061"/>
        <n v="0.012344155042587335"/>
        <n v="0.0019246005651910327"/>
        <n v="0.02174567595597337"/>
        <n v="0.011674060238150829"/>
        <n v="0.014192225814081843"/>
        <n v="0.012838618564642445"/>
        <n v="0.01823004493706077"/>
        <n v="0.03419015945047089"/>
        <n v="0.016160310277957335"/>
        <n v="0.02930224040046395"/>
        <n v="0.04122200338936473"/>
        <n v="0.0023001955166189127"/>
        <n v="0.0014238253440911248"/>
        <n v="0.01834357516279923"/>
        <n v="0.03752658132844098"/>
        <n v="0.011915637288000954"/>
        <n v="0.007386284788282219"/>
        <n v="0.029486927462158443"/>
        <n v="0.01900337837837838"/>
        <n v="0.010305028854080791"/>
        <n v="0.0125"/>
        <n v="0.009986351985619653"/>
        <n v="0.04552936644135468"/>
        <n v="0.001449773628203482"/>
        <n v="0.027432960702283793"/>
        <n v="0.038317438692098096"/>
        <n v="0.05300977735893509"/>
        <n v="0.16237280796709244"/>
        <n v="0.025907345910172165"/>
        <n v="0.1529553151972031"/>
        <n v="0.016489599773856917"/>
        <n v="0.18875422213391616"/>
        <n v="0.028195488721804513"/>
        <n v="0.03698452813906183"/>
        <n v="0.030456852791878174"/>
        <n v="9.498705801334567E-4"/>
        <n v="0.018884255252183492"/>
        <n v="0.018523927927671185"/>
        <n v="0.027777777777777776"/>
        <n v="8.062038280349319E-4"/>
        <n v="0.024489396091492383"/>
        <n v="0.023470590803895026"/>
        <n v="0.01032657803020524"/>
        <n v="0.008812591430636093"/>
        <n v="0.05856515373352855"/>
        <n v="0.030975096022797667"/>
        <n v="0.007555723460521345"/>
        <n v="0.019739926468773906"/>
        <n v="0.07810835759426259"/>
        <n v="0.027866796711717986"/>
        <n v="0.14129666865931198"/>
        <n v="0.02867095775334375"/>
        <n v="0.003959063285626621"/>
        <n v="0.0028197608842770133"/>
        <n v="0.046627292508548336"/>
        <n v="0.0073572689817539725"/>
        <n v="0.02168726957276079"/>
        <n v="0.035164835164835165"/>
        <n v="0.034243643523670916"/>
        <n v="0.02750779387493123"/>
        <n v="0.09501187648456057"/>
        <n v="0.004529648290231988"/>
        <n v="0.020429009193054137"/>
        <n v="0.04047272138578598"/>
        <n v="0.005831810582792271"/>
        <n v="0.048609760839976666"/>
        <n v="0.04869260359351415"/>
        <n v="0.019017914875813016"/>
        <n v="0.027670809601770933"/>
        <n v="0.0398406374501992"/>
        <n v="0.004587296247591669"/>
        <n v="0.013105515783955572"/>
        <n v="0.030207677784770293"/>
        <n v="0.0070751713370658794"/>
        <n v="0.028623222974906975"/>
        <n v="0.002292394979654995"/>
        <n v="0.05689458984172959"/>
        <n v="0.04846638510004847"/>
        <n v="0.02196997436836324"/>
        <n v="0.049590875278948676"/>
        <n v="0.029668455015205084"/>
        <n v="0.013824783437909442"/>
        <n v="0.002833724151122509"/>
        <n v="0.011015642211940955"/>
        <n v="0.036281179138321996"/>
        <n v="0.012496875781054738"/>
        <n v="0.005247195374072558"/>
        <n v="0.04624633883150917"/>
        <n v="0.012328936012822093"/>
        <n v="0.021637357881899365"/>
        <n v="0.002550239722533918"/>
        <n v="0.012871669455528383"/>
        <n v="0.01955129771738599"/>
        <n v="0.01173035816693603"/>
        <n v="0.013536073636240582"/>
        <n v="0.09718172983479105"/>
        <n v="0.008031053406505154"/>
        <n v="0.0749232037161909"/>
        <n v="0.009635953670334752"/>
        <n v="0.012945356213051797"/>
        <n v="0.0323124148914072"/>
        <n v="0.06464124111182934"/>
        <n v="0.059972583961617545"/>
        <n v="0.010120433154539015"/>
        <n v="0.013779944880220479"/>
        <n v="0.012870380963276513"/>
        <n v="0.04324885390537151"/>
        <n v="0.0013597302295224629"/>
        <n v="0.019074868860276584"/>
        <n v="0.012350253180190195"/>
        <n v="0.027223848090927656"/>
        <n v="0.01807991321641656"/>
        <n v="0.06775067750677506"/>
        <n v="0.022630632347511226"/>
        <n v="0.0061497778392755565"/>
        <n v="0.018225369714642784"/>
        <n v="0.04290354873638834"/>
        <n v="0.018262338492443957"/>
        <n v="0.01327844907714779"/>
        <n v="0.03220784797895754"/>
        <n v="0.02765016164709886"/>
        <n v="0.01677993120228207"/>
        <n v="0.01641901321730564"/>
        <n v="0.028064267171823476"/>
        <n v="0.03595101673969217"/>
        <n v="6.380372273454249E-4"/>
        <n v="0.008143890918398212"/>
        <n v="0.007529364521634375"/>
        <n v="0.027399136927186794"/>
        <n v="0.03816793893129771"/>
        <n v="0.025074596925854415"/>
        <n v="0.05271481286241434"/>
        <n v="0.002814808142676995"/>
        <n v="0.012992496833078897"/>
        <n v="0.11030570438071226"/>
        <n v="0.020348985094368416"/>
        <n v="0.0640888698995941"/>
        <n v="0.007881152224455215"/>
        <n v="0.017351731426746116"/>
        <n v="0.030376670716889428"/>
        <n v="0.040295500335795834"/>
        <n v="0.12554927809165098"/>
        <n v="0.04962505513895015"/>
        <n v="0.018178512997636793"/>
        <n v="0.06708407871198568"/>
        <n v="0.07518420129316826"/>
        <n v="0.01737758825809729"/>
        <n v="0.030797659377887282"/>
        <n v="0.041811846689895474"/>
        <n v="0.04114944105342569"/>
        <n v="0.08371203061468549"/>
        <n v="0.03646175162254795"/>
        <n v="0.13386880856760375"/>
        <n v="0.001423226704002647"/>
        <n v="0.007834534628643058"/>
        <n v="0.032491406877917815"/>
        <n v="0.02425300737291424"/>
        <n v="0.006071399660001619"/>
        <n v="0.008783178456619882"/>
        <n v="0.042269893268519494"/>
        <n v="0.003572727745154082"/>
        <n v="0.06988120195667365"/>
        <n v="0.06492920912616106"/>
        <n v="0.04320069121105938"/>
        <n v="0.06848728704734183"/>
        <n v="0.004247619209433113"/>
        <n v="0.0821287779237845"/>
        <n v="0.03995205753096284"/>
        <n v="0.015008254539996999"/>
        <n v="0.01238748038648939"/>
        <n v="0.03618817852834741"/>
        <n v="0.053602058319039456"/>
        <n v="0.015950235265970173"/>
        <n v="0.01970745379696943"/>
        <n v="0.003858582935416968"/>
        <n v="0.017413512885999537"/>
        <n v="0.016257519102584946"/>
        <n v="0.0038586201574317023"/>
        <n v="0.002766219509709431"/>
        <n v="0.13263332412268583"/>
        <n v="0.0523112041088073"/>
        <n v="0.0011624784505557227"/>
        <n v="0.07237053715020908"/>
        <n v="0.021570319240724764"/>
        <n v="0.0017398263653287402"/>
        <n v="0.12304902532219415"/>
        <n v="0.026448029621793177"/>
        <n v="0.01049097775912715"/>
        <n v="0.030162879549567666"/>
        <n v="0.013256621682530424"/>
        <n v="0.03236595101952745"/>
        <n v="0.04983270449206237"/>
        <n v="0.02009107956067506"/>
        <n v="0.03832194946011136"/>
        <n v="0.023439941660589644"/>
        <n v="0.0035584655896377486"/>
        <n v="0.0022353655874672255"/>
        <n v="0.08654602675059009"/>
        <n v="0.0608149199270221"/>
        <n v="0.01881315846054612"/>
        <n v="0.011192916127748483"/>
        <n v="0.010519533458691107"/>
        <n v="0.08037410492474062"/>
        <n v="0.007363228039172373"/>
        <n v="0.01948178453146308"/>
        <n v="0.05391998274560553"/>
        <n v="0.007345379756133391"/>
        <n v="0.0033428418612943484"/>
        <n v="0.1352657004830918"/>
        <n v="0.013965180150823946"/>
        <n v="0.009293883944324345"/>
        <n v="0.0013252873664772978"/>
        <n v="0.0050765530479212895"/>
        <n v="0.06477802729314217"/>
        <n v="0.0021900795030146444"/>
        <n v="0.04365858982754857"/>
        <n v="0.049212598425196846"/>
        <n v="0.0012586487147398552"/>
        <n v="8.509334740210011E-4"/>
        <n v="0.05722569815351747"/>
        <n v="0.255136296495233"/>
        <n v="0.002172242088025933"/>
        <n v="0.17782426778242677"/>
        <n v="0.014342675195777517"/>
        <n v="0.003160301001113128"/>
        <n v="0.012364760432766615"/>
        <n v="0.03257328990228013"/>
        <n v="0.015357686423608309"/>
        <n v="0.08050233456770246"/>
        <n v="0.0045634178174085265"/>
        <n v="0.018496596626220774"/>
        <n v="0.03360215053763441"/>
        <n v="0.05156056647875705"/>
        <n v="0.021791239921551537"/>
        <n v="0.021578464692237148"/>
        <n v="0.032030749519538756"/>
        <n v="0.07775584664154554"/>
        <n v="0.0013452296475162016"/>
        <n v="0.01564368726755247"/>
        <n v="0.004546625645999727"/>
        <n v="0.013704141637574649"/>
        <n v="0.11472275334608031"/>
        <n v="0.02069801594732848"/>
        <n v="0.0018501705460778368"/>
        <n v="0.012949908136589154"/>
        <n v="0.0014093981229379546"/>
        <n v="0.002053040296048411"/>
        <n v="0.0014442727364635537"/>
        <n v="0.039663652229097256"/>
        <n v="0.04692632566870014"/>
        <n v="0.20491803278688525"/>
        <n v="0.008345329744841543"/>
        <n v="0.0022539091800819343"/>
        <n v="0.051695616211745246"/>
        <n v="0.07020954849859581"/>
        <n v="0.030144694533762062"/>
        <n v="0.015227035093240212"/>
        <n v="0.007995362689640009"/>
        <n v="0.13887135462694106"/>
        <n v="0.01840180337673092"/>
        <n v="0.026574541589157584"/>
        <n v="0.037613781689611075"/>
        <n v="0.013386880856760375"/>
        <n v="0.02717655051926623"/>
        <n v="0.017866714311238163"/>
        <n v="0.00978976480090066"/>
        <n v="0.017848643503093765"/>
        <n v="0.039998222301231054"/>
        <n v="0.04285224545766198"/>
        <n v="0.009762764814995606"/>
        <n v="0.021222410865874362"/>
        <n v="0.02328830926874709"/>
        <n v="0.017707685858425245"/>
        <n v="0.057736720554272515"/>
        <n v="0.05043881771411277"/>
        <n v="0.010230702337715485"/>
        <n v="0.0021649707728945656"/>
        <n v="0.006472910868017347"/>
        <n v="0.003991431726560317"/>
        <n v="0.10095061832253723"/>
        <n v="0.08207485226526592"/>
        <n v="0.001627551186484815"/>
        <n v="0.017834849295523453"/>
        <n v="0.006256479925637267"/>
        <n v="0.0034016176581752214"/>
        <n v="0.026183151142239968"/>
        <n v="0.017660044150110375"/>
        <n v="0.020986848241768493"/>
        <n v="0.06326649795600545"/>
        <n v="0.07882981518787772"/>
        <n v="0.14701828539924652"/>
        <n v="0.005417444785504962"/>
        <n v="0.00156998194520763"/>
        <n v="0.11174224788155322"/>
        <n v="0.002685921741193534"/>
        <n v="0.025630072618539085"/>
        <n v="0.01326259946949602"/>
        <n v="0.007759439129482217"/>
        <n v="0.005585202260483678"/>
        <n v="0.5005418236235101"/>
        <n v="0.0029254093744743403"/>
        <n v="0.030790073280374405"/>
        <n v="0.01954604314789025"/>
        <n v="0.02658337210075098"/>
        <n v="0.01849796522382538"/>
        <n v="0.10080645161290322"/>
        <n v="0.0254474510136568"/>
        <n v="0.124093788779309"/>
        <n v="0.01030715316429602"/>
        <n v="0.07537887804490995"/>
        <n v="0.002137724422890753"/>
        <n v="0.03276271602915881"/>
        <n v="0.05793966549499787"/>
        <n v="0.06901787562978812"/>
        <n v="0.03524988250039167"/>
        <n v="0.025803954456020385"/>
        <n v="0.010282776349614397"/>
        <n v="0.016665277893508877"/>
        <n v="0.00306274023368708"/>
        <n v="0.2847338833321165"/>
        <n v="0.00704141434931915"/>
        <n v="0.0431767962817159"/>
        <n v="0.02062162750466851"/>
        <n v="0.021168287888715286"/>
        <n v="0.0035316346170825167"/>
        <n v="0.061612061467091916"/>
        <n v="0.05395406197009403"/>
        <n v="0.03228149463320152"/>
        <n v="0.03045994517209869"/>
        <n v="0.010086237329164355"/>
        <n v="0.003706457250227502"/>
        <n v="0.04241653032781918"/>
        <n v="0.10338588782631171"/>
        <n v="0.00156086596843929"/>
        <n v="0.02674591381872214"/>
        <n v="0.022651455870845515"/>
        <n v="0.11987871095127282"/>
        <n v="0.055138190088910334"/>
        <n v="0.0017543049720696183"/>
        <n v="0.032632815559326456"/>
        <n v="0.015924091503124415"/>
        <n v="0.022992734295962474"/>
        <n v="0.12161751292186075"/>
        <n v="0.022186169696465464"/>
        <n v="0.02809778027535825"/>
        <n v="0.01165523805823734"/>
        <n v="0.018554166570030384"/>
        <n v="0.007348618459729571"/>
        <n v="0.02989060040252675"/>
        <n v="0.16619790334952697"/>
        <n v="0.06721505617258267"/>
        <n v="0.02662170556393646"/>
        <n v="9.717700791992615E-4"/>
        <n v="0.01896813353566009"/>
        <n v="0.057311282135254625"/>
        <n v="0.06971070059254096"/>
        <n v="0.002718610246442019"/>
        <n v="0.0048915629432978915"/>
        <n v="0.011852681938667758"/>
        <n v="0.01925113100394648"/>
        <n v="0.003489792357354737"/>
        <n v="0.004770355105234034"/>
        <n v="0.07805385716144139"/>
        <n v="0.003957668774784901"/>
        <n v="0.02821215540867322"/>
        <n v="0.024290603952743735"/>
        <n v="0.12403708055881968"/>
        <n v="0.012189176011701608"/>
        <n v="0.0388681592039801"/>
        <n v="0.029437739181630854"/>
        <n v="0.05607581450120563"/>
        <n v="0.027417291171632243"/>
        <n v="0.004435745454747079"/>
        <n v="0.0019131798963056494"/>
        <n v="0.028066892761080573"/>
        <n v="0.006745817593092283"/>
        <n v="0.022459292532285232"/>
        <n v="0.07408626934474812"/>
        <n v="0.004597207962364191"/>
        <n v="3.96557877622239E-4"/>
        <n v="0.004662683957453008"/>
        <n v="0.017692852087756547"/>
        <n v="0.01215263712225553"/>
        <n v="0.020990764063811923"/>
        <n v="0.02307426066223128"/>
        <n v="0.03019406549367297"/>
        <n v="0.040691207986327756"/>
        <n v="0.0405770964833183"/>
        <n v="0.025061609790735555"/>
        <n v="0.0019261412386839202"/>
        <n v="0.001903891554337065"/>
        <n v="0.0013657237482288269"/>
        <n v="0.0025355998214937722"/>
        <n v="0.01447247817067876"/>
        <n v="0.032160804020100506"/>
        <n v="0.03304183095799282"/>
        <n v="0.00175140550291609"/>
        <n v="0.032506230360819156"/>
        <n v="0.0319642000958926"/>
        <n v="0.016764459346186086"/>
        <n v="0.039925472451424006"/>
        <n v="0.018574701256888117"/>
        <n v="0.08798169980644026"/>
        <n v="0.09657836644591612"/>
        <n v="0.0027490653177919505"/>
        <n v="0.00758552681483729"/>
        <n v="0.07182188173330141"/>
        <n v="0.006255323039317111"/>
        <n v="0.04257789820011612"/>
        <n v="0.007485427824745523"/>
        <n v="0.006303183107469272"/>
        <n v="0.012241400416207615"/>
        <n v="0.006448106559566688"/>
        <n v="0.002686468380877718"/>
        <n v="0.08323160581511485"/>
        <n v="0.038301458008834874"/>
        <n v="0.013233737207387367"/>
        <n v="0.07880910683012259"/>
        <n v="0.019815713861091846"/>
        <n v="0.007195138702651082"/>
        <n v="0.023705108450871162"/>
        <n v="0.019652156824211457"/>
        <n v="0.0065369303882282966"/>
        <n v="0.06825162097599818"/>
        <n v="0.07558578987150416"/>
        <n v="0.001063100319461646"/>
        <n v="0.021842407033255067"/>
        <n v="0.02440055958616651"/>
        <n v="0.16783803629497535"/>
        <n v="0.017503938386136883"/>
        <n v="0.0026390516304060974"/>
        <n v="0.03350757271143279"/>
        <n v="0.004788297401151585"/>
        <n v="0.0037287461469623145"/>
        <n v="0.04602462317339777"/>
        <n v="0.029197080291970805"/>
        <n v="0.0021424516073743185"/>
        <n v="0.0850099178237461"/>
        <n v="0.021841214371519056"/>
        <n v="0.026062027625749284"/>
        <n v="0.013383297644539615"/>
        <n v="0.01849283402681461"/>
        <n v="0.0506393214330928"/>
        <n v="0.003941304128269743"/>
        <n v="0.026371308016877634"/>
        <n v="0.007279874786153678"/>
        <n v="0.05107832009080591"/>
        <n v="0.0030688572367613457"/>
        <n v="0.019282360831656607"/>
        <n v="0.04861786359216558"/>
        <n v="0.025647601949217745"/>
        <n v="0.02057276693165094"/>
        <n v="0.04337453914552158"/>
        <n v="0.020021356113187398"/>
        <n v="0.31641397495056034"/>
        <n v="0.02543881963876876"/>
        <n v="0.0135473819684346"/>
        <n v="0.05815831987075929"/>
        <n v="0.01788823431201851"/>
        <n v="0.04437541601952519"/>
        <n v="0.006824752757820546"/>
        <n v="0.009698465879033679"/>
        <n v="0.06554798112218144"/>
        <n v="0.01580472385635262"/>
        <n v="0.01819568155824351"/>
        <n v="0.02101392172314158"/>
        <n v="0.0047764814361010615"/>
        <n v="0.1545253863134658"/>
        <n v="0.018555913332969493"/>
        <n v="0.030692630358421718"/>
        <n v="0.0250901677904971"/>
        <n v="0.06577125450013847"/>
        <n v="0.02294630564479119"/>
        <n v="0.013524479307546659"/>
        <n v="0.0044119144314852315"/>
        <n v="0.03152916447714135"/>
        <n v="0.05535949069268562"/>
        <n v="0.028165840468679586"/>
        <n v="0.002217370094720833"/>
        <n v="0.01300221037576388"/>
        <n v="0.019296327265710428"/>
        <n v="0.04233572227766186"/>
        <n v="0.015223017202009437"/>
        <n v="0.0020125381124405043"/>
        <n v="0.07653305271214005"/>
        <n v="0.021867938478199747"/>
        <n v="0.014189093316937048"/>
        <n v="8.483275222898058E-4"/>
        <n v="0.007389071563158089"/>
        <n v="0.06615944426066822"/>
        <n v="0.017143048284858926"/>
        <n v="0.013066130955297498"/>
        <n v="0.10687186063909372"/>
        <n v="0.06409742809069786"/>
        <n v="0.030832476875642344"/>
        <n v="0.0019178274850249638"/>
        <n v="0.006409434687860531"/>
        <n v="0.01840791949603207"/>
        <n v="0.07818138080346404"/>
        <n v="0.0011839924224484964"/>
        <n v="0.04589562024652505"/>
        <n v="0.01095290251916758"/>
        <n v="0.03972720651526187"/>
        <n v="0.0014819185726160308"/>
        <n v="0.05648805681084571"/>
        <n v="0.02167995567653506"/>
        <n v="0.008563110121596162"/>
        <n v="0.011284134506883321"/>
        <n v="0.0447427293064877"/>
        <n v="0.00352074322889562"/>
        <n v="0.06289590727346242"/>
        <n v="0.0416430058678781"/>
        <n v="0.01074488946194966"/>
        <n v="0.0573641187437258"/>
        <n v="0.005727612378692107"/>
        <n v="0.0441549839938183"/>
        <n v="0.02039957670878329"/>
        <n v="0.02801905295601009"/>
        <n v="0.16196517748684033"/>
        <n v="0.0034415667847506473"/>
        <n v="0.0011746786275054915"/>
        <n v="0.019961787435480653"/>
        <n v="0.03373961452490405"/>
        <n v="0.09091344083448968"/>
        <n v="0.027749514383498288"/>
        <n v="0.013352202023358177"/>
        <n v="0.026476039184537992"/>
        <n v="0.10452299505891297"/>
        <n v="0.020982836040119184"/>
        <n v="0.018972332015810275"/>
        <n v="0.004903943996959555"/>
        <n v="0.03664345914254306"/>
        <n v="0.017033928488471125"/>
        <n v="0.032125933659946995"/>
        <n v="0.012810658467845248"/>
        <n v="0.01046586166747341"/>
        <n v="0.020154247171687314"/>
        <m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H1:H966" sheet="Inventory and Viewabilty"/>
  </cacheSource>
  <cacheFields>
    <cacheField name="exchange" numFmtId="0">
      <sharedItems containsBlank="1">
        <s v="PubMatic"/>
        <s v="Smart RTB+ (Smartadserver)"/>
        <s v="BidSwitch"/>
        <s v="Yieldmo"/>
        <s v="Google Ad Manager"/>
        <s v="Xandr - Monetize SSP (AppNexus)"/>
        <s v="Yahoo Exchange"/>
        <s v="Magnite DV+"/>
        <s v="Sovrn"/>
        <s v="OpenX"/>
        <s v="PulsePoint"/>
        <s v="Sharethrough"/>
        <s v="Index Exchange"/>
        <s v="TripleLift"/>
        <s v="Kargo"/>
        <s v="Taboola"/>
        <s v="GumGum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name="Location Mean Pivot" cacheId="0" dataCaption="" rowGrandTotals="0" compact="0" compactData="0">
  <location ref="A1:B51" firstHeaderRow="0" firstDataRow="1" firstDataCol="0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reative Size" compact="0" outline="0" multipleItemSelectionAllowed="1" showAll="0">
      <items>
        <item x="0"/>
        <item x="1"/>
        <item x="2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evice_make" compact="0" outline="0" multipleItemSelectionAllowed="1" showAll="0">
      <items>
        <item x="0"/>
        <item x="1"/>
        <item x="2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tat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CPA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t="default"/>
      </items>
    </pivotField>
  </pivotFields>
  <rowFields>
    <field x="17"/>
  </rowFields>
  <dataFields>
    <dataField name="AVERAGE of CPA" fld="19" subtotal="average" baseField="0"/>
  </dataFields>
</pivotTableDefinition>
</file>

<file path=xl/pivotTables/pivotTable2.xml><?xml version="1.0" encoding="utf-8"?>
<pivotTableDefinition xmlns="http://schemas.openxmlformats.org/spreadsheetml/2006/main" name="Location Mean Pivot 2" cacheId="0" dataCaption="" rowGrandTotals="0" compact="0" compactData="0">
  <location ref="D1:E51" firstHeaderRow="0" firstDataRow="1" firstDataCol="0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reative Size" compact="0" outline="0" multipleItemSelectionAllowed="1" showAll="0">
      <items>
        <item x="0"/>
        <item x="1"/>
        <item x="2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evice_make" compact="0" outline="0" multipleItemSelectionAllowed="1" showAll="0">
      <items>
        <item x="0"/>
        <item x="1"/>
        <item x="2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ta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V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t="default"/>
      </items>
    </pivotField>
  </pivotFields>
  <rowFields>
    <field x="17"/>
  </rowFields>
  <dataFields>
    <dataField name="AVERAGE of CVR" fld="23" subtotal="average" baseField="0"/>
  </dataFields>
</pivotTableDefinition>
</file>

<file path=xl/pivotTables/pivotTable3.xml><?xml version="1.0" encoding="utf-8"?>
<pivotTableDefinition xmlns="http://schemas.openxmlformats.org/spreadsheetml/2006/main" name="Location Mean Pivot 3" cacheId="0" dataCaption="" rowGrandTotals="0" compact="0" compactData="0">
  <location ref="G1:H51" firstHeaderRow="0" firstDataRow="1" firstDataCol="0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reative Size" compact="0" outline="0" multipleItemSelectionAllowed="1" showAll="0">
      <items>
        <item x="0"/>
        <item x="1"/>
        <item x="2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evice_make" compact="0" outline="0" multipleItemSelectionAllowed="1" showAll="0">
      <items>
        <item x="0"/>
        <item x="1"/>
        <item x="2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tat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t="default"/>
      </items>
    </pivotField>
  </pivotFields>
  <rowFields>
    <field x="17"/>
  </rowFields>
  <dataFields>
    <dataField name="AVERAGE of CPC" fld="21" subtotal="average" baseField="0"/>
  </dataFields>
</pivotTableDefinition>
</file>

<file path=xl/pivotTables/pivotTable4.xml><?xml version="1.0" encoding="utf-8"?>
<pivotTableDefinition xmlns="http://schemas.openxmlformats.org/spreadsheetml/2006/main" name="Location Mean Pivot 4" cacheId="0" dataCaption="" rowGrandTotals="0" compact="0" compactData="0">
  <location ref="J1:K51" firstHeaderRow="0" firstDataRow="1" firstDataCol="0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reative Size" compact="0" outline="0" multipleItemSelectionAllowed="1" showAll="0">
      <items>
        <item x="0"/>
        <item x="1"/>
        <item x="2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evice_make" compact="0" outline="0" multipleItemSelectionAllowed="1" showAll="0">
      <items>
        <item x="0"/>
        <item x="1"/>
        <item x="2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tat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M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t="default"/>
      </items>
    </pivotField>
  </pivotFields>
  <rowFields>
    <field x="17"/>
  </rowFields>
  <dataFields>
    <dataField name="AVERAGE of CPM" fld="22" subtotal="average" baseField="0"/>
  </dataFields>
</pivotTableDefinition>
</file>

<file path=xl/pivotTables/pivotTable5.xml><?xml version="1.0" encoding="utf-8"?>
<pivotTableDefinition xmlns="http://schemas.openxmlformats.org/spreadsheetml/2006/main" name="Location Mean Pivot 5" cacheId="0" dataCaption="" rowGrandTotals="0" compact="0" compactData="0">
  <location ref="M1:N51" firstHeaderRow="0" firstDataRow="1" firstDataCol="0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reative Size" compact="0" outline="0" multipleItemSelectionAllowed="1" showAll="0">
      <items>
        <item x="0"/>
        <item x="1"/>
        <item x="2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evice_make" compact="0" outline="0" multipleItemSelectionAllowed="1" showAll="0">
      <items>
        <item x="0"/>
        <item x="1"/>
        <item x="2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ta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TR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t="default"/>
      </items>
    </pivotField>
  </pivotFields>
  <rowFields>
    <field x="17"/>
  </rowFields>
  <dataFields>
    <dataField name="AVERAGE of CTR" fld="20" subtotal="average" baseField="0"/>
  </dataFields>
</pivotTableDefinition>
</file>

<file path=xl/pivotTables/pivotTable6.xml><?xml version="1.0" encoding="utf-8"?>
<pivotTableDefinition xmlns="http://schemas.openxmlformats.org/spreadsheetml/2006/main" name="Location Mean Pivot 6" cacheId="0" dataCaption="" rowGrandTotals="0" compact="0" compactData="0">
  <location ref="P1:Q51" firstHeaderRow="0" firstDataRow="1" firstDataCol="0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reative Size" compact="0" outline="0" multipleItemSelectionAllowed="1" showAll="0">
      <items>
        <item x="0"/>
        <item x="1"/>
        <item x="2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evice_make" compact="0" outline="0" multipleItemSelectionAllowed="1" showAll="0">
      <items>
        <item x="0"/>
        <item x="1"/>
        <item x="2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ame="viewable_impression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ta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t="default"/>
      </items>
    </pivotField>
  </pivotFields>
  <rowFields>
    <field x="17"/>
  </rowFields>
  <dataFields>
    <dataField name="AVERAGE of viewable impressions" fld="11" subtotal="average" baseField="0"/>
  </dataFields>
</pivotTableDefinition>
</file>

<file path=xl/pivotTables/pivotTable7.xml><?xml version="1.0" encoding="utf-8"?>
<pivotTableDefinition xmlns="http://schemas.openxmlformats.org/spreadsheetml/2006/main" name="Location Mean Pivot 7" cacheId="1" dataCaption="" rowGrandTotals="0" compact="0" compactData="0">
  <location ref="S1:T51" firstHeaderRow="0" firstDataRow="1" firstDataCol="0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reative Size" compact="0" outline="0" multipleItemSelectionAllowed="1" showAll="0">
      <items>
        <item x="0"/>
        <item x="1"/>
        <item x="2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evice_make" compact="0" outline="0" multipleItemSelectionAllowed="1" showAll="0">
      <items>
        <item x="0"/>
        <item x="1"/>
        <item x="2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ta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t="default"/>
      </items>
    </pivotField>
    <pivotField name="viewability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</pivotFields>
  <rowFields>
    <field x="17"/>
  </rowFields>
  <dataFields>
    <dataField name="AVERAGE of viewability" fld="24" subtotal="average" baseField="0"/>
  </dataFields>
</pivotTableDefinition>
</file>

<file path=xl/pivotTables/pivotTable8.xml><?xml version="1.0" encoding="utf-8"?>
<pivotTableDefinition xmlns="http://schemas.openxmlformats.org/spreadsheetml/2006/main" name="Sheet9" cacheId="1" dataCaption="" compact="0" compactData="0">
  <location ref="A1:E8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reative Size" compact="0" outline="0" multipleItemSelectionAllowed="1" showAll="0">
      <items>
        <item x="0"/>
        <item x="1"/>
        <item x="2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evice_make" axis="axisCol" dataField="1" compact="0" outline="0" multipleItemSelectionAllowed="1" showAll="0" sortType="ascending">
      <items>
        <item x="1"/>
        <item x="0"/>
        <item x="2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tate" axis="axisRow" compact="0" outline="0" multipleItemSelectionAllowed="1" showAll="0" sortType="ascending">
      <items>
        <item h="1" x="0"/>
        <item h="1" x="7"/>
        <item h="1" x="28"/>
        <item h="1" x="1"/>
        <item h="1" x="35"/>
        <item h="1" x="32"/>
        <item h="1" x="23"/>
        <item h="1" x="2"/>
        <item h="1" x="38"/>
        <item h="1" x="33"/>
        <item h="1" x="34"/>
        <item x="42"/>
        <item h="1" x="29"/>
        <item h="1" x="24"/>
        <item h="1" x="25"/>
        <item h="1" x="10"/>
        <item h="1" x="40"/>
        <item h="1" x="49"/>
        <item h="1" x="31"/>
        <item h="1" x="30"/>
        <item h="1" x="45"/>
        <item h="1" x="3"/>
        <item x="18"/>
        <item h="1" x="14"/>
        <item h="1" x="4"/>
        <item h="1" x="41"/>
        <item x="39"/>
        <item h="1" x="48"/>
        <item h="1" x="5"/>
        <item h="1" x="43"/>
        <item h="1" x="19"/>
        <item h="1" x="11"/>
        <item h="1" x="44"/>
        <item h="1" x="46"/>
        <item h="1" x="37"/>
        <item x="20"/>
        <item h="1" x="15"/>
        <item h="1" x="17"/>
        <item x="16"/>
        <item h="1" x="26"/>
        <item h="1" x="22"/>
        <item h="1" x="8"/>
        <item h="1" x="13"/>
        <item h="1" x="6"/>
        <item h="1" x="36"/>
        <item h="1" x="27"/>
        <item h="1" x="9"/>
        <item h="1" x="21"/>
        <item h="1" x="47"/>
        <item h="1" x="12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t="default"/>
      </items>
    </pivotField>
    <pivotField name="viewability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</pivotFields>
  <rowFields>
    <field x="17"/>
  </rowFields>
  <colFields>
    <field x="8"/>
  </colFields>
  <dataFields>
    <dataField name="COUNTA of device_make" fld="8" subtotal="count" baseField="0"/>
  </dataFields>
</pivotTableDefinition>
</file>

<file path=xl/pivotTables/pivotTable9.xml><?xml version="1.0" encoding="utf-8"?>
<pivotTableDefinition xmlns="http://schemas.openxmlformats.org/spreadsheetml/2006/main" name="AG P2 Analysis" cacheId="2" dataCaption="" compact="0" compactData="0">
  <location ref="N26:Y70" firstHeaderRow="0" firstDataRow="2" firstDataCol="0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t="default"/>
      </items>
    </pivotField>
    <pivotField name="New Audience Segment" axis="axisRow" compact="0" outline="0" multipleItemSelectionAllowed="1" showAll="0" sortType="ascending">
      <items>
        <item x="0"/>
        <item x="24"/>
        <item x="35"/>
        <item x="19"/>
        <item x="1"/>
        <item x="27"/>
        <item x="23"/>
        <item x="16"/>
        <item x="14"/>
        <item x="34"/>
        <item x="29"/>
        <item x="5"/>
        <item x="10"/>
        <item x="20"/>
        <item x="39"/>
        <item x="18"/>
        <item x="31"/>
        <item x="8"/>
        <item x="26"/>
        <item x="4"/>
        <item x="40"/>
        <item x="30"/>
        <item x="3"/>
        <item x="6"/>
        <item x="11"/>
        <item x="28"/>
        <item x="38"/>
        <item x="33"/>
        <item x="21"/>
        <item x="42"/>
        <item x="32"/>
        <item x="37"/>
        <item x="12"/>
        <item x="36"/>
        <item x="41"/>
        <item x="15"/>
        <item x="13"/>
        <item x="2"/>
        <item x="17"/>
        <item x="9"/>
        <item x="22"/>
        <item x="25"/>
        <item x="7"/>
        <item t="default"/>
      </items>
    </pivotField>
    <pivotField name="Creative Size" compact="0" outline="0" multipleItemSelectionAllowed="1" showAll="0">
      <items>
        <item x="0"/>
        <item x="1"/>
        <item x="2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evice_make" compact="0" outline="0" multipleItemSelectionAllowed="1" showAll="0">
      <items>
        <item x="0"/>
        <item x="1"/>
        <item x="2"/>
        <item t="default"/>
      </items>
    </pivotField>
    <pivotField name="impression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t="default"/>
      </items>
    </pivotField>
    <pivotField name="click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name="viewable_impression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t="default"/>
      </items>
    </pivotField>
    <pivotField name="measurable_impression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t="default"/>
      </items>
    </pivotField>
    <pivotField name="total_conversion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gross_cos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t="default"/>
      </items>
    </pivotField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2"/>
  </rowFields>
  <colFields>
    <field x="-2"/>
  </colFields>
  <dataFields>
    <dataField name="SUM of viewable_impressions" fld="11" baseField="0"/>
    <dataField name="SUM of measurable_impressions" fld="12" baseField="0"/>
    <dataField name="SUM of total_conversions" fld="13" baseField="0"/>
    <dataField name="SUM of clicks" fld="10" baseField="0"/>
    <dataField name="SUM of impressions" fld="9" baseField="0"/>
    <dataField name="SUM of gross_cost" fld="14" baseField="0"/>
    <dataField name="SUM of cpa2" fld="24" baseField="0"/>
    <dataField name="SUM of cvr2" fld="25" baseField="0"/>
    <dataField name="SUM of cpc2" fld="26" baseField="0"/>
    <dataField name="SUM of cpm2" fld="27" baseField="0"/>
    <dataField name="SUM of ctr2" fld="28" baseField="0"/>
  </dataFields>
</pivotTableDefinition>
</file>

<file path=xl/pivotTables/pivotTable10.xml><?xml version="1.0" encoding="utf-8"?>
<pivotTableDefinition xmlns="http://schemas.openxmlformats.org/spreadsheetml/2006/main" name="AG P2 Analysis 2" cacheId="2" dataCaption="" compact="0" compactData="0">
  <location ref="AR47:CI49" firstHeaderRow="0" firstDataRow="0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t="default"/>
      </items>
    </pivotField>
    <pivotField name="New Audience Segment" axis="axisCol" compact="0" outline="0" multipleItemSelectionAllowed="1" showAll="0" sortType="ascending">
      <items>
        <item x="0"/>
        <item x="24"/>
        <item x="35"/>
        <item x="19"/>
        <item x="1"/>
        <item x="27"/>
        <item x="23"/>
        <item x="16"/>
        <item x="14"/>
        <item x="34"/>
        <item x="29"/>
        <item x="5"/>
        <item x="10"/>
        <item x="20"/>
        <item x="39"/>
        <item x="18"/>
        <item x="31"/>
        <item x="8"/>
        <item x="26"/>
        <item x="4"/>
        <item x="40"/>
        <item x="30"/>
        <item x="3"/>
        <item x="6"/>
        <item x="11"/>
        <item x="28"/>
        <item x="38"/>
        <item x="33"/>
        <item x="21"/>
        <item x="42"/>
        <item x="32"/>
        <item x="37"/>
        <item x="12"/>
        <item x="36"/>
        <item x="41"/>
        <item x="15"/>
        <item x="13"/>
        <item x="2"/>
        <item x="17"/>
        <item x="9"/>
        <item x="22"/>
        <item x="25"/>
        <item x="7"/>
        <item t="default"/>
      </items>
    </pivotField>
    <pivotField name="Creative Size" compact="0" outline="0" multipleItemSelectionAllowed="1" showAll="0">
      <items>
        <item x="0"/>
        <item x="1"/>
        <item x="2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evice_make" compact="0" outline="0" multipleItemSelectionAllowed="1" showAll="0">
      <items>
        <item x="0"/>
        <item x="1"/>
        <item x="2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colFields>
    <field x="2"/>
  </colFields>
</pivotTableDefinition>
</file>

<file path=xl/pivotTables/pivotTable11.xml><?xml version="1.0" encoding="utf-8"?>
<pivotTableDefinition xmlns="http://schemas.openxmlformats.org/spreadsheetml/2006/main" name="AG P2 Analysis 3" cacheId="2" dataCaption="" rowGrandTotals="0" compact="0" compactData="0">
  <location ref="AR89:AV119" firstHeaderRow="0" firstDataRow="3" firstDataCol="0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t="default"/>
      </items>
    </pivotField>
    <pivotField name="New Audience Segment" axis="axisRow" compact="0" outline="0" multipleItemSelectionAllowed="1" showAll="0" sortType="ascending">
      <items>
        <item h="1" x="0"/>
        <item h="1" x="24"/>
        <item h="1" x="35"/>
        <item h="1" x="19"/>
        <item h="1" x="1"/>
        <item h="1" x="27"/>
        <item h="1" x="23"/>
        <item h="1" x="16"/>
        <item x="14"/>
        <item h="1" x="34"/>
        <item h="1" x="29"/>
        <item h="1" x="5"/>
        <item h="1" x="10"/>
        <item h="1" x="20"/>
        <item h="1" x="39"/>
        <item h="1" x="18"/>
        <item h="1" x="31"/>
        <item h="1" x="8"/>
        <item h="1" x="26"/>
        <item h="1" x="4"/>
        <item h="1" x="40"/>
        <item h="1" x="30"/>
        <item h="1" x="3"/>
        <item h="1" x="6"/>
        <item h="1" x="11"/>
        <item h="1" x="28"/>
        <item h="1" x="38"/>
        <item h="1" x="33"/>
        <item h="1" x="21"/>
        <item h="1" x="42"/>
        <item h="1" x="32"/>
        <item h="1" x="37"/>
        <item h="1" x="12"/>
        <item h="1" x="36"/>
        <item h="1" x="41"/>
        <item h="1" x="15"/>
        <item h="1" x="13"/>
        <item h="1" x="2"/>
        <item h="1" x="17"/>
        <item h="1" x="9"/>
        <item h="1" x="22"/>
        <item h="1" x="25"/>
        <item h="1" x="7"/>
        <item t="default"/>
      </items>
    </pivotField>
    <pivotField name="Creative Size" compact="0" outline="0" multipleItemSelectionAllowed="1" showAll="0">
      <items>
        <item x="0"/>
        <item x="1"/>
        <item x="2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device_make" compact="0" outline="0" multipleItemSelectionAllowed="1" showAll="0">
      <items>
        <item x="0"/>
        <item x="1"/>
        <item x="2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t="default"/>
      </items>
    </pivotField>
    <pivotField name="sex" compact="0" outline="0" multipleItemSelectionAllowed="1" showAll="0">
      <items>
        <item x="0"/>
        <item x="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tate" axis="axisRow" dataField="1" compact="0" outline="0" multipleItemSelectionAllowed="1" showAll="0" sortType="ascending">
      <items>
        <item x="24"/>
        <item x="1"/>
        <item x="22"/>
        <item x="18"/>
        <item x="7"/>
        <item x="33"/>
        <item x="28"/>
        <item x="0"/>
        <item x="26"/>
        <item x="13"/>
        <item x="23"/>
        <item x="44"/>
        <item x="29"/>
        <item x="10"/>
        <item x="2"/>
        <item x="8"/>
        <item x="34"/>
        <item x="39"/>
        <item x="38"/>
        <item x="47"/>
        <item x="30"/>
        <item x="6"/>
        <item x="41"/>
        <item x="25"/>
        <item x="5"/>
        <item x="14"/>
        <item x="48"/>
        <item x="31"/>
        <item x="49"/>
        <item x="40"/>
        <item x="11"/>
        <item x="15"/>
        <item x="9"/>
        <item x="20"/>
        <item x="46"/>
        <item x="32"/>
        <item x="27"/>
        <item x="35"/>
        <item x="16"/>
        <item x="4"/>
        <item x="17"/>
        <item x="12"/>
        <item x="36"/>
        <item x="43"/>
        <item x="21"/>
        <item x="19"/>
        <item x="45"/>
        <item x="3"/>
        <item x="37"/>
        <item x="42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name="CPA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t="default"/>
      </items>
    </pivotField>
    <pivotField name="CV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2"/>
    <field x="17"/>
  </rowFields>
  <colFields>
    <field x="-2"/>
  </colFields>
  <dataFields>
    <dataField name="SUM of CPA" fld="19" baseField="0"/>
    <dataField name="SUM of CVR" fld="23" baseField="0"/>
    <dataField name="COUNTA of state" fld="17" subtotal="count" baseField="0"/>
  </dataFields>
</pivotTableDefinition>
</file>

<file path=xl/pivotTables/pivotTable12.xml><?xml version="1.0" encoding="utf-8"?>
<pivotTableDefinition xmlns="http://schemas.openxmlformats.org/spreadsheetml/2006/main" name="Creative Strategy Pivot Tables" cacheId="3" dataCaption="" compact="0" compactData="0">
  <location ref="A2:E7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axis="axisRow" compact="0" outline="0" multipleItemSelectionAllowed="1" showAll="0" sortType="ascending">
      <items>
        <item h="1" x="3"/>
        <item x="2"/>
        <item x="0"/>
        <item x="1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9"/>
  </rowFields>
  <colFields>
    <field x="3"/>
  </colFields>
  <dataFields>
    <dataField name="AVERAGE of CPA" fld="20" subtotal="average" baseField="0"/>
  </dataFields>
</pivotTableDefinition>
</file>

<file path=xl/pivotTables/pivotTable13.xml><?xml version="1.0" encoding="utf-8"?>
<pivotTableDefinition xmlns="http://schemas.openxmlformats.org/spreadsheetml/2006/main" name="Creative Strategy Pivot Tables 2" cacheId="3" dataCaption="" compact="0" compactData="0">
  <location ref="M2:Q54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axis="axisRow" compact="0" outline="0" multipleItemSelectionAllowed="1" showAll="0" sortType="ascending">
      <items>
        <item x="50"/>
        <item x="24"/>
        <item x="1"/>
        <item x="22"/>
        <item x="18"/>
        <item x="7"/>
        <item x="34"/>
        <item x="28"/>
        <item x="0"/>
        <item x="26"/>
        <item x="13"/>
        <item x="23"/>
        <item x="44"/>
        <item x="29"/>
        <item x="10"/>
        <item x="2"/>
        <item x="8"/>
        <item x="35"/>
        <item x="39"/>
        <item x="38"/>
        <item x="47"/>
        <item x="30"/>
        <item x="6"/>
        <item x="41"/>
        <item x="25"/>
        <item x="5"/>
        <item x="14"/>
        <item x="48"/>
        <item x="31"/>
        <item x="49"/>
        <item x="40"/>
        <item x="11"/>
        <item x="15"/>
        <item x="9"/>
        <item x="20"/>
        <item x="46"/>
        <item x="32"/>
        <item x="27"/>
        <item x="36"/>
        <item x="16"/>
        <item x="4"/>
        <item x="17"/>
        <item x="12"/>
        <item x="33"/>
        <item x="43"/>
        <item x="21"/>
        <item x="19"/>
        <item x="45"/>
        <item x="3"/>
        <item x="37"/>
        <item x="42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8"/>
  </rowFields>
  <colFields>
    <field x="3"/>
  </colFields>
  <dataFields>
    <dataField name="AVERAGE of CPA" fld="20" subtotal="average" baseField="0"/>
  </dataFields>
</pivotTableDefinition>
</file>

<file path=xl/pivotTables/pivotTable14.xml><?xml version="1.0" encoding="utf-8"?>
<pivotTableDefinition xmlns="http://schemas.openxmlformats.org/spreadsheetml/2006/main" name="Creative Strategy Pivot Tables 3" cacheId="3" dataCaption="" compact="0" compactData="0">
  <location ref="S2:W54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axis="axisRow" compact="0" outline="0" multipleItemSelectionAllowed="1" showAll="0" sortType="ascending">
      <items>
        <item x="50"/>
        <item x="24"/>
        <item x="1"/>
        <item x="22"/>
        <item x="18"/>
        <item x="7"/>
        <item x="34"/>
        <item x="28"/>
        <item x="0"/>
        <item x="26"/>
        <item x="13"/>
        <item x="23"/>
        <item x="44"/>
        <item x="29"/>
        <item x="10"/>
        <item x="2"/>
        <item x="8"/>
        <item x="35"/>
        <item x="39"/>
        <item x="38"/>
        <item x="47"/>
        <item x="30"/>
        <item x="6"/>
        <item x="41"/>
        <item x="25"/>
        <item x="5"/>
        <item x="14"/>
        <item x="48"/>
        <item x="31"/>
        <item x="49"/>
        <item x="40"/>
        <item x="11"/>
        <item x="15"/>
        <item x="9"/>
        <item x="20"/>
        <item x="46"/>
        <item x="32"/>
        <item x="27"/>
        <item x="36"/>
        <item x="16"/>
        <item x="4"/>
        <item x="17"/>
        <item x="12"/>
        <item x="33"/>
        <item x="43"/>
        <item x="21"/>
        <item x="19"/>
        <item x="45"/>
        <item x="3"/>
        <item x="37"/>
        <item x="42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8"/>
  </rowFields>
  <colFields>
    <field x="3"/>
  </colFields>
  <dataFields>
    <dataField name="AVERAGE of CVR" fld="24" subtotal="average" baseField="0"/>
  </dataFields>
</pivotTableDefinition>
</file>

<file path=xl/pivotTables/pivotTable15.xml><?xml version="1.0" encoding="utf-8"?>
<pivotTableDefinition xmlns="http://schemas.openxmlformats.org/spreadsheetml/2006/main" name="Creative Strategy Pivot Tables 4" cacheId="3" dataCaption="" compact="0" compactData="0">
  <location ref="Y4:AC56" firstHeaderRow="0" firstDataRow="1" firstDataCol="1" rowPageCount="1" colPageCount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axis="axisRow" compact="0" outline="0" multipleItemSelectionAllowed="1" showAll="0" sortType="ascending">
      <items>
        <item x="50"/>
        <item x="24"/>
        <item x="1"/>
        <item x="22"/>
        <item x="18"/>
        <item x="7"/>
        <item x="34"/>
        <item x="28"/>
        <item x="0"/>
        <item x="26"/>
        <item x="13"/>
        <item x="23"/>
        <item x="44"/>
        <item x="29"/>
        <item x="10"/>
        <item x="2"/>
        <item x="8"/>
        <item x="35"/>
        <item x="39"/>
        <item x="38"/>
        <item x="47"/>
        <item x="30"/>
        <item x="6"/>
        <item x="41"/>
        <item x="25"/>
        <item x="5"/>
        <item x="14"/>
        <item x="48"/>
        <item x="31"/>
        <item x="49"/>
        <item x="40"/>
        <item x="11"/>
        <item x="15"/>
        <item x="9"/>
        <item x="20"/>
        <item x="46"/>
        <item x="32"/>
        <item x="27"/>
        <item x="36"/>
        <item x="16"/>
        <item x="4"/>
        <item x="17"/>
        <item x="12"/>
        <item x="33"/>
        <item x="43"/>
        <item x="21"/>
        <item x="19"/>
        <item x="45"/>
        <item x="3"/>
        <item x="37"/>
        <item x="42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h="1" x="36"/>
        <item x="37"/>
        <item h="1" x="38"/>
        <item h="1"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x="53"/>
        <item x="54"/>
        <item x="55"/>
        <item x="56"/>
        <item h="1" x="57"/>
        <item x="58"/>
        <item x="59"/>
        <item x="60"/>
        <item h="1" x="61"/>
        <item x="62"/>
        <item x="63"/>
        <item x="64"/>
        <item x="65"/>
        <item x="66"/>
        <item x="67"/>
        <item x="68"/>
        <item h="1"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h="1" x="87"/>
        <item x="88"/>
        <item x="89"/>
        <item x="90"/>
        <item x="91"/>
        <item x="92"/>
        <item h="1"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h="1"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h="1"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h="1" x="176"/>
        <item h="1"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h="1"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h="1" x="216"/>
        <item x="217"/>
        <item x="218"/>
        <item x="219"/>
        <item h="1"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h="1"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h="1"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h="1"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h="1"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h="1" x="367"/>
        <item x="368"/>
        <item x="369"/>
        <item x="370"/>
        <item x="371"/>
        <item x="372"/>
        <item h="1" x="373"/>
        <item x="374"/>
        <item x="375"/>
        <item x="376"/>
        <item h="1"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h="1"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h="1" x="721"/>
        <item h="1"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8"/>
  </rowFields>
  <colFields>
    <field x="3"/>
  </colFields>
  <pageFields>
    <pageField fld="22"/>
  </pageFields>
  <dataFields>
    <dataField name="SUM of CPC" fld="22" baseField="0"/>
  </dataFields>
</pivotTableDefinition>
</file>

<file path=xl/pivotTables/pivotTable16.xml><?xml version="1.0" encoding="utf-8"?>
<pivotTableDefinition xmlns="http://schemas.openxmlformats.org/spreadsheetml/2006/main" name="Creative Strategy Pivot Tables 5" cacheId="3" dataCaption="" compact="0" compactData="0">
  <location ref="AE2:AI54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axis="axisRow" compact="0" outline="0" multipleItemSelectionAllowed="1" showAll="0" sortType="ascending">
      <items>
        <item x="50"/>
        <item x="24"/>
        <item x="1"/>
        <item x="22"/>
        <item x="18"/>
        <item x="7"/>
        <item x="34"/>
        <item x="28"/>
        <item x="0"/>
        <item x="26"/>
        <item x="13"/>
        <item x="23"/>
        <item x="44"/>
        <item x="29"/>
        <item x="10"/>
        <item x="2"/>
        <item x="8"/>
        <item x="35"/>
        <item x="39"/>
        <item x="38"/>
        <item x="47"/>
        <item x="30"/>
        <item x="6"/>
        <item x="41"/>
        <item x="25"/>
        <item x="5"/>
        <item x="14"/>
        <item x="48"/>
        <item x="31"/>
        <item x="49"/>
        <item x="40"/>
        <item x="11"/>
        <item x="15"/>
        <item x="9"/>
        <item x="20"/>
        <item x="46"/>
        <item x="32"/>
        <item x="27"/>
        <item x="36"/>
        <item x="16"/>
        <item x="4"/>
        <item x="17"/>
        <item x="12"/>
        <item x="33"/>
        <item x="43"/>
        <item x="21"/>
        <item x="19"/>
        <item x="45"/>
        <item x="3"/>
        <item x="37"/>
        <item x="42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8"/>
  </rowFields>
  <colFields>
    <field x="3"/>
  </colFields>
  <dataFields>
    <dataField name="AVERAGE of CPM" fld="23" subtotal="average" baseField="0"/>
  </dataFields>
</pivotTableDefinition>
</file>

<file path=xl/pivotTables/pivotTable17.xml><?xml version="1.0" encoding="utf-8"?>
<pivotTableDefinition xmlns="http://schemas.openxmlformats.org/spreadsheetml/2006/main" name="Creative Strategy Pivot Tables 6" cacheId="3" dataCaption="" compact="0" compactData="0">
  <location ref="AK2:AO54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axis="axisRow" compact="0" outline="0" multipleItemSelectionAllowed="1" showAll="0" sortType="ascending">
      <items>
        <item x="50"/>
        <item x="24"/>
        <item x="1"/>
        <item x="22"/>
        <item x="18"/>
        <item x="7"/>
        <item x="34"/>
        <item x="28"/>
        <item x="0"/>
        <item x="26"/>
        <item x="13"/>
        <item x="23"/>
        <item x="44"/>
        <item x="29"/>
        <item x="10"/>
        <item x="2"/>
        <item x="8"/>
        <item x="35"/>
        <item x="39"/>
        <item x="38"/>
        <item x="47"/>
        <item x="30"/>
        <item x="6"/>
        <item x="41"/>
        <item x="25"/>
        <item x="5"/>
        <item x="14"/>
        <item x="48"/>
        <item x="31"/>
        <item x="49"/>
        <item x="40"/>
        <item x="11"/>
        <item x="15"/>
        <item x="9"/>
        <item x="20"/>
        <item x="46"/>
        <item x="32"/>
        <item x="27"/>
        <item x="36"/>
        <item x="16"/>
        <item x="4"/>
        <item x="17"/>
        <item x="12"/>
        <item x="33"/>
        <item x="43"/>
        <item x="21"/>
        <item x="19"/>
        <item x="45"/>
        <item x="3"/>
        <item x="37"/>
        <item x="42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8"/>
  </rowFields>
  <colFields>
    <field x="3"/>
  </colFields>
  <dataFields>
    <dataField name="AVERAGE of CTR" fld="21" subtotal="average" baseField="0"/>
  </dataFields>
</pivotTableDefinition>
</file>

<file path=xl/pivotTables/pivotTable18.xml><?xml version="1.0" encoding="utf-8"?>
<pivotTableDefinition xmlns="http://schemas.openxmlformats.org/spreadsheetml/2006/main" name="Creative Strategy Pivot Tables 7" cacheId="3" dataCaption="" compact="0" compactData="0">
  <location ref="AQ2:AU8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axis="axisRow" compact="0" outline="0" multipleItemSelectionAllowed="1" showAll="0" sortType="ascending">
      <items>
        <item h="1" x="4"/>
        <item x="3"/>
        <item x="0"/>
        <item x="2"/>
        <item x="1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6"/>
  </rowFields>
  <colFields>
    <field x="3"/>
  </colFields>
  <dataFields>
    <dataField name="AVERAGE of CPA" fld="20" subtotal="average" baseField="0"/>
  </dataFields>
</pivotTableDefinition>
</file>

<file path=xl/pivotTables/pivotTable19.xml><?xml version="1.0" encoding="utf-8"?>
<pivotTableDefinition xmlns="http://schemas.openxmlformats.org/spreadsheetml/2006/main" name="Creative Strategy Pivot Tables 8" cacheId="3" dataCaption="" compact="0" compactData="0">
  <location ref="AW2:BA8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axis="axisRow" compact="0" outline="0" multipleItemSelectionAllowed="1" showAll="0" sortType="ascending">
      <items>
        <item h="1" x="4"/>
        <item x="3"/>
        <item x="0"/>
        <item x="2"/>
        <item x="1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6"/>
  </rowFields>
  <colFields>
    <field x="3"/>
  </colFields>
  <dataFields>
    <dataField name="AVERAGE of CVR" fld="24" subtotal="average" baseField="0"/>
  </dataFields>
</pivotTableDefinition>
</file>

<file path=xl/pivotTables/pivotTable20.xml><?xml version="1.0" encoding="utf-8"?>
<pivotTableDefinition xmlns="http://schemas.openxmlformats.org/spreadsheetml/2006/main" name="Creative Strategy Pivot Tables 9" cacheId="3" dataCaption="" compact="0" compactData="0">
  <location ref="A11:E16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axis="axisRow" compact="0" outline="0" multipleItemSelectionAllowed="1" showAll="0" sortType="ascending">
      <items>
        <item h="1" x="3"/>
        <item x="2"/>
        <item x="0"/>
        <item x="1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9"/>
  </rowFields>
  <colFields>
    <field x="3"/>
  </colFields>
  <dataFields>
    <dataField name="AVERAGE of CVR" fld="24" subtotal="average" baseField="0"/>
  </dataFields>
</pivotTableDefinition>
</file>

<file path=xl/pivotTables/pivotTable21.xml><?xml version="1.0" encoding="utf-8"?>
<pivotTableDefinition xmlns="http://schemas.openxmlformats.org/spreadsheetml/2006/main" name="Creative Strategy Pivot Tables 10" cacheId="3" dataCaption="" compact="0" compactData="0">
  <location ref="AQ11:AU17" firstHeaderRow="0" firstDataRow="1" firstDataCol="1" rowPageCount="1" colPageCount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axis="axisRow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h="1" x="36"/>
        <item x="37"/>
        <item h="1" x="38"/>
        <item h="1"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x="53"/>
        <item x="54"/>
        <item x="55"/>
        <item x="56"/>
        <item h="1" x="57"/>
        <item x="58"/>
        <item x="59"/>
        <item x="60"/>
        <item h="1" x="61"/>
        <item x="62"/>
        <item x="63"/>
        <item x="64"/>
        <item x="65"/>
        <item x="66"/>
        <item x="67"/>
        <item x="68"/>
        <item h="1"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h="1" x="87"/>
        <item x="88"/>
        <item x="89"/>
        <item x="90"/>
        <item x="91"/>
        <item x="92"/>
        <item h="1"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h="1"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h="1"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h="1" x="176"/>
        <item h="1"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h="1"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h="1" x="216"/>
        <item x="217"/>
        <item x="218"/>
        <item x="219"/>
        <item h="1"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h="1"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h="1"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h="1"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h="1"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h="1" x="367"/>
        <item x="368"/>
        <item x="369"/>
        <item x="370"/>
        <item x="371"/>
        <item x="372"/>
        <item h="1" x="373"/>
        <item x="374"/>
        <item x="375"/>
        <item x="376"/>
        <item h="1"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h="1"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h="1" x="721"/>
        <item h="1"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6"/>
  </rowFields>
  <colFields>
    <field x="3"/>
  </colFields>
  <pageFields>
    <pageField fld="22"/>
  </pageFields>
  <dataFields>
    <dataField name="AVERAGE of CPC" fld="22" subtotal="average" baseField="0"/>
  </dataFields>
</pivotTableDefinition>
</file>

<file path=xl/pivotTables/pivotTable22.xml><?xml version="1.0" encoding="utf-8"?>
<pivotTableDefinition xmlns="http://schemas.openxmlformats.org/spreadsheetml/2006/main" name="Creative Strategy Pivot Tables 11" cacheId="3" dataCaption="" compact="0" compactData="0">
  <location ref="AW11:BA17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axis="axisRow" compact="0" outline="0" multipleItemSelectionAllowed="1" showAll="0" sortType="ascending">
      <items>
        <item h="1" x="4"/>
        <item x="3"/>
        <item x="0"/>
        <item x="2"/>
        <item x="1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6"/>
  </rowFields>
  <colFields>
    <field x="3"/>
  </colFields>
  <dataFields>
    <dataField name="AVERAGE of CPM" fld="23" subtotal="average" baseField="0"/>
  </dataFields>
</pivotTableDefinition>
</file>

<file path=xl/pivotTables/pivotTable23.xml><?xml version="1.0" encoding="utf-8"?>
<pivotTableDefinition xmlns="http://schemas.openxmlformats.org/spreadsheetml/2006/main" name="Creative Strategy Pivot Tables 12" cacheId="3" dataCaption="" compact="0" compactData="0">
  <location ref="A19:E24" firstHeaderRow="0" firstDataRow="1" firstDataCol="1" rowPageCount="1" colPageCount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axis="axisRow" compact="0" outline="0" multipleItemSelectionAllowed="1" showAll="0" sortType="ascending">
      <items>
        <item h="1" x="3"/>
        <item x="2"/>
        <item x="0"/>
        <item x="1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h="1" x="36"/>
        <item x="37"/>
        <item h="1" x="38"/>
        <item h="1"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x="53"/>
        <item x="54"/>
        <item x="55"/>
        <item x="56"/>
        <item h="1" x="57"/>
        <item x="58"/>
        <item x="59"/>
        <item x="60"/>
        <item h="1" x="61"/>
        <item x="62"/>
        <item x="63"/>
        <item x="64"/>
        <item x="65"/>
        <item x="66"/>
        <item x="67"/>
        <item x="68"/>
        <item h="1"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h="1" x="87"/>
        <item x="88"/>
        <item x="89"/>
        <item x="90"/>
        <item x="91"/>
        <item x="92"/>
        <item h="1"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h="1"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h="1"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h="1" x="176"/>
        <item h="1"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h="1"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h="1" x="216"/>
        <item x="217"/>
        <item x="218"/>
        <item x="219"/>
        <item h="1"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h="1"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h="1"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h="1"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h="1"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h="1" x="367"/>
        <item x="368"/>
        <item x="369"/>
        <item x="370"/>
        <item x="371"/>
        <item x="372"/>
        <item h="1" x="373"/>
        <item x="374"/>
        <item x="375"/>
        <item x="376"/>
        <item h="1"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h="1"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h="1" x="721"/>
        <item h="1"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9"/>
  </rowFields>
  <colFields>
    <field x="3"/>
  </colFields>
  <pageFields>
    <pageField fld="22"/>
  </pageFields>
  <dataFields>
    <dataField name="AVERAGE of CPC" fld="22" subtotal="average" baseField="0"/>
  </dataFields>
</pivotTableDefinition>
</file>

<file path=xl/pivotTables/pivotTable24.xml><?xml version="1.0" encoding="utf-8"?>
<pivotTableDefinition xmlns="http://schemas.openxmlformats.org/spreadsheetml/2006/main" name="Creative Strategy Pivot Tables 13" cacheId="3" dataCaption="" compact="0" compactData="0">
  <location ref="AQ20:AU26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axis="axisRow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6"/>
  </rowFields>
  <colFields>
    <field x="3"/>
  </colFields>
  <dataFields>
    <dataField name="AVERAGE of CTR" fld="21" subtotal="average" baseField="0"/>
  </dataFields>
</pivotTableDefinition>
</file>

<file path=xl/pivotTables/pivotTable25.xml><?xml version="1.0" encoding="utf-8"?>
<pivotTableDefinition xmlns="http://schemas.openxmlformats.org/spreadsheetml/2006/main" name="Creative Strategy Pivot Tables 14" cacheId="3" dataCaption="" compact="0" compactData="0">
  <location ref="A27:E32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axis="axisRow" compact="0" outline="0" multipleItemSelectionAllowed="1" showAll="0" sortType="ascending">
      <items>
        <item h="1" x="3"/>
        <item x="2"/>
        <item x="0"/>
        <item x="1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9"/>
  </rowFields>
  <colFields>
    <field x="3"/>
  </colFields>
  <dataFields>
    <dataField name="AVERAGE of CPM" fld="23" subtotal="average" baseField="0"/>
  </dataFields>
</pivotTableDefinition>
</file>

<file path=xl/pivotTables/pivotTable26.xml><?xml version="1.0" encoding="utf-8"?>
<pivotTableDefinition xmlns="http://schemas.openxmlformats.org/spreadsheetml/2006/main" name="Creative Strategy Pivot Tables 15" cacheId="3" dataCaption="" compact="0" compactData="0">
  <location ref="A35:E40" firstHeaderRow="0" firstDataRow="1" firstDataCol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Col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axis="axisRow" compact="0" outline="0" multipleItemSelectionAllowed="1" showAll="0" sortType="ascending">
      <items>
        <item x="3"/>
        <item x="2"/>
        <item x="0"/>
        <item x="1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9"/>
  </rowFields>
  <colFields>
    <field x="3"/>
  </colFields>
  <dataFields>
    <dataField name="AVERAGE of CTR" fld="21" subtotal="average" baseField="0"/>
  </dataFields>
</pivotTableDefinition>
</file>

<file path=xl/pivotTables/pivotTable27.xml><?xml version="1.0" encoding="utf-8"?>
<pivotTableDefinition xmlns="http://schemas.openxmlformats.org/spreadsheetml/2006/main" name="Sheet7" cacheId="3" dataCaption="" compact="0" compactData="0">
  <location ref="L1:U9" firstHeaderRow="0" firstDataRow="2" firstDataCol="2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axis="axisRow" compact="0" outline="0" multipleItemSelectionAllowed="1" showAll="0" sortType="ascending">
      <items>
        <item h="1" x="3"/>
        <item x="1"/>
        <item x="2"/>
        <item x="0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axis="axisRow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axis="axisCol" compact="0" outline="0" multipleItemSelectionAllowed="1" showAll="0" sortType="ascending">
      <items>
        <item h="1" sd="0" x="3"/>
        <item x="2"/>
        <item h="1" x="0"/>
        <item h="1" x="1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axis="axisCol" compact="0" outline="0" multipleItemSelectionAllowed="1" showAll="0" sortType="ascending">
      <items>
        <item h="1" x="50"/>
        <item h="1" x="24"/>
        <item x="1"/>
        <item h="1" x="22"/>
        <item h="1" x="18"/>
        <item h="1" x="7"/>
        <item h="1" x="34"/>
        <item h="1" x="28"/>
        <item h="1" x="0"/>
        <item x="26"/>
        <item h="1" x="13"/>
        <item h="1" x="23"/>
        <item h="1" x="44"/>
        <item h="1" x="29"/>
        <item h="1" x="10"/>
        <item h="1" x="2"/>
        <item h="1" x="8"/>
        <item h="1" x="35"/>
        <item x="39"/>
        <item h="1" x="38"/>
        <item h="1" x="47"/>
        <item h="1" x="30"/>
        <item x="6"/>
        <item x="41"/>
        <item h="1" x="25"/>
        <item h="1" x="5"/>
        <item h="1" x="14"/>
        <item x="48"/>
        <item h="1" x="31"/>
        <item h="1" x="49"/>
        <item h="1" x="40"/>
        <item h="1" x="11"/>
        <item h="1" x="15"/>
        <item h="1" x="9"/>
        <item x="20"/>
        <item h="1" x="46"/>
        <item h="1" x="32"/>
        <item h="1" x="27"/>
        <item h="1" x="36"/>
        <item h="1" x="16"/>
        <item h="1" x="4"/>
        <item h="1" x="17"/>
        <item h="1" x="12"/>
        <item h="1" x="33"/>
        <item h="1" x="43"/>
        <item h="1" x="21"/>
        <item h="1" x="19"/>
        <item h="1" x="45"/>
        <item h="1" x="3"/>
        <item h="1" x="37"/>
        <item h="1" x="42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3"/>
    <field x="6"/>
  </rowFields>
  <colFields>
    <field x="9"/>
    <field x="18"/>
  </colFields>
  <dataFields>
    <dataField name="AVERAGE of CPA" fld="20" subtotal="average" baseField="0"/>
  </dataFields>
</pivotTableDefinition>
</file>

<file path=xl/pivotTables/pivotTable28.xml><?xml version="1.0" encoding="utf-8"?>
<pivotTableDefinition xmlns="http://schemas.openxmlformats.org/spreadsheetml/2006/main" name="Sheet7 2" cacheId="3" dataCaption="" compact="0" compactData="0">
  <location ref="A74:F79" firstHeaderRow="0" firstDataRow="2" firstDataCol="0" rowPageCount="5" colPageCount="1"/>
  <pivotFields>
    <pivotField name="us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campaig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audience_seg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reative Size" compact="0" outline="0" multipleItemSelectionAllowed="1" showAll="0">
      <items>
        <item x="0"/>
        <item x="1"/>
        <item x="2"/>
        <item x="3"/>
        <item t="default"/>
      </items>
    </pivotField>
    <pivotField name="Creative Size (area) " compact="0" outline="0" multipleItemSelectionAllowed="1" showAll="0">
      <items>
        <item x="0"/>
        <item x="1"/>
        <item x="2"/>
        <item x="3"/>
        <item t="default"/>
      </items>
    </pivotField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axis="axisRow" compact="0" outline="0" multipleItemSelectionAllowed="1" showAll="0" sortType="ascending">
      <items>
        <item x="4"/>
        <item x="3"/>
        <item x="0"/>
        <item x="2"/>
        <item x="1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axis="axisPag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h="1"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h="1"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h="1"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h="1" x="727"/>
        <item t="default"/>
      </items>
    </pivotField>
    <pivotField name="CTR" axis="axisPage" dataField="1" compact="0" numFmtId="1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x="145"/>
        <item h="1" x="146"/>
        <item h="1" x="147"/>
        <item h="1" x="148"/>
        <item h="1" x="149"/>
        <item h="1" x="150"/>
        <item h="1" x="151"/>
        <item h="1" x="152"/>
        <item x="153"/>
        <item h="1" x="154"/>
        <item x="155"/>
        <item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x="167"/>
        <item h="1" x="168"/>
        <item h="1" x="169"/>
        <item h="1" x="170"/>
        <item h="1" x="171"/>
        <item h="1" x="172"/>
        <item h="1" x="173"/>
        <item h="1" x="174"/>
        <item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x="201"/>
        <item h="1" x="202"/>
        <item h="1" x="203"/>
        <item h="1" x="204"/>
        <item h="1" x="205"/>
        <item h="1" x="206"/>
        <item h="1" x="207"/>
        <item h="1" x="208"/>
        <item h="1" x="209"/>
        <item x="210"/>
        <item h="1" x="211"/>
        <item h="1" x="212"/>
        <item h="1" x="213"/>
        <item h="1" x="214"/>
        <item h="1" x="215"/>
        <item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x="374"/>
        <item h="1" x="375"/>
        <item h="1" x="376"/>
        <item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x="390"/>
        <item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x="437"/>
        <item x="438"/>
        <item h="1" x="439"/>
        <item h="1" x="440"/>
        <item h="1" x="441"/>
        <item h="1" x="442"/>
        <item h="1" x="443"/>
        <item h="1" x="444"/>
        <item h="1" x="445"/>
        <item h="1" x="446"/>
        <item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x="524"/>
        <item h="1" x="525"/>
        <item h="1" x="526"/>
        <item x="527"/>
        <item h="1" x="528"/>
        <item x="529"/>
        <item h="1" x="530"/>
        <item x="531"/>
        <item x="532"/>
        <item h="1" x="533"/>
        <item h="1" x="534"/>
        <item h="1" x="535"/>
        <item h="1" x="536"/>
        <item h="1" x="537"/>
        <item h="1" x="538"/>
        <item h="1" x="539"/>
        <item h="1" x="540"/>
        <item x="541"/>
        <item h="1" x="542"/>
        <item h="1" x="543"/>
        <item x="544"/>
        <item x="545"/>
        <item h="1" x="546"/>
        <item h="1" x="547"/>
        <item h="1" x="548"/>
        <item h="1" x="549"/>
        <item h="1" x="550"/>
        <item x="551"/>
        <item h="1" x="552"/>
        <item h="1" x="553"/>
        <item h="1" x="554"/>
        <item h="1" x="555"/>
        <item h="1" x="556"/>
        <item h="1" x="557"/>
        <item h="1" x="558"/>
        <item x="559"/>
        <item h="1" x="560"/>
        <item h="1" x="561"/>
        <item h="1" x="562"/>
        <item x="563"/>
        <item x="564"/>
        <item h="1" x="565"/>
        <item h="1" x="566"/>
        <item h="1" x="567"/>
        <item h="1" x="568"/>
        <item x="569"/>
        <item h="1" x="570"/>
        <item h="1" x="571"/>
        <item x="572"/>
        <item x="573"/>
        <item h="1" x="574"/>
        <item h="1" x="575"/>
        <item h="1" x="576"/>
        <item h="1" x="577"/>
        <item h="1" x="578"/>
        <item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x="608"/>
        <item h="1" x="609"/>
        <item h="1" x="610"/>
        <item h="1" x="611"/>
        <item h="1" x="612"/>
        <item x="613"/>
        <item h="1" x="614"/>
        <item h="1" x="615"/>
        <item x="616"/>
        <item h="1" x="617"/>
        <item h="1" x="618"/>
        <item x="619"/>
        <item x="620"/>
        <item h="1" x="621"/>
        <item h="1" x="622"/>
        <item h="1" x="623"/>
        <item h="1" x="624"/>
        <item h="1" x="625"/>
        <item x="626"/>
        <item h="1" x="627"/>
        <item h="1" x="628"/>
        <item h="1" x="629"/>
        <item h="1" x="630"/>
        <item h="1" x="631"/>
        <item h="1" x="632"/>
        <item h="1" x="633"/>
        <item h="1" x="634"/>
        <item x="635"/>
        <item x="636"/>
        <item h="1" x="637"/>
        <item h="1" x="638"/>
        <item h="1" x="639"/>
        <item h="1" x="640"/>
        <item h="1" x="641"/>
        <item x="642"/>
        <item x="643"/>
        <item h="1" x="644"/>
        <item h="1" x="645"/>
        <item h="1" x="646"/>
        <item x="647"/>
        <item h="1" x="648"/>
        <item h="1" x="649"/>
        <item h="1" x="650"/>
        <item h="1" x="651"/>
        <item h="1" x="652"/>
        <item h="1" x="653"/>
        <item x="654"/>
        <item h="1" x="655"/>
        <item x="656"/>
        <item h="1" x="657"/>
        <item h="1" x="658"/>
        <item h="1" x="659"/>
        <item h="1" x="660"/>
        <item h="1" x="661"/>
        <item h="1" x="662"/>
        <item x="663"/>
        <item x="664"/>
        <item h="1" x="665"/>
        <item h="1" x="666"/>
        <item h="1" x="667"/>
        <item x="668"/>
        <item h="1" x="669"/>
        <item h="1" x="670"/>
        <item h="1" x="671"/>
        <item x="672"/>
        <item x="673"/>
        <item h="1" x="674"/>
        <item h="1" x="675"/>
        <item h="1" x="676"/>
        <item h="1" x="677"/>
        <item h="1" x="678"/>
        <item x="679"/>
        <item h="1" x="680"/>
        <item x="681"/>
        <item x="682"/>
        <item x="683"/>
        <item x="684"/>
        <item x="685"/>
        <item h="1" x="686"/>
        <item h="1" x="687"/>
        <item h="1" x="688"/>
        <item x="689"/>
        <item x="690"/>
        <item h="1" x="691"/>
        <item h="1" x="692"/>
        <item h="1" x="693"/>
        <item x="694"/>
        <item x="695"/>
        <item x="696"/>
        <item x="697"/>
        <item x="698"/>
        <item x="699"/>
        <item h="1" x="700"/>
        <item h="1" x="701"/>
        <item h="1" x="702"/>
        <item x="703"/>
        <item x="704"/>
        <item x="705"/>
        <item h="1" x="706"/>
        <item h="1" x="707"/>
        <item x="708"/>
        <item x="709"/>
        <item x="710"/>
        <item x="711"/>
        <item h="1" x="712"/>
        <item x="713"/>
        <item x="714"/>
        <item x="715"/>
        <item h="1" x="716"/>
        <item x="717"/>
        <item x="718"/>
        <item x="719"/>
        <item x="720"/>
        <item x="721"/>
        <item h="1" x="722"/>
        <item t="default"/>
      </items>
    </pivotField>
    <pivotField name="CPC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h="1" x="36"/>
        <item x="37"/>
        <item h="1" x="38"/>
        <item h="1"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h="1" x="52"/>
        <item x="53"/>
        <item x="54"/>
        <item x="55"/>
        <item x="56"/>
        <item h="1" x="57"/>
        <item x="58"/>
        <item x="59"/>
        <item x="60"/>
        <item h="1" x="61"/>
        <item x="62"/>
        <item x="63"/>
        <item x="64"/>
        <item x="65"/>
        <item x="66"/>
        <item x="67"/>
        <item x="68"/>
        <item h="1"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h="1" x="87"/>
        <item x="88"/>
        <item x="89"/>
        <item x="90"/>
        <item x="91"/>
        <item x="92"/>
        <item h="1"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h="1"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h="1"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h="1" x="176"/>
        <item h="1"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h="1"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h="1" x="216"/>
        <item x="217"/>
        <item x="218"/>
        <item x="219"/>
        <item h="1"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h="1"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h="1"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h="1"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h="1"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h="1" x="367"/>
        <item x="368"/>
        <item x="369"/>
        <item x="370"/>
        <item x="371"/>
        <item x="372"/>
        <item h="1" x="373"/>
        <item x="374"/>
        <item x="375"/>
        <item x="376"/>
        <item h="1"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h="1"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h="1" x="721"/>
        <item h="1" x="722"/>
        <item t="default"/>
      </items>
    </pivotField>
    <pivotField name="CPM" axis="axisPag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8"/>
        <item x="19"/>
        <item x="20"/>
        <item x="21"/>
        <item x="22"/>
        <item x="23"/>
        <item x="24"/>
        <item x="25"/>
        <item x="26"/>
        <item x="27"/>
        <item h="1"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h="1" x="78"/>
        <item x="79"/>
        <item x="80"/>
        <item x="81"/>
        <item x="82"/>
        <item x="83"/>
        <item x="84"/>
        <item x="85"/>
        <item x="86"/>
        <item x="87"/>
        <item h="1"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h="1"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h="1"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h="1"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h="1"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h="1"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h="1"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h="1" x="727"/>
        <item t="default"/>
      </items>
    </pivotField>
    <pivotField name="CVR" axis="axisPage" dataField="1" compact="0" outline="0" multipleItemSelectionAllowed="1" showAll="0">
      <items>
        <item x="0"/>
        <item h="1" x="1"/>
        <item x="2"/>
        <item x="3"/>
        <item h="1" x="4"/>
        <item x="5"/>
        <item x="6"/>
        <item x="7"/>
        <item h="1" x="8"/>
        <item h="1" x="9"/>
        <item h="1" x="10"/>
        <item x="11"/>
        <item h="1" x="12"/>
        <item x="13"/>
        <item x="14"/>
        <item h="1" x="15"/>
        <item x="16"/>
        <item h="1" x="17"/>
        <item x="18"/>
        <item h="1" x="19"/>
        <item h="1" x="20"/>
        <item h="1" x="21"/>
        <item h="1" x="22"/>
        <item x="23"/>
        <item h="1" x="24"/>
        <item h="1" x="25"/>
        <item h="1" x="26"/>
        <item h="1" x="27"/>
        <item h="1" x="28"/>
        <item h="1" x="29"/>
        <item h="1" x="30"/>
        <item x="31"/>
        <item x="32"/>
        <item h="1" x="33"/>
        <item x="34"/>
        <item h="1" x="35"/>
        <item x="36"/>
        <item x="37"/>
        <item x="38"/>
        <item x="39"/>
        <item h="1" x="40"/>
        <item x="41"/>
        <item x="42"/>
        <item h="1" x="43"/>
        <item x="44"/>
        <item x="45"/>
        <item x="46"/>
        <item h="1" x="47"/>
        <item h="1" x="48"/>
        <item h="1" x="49"/>
        <item x="50"/>
        <item h="1" x="51"/>
        <item h="1" x="52"/>
        <item x="53"/>
        <item h="1" x="54"/>
        <item x="55"/>
        <item h="1" x="56"/>
        <item x="57"/>
        <item h="1" x="58"/>
        <item h="1" x="59"/>
        <item h="1" x="60"/>
        <item h="1" x="61"/>
        <item h="1" x="62"/>
        <item x="63"/>
        <item h="1" x="64"/>
        <item x="65"/>
        <item x="66"/>
        <item x="67"/>
        <item h="1" x="68"/>
        <item h="1" x="69"/>
        <item x="70"/>
        <item x="71"/>
        <item h="1" x="72"/>
        <item h="1" x="73"/>
        <item h="1" x="74"/>
        <item h="1" x="75"/>
        <item h="1" x="76"/>
        <item x="77"/>
        <item x="78"/>
        <item x="79"/>
        <item x="80"/>
        <item x="81"/>
        <item h="1" x="82"/>
        <item x="83"/>
        <item x="84"/>
        <item x="85"/>
        <item h="1" x="86"/>
        <item x="87"/>
        <item x="88"/>
        <item h="1" x="89"/>
        <item x="90"/>
        <item h="1" x="91"/>
        <item x="92"/>
        <item x="93"/>
        <item h="1" x="94"/>
        <item x="95"/>
        <item h="1" x="96"/>
        <item h="1" x="97"/>
        <item x="98"/>
        <item h="1" x="99"/>
        <item h="1" x="100"/>
        <item x="101"/>
        <item x="102"/>
        <item h="1" x="103"/>
        <item x="104"/>
        <item h="1" x="105"/>
        <item x="106"/>
        <item h="1" x="107"/>
        <item x="108"/>
        <item x="109"/>
        <item h="1" x="110"/>
        <item x="111"/>
        <item x="112"/>
        <item h="1" x="113"/>
        <item x="114"/>
        <item h="1"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h="1" x="127"/>
        <item x="128"/>
        <item x="129"/>
        <item h="1" x="130"/>
        <item h="1" x="131"/>
        <item x="132"/>
        <item h="1" x="133"/>
        <item x="134"/>
        <item h="1" x="135"/>
        <item x="136"/>
        <item x="137"/>
        <item h="1" x="138"/>
        <item x="139"/>
        <item h="1" x="140"/>
        <item x="141"/>
        <item x="142"/>
        <item h="1" x="143"/>
        <item x="144"/>
        <item h="1" x="145"/>
        <item h="1" x="146"/>
        <item x="147"/>
        <item x="148"/>
        <item x="149"/>
        <item x="150"/>
        <item x="151"/>
        <item x="152"/>
        <item h="1" x="153"/>
        <item x="154"/>
        <item x="155"/>
        <item x="156"/>
        <item h="1" x="157"/>
        <item x="158"/>
        <item h="1" x="159"/>
        <item x="160"/>
        <item x="161"/>
        <item x="162"/>
        <item h="1" x="163"/>
        <item h="1" x="164"/>
        <item x="165"/>
        <item h="1" x="166"/>
        <item x="167"/>
        <item x="168"/>
        <item x="169"/>
        <item h="1" x="170"/>
        <item x="171"/>
        <item h="1" x="172"/>
        <item h="1" x="173"/>
        <item x="174"/>
        <item h="1" x="175"/>
        <item h="1" x="176"/>
        <item h="1" x="177"/>
        <item h="1" x="178"/>
        <item h="1" x="179"/>
        <item h="1" x="180"/>
        <item h="1" x="181"/>
        <item x="182"/>
        <item h="1" x="183"/>
        <item x="184"/>
        <item h="1" x="185"/>
        <item h="1" x="186"/>
        <item x="187"/>
        <item h="1" x="188"/>
        <item h="1" x="189"/>
        <item x="190"/>
        <item x="191"/>
        <item h="1" x="192"/>
        <item h="1" x="193"/>
        <item x="194"/>
        <item x="195"/>
        <item h="1" x="196"/>
        <item x="197"/>
        <item h="1" x="198"/>
        <item x="199"/>
        <item x="200"/>
        <item h="1" x="201"/>
        <item h="1" x="202"/>
        <item h="1" x="203"/>
        <item h="1" x="204"/>
        <item x="205"/>
        <item h="1" x="206"/>
        <item h="1" x="207"/>
        <item h="1" x="208"/>
        <item h="1" x="209"/>
        <item x="210"/>
        <item h="1" x="211"/>
        <item x="212"/>
        <item x="213"/>
        <item x="214"/>
        <item x="215"/>
        <item h="1" x="216"/>
        <item h="1" x="217"/>
        <item h="1" x="218"/>
        <item x="219"/>
        <item h="1" x="220"/>
        <item h="1" x="221"/>
        <item h="1" x="222"/>
        <item h="1" x="223"/>
        <item h="1" x="224"/>
        <item h="1" x="225"/>
        <item h="1" x="226"/>
        <item x="227"/>
        <item h="1" x="228"/>
        <item h="1" x="229"/>
        <item x="230"/>
        <item x="231"/>
        <item h="1" x="232"/>
        <item h="1" x="233"/>
        <item h="1" x="234"/>
        <item h="1" x="235"/>
        <item x="236"/>
        <item h="1" x="237"/>
        <item h="1" x="238"/>
        <item h="1" x="239"/>
        <item h="1" x="240"/>
        <item h="1" x="241"/>
        <item h="1" x="242"/>
        <item x="243"/>
        <item h="1" x="244"/>
        <item x="245"/>
        <item h="1" x="246"/>
        <item h="1" x="247"/>
        <item h="1" x="248"/>
        <item x="249"/>
        <item x="250"/>
        <item h="1" x="251"/>
        <item h="1" x="252"/>
        <item h="1" x="253"/>
        <item x="254"/>
        <item x="255"/>
        <item h="1" x="256"/>
        <item h="1" x="257"/>
        <item h="1" x="258"/>
        <item h="1" x="259"/>
        <item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x="271"/>
        <item h="1" x="272"/>
        <item h="1" x="273"/>
        <item x="274"/>
        <item h="1" x="275"/>
        <item h="1" x="276"/>
        <item h="1" x="277"/>
        <item h="1" x="278"/>
        <item h="1" x="279"/>
        <item h="1" x="280"/>
        <item x="281"/>
        <item h="1" x="282"/>
        <item x="283"/>
        <item h="1" x="284"/>
        <item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x="299"/>
        <item h="1" x="300"/>
        <item h="1" x="301"/>
        <item x="302"/>
        <item h="1" x="303"/>
        <item x="304"/>
        <item h="1" x="305"/>
        <item h="1" x="306"/>
        <item h="1" x="307"/>
        <item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x="323"/>
        <item h="1" x="324"/>
        <item h="1" x="325"/>
        <item h="1" x="326"/>
        <item h="1" x="327"/>
        <item h="1" x="328"/>
        <item h="1" x="329"/>
        <item h="1" x="330"/>
        <item h="1" x="331"/>
        <item x="332"/>
        <item h="1" x="333"/>
        <item h="1" x="334"/>
        <item h="1" x="335"/>
        <item h="1" x="336"/>
        <item h="1" x="337"/>
        <item h="1" x="338"/>
        <item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x="371"/>
        <item h="1" x="372"/>
        <item h="1" x="373"/>
        <item h="1" x="374"/>
        <item h="1" x="375"/>
        <item h="1" x="376"/>
        <item h="1" x="377"/>
        <item h="1" x="378"/>
        <item x="379"/>
        <item h="1" x="380"/>
        <item h="1" x="381"/>
        <item h="1" x="382"/>
        <item h="1" x="383"/>
        <item h="1" x="384"/>
        <item h="1" x="385"/>
        <item h="1" x="386"/>
        <item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6"/>
  </rowFields>
  <colFields>
    <field x="-2"/>
  </colFields>
  <pageFields>
    <pageField fld="21"/>
    <pageField fld="20"/>
    <pageField fld="22"/>
    <pageField fld="23"/>
    <pageField fld="24"/>
  </pageFields>
  <dataFields>
    <dataField name="AVERAGE of CPA" fld="20" subtotal="average" baseField="0"/>
    <dataField name="AVERAGE of CPC" fld="22" subtotal="average" baseField="0"/>
    <dataField name="AVERAGE of CPM" fld="23" subtotal="average" baseField="0"/>
    <dataField name="AVERAGE of CTR" fld="21" subtotal="average" baseField="0"/>
    <dataField name="AVERAGE of CVR" fld="24" subtotal="average" baseField="0"/>
  </dataFields>
</pivotTableDefinition>
</file>

<file path=xl/pivotTables/pivotTable29.xml><?xml version="1.0" encoding="utf-8"?>
<pivotTableDefinition xmlns="http://schemas.openxmlformats.org/spreadsheetml/2006/main" name="best performing exchanges by br" cacheId="4" dataCaption="" compact="0" compactData="0">
  <location ref="A1:F20" firstHeaderRow="0" firstDataRow="2" firstDataCol="0"/>
  <pivotFields>
    <pivotField name="exchang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  <autoSortScope>
        <pivotArea>
          <references>
            <reference field="4294967294">
              <x v="2"/>
            </reference>
          </references>
        </pivotArea>
      </autoSortScope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zero click" compact="0" outline="0" multipleItemSelectionAllowed="1" showAll="0">
      <items>
        <item x="0"/>
        <item x="1"/>
        <item x="2"/>
        <item t="default"/>
      </items>
    </pivotField>
    <pivotField name="viewability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0"/>
  </rowFields>
  <colFields>
    <field x="-2"/>
  </colFields>
  <dataFields>
    <dataField name="AVERAGE of viewability" fld="18" subtotal="average" baseField="0"/>
    <dataField name="AVERAGE of CTR" fld="13" subtotal="average" baseField="0"/>
    <dataField name="AVERAGE of viewable_impressions" fld="4" subtotal="average" baseField="0"/>
    <dataField name="AVERAGE of measurable_impressions" fld="5" subtotal="average" baseField="0"/>
    <dataField name="SUM of impressions_per_exchange" fld="19" baseField="0"/>
  </dataFields>
</pivotTableDefinition>
</file>

<file path=xl/pivotTables/pivotTable30.xml><?xml version="1.0" encoding="utf-8"?>
<pivotTableDefinition xmlns="http://schemas.openxmlformats.org/spreadsheetml/2006/main" name="best performing exchanges by KP" cacheId="5" dataCaption="" compact="0" compactData="0">
  <location ref="A1:E20" firstHeaderRow="0" firstDataRow="2" firstDataCol="0"/>
  <pivotFields>
    <pivotField name="exchang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zero click" compact="0" outline="0" multipleItemSelectionAllowed="1" showAll="0">
      <items>
        <item x="0"/>
        <item x="1"/>
        <item x="2"/>
        <item t="default"/>
      </items>
    </pivotField>
  </pivotFields>
  <rowFields>
    <field x="0"/>
  </rowFields>
  <colFields>
    <field x="-2"/>
  </colFields>
  <dataFields>
    <dataField name="AVERAGE of CPA" fld="12" subtotal="average" baseField="0"/>
    <dataField name="AVERAGE of CPC" fld="14" subtotal="average" baseField="0"/>
    <dataField name="AVERAGE of CPM" fld="15" subtotal="average" baseField="0"/>
    <dataField name="AVERAGE of CVR" fld="16" subtotal="average" baseField="0"/>
  </dataFields>
</pivotTableDefinition>
</file>

<file path=xl/pivotTables/pivotTable31.xml><?xml version="1.0" encoding="utf-8"?>
<pivotTableDefinition xmlns="http://schemas.openxmlformats.org/spreadsheetml/2006/main" name="best performing urls by all KPI" cacheId="6" dataCaption="" compact="0" compactData="0">
  <location ref="A1:G238" firstHeaderRow="0" firstDataRow="2" firstDataCol="0"/>
  <pivotFields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zero click" compact="0" outline="0" multipleItemSelectionAllowed="1" showAll="0">
      <items>
        <item x="0"/>
        <item x="1"/>
        <item x="2"/>
        <item t="default"/>
      </items>
    </pivotField>
    <pivotField name="viewability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</pivotFields>
  <rowFields>
    <field x="2"/>
  </rowFields>
  <colFields>
    <field x="-2"/>
  </colFields>
  <dataFields>
    <dataField name="AVERAGE of viewability" fld="21" subtotal="average" baseField="0"/>
    <dataField name="AVERAGE of CPM" fld="18" subtotal="average" baseField="0"/>
    <dataField name="AVERAGE of CTR" fld="16" subtotal="average" baseField="0"/>
    <dataField name="AVERAGE of CPA" fld="15" subtotal="average" baseField="0"/>
    <dataField name="AVERAGE of CVR" fld="19" subtotal="average" baseField="0"/>
    <dataField name="AVERAGE of CPC" fld="17" subtotal="average" baseField="0"/>
  </dataFields>
</pivotTableDefinition>
</file>

<file path=xl/pivotTables/pivotTable32.xml><?xml version="1.0" encoding="utf-8"?>
<pivotTableDefinition xmlns="http://schemas.openxmlformats.org/spreadsheetml/2006/main" name="best performing exchanges by al" cacheId="7" dataCaption="" compact="0" compactData="0">
  <location ref="A1:E20" firstHeaderRow="0" firstDataRow="2" firstDataCol="0"/>
  <pivotFields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zero click" compact="0" outline="0" multipleItemSelectionAllowed="1" showAll="0">
      <items>
        <item x="0"/>
        <item x="1"/>
        <item x="2"/>
        <item t="default"/>
      </items>
    </pivotField>
  </pivotFields>
  <rowFields>
    <field x="3"/>
  </rowFields>
  <colFields>
    <field x="-2"/>
  </colFields>
  <dataFields>
    <dataField name="SUM of CPM" fld="18" baseField="0"/>
    <dataField name="AVERAGE of CTR" fld="16" subtotal="average" baseField="0"/>
    <dataField name="SUM of CPA" fld="15" baseField="0"/>
    <dataField name="SUM of CTR" fld="16" baseField="0"/>
  </dataFields>
</pivotTableDefinition>
</file>

<file path=xl/pivotTables/pivotTable33.xml><?xml version="1.0" encoding="utf-8"?>
<pivotTableDefinition xmlns="http://schemas.openxmlformats.org/spreadsheetml/2006/main" name="best performing exchanges by co" cacheId="8" dataCaption="" compact="0" compactData="0">
  <location ref="A1:E20" firstHeaderRow="0" firstDataRow="2" firstDataCol="0"/>
  <pivotFields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name="exchang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  <autoSortScope>
        <pivotArea>
          <references>
            <reference field="4294967294">
              <x v="2"/>
            </reference>
          </references>
        </pivotArea>
      </autoSortScope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zero click" compact="0" outline="0" multipleItemSelectionAllowed="1" showAll="0">
      <items>
        <item x="0"/>
        <item x="1"/>
        <item x="2"/>
        <item t="default"/>
      </items>
    </pivotField>
    <pivotField name="viewability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omposite_cost_click_biased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omposite_cost_impression_biased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omposite_cost_aquisition_biased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omposite_cost_equally_importa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</pivotFields>
  <rowFields>
    <field x="3"/>
  </rowFields>
  <colFields>
    <field x="-2"/>
  </colFields>
  <dataFields>
    <dataField name="AVERAGE of composite_cost_impression_biased" fld="23" subtotal="average" baseField="0"/>
    <dataField name="AVERAGE of composite_cost_equally_important" fld="25" subtotal="average" baseField="0"/>
    <dataField name="AVERAGE of composite_cost_aquisition_biased" fld="24" subtotal="average" baseField="0"/>
    <dataField name="AVERAGE of composite_cost_click_biased" fld="22" subtotal="average" baseField="0"/>
  </dataFields>
</pivotTableDefinition>
</file>

<file path=xl/pivotTables/pivotTable34.xml><?xml version="1.0" encoding="utf-8"?>
<pivotTableDefinition xmlns="http://schemas.openxmlformats.org/spreadsheetml/2006/main" name="best performing urls by composi" cacheId="9" dataCaption="" compact="0" compactData="0">
  <location ref="A1:D238" firstHeaderRow="0" firstDataRow="2" firstDataCol="0"/>
  <pivotFields>
    <pivotField name="creative_size.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t="default"/>
      </items>
    </pivotField>
    <pivotField name="creative_messag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pp_url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  <autoSortScope>
        <pivotArea>
          <references>
            <reference field="4294967294">
              <x v="2"/>
            </reference>
          </references>
        </pivotArea>
      </autoSortScope>
    </pivotField>
    <pivotField name="exch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zero click" compact="0" outline="0" multipleItemSelectionAllowed="1" showAll="0">
      <items>
        <item x="0"/>
        <item x="1"/>
        <item x="2"/>
        <item t="default"/>
      </items>
    </pivotField>
    <pivotField name="viewability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omposite_cost_click_biased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omposite_cost_impression_biased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omposite_cost_aquisition_biased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</pivotFields>
  <rowFields>
    <field x="2"/>
  </rowFields>
  <colFields>
    <field x="-2"/>
  </colFields>
  <dataFields>
    <dataField name="AVERAGE of composite_cost_click_biased" fld="22" subtotal="average" baseField="0"/>
    <dataField name="AVERAGE of composite_cost_impression_biased" fld="23" subtotal="average" baseField="0"/>
    <dataField name="SUM of composite_cost_aquisition_biased" fld="24" baseField="0"/>
  </dataFields>
</pivotTableDefinition>
</file>

<file path=xl/pivotTables/pivotTable35.xml><?xml version="1.0" encoding="utf-8"?>
<pivotTableDefinition xmlns="http://schemas.openxmlformats.org/spreadsheetml/2006/main" name="best performing exchanges by av" cacheId="10" dataCaption="" compact="0" compactData="0">
  <location ref="A1:B20" firstHeaderRow="0" firstDataRow="1" firstDataCol="0"/>
  <pivotFields>
    <pivotField name="exchang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device_make" compact="0" outline="0" multipleItemSelectionAllowed="1" showAll="0">
      <items>
        <item x="0"/>
        <item x="1"/>
        <item x="2"/>
        <item x="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view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t="default"/>
      </items>
    </pivotField>
    <pivotField name="measurable_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t="default"/>
      </items>
    </pivotField>
    <pivotField name="total_conver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gross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sex" compact="0" outline="0" multipleItemSelectionAllowed="1" showAll="0">
      <items>
        <item x="0"/>
        <item x="1"/>
        <item x="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ad_view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name="CP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TR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C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PM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name="CVR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</pivotFields>
  <rowFields>
    <field x="0"/>
  </rowFields>
  <dataFields>
    <dataField name="AVERAGE of CTR" fld="13" subtotal="average" baseField="0"/>
  </dataFields>
</pivotTableDefinition>
</file>

<file path=xl/pivotTables/pivotTable36.xml><?xml version="1.0" encoding="utf-8"?>
<pivotTableDefinition xmlns="http://schemas.openxmlformats.org/spreadsheetml/2006/main" name="best performing exchanges by cv" cacheId="11" dataCaption="" compact="0" compactData="0">
  <location ref="A1:B20" firstHeaderRow="0" firstDataRow="1" firstDataCol="0"/>
  <pivotFields>
    <pivotField name="exchange" axis="axisRow" dataField="1" compact="0" outline="0" multipleItemSelectionAllowed="1" showAll="0" sortType="ascending">
      <items>
        <item x="17"/>
        <item x="2"/>
        <item x="4"/>
        <item x="16"/>
        <item x="12"/>
        <item x="14"/>
        <item x="7"/>
        <item x="9"/>
        <item x="0"/>
        <item x="10"/>
        <item x="11"/>
        <item x="1"/>
        <item x="8"/>
        <item x="15"/>
        <item x="13"/>
        <item x="5"/>
        <item x="6"/>
        <item x="3"/>
        <item t="default"/>
      </items>
    </pivotField>
  </pivotFields>
  <rowFields>
    <field x="0"/>
  </rowFields>
  <dataFields>
    <dataField name="COUNTA of exchange" fld="0" subtotal="count" baseField="0"/>
  </dataFields>
</pivotTableDefinition>
</file>

<file path=xl/tables/table1.xml><?xml version="1.0" encoding="utf-8"?>
<table xmlns="http://schemas.openxmlformats.org/spreadsheetml/2006/main" headerRowCount="0" ref="I17:I41" displayName="Table_1" name="Table_1" id="1">
  <tableColumns count="1">
    <tableColumn name="Column1" id="1"/>
  </tableColumns>
  <tableStyleInfo name="Sheet7-style" showColumnStripes="0" showFirstColumn="1" showLastColumn="1" showRowStripes="1"/>
</table>
</file>

<file path=xl/tables/table2.xml><?xml version="1.0" encoding="utf-8"?>
<table xmlns="http://schemas.openxmlformats.org/spreadsheetml/2006/main" headerRowCount="0" ref="S17:S41" displayName="Table_2" name="Table_2" id="2">
  <tableColumns count="1">
    <tableColumn name="Column1" id="1"/>
  </tableColumns>
  <tableStyleInfo name="Sheet7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1A1A"/>
      </a:dk1>
      <a:lt1>
        <a:srgbClr val="EEF1F1"/>
      </a:lt1>
      <a:dk2>
        <a:srgbClr val="1A1A1A"/>
      </a:dk2>
      <a:lt2>
        <a:srgbClr val="EEF1F1"/>
      </a:lt2>
      <a:accent1>
        <a:srgbClr val="1A9988"/>
      </a:accent1>
      <a:accent2>
        <a:srgbClr val="2D729D"/>
      </a:accent2>
      <a:accent3>
        <a:srgbClr val="1F3E78"/>
      </a:accent3>
      <a:accent4>
        <a:srgbClr val="EB5600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yahoo.com" TargetMode="External"/><Relationship Id="rId194" Type="http://schemas.openxmlformats.org/officeDocument/2006/relationships/hyperlink" Target="http://ebay.com" TargetMode="External"/><Relationship Id="rId193" Type="http://schemas.openxmlformats.org/officeDocument/2006/relationships/hyperlink" Target="http://greedyfinance.com" TargetMode="External"/><Relationship Id="rId192" Type="http://schemas.openxmlformats.org/officeDocument/2006/relationships/hyperlink" Target="http://travelerdreams.com" TargetMode="External"/><Relationship Id="rId191" Type="http://schemas.openxmlformats.org/officeDocument/2006/relationships/hyperlink" Target="http://nbcdfw.com" TargetMode="External"/><Relationship Id="rId187" Type="http://schemas.openxmlformats.org/officeDocument/2006/relationships/hyperlink" Target="http://ebay.com" TargetMode="External"/><Relationship Id="rId186" Type="http://schemas.openxmlformats.org/officeDocument/2006/relationships/hyperlink" Target="http://wikihow.com" TargetMode="External"/><Relationship Id="rId185" Type="http://schemas.openxmlformats.org/officeDocument/2006/relationships/hyperlink" Target="http://webmd.com" TargetMode="External"/><Relationship Id="rId184" Type="http://schemas.openxmlformats.org/officeDocument/2006/relationships/hyperlink" Target="http://cheezburger.com" TargetMode="External"/><Relationship Id="rId189" Type="http://schemas.openxmlformats.org/officeDocument/2006/relationships/hyperlink" Target="http://biblegateway.com" TargetMode="External"/><Relationship Id="rId188" Type="http://schemas.openxmlformats.org/officeDocument/2006/relationships/hyperlink" Target="http://accuweather.com" TargetMode="External"/><Relationship Id="rId183" Type="http://schemas.openxmlformats.org/officeDocument/2006/relationships/hyperlink" Target="http://msn.com" TargetMode="External"/><Relationship Id="rId182" Type="http://schemas.openxmlformats.org/officeDocument/2006/relationships/hyperlink" Target="http://ign.com" TargetMode="External"/><Relationship Id="rId181" Type="http://schemas.openxmlformats.org/officeDocument/2006/relationships/hyperlink" Target="http://eenadu.net" TargetMode="External"/><Relationship Id="rId180" Type="http://schemas.openxmlformats.org/officeDocument/2006/relationships/hyperlink" Target="http://signupgenius.com" TargetMode="External"/><Relationship Id="rId176" Type="http://schemas.openxmlformats.org/officeDocument/2006/relationships/hyperlink" Target="http://forbes.com" TargetMode="External"/><Relationship Id="rId297" Type="http://schemas.openxmlformats.org/officeDocument/2006/relationships/hyperlink" Target="http://finance.yahoo.com" TargetMode="External"/><Relationship Id="rId175" Type="http://schemas.openxmlformats.org/officeDocument/2006/relationships/hyperlink" Target="http://nypost.com" TargetMode="External"/><Relationship Id="rId296" Type="http://schemas.openxmlformats.org/officeDocument/2006/relationships/hyperlink" Target="http://realtor.com" TargetMode="External"/><Relationship Id="rId174" Type="http://schemas.openxmlformats.org/officeDocument/2006/relationships/hyperlink" Target="http://fandom.com" TargetMode="External"/><Relationship Id="rId295" Type="http://schemas.openxmlformats.org/officeDocument/2006/relationships/hyperlink" Target="http://slickdeals.net" TargetMode="External"/><Relationship Id="rId173" Type="http://schemas.openxmlformats.org/officeDocument/2006/relationships/hyperlink" Target="http://finance.yahoo.com" TargetMode="External"/><Relationship Id="rId294" Type="http://schemas.openxmlformats.org/officeDocument/2006/relationships/hyperlink" Target="http://weather.com" TargetMode="External"/><Relationship Id="rId179" Type="http://schemas.openxmlformats.org/officeDocument/2006/relationships/hyperlink" Target="http://sciencealert.com" TargetMode="External"/><Relationship Id="rId178" Type="http://schemas.openxmlformats.org/officeDocument/2006/relationships/hyperlink" Target="http://outlook.live.com" TargetMode="External"/><Relationship Id="rId299" Type="http://schemas.openxmlformats.org/officeDocument/2006/relationships/hyperlink" Target="http://activebeat.com" TargetMode="External"/><Relationship Id="rId177" Type="http://schemas.openxmlformats.org/officeDocument/2006/relationships/hyperlink" Target="http://bbc.com" TargetMode="External"/><Relationship Id="rId298" Type="http://schemas.openxmlformats.org/officeDocument/2006/relationships/hyperlink" Target="http://realtor.com" TargetMode="External"/><Relationship Id="rId198" Type="http://schemas.openxmlformats.org/officeDocument/2006/relationships/hyperlink" Target="http://thekrazycouponlady.com" TargetMode="External"/><Relationship Id="rId197" Type="http://schemas.openxmlformats.org/officeDocument/2006/relationships/hyperlink" Target="http://accuweather.com" TargetMode="External"/><Relationship Id="rId196" Type="http://schemas.openxmlformats.org/officeDocument/2006/relationships/hyperlink" Target="http://fandom.com" TargetMode="External"/><Relationship Id="rId195" Type="http://schemas.openxmlformats.org/officeDocument/2006/relationships/hyperlink" Target="http://forbes.com" TargetMode="External"/><Relationship Id="rId199" Type="http://schemas.openxmlformats.org/officeDocument/2006/relationships/hyperlink" Target="http://mail.aol.com" TargetMode="External"/><Relationship Id="rId150" Type="http://schemas.openxmlformats.org/officeDocument/2006/relationships/hyperlink" Target="http://ebay.com" TargetMode="External"/><Relationship Id="rId271" Type="http://schemas.openxmlformats.org/officeDocument/2006/relationships/hyperlink" Target="http://thesaurus.com" TargetMode="External"/><Relationship Id="rId392" Type="http://schemas.openxmlformats.org/officeDocument/2006/relationships/hyperlink" Target="http://thesaurus.com" TargetMode="External"/><Relationship Id="rId270" Type="http://schemas.openxmlformats.org/officeDocument/2006/relationships/hyperlink" Target="http://cbsnews.com" TargetMode="External"/><Relationship Id="rId391" Type="http://schemas.openxmlformats.org/officeDocument/2006/relationships/hyperlink" Target="http://weather.com" TargetMode="External"/><Relationship Id="rId390" Type="http://schemas.openxmlformats.org/officeDocument/2006/relationships/hyperlink" Target="http://weather.com" TargetMode="External"/><Relationship Id="rId1" Type="http://schemas.openxmlformats.org/officeDocument/2006/relationships/hyperlink" Target="http://ebay.com" TargetMode="External"/><Relationship Id="rId2" Type="http://schemas.openxmlformats.org/officeDocument/2006/relationships/hyperlink" Target="http://dailybee.com" TargetMode="External"/><Relationship Id="rId3" Type="http://schemas.openxmlformats.org/officeDocument/2006/relationships/hyperlink" Target="http://my.earthlink.net" TargetMode="External"/><Relationship Id="rId149" Type="http://schemas.openxmlformats.org/officeDocument/2006/relationships/hyperlink" Target="http://macrumors.com" TargetMode="External"/><Relationship Id="rId4" Type="http://schemas.openxmlformats.org/officeDocument/2006/relationships/hyperlink" Target="http://thefinancechatter.com" TargetMode="External"/><Relationship Id="rId148" Type="http://schemas.openxmlformats.org/officeDocument/2006/relationships/hyperlink" Target="http://classmates.com" TargetMode="External"/><Relationship Id="rId269" Type="http://schemas.openxmlformats.org/officeDocument/2006/relationships/hyperlink" Target="http://ebay.com" TargetMode="External"/><Relationship Id="rId9" Type="http://schemas.openxmlformats.org/officeDocument/2006/relationships/hyperlink" Target="http://whatismyipaddress.com" TargetMode="External"/><Relationship Id="rId143" Type="http://schemas.openxmlformats.org/officeDocument/2006/relationships/hyperlink" Target="http://daily-choices.com" TargetMode="External"/><Relationship Id="rId264" Type="http://schemas.openxmlformats.org/officeDocument/2006/relationships/hyperlink" Target="http://weather.com" TargetMode="External"/><Relationship Id="rId385" Type="http://schemas.openxmlformats.org/officeDocument/2006/relationships/hyperlink" Target="http://businessinsider.com" TargetMode="External"/><Relationship Id="rId142" Type="http://schemas.openxmlformats.org/officeDocument/2006/relationships/hyperlink" Target="http://findagrave.com" TargetMode="External"/><Relationship Id="rId263" Type="http://schemas.openxmlformats.org/officeDocument/2006/relationships/hyperlink" Target="http://wunderground.com" TargetMode="External"/><Relationship Id="rId384" Type="http://schemas.openxmlformats.org/officeDocument/2006/relationships/hyperlink" Target="http://biblegateway.com" TargetMode="External"/><Relationship Id="rId141" Type="http://schemas.openxmlformats.org/officeDocument/2006/relationships/hyperlink" Target="http://icy-veins.com" TargetMode="External"/><Relationship Id="rId262" Type="http://schemas.openxmlformats.org/officeDocument/2006/relationships/hyperlink" Target="http://realtor.com" TargetMode="External"/><Relationship Id="rId383" Type="http://schemas.openxmlformats.org/officeDocument/2006/relationships/hyperlink" Target="http://kbb.com" TargetMode="External"/><Relationship Id="rId140" Type="http://schemas.openxmlformats.org/officeDocument/2006/relationships/hyperlink" Target="http://yahoo.com" TargetMode="External"/><Relationship Id="rId261" Type="http://schemas.openxmlformats.org/officeDocument/2006/relationships/hyperlink" Target="http://behindthevoiceactors.com" TargetMode="External"/><Relationship Id="rId382" Type="http://schemas.openxmlformats.org/officeDocument/2006/relationships/hyperlink" Target="http://yellowpages.com" TargetMode="External"/><Relationship Id="rId5" Type="http://schemas.openxmlformats.org/officeDocument/2006/relationships/hyperlink" Target="http://dafont.com" TargetMode="External"/><Relationship Id="rId147" Type="http://schemas.openxmlformats.org/officeDocument/2006/relationships/hyperlink" Target="http://pandora.com" TargetMode="External"/><Relationship Id="rId268" Type="http://schemas.openxmlformats.org/officeDocument/2006/relationships/hyperlink" Target="http://seedsgames.com" TargetMode="External"/><Relationship Id="rId389" Type="http://schemas.openxmlformats.org/officeDocument/2006/relationships/hyperlink" Target="http://ebay.com" TargetMode="External"/><Relationship Id="rId6" Type="http://schemas.openxmlformats.org/officeDocument/2006/relationships/hyperlink" Target="http://dailymail.co.uk/tvshowbiz" TargetMode="External"/><Relationship Id="rId146" Type="http://schemas.openxmlformats.org/officeDocument/2006/relationships/hyperlink" Target="http://msn.com" TargetMode="External"/><Relationship Id="rId267" Type="http://schemas.openxmlformats.org/officeDocument/2006/relationships/hyperlink" Target="http://accuweather.com" TargetMode="External"/><Relationship Id="rId388" Type="http://schemas.openxmlformats.org/officeDocument/2006/relationships/hyperlink" Target="http://allrecipes.com" TargetMode="External"/><Relationship Id="rId7" Type="http://schemas.openxmlformats.org/officeDocument/2006/relationships/hyperlink" Target="http://aol.com" TargetMode="External"/><Relationship Id="rId145" Type="http://schemas.openxmlformats.org/officeDocument/2006/relationships/hyperlink" Target="http://msn.com" TargetMode="External"/><Relationship Id="rId266" Type="http://schemas.openxmlformats.org/officeDocument/2006/relationships/hyperlink" Target="http://culturess.com" TargetMode="External"/><Relationship Id="rId387" Type="http://schemas.openxmlformats.org/officeDocument/2006/relationships/hyperlink" Target="http://apnews.com" TargetMode="External"/><Relationship Id="rId8" Type="http://schemas.openxmlformats.org/officeDocument/2006/relationships/hyperlink" Target="http://whatismyipaddress.com" TargetMode="External"/><Relationship Id="rId144" Type="http://schemas.openxmlformats.org/officeDocument/2006/relationships/hyperlink" Target="http://jdpower.com" TargetMode="External"/><Relationship Id="rId265" Type="http://schemas.openxmlformats.org/officeDocument/2006/relationships/hyperlink" Target="http://rollingstone.com" TargetMode="External"/><Relationship Id="rId386" Type="http://schemas.openxmlformats.org/officeDocument/2006/relationships/hyperlink" Target="http://boattrader.com" TargetMode="External"/><Relationship Id="rId260" Type="http://schemas.openxmlformats.org/officeDocument/2006/relationships/hyperlink" Target="http://weather.com" TargetMode="External"/><Relationship Id="rId381" Type="http://schemas.openxmlformats.org/officeDocument/2006/relationships/hyperlink" Target="http://rent.com" TargetMode="External"/><Relationship Id="rId380" Type="http://schemas.openxmlformats.org/officeDocument/2006/relationships/hyperlink" Target="http://essentiallysports.com" TargetMode="External"/><Relationship Id="rId139" Type="http://schemas.openxmlformats.org/officeDocument/2006/relationships/hyperlink" Target="http://cnet.com" TargetMode="External"/><Relationship Id="rId138" Type="http://schemas.openxmlformats.org/officeDocument/2006/relationships/hyperlink" Target="http://wikihow.com" TargetMode="External"/><Relationship Id="rId259" Type="http://schemas.openxmlformats.org/officeDocument/2006/relationships/hyperlink" Target="http://boattrader.com" TargetMode="External"/><Relationship Id="rId137" Type="http://schemas.openxmlformats.org/officeDocument/2006/relationships/hyperlink" Target="http://healthline.com" TargetMode="External"/><Relationship Id="rId258" Type="http://schemas.openxmlformats.org/officeDocument/2006/relationships/hyperlink" Target="http://kbb.com" TargetMode="External"/><Relationship Id="rId379" Type="http://schemas.openxmlformats.org/officeDocument/2006/relationships/hyperlink" Target="http://screenrant.com" TargetMode="External"/><Relationship Id="rId132" Type="http://schemas.openxmlformats.org/officeDocument/2006/relationships/hyperlink" Target="http://people.com" TargetMode="External"/><Relationship Id="rId253" Type="http://schemas.openxmlformats.org/officeDocument/2006/relationships/hyperlink" Target="http://yahoo.com" TargetMode="External"/><Relationship Id="rId374" Type="http://schemas.openxmlformats.org/officeDocument/2006/relationships/hyperlink" Target="http://kiplinger.com" TargetMode="External"/><Relationship Id="rId495" Type="http://schemas.openxmlformats.org/officeDocument/2006/relationships/hyperlink" Target="http://slickdeals.net" TargetMode="External"/><Relationship Id="rId131" Type="http://schemas.openxmlformats.org/officeDocument/2006/relationships/hyperlink" Target="http://sciencesensei.com" TargetMode="External"/><Relationship Id="rId252" Type="http://schemas.openxmlformats.org/officeDocument/2006/relationships/hyperlink" Target="http://autotrader.com" TargetMode="External"/><Relationship Id="rId373" Type="http://schemas.openxmlformats.org/officeDocument/2006/relationships/hyperlink" Target="http://timeanddate.com" TargetMode="External"/><Relationship Id="rId494" Type="http://schemas.openxmlformats.org/officeDocument/2006/relationships/hyperlink" Target="http://boattrader.com" TargetMode="External"/><Relationship Id="rId130" Type="http://schemas.openxmlformats.org/officeDocument/2006/relationships/hyperlink" Target="http://the-sun.com" TargetMode="External"/><Relationship Id="rId251" Type="http://schemas.openxmlformats.org/officeDocument/2006/relationships/hyperlink" Target="http://realtor.com" TargetMode="External"/><Relationship Id="rId372" Type="http://schemas.openxmlformats.org/officeDocument/2006/relationships/hyperlink" Target="http://findagrave.com" TargetMode="External"/><Relationship Id="rId493" Type="http://schemas.openxmlformats.org/officeDocument/2006/relationships/hyperlink" Target="http://weather.com" TargetMode="External"/><Relationship Id="rId250" Type="http://schemas.openxmlformats.org/officeDocument/2006/relationships/hyperlink" Target="http://signupgenius.com" TargetMode="External"/><Relationship Id="rId371" Type="http://schemas.openxmlformats.org/officeDocument/2006/relationships/hyperlink" Target="http://fandomwire.com" TargetMode="External"/><Relationship Id="rId492" Type="http://schemas.openxmlformats.org/officeDocument/2006/relationships/hyperlink" Target="http://omnicalculator.com" TargetMode="External"/><Relationship Id="rId136" Type="http://schemas.openxmlformats.org/officeDocument/2006/relationships/hyperlink" Target="http://mail.aol.com" TargetMode="External"/><Relationship Id="rId257" Type="http://schemas.openxmlformats.org/officeDocument/2006/relationships/hyperlink" Target="http://homeaddict.io" TargetMode="External"/><Relationship Id="rId378" Type="http://schemas.openxmlformats.org/officeDocument/2006/relationships/hyperlink" Target="http://people.com" TargetMode="External"/><Relationship Id="rId499" Type="http://schemas.openxmlformats.org/officeDocument/2006/relationships/hyperlink" Target="http://commercialappeal.com" TargetMode="External"/><Relationship Id="rId135" Type="http://schemas.openxmlformats.org/officeDocument/2006/relationships/hyperlink" Target="http://bridesblush.com" TargetMode="External"/><Relationship Id="rId256" Type="http://schemas.openxmlformats.org/officeDocument/2006/relationships/hyperlink" Target="http://tastesbetterfromscratch.com" TargetMode="External"/><Relationship Id="rId377" Type="http://schemas.openxmlformats.org/officeDocument/2006/relationships/hyperlink" Target="http://kbb.com" TargetMode="External"/><Relationship Id="rId498" Type="http://schemas.openxmlformats.org/officeDocument/2006/relationships/hyperlink" Target="http://insidethemagic.net" TargetMode="External"/><Relationship Id="rId134" Type="http://schemas.openxmlformats.org/officeDocument/2006/relationships/hyperlink" Target="http://ign.com" TargetMode="External"/><Relationship Id="rId255" Type="http://schemas.openxmlformats.org/officeDocument/2006/relationships/hyperlink" Target="http://mail.yahoo.com" TargetMode="External"/><Relationship Id="rId376" Type="http://schemas.openxmlformats.org/officeDocument/2006/relationships/hyperlink" Target="http://businessinsider.com" TargetMode="External"/><Relationship Id="rId497" Type="http://schemas.openxmlformats.org/officeDocument/2006/relationships/hyperlink" Target="http://weather.com" TargetMode="External"/><Relationship Id="rId133" Type="http://schemas.openxmlformats.org/officeDocument/2006/relationships/hyperlink" Target="http://cbsnews.com" TargetMode="External"/><Relationship Id="rId254" Type="http://schemas.openxmlformats.org/officeDocument/2006/relationships/hyperlink" Target="http://cnn.com" TargetMode="External"/><Relationship Id="rId375" Type="http://schemas.openxmlformats.org/officeDocument/2006/relationships/hyperlink" Target="http://yahoo.com" TargetMode="External"/><Relationship Id="rId496" Type="http://schemas.openxmlformats.org/officeDocument/2006/relationships/hyperlink" Target="http://finance.yahoo.com" TargetMode="External"/><Relationship Id="rId172" Type="http://schemas.openxmlformats.org/officeDocument/2006/relationships/hyperlink" Target="http://gamerant.com" TargetMode="External"/><Relationship Id="rId293" Type="http://schemas.openxmlformats.org/officeDocument/2006/relationships/hyperlink" Target="http://sneakertoast.com" TargetMode="External"/><Relationship Id="rId171" Type="http://schemas.openxmlformats.org/officeDocument/2006/relationships/hyperlink" Target="http://citationmachine.net" TargetMode="External"/><Relationship Id="rId292" Type="http://schemas.openxmlformats.org/officeDocument/2006/relationships/hyperlink" Target="http://realtor.com" TargetMode="External"/><Relationship Id="rId170" Type="http://schemas.openxmlformats.org/officeDocument/2006/relationships/hyperlink" Target="http://accuweather.com" TargetMode="External"/><Relationship Id="rId291" Type="http://schemas.openxmlformats.org/officeDocument/2006/relationships/hyperlink" Target="http://foxnews.com" TargetMode="External"/><Relationship Id="rId290" Type="http://schemas.openxmlformats.org/officeDocument/2006/relationships/hyperlink" Target="http://milb.com" TargetMode="External"/><Relationship Id="rId165" Type="http://schemas.openxmlformats.org/officeDocument/2006/relationships/hyperlink" Target="http://ebay.com" TargetMode="External"/><Relationship Id="rId286" Type="http://schemas.openxmlformats.org/officeDocument/2006/relationships/hyperlink" Target="http://msn.com" TargetMode="External"/><Relationship Id="rId164" Type="http://schemas.openxmlformats.org/officeDocument/2006/relationships/hyperlink" Target="http://realtor.com" TargetMode="External"/><Relationship Id="rId285" Type="http://schemas.openxmlformats.org/officeDocument/2006/relationships/hyperlink" Target="http://calculator.net" TargetMode="External"/><Relationship Id="rId163" Type="http://schemas.openxmlformats.org/officeDocument/2006/relationships/hyperlink" Target="http://wikihow.com" TargetMode="External"/><Relationship Id="rId284" Type="http://schemas.openxmlformats.org/officeDocument/2006/relationships/hyperlink" Target="http://cars.com" TargetMode="External"/><Relationship Id="rId162" Type="http://schemas.openxmlformats.org/officeDocument/2006/relationships/hyperlink" Target="http://zdnet.com" TargetMode="External"/><Relationship Id="rId283" Type="http://schemas.openxmlformats.org/officeDocument/2006/relationships/hyperlink" Target="http://mail.yahoo.com" TargetMode="External"/><Relationship Id="rId169" Type="http://schemas.openxmlformats.org/officeDocument/2006/relationships/hyperlink" Target="http://cars.com" TargetMode="External"/><Relationship Id="rId168" Type="http://schemas.openxmlformats.org/officeDocument/2006/relationships/hyperlink" Target="http://signin.ebay.com" TargetMode="External"/><Relationship Id="rId289" Type="http://schemas.openxmlformats.org/officeDocument/2006/relationships/hyperlink" Target="http://zillow.com" TargetMode="External"/><Relationship Id="rId167" Type="http://schemas.openxmlformats.org/officeDocument/2006/relationships/hyperlink" Target="http://geeksforgeeks.org" TargetMode="External"/><Relationship Id="rId288" Type="http://schemas.openxmlformats.org/officeDocument/2006/relationships/hyperlink" Target="http://mapquest.com" TargetMode="External"/><Relationship Id="rId166" Type="http://schemas.openxmlformats.org/officeDocument/2006/relationships/hyperlink" Target="http://mail.yahoo.com" TargetMode="External"/><Relationship Id="rId287" Type="http://schemas.openxmlformats.org/officeDocument/2006/relationships/hyperlink" Target="http://iflscience.com" TargetMode="External"/><Relationship Id="rId161" Type="http://schemas.openxmlformats.org/officeDocument/2006/relationships/hyperlink" Target="http://classmates.com" TargetMode="External"/><Relationship Id="rId282" Type="http://schemas.openxmlformats.org/officeDocument/2006/relationships/hyperlink" Target="http://msn.com" TargetMode="External"/><Relationship Id="rId160" Type="http://schemas.openxmlformats.org/officeDocument/2006/relationships/hyperlink" Target="http://accuweather.com" TargetMode="External"/><Relationship Id="rId281" Type="http://schemas.openxmlformats.org/officeDocument/2006/relationships/hyperlink" Target="http://w3schools.com" TargetMode="External"/><Relationship Id="rId280" Type="http://schemas.openxmlformats.org/officeDocument/2006/relationships/hyperlink" Target="http://people.com" TargetMode="External"/><Relationship Id="rId159" Type="http://schemas.openxmlformats.org/officeDocument/2006/relationships/hyperlink" Target="http://maxroll.gg" TargetMode="External"/><Relationship Id="rId154" Type="http://schemas.openxmlformats.org/officeDocument/2006/relationships/hyperlink" Target="http://health.usnews.com" TargetMode="External"/><Relationship Id="rId275" Type="http://schemas.openxmlformats.org/officeDocument/2006/relationships/hyperlink" Target="http://activebeat.com" TargetMode="External"/><Relationship Id="rId396" Type="http://schemas.openxmlformats.org/officeDocument/2006/relationships/hyperlink" Target="http://cargurus.com" TargetMode="External"/><Relationship Id="rId153" Type="http://schemas.openxmlformats.org/officeDocument/2006/relationships/hyperlink" Target="http://icy-veins.com" TargetMode="External"/><Relationship Id="rId274" Type="http://schemas.openxmlformats.org/officeDocument/2006/relationships/hyperlink" Target="http://weather.com" TargetMode="External"/><Relationship Id="rId395" Type="http://schemas.openxmlformats.org/officeDocument/2006/relationships/hyperlink" Target="http://mail.yahoo.com" TargetMode="External"/><Relationship Id="rId152" Type="http://schemas.openxmlformats.org/officeDocument/2006/relationships/hyperlink" Target="http://signupgenius.com" TargetMode="External"/><Relationship Id="rId273" Type="http://schemas.openxmlformats.org/officeDocument/2006/relationships/hyperlink" Target="http://merriam-webster.com/dictionary" TargetMode="External"/><Relationship Id="rId394" Type="http://schemas.openxmlformats.org/officeDocument/2006/relationships/hyperlink" Target="http://rent.com" TargetMode="External"/><Relationship Id="rId151" Type="http://schemas.openxmlformats.org/officeDocument/2006/relationships/hyperlink" Target="http://mail.aol.com" TargetMode="External"/><Relationship Id="rId272" Type="http://schemas.openxmlformats.org/officeDocument/2006/relationships/hyperlink" Target="http://slickdeals.net" TargetMode="External"/><Relationship Id="rId393" Type="http://schemas.openxmlformats.org/officeDocument/2006/relationships/hyperlink" Target="http://weather.com" TargetMode="External"/><Relationship Id="rId158" Type="http://schemas.openxmlformats.org/officeDocument/2006/relationships/hyperlink" Target="http://yourdailysportfix.com" TargetMode="External"/><Relationship Id="rId279" Type="http://schemas.openxmlformats.org/officeDocument/2006/relationships/hyperlink" Target="http://drugs.com" TargetMode="External"/><Relationship Id="rId157" Type="http://schemas.openxmlformats.org/officeDocument/2006/relationships/hyperlink" Target="http://realtor.com" TargetMode="External"/><Relationship Id="rId278" Type="http://schemas.openxmlformats.org/officeDocument/2006/relationships/hyperlink" Target="http://mail.aol.com" TargetMode="External"/><Relationship Id="rId399" Type="http://schemas.openxmlformats.org/officeDocument/2006/relationships/hyperlink" Target="http://forbes.com" TargetMode="External"/><Relationship Id="rId156" Type="http://schemas.openxmlformats.org/officeDocument/2006/relationships/hyperlink" Target="http://cbsnews.com" TargetMode="External"/><Relationship Id="rId277" Type="http://schemas.openxmlformats.org/officeDocument/2006/relationships/hyperlink" Target="http://microsoftcasualgames.com" TargetMode="External"/><Relationship Id="rId398" Type="http://schemas.openxmlformats.org/officeDocument/2006/relationships/hyperlink" Target="http://ebay.com" TargetMode="External"/><Relationship Id="rId155" Type="http://schemas.openxmlformats.org/officeDocument/2006/relationships/hyperlink" Target="http://yachtworld.com" TargetMode="External"/><Relationship Id="rId276" Type="http://schemas.openxmlformats.org/officeDocument/2006/relationships/hyperlink" Target="http://screenrant.com" TargetMode="External"/><Relationship Id="rId397" Type="http://schemas.openxmlformats.org/officeDocument/2006/relationships/hyperlink" Target="http://realtor.com" TargetMode="External"/><Relationship Id="rId40" Type="http://schemas.openxmlformats.org/officeDocument/2006/relationships/hyperlink" Target="http://ajc.com" TargetMode="External"/><Relationship Id="rId42" Type="http://schemas.openxmlformats.org/officeDocument/2006/relationships/hyperlink" Target="http://nba.com" TargetMode="External"/><Relationship Id="rId41" Type="http://schemas.openxmlformats.org/officeDocument/2006/relationships/hyperlink" Target="http://whatismyipaddress.com" TargetMode="External"/><Relationship Id="rId44" Type="http://schemas.openxmlformats.org/officeDocument/2006/relationships/hyperlink" Target="http://cbssports.com" TargetMode="External"/><Relationship Id="rId43" Type="http://schemas.openxmlformats.org/officeDocument/2006/relationships/hyperlink" Target="http://thesaurus.com" TargetMode="External"/><Relationship Id="rId46" Type="http://schemas.openxmlformats.org/officeDocument/2006/relationships/hyperlink" Target="http://buzzfeed.com" TargetMode="External"/><Relationship Id="rId45" Type="http://schemas.openxmlformats.org/officeDocument/2006/relationships/hyperlink" Target="http://forbes.com" TargetMode="External"/><Relationship Id="rId509" Type="http://schemas.openxmlformats.org/officeDocument/2006/relationships/hyperlink" Target="http://msn.com" TargetMode="External"/><Relationship Id="rId508" Type="http://schemas.openxmlformats.org/officeDocument/2006/relationships/hyperlink" Target="http://cars.com" TargetMode="External"/><Relationship Id="rId629" Type="http://schemas.openxmlformats.org/officeDocument/2006/relationships/hyperlink" Target="http://ebay.com" TargetMode="External"/><Relationship Id="rId503" Type="http://schemas.openxmlformats.org/officeDocument/2006/relationships/hyperlink" Target="http://fandomwire.com" TargetMode="External"/><Relationship Id="rId624" Type="http://schemas.openxmlformats.org/officeDocument/2006/relationships/hyperlink" Target="http://ebay.com" TargetMode="External"/><Relationship Id="rId502" Type="http://schemas.openxmlformats.org/officeDocument/2006/relationships/hyperlink" Target="http://outlook.live.com" TargetMode="External"/><Relationship Id="rId623" Type="http://schemas.openxmlformats.org/officeDocument/2006/relationships/hyperlink" Target="http://msn.com" TargetMode="External"/><Relationship Id="rId501" Type="http://schemas.openxmlformats.org/officeDocument/2006/relationships/hyperlink" Target="http://ebay.com" TargetMode="External"/><Relationship Id="rId622" Type="http://schemas.openxmlformats.org/officeDocument/2006/relationships/hyperlink" Target="http://yahoo.com" TargetMode="External"/><Relationship Id="rId500" Type="http://schemas.openxmlformats.org/officeDocument/2006/relationships/hyperlink" Target="http://mail.aol.com" TargetMode="External"/><Relationship Id="rId621" Type="http://schemas.openxmlformats.org/officeDocument/2006/relationships/hyperlink" Target="http://mail.aol.com" TargetMode="External"/><Relationship Id="rId507" Type="http://schemas.openxmlformats.org/officeDocument/2006/relationships/hyperlink" Target="http://fandomwire.com" TargetMode="External"/><Relationship Id="rId628" Type="http://schemas.openxmlformats.org/officeDocument/2006/relationships/hyperlink" Target="http://yahoo.com" TargetMode="External"/><Relationship Id="rId506" Type="http://schemas.openxmlformats.org/officeDocument/2006/relationships/hyperlink" Target="http://mail.yahoo.com" TargetMode="External"/><Relationship Id="rId627" Type="http://schemas.openxmlformats.org/officeDocument/2006/relationships/hyperlink" Target="http://weather.com" TargetMode="External"/><Relationship Id="rId505" Type="http://schemas.openxmlformats.org/officeDocument/2006/relationships/hyperlink" Target="http://mail.aol.com" TargetMode="External"/><Relationship Id="rId626" Type="http://schemas.openxmlformats.org/officeDocument/2006/relationships/hyperlink" Target="http://finance.yahoo.com" TargetMode="External"/><Relationship Id="rId504" Type="http://schemas.openxmlformats.org/officeDocument/2006/relationships/hyperlink" Target="http://screenrant.com" TargetMode="External"/><Relationship Id="rId625" Type="http://schemas.openxmlformats.org/officeDocument/2006/relationships/hyperlink" Target="http://repairlinkshop.com" TargetMode="External"/><Relationship Id="rId48" Type="http://schemas.openxmlformats.org/officeDocument/2006/relationships/hyperlink" Target="http://dmv.org" TargetMode="External"/><Relationship Id="rId47" Type="http://schemas.openxmlformats.org/officeDocument/2006/relationships/hyperlink" Target="http://realtor.com" TargetMode="External"/><Relationship Id="rId49" Type="http://schemas.openxmlformats.org/officeDocument/2006/relationships/hyperlink" Target="http://finance.yahoo.com" TargetMode="External"/><Relationship Id="rId620" Type="http://schemas.openxmlformats.org/officeDocument/2006/relationships/hyperlink" Target="http://accuweather.com" TargetMode="External"/><Relationship Id="rId31" Type="http://schemas.openxmlformats.org/officeDocument/2006/relationships/hyperlink" Target="http://miamiherald.com" TargetMode="External"/><Relationship Id="rId30" Type="http://schemas.openxmlformats.org/officeDocument/2006/relationships/hyperlink" Target="http://cnn.com" TargetMode="External"/><Relationship Id="rId33" Type="http://schemas.openxmlformats.org/officeDocument/2006/relationships/hyperlink" Target="http://cnet.com" TargetMode="External"/><Relationship Id="rId32" Type="http://schemas.openxmlformats.org/officeDocument/2006/relationships/hyperlink" Target="http://foxnews.com" TargetMode="External"/><Relationship Id="rId35" Type="http://schemas.openxmlformats.org/officeDocument/2006/relationships/hyperlink" Target="http://reuters.com" TargetMode="External"/><Relationship Id="rId34" Type="http://schemas.openxmlformats.org/officeDocument/2006/relationships/hyperlink" Target="http://washingtonpost.com" TargetMode="External"/><Relationship Id="rId619" Type="http://schemas.openxmlformats.org/officeDocument/2006/relationships/hyperlink" Target="http://zillow.com" TargetMode="External"/><Relationship Id="rId618" Type="http://schemas.openxmlformats.org/officeDocument/2006/relationships/hyperlink" Target="http://mail.yahoo.com" TargetMode="External"/><Relationship Id="rId613" Type="http://schemas.openxmlformats.org/officeDocument/2006/relationships/hyperlink" Target="http://mail.aol.com" TargetMode="External"/><Relationship Id="rId612" Type="http://schemas.openxmlformats.org/officeDocument/2006/relationships/hyperlink" Target="http://finance.yahoo.com" TargetMode="External"/><Relationship Id="rId611" Type="http://schemas.openxmlformats.org/officeDocument/2006/relationships/hyperlink" Target="http://msn.com" TargetMode="External"/><Relationship Id="rId610" Type="http://schemas.openxmlformats.org/officeDocument/2006/relationships/hyperlink" Target="http://yahoo.com" TargetMode="External"/><Relationship Id="rId617" Type="http://schemas.openxmlformats.org/officeDocument/2006/relationships/hyperlink" Target="http://usnews.com" TargetMode="External"/><Relationship Id="rId616" Type="http://schemas.openxmlformats.org/officeDocument/2006/relationships/hyperlink" Target="http://ebay.com" TargetMode="External"/><Relationship Id="rId615" Type="http://schemas.openxmlformats.org/officeDocument/2006/relationships/hyperlink" Target="http://biblegateway.com" TargetMode="External"/><Relationship Id="rId614" Type="http://schemas.openxmlformats.org/officeDocument/2006/relationships/hyperlink" Target="http://insider.com" TargetMode="External"/><Relationship Id="rId37" Type="http://schemas.openxmlformats.org/officeDocument/2006/relationships/hyperlink" Target="http://forbes.com" TargetMode="External"/><Relationship Id="rId36" Type="http://schemas.openxmlformats.org/officeDocument/2006/relationships/hyperlink" Target="http://mail.yahoo.com" TargetMode="External"/><Relationship Id="rId39" Type="http://schemas.openxmlformats.org/officeDocument/2006/relationships/hyperlink" Target="http://medicalnewstoday.com" TargetMode="External"/><Relationship Id="rId38" Type="http://schemas.openxmlformats.org/officeDocument/2006/relationships/hyperlink" Target="http://drugs.com" TargetMode="External"/><Relationship Id="rId20" Type="http://schemas.openxmlformats.org/officeDocument/2006/relationships/hyperlink" Target="http://tasteofhome.com" TargetMode="External"/><Relationship Id="rId22" Type="http://schemas.openxmlformats.org/officeDocument/2006/relationships/hyperlink" Target="http://historyallday.com" TargetMode="External"/><Relationship Id="rId21" Type="http://schemas.openxmlformats.org/officeDocument/2006/relationships/hyperlink" Target="http://investopedia.com" TargetMode="External"/><Relationship Id="rId24" Type="http://schemas.openxmlformats.org/officeDocument/2006/relationships/hyperlink" Target="http://dotesports.com" TargetMode="External"/><Relationship Id="rId23" Type="http://schemas.openxmlformats.org/officeDocument/2006/relationships/hyperlink" Target="http://macrumors.com" TargetMode="External"/><Relationship Id="rId409" Type="http://schemas.openxmlformats.org/officeDocument/2006/relationships/hyperlink" Target="http://activebeat.com" TargetMode="External"/><Relationship Id="rId404" Type="http://schemas.openxmlformats.org/officeDocument/2006/relationships/hyperlink" Target="http://webmd.com" TargetMode="External"/><Relationship Id="rId525" Type="http://schemas.openxmlformats.org/officeDocument/2006/relationships/hyperlink" Target="http://nytimes.com" TargetMode="External"/><Relationship Id="rId646" Type="http://schemas.openxmlformats.org/officeDocument/2006/relationships/hyperlink" Target="http://npr.org" TargetMode="External"/><Relationship Id="rId403" Type="http://schemas.openxmlformats.org/officeDocument/2006/relationships/hyperlink" Target="http://zone.msn.com" TargetMode="External"/><Relationship Id="rId524" Type="http://schemas.openxmlformats.org/officeDocument/2006/relationships/hyperlink" Target="http://finance.yahoo.com" TargetMode="External"/><Relationship Id="rId645" Type="http://schemas.openxmlformats.org/officeDocument/2006/relationships/hyperlink" Target="http://eonline.com" TargetMode="External"/><Relationship Id="rId402" Type="http://schemas.openxmlformats.org/officeDocument/2006/relationships/hyperlink" Target="http://autotrader.com" TargetMode="External"/><Relationship Id="rId523" Type="http://schemas.openxmlformats.org/officeDocument/2006/relationships/hyperlink" Target="http://carscoops.com" TargetMode="External"/><Relationship Id="rId644" Type="http://schemas.openxmlformats.org/officeDocument/2006/relationships/hyperlink" Target="http://outlook.live.com" TargetMode="External"/><Relationship Id="rId401" Type="http://schemas.openxmlformats.org/officeDocument/2006/relationships/hyperlink" Target="http://cnbc.com" TargetMode="External"/><Relationship Id="rId522" Type="http://schemas.openxmlformats.org/officeDocument/2006/relationships/hyperlink" Target="http://lotterypost.com" TargetMode="External"/><Relationship Id="rId643" Type="http://schemas.openxmlformats.org/officeDocument/2006/relationships/hyperlink" Target="http://biblegateway.com" TargetMode="External"/><Relationship Id="rId408" Type="http://schemas.openxmlformats.org/officeDocument/2006/relationships/hyperlink" Target="http://drugs.com" TargetMode="External"/><Relationship Id="rId529" Type="http://schemas.openxmlformats.org/officeDocument/2006/relationships/hyperlink" Target="http://mapquest.com" TargetMode="External"/><Relationship Id="rId407" Type="http://schemas.openxmlformats.org/officeDocument/2006/relationships/hyperlink" Target="http://weather.com" TargetMode="External"/><Relationship Id="rId528" Type="http://schemas.openxmlformats.org/officeDocument/2006/relationships/hyperlink" Target="http://biblegateway.com" TargetMode="External"/><Relationship Id="rId649" Type="http://schemas.openxmlformats.org/officeDocument/2006/relationships/hyperlink" Target="http://espn.com" TargetMode="External"/><Relationship Id="rId406" Type="http://schemas.openxmlformats.org/officeDocument/2006/relationships/hyperlink" Target="http://ebay.com" TargetMode="External"/><Relationship Id="rId527" Type="http://schemas.openxmlformats.org/officeDocument/2006/relationships/hyperlink" Target="http://biblegateway.com" TargetMode="External"/><Relationship Id="rId648" Type="http://schemas.openxmlformats.org/officeDocument/2006/relationships/hyperlink" Target="http://yahoo.com" TargetMode="External"/><Relationship Id="rId405" Type="http://schemas.openxmlformats.org/officeDocument/2006/relationships/hyperlink" Target="http://womenshealthmag.com" TargetMode="External"/><Relationship Id="rId526" Type="http://schemas.openxmlformats.org/officeDocument/2006/relationships/hyperlink" Target="http://wunderground.com" TargetMode="External"/><Relationship Id="rId647" Type="http://schemas.openxmlformats.org/officeDocument/2006/relationships/hyperlink" Target="http://motor-junkie.com" TargetMode="External"/><Relationship Id="rId26" Type="http://schemas.openxmlformats.org/officeDocument/2006/relationships/hyperlink" Target="http://boattrader.com" TargetMode="External"/><Relationship Id="rId25" Type="http://schemas.openxmlformats.org/officeDocument/2006/relationships/hyperlink" Target="http://cargurus.com" TargetMode="External"/><Relationship Id="rId28" Type="http://schemas.openxmlformats.org/officeDocument/2006/relationships/hyperlink" Target="http://cbsnews.com" TargetMode="External"/><Relationship Id="rId27" Type="http://schemas.openxmlformats.org/officeDocument/2006/relationships/hyperlink" Target="http://ew.com" TargetMode="External"/><Relationship Id="rId400" Type="http://schemas.openxmlformats.org/officeDocument/2006/relationships/hyperlink" Target="http://si.com" TargetMode="External"/><Relationship Id="rId521" Type="http://schemas.openxmlformats.org/officeDocument/2006/relationships/hyperlink" Target="http://therighthairstyles.com" TargetMode="External"/><Relationship Id="rId642" Type="http://schemas.openxmlformats.org/officeDocument/2006/relationships/hyperlink" Target="http://marca.com" TargetMode="External"/><Relationship Id="rId29" Type="http://schemas.openxmlformats.org/officeDocument/2006/relationships/hyperlink" Target="http://forbes.com" TargetMode="External"/><Relationship Id="rId520" Type="http://schemas.openxmlformats.org/officeDocument/2006/relationships/hyperlink" Target="http://mlb.com" TargetMode="External"/><Relationship Id="rId641" Type="http://schemas.openxmlformats.org/officeDocument/2006/relationships/hyperlink" Target="http://msn.com" TargetMode="External"/><Relationship Id="rId640" Type="http://schemas.openxmlformats.org/officeDocument/2006/relationships/hyperlink" Target="http://yahoo.com" TargetMode="External"/><Relationship Id="rId11" Type="http://schemas.openxmlformats.org/officeDocument/2006/relationships/hyperlink" Target="http://cargurus.com" TargetMode="External"/><Relationship Id="rId10" Type="http://schemas.openxmlformats.org/officeDocument/2006/relationships/hyperlink" Target="http://zdnet.com" TargetMode="External"/><Relationship Id="rId13" Type="http://schemas.openxmlformats.org/officeDocument/2006/relationships/hyperlink" Target="http://flightaware.com" TargetMode="External"/><Relationship Id="rId12" Type="http://schemas.openxmlformats.org/officeDocument/2006/relationships/hyperlink" Target="http://my.yahoo.com" TargetMode="External"/><Relationship Id="rId519" Type="http://schemas.openxmlformats.org/officeDocument/2006/relationships/hyperlink" Target="http://ranker.com" TargetMode="External"/><Relationship Id="rId514" Type="http://schemas.openxmlformats.org/officeDocument/2006/relationships/hyperlink" Target="http://streetinsider.com" TargetMode="External"/><Relationship Id="rId635" Type="http://schemas.openxmlformats.org/officeDocument/2006/relationships/hyperlink" Target="http://baseball-reference.com" TargetMode="External"/><Relationship Id="rId513" Type="http://schemas.openxmlformats.org/officeDocument/2006/relationships/hyperlink" Target="http://slickdeals.net" TargetMode="External"/><Relationship Id="rId634" Type="http://schemas.openxmlformats.org/officeDocument/2006/relationships/hyperlink" Target="http://realtor.com" TargetMode="External"/><Relationship Id="rId512" Type="http://schemas.openxmlformats.org/officeDocument/2006/relationships/hyperlink" Target="http://usssa.com" TargetMode="External"/><Relationship Id="rId633" Type="http://schemas.openxmlformats.org/officeDocument/2006/relationships/hyperlink" Target="http://realtor.com" TargetMode="External"/><Relationship Id="rId511" Type="http://schemas.openxmlformats.org/officeDocument/2006/relationships/hyperlink" Target="http://biblestudytools.com" TargetMode="External"/><Relationship Id="rId632" Type="http://schemas.openxmlformats.org/officeDocument/2006/relationships/hyperlink" Target="http://outlook.live.com" TargetMode="External"/><Relationship Id="rId518" Type="http://schemas.openxmlformats.org/officeDocument/2006/relationships/hyperlink" Target="http://yahoo.com" TargetMode="External"/><Relationship Id="rId639" Type="http://schemas.openxmlformats.org/officeDocument/2006/relationships/hyperlink" Target="http://yahoo.com" TargetMode="External"/><Relationship Id="rId517" Type="http://schemas.openxmlformats.org/officeDocument/2006/relationships/hyperlink" Target="http://cnbc.com" TargetMode="External"/><Relationship Id="rId638" Type="http://schemas.openxmlformats.org/officeDocument/2006/relationships/hyperlink" Target="http://outlook.live.com" TargetMode="External"/><Relationship Id="rId516" Type="http://schemas.openxmlformats.org/officeDocument/2006/relationships/hyperlink" Target="http://accuweather.com" TargetMode="External"/><Relationship Id="rId637" Type="http://schemas.openxmlformats.org/officeDocument/2006/relationships/hyperlink" Target="http://cnn.com" TargetMode="External"/><Relationship Id="rId515" Type="http://schemas.openxmlformats.org/officeDocument/2006/relationships/hyperlink" Target="http://ajc.com" TargetMode="External"/><Relationship Id="rId636" Type="http://schemas.openxmlformats.org/officeDocument/2006/relationships/hyperlink" Target="http://msn.com" TargetMode="External"/><Relationship Id="rId15" Type="http://schemas.openxmlformats.org/officeDocument/2006/relationships/hyperlink" Target="http://classmates.com" TargetMode="External"/><Relationship Id="rId14" Type="http://schemas.openxmlformats.org/officeDocument/2006/relationships/hyperlink" Target="http://finance.yahoo.com" TargetMode="External"/><Relationship Id="rId17" Type="http://schemas.openxmlformats.org/officeDocument/2006/relationships/hyperlink" Target="http://newsmemory.com" TargetMode="External"/><Relationship Id="rId16" Type="http://schemas.openxmlformats.org/officeDocument/2006/relationships/hyperlink" Target="http://forbes.com" TargetMode="External"/><Relationship Id="rId19" Type="http://schemas.openxmlformats.org/officeDocument/2006/relationships/hyperlink" Target="http://realtor.com" TargetMode="External"/><Relationship Id="rId510" Type="http://schemas.openxmlformats.org/officeDocument/2006/relationships/hyperlink" Target="http://miamiherald.com" TargetMode="External"/><Relationship Id="rId631" Type="http://schemas.openxmlformats.org/officeDocument/2006/relationships/hyperlink" Target="http://cbsnews.com" TargetMode="External"/><Relationship Id="rId18" Type="http://schemas.openxmlformats.org/officeDocument/2006/relationships/hyperlink" Target="http://nbcchicago.com" TargetMode="External"/><Relationship Id="rId630" Type="http://schemas.openxmlformats.org/officeDocument/2006/relationships/hyperlink" Target="http://ebay.com" TargetMode="External"/><Relationship Id="rId84" Type="http://schemas.openxmlformats.org/officeDocument/2006/relationships/hyperlink" Target="http://cbsnews.com" TargetMode="External"/><Relationship Id="rId83" Type="http://schemas.openxmlformats.org/officeDocument/2006/relationships/hyperlink" Target="http://accuweather.com" TargetMode="External"/><Relationship Id="rId86" Type="http://schemas.openxmlformats.org/officeDocument/2006/relationships/hyperlink" Target="http://autotrader.com" TargetMode="External"/><Relationship Id="rId85" Type="http://schemas.openxmlformats.org/officeDocument/2006/relationships/hyperlink" Target="http://uscellular.com" TargetMode="External"/><Relationship Id="rId88" Type="http://schemas.openxmlformats.org/officeDocument/2006/relationships/hyperlink" Target="http://hindustantimes.com" TargetMode="External"/><Relationship Id="rId87" Type="http://schemas.openxmlformats.org/officeDocument/2006/relationships/hyperlink" Target="http://nypost.com" TargetMode="External"/><Relationship Id="rId89" Type="http://schemas.openxmlformats.org/officeDocument/2006/relationships/hyperlink" Target="http://techradar.com" TargetMode="External"/><Relationship Id="rId709" Type="http://schemas.openxmlformats.org/officeDocument/2006/relationships/hyperlink" Target="http://yahoo.com" TargetMode="External"/><Relationship Id="rId708" Type="http://schemas.openxmlformats.org/officeDocument/2006/relationships/hyperlink" Target="http://microsoftcasualgames.com" TargetMode="External"/><Relationship Id="rId707" Type="http://schemas.openxmlformats.org/officeDocument/2006/relationships/hyperlink" Target="http://poshland.com" TargetMode="External"/><Relationship Id="rId706" Type="http://schemas.openxmlformats.org/officeDocument/2006/relationships/hyperlink" Target="http://weather.com" TargetMode="External"/><Relationship Id="rId80" Type="http://schemas.openxmlformats.org/officeDocument/2006/relationships/hyperlink" Target="http://dictionary.com" TargetMode="External"/><Relationship Id="rId82" Type="http://schemas.openxmlformats.org/officeDocument/2006/relationships/hyperlink" Target="http://calculator.net" TargetMode="External"/><Relationship Id="rId81" Type="http://schemas.openxmlformats.org/officeDocument/2006/relationships/hyperlink" Target="http://factable.com" TargetMode="External"/><Relationship Id="rId701" Type="http://schemas.openxmlformats.org/officeDocument/2006/relationships/hyperlink" Target="http://marca.com" TargetMode="External"/><Relationship Id="rId700" Type="http://schemas.openxmlformats.org/officeDocument/2006/relationships/hyperlink" Target="http://ebay.com" TargetMode="External"/><Relationship Id="rId705" Type="http://schemas.openxmlformats.org/officeDocument/2006/relationships/hyperlink" Target="http://mail.yahoo.com" TargetMode="External"/><Relationship Id="rId704" Type="http://schemas.openxmlformats.org/officeDocument/2006/relationships/hyperlink" Target="http://msn.com" TargetMode="External"/><Relationship Id="rId703" Type="http://schemas.openxmlformats.org/officeDocument/2006/relationships/hyperlink" Target="http://msn.com" TargetMode="External"/><Relationship Id="rId702" Type="http://schemas.openxmlformats.org/officeDocument/2006/relationships/hyperlink" Target="http://realtor.com" TargetMode="External"/><Relationship Id="rId73" Type="http://schemas.openxmlformats.org/officeDocument/2006/relationships/hyperlink" Target="http://streetinsider.com" TargetMode="External"/><Relationship Id="rId72" Type="http://schemas.openxmlformats.org/officeDocument/2006/relationships/hyperlink" Target="http://merriam-webster.com" TargetMode="External"/><Relationship Id="rId75" Type="http://schemas.openxmlformats.org/officeDocument/2006/relationships/hyperlink" Target="http://kbb.com" TargetMode="External"/><Relationship Id="rId74" Type="http://schemas.openxmlformats.org/officeDocument/2006/relationships/hyperlink" Target="http://dailymail.co.uk/news" TargetMode="External"/><Relationship Id="rId77" Type="http://schemas.openxmlformats.org/officeDocument/2006/relationships/hyperlink" Target="http://cars.com" TargetMode="External"/><Relationship Id="rId76" Type="http://schemas.openxmlformats.org/officeDocument/2006/relationships/hyperlink" Target="http://mlb.com" TargetMode="External"/><Relationship Id="rId79" Type="http://schemas.openxmlformats.org/officeDocument/2006/relationships/hyperlink" Target="http://ebay.com" TargetMode="External"/><Relationship Id="rId78" Type="http://schemas.openxmlformats.org/officeDocument/2006/relationships/hyperlink" Target="http://pandora.com" TargetMode="External"/><Relationship Id="rId71" Type="http://schemas.openxmlformats.org/officeDocument/2006/relationships/hyperlink" Target="http://thegamer.com" TargetMode="External"/><Relationship Id="rId70" Type="http://schemas.openxmlformats.org/officeDocument/2006/relationships/hyperlink" Target="http://sportpirate.com" TargetMode="External"/><Relationship Id="rId62" Type="http://schemas.openxmlformats.org/officeDocument/2006/relationships/hyperlink" Target="http://baseball.fantasysports.yahoo.com" TargetMode="External"/><Relationship Id="rId61" Type="http://schemas.openxmlformats.org/officeDocument/2006/relationships/hyperlink" Target="http://mlb.com" TargetMode="External"/><Relationship Id="rId64" Type="http://schemas.openxmlformats.org/officeDocument/2006/relationships/hyperlink" Target="http://finviz.com" TargetMode="External"/><Relationship Id="rId63" Type="http://schemas.openxmlformats.org/officeDocument/2006/relationships/hyperlink" Target="http://calculator.net" TargetMode="External"/><Relationship Id="rId66" Type="http://schemas.openxmlformats.org/officeDocument/2006/relationships/hyperlink" Target="http://nbcnews.com" TargetMode="External"/><Relationship Id="rId65" Type="http://schemas.openxmlformats.org/officeDocument/2006/relationships/hyperlink" Target="http://dexerto.com" TargetMode="External"/><Relationship Id="rId68" Type="http://schemas.openxmlformats.org/officeDocument/2006/relationships/hyperlink" Target="http://thesaurus.com" TargetMode="External"/><Relationship Id="rId67" Type="http://schemas.openxmlformats.org/officeDocument/2006/relationships/hyperlink" Target="http://mayoclinic.org" TargetMode="External"/><Relationship Id="rId609" Type="http://schemas.openxmlformats.org/officeDocument/2006/relationships/hyperlink" Target="http://mail.yahoo.com" TargetMode="External"/><Relationship Id="rId608" Type="http://schemas.openxmlformats.org/officeDocument/2006/relationships/hyperlink" Target="http://cnn.com" TargetMode="External"/><Relationship Id="rId607" Type="http://schemas.openxmlformats.org/officeDocument/2006/relationships/hyperlink" Target="http://weather.com" TargetMode="External"/><Relationship Id="rId728" Type="http://schemas.openxmlformats.org/officeDocument/2006/relationships/drawing" Target="../drawings/drawing1.xml"/><Relationship Id="rId60" Type="http://schemas.openxmlformats.org/officeDocument/2006/relationships/hyperlink" Target="http://accuweather.com" TargetMode="External"/><Relationship Id="rId602" Type="http://schemas.openxmlformats.org/officeDocument/2006/relationships/hyperlink" Target="http://realtor.com" TargetMode="External"/><Relationship Id="rId723" Type="http://schemas.openxmlformats.org/officeDocument/2006/relationships/hyperlink" Target="http://weather.com" TargetMode="External"/><Relationship Id="rId601" Type="http://schemas.openxmlformats.org/officeDocument/2006/relationships/hyperlink" Target="http://screenrant.com" TargetMode="External"/><Relationship Id="rId722" Type="http://schemas.openxmlformats.org/officeDocument/2006/relationships/hyperlink" Target="http://usatoday.com" TargetMode="External"/><Relationship Id="rId600" Type="http://schemas.openxmlformats.org/officeDocument/2006/relationships/hyperlink" Target="http://ebay.com" TargetMode="External"/><Relationship Id="rId721" Type="http://schemas.openxmlformats.org/officeDocument/2006/relationships/hyperlink" Target="http://mail.yahoo.com" TargetMode="External"/><Relationship Id="rId720" Type="http://schemas.openxmlformats.org/officeDocument/2006/relationships/hyperlink" Target="http://msn.com" TargetMode="External"/><Relationship Id="rId606" Type="http://schemas.openxmlformats.org/officeDocument/2006/relationships/hyperlink" Target="http://mail.yahoo.com" TargetMode="External"/><Relationship Id="rId727" Type="http://schemas.openxmlformats.org/officeDocument/2006/relationships/hyperlink" Target="http://microsoftcasualgames.com" TargetMode="External"/><Relationship Id="rId605" Type="http://schemas.openxmlformats.org/officeDocument/2006/relationships/hyperlink" Target="http://cheapoair.com" TargetMode="External"/><Relationship Id="rId726" Type="http://schemas.openxmlformats.org/officeDocument/2006/relationships/hyperlink" Target="http://insider.com" TargetMode="External"/><Relationship Id="rId604" Type="http://schemas.openxmlformats.org/officeDocument/2006/relationships/hyperlink" Target="http://autotrader.com" TargetMode="External"/><Relationship Id="rId725" Type="http://schemas.openxmlformats.org/officeDocument/2006/relationships/hyperlink" Target="http://medical-news.org" TargetMode="External"/><Relationship Id="rId603" Type="http://schemas.openxmlformats.org/officeDocument/2006/relationships/hyperlink" Target="http://ebay.com" TargetMode="External"/><Relationship Id="rId724" Type="http://schemas.openxmlformats.org/officeDocument/2006/relationships/hyperlink" Target="http://yahoo.com" TargetMode="External"/><Relationship Id="rId69" Type="http://schemas.openxmlformats.org/officeDocument/2006/relationships/hyperlink" Target="http://tripadvisor.com" TargetMode="External"/><Relationship Id="rId51" Type="http://schemas.openxmlformats.org/officeDocument/2006/relationships/hyperlink" Target="http://rollingstone.com" TargetMode="External"/><Relationship Id="rId50" Type="http://schemas.openxmlformats.org/officeDocument/2006/relationships/hyperlink" Target="http://cbsnews.com" TargetMode="External"/><Relationship Id="rId53" Type="http://schemas.openxmlformats.org/officeDocument/2006/relationships/hyperlink" Target="http://al.com" TargetMode="External"/><Relationship Id="rId52" Type="http://schemas.openxmlformats.org/officeDocument/2006/relationships/hyperlink" Target="http://dailydot.com" TargetMode="External"/><Relationship Id="rId55" Type="http://schemas.openxmlformats.org/officeDocument/2006/relationships/hyperlink" Target="http://semana.com" TargetMode="External"/><Relationship Id="rId54" Type="http://schemas.openxmlformats.org/officeDocument/2006/relationships/hyperlink" Target="http://dictionary.com" TargetMode="External"/><Relationship Id="rId57" Type="http://schemas.openxmlformats.org/officeDocument/2006/relationships/hyperlink" Target="http://mail.aol.com" TargetMode="External"/><Relationship Id="rId56" Type="http://schemas.openxmlformats.org/officeDocument/2006/relationships/hyperlink" Target="http://firstcoastnews.com" TargetMode="External"/><Relationship Id="rId719" Type="http://schemas.openxmlformats.org/officeDocument/2006/relationships/hyperlink" Target="http://yahoo.com" TargetMode="External"/><Relationship Id="rId718" Type="http://schemas.openxmlformats.org/officeDocument/2006/relationships/hyperlink" Target="http://dailyhodl.com" TargetMode="External"/><Relationship Id="rId717" Type="http://schemas.openxmlformats.org/officeDocument/2006/relationships/hyperlink" Target="http://yahoo.com" TargetMode="External"/><Relationship Id="rId712" Type="http://schemas.openxmlformats.org/officeDocument/2006/relationships/hyperlink" Target="http://cbsnews.com" TargetMode="External"/><Relationship Id="rId711" Type="http://schemas.openxmlformats.org/officeDocument/2006/relationships/hyperlink" Target="http://mail.yahoo.com" TargetMode="External"/><Relationship Id="rId710" Type="http://schemas.openxmlformats.org/officeDocument/2006/relationships/hyperlink" Target="http://yahoo.com" TargetMode="External"/><Relationship Id="rId716" Type="http://schemas.openxmlformats.org/officeDocument/2006/relationships/hyperlink" Target="http://mail.yahoo.com" TargetMode="External"/><Relationship Id="rId715" Type="http://schemas.openxmlformats.org/officeDocument/2006/relationships/hyperlink" Target="http://weather.com" TargetMode="External"/><Relationship Id="rId714" Type="http://schemas.openxmlformats.org/officeDocument/2006/relationships/hyperlink" Target="http://news.yahoo.com" TargetMode="External"/><Relationship Id="rId713" Type="http://schemas.openxmlformats.org/officeDocument/2006/relationships/hyperlink" Target="http://mail.yahoo.com" TargetMode="External"/><Relationship Id="rId59" Type="http://schemas.openxmlformats.org/officeDocument/2006/relationships/hyperlink" Target="http://zillow.com" TargetMode="External"/><Relationship Id="rId58" Type="http://schemas.openxmlformats.org/officeDocument/2006/relationships/hyperlink" Target="http://chicagotribune.com" TargetMode="External"/><Relationship Id="rId590" Type="http://schemas.openxmlformats.org/officeDocument/2006/relationships/hyperlink" Target="http://ebay.com" TargetMode="External"/><Relationship Id="rId107" Type="http://schemas.openxmlformats.org/officeDocument/2006/relationships/hyperlink" Target="http://yahoo.com" TargetMode="External"/><Relationship Id="rId228" Type="http://schemas.openxmlformats.org/officeDocument/2006/relationships/hyperlink" Target="http://accuweather.com" TargetMode="External"/><Relationship Id="rId349" Type="http://schemas.openxmlformats.org/officeDocument/2006/relationships/hyperlink" Target="http://alotfinance.com" TargetMode="External"/><Relationship Id="rId106" Type="http://schemas.openxmlformats.org/officeDocument/2006/relationships/hyperlink" Target="http://mydailymagazine.com" TargetMode="External"/><Relationship Id="rId227" Type="http://schemas.openxmlformats.org/officeDocument/2006/relationships/hyperlink" Target="http://mail.yahoo.com" TargetMode="External"/><Relationship Id="rId348" Type="http://schemas.openxmlformats.org/officeDocument/2006/relationships/hyperlink" Target="http://investing.com" TargetMode="External"/><Relationship Id="rId469" Type="http://schemas.openxmlformats.org/officeDocument/2006/relationships/hyperlink" Target="http://geeksforgeeks.org" TargetMode="External"/><Relationship Id="rId105" Type="http://schemas.openxmlformats.org/officeDocument/2006/relationships/hyperlink" Target="http://findagrave.com" TargetMode="External"/><Relationship Id="rId226" Type="http://schemas.openxmlformats.org/officeDocument/2006/relationships/hyperlink" Target="http://forbes.com" TargetMode="External"/><Relationship Id="rId347" Type="http://schemas.openxmlformats.org/officeDocument/2006/relationships/hyperlink" Target="http://accuweather.com" TargetMode="External"/><Relationship Id="rId468" Type="http://schemas.openxmlformats.org/officeDocument/2006/relationships/hyperlink" Target="http://essentiallysports.com" TargetMode="External"/><Relationship Id="rId589" Type="http://schemas.openxmlformats.org/officeDocument/2006/relationships/hyperlink" Target="http://wikihow.com" TargetMode="External"/><Relationship Id="rId104" Type="http://schemas.openxmlformats.org/officeDocument/2006/relationships/hyperlink" Target="http://m.timesofindia.com" TargetMode="External"/><Relationship Id="rId225" Type="http://schemas.openxmlformats.org/officeDocument/2006/relationships/hyperlink" Target="http://npr.org" TargetMode="External"/><Relationship Id="rId346" Type="http://schemas.openxmlformats.org/officeDocument/2006/relationships/hyperlink" Target="http://cnn.com" TargetMode="External"/><Relationship Id="rId467" Type="http://schemas.openxmlformats.org/officeDocument/2006/relationships/hyperlink" Target="http://cheezburger.com" TargetMode="External"/><Relationship Id="rId588" Type="http://schemas.openxmlformats.org/officeDocument/2006/relationships/hyperlink" Target="http://boxrox.com" TargetMode="External"/><Relationship Id="rId109" Type="http://schemas.openxmlformats.org/officeDocument/2006/relationships/hyperlink" Target="http://todaysnyc.com" TargetMode="External"/><Relationship Id="rId108" Type="http://schemas.openxmlformats.org/officeDocument/2006/relationships/hyperlink" Target="http://nbcmiami.com" TargetMode="External"/><Relationship Id="rId229" Type="http://schemas.openxmlformats.org/officeDocument/2006/relationships/hyperlink" Target="http://clutchpoints.com" TargetMode="External"/><Relationship Id="rId220" Type="http://schemas.openxmlformats.org/officeDocument/2006/relationships/hyperlink" Target="http://timeanddate.com" TargetMode="External"/><Relationship Id="rId341" Type="http://schemas.openxmlformats.org/officeDocument/2006/relationships/hyperlink" Target="http://mail.yahoo.com" TargetMode="External"/><Relationship Id="rId462" Type="http://schemas.openxmlformats.org/officeDocument/2006/relationships/hyperlink" Target="http://androidpolice.com" TargetMode="External"/><Relationship Id="rId583" Type="http://schemas.openxmlformats.org/officeDocument/2006/relationships/hyperlink" Target="http://msn.com" TargetMode="External"/><Relationship Id="rId340" Type="http://schemas.openxmlformats.org/officeDocument/2006/relationships/hyperlink" Target="http://the-sun.com" TargetMode="External"/><Relationship Id="rId461" Type="http://schemas.openxmlformats.org/officeDocument/2006/relationships/hyperlink" Target="http://editorsnation.com" TargetMode="External"/><Relationship Id="rId582" Type="http://schemas.openxmlformats.org/officeDocument/2006/relationships/hyperlink" Target="http://billboard.com" TargetMode="External"/><Relationship Id="rId460" Type="http://schemas.openxmlformats.org/officeDocument/2006/relationships/hyperlink" Target="http://realtor.com" TargetMode="External"/><Relationship Id="rId581" Type="http://schemas.openxmlformats.org/officeDocument/2006/relationships/hyperlink" Target="http://ebay.com" TargetMode="External"/><Relationship Id="rId580" Type="http://schemas.openxmlformats.org/officeDocument/2006/relationships/hyperlink" Target="http://mail.yahoo.com" TargetMode="External"/><Relationship Id="rId103" Type="http://schemas.openxmlformats.org/officeDocument/2006/relationships/hyperlink" Target="http://dailymail.co.uk/news" TargetMode="External"/><Relationship Id="rId224" Type="http://schemas.openxmlformats.org/officeDocument/2006/relationships/hyperlink" Target="http://cars.com" TargetMode="External"/><Relationship Id="rId345" Type="http://schemas.openxmlformats.org/officeDocument/2006/relationships/hyperlink" Target="http://weather.com" TargetMode="External"/><Relationship Id="rId466" Type="http://schemas.openxmlformats.org/officeDocument/2006/relationships/hyperlink" Target="http://realtor.com" TargetMode="External"/><Relationship Id="rId587" Type="http://schemas.openxmlformats.org/officeDocument/2006/relationships/hyperlink" Target="http://drugs.com" TargetMode="External"/><Relationship Id="rId102" Type="http://schemas.openxmlformats.org/officeDocument/2006/relationships/hyperlink" Target="http://sallysbakingaddiction.com" TargetMode="External"/><Relationship Id="rId223" Type="http://schemas.openxmlformats.org/officeDocument/2006/relationships/hyperlink" Target="http://news.yahoo.com" TargetMode="External"/><Relationship Id="rId344" Type="http://schemas.openxmlformats.org/officeDocument/2006/relationships/hyperlink" Target="http://foxnews.com" TargetMode="External"/><Relationship Id="rId465" Type="http://schemas.openxmlformats.org/officeDocument/2006/relationships/hyperlink" Target="http://heraldweekly.com" TargetMode="External"/><Relationship Id="rId586" Type="http://schemas.openxmlformats.org/officeDocument/2006/relationships/hyperlink" Target="http://weather.com" TargetMode="External"/><Relationship Id="rId101" Type="http://schemas.openxmlformats.org/officeDocument/2006/relationships/hyperlink" Target="http://slickdeals.net" TargetMode="External"/><Relationship Id="rId222" Type="http://schemas.openxmlformats.org/officeDocument/2006/relationships/hyperlink" Target="http://calculator.net" TargetMode="External"/><Relationship Id="rId343" Type="http://schemas.openxmlformats.org/officeDocument/2006/relationships/hyperlink" Target="http://nbcnews.com" TargetMode="External"/><Relationship Id="rId464" Type="http://schemas.openxmlformats.org/officeDocument/2006/relationships/hyperlink" Target="http://gameofglam.com" TargetMode="External"/><Relationship Id="rId585" Type="http://schemas.openxmlformats.org/officeDocument/2006/relationships/hyperlink" Target="http://fox59.com" TargetMode="External"/><Relationship Id="rId100" Type="http://schemas.openxmlformats.org/officeDocument/2006/relationships/hyperlink" Target="http://foxnews.com" TargetMode="External"/><Relationship Id="rId221" Type="http://schemas.openxmlformats.org/officeDocument/2006/relationships/hyperlink" Target="http://foxnews.com" TargetMode="External"/><Relationship Id="rId342" Type="http://schemas.openxmlformats.org/officeDocument/2006/relationships/hyperlink" Target="http://biblegateway.com" TargetMode="External"/><Relationship Id="rId463" Type="http://schemas.openxmlformats.org/officeDocument/2006/relationships/hyperlink" Target="http://signupgenius.com" TargetMode="External"/><Relationship Id="rId584" Type="http://schemas.openxmlformats.org/officeDocument/2006/relationships/hyperlink" Target="http://ebay.com" TargetMode="External"/><Relationship Id="rId217" Type="http://schemas.openxmlformats.org/officeDocument/2006/relationships/hyperlink" Target="http://accuweather.com" TargetMode="External"/><Relationship Id="rId338" Type="http://schemas.openxmlformats.org/officeDocument/2006/relationships/hyperlink" Target="http://redfin.com" TargetMode="External"/><Relationship Id="rId459" Type="http://schemas.openxmlformats.org/officeDocument/2006/relationships/hyperlink" Target="http://femanin.com" TargetMode="External"/><Relationship Id="rId216" Type="http://schemas.openxmlformats.org/officeDocument/2006/relationships/hyperlink" Target="http://w3schools.com" TargetMode="External"/><Relationship Id="rId337" Type="http://schemas.openxmlformats.org/officeDocument/2006/relationships/hyperlink" Target="http://finance.yahoo.com" TargetMode="External"/><Relationship Id="rId458" Type="http://schemas.openxmlformats.org/officeDocument/2006/relationships/hyperlink" Target="http://yellowpages.com" TargetMode="External"/><Relationship Id="rId579" Type="http://schemas.openxmlformats.org/officeDocument/2006/relationships/hyperlink" Target="http://msn.com" TargetMode="External"/><Relationship Id="rId215" Type="http://schemas.openxmlformats.org/officeDocument/2006/relationships/hyperlink" Target="http://mlb.com" TargetMode="External"/><Relationship Id="rId336" Type="http://schemas.openxmlformats.org/officeDocument/2006/relationships/hyperlink" Target="http://hindustantimes.com" TargetMode="External"/><Relationship Id="rId457" Type="http://schemas.openxmlformats.org/officeDocument/2006/relationships/hyperlink" Target="http://sporcle.com" TargetMode="External"/><Relationship Id="rId578" Type="http://schemas.openxmlformats.org/officeDocument/2006/relationships/hyperlink" Target="http://yahoo.com" TargetMode="External"/><Relationship Id="rId699" Type="http://schemas.openxmlformats.org/officeDocument/2006/relationships/hyperlink" Target="http://msn.com" TargetMode="External"/><Relationship Id="rId214" Type="http://schemas.openxmlformats.org/officeDocument/2006/relationships/hyperlink" Target="http://zillow.com" TargetMode="External"/><Relationship Id="rId335" Type="http://schemas.openxmlformats.org/officeDocument/2006/relationships/hyperlink" Target="http://funnyand.com" TargetMode="External"/><Relationship Id="rId456" Type="http://schemas.openxmlformats.org/officeDocument/2006/relationships/hyperlink" Target="http://drugs.com" TargetMode="External"/><Relationship Id="rId577" Type="http://schemas.openxmlformats.org/officeDocument/2006/relationships/hyperlink" Target="http://thesaurus.com" TargetMode="External"/><Relationship Id="rId698" Type="http://schemas.openxmlformats.org/officeDocument/2006/relationships/hyperlink" Target="http://mail.yahoo.com" TargetMode="External"/><Relationship Id="rId219" Type="http://schemas.openxmlformats.org/officeDocument/2006/relationships/hyperlink" Target="http://outlook.live.com" TargetMode="External"/><Relationship Id="rId218" Type="http://schemas.openxmlformats.org/officeDocument/2006/relationships/hyperlink" Target="http://ebay.com" TargetMode="External"/><Relationship Id="rId339" Type="http://schemas.openxmlformats.org/officeDocument/2006/relationships/hyperlink" Target="http://weather.com" TargetMode="External"/><Relationship Id="rId330" Type="http://schemas.openxmlformats.org/officeDocument/2006/relationships/hyperlink" Target="http://geeksforgeeks.org" TargetMode="External"/><Relationship Id="rId451" Type="http://schemas.openxmlformats.org/officeDocument/2006/relationships/hyperlink" Target="http://nbcnews.com" TargetMode="External"/><Relationship Id="rId572" Type="http://schemas.openxmlformats.org/officeDocument/2006/relationships/hyperlink" Target="http://the-sun.com" TargetMode="External"/><Relationship Id="rId693" Type="http://schemas.openxmlformats.org/officeDocument/2006/relationships/hyperlink" Target="http://weather.com" TargetMode="External"/><Relationship Id="rId450" Type="http://schemas.openxmlformats.org/officeDocument/2006/relationships/hyperlink" Target="http://onechicagocenter.com" TargetMode="External"/><Relationship Id="rId571" Type="http://schemas.openxmlformats.org/officeDocument/2006/relationships/hyperlink" Target="http://livescience.com" TargetMode="External"/><Relationship Id="rId692" Type="http://schemas.openxmlformats.org/officeDocument/2006/relationships/hyperlink" Target="http://ebay.com" TargetMode="External"/><Relationship Id="rId570" Type="http://schemas.openxmlformats.org/officeDocument/2006/relationships/hyperlink" Target="http://ebay.com" TargetMode="External"/><Relationship Id="rId691" Type="http://schemas.openxmlformats.org/officeDocument/2006/relationships/hyperlink" Target="http://weather.com" TargetMode="External"/><Relationship Id="rId690" Type="http://schemas.openxmlformats.org/officeDocument/2006/relationships/hyperlink" Target="http://zillow.com" TargetMode="External"/><Relationship Id="rId213" Type="http://schemas.openxmlformats.org/officeDocument/2006/relationships/hyperlink" Target="http://tomsguide.com" TargetMode="External"/><Relationship Id="rId334" Type="http://schemas.openxmlformats.org/officeDocument/2006/relationships/hyperlink" Target="http://ign.com" TargetMode="External"/><Relationship Id="rId455" Type="http://schemas.openxmlformats.org/officeDocument/2006/relationships/hyperlink" Target="http://cheapoair.com" TargetMode="External"/><Relationship Id="rId576" Type="http://schemas.openxmlformats.org/officeDocument/2006/relationships/hyperlink" Target="http://realtor.com" TargetMode="External"/><Relationship Id="rId697" Type="http://schemas.openxmlformats.org/officeDocument/2006/relationships/hyperlink" Target="http://mail.yahoo.com" TargetMode="External"/><Relationship Id="rId212" Type="http://schemas.openxmlformats.org/officeDocument/2006/relationships/hyperlink" Target="http://mail.aol.com" TargetMode="External"/><Relationship Id="rId333" Type="http://schemas.openxmlformats.org/officeDocument/2006/relationships/hyperlink" Target="http://finance.yahoo.com" TargetMode="External"/><Relationship Id="rId454" Type="http://schemas.openxmlformats.org/officeDocument/2006/relationships/hyperlink" Target="http://att.yahoo.com" TargetMode="External"/><Relationship Id="rId575" Type="http://schemas.openxmlformats.org/officeDocument/2006/relationships/hyperlink" Target="http://shareably.net" TargetMode="External"/><Relationship Id="rId696" Type="http://schemas.openxmlformats.org/officeDocument/2006/relationships/hyperlink" Target="http://mail.yahoo.com" TargetMode="External"/><Relationship Id="rId211" Type="http://schemas.openxmlformats.org/officeDocument/2006/relationships/hyperlink" Target="http://my.yahoo.com" TargetMode="External"/><Relationship Id="rId332" Type="http://schemas.openxmlformats.org/officeDocument/2006/relationships/hyperlink" Target="http://slickdeals.net" TargetMode="External"/><Relationship Id="rId453" Type="http://schemas.openxmlformats.org/officeDocument/2006/relationships/hyperlink" Target="http://rvtrader.com" TargetMode="External"/><Relationship Id="rId574" Type="http://schemas.openxmlformats.org/officeDocument/2006/relationships/hyperlink" Target="http://usatoday.com" TargetMode="External"/><Relationship Id="rId695" Type="http://schemas.openxmlformats.org/officeDocument/2006/relationships/hyperlink" Target="http://yahoo.com" TargetMode="External"/><Relationship Id="rId210" Type="http://schemas.openxmlformats.org/officeDocument/2006/relationships/hyperlink" Target="http://moneyppl.com" TargetMode="External"/><Relationship Id="rId331" Type="http://schemas.openxmlformats.org/officeDocument/2006/relationships/hyperlink" Target="http://flightaware.com" TargetMode="External"/><Relationship Id="rId452" Type="http://schemas.openxmlformats.org/officeDocument/2006/relationships/hyperlink" Target="http://bleacherbreaker.com" TargetMode="External"/><Relationship Id="rId573" Type="http://schemas.openxmlformats.org/officeDocument/2006/relationships/hyperlink" Target="http://biblegateway.com" TargetMode="External"/><Relationship Id="rId694" Type="http://schemas.openxmlformats.org/officeDocument/2006/relationships/hyperlink" Target="http://outlook.live.com" TargetMode="External"/><Relationship Id="rId370" Type="http://schemas.openxmlformats.org/officeDocument/2006/relationships/hyperlink" Target="http://historycollection.com" TargetMode="External"/><Relationship Id="rId491" Type="http://schemas.openxmlformats.org/officeDocument/2006/relationships/hyperlink" Target="http://foxnews.com" TargetMode="External"/><Relationship Id="rId490" Type="http://schemas.openxmlformats.org/officeDocument/2006/relationships/hyperlink" Target="http://cnn.com" TargetMode="External"/><Relationship Id="rId129" Type="http://schemas.openxmlformats.org/officeDocument/2006/relationships/hyperlink" Target="http://topclassactions.com" TargetMode="External"/><Relationship Id="rId128" Type="http://schemas.openxmlformats.org/officeDocument/2006/relationships/hyperlink" Target="http://lensvid.com" TargetMode="External"/><Relationship Id="rId249" Type="http://schemas.openxmlformats.org/officeDocument/2006/relationships/hyperlink" Target="http://healthyrecipesblogs.com" TargetMode="External"/><Relationship Id="rId127" Type="http://schemas.openxmlformats.org/officeDocument/2006/relationships/hyperlink" Target="http://investmentguru.com" TargetMode="External"/><Relationship Id="rId248" Type="http://schemas.openxmlformats.org/officeDocument/2006/relationships/hyperlink" Target="http://timeanddate.com" TargetMode="External"/><Relationship Id="rId369" Type="http://schemas.openxmlformats.org/officeDocument/2006/relationships/hyperlink" Target="http://cbsnews.com" TargetMode="External"/><Relationship Id="rId126" Type="http://schemas.openxmlformats.org/officeDocument/2006/relationships/hyperlink" Target="http://businessinsider.com" TargetMode="External"/><Relationship Id="rId247" Type="http://schemas.openxmlformats.org/officeDocument/2006/relationships/hyperlink" Target="http://the-sun.com" TargetMode="External"/><Relationship Id="rId368" Type="http://schemas.openxmlformats.org/officeDocument/2006/relationships/hyperlink" Target="http://ajc.com" TargetMode="External"/><Relationship Id="rId489" Type="http://schemas.openxmlformats.org/officeDocument/2006/relationships/hyperlink" Target="http://lotterypost.com" TargetMode="External"/><Relationship Id="rId121" Type="http://schemas.openxmlformats.org/officeDocument/2006/relationships/hyperlink" Target="http://thebigmansworld.com" TargetMode="External"/><Relationship Id="rId242" Type="http://schemas.openxmlformats.org/officeDocument/2006/relationships/hyperlink" Target="http://realtor.com" TargetMode="External"/><Relationship Id="rId363" Type="http://schemas.openxmlformats.org/officeDocument/2006/relationships/hyperlink" Target="http://w3schools.com" TargetMode="External"/><Relationship Id="rId484" Type="http://schemas.openxmlformats.org/officeDocument/2006/relationships/hyperlink" Target="http://the-sun.com" TargetMode="External"/><Relationship Id="rId120" Type="http://schemas.openxmlformats.org/officeDocument/2006/relationships/hyperlink" Target="http://ajc.com" TargetMode="External"/><Relationship Id="rId241" Type="http://schemas.openxmlformats.org/officeDocument/2006/relationships/hyperlink" Target="http://finance.yahoo.com" TargetMode="External"/><Relationship Id="rId362" Type="http://schemas.openxmlformats.org/officeDocument/2006/relationships/hyperlink" Target="http://yourroyals.com" TargetMode="External"/><Relationship Id="rId483" Type="http://schemas.openxmlformats.org/officeDocument/2006/relationships/hyperlink" Target="http://weather.com" TargetMode="External"/><Relationship Id="rId240" Type="http://schemas.openxmlformats.org/officeDocument/2006/relationships/hyperlink" Target="http://wsj.com" TargetMode="External"/><Relationship Id="rId361" Type="http://schemas.openxmlformats.org/officeDocument/2006/relationships/hyperlink" Target="http://usatoday.com" TargetMode="External"/><Relationship Id="rId482" Type="http://schemas.openxmlformats.org/officeDocument/2006/relationships/hyperlink" Target="http://realtor.com" TargetMode="External"/><Relationship Id="rId360" Type="http://schemas.openxmlformats.org/officeDocument/2006/relationships/hyperlink" Target="http://weather.com" TargetMode="External"/><Relationship Id="rId481" Type="http://schemas.openxmlformats.org/officeDocument/2006/relationships/hyperlink" Target="http://femanin.com" TargetMode="External"/><Relationship Id="rId125" Type="http://schemas.openxmlformats.org/officeDocument/2006/relationships/hyperlink" Target="http://boattrader.com" TargetMode="External"/><Relationship Id="rId246" Type="http://schemas.openxmlformats.org/officeDocument/2006/relationships/hyperlink" Target="http://yellowpages.com" TargetMode="External"/><Relationship Id="rId367" Type="http://schemas.openxmlformats.org/officeDocument/2006/relationships/hyperlink" Target="http://mapquest.com" TargetMode="External"/><Relationship Id="rId488" Type="http://schemas.openxmlformats.org/officeDocument/2006/relationships/hyperlink" Target="http://poshland.com" TargetMode="External"/><Relationship Id="rId124" Type="http://schemas.openxmlformats.org/officeDocument/2006/relationships/hyperlink" Target="http://rollingstone.com" TargetMode="External"/><Relationship Id="rId245" Type="http://schemas.openxmlformats.org/officeDocument/2006/relationships/hyperlink" Target="http://investopedia.com" TargetMode="External"/><Relationship Id="rId366" Type="http://schemas.openxmlformats.org/officeDocument/2006/relationships/hyperlink" Target="http://nytimes.com" TargetMode="External"/><Relationship Id="rId487" Type="http://schemas.openxmlformats.org/officeDocument/2006/relationships/hyperlink" Target="http://gamespot.com" TargetMode="External"/><Relationship Id="rId123" Type="http://schemas.openxmlformats.org/officeDocument/2006/relationships/hyperlink" Target="http://androidauthority.com" TargetMode="External"/><Relationship Id="rId244" Type="http://schemas.openxmlformats.org/officeDocument/2006/relationships/hyperlink" Target="http://whatismyipaddress.com" TargetMode="External"/><Relationship Id="rId365" Type="http://schemas.openxmlformats.org/officeDocument/2006/relationships/hyperlink" Target="http://daily-choices.com" TargetMode="External"/><Relationship Id="rId486" Type="http://schemas.openxmlformats.org/officeDocument/2006/relationships/hyperlink" Target="http://slickdeals.net" TargetMode="External"/><Relationship Id="rId122" Type="http://schemas.openxmlformats.org/officeDocument/2006/relationships/hyperlink" Target="http://mlb.com" TargetMode="External"/><Relationship Id="rId243" Type="http://schemas.openxmlformats.org/officeDocument/2006/relationships/hyperlink" Target="http://houseplans.net" TargetMode="External"/><Relationship Id="rId364" Type="http://schemas.openxmlformats.org/officeDocument/2006/relationships/hyperlink" Target="http://ebay.com" TargetMode="External"/><Relationship Id="rId485" Type="http://schemas.openxmlformats.org/officeDocument/2006/relationships/hyperlink" Target="http://bbc.com" TargetMode="External"/><Relationship Id="rId95" Type="http://schemas.openxmlformats.org/officeDocument/2006/relationships/hyperlink" Target="http://usatoday.com" TargetMode="External"/><Relationship Id="rId94" Type="http://schemas.openxmlformats.org/officeDocument/2006/relationships/hyperlink" Target="http://zillow.com" TargetMode="External"/><Relationship Id="rId97" Type="http://schemas.openxmlformats.org/officeDocument/2006/relationships/hyperlink" Target="http://yourdailysportfix.com" TargetMode="External"/><Relationship Id="rId96" Type="http://schemas.openxmlformats.org/officeDocument/2006/relationships/hyperlink" Target="http://poshland.com" TargetMode="External"/><Relationship Id="rId99" Type="http://schemas.openxmlformats.org/officeDocument/2006/relationships/hyperlink" Target="http://topclassactions.com" TargetMode="External"/><Relationship Id="rId480" Type="http://schemas.openxmlformats.org/officeDocument/2006/relationships/hyperlink" Target="http://people.com" TargetMode="External"/><Relationship Id="rId98" Type="http://schemas.openxmlformats.org/officeDocument/2006/relationships/hyperlink" Target="http://msn.com" TargetMode="External"/><Relationship Id="rId91" Type="http://schemas.openxmlformats.org/officeDocument/2006/relationships/hyperlink" Target="http://realtor.com" TargetMode="External"/><Relationship Id="rId90" Type="http://schemas.openxmlformats.org/officeDocument/2006/relationships/hyperlink" Target="http://msn.com" TargetMode="External"/><Relationship Id="rId93" Type="http://schemas.openxmlformats.org/officeDocument/2006/relationships/hyperlink" Target="http://signupgenius.com" TargetMode="External"/><Relationship Id="rId92" Type="http://schemas.openxmlformats.org/officeDocument/2006/relationships/hyperlink" Target="http://abcnews.go.com" TargetMode="External"/><Relationship Id="rId118" Type="http://schemas.openxmlformats.org/officeDocument/2006/relationships/hyperlink" Target="http://politico.com" TargetMode="External"/><Relationship Id="rId239" Type="http://schemas.openxmlformats.org/officeDocument/2006/relationships/hyperlink" Target="http://sports.yahoo.com" TargetMode="External"/><Relationship Id="rId117" Type="http://schemas.openxmlformats.org/officeDocument/2006/relationships/hyperlink" Target="http://wordunscrambler.me" TargetMode="External"/><Relationship Id="rId238" Type="http://schemas.openxmlformats.org/officeDocument/2006/relationships/hyperlink" Target="http://thehulltruth.com" TargetMode="External"/><Relationship Id="rId359" Type="http://schemas.openxmlformats.org/officeDocument/2006/relationships/hyperlink" Target="http://mail.yahoo.com" TargetMode="External"/><Relationship Id="rId116" Type="http://schemas.openxmlformats.org/officeDocument/2006/relationships/hyperlink" Target="http://bbc.com" TargetMode="External"/><Relationship Id="rId237" Type="http://schemas.openxmlformats.org/officeDocument/2006/relationships/hyperlink" Target="http://cbssports.com" TargetMode="External"/><Relationship Id="rId358" Type="http://schemas.openxmlformats.org/officeDocument/2006/relationships/hyperlink" Target="http://accuweather.com" TargetMode="External"/><Relationship Id="rId479" Type="http://schemas.openxmlformats.org/officeDocument/2006/relationships/hyperlink" Target="http://thesaltymarshmallow.com" TargetMode="External"/><Relationship Id="rId115" Type="http://schemas.openxmlformats.org/officeDocument/2006/relationships/hyperlink" Target="http://wikihow.com" TargetMode="External"/><Relationship Id="rId236" Type="http://schemas.openxmlformats.org/officeDocument/2006/relationships/hyperlink" Target="http://evite.com" TargetMode="External"/><Relationship Id="rId357" Type="http://schemas.openxmlformats.org/officeDocument/2006/relationships/hyperlink" Target="http://accuweather.com" TargetMode="External"/><Relationship Id="rId478" Type="http://schemas.openxmlformats.org/officeDocument/2006/relationships/hyperlink" Target="http://tomsguide.com" TargetMode="External"/><Relationship Id="rId599" Type="http://schemas.openxmlformats.org/officeDocument/2006/relationships/hyperlink" Target="http://mail.aol.com" TargetMode="External"/><Relationship Id="rId119" Type="http://schemas.openxmlformats.org/officeDocument/2006/relationships/hyperlink" Target="http://mlb.com" TargetMode="External"/><Relationship Id="rId110" Type="http://schemas.openxmlformats.org/officeDocument/2006/relationships/hyperlink" Target="http://whatismyipaddress.com" TargetMode="External"/><Relationship Id="rId231" Type="http://schemas.openxmlformats.org/officeDocument/2006/relationships/hyperlink" Target="http://news.yahoo.com" TargetMode="External"/><Relationship Id="rId352" Type="http://schemas.openxmlformats.org/officeDocument/2006/relationships/hyperlink" Target="http://msn.com" TargetMode="External"/><Relationship Id="rId473" Type="http://schemas.openxmlformats.org/officeDocument/2006/relationships/hyperlink" Target="http://accuweather.com" TargetMode="External"/><Relationship Id="rId594" Type="http://schemas.openxmlformats.org/officeDocument/2006/relationships/hyperlink" Target="http://realtor.com" TargetMode="External"/><Relationship Id="rId230" Type="http://schemas.openxmlformats.org/officeDocument/2006/relationships/hyperlink" Target="http://biblegateway.com" TargetMode="External"/><Relationship Id="rId351" Type="http://schemas.openxmlformats.org/officeDocument/2006/relationships/hyperlink" Target="http://doodle.com" TargetMode="External"/><Relationship Id="rId472" Type="http://schemas.openxmlformats.org/officeDocument/2006/relationships/hyperlink" Target="http://jdpower.com" TargetMode="External"/><Relationship Id="rId593" Type="http://schemas.openxmlformats.org/officeDocument/2006/relationships/hyperlink" Target="http://biblegateway.com" TargetMode="External"/><Relationship Id="rId350" Type="http://schemas.openxmlformats.org/officeDocument/2006/relationships/hyperlink" Target="http://geeksforgeeks.org" TargetMode="External"/><Relationship Id="rId471" Type="http://schemas.openxmlformats.org/officeDocument/2006/relationships/hyperlink" Target="http://foxnews.com" TargetMode="External"/><Relationship Id="rId592" Type="http://schemas.openxmlformats.org/officeDocument/2006/relationships/hyperlink" Target="http://newsmemory.com" TargetMode="External"/><Relationship Id="rId470" Type="http://schemas.openxmlformats.org/officeDocument/2006/relationships/hyperlink" Target="http://outlook.live.com" TargetMode="External"/><Relationship Id="rId591" Type="http://schemas.openxmlformats.org/officeDocument/2006/relationships/hyperlink" Target="http://ebay.com" TargetMode="External"/><Relationship Id="rId114" Type="http://schemas.openxmlformats.org/officeDocument/2006/relationships/hyperlink" Target="http://screenrant.com" TargetMode="External"/><Relationship Id="rId235" Type="http://schemas.openxmlformats.org/officeDocument/2006/relationships/hyperlink" Target="http://upworthy.com" TargetMode="External"/><Relationship Id="rId356" Type="http://schemas.openxmlformats.org/officeDocument/2006/relationships/hyperlink" Target="http://biblegateway.com" TargetMode="External"/><Relationship Id="rId477" Type="http://schemas.openxmlformats.org/officeDocument/2006/relationships/hyperlink" Target="http://nbcnews.com" TargetMode="External"/><Relationship Id="rId598" Type="http://schemas.openxmlformats.org/officeDocument/2006/relationships/hyperlink" Target="http://outlook.live.com" TargetMode="External"/><Relationship Id="rId113" Type="http://schemas.openxmlformats.org/officeDocument/2006/relationships/hyperlink" Target="http://usatoday.com" TargetMode="External"/><Relationship Id="rId234" Type="http://schemas.openxmlformats.org/officeDocument/2006/relationships/hyperlink" Target="http://dinneratthezoo.com" TargetMode="External"/><Relationship Id="rId355" Type="http://schemas.openxmlformats.org/officeDocument/2006/relationships/hyperlink" Target="http://outlook.live.com" TargetMode="External"/><Relationship Id="rId476" Type="http://schemas.openxmlformats.org/officeDocument/2006/relationships/hyperlink" Target="http://kbb.com" TargetMode="External"/><Relationship Id="rId597" Type="http://schemas.openxmlformats.org/officeDocument/2006/relationships/hyperlink" Target="http://ebay.com" TargetMode="External"/><Relationship Id="rId112" Type="http://schemas.openxmlformats.org/officeDocument/2006/relationships/hyperlink" Target="http://people.com" TargetMode="External"/><Relationship Id="rId233" Type="http://schemas.openxmlformats.org/officeDocument/2006/relationships/hyperlink" Target="http://weather.com" TargetMode="External"/><Relationship Id="rId354" Type="http://schemas.openxmlformats.org/officeDocument/2006/relationships/hyperlink" Target="http://medicalnewstoday.com" TargetMode="External"/><Relationship Id="rId475" Type="http://schemas.openxmlformats.org/officeDocument/2006/relationships/hyperlink" Target="http://microsoftcasualgames.com" TargetMode="External"/><Relationship Id="rId596" Type="http://schemas.openxmlformats.org/officeDocument/2006/relationships/hyperlink" Target="http://ebay.com" TargetMode="External"/><Relationship Id="rId111" Type="http://schemas.openxmlformats.org/officeDocument/2006/relationships/hyperlink" Target="http://doctoreport.com" TargetMode="External"/><Relationship Id="rId232" Type="http://schemas.openxmlformats.org/officeDocument/2006/relationships/hyperlink" Target="http://britannica.com" TargetMode="External"/><Relationship Id="rId353" Type="http://schemas.openxmlformats.org/officeDocument/2006/relationships/hyperlink" Target="http://cars.com" TargetMode="External"/><Relationship Id="rId474" Type="http://schemas.openxmlformats.org/officeDocument/2006/relationships/hyperlink" Target="http://weather.com" TargetMode="External"/><Relationship Id="rId595" Type="http://schemas.openxmlformats.org/officeDocument/2006/relationships/hyperlink" Target="http://nypost.com" TargetMode="External"/><Relationship Id="rId305" Type="http://schemas.openxmlformats.org/officeDocument/2006/relationships/hyperlink" Target="http://jdpower.com" TargetMode="External"/><Relationship Id="rId426" Type="http://schemas.openxmlformats.org/officeDocument/2006/relationships/hyperlink" Target="http://foxnews.com" TargetMode="External"/><Relationship Id="rId547" Type="http://schemas.openxmlformats.org/officeDocument/2006/relationships/hyperlink" Target="http://biblegateway.com" TargetMode="External"/><Relationship Id="rId668" Type="http://schemas.openxmlformats.org/officeDocument/2006/relationships/hyperlink" Target="http://msn.com" TargetMode="External"/><Relationship Id="rId304" Type="http://schemas.openxmlformats.org/officeDocument/2006/relationships/hyperlink" Target="http://myfitnesspal.com" TargetMode="External"/><Relationship Id="rId425" Type="http://schemas.openxmlformats.org/officeDocument/2006/relationships/hyperlink" Target="http://cbsnews.com" TargetMode="External"/><Relationship Id="rId546" Type="http://schemas.openxmlformats.org/officeDocument/2006/relationships/hyperlink" Target="http://phys.org" TargetMode="External"/><Relationship Id="rId667" Type="http://schemas.openxmlformats.org/officeDocument/2006/relationships/hyperlink" Target="http://mail.yahoo.com" TargetMode="External"/><Relationship Id="rId303" Type="http://schemas.openxmlformats.org/officeDocument/2006/relationships/hyperlink" Target="http://wsmv.com" TargetMode="External"/><Relationship Id="rId424" Type="http://schemas.openxmlformats.org/officeDocument/2006/relationships/hyperlink" Target="http://kbb.com" TargetMode="External"/><Relationship Id="rId545" Type="http://schemas.openxmlformats.org/officeDocument/2006/relationships/hyperlink" Target="http://poshland.com" TargetMode="External"/><Relationship Id="rId666" Type="http://schemas.openxmlformats.org/officeDocument/2006/relationships/hyperlink" Target="http://people.com" TargetMode="External"/><Relationship Id="rId302" Type="http://schemas.openxmlformats.org/officeDocument/2006/relationships/hyperlink" Target="http://dailymail.co.uk/tvshowbiz" TargetMode="External"/><Relationship Id="rId423" Type="http://schemas.openxmlformats.org/officeDocument/2006/relationships/hyperlink" Target="http://sports.yahoo.com" TargetMode="External"/><Relationship Id="rId544" Type="http://schemas.openxmlformats.org/officeDocument/2006/relationships/hyperlink" Target="http://bbc.com" TargetMode="External"/><Relationship Id="rId665" Type="http://schemas.openxmlformats.org/officeDocument/2006/relationships/hyperlink" Target="http://weather.com" TargetMode="External"/><Relationship Id="rId309" Type="http://schemas.openxmlformats.org/officeDocument/2006/relationships/hyperlink" Target="http://weather.com" TargetMode="External"/><Relationship Id="rId308" Type="http://schemas.openxmlformats.org/officeDocument/2006/relationships/hyperlink" Target="http://zillow.com" TargetMode="External"/><Relationship Id="rId429" Type="http://schemas.openxmlformats.org/officeDocument/2006/relationships/hyperlink" Target="http://bbc.com" TargetMode="External"/><Relationship Id="rId307" Type="http://schemas.openxmlformats.org/officeDocument/2006/relationships/hyperlink" Target="http://yahoo.com" TargetMode="External"/><Relationship Id="rId428" Type="http://schemas.openxmlformats.org/officeDocument/2006/relationships/hyperlink" Target="http://outlook.live.com" TargetMode="External"/><Relationship Id="rId549" Type="http://schemas.openxmlformats.org/officeDocument/2006/relationships/hyperlink" Target="http://mail.aol.com" TargetMode="External"/><Relationship Id="rId306" Type="http://schemas.openxmlformats.org/officeDocument/2006/relationships/hyperlink" Target="http://news.yahoo.com" TargetMode="External"/><Relationship Id="rId427" Type="http://schemas.openxmlformats.org/officeDocument/2006/relationships/hyperlink" Target="http://kbb.com" TargetMode="External"/><Relationship Id="rId548" Type="http://schemas.openxmlformats.org/officeDocument/2006/relationships/hyperlink" Target="http://weather.com" TargetMode="External"/><Relationship Id="rId669" Type="http://schemas.openxmlformats.org/officeDocument/2006/relationships/hyperlink" Target="http://mail.aol.com" TargetMode="External"/><Relationship Id="rId660" Type="http://schemas.openxmlformats.org/officeDocument/2006/relationships/hyperlink" Target="http://gamingbible.com" TargetMode="External"/><Relationship Id="rId301" Type="http://schemas.openxmlformats.org/officeDocument/2006/relationships/hyperlink" Target="http://factinate.com" TargetMode="External"/><Relationship Id="rId422" Type="http://schemas.openxmlformats.org/officeDocument/2006/relationships/hyperlink" Target="http://omnicalculator.com" TargetMode="External"/><Relationship Id="rId543" Type="http://schemas.openxmlformats.org/officeDocument/2006/relationships/hyperlink" Target="http://yahoo.com" TargetMode="External"/><Relationship Id="rId664" Type="http://schemas.openxmlformats.org/officeDocument/2006/relationships/hyperlink" Target="http://thesaurus.com" TargetMode="External"/><Relationship Id="rId300" Type="http://schemas.openxmlformats.org/officeDocument/2006/relationships/hyperlink" Target="http://cbsnews.com" TargetMode="External"/><Relationship Id="rId421" Type="http://schemas.openxmlformats.org/officeDocument/2006/relationships/hyperlink" Target="http://mail.aol.com" TargetMode="External"/><Relationship Id="rId542" Type="http://schemas.openxmlformats.org/officeDocument/2006/relationships/hyperlink" Target="http://culinaryhill.com" TargetMode="External"/><Relationship Id="rId663" Type="http://schemas.openxmlformats.org/officeDocument/2006/relationships/hyperlink" Target="http://weather.com" TargetMode="External"/><Relationship Id="rId420" Type="http://schemas.openxmlformats.org/officeDocument/2006/relationships/hyperlink" Target="http://cbssports.com" TargetMode="External"/><Relationship Id="rId541" Type="http://schemas.openxmlformats.org/officeDocument/2006/relationships/hyperlink" Target="http://msn.com" TargetMode="External"/><Relationship Id="rId662" Type="http://schemas.openxmlformats.org/officeDocument/2006/relationships/hyperlink" Target="http://yahoo.com" TargetMode="External"/><Relationship Id="rId540" Type="http://schemas.openxmlformats.org/officeDocument/2006/relationships/hyperlink" Target="http://flightaware.com" TargetMode="External"/><Relationship Id="rId661" Type="http://schemas.openxmlformats.org/officeDocument/2006/relationships/hyperlink" Target="http://insider.com" TargetMode="External"/><Relationship Id="rId415" Type="http://schemas.openxmlformats.org/officeDocument/2006/relationships/hyperlink" Target="http://investing.com" TargetMode="External"/><Relationship Id="rId536" Type="http://schemas.openxmlformats.org/officeDocument/2006/relationships/hyperlink" Target="http://medicalnewstoday.com" TargetMode="External"/><Relationship Id="rId657" Type="http://schemas.openxmlformats.org/officeDocument/2006/relationships/hyperlink" Target="http://msn.com" TargetMode="External"/><Relationship Id="rId414" Type="http://schemas.openxmlformats.org/officeDocument/2006/relationships/hyperlink" Target="http://apnews.com" TargetMode="External"/><Relationship Id="rId535" Type="http://schemas.openxmlformats.org/officeDocument/2006/relationships/hyperlink" Target="http://whatismyipaddress.com" TargetMode="External"/><Relationship Id="rId656" Type="http://schemas.openxmlformats.org/officeDocument/2006/relationships/hyperlink" Target="http://mail.aol.com" TargetMode="External"/><Relationship Id="rId413" Type="http://schemas.openxmlformats.org/officeDocument/2006/relationships/hyperlink" Target="http://bestbuy.com" TargetMode="External"/><Relationship Id="rId534" Type="http://schemas.openxmlformats.org/officeDocument/2006/relationships/hyperlink" Target="http://reference.com" TargetMode="External"/><Relationship Id="rId655" Type="http://schemas.openxmlformats.org/officeDocument/2006/relationships/hyperlink" Target="http://ebay.com" TargetMode="External"/><Relationship Id="rId412" Type="http://schemas.openxmlformats.org/officeDocument/2006/relationships/hyperlink" Target="http://finance.yahoo.com" TargetMode="External"/><Relationship Id="rId533" Type="http://schemas.openxmlformats.org/officeDocument/2006/relationships/hyperlink" Target="http://weather.com" TargetMode="External"/><Relationship Id="rId654" Type="http://schemas.openxmlformats.org/officeDocument/2006/relationships/hyperlink" Target="http://m.timesofindia.com" TargetMode="External"/><Relationship Id="rId419" Type="http://schemas.openxmlformats.org/officeDocument/2006/relationships/hyperlink" Target="http://travelerdreams.com" TargetMode="External"/><Relationship Id="rId418" Type="http://schemas.openxmlformats.org/officeDocument/2006/relationships/hyperlink" Target="http://foxnews.com" TargetMode="External"/><Relationship Id="rId539" Type="http://schemas.openxmlformats.org/officeDocument/2006/relationships/hyperlink" Target="http://scitechdaily.com" TargetMode="External"/><Relationship Id="rId417" Type="http://schemas.openxmlformats.org/officeDocument/2006/relationships/hyperlink" Target="http://fandom.com" TargetMode="External"/><Relationship Id="rId538" Type="http://schemas.openxmlformats.org/officeDocument/2006/relationships/hyperlink" Target="http://att.yahoo.com" TargetMode="External"/><Relationship Id="rId659" Type="http://schemas.openxmlformats.org/officeDocument/2006/relationships/hyperlink" Target="http://cnn.com" TargetMode="External"/><Relationship Id="rId416" Type="http://schemas.openxmlformats.org/officeDocument/2006/relationships/hyperlink" Target="http://newsharper.com" TargetMode="External"/><Relationship Id="rId537" Type="http://schemas.openxmlformats.org/officeDocument/2006/relationships/hyperlink" Target="http://investing.com" TargetMode="External"/><Relationship Id="rId658" Type="http://schemas.openxmlformats.org/officeDocument/2006/relationships/hyperlink" Target="http://nypost.com" TargetMode="External"/><Relationship Id="rId411" Type="http://schemas.openxmlformats.org/officeDocument/2006/relationships/hyperlink" Target="http://w3schools.com" TargetMode="External"/><Relationship Id="rId532" Type="http://schemas.openxmlformats.org/officeDocument/2006/relationships/hyperlink" Target="http://signin.ebay.com" TargetMode="External"/><Relationship Id="rId653" Type="http://schemas.openxmlformats.org/officeDocument/2006/relationships/hyperlink" Target="http://outlook.live.com" TargetMode="External"/><Relationship Id="rId410" Type="http://schemas.openxmlformats.org/officeDocument/2006/relationships/hyperlink" Target="http://weather.com" TargetMode="External"/><Relationship Id="rId531" Type="http://schemas.openxmlformats.org/officeDocument/2006/relationships/hyperlink" Target="http://forbes.com" TargetMode="External"/><Relationship Id="rId652" Type="http://schemas.openxmlformats.org/officeDocument/2006/relationships/hyperlink" Target="http://a-z-animals.com" TargetMode="External"/><Relationship Id="rId530" Type="http://schemas.openxmlformats.org/officeDocument/2006/relationships/hyperlink" Target="http://msn.com" TargetMode="External"/><Relationship Id="rId651" Type="http://schemas.openxmlformats.org/officeDocument/2006/relationships/hyperlink" Target="http://mail.yahoo.com" TargetMode="External"/><Relationship Id="rId650" Type="http://schemas.openxmlformats.org/officeDocument/2006/relationships/hyperlink" Target="http://mail.aol.com" TargetMode="External"/><Relationship Id="rId206" Type="http://schemas.openxmlformats.org/officeDocument/2006/relationships/hyperlink" Target="http://activebeat.com" TargetMode="External"/><Relationship Id="rId327" Type="http://schemas.openxmlformats.org/officeDocument/2006/relationships/hyperlink" Target="http://cars.com" TargetMode="External"/><Relationship Id="rId448" Type="http://schemas.openxmlformats.org/officeDocument/2006/relationships/hyperlink" Target="http://realtor.com" TargetMode="External"/><Relationship Id="rId569" Type="http://schemas.openxmlformats.org/officeDocument/2006/relationships/hyperlink" Target="http://realtor.com" TargetMode="External"/><Relationship Id="rId205" Type="http://schemas.openxmlformats.org/officeDocument/2006/relationships/hyperlink" Target="http://biblegateway.com" TargetMode="External"/><Relationship Id="rId326" Type="http://schemas.openxmlformats.org/officeDocument/2006/relationships/hyperlink" Target="http://cbsnews.com" TargetMode="External"/><Relationship Id="rId447" Type="http://schemas.openxmlformats.org/officeDocument/2006/relationships/hyperlink" Target="http://foxnews.com" TargetMode="External"/><Relationship Id="rId568" Type="http://schemas.openxmlformats.org/officeDocument/2006/relationships/hyperlink" Target="http://outlook.live.com" TargetMode="External"/><Relationship Id="rId689" Type="http://schemas.openxmlformats.org/officeDocument/2006/relationships/hyperlink" Target="http://thesaurus.com" TargetMode="External"/><Relationship Id="rId204" Type="http://schemas.openxmlformats.org/officeDocument/2006/relationships/hyperlink" Target="http://merriam-webster.com/dictionary" TargetMode="External"/><Relationship Id="rId325" Type="http://schemas.openxmlformats.org/officeDocument/2006/relationships/hyperlink" Target="http://weather.com" TargetMode="External"/><Relationship Id="rId446" Type="http://schemas.openxmlformats.org/officeDocument/2006/relationships/hyperlink" Target="http://zillow.com" TargetMode="External"/><Relationship Id="rId567" Type="http://schemas.openxmlformats.org/officeDocument/2006/relationships/hyperlink" Target="http://gamerant.com" TargetMode="External"/><Relationship Id="rId688" Type="http://schemas.openxmlformats.org/officeDocument/2006/relationships/hyperlink" Target="http://msn.com" TargetMode="External"/><Relationship Id="rId203" Type="http://schemas.openxmlformats.org/officeDocument/2006/relationships/hyperlink" Target="http://soaps.sheknows.com" TargetMode="External"/><Relationship Id="rId324" Type="http://schemas.openxmlformats.org/officeDocument/2006/relationships/hyperlink" Target="http://nypost.com" TargetMode="External"/><Relationship Id="rId445" Type="http://schemas.openxmlformats.org/officeDocument/2006/relationships/hyperlink" Target="http://news.yahoo.com" TargetMode="External"/><Relationship Id="rId566" Type="http://schemas.openxmlformats.org/officeDocument/2006/relationships/hyperlink" Target="http://espn.com" TargetMode="External"/><Relationship Id="rId687" Type="http://schemas.openxmlformats.org/officeDocument/2006/relationships/hyperlink" Target="http://forbes.com" TargetMode="External"/><Relationship Id="rId209" Type="http://schemas.openxmlformats.org/officeDocument/2006/relationships/hyperlink" Target="http://mail.yahoo.com" TargetMode="External"/><Relationship Id="rId208" Type="http://schemas.openxmlformats.org/officeDocument/2006/relationships/hyperlink" Target="http://foxbusiness.com" TargetMode="External"/><Relationship Id="rId329" Type="http://schemas.openxmlformats.org/officeDocument/2006/relationships/hyperlink" Target="http://mail.yahoo.com" TargetMode="External"/><Relationship Id="rId207" Type="http://schemas.openxmlformats.org/officeDocument/2006/relationships/hyperlink" Target="http://biblegateway.com" TargetMode="External"/><Relationship Id="rId328" Type="http://schemas.openxmlformats.org/officeDocument/2006/relationships/hyperlink" Target="http://kbb.com" TargetMode="External"/><Relationship Id="rId449" Type="http://schemas.openxmlformats.org/officeDocument/2006/relationships/hyperlink" Target="http://nbcsports.com" TargetMode="External"/><Relationship Id="rId440" Type="http://schemas.openxmlformats.org/officeDocument/2006/relationships/hyperlink" Target="http://forbes.com" TargetMode="External"/><Relationship Id="rId561" Type="http://schemas.openxmlformats.org/officeDocument/2006/relationships/hyperlink" Target="http://weather.com" TargetMode="External"/><Relationship Id="rId682" Type="http://schemas.openxmlformats.org/officeDocument/2006/relationships/hyperlink" Target="http://msn.com" TargetMode="External"/><Relationship Id="rId560" Type="http://schemas.openxmlformats.org/officeDocument/2006/relationships/hyperlink" Target="http://whatismyipaddress.com" TargetMode="External"/><Relationship Id="rId681" Type="http://schemas.openxmlformats.org/officeDocument/2006/relationships/hyperlink" Target="http://streetinsider.com" TargetMode="External"/><Relationship Id="rId680" Type="http://schemas.openxmlformats.org/officeDocument/2006/relationships/hyperlink" Target="http://yahoo.com" TargetMode="External"/><Relationship Id="rId202" Type="http://schemas.openxmlformats.org/officeDocument/2006/relationships/hyperlink" Target="http://mail.aol.com" TargetMode="External"/><Relationship Id="rId323" Type="http://schemas.openxmlformats.org/officeDocument/2006/relationships/hyperlink" Target="http://buzzfeed.com" TargetMode="External"/><Relationship Id="rId444" Type="http://schemas.openxmlformats.org/officeDocument/2006/relationships/hyperlink" Target="http://ebay.com" TargetMode="External"/><Relationship Id="rId565" Type="http://schemas.openxmlformats.org/officeDocument/2006/relationships/hyperlink" Target="http://aol.com" TargetMode="External"/><Relationship Id="rId686" Type="http://schemas.openxmlformats.org/officeDocument/2006/relationships/hyperlink" Target="http://msn.com" TargetMode="External"/><Relationship Id="rId201" Type="http://schemas.openxmlformats.org/officeDocument/2006/relationships/hyperlink" Target="http://biblegateway.com" TargetMode="External"/><Relationship Id="rId322" Type="http://schemas.openxmlformats.org/officeDocument/2006/relationships/hyperlink" Target="http://biblegateway.com" TargetMode="External"/><Relationship Id="rId443" Type="http://schemas.openxmlformats.org/officeDocument/2006/relationships/hyperlink" Target="http://ebay.com" TargetMode="External"/><Relationship Id="rId564" Type="http://schemas.openxmlformats.org/officeDocument/2006/relationships/hyperlink" Target="http://fortune.com" TargetMode="External"/><Relationship Id="rId685" Type="http://schemas.openxmlformats.org/officeDocument/2006/relationships/hyperlink" Target="http://wsvn.com" TargetMode="External"/><Relationship Id="rId200" Type="http://schemas.openxmlformats.org/officeDocument/2006/relationships/hyperlink" Target="http://nsfas-applications.co.za" TargetMode="External"/><Relationship Id="rId321" Type="http://schemas.openxmlformats.org/officeDocument/2006/relationships/hyperlink" Target="http://pandora.com" TargetMode="External"/><Relationship Id="rId442" Type="http://schemas.openxmlformats.org/officeDocument/2006/relationships/hyperlink" Target="http://weather.com" TargetMode="External"/><Relationship Id="rId563" Type="http://schemas.openxmlformats.org/officeDocument/2006/relationships/hyperlink" Target="http://nypost.com" TargetMode="External"/><Relationship Id="rId684" Type="http://schemas.openxmlformats.org/officeDocument/2006/relationships/hyperlink" Target="http://biblegateway.com" TargetMode="External"/><Relationship Id="rId320" Type="http://schemas.openxmlformats.org/officeDocument/2006/relationships/hyperlink" Target="http://outlook.live.com" TargetMode="External"/><Relationship Id="rId441" Type="http://schemas.openxmlformats.org/officeDocument/2006/relationships/hyperlink" Target="http://ranker.com" TargetMode="External"/><Relationship Id="rId562" Type="http://schemas.openxmlformats.org/officeDocument/2006/relationships/hyperlink" Target="http://cnn.com" TargetMode="External"/><Relationship Id="rId683" Type="http://schemas.openxmlformats.org/officeDocument/2006/relationships/hyperlink" Target="http://msn.com" TargetMode="External"/><Relationship Id="rId316" Type="http://schemas.openxmlformats.org/officeDocument/2006/relationships/hyperlink" Target="http://cargurus.com" TargetMode="External"/><Relationship Id="rId437" Type="http://schemas.openxmlformats.org/officeDocument/2006/relationships/hyperlink" Target="http://signupgenius.com" TargetMode="External"/><Relationship Id="rId558" Type="http://schemas.openxmlformats.org/officeDocument/2006/relationships/hyperlink" Target="http://taboolanews.com" TargetMode="External"/><Relationship Id="rId679" Type="http://schemas.openxmlformats.org/officeDocument/2006/relationships/hyperlink" Target="http://nbcchicago.com" TargetMode="External"/><Relationship Id="rId315" Type="http://schemas.openxmlformats.org/officeDocument/2006/relationships/hyperlink" Target="http://wizofawes.com" TargetMode="External"/><Relationship Id="rId436" Type="http://schemas.openxmlformats.org/officeDocument/2006/relationships/hyperlink" Target="http://tomsguide.com" TargetMode="External"/><Relationship Id="rId557" Type="http://schemas.openxmlformats.org/officeDocument/2006/relationships/hyperlink" Target="http://weather.com" TargetMode="External"/><Relationship Id="rId678" Type="http://schemas.openxmlformats.org/officeDocument/2006/relationships/hyperlink" Target="http://weather.com" TargetMode="External"/><Relationship Id="rId314" Type="http://schemas.openxmlformats.org/officeDocument/2006/relationships/hyperlink" Target="http://reuters.com" TargetMode="External"/><Relationship Id="rId435" Type="http://schemas.openxmlformats.org/officeDocument/2006/relationships/hyperlink" Target="http://greatschools.org" TargetMode="External"/><Relationship Id="rId556" Type="http://schemas.openxmlformats.org/officeDocument/2006/relationships/hyperlink" Target="http://foxnews.com" TargetMode="External"/><Relationship Id="rId677" Type="http://schemas.openxmlformats.org/officeDocument/2006/relationships/hyperlink" Target="http://slickdeals.net" TargetMode="External"/><Relationship Id="rId313" Type="http://schemas.openxmlformats.org/officeDocument/2006/relationships/hyperlink" Target="http://outlook.live.com" TargetMode="External"/><Relationship Id="rId434" Type="http://schemas.openxmlformats.org/officeDocument/2006/relationships/hyperlink" Target="http://yahoo.com" TargetMode="External"/><Relationship Id="rId555" Type="http://schemas.openxmlformats.org/officeDocument/2006/relationships/hyperlink" Target="http://businessinsider.com" TargetMode="External"/><Relationship Id="rId676" Type="http://schemas.openxmlformats.org/officeDocument/2006/relationships/hyperlink" Target="http://yahoo.com" TargetMode="External"/><Relationship Id="rId319" Type="http://schemas.openxmlformats.org/officeDocument/2006/relationships/hyperlink" Target="http://m.timesofindia.com" TargetMode="External"/><Relationship Id="rId318" Type="http://schemas.openxmlformats.org/officeDocument/2006/relationships/hyperlink" Target="http://politico.com" TargetMode="External"/><Relationship Id="rId439" Type="http://schemas.openxmlformats.org/officeDocument/2006/relationships/hyperlink" Target="http://aol.com" TargetMode="External"/><Relationship Id="rId317" Type="http://schemas.openxmlformats.org/officeDocument/2006/relationships/hyperlink" Target="http://news.yahoo.com" TargetMode="External"/><Relationship Id="rId438" Type="http://schemas.openxmlformats.org/officeDocument/2006/relationships/hyperlink" Target="http://fandom.com" TargetMode="External"/><Relationship Id="rId559" Type="http://schemas.openxmlformats.org/officeDocument/2006/relationships/hyperlink" Target="http://realtor.com" TargetMode="External"/><Relationship Id="rId550" Type="http://schemas.openxmlformats.org/officeDocument/2006/relationships/hyperlink" Target="http://forbes.com" TargetMode="External"/><Relationship Id="rId671" Type="http://schemas.openxmlformats.org/officeDocument/2006/relationships/hyperlink" Target="http://weather.com" TargetMode="External"/><Relationship Id="rId670" Type="http://schemas.openxmlformats.org/officeDocument/2006/relationships/hyperlink" Target="http://ebay.com" TargetMode="External"/><Relationship Id="rId312" Type="http://schemas.openxmlformats.org/officeDocument/2006/relationships/hyperlink" Target="http://mail.aol.com" TargetMode="External"/><Relationship Id="rId433" Type="http://schemas.openxmlformats.org/officeDocument/2006/relationships/hyperlink" Target="http://calculator.net" TargetMode="External"/><Relationship Id="rId554" Type="http://schemas.openxmlformats.org/officeDocument/2006/relationships/hyperlink" Target="http://homehacks.co" TargetMode="External"/><Relationship Id="rId675" Type="http://schemas.openxmlformats.org/officeDocument/2006/relationships/hyperlink" Target="http://msn.com" TargetMode="External"/><Relationship Id="rId311" Type="http://schemas.openxmlformats.org/officeDocument/2006/relationships/hyperlink" Target="http://the-sun.com" TargetMode="External"/><Relationship Id="rId432" Type="http://schemas.openxmlformats.org/officeDocument/2006/relationships/hyperlink" Target="http://chocolatecoveredkatie.com" TargetMode="External"/><Relationship Id="rId553" Type="http://schemas.openxmlformats.org/officeDocument/2006/relationships/hyperlink" Target="http://yahoo.com" TargetMode="External"/><Relationship Id="rId674" Type="http://schemas.openxmlformats.org/officeDocument/2006/relationships/hyperlink" Target="http://yahoo.com" TargetMode="External"/><Relationship Id="rId310" Type="http://schemas.openxmlformats.org/officeDocument/2006/relationships/hyperlink" Target="http://nbcnews.com" TargetMode="External"/><Relationship Id="rId431" Type="http://schemas.openxmlformats.org/officeDocument/2006/relationships/hyperlink" Target="http://mobileposse.com" TargetMode="External"/><Relationship Id="rId552" Type="http://schemas.openxmlformats.org/officeDocument/2006/relationships/hyperlink" Target="http://pandora.com" TargetMode="External"/><Relationship Id="rId673" Type="http://schemas.openxmlformats.org/officeDocument/2006/relationships/hyperlink" Target="http://weather.com" TargetMode="External"/><Relationship Id="rId430" Type="http://schemas.openxmlformats.org/officeDocument/2006/relationships/hyperlink" Target="http://dailymail.co.uk/tvshowbiz" TargetMode="External"/><Relationship Id="rId551" Type="http://schemas.openxmlformats.org/officeDocument/2006/relationships/hyperlink" Target="http://mail.aol.com" TargetMode="External"/><Relationship Id="rId672" Type="http://schemas.openxmlformats.org/officeDocument/2006/relationships/hyperlink" Target="http://msn.com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biblegateway.com" TargetMode="External"/><Relationship Id="rId194" Type="http://schemas.openxmlformats.org/officeDocument/2006/relationships/hyperlink" Target="http://yourdailysportfix.com" TargetMode="External"/><Relationship Id="rId193" Type="http://schemas.openxmlformats.org/officeDocument/2006/relationships/hyperlink" Target="http://myfitnesspal.com" TargetMode="External"/><Relationship Id="rId192" Type="http://schemas.openxmlformats.org/officeDocument/2006/relationships/hyperlink" Target="http://yahoo.com" TargetMode="External"/><Relationship Id="rId191" Type="http://schemas.openxmlformats.org/officeDocument/2006/relationships/hyperlink" Target="http://wsmv.com" TargetMode="External"/><Relationship Id="rId187" Type="http://schemas.openxmlformats.org/officeDocument/2006/relationships/hyperlink" Target="http://gameofglam.com" TargetMode="External"/><Relationship Id="rId186" Type="http://schemas.openxmlformats.org/officeDocument/2006/relationships/hyperlink" Target="http://news.yahoo.com" TargetMode="External"/><Relationship Id="rId185" Type="http://schemas.openxmlformats.org/officeDocument/2006/relationships/hyperlink" Target="http://jdpower.com" TargetMode="External"/><Relationship Id="rId184" Type="http://schemas.openxmlformats.org/officeDocument/2006/relationships/hyperlink" Target="http://businessinsider.com" TargetMode="External"/><Relationship Id="rId189" Type="http://schemas.openxmlformats.org/officeDocument/2006/relationships/hyperlink" Target="http://accuweather.com" TargetMode="External"/><Relationship Id="rId188" Type="http://schemas.openxmlformats.org/officeDocument/2006/relationships/hyperlink" Target="http://lensvid.com" TargetMode="External"/><Relationship Id="rId183" Type="http://schemas.openxmlformats.org/officeDocument/2006/relationships/hyperlink" Target="http://weather.com" TargetMode="External"/><Relationship Id="rId182" Type="http://schemas.openxmlformats.org/officeDocument/2006/relationships/hyperlink" Target="http://bbc.com" TargetMode="External"/><Relationship Id="rId181" Type="http://schemas.openxmlformats.org/officeDocument/2006/relationships/hyperlink" Target="http://culturess.com" TargetMode="External"/><Relationship Id="rId180" Type="http://schemas.openxmlformats.org/officeDocument/2006/relationships/hyperlink" Target="http://msn.com" TargetMode="External"/><Relationship Id="rId176" Type="http://schemas.openxmlformats.org/officeDocument/2006/relationships/hyperlink" Target="http://mail.aol.com" TargetMode="External"/><Relationship Id="rId297" Type="http://schemas.openxmlformats.org/officeDocument/2006/relationships/hyperlink" Target="http://forbes.com" TargetMode="External"/><Relationship Id="rId175" Type="http://schemas.openxmlformats.org/officeDocument/2006/relationships/hyperlink" Target="http://marca.com" TargetMode="External"/><Relationship Id="rId296" Type="http://schemas.openxmlformats.org/officeDocument/2006/relationships/hyperlink" Target="http://behindthevoiceactors.com" TargetMode="External"/><Relationship Id="rId174" Type="http://schemas.openxmlformats.org/officeDocument/2006/relationships/hyperlink" Target="http://daily-choices.com" TargetMode="External"/><Relationship Id="rId295" Type="http://schemas.openxmlformats.org/officeDocument/2006/relationships/hyperlink" Target="http://ebay.com" TargetMode="External"/><Relationship Id="rId173" Type="http://schemas.openxmlformats.org/officeDocument/2006/relationships/hyperlink" Target="http://realtor.com" TargetMode="External"/><Relationship Id="rId294" Type="http://schemas.openxmlformats.org/officeDocument/2006/relationships/hyperlink" Target="http://foxnews.com" TargetMode="External"/><Relationship Id="rId179" Type="http://schemas.openxmlformats.org/officeDocument/2006/relationships/hyperlink" Target="http://seedsgames.com" TargetMode="External"/><Relationship Id="rId178" Type="http://schemas.openxmlformats.org/officeDocument/2006/relationships/hyperlink" Target="http://mail.yahoo.com" TargetMode="External"/><Relationship Id="rId299" Type="http://schemas.openxmlformats.org/officeDocument/2006/relationships/hyperlink" Target="http://dailymail.co.uk/tvshowbiz" TargetMode="External"/><Relationship Id="rId177" Type="http://schemas.openxmlformats.org/officeDocument/2006/relationships/hyperlink" Target="http://usatoday.com" TargetMode="External"/><Relationship Id="rId298" Type="http://schemas.openxmlformats.org/officeDocument/2006/relationships/hyperlink" Target="http://weather.com" TargetMode="External"/><Relationship Id="rId198" Type="http://schemas.openxmlformats.org/officeDocument/2006/relationships/hyperlink" Target="http://factinate.com" TargetMode="External"/><Relationship Id="rId197" Type="http://schemas.openxmlformats.org/officeDocument/2006/relationships/hyperlink" Target="http://merriam-webster.com/dictionary" TargetMode="External"/><Relationship Id="rId196" Type="http://schemas.openxmlformats.org/officeDocument/2006/relationships/hyperlink" Target="http://outlook.live.com" TargetMode="External"/><Relationship Id="rId195" Type="http://schemas.openxmlformats.org/officeDocument/2006/relationships/hyperlink" Target="http://weather.com" TargetMode="External"/><Relationship Id="rId199" Type="http://schemas.openxmlformats.org/officeDocument/2006/relationships/hyperlink" Target="http://slickdeals.net" TargetMode="External"/><Relationship Id="rId150" Type="http://schemas.openxmlformats.org/officeDocument/2006/relationships/hyperlink" Target="http://funnyand.com" TargetMode="External"/><Relationship Id="rId271" Type="http://schemas.openxmlformats.org/officeDocument/2006/relationships/hyperlink" Target="http://geeksforgeeks.org" TargetMode="External"/><Relationship Id="rId392" Type="http://schemas.openxmlformats.org/officeDocument/2006/relationships/hyperlink" Target="http://thesaurus.com" TargetMode="External"/><Relationship Id="rId270" Type="http://schemas.openxmlformats.org/officeDocument/2006/relationships/hyperlink" Target="http://m.timesofindia.com" TargetMode="External"/><Relationship Id="rId391" Type="http://schemas.openxmlformats.org/officeDocument/2006/relationships/hyperlink" Target="http://mail.yahoo.com" TargetMode="External"/><Relationship Id="rId390" Type="http://schemas.openxmlformats.org/officeDocument/2006/relationships/hyperlink" Target="http://apnews.com" TargetMode="External"/><Relationship Id="rId1" Type="http://schemas.openxmlformats.org/officeDocument/2006/relationships/hyperlink" Target="http://ebay.com" TargetMode="External"/><Relationship Id="rId2" Type="http://schemas.openxmlformats.org/officeDocument/2006/relationships/hyperlink" Target="http://dafont.com" TargetMode="External"/><Relationship Id="rId3" Type="http://schemas.openxmlformats.org/officeDocument/2006/relationships/hyperlink" Target="http://dailymail.co.uk/tvshowbiz" TargetMode="External"/><Relationship Id="rId149" Type="http://schemas.openxmlformats.org/officeDocument/2006/relationships/hyperlink" Target="http://forbes.com" TargetMode="External"/><Relationship Id="rId4" Type="http://schemas.openxmlformats.org/officeDocument/2006/relationships/hyperlink" Target="http://my.earthlink.net" TargetMode="External"/><Relationship Id="rId148" Type="http://schemas.openxmlformats.org/officeDocument/2006/relationships/hyperlink" Target="http://mlb.com" TargetMode="External"/><Relationship Id="rId269" Type="http://schemas.openxmlformats.org/officeDocument/2006/relationships/hyperlink" Target="http://boattrader.com" TargetMode="External"/><Relationship Id="rId9" Type="http://schemas.openxmlformats.org/officeDocument/2006/relationships/hyperlink" Target="http://cargurus.com" TargetMode="External"/><Relationship Id="rId143" Type="http://schemas.openxmlformats.org/officeDocument/2006/relationships/hyperlink" Target="http://msn.com" TargetMode="External"/><Relationship Id="rId264" Type="http://schemas.openxmlformats.org/officeDocument/2006/relationships/hyperlink" Target="http://geeksforgeeks.org" TargetMode="External"/><Relationship Id="rId385" Type="http://schemas.openxmlformats.org/officeDocument/2006/relationships/hyperlink" Target="http://topclassactions.com" TargetMode="External"/><Relationship Id="rId142" Type="http://schemas.openxmlformats.org/officeDocument/2006/relationships/hyperlink" Target="http://realtor.com" TargetMode="External"/><Relationship Id="rId263" Type="http://schemas.openxmlformats.org/officeDocument/2006/relationships/hyperlink" Target="http://evite.com" TargetMode="External"/><Relationship Id="rId384" Type="http://schemas.openxmlformats.org/officeDocument/2006/relationships/hyperlink" Target="http://people.com" TargetMode="External"/><Relationship Id="rId141" Type="http://schemas.openxmlformats.org/officeDocument/2006/relationships/hyperlink" Target="http://bridesblush.com" TargetMode="External"/><Relationship Id="rId262" Type="http://schemas.openxmlformats.org/officeDocument/2006/relationships/hyperlink" Target="http://nbcnews.com" TargetMode="External"/><Relationship Id="rId383" Type="http://schemas.openxmlformats.org/officeDocument/2006/relationships/hyperlink" Target="http://att.yahoo.com" TargetMode="External"/><Relationship Id="rId140" Type="http://schemas.openxmlformats.org/officeDocument/2006/relationships/hyperlink" Target="http://cbssports.com" TargetMode="External"/><Relationship Id="rId261" Type="http://schemas.openxmlformats.org/officeDocument/2006/relationships/hyperlink" Target="http://accuweather.com" TargetMode="External"/><Relationship Id="rId382" Type="http://schemas.openxmlformats.org/officeDocument/2006/relationships/hyperlink" Target="http://nypost.com" TargetMode="External"/><Relationship Id="rId5" Type="http://schemas.openxmlformats.org/officeDocument/2006/relationships/hyperlink" Target="http://thefinancechatter.com" TargetMode="External"/><Relationship Id="rId147" Type="http://schemas.openxmlformats.org/officeDocument/2006/relationships/hyperlink" Target="http://ew.com" TargetMode="External"/><Relationship Id="rId268" Type="http://schemas.openxmlformats.org/officeDocument/2006/relationships/hyperlink" Target="http://slickdeals.net" TargetMode="External"/><Relationship Id="rId389" Type="http://schemas.openxmlformats.org/officeDocument/2006/relationships/hyperlink" Target="http://sporcle.com" TargetMode="External"/><Relationship Id="rId6" Type="http://schemas.openxmlformats.org/officeDocument/2006/relationships/hyperlink" Target="http://dailybee.com" TargetMode="External"/><Relationship Id="rId146" Type="http://schemas.openxmlformats.org/officeDocument/2006/relationships/hyperlink" Target="http://wikihow.com" TargetMode="External"/><Relationship Id="rId267" Type="http://schemas.openxmlformats.org/officeDocument/2006/relationships/hyperlink" Target="http://cars.com" TargetMode="External"/><Relationship Id="rId388" Type="http://schemas.openxmlformats.org/officeDocument/2006/relationships/hyperlink" Target="http://semana.com" TargetMode="External"/><Relationship Id="rId7" Type="http://schemas.openxmlformats.org/officeDocument/2006/relationships/hyperlink" Target="http://flightaware.com" TargetMode="External"/><Relationship Id="rId145" Type="http://schemas.openxmlformats.org/officeDocument/2006/relationships/hyperlink" Target="http://gamerant.com" TargetMode="External"/><Relationship Id="rId266" Type="http://schemas.openxmlformats.org/officeDocument/2006/relationships/hyperlink" Target="http://mail.yahoo.com" TargetMode="External"/><Relationship Id="rId387" Type="http://schemas.openxmlformats.org/officeDocument/2006/relationships/hyperlink" Target="http://fandomwire.com" TargetMode="External"/><Relationship Id="rId8" Type="http://schemas.openxmlformats.org/officeDocument/2006/relationships/hyperlink" Target="http://investopedia.com" TargetMode="External"/><Relationship Id="rId144" Type="http://schemas.openxmlformats.org/officeDocument/2006/relationships/hyperlink" Target="http://yourdailysportfix.com" TargetMode="External"/><Relationship Id="rId265" Type="http://schemas.openxmlformats.org/officeDocument/2006/relationships/hyperlink" Target="http://medicalnewstoday.com" TargetMode="External"/><Relationship Id="rId386" Type="http://schemas.openxmlformats.org/officeDocument/2006/relationships/hyperlink" Target="http://hindustantimes.com" TargetMode="External"/><Relationship Id="rId260" Type="http://schemas.openxmlformats.org/officeDocument/2006/relationships/hyperlink" Target="http://greatschools.org" TargetMode="External"/><Relationship Id="rId381" Type="http://schemas.openxmlformats.org/officeDocument/2006/relationships/hyperlink" Target="http://ign.com" TargetMode="External"/><Relationship Id="rId380" Type="http://schemas.openxmlformats.org/officeDocument/2006/relationships/hyperlink" Target="http://androidpolice.com" TargetMode="External"/><Relationship Id="rId139" Type="http://schemas.openxmlformats.org/officeDocument/2006/relationships/hyperlink" Target="http://dinneratthezoo.com" TargetMode="External"/><Relationship Id="rId138" Type="http://schemas.openxmlformats.org/officeDocument/2006/relationships/hyperlink" Target="http://my.yahoo.com" TargetMode="External"/><Relationship Id="rId259" Type="http://schemas.openxmlformats.org/officeDocument/2006/relationships/hyperlink" Target="http://whatismyipaddress.com" TargetMode="External"/><Relationship Id="rId137" Type="http://schemas.openxmlformats.org/officeDocument/2006/relationships/hyperlink" Target="http://mydailymagazine.com" TargetMode="External"/><Relationship Id="rId258" Type="http://schemas.openxmlformats.org/officeDocument/2006/relationships/hyperlink" Target="http://zone.msn.com" TargetMode="External"/><Relationship Id="rId379" Type="http://schemas.openxmlformats.org/officeDocument/2006/relationships/hyperlink" Target="http://ajc.com" TargetMode="External"/><Relationship Id="rId132" Type="http://schemas.openxmlformats.org/officeDocument/2006/relationships/hyperlink" Target="http://fandom.com" TargetMode="External"/><Relationship Id="rId253" Type="http://schemas.openxmlformats.org/officeDocument/2006/relationships/hyperlink" Target="http://homehacks.co" TargetMode="External"/><Relationship Id="rId374" Type="http://schemas.openxmlformats.org/officeDocument/2006/relationships/hyperlink" Target="http://realtor.com" TargetMode="External"/><Relationship Id="rId495" Type="http://schemas.openxmlformats.org/officeDocument/2006/relationships/hyperlink" Target="http://zdnet.com" TargetMode="External"/><Relationship Id="rId131" Type="http://schemas.openxmlformats.org/officeDocument/2006/relationships/hyperlink" Target="http://drugs.com" TargetMode="External"/><Relationship Id="rId252" Type="http://schemas.openxmlformats.org/officeDocument/2006/relationships/hyperlink" Target="http://cbsnews.com" TargetMode="External"/><Relationship Id="rId373" Type="http://schemas.openxmlformats.org/officeDocument/2006/relationships/hyperlink" Target="http://investmentguru.com" TargetMode="External"/><Relationship Id="rId494" Type="http://schemas.openxmlformats.org/officeDocument/2006/relationships/hyperlink" Target="http://ebay.com" TargetMode="External"/><Relationship Id="rId130" Type="http://schemas.openxmlformats.org/officeDocument/2006/relationships/hyperlink" Target="http://forbes.com" TargetMode="External"/><Relationship Id="rId251" Type="http://schemas.openxmlformats.org/officeDocument/2006/relationships/hyperlink" Target="http://realtor.com" TargetMode="External"/><Relationship Id="rId372" Type="http://schemas.openxmlformats.org/officeDocument/2006/relationships/hyperlink" Target="http://whatismyipaddress.com" TargetMode="External"/><Relationship Id="rId493" Type="http://schemas.openxmlformats.org/officeDocument/2006/relationships/hyperlink" Target="http://boxrox.com" TargetMode="External"/><Relationship Id="rId250" Type="http://schemas.openxmlformats.org/officeDocument/2006/relationships/hyperlink" Target="http://findagrave.com" TargetMode="External"/><Relationship Id="rId371" Type="http://schemas.openxmlformats.org/officeDocument/2006/relationships/hyperlink" Target="http://kbb.com" TargetMode="External"/><Relationship Id="rId492" Type="http://schemas.openxmlformats.org/officeDocument/2006/relationships/hyperlink" Target="http://tomsguide.com" TargetMode="External"/><Relationship Id="rId136" Type="http://schemas.openxmlformats.org/officeDocument/2006/relationships/hyperlink" Target="http://thekrazycouponlady.com" TargetMode="External"/><Relationship Id="rId257" Type="http://schemas.openxmlformats.org/officeDocument/2006/relationships/hyperlink" Target="http://cbsnews.com" TargetMode="External"/><Relationship Id="rId378" Type="http://schemas.openxmlformats.org/officeDocument/2006/relationships/hyperlink" Target="http://therighthairstyles.com" TargetMode="External"/><Relationship Id="rId499" Type="http://schemas.openxmlformats.org/officeDocument/2006/relationships/hyperlink" Target="http://factable.com" TargetMode="External"/><Relationship Id="rId135" Type="http://schemas.openxmlformats.org/officeDocument/2006/relationships/hyperlink" Target="http://ajc.com" TargetMode="External"/><Relationship Id="rId256" Type="http://schemas.openxmlformats.org/officeDocument/2006/relationships/hyperlink" Target="http://slickdeals.net" TargetMode="External"/><Relationship Id="rId377" Type="http://schemas.openxmlformats.org/officeDocument/2006/relationships/hyperlink" Target="http://editorsnation.com" TargetMode="External"/><Relationship Id="rId498" Type="http://schemas.openxmlformats.org/officeDocument/2006/relationships/hyperlink" Target="http://people.com" TargetMode="External"/><Relationship Id="rId134" Type="http://schemas.openxmlformats.org/officeDocument/2006/relationships/hyperlink" Target="http://streetinsider.com" TargetMode="External"/><Relationship Id="rId255" Type="http://schemas.openxmlformats.org/officeDocument/2006/relationships/hyperlink" Target="http://nba.com" TargetMode="External"/><Relationship Id="rId376" Type="http://schemas.openxmlformats.org/officeDocument/2006/relationships/hyperlink" Target="http://biblegateway.com" TargetMode="External"/><Relationship Id="rId497" Type="http://schemas.openxmlformats.org/officeDocument/2006/relationships/hyperlink" Target="http://yahoo.com" TargetMode="External"/><Relationship Id="rId133" Type="http://schemas.openxmlformats.org/officeDocument/2006/relationships/hyperlink" Target="http://bleacherbreaker.com" TargetMode="External"/><Relationship Id="rId254" Type="http://schemas.openxmlformats.org/officeDocument/2006/relationships/hyperlink" Target="http://cars.com" TargetMode="External"/><Relationship Id="rId375" Type="http://schemas.openxmlformats.org/officeDocument/2006/relationships/hyperlink" Target="http://gamingbible.com" TargetMode="External"/><Relationship Id="rId496" Type="http://schemas.openxmlformats.org/officeDocument/2006/relationships/hyperlink" Target="http://realtor.com" TargetMode="External"/><Relationship Id="rId172" Type="http://schemas.openxmlformats.org/officeDocument/2006/relationships/hyperlink" Target="http://iflscience.com" TargetMode="External"/><Relationship Id="rId293" Type="http://schemas.openxmlformats.org/officeDocument/2006/relationships/hyperlink" Target="http://finance.yahoo.com" TargetMode="External"/><Relationship Id="rId171" Type="http://schemas.openxmlformats.org/officeDocument/2006/relationships/hyperlink" Target="http://findagrave.com" TargetMode="External"/><Relationship Id="rId292" Type="http://schemas.openxmlformats.org/officeDocument/2006/relationships/hyperlink" Target="http://investing.com" TargetMode="External"/><Relationship Id="rId170" Type="http://schemas.openxmlformats.org/officeDocument/2006/relationships/hyperlink" Target="http://calculator.net" TargetMode="External"/><Relationship Id="rId291" Type="http://schemas.openxmlformats.org/officeDocument/2006/relationships/hyperlink" Target="http://ebay.com" TargetMode="External"/><Relationship Id="rId290" Type="http://schemas.openxmlformats.org/officeDocument/2006/relationships/hyperlink" Target="http://newsharper.com" TargetMode="External"/><Relationship Id="rId165" Type="http://schemas.openxmlformats.org/officeDocument/2006/relationships/hyperlink" Target="http://weather.com" TargetMode="External"/><Relationship Id="rId286" Type="http://schemas.openxmlformats.org/officeDocument/2006/relationships/hyperlink" Target="http://biblegateway.com" TargetMode="External"/><Relationship Id="rId164" Type="http://schemas.openxmlformats.org/officeDocument/2006/relationships/hyperlink" Target="http://news.yahoo.com" TargetMode="External"/><Relationship Id="rId285" Type="http://schemas.openxmlformats.org/officeDocument/2006/relationships/hyperlink" Target="http://cbsnews.com" TargetMode="External"/><Relationship Id="rId163" Type="http://schemas.openxmlformats.org/officeDocument/2006/relationships/hyperlink" Target="http://doctoreport.com" TargetMode="External"/><Relationship Id="rId284" Type="http://schemas.openxmlformats.org/officeDocument/2006/relationships/hyperlink" Target="http://accuweather.com" TargetMode="External"/><Relationship Id="rId162" Type="http://schemas.openxmlformats.org/officeDocument/2006/relationships/hyperlink" Target="http://historyallday.com" TargetMode="External"/><Relationship Id="rId283" Type="http://schemas.openxmlformats.org/officeDocument/2006/relationships/hyperlink" Target="http://drugs.com" TargetMode="External"/><Relationship Id="rId169" Type="http://schemas.openxmlformats.org/officeDocument/2006/relationships/hyperlink" Target="http://zillow.com" TargetMode="External"/><Relationship Id="rId168" Type="http://schemas.openxmlformats.org/officeDocument/2006/relationships/hyperlink" Target="http://poshland.com" TargetMode="External"/><Relationship Id="rId289" Type="http://schemas.openxmlformats.org/officeDocument/2006/relationships/hyperlink" Target="http://kbb.com" TargetMode="External"/><Relationship Id="rId167" Type="http://schemas.openxmlformats.org/officeDocument/2006/relationships/hyperlink" Target="http://zillow.com" TargetMode="External"/><Relationship Id="rId288" Type="http://schemas.openxmlformats.org/officeDocument/2006/relationships/hyperlink" Target="http://outlook.live.com" TargetMode="External"/><Relationship Id="rId166" Type="http://schemas.openxmlformats.org/officeDocument/2006/relationships/hyperlink" Target="http://usatoday.com" TargetMode="External"/><Relationship Id="rId287" Type="http://schemas.openxmlformats.org/officeDocument/2006/relationships/hyperlink" Target="http://pandora.com" TargetMode="External"/><Relationship Id="rId161" Type="http://schemas.openxmlformats.org/officeDocument/2006/relationships/hyperlink" Target="http://mlb.com" TargetMode="External"/><Relationship Id="rId282" Type="http://schemas.openxmlformats.org/officeDocument/2006/relationships/hyperlink" Target="http://w3schools.com" TargetMode="External"/><Relationship Id="rId160" Type="http://schemas.openxmlformats.org/officeDocument/2006/relationships/hyperlink" Target="http://accuweather.com" TargetMode="External"/><Relationship Id="rId281" Type="http://schemas.openxmlformats.org/officeDocument/2006/relationships/hyperlink" Target="http://sneakertoast.com" TargetMode="External"/><Relationship Id="rId280" Type="http://schemas.openxmlformats.org/officeDocument/2006/relationships/hyperlink" Target="http://apnews.com" TargetMode="External"/><Relationship Id="rId159" Type="http://schemas.openxmlformats.org/officeDocument/2006/relationships/hyperlink" Target="http://calculator.net" TargetMode="External"/><Relationship Id="rId154" Type="http://schemas.openxmlformats.org/officeDocument/2006/relationships/hyperlink" Target="http://mail.aol.com" TargetMode="External"/><Relationship Id="rId275" Type="http://schemas.openxmlformats.org/officeDocument/2006/relationships/hyperlink" Target="http://thebigmansworld.com" TargetMode="External"/><Relationship Id="rId396" Type="http://schemas.openxmlformats.org/officeDocument/2006/relationships/hyperlink" Target="http://foxnews.com" TargetMode="External"/><Relationship Id="rId153" Type="http://schemas.openxmlformats.org/officeDocument/2006/relationships/hyperlink" Target="http://jdpower.com" TargetMode="External"/><Relationship Id="rId274" Type="http://schemas.openxmlformats.org/officeDocument/2006/relationships/hyperlink" Target="http://pandora.com" TargetMode="External"/><Relationship Id="rId395" Type="http://schemas.openxmlformats.org/officeDocument/2006/relationships/hyperlink" Target="http://yahoo.com" TargetMode="External"/><Relationship Id="rId152" Type="http://schemas.openxmlformats.org/officeDocument/2006/relationships/hyperlink" Target="http://bbc.com" TargetMode="External"/><Relationship Id="rId273" Type="http://schemas.openxmlformats.org/officeDocument/2006/relationships/hyperlink" Target="http://maxroll.gg" TargetMode="External"/><Relationship Id="rId394" Type="http://schemas.openxmlformats.org/officeDocument/2006/relationships/hyperlink" Target="http://heraldweekly.com" TargetMode="External"/><Relationship Id="rId151" Type="http://schemas.openxmlformats.org/officeDocument/2006/relationships/hyperlink" Target="http://classmates.com" TargetMode="External"/><Relationship Id="rId272" Type="http://schemas.openxmlformats.org/officeDocument/2006/relationships/hyperlink" Target="http://whatismyipaddress.com" TargetMode="External"/><Relationship Id="rId393" Type="http://schemas.openxmlformats.org/officeDocument/2006/relationships/hyperlink" Target="http://bbc.com" TargetMode="External"/><Relationship Id="rId158" Type="http://schemas.openxmlformats.org/officeDocument/2006/relationships/hyperlink" Target="http://tripadvisor.com" TargetMode="External"/><Relationship Id="rId279" Type="http://schemas.openxmlformats.org/officeDocument/2006/relationships/hyperlink" Target="http://reuters.com" TargetMode="External"/><Relationship Id="rId157" Type="http://schemas.openxmlformats.org/officeDocument/2006/relationships/hyperlink" Target="http://foxnews.com" TargetMode="External"/><Relationship Id="rId278" Type="http://schemas.openxmlformats.org/officeDocument/2006/relationships/hyperlink" Target="http://outlook.live.com" TargetMode="External"/><Relationship Id="rId399" Type="http://schemas.openxmlformats.org/officeDocument/2006/relationships/hyperlink" Target="http://slickdeals.net" TargetMode="External"/><Relationship Id="rId156" Type="http://schemas.openxmlformats.org/officeDocument/2006/relationships/hyperlink" Target="http://accuweather.com" TargetMode="External"/><Relationship Id="rId277" Type="http://schemas.openxmlformats.org/officeDocument/2006/relationships/hyperlink" Target="http://signupgenius.com" TargetMode="External"/><Relationship Id="rId398" Type="http://schemas.openxmlformats.org/officeDocument/2006/relationships/hyperlink" Target="http://icy-veins.com" TargetMode="External"/><Relationship Id="rId155" Type="http://schemas.openxmlformats.org/officeDocument/2006/relationships/hyperlink" Target="http://travelerdreams.com" TargetMode="External"/><Relationship Id="rId276" Type="http://schemas.openxmlformats.org/officeDocument/2006/relationships/hyperlink" Target="http://rollingstone.com" TargetMode="External"/><Relationship Id="rId397" Type="http://schemas.openxmlformats.org/officeDocument/2006/relationships/hyperlink" Target="http://biblegateway.com" TargetMode="External"/><Relationship Id="rId40" Type="http://schemas.openxmlformats.org/officeDocument/2006/relationships/hyperlink" Target="http://thehulltruth.com" TargetMode="External"/><Relationship Id="rId42" Type="http://schemas.openxmlformats.org/officeDocument/2006/relationships/hyperlink" Target="http://nbcdfw.com" TargetMode="External"/><Relationship Id="rId41" Type="http://schemas.openxmlformats.org/officeDocument/2006/relationships/hyperlink" Target="http://cbssports.com" TargetMode="External"/><Relationship Id="rId44" Type="http://schemas.openxmlformats.org/officeDocument/2006/relationships/hyperlink" Target="http://topclassactions.com" TargetMode="External"/><Relationship Id="rId43" Type="http://schemas.openxmlformats.org/officeDocument/2006/relationships/hyperlink" Target="http://nbcnews.com" TargetMode="External"/><Relationship Id="rId46" Type="http://schemas.openxmlformats.org/officeDocument/2006/relationships/hyperlink" Target="http://classmates.com" TargetMode="External"/><Relationship Id="rId45" Type="http://schemas.openxmlformats.org/officeDocument/2006/relationships/hyperlink" Target="http://rollingstone.com" TargetMode="External"/><Relationship Id="rId509" Type="http://schemas.openxmlformats.org/officeDocument/2006/relationships/hyperlink" Target="http://ebay.com" TargetMode="External"/><Relationship Id="rId508" Type="http://schemas.openxmlformats.org/officeDocument/2006/relationships/hyperlink" Target="http://autotrader.com" TargetMode="External"/><Relationship Id="rId629" Type="http://schemas.openxmlformats.org/officeDocument/2006/relationships/hyperlink" Target="http://ebay.com" TargetMode="External"/><Relationship Id="rId503" Type="http://schemas.openxmlformats.org/officeDocument/2006/relationships/hyperlink" Target="http://geeksforgeeks.org" TargetMode="External"/><Relationship Id="rId624" Type="http://schemas.openxmlformats.org/officeDocument/2006/relationships/hyperlink" Target="http://motor-junkie.com" TargetMode="External"/><Relationship Id="rId502" Type="http://schemas.openxmlformats.org/officeDocument/2006/relationships/hyperlink" Target="http://lotterypost.com" TargetMode="External"/><Relationship Id="rId623" Type="http://schemas.openxmlformats.org/officeDocument/2006/relationships/hyperlink" Target="http://the-sun.com" TargetMode="External"/><Relationship Id="rId501" Type="http://schemas.openxmlformats.org/officeDocument/2006/relationships/hyperlink" Target="http://weather.com" TargetMode="External"/><Relationship Id="rId622" Type="http://schemas.openxmlformats.org/officeDocument/2006/relationships/hyperlink" Target="http://weather.com" TargetMode="External"/><Relationship Id="rId500" Type="http://schemas.openxmlformats.org/officeDocument/2006/relationships/hyperlink" Target="http://mail.aol.com" TargetMode="External"/><Relationship Id="rId621" Type="http://schemas.openxmlformats.org/officeDocument/2006/relationships/hyperlink" Target="http://mail.aol.com" TargetMode="External"/><Relationship Id="rId507" Type="http://schemas.openxmlformats.org/officeDocument/2006/relationships/hyperlink" Target="http://dailyhodl.com" TargetMode="External"/><Relationship Id="rId628" Type="http://schemas.openxmlformats.org/officeDocument/2006/relationships/hyperlink" Target="http://businessinsider.com" TargetMode="External"/><Relationship Id="rId506" Type="http://schemas.openxmlformats.org/officeDocument/2006/relationships/hyperlink" Target="http://biblegateway.com" TargetMode="External"/><Relationship Id="rId627" Type="http://schemas.openxmlformats.org/officeDocument/2006/relationships/hyperlink" Target="http://mobileposse.com" TargetMode="External"/><Relationship Id="rId505" Type="http://schemas.openxmlformats.org/officeDocument/2006/relationships/hyperlink" Target="http://streetinsider.com" TargetMode="External"/><Relationship Id="rId626" Type="http://schemas.openxmlformats.org/officeDocument/2006/relationships/hyperlink" Target="http://outlook.live.com" TargetMode="External"/><Relationship Id="rId504" Type="http://schemas.openxmlformats.org/officeDocument/2006/relationships/hyperlink" Target="http://femanin.com" TargetMode="External"/><Relationship Id="rId625" Type="http://schemas.openxmlformats.org/officeDocument/2006/relationships/hyperlink" Target="http://outlook.live.com" TargetMode="External"/><Relationship Id="rId48" Type="http://schemas.openxmlformats.org/officeDocument/2006/relationships/hyperlink" Target="http://merriam-webster.com/dictionary" TargetMode="External"/><Relationship Id="rId47" Type="http://schemas.openxmlformats.org/officeDocument/2006/relationships/hyperlink" Target="http://boattrader.com" TargetMode="External"/><Relationship Id="rId49" Type="http://schemas.openxmlformats.org/officeDocument/2006/relationships/hyperlink" Target="http://houseplans.net" TargetMode="External"/><Relationship Id="rId620" Type="http://schemas.openxmlformats.org/officeDocument/2006/relationships/hyperlink" Target="http://usssa.com" TargetMode="External"/><Relationship Id="rId31" Type="http://schemas.openxmlformats.org/officeDocument/2006/relationships/hyperlink" Target="http://thegamer.com" TargetMode="External"/><Relationship Id="rId30" Type="http://schemas.openxmlformats.org/officeDocument/2006/relationships/hyperlink" Target="http://washingtonpost.com" TargetMode="External"/><Relationship Id="rId33" Type="http://schemas.openxmlformats.org/officeDocument/2006/relationships/hyperlink" Target="http://tasteofhome.com" TargetMode="External"/><Relationship Id="rId32" Type="http://schemas.openxmlformats.org/officeDocument/2006/relationships/hyperlink" Target="http://clutchpoints.com" TargetMode="External"/><Relationship Id="rId35" Type="http://schemas.openxmlformats.org/officeDocument/2006/relationships/hyperlink" Target="http://firstcoastnews.com" TargetMode="External"/><Relationship Id="rId34" Type="http://schemas.openxmlformats.org/officeDocument/2006/relationships/hyperlink" Target="http://mlb.com" TargetMode="External"/><Relationship Id="rId619" Type="http://schemas.openxmlformats.org/officeDocument/2006/relationships/hyperlink" Target="http://biblegateway.com" TargetMode="External"/><Relationship Id="rId618" Type="http://schemas.openxmlformats.org/officeDocument/2006/relationships/hyperlink" Target="http://mail.aol.com" TargetMode="External"/><Relationship Id="rId613" Type="http://schemas.openxmlformats.org/officeDocument/2006/relationships/hyperlink" Target="http://cars.com" TargetMode="External"/><Relationship Id="rId612" Type="http://schemas.openxmlformats.org/officeDocument/2006/relationships/hyperlink" Target="http://yahoo.com" TargetMode="External"/><Relationship Id="rId611" Type="http://schemas.openxmlformats.org/officeDocument/2006/relationships/hyperlink" Target="http://msn.com" TargetMode="External"/><Relationship Id="rId610" Type="http://schemas.openxmlformats.org/officeDocument/2006/relationships/hyperlink" Target="http://ebay.com" TargetMode="External"/><Relationship Id="rId617" Type="http://schemas.openxmlformats.org/officeDocument/2006/relationships/hyperlink" Target="http://realtor.com" TargetMode="External"/><Relationship Id="rId616" Type="http://schemas.openxmlformats.org/officeDocument/2006/relationships/hyperlink" Target="http://ebay.com" TargetMode="External"/><Relationship Id="rId615" Type="http://schemas.openxmlformats.org/officeDocument/2006/relationships/hyperlink" Target="http://cbsnews.com" TargetMode="External"/><Relationship Id="rId614" Type="http://schemas.openxmlformats.org/officeDocument/2006/relationships/hyperlink" Target="http://investing.com" TargetMode="External"/><Relationship Id="rId37" Type="http://schemas.openxmlformats.org/officeDocument/2006/relationships/hyperlink" Target="http://realtor.com" TargetMode="External"/><Relationship Id="rId36" Type="http://schemas.openxmlformats.org/officeDocument/2006/relationships/hyperlink" Target="http://boattrader.com" TargetMode="External"/><Relationship Id="rId39" Type="http://schemas.openxmlformats.org/officeDocument/2006/relationships/hyperlink" Target="http://ign.com" TargetMode="External"/><Relationship Id="rId38" Type="http://schemas.openxmlformats.org/officeDocument/2006/relationships/hyperlink" Target="http://realtor.com" TargetMode="External"/><Relationship Id="rId20" Type="http://schemas.openxmlformats.org/officeDocument/2006/relationships/hyperlink" Target="http://newsmemory.com" TargetMode="External"/><Relationship Id="rId22" Type="http://schemas.openxmlformats.org/officeDocument/2006/relationships/hyperlink" Target="http://accuweather.com" TargetMode="External"/><Relationship Id="rId21" Type="http://schemas.openxmlformats.org/officeDocument/2006/relationships/hyperlink" Target="http://whatismyipaddress.com" TargetMode="External"/><Relationship Id="rId24" Type="http://schemas.openxmlformats.org/officeDocument/2006/relationships/hyperlink" Target="http://ranker.com" TargetMode="External"/><Relationship Id="rId23" Type="http://schemas.openxmlformats.org/officeDocument/2006/relationships/hyperlink" Target="http://wikihow.com" TargetMode="External"/><Relationship Id="rId409" Type="http://schemas.openxmlformats.org/officeDocument/2006/relationships/hyperlink" Target="http://nbcnews.com" TargetMode="External"/><Relationship Id="rId404" Type="http://schemas.openxmlformats.org/officeDocument/2006/relationships/hyperlink" Target="http://mail.aol.com" TargetMode="External"/><Relationship Id="rId525" Type="http://schemas.openxmlformats.org/officeDocument/2006/relationships/hyperlink" Target="http://cnbc.com" TargetMode="External"/><Relationship Id="rId646" Type="http://schemas.openxmlformats.org/officeDocument/2006/relationships/hyperlink" Target="http://usatoday.com" TargetMode="External"/><Relationship Id="rId403" Type="http://schemas.openxmlformats.org/officeDocument/2006/relationships/hyperlink" Target="http://mlb.com" TargetMode="External"/><Relationship Id="rId524" Type="http://schemas.openxmlformats.org/officeDocument/2006/relationships/hyperlink" Target="http://weather.com" TargetMode="External"/><Relationship Id="rId645" Type="http://schemas.openxmlformats.org/officeDocument/2006/relationships/hyperlink" Target="http://realtor.com" TargetMode="External"/><Relationship Id="rId402" Type="http://schemas.openxmlformats.org/officeDocument/2006/relationships/hyperlink" Target="http://cnn.com" TargetMode="External"/><Relationship Id="rId523" Type="http://schemas.openxmlformats.org/officeDocument/2006/relationships/hyperlink" Target="http://historycollection.com" TargetMode="External"/><Relationship Id="rId644" Type="http://schemas.openxmlformats.org/officeDocument/2006/relationships/hyperlink" Target="http://ebay.com" TargetMode="External"/><Relationship Id="rId401" Type="http://schemas.openxmlformats.org/officeDocument/2006/relationships/hyperlink" Target="http://usatoday.com" TargetMode="External"/><Relationship Id="rId522" Type="http://schemas.openxmlformats.org/officeDocument/2006/relationships/hyperlink" Target="http://msn.com" TargetMode="External"/><Relationship Id="rId643" Type="http://schemas.openxmlformats.org/officeDocument/2006/relationships/hyperlink" Target="http://mail.yahoo.com" TargetMode="External"/><Relationship Id="rId408" Type="http://schemas.openxmlformats.org/officeDocument/2006/relationships/hyperlink" Target="http://timeanddate.com" TargetMode="External"/><Relationship Id="rId529" Type="http://schemas.openxmlformats.org/officeDocument/2006/relationships/hyperlink" Target="http://screenrant.com" TargetMode="External"/><Relationship Id="rId407" Type="http://schemas.openxmlformats.org/officeDocument/2006/relationships/hyperlink" Target="http://weather.com" TargetMode="External"/><Relationship Id="rId528" Type="http://schemas.openxmlformats.org/officeDocument/2006/relationships/hyperlink" Target="http://investing.com" TargetMode="External"/><Relationship Id="rId649" Type="http://schemas.openxmlformats.org/officeDocument/2006/relationships/hyperlink" Target="http://msn.com" TargetMode="External"/><Relationship Id="rId406" Type="http://schemas.openxmlformats.org/officeDocument/2006/relationships/hyperlink" Target="http://accuweather.com" TargetMode="External"/><Relationship Id="rId527" Type="http://schemas.openxmlformats.org/officeDocument/2006/relationships/hyperlink" Target="http://foxnews.com" TargetMode="External"/><Relationship Id="rId648" Type="http://schemas.openxmlformats.org/officeDocument/2006/relationships/hyperlink" Target="http://finance.yahoo.com" TargetMode="External"/><Relationship Id="rId405" Type="http://schemas.openxmlformats.org/officeDocument/2006/relationships/hyperlink" Target="http://repairlinkshop.com" TargetMode="External"/><Relationship Id="rId526" Type="http://schemas.openxmlformats.org/officeDocument/2006/relationships/hyperlink" Target="http://reference.com" TargetMode="External"/><Relationship Id="rId647" Type="http://schemas.openxmlformats.org/officeDocument/2006/relationships/hyperlink" Target="http://msn.com" TargetMode="External"/><Relationship Id="rId26" Type="http://schemas.openxmlformats.org/officeDocument/2006/relationships/hyperlink" Target="http://forbes.com" TargetMode="External"/><Relationship Id="rId25" Type="http://schemas.openxmlformats.org/officeDocument/2006/relationships/hyperlink" Target="http://chocolatecoveredkatie.com" TargetMode="External"/><Relationship Id="rId28" Type="http://schemas.openxmlformats.org/officeDocument/2006/relationships/hyperlink" Target="http://cnet.com" TargetMode="External"/><Relationship Id="rId27" Type="http://schemas.openxmlformats.org/officeDocument/2006/relationships/hyperlink" Target="http://macrumors.com" TargetMode="External"/><Relationship Id="rId400" Type="http://schemas.openxmlformats.org/officeDocument/2006/relationships/hyperlink" Target="http://si.com" TargetMode="External"/><Relationship Id="rId521" Type="http://schemas.openxmlformats.org/officeDocument/2006/relationships/hyperlink" Target="http://nbcnews.com" TargetMode="External"/><Relationship Id="rId642" Type="http://schemas.openxmlformats.org/officeDocument/2006/relationships/hyperlink" Target="http://a-z-animals.com" TargetMode="External"/><Relationship Id="rId29" Type="http://schemas.openxmlformats.org/officeDocument/2006/relationships/hyperlink" Target="http://cnet.com" TargetMode="External"/><Relationship Id="rId520" Type="http://schemas.openxmlformats.org/officeDocument/2006/relationships/hyperlink" Target="http://politico.com" TargetMode="External"/><Relationship Id="rId641" Type="http://schemas.openxmlformats.org/officeDocument/2006/relationships/hyperlink" Target="http://zillow.com" TargetMode="External"/><Relationship Id="rId640" Type="http://schemas.openxmlformats.org/officeDocument/2006/relationships/hyperlink" Target="http://screenrant.com" TargetMode="External"/><Relationship Id="rId11" Type="http://schemas.openxmlformats.org/officeDocument/2006/relationships/hyperlink" Target="http://britannica.com" TargetMode="External"/><Relationship Id="rId10" Type="http://schemas.openxmlformats.org/officeDocument/2006/relationships/hyperlink" Target="http://npr.org" TargetMode="External"/><Relationship Id="rId13" Type="http://schemas.openxmlformats.org/officeDocument/2006/relationships/hyperlink" Target="http://zdnet.com" TargetMode="External"/><Relationship Id="rId12" Type="http://schemas.openxmlformats.org/officeDocument/2006/relationships/hyperlink" Target="http://sports.yahoo.com" TargetMode="External"/><Relationship Id="rId519" Type="http://schemas.openxmlformats.org/officeDocument/2006/relationships/hyperlink" Target="http://fandomwire.com" TargetMode="External"/><Relationship Id="rId514" Type="http://schemas.openxmlformats.org/officeDocument/2006/relationships/hyperlink" Target="http://cbsnews.com" TargetMode="External"/><Relationship Id="rId635" Type="http://schemas.openxmlformats.org/officeDocument/2006/relationships/hyperlink" Target="http://msn.com" TargetMode="External"/><Relationship Id="rId513" Type="http://schemas.openxmlformats.org/officeDocument/2006/relationships/hyperlink" Target="http://fandom.com" TargetMode="External"/><Relationship Id="rId634" Type="http://schemas.openxmlformats.org/officeDocument/2006/relationships/hyperlink" Target="http://news.yahoo.com" TargetMode="External"/><Relationship Id="rId512" Type="http://schemas.openxmlformats.org/officeDocument/2006/relationships/hyperlink" Target="http://realtor.com" TargetMode="External"/><Relationship Id="rId633" Type="http://schemas.openxmlformats.org/officeDocument/2006/relationships/hyperlink" Target="http://cnn.com" TargetMode="External"/><Relationship Id="rId511" Type="http://schemas.openxmlformats.org/officeDocument/2006/relationships/hyperlink" Target="http://cheapoair.com" TargetMode="External"/><Relationship Id="rId632" Type="http://schemas.openxmlformats.org/officeDocument/2006/relationships/hyperlink" Target="http://yahoo.com" TargetMode="External"/><Relationship Id="rId518" Type="http://schemas.openxmlformats.org/officeDocument/2006/relationships/hyperlink" Target="http://medical-news.org" TargetMode="External"/><Relationship Id="rId639" Type="http://schemas.openxmlformats.org/officeDocument/2006/relationships/hyperlink" Target="http://yahoo.com" TargetMode="External"/><Relationship Id="rId517" Type="http://schemas.openxmlformats.org/officeDocument/2006/relationships/hyperlink" Target="http://moneyppl.com" TargetMode="External"/><Relationship Id="rId638" Type="http://schemas.openxmlformats.org/officeDocument/2006/relationships/hyperlink" Target="http://cbssports.com" TargetMode="External"/><Relationship Id="rId516" Type="http://schemas.openxmlformats.org/officeDocument/2006/relationships/hyperlink" Target="http://mapquest.com" TargetMode="External"/><Relationship Id="rId637" Type="http://schemas.openxmlformats.org/officeDocument/2006/relationships/hyperlink" Target="http://yahoo.com" TargetMode="External"/><Relationship Id="rId515" Type="http://schemas.openxmlformats.org/officeDocument/2006/relationships/hyperlink" Target="http://mail.aol.com" TargetMode="External"/><Relationship Id="rId636" Type="http://schemas.openxmlformats.org/officeDocument/2006/relationships/hyperlink" Target="http://nbcchicago.com" TargetMode="External"/><Relationship Id="rId15" Type="http://schemas.openxmlformats.org/officeDocument/2006/relationships/hyperlink" Target="http://techradar.com" TargetMode="External"/><Relationship Id="rId14" Type="http://schemas.openxmlformats.org/officeDocument/2006/relationships/hyperlink" Target="http://my.yahoo.com" TargetMode="External"/><Relationship Id="rId17" Type="http://schemas.openxmlformats.org/officeDocument/2006/relationships/hyperlink" Target="http://people.com" TargetMode="External"/><Relationship Id="rId16" Type="http://schemas.openxmlformats.org/officeDocument/2006/relationships/hyperlink" Target="http://chicagotribune.com" TargetMode="External"/><Relationship Id="rId19" Type="http://schemas.openxmlformats.org/officeDocument/2006/relationships/hyperlink" Target="http://mail.aol.com" TargetMode="External"/><Relationship Id="rId510" Type="http://schemas.openxmlformats.org/officeDocument/2006/relationships/hyperlink" Target="http://people.com" TargetMode="External"/><Relationship Id="rId631" Type="http://schemas.openxmlformats.org/officeDocument/2006/relationships/hyperlink" Target="http://baseball-reference.com" TargetMode="External"/><Relationship Id="rId18" Type="http://schemas.openxmlformats.org/officeDocument/2006/relationships/hyperlink" Target="http://cbsnews.com" TargetMode="External"/><Relationship Id="rId630" Type="http://schemas.openxmlformats.org/officeDocument/2006/relationships/hyperlink" Target="http://ebay.com" TargetMode="External"/><Relationship Id="rId84" Type="http://schemas.openxmlformats.org/officeDocument/2006/relationships/hyperlink" Target="http://fandom.com" TargetMode="External"/><Relationship Id="rId83" Type="http://schemas.openxmlformats.org/officeDocument/2006/relationships/hyperlink" Target="http://calculator.net" TargetMode="External"/><Relationship Id="rId86" Type="http://schemas.openxmlformats.org/officeDocument/2006/relationships/hyperlink" Target="http://macrumors.com" TargetMode="External"/><Relationship Id="rId85" Type="http://schemas.openxmlformats.org/officeDocument/2006/relationships/hyperlink" Target="http://hindustantimes.com" TargetMode="External"/><Relationship Id="rId88" Type="http://schemas.openxmlformats.org/officeDocument/2006/relationships/hyperlink" Target="http://yahoo.com" TargetMode="External"/><Relationship Id="rId87" Type="http://schemas.openxmlformats.org/officeDocument/2006/relationships/hyperlink" Target="http://fox59.com" TargetMode="External"/><Relationship Id="rId89" Type="http://schemas.openxmlformats.org/officeDocument/2006/relationships/hyperlink" Target="http://abcnews.go.com" TargetMode="External"/><Relationship Id="rId709" Type="http://schemas.openxmlformats.org/officeDocument/2006/relationships/hyperlink" Target="http://mail.yahoo.com" TargetMode="External"/><Relationship Id="rId708" Type="http://schemas.openxmlformats.org/officeDocument/2006/relationships/hyperlink" Target="http://weather.com" TargetMode="External"/><Relationship Id="rId707" Type="http://schemas.openxmlformats.org/officeDocument/2006/relationships/hyperlink" Target="http://yahoo.com" TargetMode="External"/><Relationship Id="rId706" Type="http://schemas.openxmlformats.org/officeDocument/2006/relationships/hyperlink" Target="http://yahoo.com" TargetMode="External"/><Relationship Id="rId80" Type="http://schemas.openxmlformats.org/officeDocument/2006/relationships/hyperlink" Target="http://realtor.com" TargetMode="External"/><Relationship Id="rId82" Type="http://schemas.openxmlformats.org/officeDocument/2006/relationships/hyperlink" Target="http://sportpirate.com" TargetMode="External"/><Relationship Id="rId81" Type="http://schemas.openxmlformats.org/officeDocument/2006/relationships/hyperlink" Target="http://accuweather.com" TargetMode="External"/><Relationship Id="rId701" Type="http://schemas.openxmlformats.org/officeDocument/2006/relationships/hyperlink" Target="http://weather.com" TargetMode="External"/><Relationship Id="rId700" Type="http://schemas.openxmlformats.org/officeDocument/2006/relationships/hyperlink" Target="http://yahoo.com" TargetMode="External"/><Relationship Id="rId705" Type="http://schemas.openxmlformats.org/officeDocument/2006/relationships/hyperlink" Target="http://yahoo.com" TargetMode="External"/><Relationship Id="rId704" Type="http://schemas.openxmlformats.org/officeDocument/2006/relationships/hyperlink" Target="http://zillow.com" TargetMode="External"/><Relationship Id="rId703" Type="http://schemas.openxmlformats.org/officeDocument/2006/relationships/hyperlink" Target="http://msn.com" TargetMode="External"/><Relationship Id="rId702" Type="http://schemas.openxmlformats.org/officeDocument/2006/relationships/hyperlink" Target="http://mail.yahoo.com" TargetMode="External"/><Relationship Id="rId73" Type="http://schemas.openxmlformats.org/officeDocument/2006/relationships/hyperlink" Target="http://signupgenius.com" TargetMode="External"/><Relationship Id="rId72" Type="http://schemas.openxmlformats.org/officeDocument/2006/relationships/hyperlink" Target="http://mail.yahoo.com" TargetMode="External"/><Relationship Id="rId75" Type="http://schemas.openxmlformats.org/officeDocument/2006/relationships/hyperlink" Target="http://yourroyals.com" TargetMode="External"/><Relationship Id="rId74" Type="http://schemas.openxmlformats.org/officeDocument/2006/relationships/hyperlink" Target="http://nbcchicago.com" TargetMode="External"/><Relationship Id="rId77" Type="http://schemas.openxmlformats.org/officeDocument/2006/relationships/hyperlink" Target="http://flightaware.com" TargetMode="External"/><Relationship Id="rId76" Type="http://schemas.openxmlformats.org/officeDocument/2006/relationships/hyperlink" Target="http://msn.com" TargetMode="External"/><Relationship Id="rId79" Type="http://schemas.openxmlformats.org/officeDocument/2006/relationships/hyperlink" Target="http://sports.yahoo.com" TargetMode="External"/><Relationship Id="rId78" Type="http://schemas.openxmlformats.org/officeDocument/2006/relationships/hyperlink" Target="http://cars.com" TargetMode="External"/><Relationship Id="rId71" Type="http://schemas.openxmlformats.org/officeDocument/2006/relationships/hyperlink" Target="http://androidauthority.com" TargetMode="External"/><Relationship Id="rId70" Type="http://schemas.openxmlformats.org/officeDocument/2006/relationships/hyperlink" Target="http://boattrader.com" TargetMode="External"/><Relationship Id="rId62" Type="http://schemas.openxmlformats.org/officeDocument/2006/relationships/hyperlink" Target="http://cargurus.com" TargetMode="External"/><Relationship Id="rId61" Type="http://schemas.openxmlformats.org/officeDocument/2006/relationships/hyperlink" Target="http://thesaurus.com" TargetMode="External"/><Relationship Id="rId64" Type="http://schemas.openxmlformats.org/officeDocument/2006/relationships/hyperlink" Target="http://dailymail.co.uk/news" TargetMode="External"/><Relationship Id="rId63" Type="http://schemas.openxmlformats.org/officeDocument/2006/relationships/hyperlink" Target="http://whatismyipaddress.com" TargetMode="External"/><Relationship Id="rId66" Type="http://schemas.openxmlformats.org/officeDocument/2006/relationships/hyperlink" Target="http://eenadu.net" TargetMode="External"/><Relationship Id="rId65" Type="http://schemas.openxmlformats.org/officeDocument/2006/relationships/hyperlink" Target="http://livescience.com" TargetMode="External"/><Relationship Id="rId68" Type="http://schemas.openxmlformats.org/officeDocument/2006/relationships/hyperlink" Target="http://dotesports.com" TargetMode="External"/><Relationship Id="rId67" Type="http://schemas.openxmlformats.org/officeDocument/2006/relationships/hyperlink" Target="http://forbes.com" TargetMode="External"/><Relationship Id="rId609" Type="http://schemas.openxmlformats.org/officeDocument/2006/relationships/hyperlink" Target="http://accuweather.com" TargetMode="External"/><Relationship Id="rId608" Type="http://schemas.openxmlformats.org/officeDocument/2006/relationships/hyperlink" Target="http://insider.com" TargetMode="External"/><Relationship Id="rId607" Type="http://schemas.openxmlformats.org/officeDocument/2006/relationships/hyperlink" Target="http://ebay.com" TargetMode="External"/><Relationship Id="rId728" Type="http://schemas.openxmlformats.org/officeDocument/2006/relationships/drawing" Target="../drawings/drawing6.xml"/><Relationship Id="rId60" Type="http://schemas.openxmlformats.org/officeDocument/2006/relationships/hyperlink" Target="http://dexerto.com" TargetMode="External"/><Relationship Id="rId602" Type="http://schemas.openxmlformats.org/officeDocument/2006/relationships/hyperlink" Target="http://weather.com" TargetMode="External"/><Relationship Id="rId723" Type="http://schemas.openxmlformats.org/officeDocument/2006/relationships/hyperlink" Target="http://yahoo.com" TargetMode="External"/><Relationship Id="rId601" Type="http://schemas.openxmlformats.org/officeDocument/2006/relationships/hyperlink" Target="http://screenrant.com" TargetMode="External"/><Relationship Id="rId722" Type="http://schemas.openxmlformats.org/officeDocument/2006/relationships/hyperlink" Target="http://yahoo.com" TargetMode="External"/><Relationship Id="rId600" Type="http://schemas.openxmlformats.org/officeDocument/2006/relationships/hyperlink" Target="http://mail.aol.com" TargetMode="External"/><Relationship Id="rId721" Type="http://schemas.openxmlformats.org/officeDocument/2006/relationships/hyperlink" Target="http://msn.com" TargetMode="External"/><Relationship Id="rId720" Type="http://schemas.openxmlformats.org/officeDocument/2006/relationships/hyperlink" Target="http://mail.yahoo.com" TargetMode="External"/><Relationship Id="rId606" Type="http://schemas.openxmlformats.org/officeDocument/2006/relationships/hyperlink" Target="http://finance.yahoo.com" TargetMode="External"/><Relationship Id="rId727" Type="http://schemas.openxmlformats.org/officeDocument/2006/relationships/hyperlink" Target="http://msn.com" TargetMode="External"/><Relationship Id="rId605" Type="http://schemas.openxmlformats.org/officeDocument/2006/relationships/hyperlink" Target="http://thesaurus.com" TargetMode="External"/><Relationship Id="rId726" Type="http://schemas.openxmlformats.org/officeDocument/2006/relationships/hyperlink" Target="http://mail.yahoo.com" TargetMode="External"/><Relationship Id="rId604" Type="http://schemas.openxmlformats.org/officeDocument/2006/relationships/hyperlink" Target="http://lotterypost.com" TargetMode="External"/><Relationship Id="rId725" Type="http://schemas.openxmlformats.org/officeDocument/2006/relationships/hyperlink" Target="http://mail.yahoo.com" TargetMode="External"/><Relationship Id="rId603" Type="http://schemas.openxmlformats.org/officeDocument/2006/relationships/hyperlink" Target="http://yahoo.com" TargetMode="External"/><Relationship Id="rId724" Type="http://schemas.openxmlformats.org/officeDocument/2006/relationships/hyperlink" Target="http://yahoo.com" TargetMode="External"/><Relationship Id="rId69" Type="http://schemas.openxmlformats.org/officeDocument/2006/relationships/hyperlink" Target="http://autotrader.com" TargetMode="External"/><Relationship Id="rId51" Type="http://schemas.openxmlformats.org/officeDocument/2006/relationships/hyperlink" Target="http://mail.yahoo.com" TargetMode="External"/><Relationship Id="rId50" Type="http://schemas.openxmlformats.org/officeDocument/2006/relationships/hyperlink" Target="http://mayoclinic.org" TargetMode="External"/><Relationship Id="rId53" Type="http://schemas.openxmlformats.org/officeDocument/2006/relationships/hyperlink" Target="http://cnn.com" TargetMode="External"/><Relationship Id="rId52" Type="http://schemas.openxmlformats.org/officeDocument/2006/relationships/hyperlink" Target="http://al.com" TargetMode="External"/><Relationship Id="rId55" Type="http://schemas.openxmlformats.org/officeDocument/2006/relationships/hyperlink" Target="http://dmv.org" TargetMode="External"/><Relationship Id="rId54" Type="http://schemas.openxmlformats.org/officeDocument/2006/relationships/hyperlink" Target="http://nbcmiami.com" TargetMode="External"/><Relationship Id="rId57" Type="http://schemas.openxmlformats.org/officeDocument/2006/relationships/hyperlink" Target="http://reuters.com" TargetMode="External"/><Relationship Id="rId56" Type="http://schemas.openxmlformats.org/officeDocument/2006/relationships/hyperlink" Target="http://webmd.com" TargetMode="External"/><Relationship Id="rId719" Type="http://schemas.openxmlformats.org/officeDocument/2006/relationships/hyperlink" Target="http://mail.yahoo.com" TargetMode="External"/><Relationship Id="rId718" Type="http://schemas.openxmlformats.org/officeDocument/2006/relationships/hyperlink" Target="http://streetinsider.com" TargetMode="External"/><Relationship Id="rId717" Type="http://schemas.openxmlformats.org/officeDocument/2006/relationships/hyperlink" Target="http://mail.yahoo.com" TargetMode="External"/><Relationship Id="rId712" Type="http://schemas.openxmlformats.org/officeDocument/2006/relationships/hyperlink" Target="http://outlook.live.com" TargetMode="External"/><Relationship Id="rId711" Type="http://schemas.openxmlformats.org/officeDocument/2006/relationships/hyperlink" Target="http://yahoo.com" TargetMode="External"/><Relationship Id="rId710" Type="http://schemas.openxmlformats.org/officeDocument/2006/relationships/hyperlink" Target="http://weather.com" TargetMode="External"/><Relationship Id="rId716" Type="http://schemas.openxmlformats.org/officeDocument/2006/relationships/hyperlink" Target="http://weather.com" TargetMode="External"/><Relationship Id="rId715" Type="http://schemas.openxmlformats.org/officeDocument/2006/relationships/hyperlink" Target="http://ebay.com" TargetMode="External"/><Relationship Id="rId714" Type="http://schemas.openxmlformats.org/officeDocument/2006/relationships/hyperlink" Target="http://yahoo.com" TargetMode="External"/><Relationship Id="rId713" Type="http://schemas.openxmlformats.org/officeDocument/2006/relationships/hyperlink" Target="http://msn.com" TargetMode="External"/><Relationship Id="rId59" Type="http://schemas.openxmlformats.org/officeDocument/2006/relationships/hyperlink" Target="http://health.usnews.com" TargetMode="External"/><Relationship Id="rId58" Type="http://schemas.openxmlformats.org/officeDocument/2006/relationships/hyperlink" Target="http://aol.com" TargetMode="External"/><Relationship Id="rId590" Type="http://schemas.openxmlformats.org/officeDocument/2006/relationships/hyperlink" Target="http://zillow.com" TargetMode="External"/><Relationship Id="rId107" Type="http://schemas.openxmlformats.org/officeDocument/2006/relationships/hyperlink" Target="http://finance.yahoo.com" TargetMode="External"/><Relationship Id="rId228" Type="http://schemas.openxmlformats.org/officeDocument/2006/relationships/hyperlink" Target="http://weather.com" TargetMode="External"/><Relationship Id="rId349" Type="http://schemas.openxmlformats.org/officeDocument/2006/relationships/hyperlink" Target="http://usnews.com" TargetMode="External"/><Relationship Id="rId106" Type="http://schemas.openxmlformats.org/officeDocument/2006/relationships/hyperlink" Target="http://icy-veins.com" TargetMode="External"/><Relationship Id="rId227" Type="http://schemas.openxmlformats.org/officeDocument/2006/relationships/hyperlink" Target="http://culinaryhill.com" TargetMode="External"/><Relationship Id="rId348" Type="http://schemas.openxmlformats.org/officeDocument/2006/relationships/hyperlink" Target="http://biblegateway.com" TargetMode="External"/><Relationship Id="rId469" Type="http://schemas.openxmlformats.org/officeDocument/2006/relationships/hyperlink" Target="http://forbes.com" TargetMode="External"/><Relationship Id="rId105" Type="http://schemas.openxmlformats.org/officeDocument/2006/relationships/hyperlink" Target="http://cheezburger.com" TargetMode="External"/><Relationship Id="rId226" Type="http://schemas.openxmlformats.org/officeDocument/2006/relationships/hyperlink" Target="http://kbb.com" TargetMode="External"/><Relationship Id="rId347" Type="http://schemas.openxmlformats.org/officeDocument/2006/relationships/hyperlink" Target="http://fandom.com" TargetMode="External"/><Relationship Id="rId468" Type="http://schemas.openxmlformats.org/officeDocument/2006/relationships/hyperlink" Target="http://weather.com" TargetMode="External"/><Relationship Id="rId589" Type="http://schemas.openxmlformats.org/officeDocument/2006/relationships/hyperlink" Target="http://foxnews.com" TargetMode="External"/><Relationship Id="rId104" Type="http://schemas.openxmlformats.org/officeDocument/2006/relationships/hyperlink" Target="http://findagrave.com" TargetMode="External"/><Relationship Id="rId225" Type="http://schemas.openxmlformats.org/officeDocument/2006/relationships/hyperlink" Target="http://cheezburger.com" TargetMode="External"/><Relationship Id="rId346" Type="http://schemas.openxmlformats.org/officeDocument/2006/relationships/hyperlink" Target="http://homeaddict.io" TargetMode="External"/><Relationship Id="rId467" Type="http://schemas.openxmlformats.org/officeDocument/2006/relationships/hyperlink" Target="http://cbsnews.com" TargetMode="External"/><Relationship Id="rId588" Type="http://schemas.openxmlformats.org/officeDocument/2006/relationships/hyperlink" Target="http://activebeat.com" TargetMode="External"/><Relationship Id="rId109" Type="http://schemas.openxmlformats.org/officeDocument/2006/relationships/hyperlink" Target="http://mail.aol.com" TargetMode="External"/><Relationship Id="rId108" Type="http://schemas.openxmlformats.org/officeDocument/2006/relationships/hyperlink" Target="http://kiplinger.com" TargetMode="External"/><Relationship Id="rId229" Type="http://schemas.openxmlformats.org/officeDocument/2006/relationships/hyperlink" Target="http://webmd.com" TargetMode="External"/><Relationship Id="rId220" Type="http://schemas.openxmlformats.org/officeDocument/2006/relationships/hyperlink" Target="http://cargurus.com" TargetMode="External"/><Relationship Id="rId341" Type="http://schemas.openxmlformats.org/officeDocument/2006/relationships/hyperlink" Target="http://omnicalculator.com" TargetMode="External"/><Relationship Id="rId462" Type="http://schemas.openxmlformats.org/officeDocument/2006/relationships/hyperlink" Target="http://msn.com" TargetMode="External"/><Relationship Id="rId583" Type="http://schemas.openxmlformats.org/officeDocument/2006/relationships/hyperlink" Target="http://autotrader.com" TargetMode="External"/><Relationship Id="rId340" Type="http://schemas.openxmlformats.org/officeDocument/2006/relationships/hyperlink" Target="http://finance.yahoo.com" TargetMode="External"/><Relationship Id="rId461" Type="http://schemas.openxmlformats.org/officeDocument/2006/relationships/hyperlink" Target="http://soaps.sheknows.com" TargetMode="External"/><Relationship Id="rId582" Type="http://schemas.openxmlformats.org/officeDocument/2006/relationships/hyperlink" Target="http://essentiallysports.com" TargetMode="External"/><Relationship Id="rId460" Type="http://schemas.openxmlformats.org/officeDocument/2006/relationships/hyperlink" Target="http://outlook.live.com" TargetMode="External"/><Relationship Id="rId581" Type="http://schemas.openxmlformats.org/officeDocument/2006/relationships/hyperlink" Target="http://weather.com" TargetMode="External"/><Relationship Id="rId580" Type="http://schemas.openxmlformats.org/officeDocument/2006/relationships/hyperlink" Target="http://cbsnews.com" TargetMode="External"/><Relationship Id="rId103" Type="http://schemas.openxmlformats.org/officeDocument/2006/relationships/hyperlink" Target="http://signin.ebay.com" TargetMode="External"/><Relationship Id="rId224" Type="http://schemas.openxmlformats.org/officeDocument/2006/relationships/hyperlink" Target="http://autotrader.com" TargetMode="External"/><Relationship Id="rId345" Type="http://schemas.openxmlformats.org/officeDocument/2006/relationships/hyperlink" Target="http://boattrader.com" TargetMode="External"/><Relationship Id="rId466" Type="http://schemas.openxmlformats.org/officeDocument/2006/relationships/hyperlink" Target="http://ajc.com" TargetMode="External"/><Relationship Id="rId587" Type="http://schemas.openxmlformats.org/officeDocument/2006/relationships/hyperlink" Target="http://mail.aol.com" TargetMode="External"/><Relationship Id="rId102" Type="http://schemas.openxmlformats.org/officeDocument/2006/relationships/hyperlink" Target="http://drugs.com" TargetMode="External"/><Relationship Id="rId223" Type="http://schemas.openxmlformats.org/officeDocument/2006/relationships/hyperlink" Target="http://merriam-webster.com" TargetMode="External"/><Relationship Id="rId344" Type="http://schemas.openxmlformats.org/officeDocument/2006/relationships/hyperlink" Target="http://doodle.com" TargetMode="External"/><Relationship Id="rId465" Type="http://schemas.openxmlformats.org/officeDocument/2006/relationships/hyperlink" Target="http://pandora.com" TargetMode="External"/><Relationship Id="rId586" Type="http://schemas.openxmlformats.org/officeDocument/2006/relationships/hyperlink" Target="http://msn.com" TargetMode="External"/><Relationship Id="rId101" Type="http://schemas.openxmlformats.org/officeDocument/2006/relationships/hyperlink" Target="http://medicalnewstoday.com" TargetMode="External"/><Relationship Id="rId222" Type="http://schemas.openxmlformats.org/officeDocument/2006/relationships/hyperlink" Target="http://cars.com" TargetMode="External"/><Relationship Id="rId343" Type="http://schemas.openxmlformats.org/officeDocument/2006/relationships/hyperlink" Target="http://outlook.live.com" TargetMode="External"/><Relationship Id="rId464" Type="http://schemas.openxmlformats.org/officeDocument/2006/relationships/hyperlink" Target="http://cnbc.com" TargetMode="External"/><Relationship Id="rId585" Type="http://schemas.openxmlformats.org/officeDocument/2006/relationships/hyperlink" Target="http://yellowpages.com" TargetMode="External"/><Relationship Id="rId100" Type="http://schemas.openxmlformats.org/officeDocument/2006/relationships/hyperlink" Target="http://nypost.com" TargetMode="External"/><Relationship Id="rId221" Type="http://schemas.openxmlformats.org/officeDocument/2006/relationships/hyperlink" Target="http://carscoops.com" TargetMode="External"/><Relationship Id="rId342" Type="http://schemas.openxmlformats.org/officeDocument/2006/relationships/hyperlink" Target="http://bbc.com" TargetMode="External"/><Relationship Id="rId463" Type="http://schemas.openxmlformats.org/officeDocument/2006/relationships/hyperlink" Target="http://rent.com" TargetMode="External"/><Relationship Id="rId584" Type="http://schemas.openxmlformats.org/officeDocument/2006/relationships/hyperlink" Target="http://ebay.com" TargetMode="External"/><Relationship Id="rId217" Type="http://schemas.openxmlformats.org/officeDocument/2006/relationships/hyperlink" Target="http://nypost.com" TargetMode="External"/><Relationship Id="rId338" Type="http://schemas.openxmlformats.org/officeDocument/2006/relationships/hyperlink" Target="http://rent.com" TargetMode="External"/><Relationship Id="rId459" Type="http://schemas.openxmlformats.org/officeDocument/2006/relationships/hyperlink" Target="http://ebay.com" TargetMode="External"/><Relationship Id="rId216" Type="http://schemas.openxmlformats.org/officeDocument/2006/relationships/hyperlink" Target="http://thesaurus.com" TargetMode="External"/><Relationship Id="rId337" Type="http://schemas.openxmlformats.org/officeDocument/2006/relationships/hyperlink" Target="http://kbb.com" TargetMode="External"/><Relationship Id="rId458" Type="http://schemas.openxmlformats.org/officeDocument/2006/relationships/hyperlink" Target="http://scitechdaily.com" TargetMode="External"/><Relationship Id="rId579" Type="http://schemas.openxmlformats.org/officeDocument/2006/relationships/hyperlink" Target="http://microsoftcasualgames.com" TargetMode="External"/><Relationship Id="rId215" Type="http://schemas.openxmlformats.org/officeDocument/2006/relationships/hyperlink" Target="http://investopedia.com" TargetMode="External"/><Relationship Id="rId336" Type="http://schemas.openxmlformats.org/officeDocument/2006/relationships/hyperlink" Target="http://travelerdreams.com" TargetMode="External"/><Relationship Id="rId457" Type="http://schemas.openxmlformats.org/officeDocument/2006/relationships/hyperlink" Target="http://att.yahoo.com" TargetMode="External"/><Relationship Id="rId578" Type="http://schemas.openxmlformats.org/officeDocument/2006/relationships/hyperlink" Target="http://w3schools.com" TargetMode="External"/><Relationship Id="rId699" Type="http://schemas.openxmlformats.org/officeDocument/2006/relationships/hyperlink" Target="http://zillow.com" TargetMode="External"/><Relationship Id="rId214" Type="http://schemas.openxmlformats.org/officeDocument/2006/relationships/hyperlink" Target="http://slickdeals.net" TargetMode="External"/><Relationship Id="rId335" Type="http://schemas.openxmlformats.org/officeDocument/2006/relationships/hyperlink" Target="http://forbes.com" TargetMode="External"/><Relationship Id="rId456" Type="http://schemas.openxmlformats.org/officeDocument/2006/relationships/hyperlink" Target="http://nypost.com" TargetMode="External"/><Relationship Id="rId577" Type="http://schemas.openxmlformats.org/officeDocument/2006/relationships/hyperlink" Target="http://realtor.com" TargetMode="External"/><Relationship Id="rId698" Type="http://schemas.openxmlformats.org/officeDocument/2006/relationships/hyperlink" Target="http://msn.com" TargetMode="External"/><Relationship Id="rId219" Type="http://schemas.openxmlformats.org/officeDocument/2006/relationships/hyperlink" Target="http://poshland.com" TargetMode="External"/><Relationship Id="rId218" Type="http://schemas.openxmlformats.org/officeDocument/2006/relationships/hyperlink" Target="http://ebay.com" TargetMode="External"/><Relationship Id="rId339" Type="http://schemas.openxmlformats.org/officeDocument/2006/relationships/hyperlink" Target="http://drugs.com" TargetMode="External"/><Relationship Id="rId330" Type="http://schemas.openxmlformats.org/officeDocument/2006/relationships/hyperlink" Target="http://wunderground.com" TargetMode="External"/><Relationship Id="rId451" Type="http://schemas.openxmlformats.org/officeDocument/2006/relationships/hyperlink" Target="http://cnn.com" TargetMode="External"/><Relationship Id="rId572" Type="http://schemas.openxmlformats.org/officeDocument/2006/relationships/hyperlink" Target="http://realtor.com" TargetMode="External"/><Relationship Id="rId693" Type="http://schemas.openxmlformats.org/officeDocument/2006/relationships/hyperlink" Target="http://outlook.live.com" TargetMode="External"/><Relationship Id="rId450" Type="http://schemas.openxmlformats.org/officeDocument/2006/relationships/hyperlink" Target="http://weather.com" TargetMode="External"/><Relationship Id="rId571" Type="http://schemas.openxmlformats.org/officeDocument/2006/relationships/hyperlink" Target="http://weather.com" TargetMode="External"/><Relationship Id="rId692" Type="http://schemas.openxmlformats.org/officeDocument/2006/relationships/hyperlink" Target="http://weather.com" TargetMode="External"/><Relationship Id="rId570" Type="http://schemas.openxmlformats.org/officeDocument/2006/relationships/hyperlink" Target="http://m.timesofindia.com" TargetMode="External"/><Relationship Id="rId691" Type="http://schemas.openxmlformats.org/officeDocument/2006/relationships/hyperlink" Target="http://microsoftcasualgames.com" TargetMode="External"/><Relationship Id="rId690" Type="http://schemas.openxmlformats.org/officeDocument/2006/relationships/hyperlink" Target="http://weather.com" TargetMode="External"/><Relationship Id="rId213" Type="http://schemas.openxmlformats.org/officeDocument/2006/relationships/hyperlink" Target="http://newsmemory.com" TargetMode="External"/><Relationship Id="rId334" Type="http://schemas.openxmlformats.org/officeDocument/2006/relationships/hyperlink" Target="http://the-sun.com" TargetMode="External"/><Relationship Id="rId455" Type="http://schemas.openxmlformats.org/officeDocument/2006/relationships/hyperlink" Target="http://eonline.com" TargetMode="External"/><Relationship Id="rId576" Type="http://schemas.openxmlformats.org/officeDocument/2006/relationships/hyperlink" Target="http://ebay.com" TargetMode="External"/><Relationship Id="rId697" Type="http://schemas.openxmlformats.org/officeDocument/2006/relationships/hyperlink" Target="http://msn.com" TargetMode="External"/><Relationship Id="rId212" Type="http://schemas.openxmlformats.org/officeDocument/2006/relationships/hyperlink" Target="http://classmates.com" TargetMode="External"/><Relationship Id="rId333" Type="http://schemas.openxmlformats.org/officeDocument/2006/relationships/hyperlink" Target="http://alotfinance.com" TargetMode="External"/><Relationship Id="rId454" Type="http://schemas.openxmlformats.org/officeDocument/2006/relationships/hyperlink" Target="http://w3schools.com" TargetMode="External"/><Relationship Id="rId575" Type="http://schemas.openxmlformats.org/officeDocument/2006/relationships/hyperlink" Target="http://yahoo.com" TargetMode="External"/><Relationship Id="rId696" Type="http://schemas.openxmlformats.org/officeDocument/2006/relationships/hyperlink" Target="http://msn.com" TargetMode="External"/><Relationship Id="rId211" Type="http://schemas.openxmlformats.org/officeDocument/2006/relationships/hyperlink" Target="http://realtor.com" TargetMode="External"/><Relationship Id="rId332" Type="http://schemas.openxmlformats.org/officeDocument/2006/relationships/hyperlink" Target="http://mail.aol.com" TargetMode="External"/><Relationship Id="rId453" Type="http://schemas.openxmlformats.org/officeDocument/2006/relationships/hyperlink" Target="http://dictionary.com" TargetMode="External"/><Relationship Id="rId574" Type="http://schemas.openxmlformats.org/officeDocument/2006/relationships/hyperlink" Target="http://ebay.com" TargetMode="External"/><Relationship Id="rId695" Type="http://schemas.openxmlformats.org/officeDocument/2006/relationships/hyperlink" Target="http://yahoo.com" TargetMode="External"/><Relationship Id="rId210" Type="http://schemas.openxmlformats.org/officeDocument/2006/relationships/hyperlink" Target="http://realtor.com" TargetMode="External"/><Relationship Id="rId331" Type="http://schemas.openxmlformats.org/officeDocument/2006/relationships/hyperlink" Target="http://politico.com" TargetMode="External"/><Relationship Id="rId452" Type="http://schemas.openxmlformats.org/officeDocument/2006/relationships/hyperlink" Target="http://mail.aol.com" TargetMode="External"/><Relationship Id="rId573" Type="http://schemas.openxmlformats.org/officeDocument/2006/relationships/hyperlink" Target="http://biblegateway.com" TargetMode="External"/><Relationship Id="rId694" Type="http://schemas.openxmlformats.org/officeDocument/2006/relationships/hyperlink" Target="http://the-sun.com" TargetMode="External"/><Relationship Id="rId370" Type="http://schemas.openxmlformats.org/officeDocument/2006/relationships/hyperlink" Target="http://marca.com" TargetMode="External"/><Relationship Id="rId491" Type="http://schemas.openxmlformats.org/officeDocument/2006/relationships/hyperlink" Target="http://foxnews.com" TargetMode="External"/><Relationship Id="rId490" Type="http://schemas.openxmlformats.org/officeDocument/2006/relationships/hyperlink" Target="http://realtor.com" TargetMode="External"/><Relationship Id="rId129" Type="http://schemas.openxmlformats.org/officeDocument/2006/relationships/hyperlink" Target="http://mapquest.com" TargetMode="External"/><Relationship Id="rId128" Type="http://schemas.openxmlformats.org/officeDocument/2006/relationships/hyperlink" Target="http://news.yahoo.com" TargetMode="External"/><Relationship Id="rId249" Type="http://schemas.openxmlformats.org/officeDocument/2006/relationships/hyperlink" Target="http://daily-choices.com" TargetMode="External"/><Relationship Id="rId127" Type="http://schemas.openxmlformats.org/officeDocument/2006/relationships/hyperlink" Target="http://mapquest.com" TargetMode="External"/><Relationship Id="rId248" Type="http://schemas.openxmlformats.org/officeDocument/2006/relationships/hyperlink" Target="http://wizofawes.com" TargetMode="External"/><Relationship Id="rId369" Type="http://schemas.openxmlformats.org/officeDocument/2006/relationships/hyperlink" Target="http://baseball.fantasysports.yahoo.com" TargetMode="External"/><Relationship Id="rId126" Type="http://schemas.openxmlformats.org/officeDocument/2006/relationships/hyperlink" Target="http://accuweather.com" TargetMode="External"/><Relationship Id="rId247" Type="http://schemas.openxmlformats.org/officeDocument/2006/relationships/hyperlink" Target="http://foxnews.com" TargetMode="External"/><Relationship Id="rId368" Type="http://schemas.openxmlformats.org/officeDocument/2006/relationships/hyperlink" Target="http://cargurus.com" TargetMode="External"/><Relationship Id="rId489" Type="http://schemas.openxmlformats.org/officeDocument/2006/relationships/hyperlink" Target="http://phys.org" TargetMode="External"/><Relationship Id="rId121" Type="http://schemas.openxmlformats.org/officeDocument/2006/relationships/hyperlink" Target="http://healthline.com" TargetMode="External"/><Relationship Id="rId242" Type="http://schemas.openxmlformats.org/officeDocument/2006/relationships/hyperlink" Target="http://timeanddate.com" TargetMode="External"/><Relationship Id="rId363" Type="http://schemas.openxmlformats.org/officeDocument/2006/relationships/hyperlink" Target="http://nbcsports.com" TargetMode="External"/><Relationship Id="rId484" Type="http://schemas.openxmlformats.org/officeDocument/2006/relationships/hyperlink" Target="http://kbb.com" TargetMode="External"/><Relationship Id="rId120" Type="http://schemas.openxmlformats.org/officeDocument/2006/relationships/hyperlink" Target="http://finviz.com" TargetMode="External"/><Relationship Id="rId241" Type="http://schemas.openxmlformats.org/officeDocument/2006/relationships/hyperlink" Target="http://milb.com" TargetMode="External"/><Relationship Id="rId362" Type="http://schemas.openxmlformats.org/officeDocument/2006/relationships/hyperlink" Target="http://businessinsider.com" TargetMode="External"/><Relationship Id="rId483" Type="http://schemas.openxmlformats.org/officeDocument/2006/relationships/hyperlink" Target="http://activebeat.com" TargetMode="External"/><Relationship Id="rId240" Type="http://schemas.openxmlformats.org/officeDocument/2006/relationships/hyperlink" Target="http://zillow.com" TargetMode="External"/><Relationship Id="rId361" Type="http://schemas.openxmlformats.org/officeDocument/2006/relationships/hyperlink" Target="http://biblegateway.com" TargetMode="External"/><Relationship Id="rId482" Type="http://schemas.openxmlformats.org/officeDocument/2006/relationships/hyperlink" Target="http://cnn.com" TargetMode="External"/><Relationship Id="rId360" Type="http://schemas.openxmlformats.org/officeDocument/2006/relationships/hyperlink" Target="http://yahoo.com" TargetMode="External"/><Relationship Id="rId481" Type="http://schemas.openxmlformats.org/officeDocument/2006/relationships/hyperlink" Target="http://forbes.com" TargetMode="External"/><Relationship Id="rId125" Type="http://schemas.openxmlformats.org/officeDocument/2006/relationships/hyperlink" Target="http://rollingstone.com" TargetMode="External"/><Relationship Id="rId246" Type="http://schemas.openxmlformats.org/officeDocument/2006/relationships/hyperlink" Target="http://weather.com" TargetMode="External"/><Relationship Id="rId367" Type="http://schemas.openxmlformats.org/officeDocument/2006/relationships/hyperlink" Target="http://kbb.com" TargetMode="External"/><Relationship Id="rId488" Type="http://schemas.openxmlformats.org/officeDocument/2006/relationships/hyperlink" Target="http://realtor.com" TargetMode="External"/><Relationship Id="rId124" Type="http://schemas.openxmlformats.org/officeDocument/2006/relationships/hyperlink" Target="http://todaysnyc.com" TargetMode="External"/><Relationship Id="rId245" Type="http://schemas.openxmlformats.org/officeDocument/2006/relationships/hyperlink" Target="http://healthyrecipesblogs.com" TargetMode="External"/><Relationship Id="rId366" Type="http://schemas.openxmlformats.org/officeDocument/2006/relationships/hyperlink" Target="http://realtor.com" TargetMode="External"/><Relationship Id="rId487" Type="http://schemas.openxmlformats.org/officeDocument/2006/relationships/hyperlink" Target="http://weather.com" TargetMode="External"/><Relationship Id="rId123" Type="http://schemas.openxmlformats.org/officeDocument/2006/relationships/hyperlink" Target="http://zillow.com" TargetMode="External"/><Relationship Id="rId244" Type="http://schemas.openxmlformats.org/officeDocument/2006/relationships/hyperlink" Target="http://mail.aol.com" TargetMode="External"/><Relationship Id="rId365" Type="http://schemas.openxmlformats.org/officeDocument/2006/relationships/hyperlink" Target="http://sciencesensei.com" TargetMode="External"/><Relationship Id="rId486" Type="http://schemas.openxmlformats.org/officeDocument/2006/relationships/hyperlink" Target="http://ebay.com" TargetMode="External"/><Relationship Id="rId122" Type="http://schemas.openxmlformats.org/officeDocument/2006/relationships/hyperlink" Target="http://signupgenius.com" TargetMode="External"/><Relationship Id="rId243" Type="http://schemas.openxmlformats.org/officeDocument/2006/relationships/hyperlink" Target="http://nsfas-applications.co.za" TargetMode="External"/><Relationship Id="rId364" Type="http://schemas.openxmlformats.org/officeDocument/2006/relationships/hyperlink" Target="http://thesaltymarshmallow.com" TargetMode="External"/><Relationship Id="rId485" Type="http://schemas.openxmlformats.org/officeDocument/2006/relationships/hyperlink" Target="http://insider.com" TargetMode="External"/><Relationship Id="rId95" Type="http://schemas.openxmlformats.org/officeDocument/2006/relationships/hyperlink" Target="http://finance.yahoo.com" TargetMode="External"/><Relationship Id="rId94" Type="http://schemas.openxmlformats.org/officeDocument/2006/relationships/hyperlink" Target="http://sallysbakingaddiction.com" TargetMode="External"/><Relationship Id="rId97" Type="http://schemas.openxmlformats.org/officeDocument/2006/relationships/hyperlink" Target="http://forbes.com" TargetMode="External"/><Relationship Id="rId96" Type="http://schemas.openxmlformats.org/officeDocument/2006/relationships/hyperlink" Target="http://dictionary.com" TargetMode="External"/><Relationship Id="rId99" Type="http://schemas.openxmlformats.org/officeDocument/2006/relationships/hyperlink" Target="http://msn.com" TargetMode="External"/><Relationship Id="rId480" Type="http://schemas.openxmlformats.org/officeDocument/2006/relationships/hyperlink" Target="http://biblegateway.com" TargetMode="External"/><Relationship Id="rId98" Type="http://schemas.openxmlformats.org/officeDocument/2006/relationships/hyperlink" Target="http://signupgenius.com" TargetMode="External"/><Relationship Id="rId91" Type="http://schemas.openxmlformats.org/officeDocument/2006/relationships/hyperlink" Target="http://buzzfeed.com" TargetMode="External"/><Relationship Id="rId90" Type="http://schemas.openxmlformats.org/officeDocument/2006/relationships/hyperlink" Target="http://wordunscrambler.me" TargetMode="External"/><Relationship Id="rId93" Type="http://schemas.openxmlformats.org/officeDocument/2006/relationships/hyperlink" Target="http://dailymail.co.uk/news" TargetMode="External"/><Relationship Id="rId92" Type="http://schemas.openxmlformats.org/officeDocument/2006/relationships/hyperlink" Target="http://whatismyipaddress.com" TargetMode="External"/><Relationship Id="rId118" Type="http://schemas.openxmlformats.org/officeDocument/2006/relationships/hyperlink" Target="http://ebay.com" TargetMode="External"/><Relationship Id="rId239" Type="http://schemas.openxmlformats.org/officeDocument/2006/relationships/hyperlink" Target="http://wikihow.com" TargetMode="External"/><Relationship Id="rId117" Type="http://schemas.openxmlformats.org/officeDocument/2006/relationships/hyperlink" Target="http://m.timesofindia.com" TargetMode="External"/><Relationship Id="rId238" Type="http://schemas.openxmlformats.org/officeDocument/2006/relationships/hyperlink" Target="http://mail.aol.com" TargetMode="External"/><Relationship Id="rId359" Type="http://schemas.openxmlformats.org/officeDocument/2006/relationships/hyperlink" Target="http://cars.com" TargetMode="External"/><Relationship Id="rId116" Type="http://schemas.openxmlformats.org/officeDocument/2006/relationships/hyperlink" Target="http://wikihow.com" TargetMode="External"/><Relationship Id="rId237" Type="http://schemas.openxmlformats.org/officeDocument/2006/relationships/hyperlink" Target="http://ajc.com" TargetMode="External"/><Relationship Id="rId358" Type="http://schemas.openxmlformats.org/officeDocument/2006/relationships/hyperlink" Target="http://foxnews.com" TargetMode="External"/><Relationship Id="rId479" Type="http://schemas.openxmlformats.org/officeDocument/2006/relationships/hyperlink" Target="http://signupgenius.com" TargetMode="External"/><Relationship Id="rId115" Type="http://schemas.openxmlformats.org/officeDocument/2006/relationships/hyperlink" Target="http://pandora.com" TargetMode="External"/><Relationship Id="rId236" Type="http://schemas.openxmlformats.org/officeDocument/2006/relationships/hyperlink" Target="http://upworthy.com" TargetMode="External"/><Relationship Id="rId357" Type="http://schemas.openxmlformats.org/officeDocument/2006/relationships/hyperlink" Target="http://msn.com" TargetMode="External"/><Relationship Id="rId478" Type="http://schemas.openxmlformats.org/officeDocument/2006/relationships/hyperlink" Target="http://allrecipes.com" TargetMode="External"/><Relationship Id="rId599" Type="http://schemas.openxmlformats.org/officeDocument/2006/relationships/hyperlink" Target="http://nypost.com" TargetMode="External"/><Relationship Id="rId119" Type="http://schemas.openxmlformats.org/officeDocument/2006/relationships/hyperlink" Target="http://accuweather.com" TargetMode="External"/><Relationship Id="rId110" Type="http://schemas.openxmlformats.org/officeDocument/2006/relationships/hyperlink" Target="http://people.com" TargetMode="External"/><Relationship Id="rId231" Type="http://schemas.openxmlformats.org/officeDocument/2006/relationships/hyperlink" Target="http://screenrant.com" TargetMode="External"/><Relationship Id="rId352" Type="http://schemas.openxmlformats.org/officeDocument/2006/relationships/hyperlink" Target="http://mail.yahoo.com" TargetMode="External"/><Relationship Id="rId473" Type="http://schemas.openxmlformats.org/officeDocument/2006/relationships/hyperlink" Target="http://dailymail.co.uk/tvshowbiz" TargetMode="External"/><Relationship Id="rId594" Type="http://schemas.openxmlformats.org/officeDocument/2006/relationships/hyperlink" Target="http://outlook.live.com" TargetMode="External"/><Relationship Id="rId230" Type="http://schemas.openxmlformats.org/officeDocument/2006/relationships/hyperlink" Target="http://biblegateway.com" TargetMode="External"/><Relationship Id="rId351" Type="http://schemas.openxmlformats.org/officeDocument/2006/relationships/hyperlink" Target="http://weather.com" TargetMode="External"/><Relationship Id="rId472" Type="http://schemas.openxmlformats.org/officeDocument/2006/relationships/hyperlink" Target="http://accuweather.com" TargetMode="External"/><Relationship Id="rId593" Type="http://schemas.openxmlformats.org/officeDocument/2006/relationships/hyperlink" Target="http://weather.com" TargetMode="External"/><Relationship Id="rId350" Type="http://schemas.openxmlformats.org/officeDocument/2006/relationships/hyperlink" Target="http://shareably.net" TargetMode="External"/><Relationship Id="rId471" Type="http://schemas.openxmlformats.org/officeDocument/2006/relationships/hyperlink" Target="http://weather.com" TargetMode="External"/><Relationship Id="rId592" Type="http://schemas.openxmlformats.org/officeDocument/2006/relationships/hyperlink" Target="http://ebay.com" TargetMode="External"/><Relationship Id="rId470" Type="http://schemas.openxmlformats.org/officeDocument/2006/relationships/hyperlink" Target="http://espn.com" TargetMode="External"/><Relationship Id="rId591" Type="http://schemas.openxmlformats.org/officeDocument/2006/relationships/hyperlink" Target="http://weather.com" TargetMode="External"/><Relationship Id="rId114" Type="http://schemas.openxmlformats.org/officeDocument/2006/relationships/hyperlink" Target="http://mlb.com" TargetMode="External"/><Relationship Id="rId235" Type="http://schemas.openxmlformats.org/officeDocument/2006/relationships/hyperlink" Target="http://wsj.com" TargetMode="External"/><Relationship Id="rId356" Type="http://schemas.openxmlformats.org/officeDocument/2006/relationships/hyperlink" Target="http://bestbuy.com" TargetMode="External"/><Relationship Id="rId477" Type="http://schemas.openxmlformats.org/officeDocument/2006/relationships/hyperlink" Target="http://ebay.com" TargetMode="External"/><Relationship Id="rId598" Type="http://schemas.openxmlformats.org/officeDocument/2006/relationships/hyperlink" Target="http://essentiallysports.com" TargetMode="External"/><Relationship Id="rId113" Type="http://schemas.openxmlformats.org/officeDocument/2006/relationships/hyperlink" Target="http://businessinsider.com" TargetMode="External"/><Relationship Id="rId234" Type="http://schemas.openxmlformats.org/officeDocument/2006/relationships/hyperlink" Target="http://biblegateway.com" TargetMode="External"/><Relationship Id="rId355" Type="http://schemas.openxmlformats.org/officeDocument/2006/relationships/hyperlink" Target="http://whatismyipaddress.com" TargetMode="External"/><Relationship Id="rId476" Type="http://schemas.openxmlformats.org/officeDocument/2006/relationships/hyperlink" Target="http://microsoftcasualgames.com" TargetMode="External"/><Relationship Id="rId597" Type="http://schemas.openxmlformats.org/officeDocument/2006/relationships/hyperlink" Target="http://foxnews.com" TargetMode="External"/><Relationship Id="rId112" Type="http://schemas.openxmlformats.org/officeDocument/2006/relationships/hyperlink" Target="http://yachtworld.com" TargetMode="External"/><Relationship Id="rId233" Type="http://schemas.openxmlformats.org/officeDocument/2006/relationships/hyperlink" Target="http://people.com" TargetMode="External"/><Relationship Id="rId354" Type="http://schemas.openxmlformats.org/officeDocument/2006/relationships/hyperlink" Target="http://cbsnews.com" TargetMode="External"/><Relationship Id="rId475" Type="http://schemas.openxmlformats.org/officeDocument/2006/relationships/hyperlink" Target="http://medicalnewstoday.com" TargetMode="External"/><Relationship Id="rId596" Type="http://schemas.openxmlformats.org/officeDocument/2006/relationships/hyperlink" Target="http://forbes.com" TargetMode="External"/><Relationship Id="rId111" Type="http://schemas.openxmlformats.org/officeDocument/2006/relationships/hyperlink" Target="http://slickdeals.net" TargetMode="External"/><Relationship Id="rId232" Type="http://schemas.openxmlformats.org/officeDocument/2006/relationships/hyperlink" Target="http://onechicagocenter.com" TargetMode="External"/><Relationship Id="rId353" Type="http://schemas.openxmlformats.org/officeDocument/2006/relationships/hyperlink" Target="http://mail.yahoo.com" TargetMode="External"/><Relationship Id="rId474" Type="http://schemas.openxmlformats.org/officeDocument/2006/relationships/hyperlink" Target="http://gamespot.com" TargetMode="External"/><Relationship Id="rId595" Type="http://schemas.openxmlformats.org/officeDocument/2006/relationships/hyperlink" Target="http://accuweather.com" TargetMode="External"/><Relationship Id="rId305" Type="http://schemas.openxmlformats.org/officeDocument/2006/relationships/hyperlink" Target="http://mail.yahoo.com" TargetMode="External"/><Relationship Id="rId426" Type="http://schemas.openxmlformats.org/officeDocument/2006/relationships/hyperlink" Target="http://rvtrader.com" TargetMode="External"/><Relationship Id="rId547" Type="http://schemas.openxmlformats.org/officeDocument/2006/relationships/hyperlink" Target="http://screenrant.com" TargetMode="External"/><Relationship Id="rId668" Type="http://schemas.openxmlformats.org/officeDocument/2006/relationships/hyperlink" Target="http://weather.com" TargetMode="External"/><Relationship Id="rId304" Type="http://schemas.openxmlformats.org/officeDocument/2006/relationships/hyperlink" Target="http://news.yahoo.com" TargetMode="External"/><Relationship Id="rId425" Type="http://schemas.openxmlformats.org/officeDocument/2006/relationships/hyperlink" Target="http://mail.aol.com" TargetMode="External"/><Relationship Id="rId546" Type="http://schemas.openxmlformats.org/officeDocument/2006/relationships/hyperlink" Target="http://msn.com" TargetMode="External"/><Relationship Id="rId667" Type="http://schemas.openxmlformats.org/officeDocument/2006/relationships/hyperlink" Target="http://poshland.com" TargetMode="External"/><Relationship Id="rId303" Type="http://schemas.openxmlformats.org/officeDocument/2006/relationships/hyperlink" Target="http://weather.com" TargetMode="External"/><Relationship Id="rId424" Type="http://schemas.openxmlformats.org/officeDocument/2006/relationships/hyperlink" Target="http://outlook.live.com" TargetMode="External"/><Relationship Id="rId545" Type="http://schemas.openxmlformats.org/officeDocument/2006/relationships/hyperlink" Target="http://forbes.com" TargetMode="External"/><Relationship Id="rId666" Type="http://schemas.openxmlformats.org/officeDocument/2006/relationships/hyperlink" Target="http://biblegateway.com" TargetMode="External"/><Relationship Id="rId302" Type="http://schemas.openxmlformats.org/officeDocument/2006/relationships/hyperlink" Target="http://kbb.com" TargetMode="External"/><Relationship Id="rId423" Type="http://schemas.openxmlformats.org/officeDocument/2006/relationships/hyperlink" Target="http://gamerant.com" TargetMode="External"/><Relationship Id="rId544" Type="http://schemas.openxmlformats.org/officeDocument/2006/relationships/hyperlink" Target="http://thesaurus.com" TargetMode="External"/><Relationship Id="rId665" Type="http://schemas.openxmlformats.org/officeDocument/2006/relationships/hyperlink" Target="http://msn.com" TargetMode="External"/><Relationship Id="rId309" Type="http://schemas.openxmlformats.org/officeDocument/2006/relationships/hyperlink" Target="http://omnicalculator.com" TargetMode="External"/><Relationship Id="rId308" Type="http://schemas.openxmlformats.org/officeDocument/2006/relationships/hyperlink" Target="http://activebeat.com" TargetMode="External"/><Relationship Id="rId429" Type="http://schemas.openxmlformats.org/officeDocument/2006/relationships/hyperlink" Target="http://outlook.live.com" TargetMode="External"/><Relationship Id="rId307" Type="http://schemas.openxmlformats.org/officeDocument/2006/relationships/hyperlink" Target="http://cbsnews.com" TargetMode="External"/><Relationship Id="rId428" Type="http://schemas.openxmlformats.org/officeDocument/2006/relationships/hyperlink" Target="http://finance.yahoo.com" TargetMode="External"/><Relationship Id="rId549" Type="http://schemas.openxmlformats.org/officeDocument/2006/relationships/hyperlink" Target="http://espn.com" TargetMode="External"/><Relationship Id="rId306" Type="http://schemas.openxmlformats.org/officeDocument/2006/relationships/hyperlink" Target="http://biblegateway.com" TargetMode="External"/><Relationship Id="rId427" Type="http://schemas.openxmlformats.org/officeDocument/2006/relationships/hyperlink" Target="http://geeksforgeeks.org" TargetMode="External"/><Relationship Id="rId548" Type="http://schemas.openxmlformats.org/officeDocument/2006/relationships/hyperlink" Target="http://wikihow.com" TargetMode="External"/><Relationship Id="rId669" Type="http://schemas.openxmlformats.org/officeDocument/2006/relationships/hyperlink" Target="http://yahoo.com" TargetMode="External"/><Relationship Id="rId660" Type="http://schemas.openxmlformats.org/officeDocument/2006/relationships/hyperlink" Target="http://weather.com" TargetMode="External"/><Relationship Id="rId301" Type="http://schemas.openxmlformats.org/officeDocument/2006/relationships/hyperlink" Target="http://accuweather.com" TargetMode="External"/><Relationship Id="rId422" Type="http://schemas.openxmlformats.org/officeDocument/2006/relationships/hyperlink" Target="http://biblegateway.com" TargetMode="External"/><Relationship Id="rId543" Type="http://schemas.openxmlformats.org/officeDocument/2006/relationships/hyperlink" Target="http://yellowpages.com" TargetMode="External"/><Relationship Id="rId664" Type="http://schemas.openxmlformats.org/officeDocument/2006/relationships/hyperlink" Target="http://ebay.com" TargetMode="External"/><Relationship Id="rId300" Type="http://schemas.openxmlformats.org/officeDocument/2006/relationships/hyperlink" Target="http://yellowpages.com" TargetMode="External"/><Relationship Id="rId421" Type="http://schemas.openxmlformats.org/officeDocument/2006/relationships/hyperlink" Target="http://msn.com" TargetMode="External"/><Relationship Id="rId542" Type="http://schemas.openxmlformats.org/officeDocument/2006/relationships/hyperlink" Target="http://fandomwire.com" TargetMode="External"/><Relationship Id="rId663" Type="http://schemas.openxmlformats.org/officeDocument/2006/relationships/hyperlink" Target="http://biblegateway.com" TargetMode="External"/><Relationship Id="rId420" Type="http://schemas.openxmlformats.org/officeDocument/2006/relationships/hyperlink" Target="http://femanin.com" TargetMode="External"/><Relationship Id="rId541" Type="http://schemas.openxmlformats.org/officeDocument/2006/relationships/hyperlink" Target="http://weather.com" TargetMode="External"/><Relationship Id="rId662" Type="http://schemas.openxmlformats.org/officeDocument/2006/relationships/hyperlink" Target="http://nypost.com" TargetMode="External"/><Relationship Id="rId540" Type="http://schemas.openxmlformats.org/officeDocument/2006/relationships/hyperlink" Target="http://cnn.com" TargetMode="External"/><Relationship Id="rId661" Type="http://schemas.openxmlformats.org/officeDocument/2006/relationships/hyperlink" Target="http://weather.com" TargetMode="External"/><Relationship Id="rId415" Type="http://schemas.openxmlformats.org/officeDocument/2006/relationships/hyperlink" Target="http://insider.com" TargetMode="External"/><Relationship Id="rId536" Type="http://schemas.openxmlformats.org/officeDocument/2006/relationships/hyperlink" Target="http://bbc.com" TargetMode="External"/><Relationship Id="rId657" Type="http://schemas.openxmlformats.org/officeDocument/2006/relationships/hyperlink" Target="http://mail.aol.com" TargetMode="External"/><Relationship Id="rId414" Type="http://schemas.openxmlformats.org/officeDocument/2006/relationships/hyperlink" Target="http://foxbusiness.com" TargetMode="External"/><Relationship Id="rId535" Type="http://schemas.openxmlformats.org/officeDocument/2006/relationships/hyperlink" Target="http://finance.yahoo.com" TargetMode="External"/><Relationship Id="rId656" Type="http://schemas.openxmlformats.org/officeDocument/2006/relationships/hyperlink" Target="http://thesaurus.com" TargetMode="External"/><Relationship Id="rId413" Type="http://schemas.openxmlformats.org/officeDocument/2006/relationships/hyperlink" Target="http://forbes.com" TargetMode="External"/><Relationship Id="rId534" Type="http://schemas.openxmlformats.org/officeDocument/2006/relationships/hyperlink" Target="http://mail.yahoo.com" TargetMode="External"/><Relationship Id="rId655" Type="http://schemas.openxmlformats.org/officeDocument/2006/relationships/hyperlink" Target="http://ebay.com" TargetMode="External"/><Relationship Id="rId412" Type="http://schemas.openxmlformats.org/officeDocument/2006/relationships/hyperlink" Target="http://slickdeals.net" TargetMode="External"/><Relationship Id="rId533" Type="http://schemas.openxmlformats.org/officeDocument/2006/relationships/hyperlink" Target="http://outlook.live.com" TargetMode="External"/><Relationship Id="rId654" Type="http://schemas.openxmlformats.org/officeDocument/2006/relationships/hyperlink" Target="http://weather.com" TargetMode="External"/><Relationship Id="rId419" Type="http://schemas.openxmlformats.org/officeDocument/2006/relationships/hyperlink" Target="http://calculator.net" TargetMode="External"/><Relationship Id="rId418" Type="http://schemas.openxmlformats.org/officeDocument/2006/relationships/hyperlink" Target="http://biblestudytools.com" TargetMode="External"/><Relationship Id="rId539" Type="http://schemas.openxmlformats.org/officeDocument/2006/relationships/hyperlink" Target="http://cars.com" TargetMode="External"/><Relationship Id="rId417" Type="http://schemas.openxmlformats.org/officeDocument/2006/relationships/hyperlink" Target="http://accuweather.com" TargetMode="External"/><Relationship Id="rId538" Type="http://schemas.openxmlformats.org/officeDocument/2006/relationships/hyperlink" Target="http://w3schools.com" TargetMode="External"/><Relationship Id="rId659" Type="http://schemas.openxmlformats.org/officeDocument/2006/relationships/hyperlink" Target="http://mail.yahoo.com" TargetMode="External"/><Relationship Id="rId416" Type="http://schemas.openxmlformats.org/officeDocument/2006/relationships/hyperlink" Target="http://yahoo.com" TargetMode="External"/><Relationship Id="rId537" Type="http://schemas.openxmlformats.org/officeDocument/2006/relationships/hyperlink" Target="http://ebay.com" TargetMode="External"/><Relationship Id="rId658" Type="http://schemas.openxmlformats.org/officeDocument/2006/relationships/hyperlink" Target="http://msn.com" TargetMode="External"/><Relationship Id="rId411" Type="http://schemas.openxmlformats.org/officeDocument/2006/relationships/hyperlink" Target="http://outlook.live.com" TargetMode="External"/><Relationship Id="rId532" Type="http://schemas.openxmlformats.org/officeDocument/2006/relationships/hyperlink" Target="http://ebay.com" TargetMode="External"/><Relationship Id="rId653" Type="http://schemas.openxmlformats.org/officeDocument/2006/relationships/hyperlink" Target="http://mail.aol.com" TargetMode="External"/><Relationship Id="rId410" Type="http://schemas.openxmlformats.org/officeDocument/2006/relationships/hyperlink" Target="http://thesaurus.com" TargetMode="External"/><Relationship Id="rId531" Type="http://schemas.openxmlformats.org/officeDocument/2006/relationships/hyperlink" Target="http://foxnews.com" TargetMode="External"/><Relationship Id="rId652" Type="http://schemas.openxmlformats.org/officeDocument/2006/relationships/hyperlink" Target="http://outlook.live.com" TargetMode="External"/><Relationship Id="rId530" Type="http://schemas.openxmlformats.org/officeDocument/2006/relationships/hyperlink" Target="http://mail.yahoo.com" TargetMode="External"/><Relationship Id="rId651" Type="http://schemas.openxmlformats.org/officeDocument/2006/relationships/hyperlink" Target="http://nbcnews.com" TargetMode="External"/><Relationship Id="rId650" Type="http://schemas.openxmlformats.org/officeDocument/2006/relationships/hyperlink" Target="http://ebay.com" TargetMode="External"/><Relationship Id="rId206" Type="http://schemas.openxmlformats.org/officeDocument/2006/relationships/hyperlink" Target="http://foxnews.com" TargetMode="External"/><Relationship Id="rId327" Type="http://schemas.openxmlformats.org/officeDocument/2006/relationships/hyperlink" Target="http://signin.ebay.com" TargetMode="External"/><Relationship Id="rId448" Type="http://schemas.openxmlformats.org/officeDocument/2006/relationships/hyperlink" Target="http://realtor.com" TargetMode="External"/><Relationship Id="rId569" Type="http://schemas.openxmlformats.org/officeDocument/2006/relationships/hyperlink" Target="http://fortune.com" TargetMode="External"/><Relationship Id="rId205" Type="http://schemas.openxmlformats.org/officeDocument/2006/relationships/hyperlink" Target="http://realtor.com" TargetMode="External"/><Relationship Id="rId326" Type="http://schemas.openxmlformats.org/officeDocument/2006/relationships/hyperlink" Target="http://microsoftcasualgames.com" TargetMode="External"/><Relationship Id="rId447" Type="http://schemas.openxmlformats.org/officeDocument/2006/relationships/hyperlink" Target="http://ign.com" TargetMode="External"/><Relationship Id="rId568" Type="http://schemas.openxmlformats.org/officeDocument/2006/relationships/hyperlink" Target="http://cnn.com" TargetMode="External"/><Relationship Id="rId689" Type="http://schemas.openxmlformats.org/officeDocument/2006/relationships/hyperlink" Target="http://mail.yahoo.com" TargetMode="External"/><Relationship Id="rId204" Type="http://schemas.openxmlformats.org/officeDocument/2006/relationships/hyperlink" Target="http://jdpower.com" TargetMode="External"/><Relationship Id="rId325" Type="http://schemas.openxmlformats.org/officeDocument/2006/relationships/hyperlink" Target="http://usatoday.com" TargetMode="External"/><Relationship Id="rId446" Type="http://schemas.openxmlformats.org/officeDocument/2006/relationships/hyperlink" Target="http://npr.org" TargetMode="External"/><Relationship Id="rId567" Type="http://schemas.openxmlformats.org/officeDocument/2006/relationships/hyperlink" Target="http://cnn.com" TargetMode="External"/><Relationship Id="rId688" Type="http://schemas.openxmlformats.org/officeDocument/2006/relationships/hyperlink" Target="http://yahoo.com" TargetMode="External"/><Relationship Id="rId203" Type="http://schemas.openxmlformats.org/officeDocument/2006/relationships/hyperlink" Target="http://tastesbetterfromscratch.com" TargetMode="External"/><Relationship Id="rId324" Type="http://schemas.openxmlformats.org/officeDocument/2006/relationships/hyperlink" Target="http://realtor.com" TargetMode="External"/><Relationship Id="rId445" Type="http://schemas.openxmlformats.org/officeDocument/2006/relationships/hyperlink" Target="http://finance.yahoo.com" TargetMode="External"/><Relationship Id="rId566" Type="http://schemas.openxmlformats.org/officeDocument/2006/relationships/hyperlink" Target="http://biblegateway.com" TargetMode="External"/><Relationship Id="rId687" Type="http://schemas.openxmlformats.org/officeDocument/2006/relationships/hyperlink" Target="http://msn.com" TargetMode="External"/><Relationship Id="rId209" Type="http://schemas.openxmlformats.org/officeDocument/2006/relationships/hyperlink" Target="http://miamiherald.com" TargetMode="External"/><Relationship Id="rId208" Type="http://schemas.openxmlformats.org/officeDocument/2006/relationships/hyperlink" Target="http://aol.com" TargetMode="External"/><Relationship Id="rId329" Type="http://schemas.openxmlformats.org/officeDocument/2006/relationships/hyperlink" Target="http://womenshealthmag.com" TargetMode="External"/><Relationship Id="rId207" Type="http://schemas.openxmlformats.org/officeDocument/2006/relationships/hyperlink" Target="http://ebay.com" TargetMode="External"/><Relationship Id="rId328" Type="http://schemas.openxmlformats.org/officeDocument/2006/relationships/hyperlink" Target="http://mail.aol.com" TargetMode="External"/><Relationship Id="rId449" Type="http://schemas.openxmlformats.org/officeDocument/2006/relationships/hyperlink" Target="http://billboard.com" TargetMode="External"/><Relationship Id="rId440" Type="http://schemas.openxmlformats.org/officeDocument/2006/relationships/hyperlink" Target="http://the-sun.com" TargetMode="External"/><Relationship Id="rId561" Type="http://schemas.openxmlformats.org/officeDocument/2006/relationships/hyperlink" Target="http://weather.com" TargetMode="External"/><Relationship Id="rId682" Type="http://schemas.openxmlformats.org/officeDocument/2006/relationships/hyperlink" Target="http://mail.yahoo.com" TargetMode="External"/><Relationship Id="rId560" Type="http://schemas.openxmlformats.org/officeDocument/2006/relationships/hyperlink" Target="http://finance.yahoo.com" TargetMode="External"/><Relationship Id="rId681" Type="http://schemas.openxmlformats.org/officeDocument/2006/relationships/hyperlink" Target="http://yahoo.com" TargetMode="External"/><Relationship Id="rId680" Type="http://schemas.openxmlformats.org/officeDocument/2006/relationships/hyperlink" Target="http://yahoo.com" TargetMode="External"/><Relationship Id="rId202" Type="http://schemas.openxmlformats.org/officeDocument/2006/relationships/hyperlink" Target="http://signupgenius.com" TargetMode="External"/><Relationship Id="rId323" Type="http://schemas.openxmlformats.org/officeDocument/2006/relationships/hyperlink" Target="http://the-sun.com" TargetMode="External"/><Relationship Id="rId444" Type="http://schemas.openxmlformats.org/officeDocument/2006/relationships/hyperlink" Target="http://miamiherald.com" TargetMode="External"/><Relationship Id="rId565" Type="http://schemas.openxmlformats.org/officeDocument/2006/relationships/hyperlink" Target="http://wunderground.com" TargetMode="External"/><Relationship Id="rId686" Type="http://schemas.openxmlformats.org/officeDocument/2006/relationships/hyperlink" Target="http://taboolanews.com" TargetMode="External"/><Relationship Id="rId201" Type="http://schemas.openxmlformats.org/officeDocument/2006/relationships/hyperlink" Target="http://flightaware.com" TargetMode="External"/><Relationship Id="rId322" Type="http://schemas.openxmlformats.org/officeDocument/2006/relationships/hyperlink" Target="http://dailydot.com" TargetMode="External"/><Relationship Id="rId443" Type="http://schemas.openxmlformats.org/officeDocument/2006/relationships/hyperlink" Target="http://slickdeals.net" TargetMode="External"/><Relationship Id="rId564" Type="http://schemas.openxmlformats.org/officeDocument/2006/relationships/hyperlink" Target="http://msn.com" TargetMode="External"/><Relationship Id="rId685" Type="http://schemas.openxmlformats.org/officeDocument/2006/relationships/hyperlink" Target="http://mail.yahoo.com" TargetMode="External"/><Relationship Id="rId200" Type="http://schemas.openxmlformats.org/officeDocument/2006/relationships/hyperlink" Target="http://finance.yahoo.com" TargetMode="External"/><Relationship Id="rId321" Type="http://schemas.openxmlformats.org/officeDocument/2006/relationships/hyperlink" Target="http://citationmachine.net" TargetMode="External"/><Relationship Id="rId442" Type="http://schemas.openxmlformats.org/officeDocument/2006/relationships/hyperlink" Target="http://poshland.com" TargetMode="External"/><Relationship Id="rId563" Type="http://schemas.openxmlformats.org/officeDocument/2006/relationships/hyperlink" Target="http://msn.com" TargetMode="External"/><Relationship Id="rId684" Type="http://schemas.openxmlformats.org/officeDocument/2006/relationships/hyperlink" Target="http://weather.com" TargetMode="External"/><Relationship Id="rId320" Type="http://schemas.openxmlformats.org/officeDocument/2006/relationships/hyperlink" Target="http://uscellular.com" TargetMode="External"/><Relationship Id="rId441" Type="http://schemas.openxmlformats.org/officeDocument/2006/relationships/hyperlink" Target="http://redfin.com" TargetMode="External"/><Relationship Id="rId562" Type="http://schemas.openxmlformats.org/officeDocument/2006/relationships/hyperlink" Target="http://weather.com" TargetMode="External"/><Relationship Id="rId683" Type="http://schemas.openxmlformats.org/officeDocument/2006/relationships/hyperlink" Target="http://ebay.com" TargetMode="External"/><Relationship Id="rId316" Type="http://schemas.openxmlformats.org/officeDocument/2006/relationships/hyperlink" Target="http://cbsnews.com" TargetMode="External"/><Relationship Id="rId437" Type="http://schemas.openxmlformats.org/officeDocument/2006/relationships/hyperlink" Target="http://realtor.com" TargetMode="External"/><Relationship Id="rId558" Type="http://schemas.openxmlformats.org/officeDocument/2006/relationships/hyperlink" Target="http://wsvn.com" TargetMode="External"/><Relationship Id="rId679" Type="http://schemas.openxmlformats.org/officeDocument/2006/relationships/hyperlink" Target="http://msn.com" TargetMode="External"/><Relationship Id="rId315" Type="http://schemas.openxmlformats.org/officeDocument/2006/relationships/hyperlink" Target="http://cheapoair.com" TargetMode="External"/><Relationship Id="rId436" Type="http://schemas.openxmlformats.org/officeDocument/2006/relationships/hyperlink" Target="http://insidethemagic.net" TargetMode="External"/><Relationship Id="rId557" Type="http://schemas.openxmlformats.org/officeDocument/2006/relationships/hyperlink" Target="http://drugs.com" TargetMode="External"/><Relationship Id="rId678" Type="http://schemas.openxmlformats.org/officeDocument/2006/relationships/hyperlink" Target="http://mail.yahoo.com" TargetMode="External"/><Relationship Id="rId314" Type="http://schemas.openxmlformats.org/officeDocument/2006/relationships/hyperlink" Target="http://buzzfeed.com" TargetMode="External"/><Relationship Id="rId435" Type="http://schemas.openxmlformats.org/officeDocument/2006/relationships/hyperlink" Target="http://nytimes.com" TargetMode="External"/><Relationship Id="rId556" Type="http://schemas.openxmlformats.org/officeDocument/2006/relationships/hyperlink" Target="http://mail.yahoo.com" TargetMode="External"/><Relationship Id="rId677" Type="http://schemas.openxmlformats.org/officeDocument/2006/relationships/hyperlink" Target="http://ebay.com" TargetMode="External"/><Relationship Id="rId313" Type="http://schemas.openxmlformats.org/officeDocument/2006/relationships/hyperlink" Target="http://ranker.com" TargetMode="External"/><Relationship Id="rId434" Type="http://schemas.openxmlformats.org/officeDocument/2006/relationships/hyperlink" Target="http://greedyfinance.com" TargetMode="External"/><Relationship Id="rId555" Type="http://schemas.openxmlformats.org/officeDocument/2006/relationships/hyperlink" Target="http://weather.com" TargetMode="External"/><Relationship Id="rId676" Type="http://schemas.openxmlformats.org/officeDocument/2006/relationships/hyperlink" Target="http://ebay.com" TargetMode="External"/><Relationship Id="rId319" Type="http://schemas.openxmlformats.org/officeDocument/2006/relationships/hyperlink" Target="http://timeanddate.com" TargetMode="External"/><Relationship Id="rId318" Type="http://schemas.openxmlformats.org/officeDocument/2006/relationships/hyperlink" Target="http://calculator.net" TargetMode="External"/><Relationship Id="rId439" Type="http://schemas.openxmlformats.org/officeDocument/2006/relationships/hyperlink" Target="http://mlb.com" TargetMode="External"/><Relationship Id="rId317" Type="http://schemas.openxmlformats.org/officeDocument/2006/relationships/hyperlink" Target="http://nytimes.com" TargetMode="External"/><Relationship Id="rId438" Type="http://schemas.openxmlformats.org/officeDocument/2006/relationships/hyperlink" Target="http://tomsguide.com" TargetMode="External"/><Relationship Id="rId559" Type="http://schemas.openxmlformats.org/officeDocument/2006/relationships/hyperlink" Target="http://the-sun.com" TargetMode="External"/><Relationship Id="rId550" Type="http://schemas.openxmlformats.org/officeDocument/2006/relationships/hyperlink" Target="http://ebay.com" TargetMode="External"/><Relationship Id="rId671" Type="http://schemas.openxmlformats.org/officeDocument/2006/relationships/hyperlink" Target="http://weather.com" TargetMode="External"/><Relationship Id="rId670" Type="http://schemas.openxmlformats.org/officeDocument/2006/relationships/hyperlink" Target="http://msn.com" TargetMode="External"/><Relationship Id="rId312" Type="http://schemas.openxmlformats.org/officeDocument/2006/relationships/hyperlink" Target="http://commercialappeal.com" TargetMode="External"/><Relationship Id="rId433" Type="http://schemas.openxmlformats.org/officeDocument/2006/relationships/hyperlink" Target="http://ebay.com" TargetMode="External"/><Relationship Id="rId554" Type="http://schemas.openxmlformats.org/officeDocument/2006/relationships/hyperlink" Target="http://news.yahoo.com" TargetMode="External"/><Relationship Id="rId675" Type="http://schemas.openxmlformats.org/officeDocument/2006/relationships/hyperlink" Target="http://cbsnews.com" TargetMode="External"/><Relationship Id="rId311" Type="http://schemas.openxmlformats.org/officeDocument/2006/relationships/hyperlink" Target="http://tomsguide.com" TargetMode="External"/><Relationship Id="rId432" Type="http://schemas.openxmlformats.org/officeDocument/2006/relationships/hyperlink" Target="http://aol.com" TargetMode="External"/><Relationship Id="rId553" Type="http://schemas.openxmlformats.org/officeDocument/2006/relationships/hyperlink" Target="http://realtor.com" TargetMode="External"/><Relationship Id="rId674" Type="http://schemas.openxmlformats.org/officeDocument/2006/relationships/hyperlink" Target="http://msn.com" TargetMode="External"/><Relationship Id="rId310" Type="http://schemas.openxmlformats.org/officeDocument/2006/relationships/hyperlink" Target="http://activebeat.com" TargetMode="External"/><Relationship Id="rId431" Type="http://schemas.openxmlformats.org/officeDocument/2006/relationships/hyperlink" Target="http://sciencealert.com" TargetMode="External"/><Relationship Id="rId552" Type="http://schemas.openxmlformats.org/officeDocument/2006/relationships/hyperlink" Target="http://realtor.com" TargetMode="External"/><Relationship Id="rId673" Type="http://schemas.openxmlformats.org/officeDocument/2006/relationships/hyperlink" Target="http://mail.yahoo.com" TargetMode="External"/><Relationship Id="rId430" Type="http://schemas.openxmlformats.org/officeDocument/2006/relationships/hyperlink" Target="http://kbb.com" TargetMode="External"/><Relationship Id="rId551" Type="http://schemas.openxmlformats.org/officeDocument/2006/relationships/hyperlink" Target="http://finance.yahoo.com" TargetMode="External"/><Relationship Id="rId672" Type="http://schemas.openxmlformats.org/officeDocument/2006/relationships/hyperlink" Target="http://yahoo.com" TargetMode="External"/></Relationships>
</file>

<file path=xl/worksheets/_rels/sheet7.xml.rels><?xml version="1.0" encoding="UTF-8" standalone="yes"?><Relationships xmlns="http://schemas.openxmlformats.org/package/2006/relationships"><Relationship Id="rId190" Type="http://schemas.openxmlformats.org/officeDocument/2006/relationships/hyperlink" Target="http://forbes.com" TargetMode="External"/><Relationship Id="rId194" Type="http://schemas.openxmlformats.org/officeDocument/2006/relationships/hyperlink" Target="http://biblegateway.com" TargetMode="External"/><Relationship Id="rId193" Type="http://schemas.openxmlformats.org/officeDocument/2006/relationships/hyperlink" Target="http://biblegateway.com" TargetMode="External"/><Relationship Id="rId192" Type="http://schemas.openxmlformats.org/officeDocument/2006/relationships/hyperlink" Target="http://mapquest.com" TargetMode="External"/><Relationship Id="rId191" Type="http://schemas.openxmlformats.org/officeDocument/2006/relationships/hyperlink" Target="http://msn.com" TargetMode="External"/><Relationship Id="rId187" Type="http://schemas.openxmlformats.org/officeDocument/2006/relationships/hyperlink" Target="http://reference.com" TargetMode="External"/><Relationship Id="rId186" Type="http://schemas.openxmlformats.org/officeDocument/2006/relationships/hyperlink" Target="http://medicalnewstoday.com" TargetMode="External"/><Relationship Id="rId185" Type="http://schemas.openxmlformats.org/officeDocument/2006/relationships/hyperlink" Target="http://whatismyipaddress.com" TargetMode="External"/><Relationship Id="rId184" Type="http://schemas.openxmlformats.org/officeDocument/2006/relationships/hyperlink" Target="http://investing.com" TargetMode="External"/><Relationship Id="rId189" Type="http://schemas.openxmlformats.org/officeDocument/2006/relationships/hyperlink" Target="http://signin.ebay.com" TargetMode="External"/><Relationship Id="rId188" Type="http://schemas.openxmlformats.org/officeDocument/2006/relationships/hyperlink" Target="http://weather.com" TargetMode="External"/><Relationship Id="rId183" Type="http://schemas.openxmlformats.org/officeDocument/2006/relationships/hyperlink" Target="http://scitechdaily.com" TargetMode="External"/><Relationship Id="rId182" Type="http://schemas.openxmlformats.org/officeDocument/2006/relationships/hyperlink" Target="http://flightaware.com" TargetMode="External"/><Relationship Id="rId181" Type="http://schemas.openxmlformats.org/officeDocument/2006/relationships/hyperlink" Target="http://att.yahoo.com" TargetMode="External"/><Relationship Id="rId180" Type="http://schemas.openxmlformats.org/officeDocument/2006/relationships/hyperlink" Target="http://msn.com" TargetMode="External"/><Relationship Id="rId176" Type="http://schemas.openxmlformats.org/officeDocument/2006/relationships/hyperlink" Target="http://poshland.com" TargetMode="External"/><Relationship Id="rId297" Type="http://schemas.openxmlformats.org/officeDocument/2006/relationships/hyperlink" Target="http://mail.aol.com" TargetMode="External"/><Relationship Id="rId175" Type="http://schemas.openxmlformats.org/officeDocument/2006/relationships/hyperlink" Target="http://biblegateway.com" TargetMode="External"/><Relationship Id="rId296" Type="http://schemas.openxmlformats.org/officeDocument/2006/relationships/hyperlink" Target="http://sports.yahoo.com" TargetMode="External"/><Relationship Id="rId174" Type="http://schemas.openxmlformats.org/officeDocument/2006/relationships/hyperlink" Target="http://mail.aol.com" TargetMode="External"/><Relationship Id="rId295" Type="http://schemas.openxmlformats.org/officeDocument/2006/relationships/hyperlink" Target="http://kbb.com" TargetMode="External"/><Relationship Id="rId173" Type="http://schemas.openxmlformats.org/officeDocument/2006/relationships/hyperlink" Target="http://weather.com" TargetMode="External"/><Relationship Id="rId294" Type="http://schemas.openxmlformats.org/officeDocument/2006/relationships/hyperlink" Target="http://omnicalculator.com" TargetMode="External"/><Relationship Id="rId179" Type="http://schemas.openxmlformats.org/officeDocument/2006/relationships/hyperlink" Target="http://yahoo.com" TargetMode="External"/><Relationship Id="rId178" Type="http://schemas.openxmlformats.org/officeDocument/2006/relationships/hyperlink" Target="http://bbc.com" TargetMode="External"/><Relationship Id="rId299" Type="http://schemas.openxmlformats.org/officeDocument/2006/relationships/hyperlink" Target="http://travelerdreams.com" TargetMode="External"/><Relationship Id="rId177" Type="http://schemas.openxmlformats.org/officeDocument/2006/relationships/hyperlink" Target="http://phys.org" TargetMode="External"/><Relationship Id="rId298" Type="http://schemas.openxmlformats.org/officeDocument/2006/relationships/hyperlink" Target="http://cbssports.com" TargetMode="External"/><Relationship Id="rId198" Type="http://schemas.openxmlformats.org/officeDocument/2006/relationships/hyperlink" Target="http://lotterypost.com" TargetMode="External"/><Relationship Id="rId197" Type="http://schemas.openxmlformats.org/officeDocument/2006/relationships/hyperlink" Target="http://mlb.com" TargetMode="External"/><Relationship Id="rId196" Type="http://schemas.openxmlformats.org/officeDocument/2006/relationships/hyperlink" Target="http://therighthairstyles.com" TargetMode="External"/><Relationship Id="rId195" Type="http://schemas.openxmlformats.org/officeDocument/2006/relationships/hyperlink" Target="http://wunderground.com" TargetMode="External"/><Relationship Id="rId199" Type="http://schemas.openxmlformats.org/officeDocument/2006/relationships/hyperlink" Target="http://finance.yahoo.com" TargetMode="External"/><Relationship Id="rId150" Type="http://schemas.openxmlformats.org/officeDocument/2006/relationships/hyperlink" Target="http://the-sun.com" TargetMode="External"/><Relationship Id="rId271" Type="http://schemas.openxmlformats.org/officeDocument/2006/relationships/hyperlink" Target="http://foxnews.com" TargetMode="External"/><Relationship Id="rId392" Type="http://schemas.openxmlformats.org/officeDocument/2006/relationships/hyperlink" Target="http://buzzfeed.com" TargetMode="External"/><Relationship Id="rId270" Type="http://schemas.openxmlformats.org/officeDocument/2006/relationships/hyperlink" Target="http://nbcsports.com" TargetMode="External"/><Relationship Id="rId391" Type="http://schemas.openxmlformats.org/officeDocument/2006/relationships/hyperlink" Target="http://nypost.com" TargetMode="External"/><Relationship Id="rId390" Type="http://schemas.openxmlformats.org/officeDocument/2006/relationships/hyperlink" Target="http://weather.com" TargetMode="External"/><Relationship Id="rId1" Type="http://schemas.openxmlformats.org/officeDocument/2006/relationships/hyperlink" Target="http://microsoftcasualgames.com" TargetMode="External"/><Relationship Id="rId2" Type="http://schemas.openxmlformats.org/officeDocument/2006/relationships/hyperlink" Target="http://insider.com" TargetMode="External"/><Relationship Id="rId3" Type="http://schemas.openxmlformats.org/officeDocument/2006/relationships/hyperlink" Target="http://medical-news.org" TargetMode="External"/><Relationship Id="rId149" Type="http://schemas.openxmlformats.org/officeDocument/2006/relationships/hyperlink" Target="http://biblegateway.com" TargetMode="External"/><Relationship Id="rId4" Type="http://schemas.openxmlformats.org/officeDocument/2006/relationships/hyperlink" Target="http://yahoo.com" TargetMode="External"/><Relationship Id="rId148" Type="http://schemas.openxmlformats.org/officeDocument/2006/relationships/hyperlink" Target="http://shareably.net" TargetMode="External"/><Relationship Id="rId269" Type="http://schemas.openxmlformats.org/officeDocument/2006/relationships/hyperlink" Target="http://nbcnews.com" TargetMode="External"/><Relationship Id="rId9" Type="http://schemas.openxmlformats.org/officeDocument/2006/relationships/hyperlink" Target="http://yahoo.com" TargetMode="External"/><Relationship Id="rId143" Type="http://schemas.openxmlformats.org/officeDocument/2006/relationships/hyperlink" Target="http://msn.com" TargetMode="External"/><Relationship Id="rId264" Type="http://schemas.openxmlformats.org/officeDocument/2006/relationships/hyperlink" Target="http://rvtrader.com" TargetMode="External"/><Relationship Id="rId385" Type="http://schemas.openxmlformats.org/officeDocument/2006/relationships/hyperlink" Target="http://geeksforgeeks.org" TargetMode="External"/><Relationship Id="rId142" Type="http://schemas.openxmlformats.org/officeDocument/2006/relationships/hyperlink" Target="http://mail.yahoo.com" TargetMode="External"/><Relationship Id="rId263" Type="http://schemas.openxmlformats.org/officeDocument/2006/relationships/hyperlink" Target="http://cheapoair.com" TargetMode="External"/><Relationship Id="rId384" Type="http://schemas.openxmlformats.org/officeDocument/2006/relationships/hyperlink" Target="http://finance.yahoo.com" TargetMode="External"/><Relationship Id="rId141" Type="http://schemas.openxmlformats.org/officeDocument/2006/relationships/hyperlink" Target="http://ebay.com" TargetMode="External"/><Relationship Id="rId262" Type="http://schemas.openxmlformats.org/officeDocument/2006/relationships/hyperlink" Target="http://sporcle.com" TargetMode="External"/><Relationship Id="rId383" Type="http://schemas.openxmlformats.org/officeDocument/2006/relationships/hyperlink" Target="http://finance.yahoo.com" TargetMode="External"/><Relationship Id="rId140" Type="http://schemas.openxmlformats.org/officeDocument/2006/relationships/hyperlink" Target="http://billboard.com" TargetMode="External"/><Relationship Id="rId261" Type="http://schemas.openxmlformats.org/officeDocument/2006/relationships/hyperlink" Target="http://yellowpages.com" TargetMode="External"/><Relationship Id="rId382" Type="http://schemas.openxmlformats.org/officeDocument/2006/relationships/hyperlink" Target="http://slickdeals.net" TargetMode="External"/><Relationship Id="rId5" Type="http://schemas.openxmlformats.org/officeDocument/2006/relationships/hyperlink" Target="http://weather.com" TargetMode="External"/><Relationship Id="rId147" Type="http://schemas.openxmlformats.org/officeDocument/2006/relationships/hyperlink" Target="http://usatoday.com" TargetMode="External"/><Relationship Id="rId268" Type="http://schemas.openxmlformats.org/officeDocument/2006/relationships/hyperlink" Target="http://att.yahoo.com" TargetMode="External"/><Relationship Id="rId389" Type="http://schemas.openxmlformats.org/officeDocument/2006/relationships/hyperlink" Target="http://cbsnews.com" TargetMode="External"/><Relationship Id="rId6" Type="http://schemas.openxmlformats.org/officeDocument/2006/relationships/hyperlink" Target="http://usatoday.com" TargetMode="External"/><Relationship Id="rId146" Type="http://schemas.openxmlformats.org/officeDocument/2006/relationships/hyperlink" Target="http://realtor.com" TargetMode="External"/><Relationship Id="rId267" Type="http://schemas.openxmlformats.org/officeDocument/2006/relationships/hyperlink" Target="http://onechicagocenter.com" TargetMode="External"/><Relationship Id="rId388" Type="http://schemas.openxmlformats.org/officeDocument/2006/relationships/hyperlink" Target="http://cars.com" TargetMode="External"/><Relationship Id="rId7" Type="http://schemas.openxmlformats.org/officeDocument/2006/relationships/hyperlink" Target="http://mail.yahoo.com" TargetMode="External"/><Relationship Id="rId145" Type="http://schemas.openxmlformats.org/officeDocument/2006/relationships/hyperlink" Target="http://thesaurus.com" TargetMode="External"/><Relationship Id="rId266" Type="http://schemas.openxmlformats.org/officeDocument/2006/relationships/hyperlink" Target="http://realtor.com" TargetMode="External"/><Relationship Id="rId387" Type="http://schemas.openxmlformats.org/officeDocument/2006/relationships/hyperlink" Target="http://kbb.com" TargetMode="External"/><Relationship Id="rId8" Type="http://schemas.openxmlformats.org/officeDocument/2006/relationships/hyperlink" Target="http://msn.com" TargetMode="External"/><Relationship Id="rId144" Type="http://schemas.openxmlformats.org/officeDocument/2006/relationships/hyperlink" Target="http://yahoo.com" TargetMode="External"/><Relationship Id="rId265" Type="http://schemas.openxmlformats.org/officeDocument/2006/relationships/hyperlink" Target="http://bleacherbreaker.com" TargetMode="External"/><Relationship Id="rId386" Type="http://schemas.openxmlformats.org/officeDocument/2006/relationships/hyperlink" Target="http://mail.yahoo.com" TargetMode="External"/><Relationship Id="rId260" Type="http://schemas.openxmlformats.org/officeDocument/2006/relationships/hyperlink" Target="http://femanin.com" TargetMode="External"/><Relationship Id="rId381" Type="http://schemas.openxmlformats.org/officeDocument/2006/relationships/hyperlink" Target="http://flightaware.com" TargetMode="External"/><Relationship Id="rId380" Type="http://schemas.openxmlformats.org/officeDocument/2006/relationships/hyperlink" Target="http://funnyand.com" TargetMode="External"/><Relationship Id="rId139" Type="http://schemas.openxmlformats.org/officeDocument/2006/relationships/hyperlink" Target="http://msn.com" TargetMode="External"/><Relationship Id="rId138" Type="http://schemas.openxmlformats.org/officeDocument/2006/relationships/hyperlink" Target="http://ebay.com" TargetMode="External"/><Relationship Id="rId259" Type="http://schemas.openxmlformats.org/officeDocument/2006/relationships/hyperlink" Target="http://realtor.com" TargetMode="External"/><Relationship Id="rId137" Type="http://schemas.openxmlformats.org/officeDocument/2006/relationships/hyperlink" Target="http://fox59.com" TargetMode="External"/><Relationship Id="rId258" Type="http://schemas.openxmlformats.org/officeDocument/2006/relationships/hyperlink" Target="http://realtor.com" TargetMode="External"/><Relationship Id="rId379" Type="http://schemas.openxmlformats.org/officeDocument/2006/relationships/hyperlink" Target="http://ign.com" TargetMode="External"/><Relationship Id="rId132" Type="http://schemas.openxmlformats.org/officeDocument/2006/relationships/hyperlink" Target="http://ebay.com" TargetMode="External"/><Relationship Id="rId253" Type="http://schemas.openxmlformats.org/officeDocument/2006/relationships/hyperlink" Target="http://heraldweekly.com" TargetMode="External"/><Relationship Id="rId374" Type="http://schemas.openxmlformats.org/officeDocument/2006/relationships/hyperlink" Target="http://mail.yahoo.com" TargetMode="External"/><Relationship Id="rId495" Type="http://schemas.openxmlformats.org/officeDocument/2006/relationships/hyperlink" Target="http://tomsguide.com" TargetMode="External"/><Relationship Id="rId131" Type="http://schemas.openxmlformats.org/officeDocument/2006/relationships/hyperlink" Target="http://newsmemory.com" TargetMode="External"/><Relationship Id="rId252" Type="http://schemas.openxmlformats.org/officeDocument/2006/relationships/hyperlink" Target="http://editorsnation.com" TargetMode="External"/><Relationship Id="rId373" Type="http://schemas.openxmlformats.org/officeDocument/2006/relationships/hyperlink" Target="http://biblegateway.com" TargetMode="External"/><Relationship Id="rId494" Type="http://schemas.openxmlformats.org/officeDocument/2006/relationships/hyperlink" Target="http://w3schools.com" TargetMode="External"/><Relationship Id="rId130" Type="http://schemas.openxmlformats.org/officeDocument/2006/relationships/hyperlink" Target="http://biblegateway.com" TargetMode="External"/><Relationship Id="rId251" Type="http://schemas.openxmlformats.org/officeDocument/2006/relationships/hyperlink" Target="http://essentiallysports.com" TargetMode="External"/><Relationship Id="rId372" Type="http://schemas.openxmlformats.org/officeDocument/2006/relationships/hyperlink" Target="http://nbcnews.com" TargetMode="External"/><Relationship Id="rId493" Type="http://schemas.openxmlformats.org/officeDocument/2006/relationships/hyperlink" Target="http://mlb.com" TargetMode="External"/><Relationship Id="rId250" Type="http://schemas.openxmlformats.org/officeDocument/2006/relationships/hyperlink" Target="http://outlook.live.com" TargetMode="External"/><Relationship Id="rId371" Type="http://schemas.openxmlformats.org/officeDocument/2006/relationships/hyperlink" Target="http://foxnews.com" TargetMode="External"/><Relationship Id="rId492" Type="http://schemas.openxmlformats.org/officeDocument/2006/relationships/hyperlink" Target="http://zillow.com" TargetMode="External"/><Relationship Id="rId136" Type="http://schemas.openxmlformats.org/officeDocument/2006/relationships/hyperlink" Target="http://drugs.com" TargetMode="External"/><Relationship Id="rId257" Type="http://schemas.openxmlformats.org/officeDocument/2006/relationships/hyperlink" Target="http://androidpolice.com" TargetMode="External"/><Relationship Id="rId378" Type="http://schemas.openxmlformats.org/officeDocument/2006/relationships/hyperlink" Target="http://hindustantimes.com" TargetMode="External"/><Relationship Id="rId499" Type="http://schemas.openxmlformats.org/officeDocument/2006/relationships/hyperlink" Target="http://mail.yahoo.com" TargetMode="External"/><Relationship Id="rId135" Type="http://schemas.openxmlformats.org/officeDocument/2006/relationships/hyperlink" Target="http://wikihow.com" TargetMode="External"/><Relationship Id="rId256" Type="http://schemas.openxmlformats.org/officeDocument/2006/relationships/hyperlink" Target="http://cheezburger.com" TargetMode="External"/><Relationship Id="rId377" Type="http://schemas.openxmlformats.org/officeDocument/2006/relationships/hyperlink" Target="http://redfin.com" TargetMode="External"/><Relationship Id="rId498" Type="http://schemas.openxmlformats.org/officeDocument/2006/relationships/hyperlink" Target="http://moneyppl.com" TargetMode="External"/><Relationship Id="rId134" Type="http://schemas.openxmlformats.org/officeDocument/2006/relationships/hyperlink" Target="http://boxrox.com" TargetMode="External"/><Relationship Id="rId255" Type="http://schemas.openxmlformats.org/officeDocument/2006/relationships/hyperlink" Target="http://gameofglam.com" TargetMode="External"/><Relationship Id="rId376" Type="http://schemas.openxmlformats.org/officeDocument/2006/relationships/hyperlink" Target="http://weather.com" TargetMode="External"/><Relationship Id="rId497" Type="http://schemas.openxmlformats.org/officeDocument/2006/relationships/hyperlink" Target="http://my.yahoo.com" TargetMode="External"/><Relationship Id="rId133" Type="http://schemas.openxmlformats.org/officeDocument/2006/relationships/hyperlink" Target="http://ebay.com" TargetMode="External"/><Relationship Id="rId254" Type="http://schemas.openxmlformats.org/officeDocument/2006/relationships/hyperlink" Target="http://signupgenius.com" TargetMode="External"/><Relationship Id="rId375" Type="http://schemas.openxmlformats.org/officeDocument/2006/relationships/hyperlink" Target="http://the-sun.com" TargetMode="External"/><Relationship Id="rId496" Type="http://schemas.openxmlformats.org/officeDocument/2006/relationships/hyperlink" Target="http://mail.aol.com" TargetMode="External"/><Relationship Id="rId172" Type="http://schemas.openxmlformats.org/officeDocument/2006/relationships/hyperlink" Target="http://forbes.com" TargetMode="External"/><Relationship Id="rId293" Type="http://schemas.openxmlformats.org/officeDocument/2006/relationships/hyperlink" Target="http://cbsnews.com" TargetMode="External"/><Relationship Id="rId171" Type="http://schemas.openxmlformats.org/officeDocument/2006/relationships/hyperlink" Target="http://pandora.com" TargetMode="External"/><Relationship Id="rId292" Type="http://schemas.openxmlformats.org/officeDocument/2006/relationships/hyperlink" Target="http://foxnews.com" TargetMode="External"/><Relationship Id="rId170" Type="http://schemas.openxmlformats.org/officeDocument/2006/relationships/hyperlink" Target="http://people.com" TargetMode="External"/><Relationship Id="rId291" Type="http://schemas.openxmlformats.org/officeDocument/2006/relationships/hyperlink" Target="http://kbb.com" TargetMode="External"/><Relationship Id="rId290" Type="http://schemas.openxmlformats.org/officeDocument/2006/relationships/hyperlink" Target="http://outlook.live.com" TargetMode="External"/><Relationship Id="rId165" Type="http://schemas.openxmlformats.org/officeDocument/2006/relationships/hyperlink" Target="http://taboolanews.com" TargetMode="External"/><Relationship Id="rId286" Type="http://schemas.openxmlformats.org/officeDocument/2006/relationships/hyperlink" Target="http://fandom.com" TargetMode="External"/><Relationship Id="rId164" Type="http://schemas.openxmlformats.org/officeDocument/2006/relationships/hyperlink" Target="http://weather.com" TargetMode="External"/><Relationship Id="rId285" Type="http://schemas.openxmlformats.org/officeDocument/2006/relationships/hyperlink" Target="http://aol.com" TargetMode="External"/><Relationship Id="rId163" Type="http://schemas.openxmlformats.org/officeDocument/2006/relationships/hyperlink" Target="http://realtor.com" TargetMode="External"/><Relationship Id="rId284" Type="http://schemas.openxmlformats.org/officeDocument/2006/relationships/hyperlink" Target="http://greatschools.org" TargetMode="External"/><Relationship Id="rId162" Type="http://schemas.openxmlformats.org/officeDocument/2006/relationships/hyperlink" Target="http://signupgenius.com" TargetMode="External"/><Relationship Id="rId283" Type="http://schemas.openxmlformats.org/officeDocument/2006/relationships/hyperlink" Target="http://signupgenius.com" TargetMode="External"/><Relationship Id="rId169" Type="http://schemas.openxmlformats.org/officeDocument/2006/relationships/hyperlink" Target="http://yahoo.com" TargetMode="External"/><Relationship Id="rId168" Type="http://schemas.openxmlformats.org/officeDocument/2006/relationships/hyperlink" Target="http://homehacks.co" TargetMode="External"/><Relationship Id="rId289" Type="http://schemas.openxmlformats.org/officeDocument/2006/relationships/hyperlink" Target="http://bbc.com" TargetMode="External"/><Relationship Id="rId167" Type="http://schemas.openxmlformats.org/officeDocument/2006/relationships/hyperlink" Target="http://businessinsider.com" TargetMode="External"/><Relationship Id="rId288" Type="http://schemas.openxmlformats.org/officeDocument/2006/relationships/hyperlink" Target="http://dailymail.co.uk/tvshowbiz" TargetMode="External"/><Relationship Id="rId166" Type="http://schemas.openxmlformats.org/officeDocument/2006/relationships/hyperlink" Target="http://foxnews.com" TargetMode="External"/><Relationship Id="rId287" Type="http://schemas.openxmlformats.org/officeDocument/2006/relationships/hyperlink" Target="http://mobileposse.com" TargetMode="External"/><Relationship Id="rId161" Type="http://schemas.openxmlformats.org/officeDocument/2006/relationships/hyperlink" Target="http://weather.com" TargetMode="External"/><Relationship Id="rId282" Type="http://schemas.openxmlformats.org/officeDocument/2006/relationships/hyperlink" Target="http://forbes.com" TargetMode="External"/><Relationship Id="rId160" Type="http://schemas.openxmlformats.org/officeDocument/2006/relationships/hyperlink" Target="http://cnn.com" TargetMode="External"/><Relationship Id="rId281" Type="http://schemas.openxmlformats.org/officeDocument/2006/relationships/hyperlink" Target="http://ranker.com" TargetMode="External"/><Relationship Id="rId280" Type="http://schemas.openxmlformats.org/officeDocument/2006/relationships/hyperlink" Target="http://yahoo.com" TargetMode="External"/><Relationship Id="rId159" Type="http://schemas.openxmlformats.org/officeDocument/2006/relationships/hyperlink" Target="http://nypost.com" TargetMode="External"/><Relationship Id="rId154" Type="http://schemas.openxmlformats.org/officeDocument/2006/relationships/hyperlink" Target="http://realtor.com" TargetMode="External"/><Relationship Id="rId275" Type="http://schemas.openxmlformats.org/officeDocument/2006/relationships/hyperlink" Target="http://ebay.com" TargetMode="External"/><Relationship Id="rId396" Type="http://schemas.openxmlformats.org/officeDocument/2006/relationships/hyperlink" Target="http://politico.com" TargetMode="External"/><Relationship Id="rId153" Type="http://schemas.openxmlformats.org/officeDocument/2006/relationships/hyperlink" Target="http://outlook.live.com" TargetMode="External"/><Relationship Id="rId274" Type="http://schemas.openxmlformats.org/officeDocument/2006/relationships/hyperlink" Target="http://ebay.com" TargetMode="External"/><Relationship Id="rId395" Type="http://schemas.openxmlformats.org/officeDocument/2006/relationships/hyperlink" Target="http://reuters.com" TargetMode="External"/><Relationship Id="rId152" Type="http://schemas.openxmlformats.org/officeDocument/2006/relationships/hyperlink" Target="http://livescience.com" TargetMode="External"/><Relationship Id="rId273" Type="http://schemas.openxmlformats.org/officeDocument/2006/relationships/hyperlink" Target="http://news.yahoo.com" TargetMode="External"/><Relationship Id="rId394" Type="http://schemas.openxmlformats.org/officeDocument/2006/relationships/hyperlink" Target="http://wizofawes.com" TargetMode="External"/><Relationship Id="rId151" Type="http://schemas.openxmlformats.org/officeDocument/2006/relationships/hyperlink" Target="http://ebay.com" TargetMode="External"/><Relationship Id="rId272" Type="http://schemas.openxmlformats.org/officeDocument/2006/relationships/hyperlink" Target="http://zillow.com" TargetMode="External"/><Relationship Id="rId393" Type="http://schemas.openxmlformats.org/officeDocument/2006/relationships/hyperlink" Target="http://biblegateway.com" TargetMode="External"/><Relationship Id="rId158" Type="http://schemas.openxmlformats.org/officeDocument/2006/relationships/hyperlink" Target="http://fortune.com" TargetMode="External"/><Relationship Id="rId279" Type="http://schemas.openxmlformats.org/officeDocument/2006/relationships/hyperlink" Target="http://chocolatecoveredkatie.com" TargetMode="External"/><Relationship Id="rId157" Type="http://schemas.openxmlformats.org/officeDocument/2006/relationships/hyperlink" Target="http://aol.com" TargetMode="External"/><Relationship Id="rId278" Type="http://schemas.openxmlformats.org/officeDocument/2006/relationships/hyperlink" Target="http://calculator.net" TargetMode="External"/><Relationship Id="rId399" Type="http://schemas.openxmlformats.org/officeDocument/2006/relationships/hyperlink" Target="http://news.yahoo.com" TargetMode="External"/><Relationship Id="rId156" Type="http://schemas.openxmlformats.org/officeDocument/2006/relationships/hyperlink" Target="http://espn.com" TargetMode="External"/><Relationship Id="rId277" Type="http://schemas.openxmlformats.org/officeDocument/2006/relationships/hyperlink" Target="http://tomsguide.com" TargetMode="External"/><Relationship Id="rId398" Type="http://schemas.openxmlformats.org/officeDocument/2006/relationships/hyperlink" Target="http://pandora.com" TargetMode="External"/><Relationship Id="rId155" Type="http://schemas.openxmlformats.org/officeDocument/2006/relationships/hyperlink" Target="http://gamerant.com" TargetMode="External"/><Relationship Id="rId276" Type="http://schemas.openxmlformats.org/officeDocument/2006/relationships/hyperlink" Target="http://weather.com" TargetMode="External"/><Relationship Id="rId397" Type="http://schemas.openxmlformats.org/officeDocument/2006/relationships/hyperlink" Target="http://outlook.live.com" TargetMode="External"/><Relationship Id="rId40" Type="http://schemas.openxmlformats.org/officeDocument/2006/relationships/hyperlink" Target="http://msn.com" TargetMode="External"/><Relationship Id="rId42" Type="http://schemas.openxmlformats.org/officeDocument/2006/relationships/hyperlink" Target="http://msn.com" TargetMode="External"/><Relationship Id="rId41" Type="http://schemas.openxmlformats.org/officeDocument/2006/relationships/hyperlink" Target="http://forbes.com" TargetMode="External"/><Relationship Id="rId44" Type="http://schemas.openxmlformats.org/officeDocument/2006/relationships/hyperlink" Target="http://biblegateway.com" TargetMode="External"/><Relationship Id="rId43" Type="http://schemas.openxmlformats.org/officeDocument/2006/relationships/hyperlink" Target="http://wsvn.com" TargetMode="External"/><Relationship Id="rId46" Type="http://schemas.openxmlformats.org/officeDocument/2006/relationships/hyperlink" Target="http://msn.com" TargetMode="External"/><Relationship Id="rId45" Type="http://schemas.openxmlformats.org/officeDocument/2006/relationships/hyperlink" Target="http://msn.com" TargetMode="External"/><Relationship Id="rId509" Type="http://schemas.openxmlformats.org/officeDocument/2006/relationships/hyperlink" Target="http://mail.aol.com" TargetMode="External"/><Relationship Id="rId508" Type="http://schemas.openxmlformats.org/officeDocument/2006/relationships/hyperlink" Target="http://nsfas-applications.co.za" TargetMode="External"/><Relationship Id="rId629" Type="http://schemas.openxmlformats.org/officeDocument/2006/relationships/hyperlink" Target="http://kbb.com" TargetMode="External"/><Relationship Id="rId503" Type="http://schemas.openxmlformats.org/officeDocument/2006/relationships/hyperlink" Target="http://activebeat.com" TargetMode="External"/><Relationship Id="rId624" Type="http://schemas.openxmlformats.org/officeDocument/2006/relationships/hyperlink" Target="http://dictionary.com" TargetMode="External"/><Relationship Id="rId502" Type="http://schemas.openxmlformats.org/officeDocument/2006/relationships/hyperlink" Target="http://biblegateway.com" TargetMode="External"/><Relationship Id="rId623" Type="http://schemas.openxmlformats.org/officeDocument/2006/relationships/hyperlink" Target="http://factable.com" TargetMode="External"/><Relationship Id="rId501" Type="http://schemas.openxmlformats.org/officeDocument/2006/relationships/hyperlink" Target="http://biblegateway.com" TargetMode="External"/><Relationship Id="rId622" Type="http://schemas.openxmlformats.org/officeDocument/2006/relationships/hyperlink" Target="http://calculator.net" TargetMode="External"/><Relationship Id="rId500" Type="http://schemas.openxmlformats.org/officeDocument/2006/relationships/hyperlink" Target="http://foxbusiness.com" TargetMode="External"/><Relationship Id="rId621" Type="http://schemas.openxmlformats.org/officeDocument/2006/relationships/hyperlink" Target="http://accuweather.com" TargetMode="External"/><Relationship Id="rId507" Type="http://schemas.openxmlformats.org/officeDocument/2006/relationships/hyperlink" Target="http://biblegateway.com" TargetMode="External"/><Relationship Id="rId628" Type="http://schemas.openxmlformats.org/officeDocument/2006/relationships/hyperlink" Target="http://mlb.com" TargetMode="External"/><Relationship Id="rId506" Type="http://schemas.openxmlformats.org/officeDocument/2006/relationships/hyperlink" Target="http://mail.aol.com" TargetMode="External"/><Relationship Id="rId627" Type="http://schemas.openxmlformats.org/officeDocument/2006/relationships/hyperlink" Target="http://cars.com" TargetMode="External"/><Relationship Id="rId505" Type="http://schemas.openxmlformats.org/officeDocument/2006/relationships/hyperlink" Target="http://soaps.sheknows.com" TargetMode="External"/><Relationship Id="rId626" Type="http://schemas.openxmlformats.org/officeDocument/2006/relationships/hyperlink" Target="http://pandora.com" TargetMode="External"/><Relationship Id="rId504" Type="http://schemas.openxmlformats.org/officeDocument/2006/relationships/hyperlink" Target="http://merriam-webster.com/dictionary" TargetMode="External"/><Relationship Id="rId625" Type="http://schemas.openxmlformats.org/officeDocument/2006/relationships/hyperlink" Target="http://ebay.com" TargetMode="External"/><Relationship Id="rId48" Type="http://schemas.openxmlformats.org/officeDocument/2006/relationships/hyperlink" Target="http://yahoo.com" TargetMode="External"/><Relationship Id="rId47" Type="http://schemas.openxmlformats.org/officeDocument/2006/relationships/hyperlink" Target="http://streetinsider.com" TargetMode="External"/><Relationship Id="rId49" Type="http://schemas.openxmlformats.org/officeDocument/2006/relationships/hyperlink" Target="http://nbcchicago.com" TargetMode="External"/><Relationship Id="rId620" Type="http://schemas.openxmlformats.org/officeDocument/2006/relationships/hyperlink" Target="http://cbsnews.com" TargetMode="External"/><Relationship Id="rId31" Type="http://schemas.openxmlformats.org/officeDocument/2006/relationships/hyperlink" Target="http://mail.yahoo.com" TargetMode="External"/><Relationship Id="rId30" Type="http://schemas.openxmlformats.org/officeDocument/2006/relationships/hyperlink" Target="http://mail.yahoo.com" TargetMode="External"/><Relationship Id="rId33" Type="http://schemas.openxmlformats.org/officeDocument/2006/relationships/hyperlink" Target="http://yahoo.com" TargetMode="External"/><Relationship Id="rId32" Type="http://schemas.openxmlformats.org/officeDocument/2006/relationships/hyperlink" Target="http://mail.yahoo.com" TargetMode="External"/><Relationship Id="rId35" Type="http://schemas.openxmlformats.org/officeDocument/2006/relationships/hyperlink" Target="http://weather.com" TargetMode="External"/><Relationship Id="rId34" Type="http://schemas.openxmlformats.org/officeDocument/2006/relationships/hyperlink" Target="http://outlook.live.com" TargetMode="External"/><Relationship Id="rId619" Type="http://schemas.openxmlformats.org/officeDocument/2006/relationships/hyperlink" Target="http://nypost.com" TargetMode="External"/><Relationship Id="rId618" Type="http://schemas.openxmlformats.org/officeDocument/2006/relationships/hyperlink" Target="http://abcnews.go.com" TargetMode="External"/><Relationship Id="rId613" Type="http://schemas.openxmlformats.org/officeDocument/2006/relationships/hyperlink" Target="http://hindustantimes.com" TargetMode="External"/><Relationship Id="rId612" Type="http://schemas.openxmlformats.org/officeDocument/2006/relationships/hyperlink" Target="http://msn.com" TargetMode="External"/><Relationship Id="rId611" Type="http://schemas.openxmlformats.org/officeDocument/2006/relationships/hyperlink" Target="http://uscellular.com" TargetMode="External"/><Relationship Id="rId610" Type="http://schemas.openxmlformats.org/officeDocument/2006/relationships/hyperlink" Target="http://zillow.com" TargetMode="External"/><Relationship Id="rId617" Type="http://schemas.openxmlformats.org/officeDocument/2006/relationships/hyperlink" Target="http://techradar.com" TargetMode="External"/><Relationship Id="rId616" Type="http://schemas.openxmlformats.org/officeDocument/2006/relationships/hyperlink" Target="http://autotrader.com" TargetMode="External"/><Relationship Id="rId615" Type="http://schemas.openxmlformats.org/officeDocument/2006/relationships/hyperlink" Target="http://realtor.com" TargetMode="External"/><Relationship Id="rId614" Type="http://schemas.openxmlformats.org/officeDocument/2006/relationships/hyperlink" Target="http://signupgenius.com" TargetMode="External"/><Relationship Id="rId37" Type="http://schemas.openxmlformats.org/officeDocument/2006/relationships/hyperlink" Target="http://weather.com" TargetMode="External"/><Relationship Id="rId36" Type="http://schemas.openxmlformats.org/officeDocument/2006/relationships/hyperlink" Target="http://ebay.com" TargetMode="External"/><Relationship Id="rId39" Type="http://schemas.openxmlformats.org/officeDocument/2006/relationships/hyperlink" Target="http://thesaurus.com" TargetMode="External"/><Relationship Id="rId38" Type="http://schemas.openxmlformats.org/officeDocument/2006/relationships/hyperlink" Target="http://zillow.com" TargetMode="External"/><Relationship Id="rId20" Type="http://schemas.openxmlformats.org/officeDocument/2006/relationships/hyperlink" Target="http://microsoftcasualgames.com" TargetMode="External"/><Relationship Id="rId22" Type="http://schemas.openxmlformats.org/officeDocument/2006/relationships/hyperlink" Target="http://weather.com" TargetMode="External"/><Relationship Id="rId21" Type="http://schemas.openxmlformats.org/officeDocument/2006/relationships/hyperlink" Target="http://poshland.com" TargetMode="External"/><Relationship Id="rId24" Type="http://schemas.openxmlformats.org/officeDocument/2006/relationships/hyperlink" Target="http://msn.com" TargetMode="External"/><Relationship Id="rId23" Type="http://schemas.openxmlformats.org/officeDocument/2006/relationships/hyperlink" Target="http://mail.yahoo.com" TargetMode="External"/><Relationship Id="rId409" Type="http://schemas.openxmlformats.org/officeDocument/2006/relationships/hyperlink" Target="http://news.yahoo.com" TargetMode="External"/><Relationship Id="rId404" Type="http://schemas.openxmlformats.org/officeDocument/2006/relationships/hyperlink" Target="http://the-sun.com" TargetMode="External"/><Relationship Id="rId525" Type="http://schemas.openxmlformats.org/officeDocument/2006/relationships/hyperlink" Target="http://msn.com" TargetMode="External"/><Relationship Id="rId646" Type="http://schemas.openxmlformats.org/officeDocument/2006/relationships/hyperlink" Target="http://mail.aol.com" TargetMode="External"/><Relationship Id="rId403" Type="http://schemas.openxmlformats.org/officeDocument/2006/relationships/hyperlink" Target="http://mail.aol.com" TargetMode="External"/><Relationship Id="rId524" Type="http://schemas.openxmlformats.org/officeDocument/2006/relationships/hyperlink" Target="http://cheezburger.com" TargetMode="External"/><Relationship Id="rId645" Type="http://schemas.openxmlformats.org/officeDocument/2006/relationships/hyperlink" Target="http://chicagotribune.com" TargetMode="External"/><Relationship Id="rId402" Type="http://schemas.openxmlformats.org/officeDocument/2006/relationships/hyperlink" Target="http://outlook.live.com" TargetMode="External"/><Relationship Id="rId523" Type="http://schemas.openxmlformats.org/officeDocument/2006/relationships/hyperlink" Target="http://webmd.com" TargetMode="External"/><Relationship Id="rId644" Type="http://schemas.openxmlformats.org/officeDocument/2006/relationships/hyperlink" Target="http://zillow.com" TargetMode="External"/><Relationship Id="rId401" Type="http://schemas.openxmlformats.org/officeDocument/2006/relationships/hyperlink" Target="http://m.timesofindia.com" TargetMode="External"/><Relationship Id="rId522" Type="http://schemas.openxmlformats.org/officeDocument/2006/relationships/hyperlink" Target="http://accuweather.com" TargetMode="External"/><Relationship Id="rId643" Type="http://schemas.openxmlformats.org/officeDocument/2006/relationships/hyperlink" Target="http://accuweather.com" TargetMode="External"/><Relationship Id="rId408" Type="http://schemas.openxmlformats.org/officeDocument/2006/relationships/hyperlink" Target="http://biblegateway.com" TargetMode="External"/><Relationship Id="rId529" Type="http://schemas.openxmlformats.org/officeDocument/2006/relationships/hyperlink" Target="http://ign.com" TargetMode="External"/><Relationship Id="rId407" Type="http://schemas.openxmlformats.org/officeDocument/2006/relationships/hyperlink" Target="http://zillow.com" TargetMode="External"/><Relationship Id="rId528" Type="http://schemas.openxmlformats.org/officeDocument/2006/relationships/hyperlink" Target="http://eenadu.net" TargetMode="External"/><Relationship Id="rId649" Type="http://schemas.openxmlformats.org/officeDocument/2006/relationships/hyperlink" Target="http://dictionary.com" TargetMode="External"/><Relationship Id="rId406" Type="http://schemas.openxmlformats.org/officeDocument/2006/relationships/hyperlink" Target="http://weather.com" TargetMode="External"/><Relationship Id="rId527" Type="http://schemas.openxmlformats.org/officeDocument/2006/relationships/hyperlink" Target="http://outlook.live.com" TargetMode="External"/><Relationship Id="rId648" Type="http://schemas.openxmlformats.org/officeDocument/2006/relationships/hyperlink" Target="http://semana.com" TargetMode="External"/><Relationship Id="rId405" Type="http://schemas.openxmlformats.org/officeDocument/2006/relationships/hyperlink" Target="http://nbcnews.com" TargetMode="External"/><Relationship Id="rId526" Type="http://schemas.openxmlformats.org/officeDocument/2006/relationships/hyperlink" Target="http://sciencealert.com" TargetMode="External"/><Relationship Id="rId647" Type="http://schemas.openxmlformats.org/officeDocument/2006/relationships/hyperlink" Target="http://firstcoastnews.com" TargetMode="External"/><Relationship Id="rId26" Type="http://schemas.openxmlformats.org/officeDocument/2006/relationships/hyperlink" Target="http://realtor.com" TargetMode="External"/><Relationship Id="rId25" Type="http://schemas.openxmlformats.org/officeDocument/2006/relationships/hyperlink" Target="http://msn.com" TargetMode="External"/><Relationship Id="rId28" Type="http://schemas.openxmlformats.org/officeDocument/2006/relationships/hyperlink" Target="http://ebay.com" TargetMode="External"/><Relationship Id="rId27" Type="http://schemas.openxmlformats.org/officeDocument/2006/relationships/hyperlink" Target="http://marca.com" TargetMode="External"/><Relationship Id="rId400" Type="http://schemas.openxmlformats.org/officeDocument/2006/relationships/hyperlink" Target="http://cargurus.com" TargetMode="External"/><Relationship Id="rId521" Type="http://schemas.openxmlformats.org/officeDocument/2006/relationships/hyperlink" Target="http://nbcdfw.com" TargetMode="External"/><Relationship Id="rId642" Type="http://schemas.openxmlformats.org/officeDocument/2006/relationships/hyperlink" Target="http://mlb.com" TargetMode="External"/><Relationship Id="rId29" Type="http://schemas.openxmlformats.org/officeDocument/2006/relationships/hyperlink" Target="http://msn.com" TargetMode="External"/><Relationship Id="rId520" Type="http://schemas.openxmlformats.org/officeDocument/2006/relationships/hyperlink" Target="http://biblegateway.com" TargetMode="External"/><Relationship Id="rId641" Type="http://schemas.openxmlformats.org/officeDocument/2006/relationships/hyperlink" Target="http://baseball.fantasysports.yahoo.com" TargetMode="External"/><Relationship Id="rId640" Type="http://schemas.openxmlformats.org/officeDocument/2006/relationships/hyperlink" Target="http://calculator.net" TargetMode="External"/><Relationship Id="rId11" Type="http://schemas.openxmlformats.org/officeDocument/2006/relationships/hyperlink" Target="http://yahoo.com" TargetMode="External"/><Relationship Id="rId10" Type="http://schemas.openxmlformats.org/officeDocument/2006/relationships/hyperlink" Target="http://dailyhodl.com" TargetMode="External"/><Relationship Id="rId13" Type="http://schemas.openxmlformats.org/officeDocument/2006/relationships/hyperlink" Target="http://weather.com" TargetMode="External"/><Relationship Id="rId12" Type="http://schemas.openxmlformats.org/officeDocument/2006/relationships/hyperlink" Target="http://mail.yahoo.com" TargetMode="External"/><Relationship Id="rId519" Type="http://schemas.openxmlformats.org/officeDocument/2006/relationships/hyperlink" Target="http://wikihow.com" TargetMode="External"/><Relationship Id="rId514" Type="http://schemas.openxmlformats.org/officeDocument/2006/relationships/hyperlink" Target="http://ebay.com" TargetMode="External"/><Relationship Id="rId635" Type="http://schemas.openxmlformats.org/officeDocument/2006/relationships/hyperlink" Target="http://tripadvisor.com" TargetMode="External"/><Relationship Id="rId513" Type="http://schemas.openxmlformats.org/officeDocument/2006/relationships/hyperlink" Target="http://forbes.com" TargetMode="External"/><Relationship Id="rId634" Type="http://schemas.openxmlformats.org/officeDocument/2006/relationships/hyperlink" Target="http://sportpirate.com" TargetMode="External"/><Relationship Id="rId512" Type="http://schemas.openxmlformats.org/officeDocument/2006/relationships/hyperlink" Target="http://fandom.com" TargetMode="External"/><Relationship Id="rId633" Type="http://schemas.openxmlformats.org/officeDocument/2006/relationships/hyperlink" Target="http://thegamer.com" TargetMode="External"/><Relationship Id="rId511" Type="http://schemas.openxmlformats.org/officeDocument/2006/relationships/hyperlink" Target="http://accuweather.com" TargetMode="External"/><Relationship Id="rId632" Type="http://schemas.openxmlformats.org/officeDocument/2006/relationships/hyperlink" Target="http://merriam-webster.com" TargetMode="External"/><Relationship Id="rId518" Type="http://schemas.openxmlformats.org/officeDocument/2006/relationships/hyperlink" Target="http://yahoo.com" TargetMode="External"/><Relationship Id="rId639" Type="http://schemas.openxmlformats.org/officeDocument/2006/relationships/hyperlink" Target="http://finviz.com" TargetMode="External"/><Relationship Id="rId517" Type="http://schemas.openxmlformats.org/officeDocument/2006/relationships/hyperlink" Target="http://ebay.com" TargetMode="External"/><Relationship Id="rId638" Type="http://schemas.openxmlformats.org/officeDocument/2006/relationships/hyperlink" Target="http://dexerto.com" TargetMode="External"/><Relationship Id="rId516" Type="http://schemas.openxmlformats.org/officeDocument/2006/relationships/hyperlink" Target="http://travelerdreams.com" TargetMode="External"/><Relationship Id="rId637" Type="http://schemas.openxmlformats.org/officeDocument/2006/relationships/hyperlink" Target="http://nbcnews.com" TargetMode="External"/><Relationship Id="rId515" Type="http://schemas.openxmlformats.org/officeDocument/2006/relationships/hyperlink" Target="http://greedyfinance.com" TargetMode="External"/><Relationship Id="rId636" Type="http://schemas.openxmlformats.org/officeDocument/2006/relationships/hyperlink" Target="http://thesaurus.com" TargetMode="External"/><Relationship Id="rId15" Type="http://schemas.openxmlformats.org/officeDocument/2006/relationships/hyperlink" Target="http://mail.yahoo.com" TargetMode="External"/><Relationship Id="rId14" Type="http://schemas.openxmlformats.org/officeDocument/2006/relationships/hyperlink" Target="http://news.yahoo.com" TargetMode="External"/><Relationship Id="rId17" Type="http://schemas.openxmlformats.org/officeDocument/2006/relationships/hyperlink" Target="http://mail.yahoo.com" TargetMode="External"/><Relationship Id="rId16" Type="http://schemas.openxmlformats.org/officeDocument/2006/relationships/hyperlink" Target="http://cbsnews.com" TargetMode="External"/><Relationship Id="rId19" Type="http://schemas.openxmlformats.org/officeDocument/2006/relationships/hyperlink" Target="http://yahoo.com" TargetMode="External"/><Relationship Id="rId510" Type="http://schemas.openxmlformats.org/officeDocument/2006/relationships/hyperlink" Target="http://thekrazycouponlady.com" TargetMode="External"/><Relationship Id="rId631" Type="http://schemas.openxmlformats.org/officeDocument/2006/relationships/hyperlink" Target="http://streetinsider.com" TargetMode="External"/><Relationship Id="rId18" Type="http://schemas.openxmlformats.org/officeDocument/2006/relationships/hyperlink" Target="http://yahoo.com" TargetMode="External"/><Relationship Id="rId630" Type="http://schemas.openxmlformats.org/officeDocument/2006/relationships/hyperlink" Target="http://dailymail.co.uk/news" TargetMode="External"/><Relationship Id="rId84" Type="http://schemas.openxmlformats.org/officeDocument/2006/relationships/hyperlink" Target="http://marca.com" TargetMode="External"/><Relationship Id="rId83" Type="http://schemas.openxmlformats.org/officeDocument/2006/relationships/hyperlink" Target="http://biblegateway.com" TargetMode="External"/><Relationship Id="rId86" Type="http://schemas.openxmlformats.org/officeDocument/2006/relationships/hyperlink" Target="http://yahoo.com" TargetMode="External"/><Relationship Id="rId85" Type="http://schemas.openxmlformats.org/officeDocument/2006/relationships/hyperlink" Target="http://msn.com" TargetMode="External"/><Relationship Id="rId88" Type="http://schemas.openxmlformats.org/officeDocument/2006/relationships/hyperlink" Target="http://outlook.live.com" TargetMode="External"/><Relationship Id="rId87" Type="http://schemas.openxmlformats.org/officeDocument/2006/relationships/hyperlink" Target="http://yahoo.com" TargetMode="External"/><Relationship Id="rId89" Type="http://schemas.openxmlformats.org/officeDocument/2006/relationships/hyperlink" Target="http://cnn.com" TargetMode="External"/><Relationship Id="rId80" Type="http://schemas.openxmlformats.org/officeDocument/2006/relationships/hyperlink" Target="http://npr.org" TargetMode="External"/><Relationship Id="rId82" Type="http://schemas.openxmlformats.org/officeDocument/2006/relationships/hyperlink" Target="http://outlook.live.com" TargetMode="External"/><Relationship Id="rId81" Type="http://schemas.openxmlformats.org/officeDocument/2006/relationships/hyperlink" Target="http://eonline.com" TargetMode="External"/><Relationship Id="rId701" Type="http://schemas.openxmlformats.org/officeDocument/2006/relationships/hyperlink" Target="http://ebay.com" TargetMode="External"/><Relationship Id="rId700" Type="http://schemas.openxmlformats.org/officeDocument/2006/relationships/hyperlink" Target="http://dailybee.com" TargetMode="External"/><Relationship Id="rId702" Type="http://schemas.openxmlformats.org/officeDocument/2006/relationships/drawing" Target="../drawings/drawing7.xml"/><Relationship Id="rId73" Type="http://schemas.openxmlformats.org/officeDocument/2006/relationships/hyperlink" Target="http://m.timesofindia.com" TargetMode="External"/><Relationship Id="rId72" Type="http://schemas.openxmlformats.org/officeDocument/2006/relationships/hyperlink" Target="http://outlook.live.com" TargetMode="External"/><Relationship Id="rId75" Type="http://schemas.openxmlformats.org/officeDocument/2006/relationships/hyperlink" Target="http://mail.yahoo.com" TargetMode="External"/><Relationship Id="rId74" Type="http://schemas.openxmlformats.org/officeDocument/2006/relationships/hyperlink" Target="http://a-z-animals.com" TargetMode="External"/><Relationship Id="rId77" Type="http://schemas.openxmlformats.org/officeDocument/2006/relationships/hyperlink" Target="http://espn.com" TargetMode="External"/><Relationship Id="rId76" Type="http://schemas.openxmlformats.org/officeDocument/2006/relationships/hyperlink" Target="http://mail.aol.com" TargetMode="External"/><Relationship Id="rId79" Type="http://schemas.openxmlformats.org/officeDocument/2006/relationships/hyperlink" Target="http://motor-junkie.com" TargetMode="External"/><Relationship Id="rId78" Type="http://schemas.openxmlformats.org/officeDocument/2006/relationships/hyperlink" Target="http://yahoo.com" TargetMode="External"/><Relationship Id="rId71" Type="http://schemas.openxmlformats.org/officeDocument/2006/relationships/hyperlink" Target="http://ebay.com" TargetMode="External"/><Relationship Id="rId70" Type="http://schemas.openxmlformats.org/officeDocument/2006/relationships/hyperlink" Target="http://mail.aol.com" TargetMode="External"/><Relationship Id="rId62" Type="http://schemas.openxmlformats.org/officeDocument/2006/relationships/hyperlink" Target="http://weather.com" TargetMode="External"/><Relationship Id="rId61" Type="http://schemas.openxmlformats.org/officeDocument/2006/relationships/hyperlink" Target="http://people.com" TargetMode="External"/><Relationship Id="rId64" Type="http://schemas.openxmlformats.org/officeDocument/2006/relationships/hyperlink" Target="http://weather.com" TargetMode="External"/><Relationship Id="rId63" Type="http://schemas.openxmlformats.org/officeDocument/2006/relationships/hyperlink" Target="http://thesaurus.com" TargetMode="External"/><Relationship Id="rId66" Type="http://schemas.openxmlformats.org/officeDocument/2006/relationships/hyperlink" Target="http://insider.com" TargetMode="External"/><Relationship Id="rId65" Type="http://schemas.openxmlformats.org/officeDocument/2006/relationships/hyperlink" Target="http://yahoo.com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://cnn.com" TargetMode="External"/><Relationship Id="rId609" Type="http://schemas.openxmlformats.org/officeDocument/2006/relationships/hyperlink" Target="http://usatoday.com" TargetMode="External"/><Relationship Id="rId608" Type="http://schemas.openxmlformats.org/officeDocument/2006/relationships/hyperlink" Target="http://yourdailysportfix.com" TargetMode="External"/><Relationship Id="rId607" Type="http://schemas.openxmlformats.org/officeDocument/2006/relationships/hyperlink" Target="http://msn.com" TargetMode="External"/><Relationship Id="rId60" Type="http://schemas.openxmlformats.org/officeDocument/2006/relationships/hyperlink" Target="http://mail.yahoo.com" TargetMode="External"/><Relationship Id="rId602" Type="http://schemas.openxmlformats.org/officeDocument/2006/relationships/hyperlink" Target="http://findagrave.com" TargetMode="External"/><Relationship Id="rId601" Type="http://schemas.openxmlformats.org/officeDocument/2006/relationships/hyperlink" Target="http://mydailymagazine.com" TargetMode="External"/><Relationship Id="rId600" Type="http://schemas.openxmlformats.org/officeDocument/2006/relationships/hyperlink" Target="http://yahoo.com" TargetMode="External"/><Relationship Id="rId606" Type="http://schemas.openxmlformats.org/officeDocument/2006/relationships/hyperlink" Target="http://foxnews.com" TargetMode="External"/><Relationship Id="rId605" Type="http://schemas.openxmlformats.org/officeDocument/2006/relationships/hyperlink" Target="http://sallysbakingaddiction.com" TargetMode="External"/><Relationship Id="rId604" Type="http://schemas.openxmlformats.org/officeDocument/2006/relationships/hyperlink" Target="http://dailymail.co.uk/news" TargetMode="External"/><Relationship Id="rId603" Type="http://schemas.openxmlformats.org/officeDocument/2006/relationships/hyperlink" Target="http://m.timesofindia.com" TargetMode="External"/><Relationship Id="rId69" Type="http://schemas.openxmlformats.org/officeDocument/2006/relationships/hyperlink" Target="http://msn.com" TargetMode="External"/><Relationship Id="rId51" Type="http://schemas.openxmlformats.org/officeDocument/2006/relationships/hyperlink" Target="http://slickdeals.net" TargetMode="External"/><Relationship Id="rId50" Type="http://schemas.openxmlformats.org/officeDocument/2006/relationships/hyperlink" Target="http://weather.com" TargetMode="External"/><Relationship Id="rId53" Type="http://schemas.openxmlformats.org/officeDocument/2006/relationships/hyperlink" Target="http://msn.com" TargetMode="External"/><Relationship Id="rId52" Type="http://schemas.openxmlformats.org/officeDocument/2006/relationships/hyperlink" Target="http://yahoo.com" TargetMode="External"/><Relationship Id="rId55" Type="http://schemas.openxmlformats.org/officeDocument/2006/relationships/hyperlink" Target="http://msn.com" TargetMode="External"/><Relationship Id="rId54" Type="http://schemas.openxmlformats.org/officeDocument/2006/relationships/hyperlink" Target="http://weather.com" TargetMode="External"/><Relationship Id="rId57" Type="http://schemas.openxmlformats.org/officeDocument/2006/relationships/hyperlink" Target="http://ebay.com" TargetMode="External"/><Relationship Id="rId56" Type="http://schemas.openxmlformats.org/officeDocument/2006/relationships/hyperlink" Target="http://weather.com" TargetMode="External"/><Relationship Id="rId59" Type="http://schemas.openxmlformats.org/officeDocument/2006/relationships/hyperlink" Target="http://msn.com" TargetMode="External"/><Relationship Id="rId58" Type="http://schemas.openxmlformats.org/officeDocument/2006/relationships/hyperlink" Target="http://mail.aol.com" TargetMode="External"/><Relationship Id="rId590" Type="http://schemas.openxmlformats.org/officeDocument/2006/relationships/hyperlink" Target="http://wordunscrambler.me" TargetMode="External"/><Relationship Id="rId107" Type="http://schemas.openxmlformats.org/officeDocument/2006/relationships/hyperlink" Target="http://usnews.com" TargetMode="External"/><Relationship Id="rId228" Type="http://schemas.openxmlformats.org/officeDocument/2006/relationships/hyperlink" Target="http://omnicalculator.com" TargetMode="External"/><Relationship Id="rId349" Type="http://schemas.openxmlformats.org/officeDocument/2006/relationships/hyperlink" Target="http://nytimes.com" TargetMode="External"/><Relationship Id="rId106" Type="http://schemas.openxmlformats.org/officeDocument/2006/relationships/hyperlink" Target="http://mail.yahoo.com" TargetMode="External"/><Relationship Id="rId227" Type="http://schemas.openxmlformats.org/officeDocument/2006/relationships/hyperlink" Target="http://weather.com" TargetMode="External"/><Relationship Id="rId348" Type="http://schemas.openxmlformats.org/officeDocument/2006/relationships/hyperlink" Target="http://ajc.com" TargetMode="External"/><Relationship Id="rId469" Type="http://schemas.openxmlformats.org/officeDocument/2006/relationships/hyperlink" Target="http://mail.yahoo.com" TargetMode="External"/><Relationship Id="rId105" Type="http://schemas.openxmlformats.org/officeDocument/2006/relationships/hyperlink" Target="http://zillow.com" TargetMode="External"/><Relationship Id="rId226" Type="http://schemas.openxmlformats.org/officeDocument/2006/relationships/hyperlink" Target="http://boattrader.com" TargetMode="External"/><Relationship Id="rId347" Type="http://schemas.openxmlformats.org/officeDocument/2006/relationships/hyperlink" Target="http://cbsnews.com" TargetMode="External"/><Relationship Id="rId468" Type="http://schemas.openxmlformats.org/officeDocument/2006/relationships/hyperlink" Target="http://thehulltruth.com" TargetMode="External"/><Relationship Id="rId589" Type="http://schemas.openxmlformats.org/officeDocument/2006/relationships/hyperlink" Target="http://politico.com" TargetMode="External"/><Relationship Id="rId104" Type="http://schemas.openxmlformats.org/officeDocument/2006/relationships/hyperlink" Target="http://accuweather.com" TargetMode="External"/><Relationship Id="rId225" Type="http://schemas.openxmlformats.org/officeDocument/2006/relationships/hyperlink" Target="http://slickdeals.net" TargetMode="External"/><Relationship Id="rId346" Type="http://schemas.openxmlformats.org/officeDocument/2006/relationships/hyperlink" Target="http://historycollection.com" TargetMode="External"/><Relationship Id="rId467" Type="http://schemas.openxmlformats.org/officeDocument/2006/relationships/hyperlink" Target="http://the-sun.com" TargetMode="External"/><Relationship Id="rId588" Type="http://schemas.openxmlformats.org/officeDocument/2006/relationships/hyperlink" Target="http://ajc.com" TargetMode="External"/><Relationship Id="rId109" Type="http://schemas.openxmlformats.org/officeDocument/2006/relationships/hyperlink" Target="http://essentiallysports.com" TargetMode="External"/><Relationship Id="rId108" Type="http://schemas.openxmlformats.org/officeDocument/2006/relationships/hyperlink" Target="http://ebay.com" TargetMode="External"/><Relationship Id="rId229" Type="http://schemas.openxmlformats.org/officeDocument/2006/relationships/hyperlink" Target="http://cnn.com" TargetMode="External"/><Relationship Id="rId220" Type="http://schemas.openxmlformats.org/officeDocument/2006/relationships/hyperlink" Target="http://ebay.com" TargetMode="External"/><Relationship Id="rId341" Type="http://schemas.openxmlformats.org/officeDocument/2006/relationships/hyperlink" Target="http://businessinsider.com" TargetMode="External"/><Relationship Id="rId462" Type="http://schemas.openxmlformats.org/officeDocument/2006/relationships/hyperlink" Target="http://realtor.com" TargetMode="External"/><Relationship Id="rId583" Type="http://schemas.openxmlformats.org/officeDocument/2006/relationships/hyperlink" Target="http://boattrader.com" TargetMode="External"/><Relationship Id="rId340" Type="http://schemas.openxmlformats.org/officeDocument/2006/relationships/hyperlink" Target="http://people.com" TargetMode="External"/><Relationship Id="rId461" Type="http://schemas.openxmlformats.org/officeDocument/2006/relationships/hyperlink" Target="http://autotrader.com" TargetMode="External"/><Relationship Id="rId582" Type="http://schemas.openxmlformats.org/officeDocument/2006/relationships/hyperlink" Target="http://businessinsider.com" TargetMode="External"/><Relationship Id="rId460" Type="http://schemas.openxmlformats.org/officeDocument/2006/relationships/hyperlink" Target="http://yahoo.com" TargetMode="External"/><Relationship Id="rId581" Type="http://schemas.openxmlformats.org/officeDocument/2006/relationships/hyperlink" Target="http://investmentguru.com" TargetMode="External"/><Relationship Id="rId580" Type="http://schemas.openxmlformats.org/officeDocument/2006/relationships/hyperlink" Target="http://topclassactions.com" TargetMode="External"/><Relationship Id="rId103" Type="http://schemas.openxmlformats.org/officeDocument/2006/relationships/hyperlink" Target="http://mail.aol.com" TargetMode="External"/><Relationship Id="rId224" Type="http://schemas.openxmlformats.org/officeDocument/2006/relationships/hyperlink" Target="http://finance.yahoo.com" TargetMode="External"/><Relationship Id="rId345" Type="http://schemas.openxmlformats.org/officeDocument/2006/relationships/hyperlink" Target="http://fandomwire.com" TargetMode="External"/><Relationship Id="rId466" Type="http://schemas.openxmlformats.org/officeDocument/2006/relationships/hyperlink" Target="http://evite.com" TargetMode="External"/><Relationship Id="rId587" Type="http://schemas.openxmlformats.org/officeDocument/2006/relationships/hyperlink" Target="http://thebigmansworld.com" TargetMode="External"/><Relationship Id="rId102" Type="http://schemas.openxmlformats.org/officeDocument/2006/relationships/hyperlink" Target="http://yahoo.com" TargetMode="External"/><Relationship Id="rId223" Type="http://schemas.openxmlformats.org/officeDocument/2006/relationships/hyperlink" Target="http://weather.com" TargetMode="External"/><Relationship Id="rId344" Type="http://schemas.openxmlformats.org/officeDocument/2006/relationships/hyperlink" Target="http://timeanddate.com" TargetMode="External"/><Relationship Id="rId465" Type="http://schemas.openxmlformats.org/officeDocument/2006/relationships/hyperlink" Target="http://finance.yahoo.com" TargetMode="External"/><Relationship Id="rId586" Type="http://schemas.openxmlformats.org/officeDocument/2006/relationships/hyperlink" Target="http://mlb.com" TargetMode="External"/><Relationship Id="rId101" Type="http://schemas.openxmlformats.org/officeDocument/2006/relationships/hyperlink" Target="http://msn.com" TargetMode="External"/><Relationship Id="rId222" Type="http://schemas.openxmlformats.org/officeDocument/2006/relationships/hyperlink" Target="http://insidethemagic.net" TargetMode="External"/><Relationship Id="rId343" Type="http://schemas.openxmlformats.org/officeDocument/2006/relationships/hyperlink" Target="http://kiplinger.com" TargetMode="External"/><Relationship Id="rId464" Type="http://schemas.openxmlformats.org/officeDocument/2006/relationships/hyperlink" Target="http://healthyrecipesblogs.com" TargetMode="External"/><Relationship Id="rId585" Type="http://schemas.openxmlformats.org/officeDocument/2006/relationships/hyperlink" Target="http://androidauthority.com" TargetMode="External"/><Relationship Id="rId100" Type="http://schemas.openxmlformats.org/officeDocument/2006/relationships/hyperlink" Target="http://ebay.com" TargetMode="External"/><Relationship Id="rId221" Type="http://schemas.openxmlformats.org/officeDocument/2006/relationships/hyperlink" Target="http://mail.aol.com" TargetMode="External"/><Relationship Id="rId342" Type="http://schemas.openxmlformats.org/officeDocument/2006/relationships/hyperlink" Target="http://yahoo.com" TargetMode="External"/><Relationship Id="rId463" Type="http://schemas.openxmlformats.org/officeDocument/2006/relationships/hyperlink" Target="http://investopedia.com" TargetMode="External"/><Relationship Id="rId584" Type="http://schemas.openxmlformats.org/officeDocument/2006/relationships/hyperlink" Target="http://rollingstone.com" TargetMode="External"/><Relationship Id="rId217" Type="http://schemas.openxmlformats.org/officeDocument/2006/relationships/hyperlink" Target="http://screenrant.com" TargetMode="External"/><Relationship Id="rId338" Type="http://schemas.openxmlformats.org/officeDocument/2006/relationships/hyperlink" Target="http://screenrant.com" TargetMode="External"/><Relationship Id="rId459" Type="http://schemas.openxmlformats.org/officeDocument/2006/relationships/hyperlink" Target="http://cnn.com" TargetMode="External"/><Relationship Id="rId216" Type="http://schemas.openxmlformats.org/officeDocument/2006/relationships/hyperlink" Target="http://mail.aol.com" TargetMode="External"/><Relationship Id="rId337" Type="http://schemas.openxmlformats.org/officeDocument/2006/relationships/hyperlink" Target="http://mail.aol.com" TargetMode="External"/><Relationship Id="rId458" Type="http://schemas.openxmlformats.org/officeDocument/2006/relationships/hyperlink" Target="http://mail.yahoo.com" TargetMode="External"/><Relationship Id="rId579" Type="http://schemas.openxmlformats.org/officeDocument/2006/relationships/hyperlink" Target="http://lensvid.com" TargetMode="External"/><Relationship Id="rId215" Type="http://schemas.openxmlformats.org/officeDocument/2006/relationships/hyperlink" Target="http://mail.yahoo.com" TargetMode="External"/><Relationship Id="rId336" Type="http://schemas.openxmlformats.org/officeDocument/2006/relationships/hyperlink" Target="http://rent.com" TargetMode="External"/><Relationship Id="rId457" Type="http://schemas.openxmlformats.org/officeDocument/2006/relationships/hyperlink" Target="http://tastesbetterfromscratch.com" TargetMode="External"/><Relationship Id="rId578" Type="http://schemas.openxmlformats.org/officeDocument/2006/relationships/hyperlink" Target="http://the-sun.com" TargetMode="External"/><Relationship Id="rId699" Type="http://schemas.openxmlformats.org/officeDocument/2006/relationships/hyperlink" Target="http://my.earthlink.net" TargetMode="External"/><Relationship Id="rId214" Type="http://schemas.openxmlformats.org/officeDocument/2006/relationships/hyperlink" Target="http://fandomwire.com" TargetMode="External"/><Relationship Id="rId335" Type="http://schemas.openxmlformats.org/officeDocument/2006/relationships/hyperlink" Target="http://biblegateway.com" TargetMode="External"/><Relationship Id="rId456" Type="http://schemas.openxmlformats.org/officeDocument/2006/relationships/hyperlink" Target="http://kbb.com" TargetMode="External"/><Relationship Id="rId577" Type="http://schemas.openxmlformats.org/officeDocument/2006/relationships/hyperlink" Target="http://sciencesensei.com" TargetMode="External"/><Relationship Id="rId698" Type="http://schemas.openxmlformats.org/officeDocument/2006/relationships/hyperlink" Target="http://dafont.com" TargetMode="External"/><Relationship Id="rId219" Type="http://schemas.openxmlformats.org/officeDocument/2006/relationships/hyperlink" Target="http://outlook.live.com" TargetMode="External"/><Relationship Id="rId218" Type="http://schemas.openxmlformats.org/officeDocument/2006/relationships/hyperlink" Target="http://fandomwire.com" TargetMode="External"/><Relationship Id="rId339" Type="http://schemas.openxmlformats.org/officeDocument/2006/relationships/hyperlink" Target="http://kbb.com" TargetMode="External"/><Relationship Id="rId330" Type="http://schemas.openxmlformats.org/officeDocument/2006/relationships/hyperlink" Target="http://allrecipes.com" TargetMode="External"/><Relationship Id="rId451" Type="http://schemas.openxmlformats.org/officeDocument/2006/relationships/hyperlink" Target="http://boattrader.com" TargetMode="External"/><Relationship Id="rId572" Type="http://schemas.openxmlformats.org/officeDocument/2006/relationships/hyperlink" Target="http://cbsnews.com" TargetMode="External"/><Relationship Id="rId693" Type="http://schemas.openxmlformats.org/officeDocument/2006/relationships/hyperlink" Target="http://whatismyipaddress.com" TargetMode="External"/><Relationship Id="rId450" Type="http://schemas.openxmlformats.org/officeDocument/2006/relationships/hyperlink" Target="http://wunderground.com" TargetMode="External"/><Relationship Id="rId571" Type="http://schemas.openxmlformats.org/officeDocument/2006/relationships/hyperlink" Target="http://healthline.com" TargetMode="External"/><Relationship Id="rId692" Type="http://schemas.openxmlformats.org/officeDocument/2006/relationships/hyperlink" Target="http://zdnet.com" TargetMode="External"/><Relationship Id="rId570" Type="http://schemas.openxmlformats.org/officeDocument/2006/relationships/hyperlink" Target="http://people.com" TargetMode="External"/><Relationship Id="rId691" Type="http://schemas.openxmlformats.org/officeDocument/2006/relationships/hyperlink" Target="http://cargurus.com" TargetMode="External"/><Relationship Id="rId690" Type="http://schemas.openxmlformats.org/officeDocument/2006/relationships/hyperlink" Target="http://flightaware.com" TargetMode="External"/><Relationship Id="rId213" Type="http://schemas.openxmlformats.org/officeDocument/2006/relationships/hyperlink" Target="http://cars.com" TargetMode="External"/><Relationship Id="rId334" Type="http://schemas.openxmlformats.org/officeDocument/2006/relationships/hyperlink" Target="http://businessinsider.com" TargetMode="External"/><Relationship Id="rId455" Type="http://schemas.openxmlformats.org/officeDocument/2006/relationships/hyperlink" Target="http://homeaddict.io" TargetMode="External"/><Relationship Id="rId576" Type="http://schemas.openxmlformats.org/officeDocument/2006/relationships/hyperlink" Target="http://icy-veins.com" TargetMode="External"/><Relationship Id="rId697" Type="http://schemas.openxmlformats.org/officeDocument/2006/relationships/hyperlink" Target="http://thefinancechatter.com" TargetMode="External"/><Relationship Id="rId212" Type="http://schemas.openxmlformats.org/officeDocument/2006/relationships/hyperlink" Target="http://miamiherald.com" TargetMode="External"/><Relationship Id="rId333" Type="http://schemas.openxmlformats.org/officeDocument/2006/relationships/hyperlink" Target="http://kbb.com" TargetMode="External"/><Relationship Id="rId454" Type="http://schemas.openxmlformats.org/officeDocument/2006/relationships/hyperlink" Target="http://behindthevoiceactors.com" TargetMode="External"/><Relationship Id="rId575" Type="http://schemas.openxmlformats.org/officeDocument/2006/relationships/hyperlink" Target="http://bridesblush.com" TargetMode="External"/><Relationship Id="rId696" Type="http://schemas.openxmlformats.org/officeDocument/2006/relationships/hyperlink" Target="http://dailymail.co.uk/tvshowbiz" TargetMode="External"/><Relationship Id="rId211" Type="http://schemas.openxmlformats.org/officeDocument/2006/relationships/hyperlink" Target="http://msn.com" TargetMode="External"/><Relationship Id="rId332" Type="http://schemas.openxmlformats.org/officeDocument/2006/relationships/hyperlink" Target="http://boattrader.com" TargetMode="External"/><Relationship Id="rId453" Type="http://schemas.openxmlformats.org/officeDocument/2006/relationships/hyperlink" Target="http://weather.com" TargetMode="External"/><Relationship Id="rId574" Type="http://schemas.openxmlformats.org/officeDocument/2006/relationships/hyperlink" Target="http://cnet.com" TargetMode="External"/><Relationship Id="rId695" Type="http://schemas.openxmlformats.org/officeDocument/2006/relationships/hyperlink" Target="http://aol.com" TargetMode="External"/><Relationship Id="rId210" Type="http://schemas.openxmlformats.org/officeDocument/2006/relationships/hyperlink" Target="http://biblestudytools.com" TargetMode="External"/><Relationship Id="rId331" Type="http://schemas.openxmlformats.org/officeDocument/2006/relationships/hyperlink" Target="http://apnews.com" TargetMode="External"/><Relationship Id="rId452" Type="http://schemas.openxmlformats.org/officeDocument/2006/relationships/hyperlink" Target="http://realtor.com" TargetMode="External"/><Relationship Id="rId573" Type="http://schemas.openxmlformats.org/officeDocument/2006/relationships/hyperlink" Target="http://mail.aol.com" TargetMode="External"/><Relationship Id="rId694" Type="http://schemas.openxmlformats.org/officeDocument/2006/relationships/hyperlink" Target="http://whatismyipaddress.com" TargetMode="External"/><Relationship Id="rId370" Type="http://schemas.openxmlformats.org/officeDocument/2006/relationships/hyperlink" Target="http://weather.com" TargetMode="External"/><Relationship Id="rId491" Type="http://schemas.openxmlformats.org/officeDocument/2006/relationships/hyperlink" Target="http://accuweather.com" TargetMode="External"/><Relationship Id="rId490" Type="http://schemas.openxmlformats.org/officeDocument/2006/relationships/hyperlink" Target="http://ebay.com" TargetMode="External"/><Relationship Id="rId129" Type="http://schemas.openxmlformats.org/officeDocument/2006/relationships/hyperlink" Target="http://nypost.com" TargetMode="External"/><Relationship Id="rId128" Type="http://schemas.openxmlformats.org/officeDocument/2006/relationships/hyperlink" Target="http://ebay.com" TargetMode="External"/><Relationship Id="rId249" Type="http://schemas.openxmlformats.org/officeDocument/2006/relationships/hyperlink" Target="http://foxnews.com" TargetMode="External"/><Relationship Id="rId127" Type="http://schemas.openxmlformats.org/officeDocument/2006/relationships/hyperlink" Target="http://ebay.com" TargetMode="External"/><Relationship Id="rId248" Type="http://schemas.openxmlformats.org/officeDocument/2006/relationships/hyperlink" Target="http://jdpower.com" TargetMode="External"/><Relationship Id="rId369" Type="http://schemas.openxmlformats.org/officeDocument/2006/relationships/hyperlink" Target="http://cnn.com" TargetMode="External"/><Relationship Id="rId126" Type="http://schemas.openxmlformats.org/officeDocument/2006/relationships/hyperlink" Target="http://outlook.live.com" TargetMode="External"/><Relationship Id="rId247" Type="http://schemas.openxmlformats.org/officeDocument/2006/relationships/hyperlink" Target="http://accuweather.com" TargetMode="External"/><Relationship Id="rId368" Type="http://schemas.openxmlformats.org/officeDocument/2006/relationships/hyperlink" Target="http://accuweather.com" TargetMode="External"/><Relationship Id="rId489" Type="http://schemas.openxmlformats.org/officeDocument/2006/relationships/hyperlink" Target="http://outlook.live.com" TargetMode="External"/><Relationship Id="rId121" Type="http://schemas.openxmlformats.org/officeDocument/2006/relationships/hyperlink" Target="http://ebay.com" TargetMode="External"/><Relationship Id="rId242" Type="http://schemas.openxmlformats.org/officeDocument/2006/relationships/hyperlink" Target="http://tomsguide.com" TargetMode="External"/><Relationship Id="rId363" Type="http://schemas.openxmlformats.org/officeDocument/2006/relationships/hyperlink" Target="http://msn.com" TargetMode="External"/><Relationship Id="rId484" Type="http://schemas.openxmlformats.org/officeDocument/2006/relationships/hyperlink" Target="http://houseplans.net" TargetMode="External"/><Relationship Id="rId120" Type="http://schemas.openxmlformats.org/officeDocument/2006/relationships/hyperlink" Target="http://autotrader.com" TargetMode="External"/><Relationship Id="rId241" Type="http://schemas.openxmlformats.org/officeDocument/2006/relationships/hyperlink" Target="http://thesaltymarshmallow.com" TargetMode="External"/><Relationship Id="rId362" Type="http://schemas.openxmlformats.org/officeDocument/2006/relationships/hyperlink" Target="http://accuweather.com" TargetMode="External"/><Relationship Id="rId483" Type="http://schemas.openxmlformats.org/officeDocument/2006/relationships/hyperlink" Target="http://upworthy.com" TargetMode="External"/><Relationship Id="rId240" Type="http://schemas.openxmlformats.org/officeDocument/2006/relationships/hyperlink" Target="http://realtor.com" TargetMode="External"/><Relationship Id="rId361" Type="http://schemas.openxmlformats.org/officeDocument/2006/relationships/hyperlink" Target="http://cars.com" TargetMode="External"/><Relationship Id="rId482" Type="http://schemas.openxmlformats.org/officeDocument/2006/relationships/hyperlink" Target="http://forbes.com" TargetMode="External"/><Relationship Id="rId360" Type="http://schemas.openxmlformats.org/officeDocument/2006/relationships/hyperlink" Target="http://accuweather.com" TargetMode="External"/><Relationship Id="rId481" Type="http://schemas.openxmlformats.org/officeDocument/2006/relationships/hyperlink" Target="http://whatismyipaddress.com" TargetMode="External"/><Relationship Id="rId125" Type="http://schemas.openxmlformats.org/officeDocument/2006/relationships/hyperlink" Target="http://mail.aol.com" TargetMode="External"/><Relationship Id="rId246" Type="http://schemas.openxmlformats.org/officeDocument/2006/relationships/hyperlink" Target="http://weather.com" TargetMode="External"/><Relationship Id="rId367" Type="http://schemas.openxmlformats.org/officeDocument/2006/relationships/hyperlink" Target="http://investing.com" TargetMode="External"/><Relationship Id="rId488" Type="http://schemas.openxmlformats.org/officeDocument/2006/relationships/hyperlink" Target="http://timeanddate.com" TargetMode="External"/><Relationship Id="rId124" Type="http://schemas.openxmlformats.org/officeDocument/2006/relationships/hyperlink" Target="http://ebay.com" TargetMode="External"/><Relationship Id="rId245" Type="http://schemas.openxmlformats.org/officeDocument/2006/relationships/hyperlink" Target="http://microsoftcasualgames.com" TargetMode="External"/><Relationship Id="rId366" Type="http://schemas.openxmlformats.org/officeDocument/2006/relationships/hyperlink" Target="http://alotfinance.com" TargetMode="External"/><Relationship Id="rId487" Type="http://schemas.openxmlformats.org/officeDocument/2006/relationships/hyperlink" Target="http://foxnews.com" TargetMode="External"/><Relationship Id="rId123" Type="http://schemas.openxmlformats.org/officeDocument/2006/relationships/hyperlink" Target="http://screenrant.com" TargetMode="External"/><Relationship Id="rId244" Type="http://schemas.openxmlformats.org/officeDocument/2006/relationships/hyperlink" Target="http://kbb.com" TargetMode="External"/><Relationship Id="rId365" Type="http://schemas.openxmlformats.org/officeDocument/2006/relationships/hyperlink" Target="http://geeksforgeeks.org" TargetMode="External"/><Relationship Id="rId486" Type="http://schemas.openxmlformats.org/officeDocument/2006/relationships/hyperlink" Target="http://news.yahoo.com" TargetMode="External"/><Relationship Id="rId122" Type="http://schemas.openxmlformats.org/officeDocument/2006/relationships/hyperlink" Target="http://realtor.com" TargetMode="External"/><Relationship Id="rId243" Type="http://schemas.openxmlformats.org/officeDocument/2006/relationships/hyperlink" Target="http://nbcnews.com" TargetMode="External"/><Relationship Id="rId364" Type="http://schemas.openxmlformats.org/officeDocument/2006/relationships/hyperlink" Target="http://doodle.com" TargetMode="External"/><Relationship Id="rId485" Type="http://schemas.openxmlformats.org/officeDocument/2006/relationships/hyperlink" Target="http://cars.com" TargetMode="External"/><Relationship Id="rId95" Type="http://schemas.openxmlformats.org/officeDocument/2006/relationships/hyperlink" Target="http://ebay.com" TargetMode="External"/><Relationship Id="rId94" Type="http://schemas.openxmlformats.org/officeDocument/2006/relationships/hyperlink" Target="http://ebay.com" TargetMode="External"/><Relationship Id="rId97" Type="http://schemas.openxmlformats.org/officeDocument/2006/relationships/hyperlink" Target="http://weather.com" TargetMode="External"/><Relationship Id="rId96" Type="http://schemas.openxmlformats.org/officeDocument/2006/relationships/hyperlink" Target="http://yahoo.com" TargetMode="External"/><Relationship Id="rId99" Type="http://schemas.openxmlformats.org/officeDocument/2006/relationships/hyperlink" Target="http://repairlinkshop.com" TargetMode="External"/><Relationship Id="rId480" Type="http://schemas.openxmlformats.org/officeDocument/2006/relationships/hyperlink" Target="http://dinneratthezoo.com" TargetMode="External"/><Relationship Id="rId98" Type="http://schemas.openxmlformats.org/officeDocument/2006/relationships/hyperlink" Target="http://finance.yahoo.com" TargetMode="External"/><Relationship Id="rId91" Type="http://schemas.openxmlformats.org/officeDocument/2006/relationships/hyperlink" Target="http://realtor.com" TargetMode="External"/><Relationship Id="rId90" Type="http://schemas.openxmlformats.org/officeDocument/2006/relationships/hyperlink" Target="http://msn.com" TargetMode="External"/><Relationship Id="rId93" Type="http://schemas.openxmlformats.org/officeDocument/2006/relationships/hyperlink" Target="http://outlook.live.com" TargetMode="External"/><Relationship Id="rId92" Type="http://schemas.openxmlformats.org/officeDocument/2006/relationships/hyperlink" Target="http://realtor.com" TargetMode="External"/><Relationship Id="rId118" Type="http://schemas.openxmlformats.org/officeDocument/2006/relationships/hyperlink" Target="http://mail.yahoo.com" TargetMode="External"/><Relationship Id="rId239" Type="http://schemas.openxmlformats.org/officeDocument/2006/relationships/hyperlink" Target="http://femanin.com" TargetMode="External"/><Relationship Id="rId117" Type="http://schemas.openxmlformats.org/officeDocument/2006/relationships/hyperlink" Target="http://weather.com" TargetMode="External"/><Relationship Id="rId238" Type="http://schemas.openxmlformats.org/officeDocument/2006/relationships/hyperlink" Target="http://people.com" TargetMode="External"/><Relationship Id="rId359" Type="http://schemas.openxmlformats.org/officeDocument/2006/relationships/hyperlink" Target="http://biblegateway.com" TargetMode="External"/><Relationship Id="rId116" Type="http://schemas.openxmlformats.org/officeDocument/2006/relationships/hyperlink" Target="http://cnn.com" TargetMode="External"/><Relationship Id="rId237" Type="http://schemas.openxmlformats.org/officeDocument/2006/relationships/hyperlink" Target="http://weather.com" TargetMode="External"/><Relationship Id="rId358" Type="http://schemas.openxmlformats.org/officeDocument/2006/relationships/hyperlink" Target="http://outlook.live.com" TargetMode="External"/><Relationship Id="rId479" Type="http://schemas.openxmlformats.org/officeDocument/2006/relationships/hyperlink" Target="http://yellowpages.com" TargetMode="External"/><Relationship Id="rId115" Type="http://schemas.openxmlformats.org/officeDocument/2006/relationships/hyperlink" Target="http://mail.yahoo.com" TargetMode="External"/><Relationship Id="rId236" Type="http://schemas.openxmlformats.org/officeDocument/2006/relationships/hyperlink" Target="http://the-sun.com" TargetMode="External"/><Relationship Id="rId357" Type="http://schemas.openxmlformats.org/officeDocument/2006/relationships/hyperlink" Target="http://mail.yahoo.com" TargetMode="External"/><Relationship Id="rId478" Type="http://schemas.openxmlformats.org/officeDocument/2006/relationships/hyperlink" Target="http://biblegateway.com" TargetMode="External"/><Relationship Id="rId599" Type="http://schemas.openxmlformats.org/officeDocument/2006/relationships/hyperlink" Target="http://nbcmiami.com" TargetMode="External"/><Relationship Id="rId119" Type="http://schemas.openxmlformats.org/officeDocument/2006/relationships/hyperlink" Target="http://cheapoair.com" TargetMode="External"/><Relationship Id="rId110" Type="http://schemas.openxmlformats.org/officeDocument/2006/relationships/hyperlink" Target="http://insider.com" TargetMode="External"/><Relationship Id="rId231" Type="http://schemas.openxmlformats.org/officeDocument/2006/relationships/hyperlink" Target="http://lotterypost.com" TargetMode="External"/><Relationship Id="rId352" Type="http://schemas.openxmlformats.org/officeDocument/2006/relationships/hyperlink" Target="http://ebay.com" TargetMode="External"/><Relationship Id="rId473" Type="http://schemas.openxmlformats.org/officeDocument/2006/relationships/hyperlink" Target="http://news.yahoo.com" TargetMode="External"/><Relationship Id="rId594" Type="http://schemas.openxmlformats.org/officeDocument/2006/relationships/hyperlink" Target="http://screenrant.com" TargetMode="External"/><Relationship Id="rId230" Type="http://schemas.openxmlformats.org/officeDocument/2006/relationships/hyperlink" Target="http://foxnews.com" TargetMode="External"/><Relationship Id="rId351" Type="http://schemas.openxmlformats.org/officeDocument/2006/relationships/hyperlink" Target="http://daily-choices.com" TargetMode="External"/><Relationship Id="rId472" Type="http://schemas.openxmlformats.org/officeDocument/2006/relationships/hyperlink" Target="http://accuweather.com" TargetMode="External"/><Relationship Id="rId593" Type="http://schemas.openxmlformats.org/officeDocument/2006/relationships/hyperlink" Target="http://wikihow.com" TargetMode="External"/><Relationship Id="rId350" Type="http://schemas.openxmlformats.org/officeDocument/2006/relationships/hyperlink" Target="http://mapquest.com" TargetMode="External"/><Relationship Id="rId471" Type="http://schemas.openxmlformats.org/officeDocument/2006/relationships/hyperlink" Target="http://yahoo.com" TargetMode="External"/><Relationship Id="rId592" Type="http://schemas.openxmlformats.org/officeDocument/2006/relationships/hyperlink" Target="http://bbc.com" TargetMode="External"/><Relationship Id="rId470" Type="http://schemas.openxmlformats.org/officeDocument/2006/relationships/hyperlink" Target="http://sports.yahoo.com" TargetMode="External"/><Relationship Id="rId591" Type="http://schemas.openxmlformats.org/officeDocument/2006/relationships/hyperlink" Target="http://mlb.com" TargetMode="External"/><Relationship Id="rId114" Type="http://schemas.openxmlformats.org/officeDocument/2006/relationships/hyperlink" Target="http://yahoo.com" TargetMode="External"/><Relationship Id="rId235" Type="http://schemas.openxmlformats.org/officeDocument/2006/relationships/hyperlink" Target="http://bbc.com" TargetMode="External"/><Relationship Id="rId356" Type="http://schemas.openxmlformats.org/officeDocument/2006/relationships/hyperlink" Target="http://weather.com" TargetMode="External"/><Relationship Id="rId477" Type="http://schemas.openxmlformats.org/officeDocument/2006/relationships/hyperlink" Target="http://cbssports.com" TargetMode="External"/><Relationship Id="rId598" Type="http://schemas.openxmlformats.org/officeDocument/2006/relationships/hyperlink" Target="http://todaysnyc.com" TargetMode="External"/><Relationship Id="rId113" Type="http://schemas.openxmlformats.org/officeDocument/2006/relationships/hyperlink" Target="http://msn.com" TargetMode="External"/><Relationship Id="rId234" Type="http://schemas.openxmlformats.org/officeDocument/2006/relationships/hyperlink" Target="http://slickdeals.net" TargetMode="External"/><Relationship Id="rId355" Type="http://schemas.openxmlformats.org/officeDocument/2006/relationships/hyperlink" Target="http://usatoday.com" TargetMode="External"/><Relationship Id="rId476" Type="http://schemas.openxmlformats.org/officeDocument/2006/relationships/hyperlink" Target="http://weather.com" TargetMode="External"/><Relationship Id="rId597" Type="http://schemas.openxmlformats.org/officeDocument/2006/relationships/hyperlink" Target="http://whatismyipaddress.com" TargetMode="External"/><Relationship Id="rId112" Type="http://schemas.openxmlformats.org/officeDocument/2006/relationships/hyperlink" Target="http://finance.yahoo.com" TargetMode="External"/><Relationship Id="rId233" Type="http://schemas.openxmlformats.org/officeDocument/2006/relationships/hyperlink" Target="http://poshland.com" TargetMode="External"/><Relationship Id="rId354" Type="http://schemas.openxmlformats.org/officeDocument/2006/relationships/hyperlink" Target="http://yourroyals.com" TargetMode="External"/><Relationship Id="rId475" Type="http://schemas.openxmlformats.org/officeDocument/2006/relationships/hyperlink" Target="http://britannica.com" TargetMode="External"/><Relationship Id="rId596" Type="http://schemas.openxmlformats.org/officeDocument/2006/relationships/hyperlink" Target="http://doctoreport.com" TargetMode="External"/><Relationship Id="rId111" Type="http://schemas.openxmlformats.org/officeDocument/2006/relationships/hyperlink" Target="http://mail.aol.com" TargetMode="External"/><Relationship Id="rId232" Type="http://schemas.openxmlformats.org/officeDocument/2006/relationships/hyperlink" Target="http://gamespot.com" TargetMode="External"/><Relationship Id="rId353" Type="http://schemas.openxmlformats.org/officeDocument/2006/relationships/hyperlink" Target="http://w3schools.com" TargetMode="External"/><Relationship Id="rId474" Type="http://schemas.openxmlformats.org/officeDocument/2006/relationships/hyperlink" Target="http://npr.org" TargetMode="External"/><Relationship Id="rId595" Type="http://schemas.openxmlformats.org/officeDocument/2006/relationships/hyperlink" Target="http://people.com" TargetMode="External"/><Relationship Id="rId305" Type="http://schemas.openxmlformats.org/officeDocument/2006/relationships/hyperlink" Target="http://bestbuy.com" TargetMode="External"/><Relationship Id="rId426" Type="http://schemas.openxmlformats.org/officeDocument/2006/relationships/hyperlink" Target="http://milb.com" TargetMode="External"/><Relationship Id="rId547" Type="http://schemas.openxmlformats.org/officeDocument/2006/relationships/hyperlink" Target="http://classmates.com" TargetMode="External"/><Relationship Id="rId668" Type="http://schemas.openxmlformats.org/officeDocument/2006/relationships/hyperlink" Target="http://mail.yahoo.com" TargetMode="External"/><Relationship Id="rId304" Type="http://schemas.openxmlformats.org/officeDocument/2006/relationships/hyperlink" Target="http://apnews.com" TargetMode="External"/><Relationship Id="rId425" Type="http://schemas.openxmlformats.org/officeDocument/2006/relationships/hyperlink" Target="http://msn.com" TargetMode="External"/><Relationship Id="rId546" Type="http://schemas.openxmlformats.org/officeDocument/2006/relationships/hyperlink" Target="http://wikihow.com" TargetMode="External"/><Relationship Id="rId667" Type="http://schemas.openxmlformats.org/officeDocument/2006/relationships/hyperlink" Target="http://reuters.com" TargetMode="External"/><Relationship Id="rId303" Type="http://schemas.openxmlformats.org/officeDocument/2006/relationships/hyperlink" Target="http://investing.com" TargetMode="External"/><Relationship Id="rId424" Type="http://schemas.openxmlformats.org/officeDocument/2006/relationships/hyperlink" Target="http://iflscience.com" TargetMode="External"/><Relationship Id="rId545" Type="http://schemas.openxmlformats.org/officeDocument/2006/relationships/hyperlink" Target="http://realtor.com" TargetMode="External"/><Relationship Id="rId666" Type="http://schemas.openxmlformats.org/officeDocument/2006/relationships/hyperlink" Target="http://forbes.com" TargetMode="External"/><Relationship Id="rId302" Type="http://schemas.openxmlformats.org/officeDocument/2006/relationships/hyperlink" Target="http://fandom.com" TargetMode="External"/><Relationship Id="rId423" Type="http://schemas.openxmlformats.org/officeDocument/2006/relationships/hyperlink" Target="http://foxnews.com" TargetMode="External"/><Relationship Id="rId544" Type="http://schemas.openxmlformats.org/officeDocument/2006/relationships/hyperlink" Target="http://accuweather.com" TargetMode="External"/><Relationship Id="rId665" Type="http://schemas.openxmlformats.org/officeDocument/2006/relationships/hyperlink" Target="http://drugs.com" TargetMode="External"/><Relationship Id="rId309" Type="http://schemas.openxmlformats.org/officeDocument/2006/relationships/hyperlink" Target="http://drugs.com" TargetMode="External"/><Relationship Id="rId308" Type="http://schemas.openxmlformats.org/officeDocument/2006/relationships/hyperlink" Target="http://weather.com" TargetMode="External"/><Relationship Id="rId429" Type="http://schemas.openxmlformats.org/officeDocument/2006/relationships/hyperlink" Target="http://calculator.net" TargetMode="External"/><Relationship Id="rId307" Type="http://schemas.openxmlformats.org/officeDocument/2006/relationships/hyperlink" Target="http://w3schools.com" TargetMode="External"/><Relationship Id="rId428" Type="http://schemas.openxmlformats.org/officeDocument/2006/relationships/hyperlink" Target="http://zillow.com" TargetMode="External"/><Relationship Id="rId549" Type="http://schemas.openxmlformats.org/officeDocument/2006/relationships/hyperlink" Target="http://maxroll.gg" TargetMode="External"/><Relationship Id="rId306" Type="http://schemas.openxmlformats.org/officeDocument/2006/relationships/hyperlink" Target="http://finance.yahoo.com" TargetMode="External"/><Relationship Id="rId427" Type="http://schemas.openxmlformats.org/officeDocument/2006/relationships/hyperlink" Target="http://mapquest.com" TargetMode="External"/><Relationship Id="rId548" Type="http://schemas.openxmlformats.org/officeDocument/2006/relationships/hyperlink" Target="http://zdnet.com" TargetMode="External"/><Relationship Id="rId669" Type="http://schemas.openxmlformats.org/officeDocument/2006/relationships/hyperlink" Target="http://washingtonpost.com" TargetMode="External"/><Relationship Id="rId660" Type="http://schemas.openxmlformats.org/officeDocument/2006/relationships/hyperlink" Target="http://thesaurus.com" TargetMode="External"/><Relationship Id="rId301" Type="http://schemas.openxmlformats.org/officeDocument/2006/relationships/hyperlink" Target="http://newsharper.com" TargetMode="External"/><Relationship Id="rId422" Type="http://schemas.openxmlformats.org/officeDocument/2006/relationships/hyperlink" Target="http://realtor.com" TargetMode="External"/><Relationship Id="rId543" Type="http://schemas.openxmlformats.org/officeDocument/2006/relationships/hyperlink" Target="http://ebay.com" TargetMode="External"/><Relationship Id="rId664" Type="http://schemas.openxmlformats.org/officeDocument/2006/relationships/hyperlink" Target="http://medicalnewstoday.com" TargetMode="External"/><Relationship Id="rId300" Type="http://schemas.openxmlformats.org/officeDocument/2006/relationships/hyperlink" Target="http://foxnews.com" TargetMode="External"/><Relationship Id="rId421" Type="http://schemas.openxmlformats.org/officeDocument/2006/relationships/hyperlink" Target="http://slickdeals.net" TargetMode="External"/><Relationship Id="rId542" Type="http://schemas.openxmlformats.org/officeDocument/2006/relationships/hyperlink" Target="http://mail.yahoo.com" TargetMode="External"/><Relationship Id="rId663" Type="http://schemas.openxmlformats.org/officeDocument/2006/relationships/hyperlink" Target="http://ajc.com" TargetMode="External"/><Relationship Id="rId420" Type="http://schemas.openxmlformats.org/officeDocument/2006/relationships/hyperlink" Target="http://weather.com" TargetMode="External"/><Relationship Id="rId541" Type="http://schemas.openxmlformats.org/officeDocument/2006/relationships/hyperlink" Target="http://geeksforgeeks.org" TargetMode="External"/><Relationship Id="rId662" Type="http://schemas.openxmlformats.org/officeDocument/2006/relationships/hyperlink" Target="http://whatismyipaddress.com" TargetMode="External"/><Relationship Id="rId540" Type="http://schemas.openxmlformats.org/officeDocument/2006/relationships/hyperlink" Target="http://cars.com" TargetMode="External"/><Relationship Id="rId661" Type="http://schemas.openxmlformats.org/officeDocument/2006/relationships/hyperlink" Target="http://nba.com" TargetMode="External"/><Relationship Id="rId415" Type="http://schemas.openxmlformats.org/officeDocument/2006/relationships/hyperlink" Target="http://cbsnews.com" TargetMode="External"/><Relationship Id="rId536" Type="http://schemas.openxmlformats.org/officeDocument/2006/relationships/hyperlink" Target="http://gamerant.com" TargetMode="External"/><Relationship Id="rId657" Type="http://schemas.openxmlformats.org/officeDocument/2006/relationships/hyperlink" Target="http://buzzfeed.com" TargetMode="External"/><Relationship Id="rId414" Type="http://schemas.openxmlformats.org/officeDocument/2006/relationships/hyperlink" Target="http://factinate.com" TargetMode="External"/><Relationship Id="rId535" Type="http://schemas.openxmlformats.org/officeDocument/2006/relationships/hyperlink" Target="http://finance.yahoo.com" TargetMode="External"/><Relationship Id="rId656" Type="http://schemas.openxmlformats.org/officeDocument/2006/relationships/hyperlink" Target="http://dmv.org" TargetMode="External"/><Relationship Id="rId413" Type="http://schemas.openxmlformats.org/officeDocument/2006/relationships/hyperlink" Target="http://myfitnesspal.com" TargetMode="External"/><Relationship Id="rId534" Type="http://schemas.openxmlformats.org/officeDocument/2006/relationships/hyperlink" Target="http://fandom.com" TargetMode="External"/><Relationship Id="rId655" Type="http://schemas.openxmlformats.org/officeDocument/2006/relationships/hyperlink" Target="http://realtor.com" TargetMode="External"/><Relationship Id="rId412" Type="http://schemas.openxmlformats.org/officeDocument/2006/relationships/hyperlink" Target="http://wsmv.com" TargetMode="External"/><Relationship Id="rId533" Type="http://schemas.openxmlformats.org/officeDocument/2006/relationships/hyperlink" Target="http://nypost.com" TargetMode="External"/><Relationship Id="rId654" Type="http://schemas.openxmlformats.org/officeDocument/2006/relationships/hyperlink" Target="http://finance.yahoo.com" TargetMode="External"/><Relationship Id="rId419" Type="http://schemas.openxmlformats.org/officeDocument/2006/relationships/hyperlink" Target="http://realtor.com" TargetMode="External"/><Relationship Id="rId418" Type="http://schemas.openxmlformats.org/officeDocument/2006/relationships/hyperlink" Target="http://finance.yahoo.com" TargetMode="External"/><Relationship Id="rId539" Type="http://schemas.openxmlformats.org/officeDocument/2006/relationships/hyperlink" Target="http://signin.ebay.com" TargetMode="External"/><Relationship Id="rId417" Type="http://schemas.openxmlformats.org/officeDocument/2006/relationships/hyperlink" Target="http://dailymail.co.uk/tvshowbiz" TargetMode="External"/><Relationship Id="rId538" Type="http://schemas.openxmlformats.org/officeDocument/2006/relationships/hyperlink" Target="http://accuweather.com" TargetMode="External"/><Relationship Id="rId659" Type="http://schemas.openxmlformats.org/officeDocument/2006/relationships/hyperlink" Target="http://cbssports.com" TargetMode="External"/><Relationship Id="rId416" Type="http://schemas.openxmlformats.org/officeDocument/2006/relationships/hyperlink" Target="http://realtor.com" TargetMode="External"/><Relationship Id="rId537" Type="http://schemas.openxmlformats.org/officeDocument/2006/relationships/hyperlink" Target="http://citationmachine.net" TargetMode="External"/><Relationship Id="rId658" Type="http://schemas.openxmlformats.org/officeDocument/2006/relationships/hyperlink" Target="http://forbes.com" TargetMode="External"/><Relationship Id="rId411" Type="http://schemas.openxmlformats.org/officeDocument/2006/relationships/hyperlink" Target="http://activebeat.com" TargetMode="External"/><Relationship Id="rId532" Type="http://schemas.openxmlformats.org/officeDocument/2006/relationships/hyperlink" Target="http://forbes.com" TargetMode="External"/><Relationship Id="rId653" Type="http://schemas.openxmlformats.org/officeDocument/2006/relationships/hyperlink" Target="http://cbsnews.com" TargetMode="External"/><Relationship Id="rId410" Type="http://schemas.openxmlformats.org/officeDocument/2006/relationships/hyperlink" Target="http://jdpower.com" TargetMode="External"/><Relationship Id="rId531" Type="http://schemas.openxmlformats.org/officeDocument/2006/relationships/hyperlink" Target="http://bbc.com" TargetMode="External"/><Relationship Id="rId652" Type="http://schemas.openxmlformats.org/officeDocument/2006/relationships/hyperlink" Target="http://rollingstone.com" TargetMode="External"/><Relationship Id="rId530" Type="http://schemas.openxmlformats.org/officeDocument/2006/relationships/hyperlink" Target="http://signupgenius.com" TargetMode="External"/><Relationship Id="rId651" Type="http://schemas.openxmlformats.org/officeDocument/2006/relationships/hyperlink" Target="http://dailydot.com" TargetMode="External"/><Relationship Id="rId650" Type="http://schemas.openxmlformats.org/officeDocument/2006/relationships/hyperlink" Target="http://al.com" TargetMode="External"/><Relationship Id="rId206" Type="http://schemas.openxmlformats.org/officeDocument/2006/relationships/hyperlink" Target="http://cnbc.com" TargetMode="External"/><Relationship Id="rId327" Type="http://schemas.openxmlformats.org/officeDocument/2006/relationships/hyperlink" Target="http://weather.com" TargetMode="External"/><Relationship Id="rId448" Type="http://schemas.openxmlformats.org/officeDocument/2006/relationships/hyperlink" Target="http://rollingstone.com" TargetMode="External"/><Relationship Id="rId569" Type="http://schemas.openxmlformats.org/officeDocument/2006/relationships/hyperlink" Target="http://wikihow.com" TargetMode="External"/><Relationship Id="rId205" Type="http://schemas.openxmlformats.org/officeDocument/2006/relationships/hyperlink" Target="http://ajc.com" TargetMode="External"/><Relationship Id="rId326" Type="http://schemas.openxmlformats.org/officeDocument/2006/relationships/hyperlink" Target="http://thesaurus.com" TargetMode="External"/><Relationship Id="rId447" Type="http://schemas.openxmlformats.org/officeDocument/2006/relationships/hyperlink" Target="http://culturess.com" TargetMode="External"/><Relationship Id="rId568" Type="http://schemas.openxmlformats.org/officeDocument/2006/relationships/hyperlink" Target="http://ign.com" TargetMode="External"/><Relationship Id="rId689" Type="http://schemas.openxmlformats.org/officeDocument/2006/relationships/hyperlink" Target="http://my.yahoo.com" TargetMode="External"/><Relationship Id="rId204" Type="http://schemas.openxmlformats.org/officeDocument/2006/relationships/hyperlink" Target="http://accuweather.com" TargetMode="External"/><Relationship Id="rId325" Type="http://schemas.openxmlformats.org/officeDocument/2006/relationships/hyperlink" Target="http://weather.com" TargetMode="External"/><Relationship Id="rId446" Type="http://schemas.openxmlformats.org/officeDocument/2006/relationships/hyperlink" Target="http://seedsgames.com" TargetMode="External"/><Relationship Id="rId567" Type="http://schemas.openxmlformats.org/officeDocument/2006/relationships/hyperlink" Target="http://yahoo.com" TargetMode="External"/><Relationship Id="rId688" Type="http://schemas.openxmlformats.org/officeDocument/2006/relationships/hyperlink" Target="http://finance.yahoo.com" TargetMode="External"/><Relationship Id="rId203" Type="http://schemas.openxmlformats.org/officeDocument/2006/relationships/hyperlink" Target="http://yahoo.com" TargetMode="External"/><Relationship Id="rId324" Type="http://schemas.openxmlformats.org/officeDocument/2006/relationships/hyperlink" Target="http://mail.yahoo.com" TargetMode="External"/><Relationship Id="rId445" Type="http://schemas.openxmlformats.org/officeDocument/2006/relationships/hyperlink" Target="http://accuweather.com" TargetMode="External"/><Relationship Id="rId566" Type="http://schemas.openxmlformats.org/officeDocument/2006/relationships/hyperlink" Target="http://findagrave.com" TargetMode="External"/><Relationship Id="rId687" Type="http://schemas.openxmlformats.org/officeDocument/2006/relationships/hyperlink" Target="http://classmates.com" TargetMode="External"/><Relationship Id="rId209" Type="http://schemas.openxmlformats.org/officeDocument/2006/relationships/hyperlink" Target="http://usssa.com" TargetMode="External"/><Relationship Id="rId208" Type="http://schemas.openxmlformats.org/officeDocument/2006/relationships/hyperlink" Target="http://streetinsider.com" TargetMode="External"/><Relationship Id="rId329" Type="http://schemas.openxmlformats.org/officeDocument/2006/relationships/hyperlink" Target="http://ebay.com" TargetMode="External"/><Relationship Id="rId207" Type="http://schemas.openxmlformats.org/officeDocument/2006/relationships/hyperlink" Target="http://slickdeals.net" TargetMode="External"/><Relationship Id="rId328" Type="http://schemas.openxmlformats.org/officeDocument/2006/relationships/hyperlink" Target="http://weather.com" TargetMode="External"/><Relationship Id="rId449" Type="http://schemas.openxmlformats.org/officeDocument/2006/relationships/hyperlink" Target="http://weather.com" TargetMode="External"/><Relationship Id="rId440" Type="http://schemas.openxmlformats.org/officeDocument/2006/relationships/hyperlink" Target="http://merriam-webster.com/dictionary" TargetMode="External"/><Relationship Id="rId561" Type="http://schemas.openxmlformats.org/officeDocument/2006/relationships/hyperlink" Target="http://pandora.com" TargetMode="External"/><Relationship Id="rId682" Type="http://schemas.openxmlformats.org/officeDocument/2006/relationships/hyperlink" Target="http://tasteofhome.com" TargetMode="External"/><Relationship Id="rId560" Type="http://schemas.openxmlformats.org/officeDocument/2006/relationships/hyperlink" Target="http://classmates.com" TargetMode="External"/><Relationship Id="rId681" Type="http://schemas.openxmlformats.org/officeDocument/2006/relationships/hyperlink" Target="http://historyallday.com" TargetMode="External"/><Relationship Id="rId680" Type="http://schemas.openxmlformats.org/officeDocument/2006/relationships/hyperlink" Target="http://macrumors.com" TargetMode="External"/><Relationship Id="rId202" Type="http://schemas.openxmlformats.org/officeDocument/2006/relationships/hyperlink" Target="http://carscoops.com" TargetMode="External"/><Relationship Id="rId323" Type="http://schemas.openxmlformats.org/officeDocument/2006/relationships/hyperlink" Target="http://rent.com" TargetMode="External"/><Relationship Id="rId444" Type="http://schemas.openxmlformats.org/officeDocument/2006/relationships/hyperlink" Target="http://ebay.com" TargetMode="External"/><Relationship Id="rId565" Type="http://schemas.openxmlformats.org/officeDocument/2006/relationships/hyperlink" Target="http://daily-choices.com" TargetMode="External"/><Relationship Id="rId686" Type="http://schemas.openxmlformats.org/officeDocument/2006/relationships/hyperlink" Target="http://forbes.com" TargetMode="External"/><Relationship Id="rId201" Type="http://schemas.openxmlformats.org/officeDocument/2006/relationships/hyperlink" Target="http://ranker.com" TargetMode="External"/><Relationship Id="rId322" Type="http://schemas.openxmlformats.org/officeDocument/2006/relationships/hyperlink" Target="http://cargurus.com" TargetMode="External"/><Relationship Id="rId443" Type="http://schemas.openxmlformats.org/officeDocument/2006/relationships/hyperlink" Target="http://cbsnews.com" TargetMode="External"/><Relationship Id="rId564" Type="http://schemas.openxmlformats.org/officeDocument/2006/relationships/hyperlink" Target="http://jdpower.com" TargetMode="External"/><Relationship Id="rId685" Type="http://schemas.openxmlformats.org/officeDocument/2006/relationships/hyperlink" Target="http://newsmemory.com" TargetMode="External"/><Relationship Id="rId200" Type="http://schemas.openxmlformats.org/officeDocument/2006/relationships/hyperlink" Target="http://nytimes.com" TargetMode="External"/><Relationship Id="rId321" Type="http://schemas.openxmlformats.org/officeDocument/2006/relationships/hyperlink" Target="http://realtor.com" TargetMode="External"/><Relationship Id="rId442" Type="http://schemas.openxmlformats.org/officeDocument/2006/relationships/hyperlink" Target="http://thesaurus.com" TargetMode="External"/><Relationship Id="rId563" Type="http://schemas.openxmlformats.org/officeDocument/2006/relationships/hyperlink" Target="http://msn.com" TargetMode="External"/><Relationship Id="rId684" Type="http://schemas.openxmlformats.org/officeDocument/2006/relationships/hyperlink" Target="http://nbcchicago.com" TargetMode="External"/><Relationship Id="rId320" Type="http://schemas.openxmlformats.org/officeDocument/2006/relationships/hyperlink" Target="http://ebay.com" TargetMode="External"/><Relationship Id="rId441" Type="http://schemas.openxmlformats.org/officeDocument/2006/relationships/hyperlink" Target="http://slickdeals.net" TargetMode="External"/><Relationship Id="rId562" Type="http://schemas.openxmlformats.org/officeDocument/2006/relationships/hyperlink" Target="http://msn.com" TargetMode="External"/><Relationship Id="rId683" Type="http://schemas.openxmlformats.org/officeDocument/2006/relationships/hyperlink" Target="http://realtor.com" TargetMode="External"/><Relationship Id="rId316" Type="http://schemas.openxmlformats.org/officeDocument/2006/relationships/hyperlink" Target="http://cnbc.com" TargetMode="External"/><Relationship Id="rId437" Type="http://schemas.openxmlformats.org/officeDocument/2006/relationships/hyperlink" Target="http://screenrant.com" TargetMode="External"/><Relationship Id="rId558" Type="http://schemas.openxmlformats.org/officeDocument/2006/relationships/hyperlink" Target="http://ebay.com" TargetMode="External"/><Relationship Id="rId679" Type="http://schemas.openxmlformats.org/officeDocument/2006/relationships/hyperlink" Target="http://ew.com" TargetMode="External"/><Relationship Id="rId315" Type="http://schemas.openxmlformats.org/officeDocument/2006/relationships/hyperlink" Target="http://webmd.com" TargetMode="External"/><Relationship Id="rId436" Type="http://schemas.openxmlformats.org/officeDocument/2006/relationships/hyperlink" Target="http://mail.aol.com" TargetMode="External"/><Relationship Id="rId557" Type="http://schemas.openxmlformats.org/officeDocument/2006/relationships/hyperlink" Target="http://health.usnews.com" TargetMode="External"/><Relationship Id="rId678" Type="http://schemas.openxmlformats.org/officeDocument/2006/relationships/hyperlink" Target="http://boattrader.com" TargetMode="External"/><Relationship Id="rId314" Type="http://schemas.openxmlformats.org/officeDocument/2006/relationships/hyperlink" Target="http://womenshealthmag.com" TargetMode="External"/><Relationship Id="rId435" Type="http://schemas.openxmlformats.org/officeDocument/2006/relationships/hyperlink" Target="http://whatismyipaddress.com" TargetMode="External"/><Relationship Id="rId556" Type="http://schemas.openxmlformats.org/officeDocument/2006/relationships/hyperlink" Target="http://yachtworld.com" TargetMode="External"/><Relationship Id="rId677" Type="http://schemas.openxmlformats.org/officeDocument/2006/relationships/hyperlink" Target="http://cargurus.com" TargetMode="External"/><Relationship Id="rId313" Type="http://schemas.openxmlformats.org/officeDocument/2006/relationships/hyperlink" Target="http://zone.msn.com" TargetMode="External"/><Relationship Id="rId434" Type="http://schemas.openxmlformats.org/officeDocument/2006/relationships/hyperlink" Target="http://drugs.com" TargetMode="External"/><Relationship Id="rId555" Type="http://schemas.openxmlformats.org/officeDocument/2006/relationships/hyperlink" Target="http://mail.aol.com" TargetMode="External"/><Relationship Id="rId676" Type="http://schemas.openxmlformats.org/officeDocument/2006/relationships/hyperlink" Target="http://dotesports.com" TargetMode="External"/><Relationship Id="rId319" Type="http://schemas.openxmlformats.org/officeDocument/2006/relationships/hyperlink" Target="http://forbes.com" TargetMode="External"/><Relationship Id="rId318" Type="http://schemas.openxmlformats.org/officeDocument/2006/relationships/hyperlink" Target="http://si.com" TargetMode="External"/><Relationship Id="rId439" Type="http://schemas.openxmlformats.org/officeDocument/2006/relationships/hyperlink" Target="http://weather.com" TargetMode="External"/><Relationship Id="rId317" Type="http://schemas.openxmlformats.org/officeDocument/2006/relationships/hyperlink" Target="http://autotrader.com" TargetMode="External"/><Relationship Id="rId438" Type="http://schemas.openxmlformats.org/officeDocument/2006/relationships/hyperlink" Target="http://activebeat.com" TargetMode="External"/><Relationship Id="rId559" Type="http://schemas.openxmlformats.org/officeDocument/2006/relationships/hyperlink" Target="http://macrumors.com" TargetMode="External"/><Relationship Id="rId550" Type="http://schemas.openxmlformats.org/officeDocument/2006/relationships/hyperlink" Target="http://yourdailysportfix.com" TargetMode="External"/><Relationship Id="rId671" Type="http://schemas.openxmlformats.org/officeDocument/2006/relationships/hyperlink" Target="http://foxnews.com" TargetMode="External"/><Relationship Id="rId670" Type="http://schemas.openxmlformats.org/officeDocument/2006/relationships/hyperlink" Target="http://cnet.com" TargetMode="External"/><Relationship Id="rId312" Type="http://schemas.openxmlformats.org/officeDocument/2006/relationships/hyperlink" Target="http://ebay.com" TargetMode="External"/><Relationship Id="rId433" Type="http://schemas.openxmlformats.org/officeDocument/2006/relationships/hyperlink" Target="http://w3schools.com" TargetMode="External"/><Relationship Id="rId554" Type="http://schemas.openxmlformats.org/officeDocument/2006/relationships/hyperlink" Target="http://signupgenius.com" TargetMode="External"/><Relationship Id="rId675" Type="http://schemas.openxmlformats.org/officeDocument/2006/relationships/hyperlink" Target="http://cbsnews.com" TargetMode="External"/><Relationship Id="rId311" Type="http://schemas.openxmlformats.org/officeDocument/2006/relationships/hyperlink" Target="http://weather.com" TargetMode="External"/><Relationship Id="rId432" Type="http://schemas.openxmlformats.org/officeDocument/2006/relationships/hyperlink" Target="http://msn.com" TargetMode="External"/><Relationship Id="rId553" Type="http://schemas.openxmlformats.org/officeDocument/2006/relationships/hyperlink" Target="http://icy-veins.com" TargetMode="External"/><Relationship Id="rId674" Type="http://schemas.openxmlformats.org/officeDocument/2006/relationships/hyperlink" Target="http://forbes.com" TargetMode="External"/><Relationship Id="rId310" Type="http://schemas.openxmlformats.org/officeDocument/2006/relationships/hyperlink" Target="http://activebeat.com" TargetMode="External"/><Relationship Id="rId431" Type="http://schemas.openxmlformats.org/officeDocument/2006/relationships/hyperlink" Target="http://mail.yahoo.com" TargetMode="External"/><Relationship Id="rId552" Type="http://schemas.openxmlformats.org/officeDocument/2006/relationships/hyperlink" Target="http://cbsnews.com" TargetMode="External"/><Relationship Id="rId673" Type="http://schemas.openxmlformats.org/officeDocument/2006/relationships/hyperlink" Target="http://cnn.com" TargetMode="External"/><Relationship Id="rId430" Type="http://schemas.openxmlformats.org/officeDocument/2006/relationships/hyperlink" Target="http://cars.com" TargetMode="External"/><Relationship Id="rId551" Type="http://schemas.openxmlformats.org/officeDocument/2006/relationships/hyperlink" Target="http://realtor.com" TargetMode="External"/><Relationship Id="rId672" Type="http://schemas.openxmlformats.org/officeDocument/2006/relationships/hyperlink" Target="http://miamiherald.com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Relationship Id="rId3" Type="http://schemas.openxmlformats.org/officeDocument/2006/relationships/pivotTable" Target="../pivotTables/pivotTable11.xml"/><Relationship Id="rId4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flightaware.com" TargetMode="External"/><Relationship Id="rId194" Type="http://schemas.openxmlformats.org/officeDocument/2006/relationships/hyperlink" Target="http://reference.com" TargetMode="External"/><Relationship Id="rId193" Type="http://schemas.openxmlformats.org/officeDocument/2006/relationships/hyperlink" Target="http://whatismyipaddress.com" TargetMode="External"/><Relationship Id="rId192" Type="http://schemas.openxmlformats.org/officeDocument/2006/relationships/hyperlink" Target="http://medicalnewstoday.com" TargetMode="External"/><Relationship Id="rId191" Type="http://schemas.openxmlformats.org/officeDocument/2006/relationships/hyperlink" Target="http://investing.com" TargetMode="External"/><Relationship Id="rId187" Type="http://schemas.openxmlformats.org/officeDocument/2006/relationships/hyperlink" Target="http://msn.com" TargetMode="External"/><Relationship Id="rId186" Type="http://schemas.openxmlformats.org/officeDocument/2006/relationships/hyperlink" Target="http://yahoo.com" TargetMode="External"/><Relationship Id="rId185" Type="http://schemas.openxmlformats.org/officeDocument/2006/relationships/hyperlink" Target="http://culinaryhill.com" TargetMode="External"/><Relationship Id="rId184" Type="http://schemas.openxmlformats.org/officeDocument/2006/relationships/hyperlink" Target="http://bbc.com" TargetMode="External"/><Relationship Id="rId189" Type="http://schemas.openxmlformats.org/officeDocument/2006/relationships/hyperlink" Target="http://scitechdaily.com" TargetMode="External"/><Relationship Id="rId188" Type="http://schemas.openxmlformats.org/officeDocument/2006/relationships/hyperlink" Target="http://att.yahoo.com" TargetMode="External"/><Relationship Id="rId183" Type="http://schemas.openxmlformats.org/officeDocument/2006/relationships/hyperlink" Target="http://phys.org" TargetMode="External"/><Relationship Id="rId182" Type="http://schemas.openxmlformats.org/officeDocument/2006/relationships/hyperlink" Target="http://poshland.com" TargetMode="External"/><Relationship Id="rId181" Type="http://schemas.openxmlformats.org/officeDocument/2006/relationships/hyperlink" Target="http://biblegateway.com" TargetMode="External"/><Relationship Id="rId180" Type="http://schemas.openxmlformats.org/officeDocument/2006/relationships/hyperlink" Target="http://mail.aol.com" TargetMode="External"/><Relationship Id="rId176" Type="http://schemas.openxmlformats.org/officeDocument/2006/relationships/hyperlink" Target="http://pandora.com" TargetMode="External"/><Relationship Id="rId297" Type="http://schemas.openxmlformats.org/officeDocument/2006/relationships/hyperlink" Target="http://mobileposse.com" TargetMode="External"/><Relationship Id="rId175" Type="http://schemas.openxmlformats.org/officeDocument/2006/relationships/hyperlink" Target="http://yahoo.com" TargetMode="External"/><Relationship Id="rId296" Type="http://schemas.openxmlformats.org/officeDocument/2006/relationships/hyperlink" Target="http://forbes.com" TargetMode="External"/><Relationship Id="rId174" Type="http://schemas.openxmlformats.org/officeDocument/2006/relationships/hyperlink" Target="http://homehacks.co" TargetMode="External"/><Relationship Id="rId295" Type="http://schemas.openxmlformats.org/officeDocument/2006/relationships/hyperlink" Target="http://ranker.com" TargetMode="External"/><Relationship Id="rId173" Type="http://schemas.openxmlformats.org/officeDocument/2006/relationships/hyperlink" Target="http://businessinsider.com" TargetMode="External"/><Relationship Id="rId294" Type="http://schemas.openxmlformats.org/officeDocument/2006/relationships/hyperlink" Target="http://chocolatecoveredkatie.com" TargetMode="External"/><Relationship Id="rId179" Type="http://schemas.openxmlformats.org/officeDocument/2006/relationships/hyperlink" Target="http://weather.com" TargetMode="External"/><Relationship Id="rId178" Type="http://schemas.openxmlformats.org/officeDocument/2006/relationships/hyperlink" Target="http://forbes.com" TargetMode="External"/><Relationship Id="rId299" Type="http://schemas.openxmlformats.org/officeDocument/2006/relationships/hyperlink" Target="http://bbc.com" TargetMode="External"/><Relationship Id="rId177" Type="http://schemas.openxmlformats.org/officeDocument/2006/relationships/hyperlink" Target="http://mail.aol.com" TargetMode="External"/><Relationship Id="rId298" Type="http://schemas.openxmlformats.org/officeDocument/2006/relationships/hyperlink" Target="http://dailymail.co.uk/tvshowbiz" TargetMode="External"/><Relationship Id="rId198" Type="http://schemas.openxmlformats.org/officeDocument/2006/relationships/hyperlink" Target="http://msn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signin.ebay.com" TargetMode="External"/><Relationship Id="rId195" Type="http://schemas.openxmlformats.org/officeDocument/2006/relationships/hyperlink" Target="http://weather.com" TargetMode="External"/><Relationship Id="rId199" Type="http://schemas.openxmlformats.org/officeDocument/2006/relationships/hyperlink" Target="http://mapquest.com" TargetMode="External"/><Relationship Id="rId150" Type="http://schemas.openxmlformats.org/officeDocument/2006/relationships/hyperlink" Target="http://yahoo.com" TargetMode="External"/><Relationship Id="rId271" Type="http://schemas.openxmlformats.org/officeDocument/2006/relationships/hyperlink" Target="http://sporcle.com" TargetMode="External"/><Relationship Id="rId392" Type="http://schemas.openxmlformats.org/officeDocument/2006/relationships/hyperlink" Target="http://ign.com" TargetMode="External"/><Relationship Id="rId270" Type="http://schemas.openxmlformats.org/officeDocument/2006/relationships/hyperlink" Target="http://yellowpages.com" TargetMode="External"/><Relationship Id="rId391" Type="http://schemas.openxmlformats.org/officeDocument/2006/relationships/hyperlink" Target="http://funnyand.com" TargetMode="External"/><Relationship Id="rId390" Type="http://schemas.openxmlformats.org/officeDocument/2006/relationships/hyperlink" Target="http://redfin.com" TargetMode="External"/><Relationship Id="rId1" Type="http://schemas.openxmlformats.org/officeDocument/2006/relationships/hyperlink" Target="http://microsoftcasualgames.com" TargetMode="External"/><Relationship Id="rId2" Type="http://schemas.openxmlformats.org/officeDocument/2006/relationships/hyperlink" Target="http://insider.com" TargetMode="External"/><Relationship Id="rId3" Type="http://schemas.openxmlformats.org/officeDocument/2006/relationships/hyperlink" Target="http://medical-news.org" TargetMode="External"/><Relationship Id="rId149" Type="http://schemas.openxmlformats.org/officeDocument/2006/relationships/hyperlink" Target="http://msn.com" TargetMode="External"/><Relationship Id="rId4" Type="http://schemas.openxmlformats.org/officeDocument/2006/relationships/hyperlink" Target="http://yahoo.com" TargetMode="External"/><Relationship Id="rId148" Type="http://schemas.openxmlformats.org/officeDocument/2006/relationships/hyperlink" Target="http://mail.yahoo.com" TargetMode="External"/><Relationship Id="rId269" Type="http://schemas.openxmlformats.org/officeDocument/2006/relationships/hyperlink" Target="http://femanin.com" TargetMode="External"/><Relationship Id="rId9" Type="http://schemas.openxmlformats.org/officeDocument/2006/relationships/hyperlink" Target="http://yahoo.com" TargetMode="External"/><Relationship Id="rId143" Type="http://schemas.openxmlformats.org/officeDocument/2006/relationships/hyperlink" Target="http://fox59.com" TargetMode="External"/><Relationship Id="rId264" Type="http://schemas.openxmlformats.org/officeDocument/2006/relationships/hyperlink" Target="http://heraldweekly.com" TargetMode="External"/><Relationship Id="rId385" Type="http://schemas.openxmlformats.org/officeDocument/2006/relationships/hyperlink" Target="http://nbcnews.com" TargetMode="External"/><Relationship Id="rId142" Type="http://schemas.openxmlformats.org/officeDocument/2006/relationships/hyperlink" Target="http://weather.com" TargetMode="External"/><Relationship Id="rId263" Type="http://schemas.openxmlformats.org/officeDocument/2006/relationships/hyperlink" Target="http://editorsnation.com" TargetMode="External"/><Relationship Id="rId384" Type="http://schemas.openxmlformats.org/officeDocument/2006/relationships/hyperlink" Target="http://foxnews.com" TargetMode="External"/><Relationship Id="rId141" Type="http://schemas.openxmlformats.org/officeDocument/2006/relationships/hyperlink" Target="http://drugs.com" TargetMode="External"/><Relationship Id="rId262" Type="http://schemas.openxmlformats.org/officeDocument/2006/relationships/hyperlink" Target="http://gameofglam.com" TargetMode="External"/><Relationship Id="rId383" Type="http://schemas.openxmlformats.org/officeDocument/2006/relationships/hyperlink" Target="http://weather.com" TargetMode="External"/><Relationship Id="rId140" Type="http://schemas.openxmlformats.org/officeDocument/2006/relationships/hyperlink" Target="http://wikihow.com" TargetMode="External"/><Relationship Id="rId261" Type="http://schemas.openxmlformats.org/officeDocument/2006/relationships/hyperlink" Target="http://androidpolice.com" TargetMode="External"/><Relationship Id="rId382" Type="http://schemas.openxmlformats.org/officeDocument/2006/relationships/hyperlink" Target="http://cnn.com" TargetMode="External"/><Relationship Id="rId5" Type="http://schemas.openxmlformats.org/officeDocument/2006/relationships/hyperlink" Target="http://weather.com" TargetMode="External"/><Relationship Id="rId147" Type="http://schemas.openxmlformats.org/officeDocument/2006/relationships/hyperlink" Target="http://ebay.com" TargetMode="External"/><Relationship Id="rId268" Type="http://schemas.openxmlformats.org/officeDocument/2006/relationships/hyperlink" Target="http://realtor.com" TargetMode="External"/><Relationship Id="rId389" Type="http://schemas.openxmlformats.org/officeDocument/2006/relationships/hyperlink" Target="http://weather.com" TargetMode="External"/><Relationship Id="rId6" Type="http://schemas.openxmlformats.org/officeDocument/2006/relationships/hyperlink" Target="http://usatoday.com" TargetMode="External"/><Relationship Id="rId146" Type="http://schemas.openxmlformats.org/officeDocument/2006/relationships/hyperlink" Target="http://billboard.com" TargetMode="External"/><Relationship Id="rId267" Type="http://schemas.openxmlformats.org/officeDocument/2006/relationships/hyperlink" Target="http://realtor.com" TargetMode="External"/><Relationship Id="rId388" Type="http://schemas.openxmlformats.org/officeDocument/2006/relationships/hyperlink" Target="http://the-sun.com" TargetMode="External"/><Relationship Id="rId7" Type="http://schemas.openxmlformats.org/officeDocument/2006/relationships/hyperlink" Target="http://mail.yahoo.com" TargetMode="External"/><Relationship Id="rId145" Type="http://schemas.openxmlformats.org/officeDocument/2006/relationships/hyperlink" Target="http://msn.com" TargetMode="External"/><Relationship Id="rId266" Type="http://schemas.openxmlformats.org/officeDocument/2006/relationships/hyperlink" Target="http://cheezburger.com" TargetMode="External"/><Relationship Id="rId387" Type="http://schemas.openxmlformats.org/officeDocument/2006/relationships/hyperlink" Target="http://biblegateway.com" TargetMode="External"/><Relationship Id="rId8" Type="http://schemas.openxmlformats.org/officeDocument/2006/relationships/hyperlink" Target="http://msn.com" TargetMode="External"/><Relationship Id="rId144" Type="http://schemas.openxmlformats.org/officeDocument/2006/relationships/hyperlink" Target="http://ebay.com" TargetMode="External"/><Relationship Id="rId265" Type="http://schemas.openxmlformats.org/officeDocument/2006/relationships/hyperlink" Target="http://signupgenius.com" TargetMode="External"/><Relationship Id="rId386" Type="http://schemas.openxmlformats.org/officeDocument/2006/relationships/hyperlink" Target="http://mail.yahoo.com" TargetMode="External"/><Relationship Id="rId260" Type="http://schemas.openxmlformats.org/officeDocument/2006/relationships/hyperlink" Target="http://essentiallysports.com" TargetMode="External"/><Relationship Id="rId381" Type="http://schemas.openxmlformats.org/officeDocument/2006/relationships/hyperlink" Target="http://accuweather.com" TargetMode="External"/><Relationship Id="rId380" Type="http://schemas.openxmlformats.org/officeDocument/2006/relationships/hyperlink" Target="http://investing.com" TargetMode="External"/><Relationship Id="rId139" Type="http://schemas.openxmlformats.org/officeDocument/2006/relationships/hyperlink" Target="http://boxrox.com" TargetMode="External"/><Relationship Id="rId138" Type="http://schemas.openxmlformats.org/officeDocument/2006/relationships/hyperlink" Target="http://ebay.com" TargetMode="External"/><Relationship Id="rId259" Type="http://schemas.openxmlformats.org/officeDocument/2006/relationships/hyperlink" Target="http://geeksforgeeks.org" TargetMode="External"/><Relationship Id="rId137" Type="http://schemas.openxmlformats.org/officeDocument/2006/relationships/hyperlink" Target="http://ebay.com" TargetMode="External"/><Relationship Id="rId258" Type="http://schemas.openxmlformats.org/officeDocument/2006/relationships/hyperlink" Target="http://outlook.live.com" TargetMode="External"/><Relationship Id="rId379" Type="http://schemas.openxmlformats.org/officeDocument/2006/relationships/hyperlink" Target="http://alotfinance.com" TargetMode="External"/><Relationship Id="rId132" Type="http://schemas.openxmlformats.org/officeDocument/2006/relationships/hyperlink" Target="http://ebay.com" TargetMode="External"/><Relationship Id="rId253" Type="http://schemas.openxmlformats.org/officeDocument/2006/relationships/hyperlink" Target="http://weather.com" TargetMode="External"/><Relationship Id="rId374" Type="http://schemas.openxmlformats.org/officeDocument/2006/relationships/hyperlink" Target="http://outlook.live.com" TargetMode="External"/><Relationship Id="rId495" Type="http://schemas.openxmlformats.org/officeDocument/2006/relationships/hyperlink" Target="http://investopedia.com" TargetMode="External"/><Relationship Id="rId131" Type="http://schemas.openxmlformats.org/officeDocument/2006/relationships/hyperlink" Target="http://ebay.com" TargetMode="External"/><Relationship Id="rId252" Type="http://schemas.openxmlformats.org/officeDocument/2006/relationships/hyperlink" Target="http://kbb.com" TargetMode="External"/><Relationship Id="rId373" Type="http://schemas.openxmlformats.org/officeDocument/2006/relationships/hyperlink" Target="http://accuweather.com" TargetMode="External"/><Relationship Id="rId494" Type="http://schemas.openxmlformats.org/officeDocument/2006/relationships/hyperlink" Target="http://realtor.com" TargetMode="External"/><Relationship Id="rId130" Type="http://schemas.openxmlformats.org/officeDocument/2006/relationships/hyperlink" Target="http://outlook.live.com" TargetMode="External"/><Relationship Id="rId251" Type="http://schemas.openxmlformats.org/officeDocument/2006/relationships/hyperlink" Target="http://nbcnews.com" TargetMode="External"/><Relationship Id="rId372" Type="http://schemas.openxmlformats.org/officeDocument/2006/relationships/hyperlink" Target="http://biblegateway.com" TargetMode="External"/><Relationship Id="rId493" Type="http://schemas.openxmlformats.org/officeDocument/2006/relationships/hyperlink" Target="http://wsj.com" TargetMode="External"/><Relationship Id="rId250" Type="http://schemas.openxmlformats.org/officeDocument/2006/relationships/hyperlink" Target="http://tomsguide.com" TargetMode="External"/><Relationship Id="rId371" Type="http://schemas.openxmlformats.org/officeDocument/2006/relationships/hyperlink" Target="http://accuweather.com" TargetMode="External"/><Relationship Id="rId492" Type="http://schemas.openxmlformats.org/officeDocument/2006/relationships/hyperlink" Target="http://finance.yahoo.com" TargetMode="External"/><Relationship Id="rId136" Type="http://schemas.openxmlformats.org/officeDocument/2006/relationships/hyperlink" Target="http://biblegateway.com" TargetMode="External"/><Relationship Id="rId257" Type="http://schemas.openxmlformats.org/officeDocument/2006/relationships/hyperlink" Target="http://foxnews.com" TargetMode="External"/><Relationship Id="rId378" Type="http://schemas.openxmlformats.org/officeDocument/2006/relationships/hyperlink" Target="http://geeksforgeeks.org" TargetMode="External"/><Relationship Id="rId499" Type="http://schemas.openxmlformats.org/officeDocument/2006/relationships/hyperlink" Target="http://thehulltruth.com" TargetMode="External"/><Relationship Id="rId135" Type="http://schemas.openxmlformats.org/officeDocument/2006/relationships/hyperlink" Target="http://newsmemory.com" TargetMode="External"/><Relationship Id="rId256" Type="http://schemas.openxmlformats.org/officeDocument/2006/relationships/hyperlink" Target="http://jdpower.com" TargetMode="External"/><Relationship Id="rId377" Type="http://schemas.openxmlformats.org/officeDocument/2006/relationships/hyperlink" Target="http://doodle.com" TargetMode="External"/><Relationship Id="rId498" Type="http://schemas.openxmlformats.org/officeDocument/2006/relationships/hyperlink" Target="http://clutchpoints.com" TargetMode="External"/><Relationship Id="rId134" Type="http://schemas.openxmlformats.org/officeDocument/2006/relationships/hyperlink" Target="http://realtor.com" TargetMode="External"/><Relationship Id="rId255" Type="http://schemas.openxmlformats.org/officeDocument/2006/relationships/hyperlink" Target="http://accuweather.com" TargetMode="External"/><Relationship Id="rId376" Type="http://schemas.openxmlformats.org/officeDocument/2006/relationships/hyperlink" Target="http://msn.com" TargetMode="External"/><Relationship Id="rId497" Type="http://schemas.openxmlformats.org/officeDocument/2006/relationships/hyperlink" Target="http://houseplans.net" TargetMode="External"/><Relationship Id="rId133" Type="http://schemas.openxmlformats.org/officeDocument/2006/relationships/hyperlink" Target="http://nypost.com" TargetMode="External"/><Relationship Id="rId254" Type="http://schemas.openxmlformats.org/officeDocument/2006/relationships/hyperlink" Target="http://microsoftcasualgames.com" TargetMode="External"/><Relationship Id="rId375" Type="http://schemas.openxmlformats.org/officeDocument/2006/relationships/hyperlink" Target="http://medicalnewstoday.com" TargetMode="External"/><Relationship Id="rId496" Type="http://schemas.openxmlformats.org/officeDocument/2006/relationships/hyperlink" Target="http://biblegateway.com" TargetMode="External"/><Relationship Id="rId172" Type="http://schemas.openxmlformats.org/officeDocument/2006/relationships/hyperlink" Target="http://foxnews.com" TargetMode="External"/><Relationship Id="rId293" Type="http://schemas.openxmlformats.org/officeDocument/2006/relationships/hyperlink" Target="http://fandom.com" TargetMode="External"/><Relationship Id="rId171" Type="http://schemas.openxmlformats.org/officeDocument/2006/relationships/hyperlink" Target="http://taboolanews.com" TargetMode="External"/><Relationship Id="rId292" Type="http://schemas.openxmlformats.org/officeDocument/2006/relationships/hyperlink" Target="http://signupgenius.com" TargetMode="External"/><Relationship Id="rId170" Type="http://schemas.openxmlformats.org/officeDocument/2006/relationships/hyperlink" Target="http://weather.com" TargetMode="External"/><Relationship Id="rId291" Type="http://schemas.openxmlformats.org/officeDocument/2006/relationships/hyperlink" Target="http://greatschools.org" TargetMode="External"/><Relationship Id="rId290" Type="http://schemas.openxmlformats.org/officeDocument/2006/relationships/hyperlink" Target="http://calculator.net" TargetMode="External"/><Relationship Id="rId165" Type="http://schemas.openxmlformats.org/officeDocument/2006/relationships/hyperlink" Target="http://nypost.com" TargetMode="External"/><Relationship Id="rId286" Type="http://schemas.openxmlformats.org/officeDocument/2006/relationships/hyperlink" Target="http://weather.com" TargetMode="External"/><Relationship Id="rId164" Type="http://schemas.openxmlformats.org/officeDocument/2006/relationships/hyperlink" Target="http://fortune.com" TargetMode="External"/><Relationship Id="rId285" Type="http://schemas.openxmlformats.org/officeDocument/2006/relationships/hyperlink" Target="http://ebay.com" TargetMode="External"/><Relationship Id="rId163" Type="http://schemas.openxmlformats.org/officeDocument/2006/relationships/hyperlink" Target="http://aol.com" TargetMode="External"/><Relationship Id="rId284" Type="http://schemas.openxmlformats.org/officeDocument/2006/relationships/hyperlink" Target="http://ebay.com" TargetMode="External"/><Relationship Id="rId162" Type="http://schemas.openxmlformats.org/officeDocument/2006/relationships/hyperlink" Target="http://espn.com" TargetMode="External"/><Relationship Id="rId283" Type="http://schemas.openxmlformats.org/officeDocument/2006/relationships/hyperlink" Target="http://news.yahoo.com" TargetMode="External"/><Relationship Id="rId169" Type="http://schemas.openxmlformats.org/officeDocument/2006/relationships/hyperlink" Target="http://realtor.com" TargetMode="External"/><Relationship Id="rId168" Type="http://schemas.openxmlformats.org/officeDocument/2006/relationships/hyperlink" Target="http://whatismyipaddress.com" TargetMode="External"/><Relationship Id="rId289" Type="http://schemas.openxmlformats.org/officeDocument/2006/relationships/hyperlink" Target="http://tomsguide.com" TargetMode="External"/><Relationship Id="rId167" Type="http://schemas.openxmlformats.org/officeDocument/2006/relationships/hyperlink" Target="http://weather.com" TargetMode="External"/><Relationship Id="rId288" Type="http://schemas.openxmlformats.org/officeDocument/2006/relationships/hyperlink" Target="http://aol.com" TargetMode="External"/><Relationship Id="rId166" Type="http://schemas.openxmlformats.org/officeDocument/2006/relationships/hyperlink" Target="http://cnn.com" TargetMode="External"/><Relationship Id="rId287" Type="http://schemas.openxmlformats.org/officeDocument/2006/relationships/hyperlink" Target="http://yahoo.com" TargetMode="External"/><Relationship Id="rId161" Type="http://schemas.openxmlformats.org/officeDocument/2006/relationships/hyperlink" Target="http://realtor.com" TargetMode="External"/><Relationship Id="rId282" Type="http://schemas.openxmlformats.org/officeDocument/2006/relationships/hyperlink" Target="http://zillow.com" TargetMode="External"/><Relationship Id="rId160" Type="http://schemas.openxmlformats.org/officeDocument/2006/relationships/hyperlink" Target="http://livescience.com" TargetMode="External"/><Relationship Id="rId281" Type="http://schemas.openxmlformats.org/officeDocument/2006/relationships/hyperlink" Target="http://foxnews.com" TargetMode="External"/><Relationship Id="rId280" Type="http://schemas.openxmlformats.org/officeDocument/2006/relationships/hyperlink" Target="http://nbcnews.com" TargetMode="External"/><Relationship Id="rId159" Type="http://schemas.openxmlformats.org/officeDocument/2006/relationships/hyperlink" Target="http://outlook.live.com" TargetMode="External"/><Relationship Id="rId154" Type="http://schemas.openxmlformats.org/officeDocument/2006/relationships/hyperlink" Target="http://usatoday.com" TargetMode="External"/><Relationship Id="rId275" Type="http://schemas.openxmlformats.org/officeDocument/2006/relationships/hyperlink" Target="http://realtor.com" TargetMode="External"/><Relationship Id="rId396" Type="http://schemas.openxmlformats.org/officeDocument/2006/relationships/hyperlink" Target="http://slickdeals.net" TargetMode="External"/><Relationship Id="rId153" Type="http://schemas.openxmlformats.org/officeDocument/2006/relationships/hyperlink" Target="http://shareably.net" TargetMode="External"/><Relationship Id="rId274" Type="http://schemas.openxmlformats.org/officeDocument/2006/relationships/hyperlink" Target="http://rvtrader.com" TargetMode="External"/><Relationship Id="rId395" Type="http://schemas.openxmlformats.org/officeDocument/2006/relationships/hyperlink" Target="http://finance.yahoo.com" TargetMode="External"/><Relationship Id="rId152" Type="http://schemas.openxmlformats.org/officeDocument/2006/relationships/hyperlink" Target="http://realtor.com" TargetMode="External"/><Relationship Id="rId273" Type="http://schemas.openxmlformats.org/officeDocument/2006/relationships/hyperlink" Target="http://cheapoair.com" TargetMode="External"/><Relationship Id="rId394" Type="http://schemas.openxmlformats.org/officeDocument/2006/relationships/hyperlink" Target="http://hindustantimes.com" TargetMode="External"/><Relationship Id="rId151" Type="http://schemas.openxmlformats.org/officeDocument/2006/relationships/hyperlink" Target="http://thesaurus.com" TargetMode="External"/><Relationship Id="rId272" Type="http://schemas.openxmlformats.org/officeDocument/2006/relationships/hyperlink" Target="http://drugs.com" TargetMode="External"/><Relationship Id="rId393" Type="http://schemas.openxmlformats.org/officeDocument/2006/relationships/hyperlink" Target="http://flightaware.com" TargetMode="External"/><Relationship Id="rId158" Type="http://schemas.openxmlformats.org/officeDocument/2006/relationships/hyperlink" Target="http://gamerant.com" TargetMode="External"/><Relationship Id="rId279" Type="http://schemas.openxmlformats.org/officeDocument/2006/relationships/hyperlink" Target="http://onechicagocenter.com" TargetMode="External"/><Relationship Id="rId157" Type="http://schemas.openxmlformats.org/officeDocument/2006/relationships/hyperlink" Target="http://ebay.com" TargetMode="External"/><Relationship Id="rId278" Type="http://schemas.openxmlformats.org/officeDocument/2006/relationships/hyperlink" Target="http://bleacherbreaker.com" TargetMode="External"/><Relationship Id="rId399" Type="http://schemas.openxmlformats.org/officeDocument/2006/relationships/hyperlink" Target="http://mail.yahoo.com" TargetMode="External"/><Relationship Id="rId156" Type="http://schemas.openxmlformats.org/officeDocument/2006/relationships/hyperlink" Target="http://the-sun.com" TargetMode="External"/><Relationship Id="rId277" Type="http://schemas.openxmlformats.org/officeDocument/2006/relationships/hyperlink" Target="http://att.yahoo.com" TargetMode="External"/><Relationship Id="rId398" Type="http://schemas.openxmlformats.org/officeDocument/2006/relationships/hyperlink" Target="http://geeksforgeeks.org" TargetMode="External"/><Relationship Id="rId155" Type="http://schemas.openxmlformats.org/officeDocument/2006/relationships/hyperlink" Target="http://biblegateway.com" TargetMode="External"/><Relationship Id="rId276" Type="http://schemas.openxmlformats.org/officeDocument/2006/relationships/hyperlink" Target="http://nbcsports.com" TargetMode="External"/><Relationship Id="rId397" Type="http://schemas.openxmlformats.org/officeDocument/2006/relationships/hyperlink" Target="http://finance.yahoo.com" TargetMode="External"/><Relationship Id="rId40" Type="http://schemas.openxmlformats.org/officeDocument/2006/relationships/hyperlink" Target="http://msn.com" TargetMode="External"/><Relationship Id="rId42" Type="http://schemas.openxmlformats.org/officeDocument/2006/relationships/hyperlink" Target="http://msn.com" TargetMode="External"/><Relationship Id="rId41" Type="http://schemas.openxmlformats.org/officeDocument/2006/relationships/hyperlink" Target="http://forbes.com" TargetMode="External"/><Relationship Id="rId44" Type="http://schemas.openxmlformats.org/officeDocument/2006/relationships/hyperlink" Target="http://biblegateway.com" TargetMode="External"/><Relationship Id="rId43" Type="http://schemas.openxmlformats.org/officeDocument/2006/relationships/hyperlink" Target="http://wsvn.com" TargetMode="External"/><Relationship Id="rId46" Type="http://schemas.openxmlformats.org/officeDocument/2006/relationships/hyperlink" Target="http://msn.com" TargetMode="External"/><Relationship Id="rId45" Type="http://schemas.openxmlformats.org/officeDocument/2006/relationships/hyperlink" Target="http://msn.com" TargetMode="External"/><Relationship Id="rId509" Type="http://schemas.openxmlformats.org/officeDocument/2006/relationships/hyperlink" Target="http://outlook.live.com" TargetMode="External"/><Relationship Id="rId508" Type="http://schemas.openxmlformats.org/officeDocument/2006/relationships/hyperlink" Target="http://timeanddate.com" TargetMode="External"/><Relationship Id="rId629" Type="http://schemas.openxmlformats.org/officeDocument/2006/relationships/hyperlink" Target="http://topclassactions.com" TargetMode="External"/><Relationship Id="rId503" Type="http://schemas.openxmlformats.org/officeDocument/2006/relationships/hyperlink" Target="http://britannica.com" TargetMode="External"/><Relationship Id="rId624" Type="http://schemas.openxmlformats.org/officeDocument/2006/relationships/hyperlink" Target="http://dailymail.co.uk/news" TargetMode="External"/><Relationship Id="rId502" Type="http://schemas.openxmlformats.org/officeDocument/2006/relationships/hyperlink" Target="http://npr.org" TargetMode="External"/><Relationship Id="rId623" Type="http://schemas.openxmlformats.org/officeDocument/2006/relationships/hyperlink" Target="http://findagrave.com" TargetMode="External"/><Relationship Id="rId501" Type="http://schemas.openxmlformats.org/officeDocument/2006/relationships/hyperlink" Target="http://sports.yahoo.com" TargetMode="External"/><Relationship Id="rId622" Type="http://schemas.openxmlformats.org/officeDocument/2006/relationships/hyperlink" Target="http://yahoo.com" TargetMode="External"/><Relationship Id="rId500" Type="http://schemas.openxmlformats.org/officeDocument/2006/relationships/hyperlink" Target="http://mail.yahoo.com" TargetMode="External"/><Relationship Id="rId621" Type="http://schemas.openxmlformats.org/officeDocument/2006/relationships/hyperlink" Target="http://mydailymagazine.com" TargetMode="External"/><Relationship Id="rId507" Type="http://schemas.openxmlformats.org/officeDocument/2006/relationships/hyperlink" Target="http://foxnews.com" TargetMode="External"/><Relationship Id="rId628" Type="http://schemas.openxmlformats.org/officeDocument/2006/relationships/hyperlink" Target="http://slickdeals.net" TargetMode="External"/><Relationship Id="rId506" Type="http://schemas.openxmlformats.org/officeDocument/2006/relationships/hyperlink" Target="http://calculator.net" TargetMode="External"/><Relationship Id="rId627" Type="http://schemas.openxmlformats.org/officeDocument/2006/relationships/hyperlink" Target="http://foxnews.com" TargetMode="External"/><Relationship Id="rId505" Type="http://schemas.openxmlformats.org/officeDocument/2006/relationships/hyperlink" Target="http://news.yahoo.com" TargetMode="External"/><Relationship Id="rId626" Type="http://schemas.openxmlformats.org/officeDocument/2006/relationships/hyperlink" Target="http://sallysbakingaddiction.com" TargetMode="External"/><Relationship Id="rId504" Type="http://schemas.openxmlformats.org/officeDocument/2006/relationships/hyperlink" Target="http://cars.com" TargetMode="External"/><Relationship Id="rId625" Type="http://schemas.openxmlformats.org/officeDocument/2006/relationships/hyperlink" Target="http://m.timesofindia.com" TargetMode="External"/><Relationship Id="rId48" Type="http://schemas.openxmlformats.org/officeDocument/2006/relationships/hyperlink" Target="http://yahoo.com" TargetMode="External"/><Relationship Id="rId47" Type="http://schemas.openxmlformats.org/officeDocument/2006/relationships/hyperlink" Target="http://streetinsider.com" TargetMode="External"/><Relationship Id="rId49" Type="http://schemas.openxmlformats.org/officeDocument/2006/relationships/hyperlink" Target="http://nbcchicago.com" TargetMode="External"/><Relationship Id="rId620" Type="http://schemas.openxmlformats.org/officeDocument/2006/relationships/hyperlink" Target="http://nbcmiami.com" TargetMode="External"/><Relationship Id="rId31" Type="http://schemas.openxmlformats.org/officeDocument/2006/relationships/hyperlink" Target="http://mail.yahoo.com" TargetMode="External"/><Relationship Id="rId30" Type="http://schemas.openxmlformats.org/officeDocument/2006/relationships/hyperlink" Target="http://mail.yahoo.com" TargetMode="External"/><Relationship Id="rId33" Type="http://schemas.openxmlformats.org/officeDocument/2006/relationships/hyperlink" Target="http://yahoo.com" TargetMode="External"/><Relationship Id="rId32" Type="http://schemas.openxmlformats.org/officeDocument/2006/relationships/hyperlink" Target="http://mail.yahoo.com" TargetMode="External"/><Relationship Id="rId35" Type="http://schemas.openxmlformats.org/officeDocument/2006/relationships/hyperlink" Target="http://weather.com" TargetMode="External"/><Relationship Id="rId34" Type="http://schemas.openxmlformats.org/officeDocument/2006/relationships/hyperlink" Target="http://outlook.live.com" TargetMode="External"/><Relationship Id="rId619" Type="http://schemas.openxmlformats.org/officeDocument/2006/relationships/hyperlink" Target="http://todaysnyc.com" TargetMode="External"/><Relationship Id="rId618" Type="http://schemas.openxmlformats.org/officeDocument/2006/relationships/hyperlink" Target="http://whatismyipaddress.com" TargetMode="External"/><Relationship Id="rId613" Type="http://schemas.openxmlformats.org/officeDocument/2006/relationships/hyperlink" Target="http://wikihow.com" TargetMode="External"/><Relationship Id="rId612" Type="http://schemas.openxmlformats.org/officeDocument/2006/relationships/hyperlink" Target="http://politico.com" TargetMode="External"/><Relationship Id="rId611" Type="http://schemas.openxmlformats.org/officeDocument/2006/relationships/hyperlink" Target="http://bbc.com" TargetMode="External"/><Relationship Id="rId610" Type="http://schemas.openxmlformats.org/officeDocument/2006/relationships/hyperlink" Target="http://wordunscrambler.me" TargetMode="External"/><Relationship Id="rId617" Type="http://schemas.openxmlformats.org/officeDocument/2006/relationships/hyperlink" Target="http://doctoreport.com" TargetMode="External"/><Relationship Id="rId616" Type="http://schemas.openxmlformats.org/officeDocument/2006/relationships/hyperlink" Target="http://people.com" TargetMode="External"/><Relationship Id="rId615" Type="http://schemas.openxmlformats.org/officeDocument/2006/relationships/hyperlink" Target="http://usatoday.com" TargetMode="External"/><Relationship Id="rId614" Type="http://schemas.openxmlformats.org/officeDocument/2006/relationships/hyperlink" Target="http://screenrant.com" TargetMode="External"/><Relationship Id="rId37" Type="http://schemas.openxmlformats.org/officeDocument/2006/relationships/hyperlink" Target="http://weather.com" TargetMode="External"/><Relationship Id="rId36" Type="http://schemas.openxmlformats.org/officeDocument/2006/relationships/hyperlink" Target="http://ebay.com" TargetMode="External"/><Relationship Id="rId39" Type="http://schemas.openxmlformats.org/officeDocument/2006/relationships/hyperlink" Target="http://thesaurus.com" TargetMode="External"/><Relationship Id="rId38" Type="http://schemas.openxmlformats.org/officeDocument/2006/relationships/hyperlink" Target="http://zillow.com" TargetMode="External"/><Relationship Id="rId20" Type="http://schemas.openxmlformats.org/officeDocument/2006/relationships/hyperlink" Target="http://microsoftcasualgames.com" TargetMode="External"/><Relationship Id="rId22" Type="http://schemas.openxmlformats.org/officeDocument/2006/relationships/hyperlink" Target="http://weather.com" TargetMode="External"/><Relationship Id="rId21" Type="http://schemas.openxmlformats.org/officeDocument/2006/relationships/hyperlink" Target="http://poshland.com" TargetMode="External"/><Relationship Id="rId24" Type="http://schemas.openxmlformats.org/officeDocument/2006/relationships/hyperlink" Target="http://msn.com" TargetMode="External"/><Relationship Id="rId23" Type="http://schemas.openxmlformats.org/officeDocument/2006/relationships/hyperlink" Target="http://mail.yahoo.com" TargetMode="External"/><Relationship Id="rId409" Type="http://schemas.openxmlformats.org/officeDocument/2006/relationships/hyperlink" Target="http://news.yahoo.com" TargetMode="External"/><Relationship Id="rId404" Type="http://schemas.openxmlformats.org/officeDocument/2006/relationships/hyperlink" Target="http://nypost.com" TargetMode="External"/><Relationship Id="rId525" Type="http://schemas.openxmlformats.org/officeDocument/2006/relationships/hyperlink" Target="http://merriam-webster.com/dictionary" TargetMode="External"/><Relationship Id="rId646" Type="http://schemas.openxmlformats.org/officeDocument/2006/relationships/hyperlink" Target="http://factable.com" TargetMode="External"/><Relationship Id="rId403" Type="http://schemas.openxmlformats.org/officeDocument/2006/relationships/hyperlink" Target="http://weather.com" TargetMode="External"/><Relationship Id="rId524" Type="http://schemas.openxmlformats.org/officeDocument/2006/relationships/hyperlink" Target="http://soaps.sheknows.com" TargetMode="External"/><Relationship Id="rId645" Type="http://schemas.openxmlformats.org/officeDocument/2006/relationships/hyperlink" Target="http://accuweather.com" TargetMode="External"/><Relationship Id="rId402" Type="http://schemas.openxmlformats.org/officeDocument/2006/relationships/hyperlink" Target="http://cbsnews.com" TargetMode="External"/><Relationship Id="rId523" Type="http://schemas.openxmlformats.org/officeDocument/2006/relationships/hyperlink" Target="http://biblegateway.com" TargetMode="External"/><Relationship Id="rId644" Type="http://schemas.openxmlformats.org/officeDocument/2006/relationships/hyperlink" Target="http://cbsnews.com" TargetMode="External"/><Relationship Id="rId401" Type="http://schemas.openxmlformats.org/officeDocument/2006/relationships/hyperlink" Target="http://cars.com" TargetMode="External"/><Relationship Id="rId522" Type="http://schemas.openxmlformats.org/officeDocument/2006/relationships/hyperlink" Target="http://activebeat.com" TargetMode="External"/><Relationship Id="rId643" Type="http://schemas.openxmlformats.org/officeDocument/2006/relationships/hyperlink" Target="http://techradar.com" TargetMode="External"/><Relationship Id="rId408" Type="http://schemas.openxmlformats.org/officeDocument/2006/relationships/hyperlink" Target="http://politico.com" TargetMode="External"/><Relationship Id="rId529" Type="http://schemas.openxmlformats.org/officeDocument/2006/relationships/hyperlink" Target="http://mail.aol.com" TargetMode="External"/><Relationship Id="rId407" Type="http://schemas.openxmlformats.org/officeDocument/2006/relationships/hyperlink" Target="http://m.timesofindia.com" TargetMode="External"/><Relationship Id="rId528" Type="http://schemas.openxmlformats.org/officeDocument/2006/relationships/hyperlink" Target="http://nsfas-applications.co.za" TargetMode="External"/><Relationship Id="rId649" Type="http://schemas.openxmlformats.org/officeDocument/2006/relationships/hyperlink" Target="http://ebay.com" TargetMode="External"/><Relationship Id="rId406" Type="http://schemas.openxmlformats.org/officeDocument/2006/relationships/hyperlink" Target="http://biblegateway.com" TargetMode="External"/><Relationship Id="rId527" Type="http://schemas.openxmlformats.org/officeDocument/2006/relationships/hyperlink" Target="http://biblegateway.com" TargetMode="External"/><Relationship Id="rId648" Type="http://schemas.openxmlformats.org/officeDocument/2006/relationships/hyperlink" Target="http://dictionary.com" TargetMode="External"/><Relationship Id="rId405" Type="http://schemas.openxmlformats.org/officeDocument/2006/relationships/hyperlink" Target="http://buzzfeed.com" TargetMode="External"/><Relationship Id="rId526" Type="http://schemas.openxmlformats.org/officeDocument/2006/relationships/hyperlink" Target="http://mail.aol.com" TargetMode="External"/><Relationship Id="rId647" Type="http://schemas.openxmlformats.org/officeDocument/2006/relationships/hyperlink" Target="http://calculator.net" TargetMode="External"/><Relationship Id="rId26" Type="http://schemas.openxmlformats.org/officeDocument/2006/relationships/hyperlink" Target="http://marca.com" TargetMode="External"/><Relationship Id="rId25" Type="http://schemas.openxmlformats.org/officeDocument/2006/relationships/hyperlink" Target="http://msn.com" TargetMode="External"/><Relationship Id="rId28" Type="http://schemas.openxmlformats.org/officeDocument/2006/relationships/hyperlink" Target="http://ebay.com" TargetMode="External"/><Relationship Id="rId27" Type="http://schemas.openxmlformats.org/officeDocument/2006/relationships/hyperlink" Target="http://realtor.com" TargetMode="External"/><Relationship Id="rId400" Type="http://schemas.openxmlformats.org/officeDocument/2006/relationships/hyperlink" Target="http://kbb.com" TargetMode="External"/><Relationship Id="rId521" Type="http://schemas.openxmlformats.org/officeDocument/2006/relationships/hyperlink" Target="http://biblegateway.com" TargetMode="External"/><Relationship Id="rId642" Type="http://schemas.openxmlformats.org/officeDocument/2006/relationships/hyperlink" Target="http://nypost.com" TargetMode="External"/><Relationship Id="rId29" Type="http://schemas.openxmlformats.org/officeDocument/2006/relationships/hyperlink" Target="http://msn.com" TargetMode="External"/><Relationship Id="rId520" Type="http://schemas.openxmlformats.org/officeDocument/2006/relationships/hyperlink" Target="http://mail.yahoo.com" TargetMode="External"/><Relationship Id="rId641" Type="http://schemas.openxmlformats.org/officeDocument/2006/relationships/hyperlink" Target="http://autotrader.com" TargetMode="External"/><Relationship Id="rId640" Type="http://schemas.openxmlformats.org/officeDocument/2006/relationships/hyperlink" Target="http://realtor.com" TargetMode="External"/><Relationship Id="rId11" Type="http://schemas.openxmlformats.org/officeDocument/2006/relationships/hyperlink" Target="http://yahoo.com" TargetMode="External"/><Relationship Id="rId10" Type="http://schemas.openxmlformats.org/officeDocument/2006/relationships/hyperlink" Target="http://dailyhodl.com" TargetMode="External"/><Relationship Id="rId13" Type="http://schemas.openxmlformats.org/officeDocument/2006/relationships/hyperlink" Target="http://weather.com" TargetMode="External"/><Relationship Id="rId12" Type="http://schemas.openxmlformats.org/officeDocument/2006/relationships/hyperlink" Target="http://mail.yahoo.com" TargetMode="External"/><Relationship Id="rId519" Type="http://schemas.openxmlformats.org/officeDocument/2006/relationships/hyperlink" Target="http://foxbusiness.com" TargetMode="External"/><Relationship Id="rId514" Type="http://schemas.openxmlformats.org/officeDocument/2006/relationships/hyperlink" Target="http://mlb.com" TargetMode="External"/><Relationship Id="rId635" Type="http://schemas.openxmlformats.org/officeDocument/2006/relationships/hyperlink" Target="http://signupgenius.com" TargetMode="External"/><Relationship Id="rId513" Type="http://schemas.openxmlformats.org/officeDocument/2006/relationships/hyperlink" Target="http://w3schools.com" TargetMode="External"/><Relationship Id="rId634" Type="http://schemas.openxmlformats.org/officeDocument/2006/relationships/hyperlink" Target="http://zillow.com" TargetMode="External"/><Relationship Id="rId512" Type="http://schemas.openxmlformats.org/officeDocument/2006/relationships/hyperlink" Target="http://zillow.com" TargetMode="External"/><Relationship Id="rId633" Type="http://schemas.openxmlformats.org/officeDocument/2006/relationships/hyperlink" Target="http://poshland.com" TargetMode="External"/><Relationship Id="rId511" Type="http://schemas.openxmlformats.org/officeDocument/2006/relationships/hyperlink" Target="http://accuweather.com" TargetMode="External"/><Relationship Id="rId632" Type="http://schemas.openxmlformats.org/officeDocument/2006/relationships/hyperlink" Target="http://usatoday.com" TargetMode="External"/><Relationship Id="rId518" Type="http://schemas.openxmlformats.org/officeDocument/2006/relationships/hyperlink" Target="http://moneyppl.com" TargetMode="External"/><Relationship Id="rId639" Type="http://schemas.openxmlformats.org/officeDocument/2006/relationships/hyperlink" Target="http://uscellular.com" TargetMode="External"/><Relationship Id="rId517" Type="http://schemas.openxmlformats.org/officeDocument/2006/relationships/hyperlink" Target="http://my.yahoo.com" TargetMode="External"/><Relationship Id="rId638" Type="http://schemas.openxmlformats.org/officeDocument/2006/relationships/hyperlink" Target="http://msn.com" TargetMode="External"/><Relationship Id="rId516" Type="http://schemas.openxmlformats.org/officeDocument/2006/relationships/hyperlink" Target="http://mail.aol.com" TargetMode="External"/><Relationship Id="rId637" Type="http://schemas.openxmlformats.org/officeDocument/2006/relationships/hyperlink" Target="http://hindustantimes.com" TargetMode="External"/><Relationship Id="rId515" Type="http://schemas.openxmlformats.org/officeDocument/2006/relationships/hyperlink" Target="http://tomsguide.com" TargetMode="External"/><Relationship Id="rId636" Type="http://schemas.openxmlformats.org/officeDocument/2006/relationships/hyperlink" Target="http://abcnews.go.com" TargetMode="External"/><Relationship Id="rId15" Type="http://schemas.openxmlformats.org/officeDocument/2006/relationships/hyperlink" Target="http://mail.yahoo.com" TargetMode="External"/><Relationship Id="rId14" Type="http://schemas.openxmlformats.org/officeDocument/2006/relationships/hyperlink" Target="http://news.yahoo.com" TargetMode="External"/><Relationship Id="rId17" Type="http://schemas.openxmlformats.org/officeDocument/2006/relationships/hyperlink" Target="http://mail.yahoo.com" TargetMode="External"/><Relationship Id="rId16" Type="http://schemas.openxmlformats.org/officeDocument/2006/relationships/hyperlink" Target="http://cbsnews.com" TargetMode="External"/><Relationship Id="rId19" Type="http://schemas.openxmlformats.org/officeDocument/2006/relationships/hyperlink" Target="http://yahoo.com" TargetMode="External"/><Relationship Id="rId510" Type="http://schemas.openxmlformats.org/officeDocument/2006/relationships/hyperlink" Target="http://ebay.com" TargetMode="External"/><Relationship Id="rId631" Type="http://schemas.openxmlformats.org/officeDocument/2006/relationships/hyperlink" Target="http://yourdailysportfix.com" TargetMode="External"/><Relationship Id="rId18" Type="http://schemas.openxmlformats.org/officeDocument/2006/relationships/hyperlink" Target="http://yahoo.com" TargetMode="External"/><Relationship Id="rId630" Type="http://schemas.openxmlformats.org/officeDocument/2006/relationships/hyperlink" Target="http://msn.com" TargetMode="External"/><Relationship Id="rId84" Type="http://schemas.openxmlformats.org/officeDocument/2006/relationships/hyperlink" Target="http://outlook.live.com" TargetMode="External"/><Relationship Id="rId83" Type="http://schemas.openxmlformats.org/officeDocument/2006/relationships/hyperlink" Target="http://eonline.com" TargetMode="External"/><Relationship Id="rId86" Type="http://schemas.openxmlformats.org/officeDocument/2006/relationships/hyperlink" Target="http://marca.com" TargetMode="External"/><Relationship Id="rId85" Type="http://schemas.openxmlformats.org/officeDocument/2006/relationships/hyperlink" Target="http://biblegateway.com" TargetMode="External"/><Relationship Id="rId88" Type="http://schemas.openxmlformats.org/officeDocument/2006/relationships/hyperlink" Target="http://yahoo.com" TargetMode="External"/><Relationship Id="rId87" Type="http://schemas.openxmlformats.org/officeDocument/2006/relationships/hyperlink" Target="http://msn.com" TargetMode="External"/><Relationship Id="rId89" Type="http://schemas.openxmlformats.org/officeDocument/2006/relationships/hyperlink" Target="http://yahoo.com" TargetMode="External"/><Relationship Id="rId709" Type="http://schemas.openxmlformats.org/officeDocument/2006/relationships/hyperlink" Target="http://realtor.com" TargetMode="External"/><Relationship Id="rId708" Type="http://schemas.openxmlformats.org/officeDocument/2006/relationships/hyperlink" Target="http://tasteofhome.com" TargetMode="External"/><Relationship Id="rId707" Type="http://schemas.openxmlformats.org/officeDocument/2006/relationships/hyperlink" Target="http://investopedia.com" TargetMode="External"/><Relationship Id="rId706" Type="http://schemas.openxmlformats.org/officeDocument/2006/relationships/hyperlink" Target="http://historyallday.com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npr.org" TargetMode="External"/><Relationship Id="rId81" Type="http://schemas.openxmlformats.org/officeDocument/2006/relationships/hyperlink" Target="http://motor-junkie.com" TargetMode="External"/><Relationship Id="rId701" Type="http://schemas.openxmlformats.org/officeDocument/2006/relationships/hyperlink" Target="http://ew.com" TargetMode="External"/><Relationship Id="rId700" Type="http://schemas.openxmlformats.org/officeDocument/2006/relationships/hyperlink" Target="http://cbsnews.com" TargetMode="External"/><Relationship Id="rId705" Type="http://schemas.openxmlformats.org/officeDocument/2006/relationships/hyperlink" Target="http://macrumors.com" TargetMode="External"/><Relationship Id="rId704" Type="http://schemas.openxmlformats.org/officeDocument/2006/relationships/hyperlink" Target="http://cargurus.com" TargetMode="External"/><Relationship Id="rId703" Type="http://schemas.openxmlformats.org/officeDocument/2006/relationships/hyperlink" Target="http://boattrader.com" TargetMode="External"/><Relationship Id="rId702" Type="http://schemas.openxmlformats.org/officeDocument/2006/relationships/hyperlink" Target="http://dotesports.com" TargetMode="External"/><Relationship Id="rId73" Type="http://schemas.openxmlformats.org/officeDocument/2006/relationships/hyperlink" Target="http://ebay.com" TargetMode="External"/><Relationship Id="rId72" Type="http://schemas.openxmlformats.org/officeDocument/2006/relationships/hyperlink" Target="http://mail.aol.com" TargetMode="External"/><Relationship Id="rId75" Type="http://schemas.openxmlformats.org/officeDocument/2006/relationships/hyperlink" Target="http://outlook.live.com" TargetMode="External"/><Relationship Id="rId74" Type="http://schemas.openxmlformats.org/officeDocument/2006/relationships/hyperlink" Target="http://m.timesofindia.com" TargetMode="External"/><Relationship Id="rId77" Type="http://schemas.openxmlformats.org/officeDocument/2006/relationships/hyperlink" Target="http://mail.yahoo.com" TargetMode="External"/><Relationship Id="rId76" Type="http://schemas.openxmlformats.org/officeDocument/2006/relationships/hyperlink" Target="http://a-z-animals.com" TargetMode="External"/><Relationship Id="rId79" Type="http://schemas.openxmlformats.org/officeDocument/2006/relationships/hyperlink" Target="http://espn.com" TargetMode="External"/><Relationship Id="rId78" Type="http://schemas.openxmlformats.org/officeDocument/2006/relationships/hyperlink" Target="http://mail.aol.com" TargetMode="External"/><Relationship Id="rId71" Type="http://schemas.openxmlformats.org/officeDocument/2006/relationships/hyperlink" Target="http://msn.com" TargetMode="External"/><Relationship Id="rId70" Type="http://schemas.openxmlformats.org/officeDocument/2006/relationships/hyperlink" Target="http://nypost.com" TargetMode="External"/><Relationship Id="rId62" Type="http://schemas.openxmlformats.org/officeDocument/2006/relationships/hyperlink" Target="http://people.com" TargetMode="External"/><Relationship Id="rId61" Type="http://schemas.openxmlformats.org/officeDocument/2006/relationships/hyperlink" Target="http://mail.yahoo.com" TargetMode="External"/><Relationship Id="rId64" Type="http://schemas.openxmlformats.org/officeDocument/2006/relationships/hyperlink" Target="http://thesaurus.com" TargetMode="External"/><Relationship Id="rId63" Type="http://schemas.openxmlformats.org/officeDocument/2006/relationships/hyperlink" Target="http://weather.com" TargetMode="External"/><Relationship Id="rId66" Type="http://schemas.openxmlformats.org/officeDocument/2006/relationships/hyperlink" Target="http://yahoo.com" TargetMode="External"/><Relationship Id="rId65" Type="http://schemas.openxmlformats.org/officeDocument/2006/relationships/hyperlink" Target="http://weather.com" TargetMode="External"/><Relationship Id="rId68" Type="http://schemas.openxmlformats.org/officeDocument/2006/relationships/hyperlink" Target="http://gamingbible.com" TargetMode="External"/><Relationship Id="rId67" Type="http://schemas.openxmlformats.org/officeDocument/2006/relationships/hyperlink" Target="http://insider.com" TargetMode="External"/><Relationship Id="rId609" Type="http://schemas.openxmlformats.org/officeDocument/2006/relationships/hyperlink" Target="http://mlb.com" TargetMode="External"/><Relationship Id="rId608" Type="http://schemas.openxmlformats.org/officeDocument/2006/relationships/hyperlink" Target="http://ajc.com" TargetMode="External"/><Relationship Id="rId607" Type="http://schemas.openxmlformats.org/officeDocument/2006/relationships/hyperlink" Target="http://thebigmansworld.com" TargetMode="External"/><Relationship Id="rId728" Type="http://schemas.openxmlformats.org/officeDocument/2006/relationships/drawing" Target="../drawings/drawing9.xml"/><Relationship Id="rId60" Type="http://schemas.openxmlformats.org/officeDocument/2006/relationships/hyperlink" Target="http://msn.com" TargetMode="External"/><Relationship Id="rId602" Type="http://schemas.openxmlformats.org/officeDocument/2006/relationships/hyperlink" Target="http://businessinsider.com" TargetMode="External"/><Relationship Id="rId723" Type="http://schemas.openxmlformats.org/officeDocument/2006/relationships/hyperlink" Target="http://dafont.com" TargetMode="External"/><Relationship Id="rId601" Type="http://schemas.openxmlformats.org/officeDocument/2006/relationships/hyperlink" Target="http://investmentguru.com" TargetMode="External"/><Relationship Id="rId722" Type="http://schemas.openxmlformats.org/officeDocument/2006/relationships/hyperlink" Target="http://ebay.com" TargetMode="External"/><Relationship Id="rId600" Type="http://schemas.openxmlformats.org/officeDocument/2006/relationships/hyperlink" Target="http://lensvid.com" TargetMode="External"/><Relationship Id="rId721" Type="http://schemas.openxmlformats.org/officeDocument/2006/relationships/hyperlink" Target="http://aol.com" TargetMode="External"/><Relationship Id="rId720" Type="http://schemas.openxmlformats.org/officeDocument/2006/relationships/hyperlink" Target="http://whatismyipaddress.com" TargetMode="External"/><Relationship Id="rId606" Type="http://schemas.openxmlformats.org/officeDocument/2006/relationships/hyperlink" Target="http://mlb.com" TargetMode="External"/><Relationship Id="rId727" Type="http://schemas.openxmlformats.org/officeDocument/2006/relationships/hyperlink" Target="http://dailybee.com" TargetMode="External"/><Relationship Id="rId605" Type="http://schemas.openxmlformats.org/officeDocument/2006/relationships/hyperlink" Target="http://androidauthority.com" TargetMode="External"/><Relationship Id="rId726" Type="http://schemas.openxmlformats.org/officeDocument/2006/relationships/hyperlink" Target="http://thefinancechatter.com" TargetMode="External"/><Relationship Id="rId604" Type="http://schemas.openxmlformats.org/officeDocument/2006/relationships/hyperlink" Target="http://rollingstone.com" TargetMode="External"/><Relationship Id="rId725" Type="http://schemas.openxmlformats.org/officeDocument/2006/relationships/hyperlink" Target="http://my.earthlink.net" TargetMode="External"/><Relationship Id="rId603" Type="http://schemas.openxmlformats.org/officeDocument/2006/relationships/hyperlink" Target="http://boattrader.com" TargetMode="External"/><Relationship Id="rId724" Type="http://schemas.openxmlformats.org/officeDocument/2006/relationships/hyperlink" Target="http://dailymail.co.uk/tvshowbiz" TargetMode="External"/><Relationship Id="rId69" Type="http://schemas.openxmlformats.org/officeDocument/2006/relationships/hyperlink" Target="http://cnn.com" TargetMode="External"/><Relationship Id="rId51" Type="http://schemas.openxmlformats.org/officeDocument/2006/relationships/hyperlink" Target="http://slickdeals.net" TargetMode="External"/><Relationship Id="rId50" Type="http://schemas.openxmlformats.org/officeDocument/2006/relationships/hyperlink" Target="http://weather.com" TargetMode="External"/><Relationship Id="rId53" Type="http://schemas.openxmlformats.org/officeDocument/2006/relationships/hyperlink" Target="http://msn.com" TargetMode="External"/><Relationship Id="rId52" Type="http://schemas.openxmlformats.org/officeDocument/2006/relationships/hyperlink" Target="http://yahoo.com" TargetMode="External"/><Relationship Id="rId55" Type="http://schemas.openxmlformats.org/officeDocument/2006/relationships/hyperlink" Target="http://weather.com" TargetMode="External"/><Relationship Id="rId54" Type="http://schemas.openxmlformats.org/officeDocument/2006/relationships/hyperlink" Target="http://yahoo.com" TargetMode="External"/><Relationship Id="rId57" Type="http://schemas.openxmlformats.org/officeDocument/2006/relationships/hyperlink" Target="http://weather.com" TargetMode="External"/><Relationship Id="rId56" Type="http://schemas.openxmlformats.org/officeDocument/2006/relationships/hyperlink" Target="http://msn.com" TargetMode="External"/><Relationship Id="rId719" Type="http://schemas.openxmlformats.org/officeDocument/2006/relationships/hyperlink" Target="http://whatismyipaddress.com" TargetMode="External"/><Relationship Id="rId718" Type="http://schemas.openxmlformats.org/officeDocument/2006/relationships/hyperlink" Target="http://zdnet.com" TargetMode="External"/><Relationship Id="rId717" Type="http://schemas.openxmlformats.org/officeDocument/2006/relationships/hyperlink" Target="http://cargurus.com" TargetMode="External"/><Relationship Id="rId712" Type="http://schemas.openxmlformats.org/officeDocument/2006/relationships/hyperlink" Target="http://forbes.com" TargetMode="External"/><Relationship Id="rId711" Type="http://schemas.openxmlformats.org/officeDocument/2006/relationships/hyperlink" Target="http://nbcchicago.com" TargetMode="External"/><Relationship Id="rId710" Type="http://schemas.openxmlformats.org/officeDocument/2006/relationships/hyperlink" Target="http://newsmemory.com" TargetMode="External"/><Relationship Id="rId716" Type="http://schemas.openxmlformats.org/officeDocument/2006/relationships/hyperlink" Target="http://my.yahoo.com" TargetMode="External"/><Relationship Id="rId715" Type="http://schemas.openxmlformats.org/officeDocument/2006/relationships/hyperlink" Target="http://flightaware.com" TargetMode="External"/><Relationship Id="rId714" Type="http://schemas.openxmlformats.org/officeDocument/2006/relationships/hyperlink" Target="http://finance.yahoo.com" TargetMode="External"/><Relationship Id="rId713" Type="http://schemas.openxmlformats.org/officeDocument/2006/relationships/hyperlink" Target="http://classmates.com" TargetMode="External"/><Relationship Id="rId59" Type="http://schemas.openxmlformats.org/officeDocument/2006/relationships/hyperlink" Target="http://mail.aol.com" TargetMode="External"/><Relationship Id="rId58" Type="http://schemas.openxmlformats.org/officeDocument/2006/relationships/hyperlink" Target="http://ebay.com" TargetMode="External"/><Relationship Id="rId590" Type="http://schemas.openxmlformats.org/officeDocument/2006/relationships/hyperlink" Target="http://ign.com" TargetMode="External"/><Relationship Id="rId107" Type="http://schemas.openxmlformats.org/officeDocument/2006/relationships/hyperlink" Target="http://mail.aol.com" TargetMode="External"/><Relationship Id="rId228" Type="http://schemas.openxmlformats.org/officeDocument/2006/relationships/hyperlink" Target="http://mail.aol.com" TargetMode="External"/><Relationship Id="rId349" Type="http://schemas.openxmlformats.org/officeDocument/2006/relationships/hyperlink" Target="http://screenrant.com" TargetMode="External"/><Relationship Id="rId106" Type="http://schemas.openxmlformats.org/officeDocument/2006/relationships/hyperlink" Target="http://yahoo.com" TargetMode="External"/><Relationship Id="rId227" Type="http://schemas.openxmlformats.org/officeDocument/2006/relationships/hyperlink" Target="http://ebay.com" TargetMode="External"/><Relationship Id="rId348" Type="http://schemas.openxmlformats.org/officeDocument/2006/relationships/hyperlink" Target="http://essentiallysports.com" TargetMode="External"/><Relationship Id="rId469" Type="http://schemas.openxmlformats.org/officeDocument/2006/relationships/hyperlink" Target="http://weather.com" TargetMode="External"/><Relationship Id="rId105" Type="http://schemas.openxmlformats.org/officeDocument/2006/relationships/hyperlink" Target="http://msn.com" TargetMode="External"/><Relationship Id="rId226" Type="http://schemas.openxmlformats.org/officeDocument/2006/relationships/hyperlink" Target="http://fandomwire.com" TargetMode="External"/><Relationship Id="rId347" Type="http://schemas.openxmlformats.org/officeDocument/2006/relationships/hyperlink" Target="http://kbb.com" TargetMode="External"/><Relationship Id="rId468" Type="http://schemas.openxmlformats.org/officeDocument/2006/relationships/hyperlink" Target="http://wunderground.com" TargetMode="External"/><Relationship Id="rId589" Type="http://schemas.openxmlformats.org/officeDocument/2006/relationships/hyperlink" Target="http://cbsnews.com" TargetMode="External"/><Relationship Id="rId104" Type="http://schemas.openxmlformats.org/officeDocument/2006/relationships/hyperlink" Target="http://ebay.com" TargetMode="External"/><Relationship Id="rId225" Type="http://schemas.openxmlformats.org/officeDocument/2006/relationships/hyperlink" Target="http://outlook.live.com" TargetMode="External"/><Relationship Id="rId346" Type="http://schemas.openxmlformats.org/officeDocument/2006/relationships/hyperlink" Target="http://rent.com" TargetMode="External"/><Relationship Id="rId467" Type="http://schemas.openxmlformats.org/officeDocument/2006/relationships/hyperlink" Target="http://realtor.com" TargetMode="External"/><Relationship Id="rId588" Type="http://schemas.openxmlformats.org/officeDocument/2006/relationships/hyperlink" Target="http://healthline.com" TargetMode="External"/><Relationship Id="rId109" Type="http://schemas.openxmlformats.org/officeDocument/2006/relationships/hyperlink" Target="http://zillow.com" TargetMode="External"/><Relationship Id="rId108" Type="http://schemas.openxmlformats.org/officeDocument/2006/relationships/hyperlink" Target="http://accuweather.com" TargetMode="External"/><Relationship Id="rId229" Type="http://schemas.openxmlformats.org/officeDocument/2006/relationships/hyperlink" Target="http://commercialappeal.com" TargetMode="External"/><Relationship Id="rId220" Type="http://schemas.openxmlformats.org/officeDocument/2006/relationships/hyperlink" Target="http://cars.com" TargetMode="External"/><Relationship Id="rId341" Type="http://schemas.openxmlformats.org/officeDocument/2006/relationships/hyperlink" Target="http://apnews.com" TargetMode="External"/><Relationship Id="rId462" Type="http://schemas.openxmlformats.org/officeDocument/2006/relationships/hyperlink" Target="http://culturess.com" TargetMode="External"/><Relationship Id="rId583" Type="http://schemas.openxmlformats.org/officeDocument/2006/relationships/hyperlink" Target="http://msn.com" TargetMode="External"/><Relationship Id="rId340" Type="http://schemas.openxmlformats.org/officeDocument/2006/relationships/hyperlink" Target="http://allrecipes.com" TargetMode="External"/><Relationship Id="rId461" Type="http://schemas.openxmlformats.org/officeDocument/2006/relationships/hyperlink" Target="http://seedsgames.com" TargetMode="External"/><Relationship Id="rId582" Type="http://schemas.openxmlformats.org/officeDocument/2006/relationships/hyperlink" Target="http://msn.com" TargetMode="External"/><Relationship Id="rId460" Type="http://schemas.openxmlformats.org/officeDocument/2006/relationships/hyperlink" Target="http://accuweather.com" TargetMode="External"/><Relationship Id="rId581" Type="http://schemas.openxmlformats.org/officeDocument/2006/relationships/hyperlink" Target="http://pandora.com" TargetMode="External"/><Relationship Id="rId580" Type="http://schemas.openxmlformats.org/officeDocument/2006/relationships/hyperlink" Target="http://classmates.com" TargetMode="External"/><Relationship Id="rId103" Type="http://schemas.openxmlformats.org/officeDocument/2006/relationships/hyperlink" Target="http://repairlinkshop.com" TargetMode="External"/><Relationship Id="rId224" Type="http://schemas.openxmlformats.org/officeDocument/2006/relationships/hyperlink" Target="http://mail.aol.com" TargetMode="External"/><Relationship Id="rId345" Type="http://schemas.openxmlformats.org/officeDocument/2006/relationships/hyperlink" Target="http://biblegateway.com" TargetMode="External"/><Relationship Id="rId466" Type="http://schemas.openxmlformats.org/officeDocument/2006/relationships/hyperlink" Target="http://boattrader.com" TargetMode="External"/><Relationship Id="rId587" Type="http://schemas.openxmlformats.org/officeDocument/2006/relationships/hyperlink" Target="http://icy-veins.com" TargetMode="External"/><Relationship Id="rId102" Type="http://schemas.openxmlformats.org/officeDocument/2006/relationships/hyperlink" Target="http://finance.yahoo.com" TargetMode="External"/><Relationship Id="rId223" Type="http://schemas.openxmlformats.org/officeDocument/2006/relationships/hyperlink" Target="http://screenrant.com" TargetMode="External"/><Relationship Id="rId344" Type="http://schemas.openxmlformats.org/officeDocument/2006/relationships/hyperlink" Target="http://yellowpages.com" TargetMode="External"/><Relationship Id="rId465" Type="http://schemas.openxmlformats.org/officeDocument/2006/relationships/hyperlink" Target="http://behindthevoiceactors.com" TargetMode="External"/><Relationship Id="rId586" Type="http://schemas.openxmlformats.org/officeDocument/2006/relationships/hyperlink" Target="http://findagrave.com" TargetMode="External"/><Relationship Id="rId101" Type="http://schemas.openxmlformats.org/officeDocument/2006/relationships/hyperlink" Target="http://weather.com" TargetMode="External"/><Relationship Id="rId222" Type="http://schemas.openxmlformats.org/officeDocument/2006/relationships/hyperlink" Target="http://mail.yahoo.com" TargetMode="External"/><Relationship Id="rId343" Type="http://schemas.openxmlformats.org/officeDocument/2006/relationships/hyperlink" Target="http://businessinsider.com" TargetMode="External"/><Relationship Id="rId464" Type="http://schemas.openxmlformats.org/officeDocument/2006/relationships/hyperlink" Target="http://weather.com" TargetMode="External"/><Relationship Id="rId585" Type="http://schemas.openxmlformats.org/officeDocument/2006/relationships/hyperlink" Target="http://daily-choices.com" TargetMode="External"/><Relationship Id="rId100" Type="http://schemas.openxmlformats.org/officeDocument/2006/relationships/hyperlink" Target="http://yahoo.com" TargetMode="External"/><Relationship Id="rId221" Type="http://schemas.openxmlformats.org/officeDocument/2006/relationships/hyperlink" Target="http://fandomwire.com" TargetMode="External"/><Relationship Id="rId342" Type="http://schemas.openxmlformats.org/officeDocument/2006/relationships/hyperlink" Target="http://boattrader.com" TargetMode="External"/><Relationship Id="rId463" Type="http://schemas.openxmlformats.org/officeDocument/2006/relationships/hyperlink" Target="http://rollingstone.com" TargetMode="External"/><Relationship Id="rId584" Type="http://schemas.openxmlformats.org/officeDocument/2006/relationships/hyperlink" Target="http://jdpower.com" TargetMode="External"/><Relationship Id="rId217" Type="http://schemas.openxmlformats.org/officeDocument/2006/relationships/hyperlink" Target="http://biblestudytools.com" TargetMode="External"/><Relationship Id="rId338" Type="http://schemas.openxmlformats.org/officeDocument/2006/relationships/hyperlink" Target="http://weather.com" TargetMode="External"/><Relationship Id="rId459" Type="http://schemas.openxmlformats.org/officeDocument/2006/relationships/hyperlink" Target="http://ebay.com" TargetMode="External"/><Relationship Id="rId216" Type="http://schemas.openxmlformats.org/officeDocument/2006/relationships/hyperlink" Target="http://usssa.com" TargetMode="External"/><Relationship Id="rId337" Type="http://schemas.openxmlformats.org/officeDocument/2006/relationships/hyperlink" Target="http://weather.com" TargetMode="External"/><Relationship Id="rId458" Type="http://schemas.openxmlformats.org/officeDocument/2006/relationships/hyperlink" Target="http://cbsnews.com" TargetMode="External"/><Relationship Id="rId579" Type="http://schemas.openxmlformats.org/officeDocument/2006/relationships/hyperlink" Target="http://macrumors.com" TargetMode="External"/><Relationship Id="rId215" Type="http://schemas.openxmlformats.org/officeDocument/2006/relationships/hyperlink" Target="http://streetinsider.com" TargetMode="External"/><Relationship Id="rId336" Type="http://schemas.openxmlformats.org/officeDocument/2006/relationships/hyperlink" Target="http://thesaurus.com" TargetMode="External"/><Relationship Id="rId457" Type="http://schemas.openxmlformats.org/officeDocument/2006/relationships/hyperlink" Target="http://thesaurus.com" TargetMode="External"/><Relationship Id="rId578" Type="http://schemas.openxmlformats.org/officeDocument/2006/relationships/hyperlink" Target="http://ebay.com" TargetMode="External"/><Relationship Id="rId699" Type="http://schemas.openxmlformats.org/officeDocument/2006/relationships/hyperlink" Target="http://forbes.com" TargetMode="External"/><Relationship Id="rId214" Type="http://schemas.openxmlformats.org/officeDocument/2006/relationships/hyperlink" Target="http://slickdeals.net" TargetMode="External"/><Relationship Id="rId335" Type="http://schemas.openxmlformats.org/officeDocument/2006/relationships/hyperlink" Target="http://weather.com" TargetMode="External"/><Relationship Id="rId456" Type="http://schemas.openxmlformats.org/officeDocument/2006/relationships/hyperlink" Target="http://slickdeals.net" TargetMode="External"/><Relationship Id="rId577" Type="http://schemas.openxmlformats.org/officeDocument/2006/relationships/hyperlink" Target="http://health.usnews.com" TargetMode="External"/><Relationship Id="rId698" Type="http://schemas.openxmlformats.org/officeDocument/2006/relationships/hyperlink" Target="http://cnn.com" TargetMode="External"/><Relationship Id="rId219" Type="http://schemas.openxmlformats.org/officeDocument/2006/relationships/hyperlink" Target="http://miamiherald.com" TargetMode="External"/><Relationship Id="rId218" Type="http://schemas.openxmlformats.org/officeDocument/2006/relationships/hyperlink" Target="http://msn.com" TargetMode="External"/><Relationship Id="rId339" Type="http://schemas.openxmlformats.org/officeDocument/2006/relationships/hyperlink" Target="http://ebay.com" TargetMode="External"/><Relationship Id="rId330" Type="http://schemas.openxmlformats.org/officeDocument/2006/relationships/hyperlink" Target="http://ebay.com" TargetMode="External"/><Relationship Id="rId451" Type="http://schemas.openxmlformats.org/officeDocument/2006/relationships/hyperlink" Target="http://screenrant.com" TargetMode="External"/><Relationship Id="rId572" Type="http://schemas.openxmlformats.org/officeDocument/2006/relationships/hyperlink" Target="http://cbsnews.com" TargetMode="External"/><Relationship Id="rId693" Type="http://schemas.openxmlformats.org/officeDocument/2006/relationships/hyperlink" Target="http://washingtonpost.com" TargetMode="External"/><Relationship Id="rId450" Type="http://schemas.openxmlformats.org/officeDocument/2006/relationships/hyperlink" Target="http://mail.aol.com" TargetMode="External"/><Relationship Id="rId571" Type="http://schemas.openxmlformats.org/officeDocument/2006/relationships/hyperlink" Target="http://realtor.com" TargetMode="External"/><Relationship Id="rId692" Type="http://schemas.openxmlformats.org/officeDocument/2006/relationships/hyperlink" Target="http://reuters.com" TargetMode="External"/><Relationship Id="rId570" Type="http://schemas.openxmlformats.org/officeDocument/2006/relationships/hyperlink" Target="http://yourdailysportfix.com" TargetMode="External"/><Relationship Id="rId691" Type="http://schemas.openxmlformats.org/officeDocument/2006/relationships/hyperlink" Target="http://forbes.com" TargetMode="External"/><Relationship Id="rId690" Type="http://schemas.openxmlformats.org/officeDocument/2006/relationships/hyperlink" Target="http://drugs.com" TargetMode="External"/><Relationship Id="rId213" Type="http://schemas.openxmlformats.org/officeDocument/2006/relationships/hyperlink" Target="http://accuweather.com" TargetMode="External"/><Relationship Id="rId334" Type="http://schemas.openxmlformats.org/officeDocument/2006/relationships/hyperlink" Target="http://rent.com" TargetMode="External"/><Relationship Id="rId455" Type="http://schemas.openxmlformats.org/officeDocument/2006/relationships/hyperlink" Target="http://merriam-webster.com/dictionary" TargetMode="External"/><Relationship Id="rId576" Type="http://schemas.openxmlformats.org/officeDocument/2006/relationships/hyperlink" Target="http://signupgenius.com" TargetMode="External"/><Relationship Id="rId697" Type="http://schemas.openxmlformats.org/officeDocument/2006/relationships/hyperlink" Target="http://miamiherald.com" TargetMode="External"/><Relationship Id="rId212" Type="http://schemas.openxmlformats.org/officeDocument/2006/relationships/hyperlink" Target="http://ajc.com" TargetMode="External"/><Relationship Id="rId333" Type="http://schemas.openxmlformats.org/officeDocument/2006/relationships/hyperlink" Target="http://mail.yahoo.com" TargetMode="External"/><Relationship Id="rId454" Type="http://schemas.openxmlformats.org/officeDocument/2006/relationships/hyperlink" Target="http://weather.com" TargetMode="External"/><Relationship Id="rId575" Type="http://schemas.openxmlformats.org/officeDocument/2006/relationships/hyperlink" Target="http://mail.aol.com" TargetMode="External"/><Relationship Id="rId696" Type="http://schemas.openxmlformats.org/officeDocument/2006/relationships/hyperlink" Target="http://foxnews.com" TargetMode="External"/><Relationship Id="rId211" Type="http://schemas.openxmlformats.org/officeDocument/2006/relationships/hyperlink" Target="http://cnbc.com" TargetMode="External"/><Relationship Id="rId332" Type="http://schemas.openxmlformats.org/officeDocument/2006/relationships/hyperlink" Target="http://cargurus.com" TargetMode="External"/><Relationship Id="rId453" Type="http://schemas.openxmlformats.org/officeDocument/2006/relationships/hyperlink" Target="http://activebeat.com" TargetMode="External"/><Relationship Id="rId574" Type="http://schemas.openxmlformats.org/officeDocument/2006/relationships/hyperlink" Target="http://yachtworld.com" TargetMode="External"/><Relationship Id="rId695" Type="http://schemas.openxmlformats.org/officeDocument/2006/relationships/hyperlink" Target="http://cnet.com" TargetMode="External"/><Relationship Id="rId210" Type="http://schemas.openxmlformats.org/officeDocument/2006/relationships/hyperlink" Target="http://yahoo.com" TargetMode="External"/><Relationship Id="rId331" Type="http://schemas.openxmlformats.org/officeDocument/2006/relationships/hyperlink" Target="http://realtor.com" TargetMode="External"/><Relationship Id="rId452" Type="http://schemas.openxmlformats.org/officeDocument/2006/relationships/hyperlink" Target="http://microsoftcasualgames.com" TargetMode="External"/><Relationship Id="rId573" Type="http://schemas.openxmlformats.org/officeDocument/2006/relationships/hyperlink" Target="http://icy-veins.com" TargetMode="External"/><Relationship Id="rId694" Type="http://schemas.openxmlformats.org/officeDocument/2006/relationships/hyperlink" Target="http://mail.yahoo.com" TargetMode="External"/><Relationship Id="rId370" Type="http://schemas.openxmlformats.org/officeDocument/2006/relationships/hyperlink" Target="http://cars.com" TargetMode="External"/><Relationship Id="rId491" Type="http://schemas.openxmlformats.org/officeDocument/2006/relationships/hyperlink" Target="http://whatismyipaddress.com" TargetMode="External"/><Relationship Id="rId490" Type="http://schemas.openxmlformats.org/officeDocument/2006/relationships/hyperlink" Target="http://evite.com" TargetMode="External"/><Relationship Id="rId129" Type="http://schemas.openxmlformats.org/officeDocument/2006/relationships/hyperlink" Target="http://mail.aol.com" TargetMode="External"/><Relationship Id="rId128" Type="http://schemas.openxmlformats.org/officeDocument/2006/relationships/hyperlink" Target="http://ebay.com" TargetMode="External"/><Relationship Id="rId249" Type="http://schemas.openxmlformats.org/officeDocument/2006/relationships/hyperlink" Target="http://realtor.com" TargetMode="External"/><Relationship Id="rId127" Type="http://schemas.openxmlformats.org/officeDocument/2006/relationships/hyperlink" Target="http://screenrant.com" TargetMode="External"/><Relationship Id="rId248" Type="http://schemas.openxmlformats.org/officeDocument/2006/relationships/hyperlink" Target="http://femanin.com" TargetMode="External"/><Relationship Id="rId369" Type="http://schemas.openxmlformats.org/officeDocument/2006/relationships/hyperlink" Target="http://mail.yahoo.com" TargetMode="External"/><Relationship Id="rId126" Type="http://schemas.openxmlformats.org/officeDocument/2006/relationships/hyperlink" Target="http://realtor.com" TargetMode="External"/><Relationship Id="rId247" Type="http://schemas.openxmlformats.org/officeDocument/2006/relationships/hyperlink" Target="http://thesaltymarshmallow.com" TargetMode="External"/><Relationship Id="rId368" Type="http://schemas.openxmlformats.org/officeDocument/2006/relationships/hyperlink" Target="http://weather.com" TargetMode="External"/><Relationship Id="rId489" Type="http://schemas.openxmlformats.org/officeDocument/2006/relationships/hyperlink" Target="http://upworthy.com" TargetMode="External"/><Relationship Id="rId121" Type="http://schemas.openxmlformats.org/officeDocument/2006/relationships/hyperlink" Target="http://weather.com" TargetMode="External"/><Relationship Id="rId242" Type="http://schemas.openxmlformats.org/officeDocument/2006/relationships/hyperlink" Target="http://slickdeals.net" TargetMode="External"/><Relationship Id="rId363" Type="http://schemas.openxmlformats.org/officeDocument/2006/relationships/hyperlink" Target="http://daily-choices.com" TargetMode="External"/><Relationship Id="rId484" Type="http://schemas.openxmlformats.org/officeDocument/2006/relationships/hyperlink" Target="http://timeanddate.com" TargetMode="External"/><Relationship Id="rId120" Type="http://schemas.openxmlformats.org/officeDocument/2006/relationships/hyperlink" Target="http://cnn.com" TargetMode="External"/><Relationship Id="rId241" Type="http://schemas.openxmlformats.org/officeDocument/2006/relationships/hyperlink" Target="http://poshland.com" TargetMode="External"/><Relationship Id="rId362" Type="http://schemas.openxmlformats.org/officeDocument/2006/relationships/hyperlink" Target="http://nytimes.com" TargetMode="External"/><Relationship Id="rId483" Type="http://schemas.openxmlformats.org/officeDocument/2006/relationships/hyperlink" Target="http://yellowpages.com" TargetMode="External"/><Relationship Id="rId240" Type="http://schemas.openxmlformats.org/officeDocument/2006/relationships/hyperlink" Target="http://gamespot.com" TargetMode="External"/><Relationship Id="rId361" Type="http://schemas.openxmlformats.org/officeDocument/2006/relationships/hyperlink" Target="http://mapquest.com" TargetMode="External"/><Relationship Id="rId482" Type="http://schemas.openxmlformats.org/officeDocument/2006/relationships/hyperlink" Target="http://signupgenius.com" TargetMode="External"/><Relationship Id="rId360" Type="http://schemas.openxmlformats.org/officeDocument/2006/relationships/hyperlink" Target="http://cbsnews.com" TargetMode="External"/><Relationship Id="rId481" Type="http://schemas.openxmlformats.org/officeDocument/2006/relationships/hyperlink" Target="http://forbes.com" TargetMode="External"/><Relationship Id="rId125" Type="http://schemas.openxmlformats.org/officeDocument/2006/relationships/hyperlink" Target="http://ebay.com" TargetMode="External"/><Relationship Id="rId246" Type="http://schemas.openxmlformats.org/officeDocument/2006/relationships/hyperlink" Target="http://people.com" TargetMode="External"/><Relationship Id="rId367" Type="http://schemas.openxmlformats.org/officeDocument/2006/relationships/hyperlink" Target="http://usatoday.com" TargetMode="External"/><Relationship Id="rId488" Type="http://schemas.openxmlformats.org/officeDocument/2006/relationships/hyperlink" Target="http://accuweather.com" TargetMode="External"/><Relationship Id="rId124" Type="http://schemas.openxmlformats.org/officeDocument/2006/relationships/hyperlink" Target="http://autotrader.com" TargetMode="External"/><Relationship Id="rId245" Type="http://schemas.openxmlformats.org/officeDocument/2006/relationships/hyperlink" Target="http://weather.com" TargetMode="External"/><Relationship Id="rId366" Type="http://schemas.openxmlformats.org/officeDocument/2006/relationships/hyperlink" Target="http://yourroyals.com" TargetMode="External"/><Relationship Id="rId487" Type="http://schemas.openxmlformats.org/officeDocument/2006/relationships/hyperlink" Target="http://cbssports.com" TargetMode="External"/><Relationship Id="rId123" Type="http://schemas.openxmlformats.org/officeDocument/2006/relationships/hyperlink" Target="http://cheapoair.com" TargetMode="External"/><Relationship Id="rId244" Type="http://schemas.openxmlformats.org/officeDocument/2006/relationships/hyperlink" Target="http://the-sun.com" TargetMode="External"/><Relationship Id="rId365" Type="http://schemas.openxmlformats.org/officeDocument/2006/relationships/hyperlink" Target="http://w3schools.com" TargetMode="External"/><Relationship Id="rId486" Type="http://schemas.openxmlformats.org/officeDocument/2006/relationships/hyperlink" Target="http://dinneratthezoo.com" TargetMode="External"/><Relationship Id="rId122" Type="http://schemas.openxmlformats.org/officeDocument/2006/relationships/hyperlink" Target="http://mail.yahoo.com" TargetMode="External"/><Relationship Id="rId243" Type="http://schemas.openxmlformats.org/officeDocument/2006/relationships/hyperlink" Target="http://bbc.com" TargetMode="External"/><Relationship Id="rId364" Type="http://schemas.openxmlformats.org/officeDocument/2006/relationships/hyperlink" Target="http://ebay.com" TargetMode="External"/><Relationship Id="rId485" Type="http://schemas.openxmlformats.org/officeDocument/2006/relationships/hyperlink" Target="http://weather.com" TargetMode="External"/><Relationship Id="rId95" Type="http://schemas.openxmlformats.org/officeDocument/2006/relationships/hyperlink" Target="http://realtor.com" TargetMode="External"/><Relationship Id="rId94" Type="http://schemas.openxmlformats.org/officeDocument/2006/relationships/hyperlink" Target="http://realtor.com" TargetMode="External"/><Relationship Id="rId97" Type="http://schemas.openxmlformats.org/officeDocument/2006/relationships/hyperlink" Target="http://cbsnews.com" TargetMode="External"/><Relationship Id="rId96" Type="http://schemas.openxmlformats.org/officeDocument/2006/relationships/hyperlink" Target="http://outlook.live.com" TargetMode="External"/><Relationship Id="rId99" Type="http://schemas.openxmlformats.org/officeDocument/2006/relationships/hyperlink" Target="http://ebay.com" TargetMode="External"/><Relationship Id="rId480" Type="http://schemas.openxmlformats.org/officeDocument/2006/relationships/hyperlink" Target="http://healthyrecipesblogs.com" TargetMode="External"/><Relationship Id="rId98" Type="http://schemas.openxmlformats.org/officeDocument/2006/relationships/hyperlink" Target="http://ebay.com" TargetMode="External"/><Relationship Id="rId91" Type="http://schemas.openxmlformats.org/officeDocument/2006/relationships/hyperlink" Target="http://cnn.com" TargetMode="External"/><Relationship Id="rId90" Type="http://schemas.openxmlformats.org/officeDocument/2006/relationships/hyperlink" Target="http://outlook.live.com" TargetMode="External"/><Relationship Id="rId93" Type="http://schemas.openxmlformats.org/officeDocument/2006/relationships/hyperlink" Target="http://baseball-reference.com" TargetMode="External"/><Relationship Id="rId92" Type="http://schemas.openxmlformats.org/officeDocument/2006/relationships/hyperlink" Target="http://msn.com" TargetMode="External"/><Relationship Id="rId118" Type="http://schemas.openxmlformats.org/officeDocument/2006/relationships/hyperlink" Target="http://yahoo.com" TargetMode="External"/><Relationship Id="rId239" Type="http://schemas.openxmlformats.org/officeDocument/2006/relationships/hyperlink" Target="http://lotterypost.com" TargetMode="External"/><Relationship Id="rId117" Type="http://schemas.openxmlformats.org/officeDocument/2006/relationships/hyperlink" Target="http://msn.com" TargetMode="External"/><Relationship Id="rId238" Type="http://schemas.openxmlformats.org/officeDocument/2006/relationships/hyperlink" Target="http://cnn.com" TargetMode="External"/><Relationship Id="rId359" Type="http://schemas.openxmlformats.org/officeDocument/2006/relationships/hyperlink" Target="http://ajc.com" TargetMode="External"/><Relationship Id="rId116" Type="http://schemas.openxmlformats.org/officeDocument/2006/relationships/hyperlink" Target="http://finance.yahoo.com" TargetMode="External"/><Relationship Id="rId237" Type="http://schemas.openxmlformats.org/officeDocument/2006/relationships/hyperlink" Target="http://foxnews.com" TargetMode="External"/><Relationship Id="rId358" Type="http://schemas.openxmlformats.org/officeDocument/2006/relationships/hyperlink" Target="http://historycollection.com" TargetMode="External"/><Relationship Id="rId479" Type="http://schemas.openxmlformats.org/officeDocument/2006/relationships/hyperlink" Target="http://the-sun.com" TargetMode="External"/><Relationship Id="rId115" Type="http://schemas.openxmlformats.org/officeDocument/2006/relationships/hyperlink" Target="http://mail.aol.com" TargetMode="External"/><Relationship Id="rId236" Type="http://schemas.openxmlformats.org/officeDocument/2006/relationships/hyperlink" Target="http://weather.com" TargetMode="External"/><Relationship Id="rId357" Type="http://schemas.openxmlformats.org/officeDocument/2006/relationships/hyperlink" Target="http://fandomwire.com" TargetMode="External"/><Relationship Id="rId478" Type="http://schemas.openxmlformats.org/officeDocument/2006/relationships/hyperlink" Target="http://news.yahoo.com" TargetMode="External"/><Relationship Id="rId599" Type="http://schemas.openxmlformats.org/officeDocument/2006/relationships/hyperlink" Target="http://topclassactions.com" TargetMode="External"/><Relationship Id="rId119" Type="http://schemas.openxmlformats.org/officeDocument/2006/relationships/hyperlink" Target="http://mail.yahoo.com" TargetMode="External"/><Relationship Id="rId110" Type="http://schemas.openxmlformats.org/officeDocument/2006/relationships/hyperlink" Target="http://mail.yahoo.com" TargetMode="External"/><Relationship Id="rId231" Type="http://schemas.openxmlformats.org/officeDocument/2006/relationships/hyperlink" Target="http://weather.com" TargetMode="External"/><Relationship Id="rId352" Type="http://schemas.openxmlformats.org/officeDocument/2006/relationships/hyperlink" Target="http://businessinsider.com" TargetMode="External"/><Relationship Id="rId473" Type="http://schemas.openxmlformats.org/officeDocument/2006/relationships/hyperlink" Target="http://mail.yahoo.com" TargetMode="External"/><Relationship Id="rId594" Type="http://schemas.openxmlformats.org/officeDocument/2006/relationships/hyperlink" Target="http://bridesblush.com" TargetMode="External"/><Relationship Id="rId230" Type="http://schemas.openxmlformats.org/officeDocument/2006/relationships/hyperlink" Target="http://insidethemagic.net" TargetMode="External"/><Relationship Id="rId351" Type="http://schemas.openxmlformats.org/officeDocument/2006/relationships/hyperlink" Target="http://people.com" TargetMode="External"/><Relationship Id="rId472" Type="http://schemas.openxmlformats.org/officeDocument/2006/relationships/hyperlink" Target="http://tastesbetterfromscratch.com" TargetMode="External"/><Relationship Id="rId593" Type="http://schemas.openxmlformats.org/officeDocument/2006/relationships/hyperlink" Target="http://people.com" TargetMode="External"/><Relationship Id="rId350" Type="http://schemas.openxmlformats.org/officeDocument/2006/relationships/hyperlink" Target="http://kbb.com" TargetMode="External"/><Relationship Id="rId471" Type="http://schemas.openxmlformats.org/officeDocument/2006/relationships/hyperlink" Target="http://homeaddict.io" TargetMode="External"/><Relationship Id="rId592" Type="http://schemas.openxmlformats.org/officeDocument/2006/relationships/hyperlink" Target="http://cnet.com" TargetMode="External"/><Relationship Id="rId470" Type="http://schemas.openxmlformats.org/officeDocument/2006/relationships/hyperlink" Target="http://kbb.com" TargetMode="External"/><Relationship Id="rId591" Type="http://schemas.openxmlformats.org/officeDocument/2006/relationships/hyperlink" Target="http://mail.aol.com" TargetMode="External"/><Relationship Id="rId114" Type="http://schemas.openxmlformats.org/officeDocument/2006/relationships/hyperlink" Target="http://insider.com" TargetMode="External"/><Relationship Id="rId235" Type="http://schemas.openxmlformats.org/officeDocument/2006/relationships/hyperlink" Target="http://omnicalculator.com" TargetMode="External"/><Relationship Id="rId356" Type="http://schemas.openxmlformats.org/officeDocument/2006/relationships/hyperlink" Target="http://findagrave.com" TargetMode="External"/><Relationship Id="rId477" Type="http://schemas.openxmlformats.org/officeDocument/2006/relationships/hyperlink" Target="http://realtor.com" TargetMode="External"/><Relationship Id="rId598" Type="http://schemas.openxmlformats.org/officeDocument/2006/relationships/hyperlink" Target="http://the-sun.com" TargetMode="External"/><Relationship Id="rId113" Type="http://schemas.openxmlformats.org/officeDocument/2006/relationships/hyperlink" Target="http://biblegateway.com" TargetMode="External"/><Relationship Id="rId234" Type="http://schemas.openxmlformats.org/officeDocument/2006/relationships/hyperlink" Target="http://boattrader.com" TargetMode="External"/><Relationship Id="rId355" Type="http://schemas.openxmlformats.org/officeDocument/2006/relationships/hyperlink" Target="http://timeanddate.com" TargetMode="External"/><Relationship Id="rId476" Type="http://schemas.openxmlformats.org/officeDocument/2006/relationships/hyperlink" Target="http://autotrader.com" TargetMode="External"/><Relationship Id="rId597" Type="http://schemas.openxmlformats.org/officeDocument/2006/relationships/hyperlink" Target="http://sciencesensei.com" TargetMode="External"/><Relationship Id="rId112" Type="http://schemas.openxmlformats.org/officeDocument/2006/relationships/hyperlink" Target="http://ebay.com" TargetMode="External"/><Relationship Id="rId233" Type="http://schemas.openxmlformats.org/officeDocument/2006/relationships/hyperlink" Target="http://slickdeals.net" TargetMode="External"/><Relationship Id="rId354" Type="http://schemas.openxmlformats.org/officeDocument/2006/relationships/hyperlink" Target="http://kiplinger.com" TargetMode="External"/><Relationship Id="rId475" Type="http://schemas.openxmlformats.org/officeDocument/2006/relationships/hyperlink" Target="http://yahoo.com" TargetMode="External"/><Relationship Id="rId596" Type="http://schemas.openxmlformats.org/officeDocument/2006/relationships/hyperlink" Target="http://yahoo.com" TargetMode="External"/><Relationship Id="rId111" Type="http://schemas.openxmlformats.org/officeDocument/2006/relationships/hyperlink" Target="http://usnews.com" TargetMode="External"/><Relationship Id="rId232" Type="http://schemas.openxmlformats.org/officeDocument/2006/relationships/hyperlink" Target="http://finance.yahoo.com" TargetMode="External"/><Relationship Id="rId353" Type="http://schemas.openxmlformats.org/officeDocument/2006/relationships/hyperlink" Target="http://yahoo.com" TargetMode="External"/><Relationship Id="rId474" Type="http://schemas.openxmlformats.org/officeDocument/2006/relationships/hyperlink" Target="http://cnn.com" TargetMode="External"/><Relationship Id="rId595" Type="http://schemas.openxmlformats.org/officeDocument/2006/relationships/hyperlink" Target="http://wikihow.com" TargetMode="External"/><Relationship Id="rId305" Type="http://schemas.openxmlformats.org/officeDocument/2006/relationships/hyperlink" Target="http://omnicalculator.com" TargetMode="External"/><Relationship Id="rId426" Type="http://schemas.openxmlformats.org/officeDocument/2006/relationships/hyperlink" Target="http://jdpower.com" TargetMode="External"/><Relationship Id="rId547" Type="http://schemas.openxmlformats.org/officeDocument/2006/relationships/hyperlink" Target="http://outlook.live.com" TargetMode="External"/><Relationship Id="rId668" Type="http://schemas.openxmlformats.org/officeDocument/2006/relationships/hyperlink" Target="http://accuweather.com" TargetMode="External"/><Relationship Id="rId304" Type="http://schemas.openxmlformats.org/officeDocument/2006/relationships/hyperlink" Target="http://sports.yahoo.com" TargetMode="External"/><Relationship Id="rId425" Type="http://schemas.openxmlformats.org/officeDocument/2006/relationships/hyperlink" Target="http://myfitnesspal.com" TargetMode="External"/><Relationship Id="rId546" Type="http://schemas.openxmlformats.org/officeDocument/2006/relationships/hyperlink" Target="http://sciencealert.com" TargetMode="External"/><Relationship Id="rId667" Type="http://schemas.openxmlformats.org/officeDocument/2006/relationships/hyperlink" Target="http://mlb.com" TargetMode="External"/><Relationship Id="rId303" Type="http://schemas.openxmlformats.org/officeDocument/2006/relationships/hyperlink" Target="http://cbsnews.com" TargetMode="External"/><Relationship Id="rId424" Type="http://schemas.openxmlformats.org/officeDocument/2006/relationships/hyperlink" Target="http://dailymail.co.uk/tvshowbiz" TargetMode="External"/><Relationship Id="rId545" Type="http://schemas.openxmlformats.org/officeDocument/2006/relationships/hyperlink" Target="http://msn.com" TargetMode="External"/><Relationship Id="rId666" Type="http://schemas.openxmlformats.org/officeDocument/2006/relationships/hyperlink" Target="http://calculator.net" TargetMode="External"/><Relationship Id="rId302" Type="http://schemas.openxmlformats.org/officeDocument/2006/relationships/hyperlink" Target="http://foxnews.com" TargetMode="External"/><Relationship Id="rId423" Type="http://schemas.openxmlformats.org/officeDocument/2006/relationships/hyperlink" Target="http://wsmv.com" TargetMode="External"/><Relationship Id="rId544" Type="http://schemas.openxmlformats.org/officeDocument/2006/relationships/hyperlink" Target="http://cheezburger.com" TargetMode="External"/><Relationship Id="rId665" Type="http://schemas.openxmlformats.org/officeDocument/2006/relationships/hyperlink" Target="http://baseball.fantasysports.yahoo.com" TargetMode="External"/><Relationship Id="rId309" Type="http://schemas.openxmlformats.org/officeDocument/2006/relationships/hyperlink" Target="http://travelerdreams.com" TargetMode="External"/><Relationship Id="rId308" Type="http://schemas.openxmlformats.org/officeDocument/2006/relationships/hyperlink" Target="http://cbssports.com" TargetMode="External"/><Relationship Id="rId429" Type="http://schemas.openxmlformats.org/officeDocument/2006/relationships/hyperlink" Target="http://realtor.com" TargetMode="External"/><Relationship Id="rId307" Type="http://schemas.openxmlformats.org/officeDocument/2006/relationships/hyperlink" Target="http://mail.aol.com" TargetMode="External"/><Relationship Id="rId428" Type="http://schemas.openxmlformats.org/officeDocument/2006/relationships/hyperlink" Target="http://cbsnews.com" TargetMode="External"/><Relationship Id="rId549" Type="http://schemas.openxmlformats.org/officeDocument/2006/relationships/hyperlink" Target="http://ign.com" TargetMode="External"/><Relationship Id="rId306" Type="http://schemas.openxmlformats.org/officeDocument/2006/relationships/hyperlink" Target="http://kbb.com" TargetMode="External"/><Relationship Id="rId427" Type="http://schemas.openxmlformats.org/officeDocument/2006/relationships/hyperlink" Target="http://factinate.com" TargetMode="External"/><Relationship Id="rId548" Type="http://schemas.openxmlformats.org/officeDocument/2006/relationships/hyperlink" Target="http://signupgenius.com" TargetMode="External"/><Relationship Id="rId669" Type="http://schemas.openxmlformats.org/officeDocument/2006/relationships/hyperlink" Target="http://zillow.com" TargetMode="External"/><Relationship Id="rId660" Type="http://schemas.openxmlformats.org/officeDocument/2006/relationships/hyperlink" Target="http://thesaurus.com" TargetMode="External"/><Relationship Id="rId301" Type="http://schemas.openxmlformats.org/officeDocument/2006/relationships/hyperlink" Target="http://kbb.com" TargetMode="External"/><Relationship Id="rId422" Type="http://schemas.openxmlformats.org/officeDocument/2006/relationships/hyperlink" Target="http://news.yahoo.com" TargetMode="External"/><Relationship Id="rId543" Type="http://schemas.openxmlformats.org/officeDocument/2006/relationships/hyperlink" Target="http://webmd.com" TargetMode="External"/><Relationship Id="rId664" Type="http://schemas.openxmlformats.org/officeDocument/2006/relationships/hyperlink" Target="http://finviz.com" TargetMode="External"/><Relationship Id="rId300" Type="http://schemas.openxmlformats.org/officeDocument/2006/relationships/hyperlink" Target="http://outlook.live.com" TargetMode="External"/><Relationship Id="rId421" Type="http://schemas.openxmlformats.org/officeDocument/2006/relationships/hyperlink" Target="http://yahoo.com" TargetMode="External"/><Relationship Id="rId542" Type="http://schemas.openxmlformats.org/officeDocument/2006/relationships/hyperlink" Target="http://biblegateway.com" TargetMode="External"/><Relationship Id="rId663" Type="http://schemas.openxmlformats.org/officeDocument/2006/relationships/hyperlink" Target="http://dexerto.com" TargetMode="External"/><Relationship Id="rId420" Type="http://schemas.openxmlformats.org/officeDocument/2006/relationships/hyperlink" Target="http://zillow.com" TargetMode="External"/><Relationship Id="rId541" Type="http://schemas.openxmlformats.org/officeDocument/2006/relationships/hyperlink" Target="http://nbcdfw.com" TargetMode="External"/><Relationship Id="rId662" Type="http://schemas.openxmlformats.org/officeDocument/2006/relationships/hyperlink" Target="http://mayoclinic.org" TargetMode="External"/><Relationship Id="rId540" Type="http://schemas.openxmlformats.org/officeDocument/2006/relationships/hyperlink" Target="http://accuweather.com" TargetMode="External"/><Relationship Id="rId661" Type="http://schemas.openxmlformats.org/officeDocument/2006/relationships/hyperlink" Target="http://nbcnews.com" TargetMode="External"/><Relationship Id="rId415" Type="http://schemas.openxmlformats.org/officeDocument/2006/relationships/hyperlink" Target="http://outlook.live.com" TargetMode="External"/><Relationship Id="rId536" Type="http://schemas.openxmlformats.org/officeDocument/2006/relationships/hyperlink" Target="http://travelerdreams.com" TargetMode="External"/><Relationship Id="rId657" Type="http://schemas.openxmlformats.org/officeDocument/2006/relationships/hyperlink" Target="http://thegamer.com" TargetMode="External"/><Relationship Id="rId414" Type="http://schemas.openxmlformats.org/officeDocument/2006/relationships/hyperlink" Target="http://reuters.com" TargetMode="External"/><Relationship Id="rId535" Type="http://schemas.openxmlformats.org/officeDocument/2006/relationships/hyperlink" Target="http://greedyfinance.com" TargetMode="External"/><Relationship Id="rId656" Type="http://schemas.openxmlformats.org/officeDocument/2006/relationships/hyperlink" Target="http://merriam-webster.com" TargetMode="External"/><Relationship Id="rId413" Type="http://schemas.openxmlformats.org/officeDocument/2006/relationships/hyperlink" Target="http://cargurus.com" TargetMode="External"/><Relationship Id="rId534" Type="http://schemas.openxmlformats.org/officeDocument/2006/relationships/hyperlink" Target="http://ebay.com" TargetMode="External"/><Relationship Id="rId655" Type="http://schemas.openxmlformats.org/officeDocument/2006/relationships/hyperlink" Target="http://streetinsider.com" TargetMode="External"/><Relationship Id="rId412" Type="http://schemas.openxmlformats.org/officeDocument/2006/relationships/hyperlink" Target="http://pandora.com" TargetMode="External"/><Relationship Id="rId533" Type="http://schemas.openxmlformats.org/officeDocument/2006/relationships/hyperlink" Target="http://forbes.com" TargetMode="External"/><Relationship Id="rId654" Type="http://schemas.openxmlformats.org/officeDocument/2006/relationships/hyperlink" Target="http://kbb.com" TargetMode="External"/><Relationship Id="rId419" Type="http://schemas.openxmlformats.org/officeDocument/2006/relationships/hyperlink" Target="http://weather.com" TargetMode="External"/><Relationship Id="rId418" Type="http://schemas.openxmlformats.org/officeDocument/2006/relationships/hyperlink" Target="http://nbcnews.com" TargetMode="External"/><Relationship Id="rId539" Type="http://schemas.openxmlformats.org/officeDocument/2006/relationships/hyperlink" Target="http://ebay.com" TargetMode="External"/><Relationship Id="rId417" Type="http://schemas.openxmlformats.org/officeDocument/2006/relationships/hyperlink" Target="http://the-sun.com" TargetMode="External"/><Relationship Id="rId538" Type="http://schemas.openxmlformats.org/officeDocument/2006/relationships/hyperlink" Target="http://yahoo.com" TargetMode="External"/><Relationship Id="rId659" Type="http://schemas.openxmlformats.org/officeDocument/2006/relationships/hyperlink" Target="http://tripadvisor.com" TargetMode="External"/><Relationship Id="rId416" Type="http://schemas.openxmlformats.org/officeDocument/2006/relationships/hyperlink" Target="http://mail.aol.com" TargetMode="External"/><Relationship Id="rId537" Type="http://schemas.openxmlformats.org/officeDocument/2006/relationships/hyperlink" Target="http://wikihow.com" TargetMode="External"/><Relationship Id="rId658" Type="http://schemas.openxmlformats.org/officeDocument/2006/relationships/hyperlink" Target="http://sportpirate.com" TargetMode="External"/><Relationship Id="rId411" Type="http://schemas.openxmlformats.org/officeDocument/2006/relationships/hyperlink" Target="http://outlook.live.com" TargetMode="External"/><Relationship Id="rId532" Type="http://schemas.openxmlformats.org/officeDocument/2006/relationships/hyperlink" Target="http://fandom.com" TargetMode="External"/><Relationship Id="rId653" Type="http://schemas.openxmlformats.org/officeDocument/2006/relationships/hyperlink" Target="http://dailymail.co.uk/news" TargetMode="External"/><Relationship Id="rId410" Type="http://schemas.openxmlformats.org/officeDocument/2006/relationships/hyperlink" Target="http://wizofawes.com" TargetMode="External"/><Relationship Id="rId531" Type="http://schemas.openxmlformats.org/officeDocument/2006/relationships/hyperlink" Target="http://accuweather.com" TargetMode="External"/><Relationship Id="rId652" Type="http://schemas.openxmlformats.org/officeDocument/2006/relationships/hyperlink" Target="http://mlb.com" TargetMode="External"/><Relationship Id="rId530" Type="http://schemas.openxmlformats.org/officeDocument/2006/relationships/hyperlink" Target="http://thekrazycouponlady.com" TargetMode="External"/><Relationship Id="rId651" Type="http://schemas.openxmlformats.org/officeDocument/2006/relationships/hyperlink" Target="http://cars.com" TargetMode="External"/><Relationship Id="rId650" Type="http://schemas.openxmlformats.org/officeDocument/2006/relationships/hyperlink" Target="http://pandora.com" TargetMode="External"/><Relationship Id="rId206" Type="http://schemas.openxmlformats.org/officeDocument/2006/relationships/hyperlink" Target="http://carscoops.com" TargetMode="External"/><Relationship Id="rId327" Type="http://schemas.openxmlformats.org/officeDocument/2006/relationships/hyperlink" Target="http://autotrader.com" TargetMode="External"/><Relationship Id="rId448" Type="http://schemas.openxmlformats.org/officeDocument/2006/relationships/hyperlink" Target="http://drugs.com" TargetMode="External"/><Relationship Id="rId569" Type="http://schemas.openxmlformats.org/officeDocument/2006/relationships/hyperlink" Target="http://classmates.com" TargetMode="External"/><Relationship Id="rId205" Type="http://schemas.openxmlformats.org/officeDocument/2006/relationships/hyperlink" Target="http://mlb.com" TargetMode="External"/><Relationship Id="rId326" Type="http://schemas.openxmlformats.org/officeDocument/2006/relationships/hyperlink" Target="http://cnbc.com" TargetMode="External"/><Relationship Id="rId447" Type="http://schemas.openxmlformats.org/officeDocument/2006/relationships/hyperlink" Target="http://w3schools.com" TargetMode="External"/><Relationship Id="rId568" Type="http://schemas.openxmlformats.org/officeDocument/2006/relationships/hyperlink" Target="http://realtor.com" TargetMode="External"/><Relationship Id="rId689" Type="http://schemas.openxmlformats.org/officeDocument/2006/relationships/hyperlink" Target="http://medicalnewstoday.com" TargetMode="External"/><Relationship Id="rId204" Type="http://schemas.openxmlformats.org/officeDocument/2006/relationships/hyperlink" Target="http://nytimes.com" TargetMode="External"/><Relationship Id="rId325" Type="http://schemas.openxmlformats.org/officeDocument/2006/relationships/hyperlink" Target="http://webmd.com" TargetMode="External"/><Relationship Id="rId446" Type="http://schemas.openxmlformats.org/officeDocument/2006/relationships/hyperlink" Target="http://msn.com" TargetMode="External"/><Relationship Id="rId567" Type="http://schemas.openxmlformats.org/officeDocument/2006/relationships/hyperlink" Target="http://wikihow.com" TargetMode="External"/><Relationship Id="rId688" Type="http://schemas.openxmlformats.org/officeDocument/2006/relationships/hyperlink" Target="http://ajc.com" TargetMode="External"/><Relationship Id="rId203" Type="http://schemas.openxmlformats.org/officeDocument/2006/relationships/hyperlink" Target="http://therighthairstyles.com" TargetMode="External"/><Relationship Id="rId324" Type="http://schemas.openxmlformats.org/officeDocument/2006/relationships/hyperlink" Target="http://zone.msn.com" TargetMode="External"/><Relationship Id="rId445" Type="http://schemas.openxmlformats.org/officeDocument/2006/relationships/hyperlink" Target="http://mail.yahoo.com" TargetMode="External"/><Relationship Id="rId566" Type="http://schemas.openxmlformats.org/officeDocument/2006/relationships/hyperlink" Target="http://accuweather.com" TargetMode="External"/><Relationship Id="rId687" Type="http://schemas.openxmlformats.org/officeDocument/2006/relationships/hyperlink" Target="http://whatismyipaddress.com" TargetMode="External"/><Relationship Id="rId209" Type="http://schemas.openxmlformats.org/officeDocument/2006/relationships/hyperlink" Target="http://ranker.com" TargetMode="External"/><Relationship Id="rId208" Type="http://schemas.openxmlformats.org/officeDocument/2006/relationships/hyperlink" Target="http://finance.yahoo.com" TargetMode="External"/><Relationship Id="rId329" Type="http://schemas.openxmlformats.org/officeDocument/2006/relationships/hyperlink" Target="http://forbes.com" TargetMode="External"/><Relationship Id="rId207" Type="http://schemas.openxmlformats.org/officeDocument/2006/relationships/hyperlink" Target="http://lotterypost.com" TargetMode="External"/><Relationship Id="rId328" Type="http://schemas.openxmlformats.org/officeDocument/2006/relationships/hyperlink" Target="http://si.com" TargetMode="External"/><Relationship Id="rId449" Type="http://schemas.openxmlformats.org/officeDocument/2006/relationships/hyperlink" Target="http://people.com" TargetMode="External"/><Relationship Id="rId440" Type="http://schemas.openxmlformats.org/officeDocument/2006/relationships/hyperlink" Target="http://milb.com" TargetMode="External"/><Relationship Id="rId561" Type="http://schemas.openxmlformats.org/officeDocument/2006/relationships/hyperlink" Target="http://geeksforgeeks.org" TargetMode="External"/><Relationship Id="rId682" Type="http://schemas.openxmlformats.org/officeDocument/2006/relationships/hyperlink" Target="http://buzzfeed.com" TargetMode="External"/><Relationship Id="rId560" Type="http://schemas.openxmlformats.org/officeDocument/2006/relationships/hyperlink" Target="http://signin.ebay.com" TargetMode="External"/><Relationship Id="rId681" Type="http://schemas.openxmlformats.org/officeDocument/2006/relationships/hyperlink" Target="http://dmv.org" TargetMode="External"/><Relationship Id="rId680" Type="http://schemas.openxmlformats.org/officeDocument/2006/relationships/hyperlink" Target="http://realtor.com" TargetMode="External"/><Relationship Id="rId202" Type="http://schemas.openxmlformats.org/officeDocument/2006/relationships/hyperlink" Target="http://wunderground.com" TargetMode="External"/><Relationship Id="rId323" Type="http://schemas.openxmlformats.org/officeDocument/2006/relationships/hyperlink" Target="http://womenshealthmag.com" TargetMode="External"/><Relationship Id="rId444" Type="http://schemas.openxmlformats.org/officeDocument/2006/relationships/hyperlink" Target="http://cars.com" TargetMode="External"/><Relationship Id="rId565" Type="http://schemas.openxmlformats.org/officeDocument/2006/relationships/hyperlink" Target="http://maxroll.gg" TargetMode="External"/><Relationship Id="rId686" Type="http://schemas.openxmlformats.org/officeDocument/2006/relationships/hyperlink" Target="http://nba.com" TargetMode="External"/><Relationship Id="rId201" Type="http://schemas.openxmlformats.org/officeDocument/2006/relationships/hyperlink" Target="http://biblegateway.com" TargetMode="External"/><Relationship Id="rId322" Type="http://schemas.openxmlformats.org/officeDocument/2006/relationships/hyperlink" Target="http://ebay.com" TargetMode="External"/><Relationship Id="rId443" Type="http://schemas.openxmlformats.org/officeDocument/2006/relationships/hyperlink" Target="http://calculator.net" TargetMode="External"/><Relationship Id="rId564" Type="http://schemas.openxmlformats.org/officeDocument/2006/relationships/hyperlink" Target="http://zdnet.com" TargetMode="External"/><Relationship Id="rId685" Type="http://schemas.openxmlformats.org/officeDocument/2006/relationships/hyperlink" Target="http://thesaurus.com" TargetMode="External"/><Relationship Id="rId200" Type="http://schemas.openxmlformats.org/officeDocument/2006/relationships/hyperlink" Target="http://biblegateway.com" TargetMode="External"/><Relationship Id="rId321" Type="http://schemas.openxmlformats.org/officeDocument/2006/relationships/hyperlink" Target="http://weather.com" TargetMode="External"/><Relationship Id="rId442" Type="http://schemas.openxmlformats.org/officeDocument/2006/relationships/hyperlink" Target="http://mapquest.com" TargetMode="External"/><Relationship Id="rId563" Type="http://schemas.openxmlformats.org/officeDocument/2006/relationships/hyperlink" Target="http://ebay.com" TargetMode="External"/><Relationship Id="rId684" Type="http://schemas.openxmlformats.org/officeDocument/2006/relationships/hyperlink" Target="http://cbssports.com" TargetMode="External"/><Relationship Id="rId320" Type="http://schemas.openxmlformats.org/officeDocument/2006/relationships/hyperlink" Target="http://activebeat.com" TargetMode="External"/><Relationship Id="rId441" Type="http://schemas.openxmlformats.org/officeDocument/2006/relationships/hyperlink" Target="http://zillow.com" TargetMode="External"/><Relationship Id="rId562" Type="http://schemas.openxmlformats.org/officeDocument/2006/relationships/hyperlink" Target="http://mail.yahoo.com" TargetMode="External"/><Relationship Id="rId683" Type="http://schemas.openxmlformats.org/officeDocument/2006/relationships/hyperlink" Target="http://forbes.com" TargetMode="External"/><Relationship Id="rId316" Type="http://schemas.openxmlformats.org/officeDocument/2006/relationships/hyperlink" Target="http://finance.yahoo.com" TargetMode="External"/><Relationship Id="rId437" Type="http://schemas.openxmlformats.org/officeDocument/2006/relationships/hyperlink" Target="http://foxnews.com" TargetMode="External"/><Relationship Id="rId558" Type="http://schemas.openxmlformats.org/officeDocument/2006/relationships/hyperlink" Target="http://accuweather.com" TargetMode="External"/><Relationship Id="rId679" Type="http://schemas.openxmlformats.org/officeDocument/2006/relationships/hyperlink" Target="http://finance.yahoo.com" TargetMode="External"/><Relationship Id="rId315" Type="http://schemas.openxmlformats.org/officeDocument/2006/relationships/hyperlink" Target="http://apnews.com" TargetMode="External"/><Relationship Id="rId436" Type="http://schemas.openxmlformats.org/officeDocument/2006/relationships/hyperlink" Target="http://realtor.com" TargetMode="External"/><Relationship Id="rId557" Type="http://schemas.openxmlformats.org/officeDocument/2006/relationships/hyperlink" Target="http://citationmachine.net" TargetMode="External"/><Relationship Id="rId678" Type="http://schemas.openxmlformats.org/officeDocument/2006/relationships/hyperlink" Target="http://cbsnews.com" TargetMode="External"/><Relationship Id="rId314" Type="http://schemas.openxmlformats.org/officeDocument/2006/relationships/hyperlink" Target="http://bestbuy.com" TargetMode="External"/><Relationship Id="rId435" Type="http://schemas.openxmlformats.org/officeDocument/2006/relationships/hyperlink" Target="http://sneakertoast.com" TargetMode="External"/><Relationship Id="rId556" Type="http://schemas.openxmlformats.org/officeDocument/2006/relationships/hyperlink" Target="http://gamerant.com" TargetMode="External"/><Relationship Id="rId677" Type="http://schemas.openxmlformats.org/officeDocument/2006/relationships/hyperlink" Target="http://rollingstone.com" TargetMode="External"/><Relationship Id="rId313" Type="http://schemas.openxmlformats.org/officeDocument/2006/relationships/hyperlink" Target="http://investing.com" TargetMode="External"/><Relationship Id="rId434" Type="http://schemas.openxmlformats.org/officeDocument/2006/relationships/hyperlink" Target="http://realtor.com" TargetMode="External"/><Relationship Id="rId555" Type="http://schemas.openxmlformats.org/officeDocument/2006/relationships/hyperlink" Target="http://finance.yahoo.com" TargetMode="External"/><Relationship Id="rId676" Type="http://schemas.openxmlformats.org/officeDocument/2006/relationships/hyperlink" Target="http://dailydot.com" TargetMode="External"/><Relationship Id="rId319" Type="http://schemas.openxmlformats.org/officeDocument/2006/relationships/hyperlink" Target="http://drugs.com" TargetMode="External"/><Relationship Id="rId318" Type="http://schemas.openxmlformats.org/officeDocument/2006/relationships/hyperlink" Target="http://weather.com" TargetMode="External"/><Relationship Id="rId439" Type="http://schemas.openxmlformats.org/officeDocument/2006/relationships/hyperlink" Target="http://msn.com" TargetMode="External"/><Relationship Id="rId317" Type="http://schemas.openxmlformats.org/officeDocument/2006/relationships/hyperlink" Target="http://w3schools.com" TargetMode="External"/><Relationship Id="rId438" Type="http://schemas.openxmlformats.org/officeDocument/2006/relationships/hyperlink" Target="http://iflscience.com" TargetMode="External"/><Relationship Id="rId559" Type="http://schemas.openxmlformats.org/officeDocument/2006/relationships/hyperlink" Target="http://cars.com" TargetMode="External"/><Relationship Id="rId550" Type="http://schemas.openxmlformats.org/officeDocument/2006/relationships/hyperlink" Target="http://eenadu.net" TargetMode="External"/><Relationship Id="rId671" Type="http://schemas.openxmlformats.org/officeDocument/2006/relationships/hyperlink" Target="http://chicagotribune.com" TargetMode="External"/><Relationship Id="rId670" Type="http://schemas.openxmlformats.org/officeDocument/2006/relationships/hyperlink" Target="http://mail.aol.com" TargetMode="External"/><Relationship Id="rId312" Type="http://schemas.openxmlformats.org/officeDocument/2006/relationships/hyperlink" Target="http://fandom.com" TargetMode="External"/><Relationship Id="rId433" Type="http://schemas.openxmlformats.org/officeDocument/2006/relationships/hyperlink" Target="http://weather.com" TargetMode="External"/><Relationship Id="rId554" Type="http://schemas.openxmlformats.org/officeDocument/2006/relationships/hyperlink" Target="http://fandom.com" TargetMode="External"/><Relationship Id="rId675" Type="http://schemas.openxmlformats.org/officeDocument/2006/relationships/hyperlink" Target="http://al.com" TargetMode="External"/><Relationship Id="rId311" Type="http://schemas.openxmlformats.org/officeDocument/2006/relationships/hyperlink" Target="http://newsharper.com" TargetMode="External"/><Relationship Id="rId432" Type="http://schemas.openxmlformats.org/officeDocument/2006/relationships/hyperlink" Target="http://slickdeals.net" TargetMode="External"/><Relationship Id="rId553" Type="http://schemas.openxmlformats.org/officeDocument/2006/relationships/hyperlink" Target="http://nypost.com" TargetMode="External"/><Relationship Id="rId674" Type="http://schemas.openxmlformats.org/officeDocument/2006/relationships/hyperlink" Target="http://dictionary.com" TargetMode="External"/><Relationship Id="rId310" Type="http://schemas.openxmlformats.org/officeDocument/2006/relationships/hyperlink" Target="http://foxnews.com" TargetMode="External"/><Relationship Id="rId431" Type="http://schemas.openxmlformats.org/officeDocument/2006/relationships/hyperlink" Target="http://finance.yahoo.com" TargetMode="External"/><Relationship Id="rId552" Type="http://schemas.openxmlformats.org/officeDocument/2006/relationships/hyperlink" Target="http://forbes.com" TargetMode="External"/><Relationship Id="rId673" Type="http://schemas.openxmlformats.org/officeDocument/2006/relationships/hyperlink" Target="http://semana.com" TargetMode="External"/><Relationship Id="rId430" Type="http://schemas.openxmlformats.org/officeDocument/2006/relationships/hyperlink" Target="http://activebeat.com" TargetMode="External"/><Relationship Id="rId551" Type="http://schemas.openxmlformats.org/officeDocument/2006/relationships/hyperlink" Target="http://bbc.com" TargetMode="External"/><Relationship Id="rId672" Type="http://schemas.openxmlformats.org/officeDocument/2006/relationships/hyperlink" Target="http://firstcoastnews.com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Relationship Id="rId3" Type="http://schemas.openxmlformats.org/officeDocument/2006/relationships/pivotTable" Target="../pivotTables/pivotTable14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Relationship Id="rId5" Type="http://schemas.openxmlformats.org/officeDocument/2006/relationships/pivotTable" Target="../pivotTables/pivotTable16.xml"/><Relationship Id="rId6" Type="http://schemas.openxmlformats.org/officeDocument/2006/relationships/pivotTable" Target="../pivotTables/pivotTable17.xml"/><Relationship Id="rId7" Type="http://schemas.openxmlformats.org/officeDocument/2006/relationships/pivotTable" Target="../pivotTables/pivotTable18.xml"/><Relationship Id="rId8" Type="http://schemas.openxmlformats.org/officeDocument/2006/relationships/pivotTable" Target="../pivotTables/pivotTable19.xml"/><Relationship Id="rId11" Type="http://schemas.openxmlformats.org/officeDocument/2006/relationships/pivotTable" Target="../pivotTables/pivotTable22.xml"/><Relationship Id="rId10" Type="http://schemas.openxmlformats.org/officeDocument/2006/relationships/pivotTable" Target="../pivotTables/pivotTable21.xml"/><Relationship Id="rId13" Type="http://schemas.openxmlformats.org/officeDocument/2006/relationships/pivotTable" Target="../pivotTables/pivotTable24.xml"/><Relationship Id="rId12" Type="http://schemas.openxmlformats.org/officeDocument/2006/relationships/pivotTable" Target="../pivotTables/pivotTable23.xml"/><Relationship Id="rId15" Type="http://schemas.openxmlformats.org/officeDocument/2006/relationships/pivotTable" Target="../pivotTables/pivotTable26.xml"/><Relationship Id="rId14" Type="http://schemas.openxmlformats.org/officeDocument/2006/relationships/pivotTable" Target="../pivotTables/pivotTable25.xml"/><Relationship Id="rId16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pivotTable" Target="../pivotTables/pivotTable28.xml"/><Relationship Id="rId3" Type="http://schemas.openxmlformats.org/officeDocument/2006/relationships/drawing" Target="../drawings/drawing11.xml"/><Relationship Id="rId6" Type="http://schemas.openxmlformats.org/officeDocument/2006/relationships/table" Target="../tables/table1.xml"/><Relationship Id="rId7" Type="http://schemas.openxmlformats.org/officeDocument/2006/relationships/table" Target="../tables/table2.xm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msn.com" TargetMode="External"/><Relationship Id="rId194" Type="http://schemas.openxmlformats.org/officeDocument/2006/relationships/hyperlink" Target="http://whatismyipaddress.com" TargetMode="External"/><Relationship Id="rId193" Type="http://schemas.openxmlformats.org/officeDocument/2006/relationships/hyperlink" Target="http://businessinsider.com" TargetMode="External"/><Relationship Id="rId192" Type="http://schemas.openxmlformats.org/officeDocument/2006/relationships/hyperlink" Target="http://msn.com" TargetMode="External"/><Relationship Id="rId191" Type="http://schemas.openxmlformats.org/officeDocument/2006/relationships/hyperlink" Target="http://gamerant.com" TargetMode="External"/><Relationship Id="rId187" Type="http://schemas.openxmlformats.org/officeDocument/2006/relationships/hyperlink" Target="http://usatoday.com" TargetMode="External"/><Relationship Id="rId186" Type="http://schemas.openxmlformats.org/officeDocument/2006/relationships/hyperlink" Target="http://fandomwire.com" TargetMode="External"/><Relationship Id="rId185" Type="http://schemas.openxmlformats.org/officeDocument/2006/relationships/hyperlink" Target="http://yachtworld.com" TargetMode="External"/><Relationship Id="rId184" Type="http://schemas.openxmlformats.org/officeDocument/2006/relationships/hyperlink" Target="http://mail.aol.com" TargetMode="External"/><Relationship Id="rId189" Type="http://schemas.openxmlformats.org/officeDocument/2006/relationships/hyperlink" Target="http://hindustantimes.com" TargetMode="External"/><Relationship Id="rId188" Type="http://schemas.openxmlformats.org/officeDocument/2006/relationships/hyperlink" Target="http://msn.com" TargetMode="External"/><Relationship Id="rId183" Type="http://schemas.openxmlformats.org/officeDocument/2006/relationships/hyperlink" Target="http://realtor.com" TargetMode="External"/><Relationship Id="rId182" Type="http://schemas.openxmlformats.org/officeDocument/2006/relationships/hyperlink" Target="http://foxnews.com" TargetMode="External"/><Relationship Id="rId181" Type="http://schemas.openxmlformats.org/officeDocument/2006/relationships/hyperlink" Target="http://finance.yahoo.com" TargetMode="External"/><Relationship Id="rId180" Type="http://schemas.openxmlformats.org/officeDocument/2006/relationships/hyperlink" Target="http://msn.com" TargetMode="External"/><Relationship Id="rId176" Type="http://schemas.openxmlformats.org/officeDocument/2006/relationships/hyperlink" Target="http://ebay.com" TargetMode="External"/><Relationship Id="rId297" Type="http://schemas.openxmlformats.org/officeDocument/2006/relationships/hyperlink" Target="http://si.com" TargetMode="External"/><Relationship Id="rId175" Type="http://schemas.openxmlformats.org/officeDocument/2006/relationships/hyperlink" Target="http://mapquest.com" TargetMode="External"/><Relationship Id="rId296" Type="http://schemas.openxmlformats.org/officeDocument/2006/relationships/hyperlink" Target="http://realtor.com" TargetMode="External"/><Relationship Id="rId174" Type="http://schemas.openxmlformats.org/officeDocument/2006/relationships/hyperlink" Target="http://screenrant.com" TargetMode="External"/><Relationship Id="rId295" Type="http://schemas.openxmlformats.org/officeDocument/2006/relationships/hyperlink" Target="http://cbssports.com" TargetMode="External"/><Relationship Id="rId173" Type="http://schemas.openxmlformats.org/officeDocument/2006/relationships/hyperlink" Target="http://mail.aol.com" TargetMode="External"/><Relationship Id="rId294" Type="http://schemas.openxmlformats.org/officeDocument/2006/relationships/hyperlink" Target="http://medicalnewstoday.com" TargetMode="External"/><Relationship Id="rId179" Type="http://schemas.openxmlformats.org/officeDocument/2006/relationships/hyperlink" Target="http://biblestudytools.com" TargetMode="External"/><Relationship Id="rId178" Type="http://schemas.openxmlformats.org/officeDocument/2006/relationships/hyperlink" Target="http://msn.com" TargetMode="External"/><Relationship Id="rId299" Type="http://schemas.openxmlformats.org/officeDocument/2006/relationships/hyperlink" Target="http://shareably.net" TargetMode="External"/><Relationship Id="rId177" Type="http://schemas.openxmlformats.org/officeDocument/2006/relationships/hyperlink" Target="http://yahoo.com" TargetMode="External"/><Relationship Id="rId298" Type="http://schemas.openxmlformats.org/officeDocument/2006/relationships/hyperlink" Target="http://news.yahoo.com" TargetMode="External"/><Relationship Id="rId198" Type="http://schemas.openxmlformats.org/officeDocument/2006/relationships/hyperlink" Target="http://mail.aol.com" TargetMode="External"/><Relationship Id="rId197" Type="http://schemas.openxmlformats.org/officeDocument/2006/relationships/hyperlink" Target="http://geeksforgeeks.org" TargetMode="External"/><Relationship Id="rId196" Type="http://schemas.openxmlformats.org/officeDocument/2006/relationships/hyperlink" Target="http://mlb.com" TargetMode="External"/><Relationship Id="rId195" Type="http://schemas.openxmlformats.org/officeDocument/2006/relationships/hyperlink" Target="http://news.yahoo.com" TargetMode="External"/><Relationship Id="rId199" Type="http://schemas.openxmlformats.org/officeDocument/2006/relationships/hyperlink" Target="http://ebay.com" TargetMode="External"/><Relationship Id="rId150" Type="http://schemas.openxmlformats.org/officeDocument/2006/relationships/hyperlink" Target="http://omnicalculator.com" TargetMode="External"/><Relationship Id="rId271" Type="http://schemas.openxmlformats.org/officeDocument/2006/relationships/hyperlink" Target="http://alotfinance.com" TargetMode="External"/><Relationship Id="rId392" Type="http://schemas.openxmlformats.org/officeDocument/2006/relationships/hyperlink" Target="http://finance.yahoo.com" TargetMode="External"/><Relationship Id="rId270" Type="http://schemas.openxmlformats.org/officeDocument/2006/relationships/hyperlink" Target="http://politico.com" TargetMode="External"/><Relationship Id="rId391" Type="http://schemas.openxmlformats.org/officeDocument/2006/relationships/hyperlink" Target="http://essentiallysports.com" TargetMode="External"/><Relationship Id="rId390" Type="http://schemas.openxmlformats.org/officeDocument/2006/relationships/hyperlink" Target="http://fandomwire.com" TargetMode="External"/><Relationship Id="rId1" Type="http://schemas.openxmlformats.org/officeDocument/2006/relationships/hyperlink" Target="http://cheapoair.com" TargetMode="External"/><Relationship Id="rId2" Type="http://schemas.openxmlformats.org/officeDocument/2006/relationships/hyperlink" Target="http://drugs.com" TargetMode="External"/><Relationship Id="rId3" Type="http://schemas.openxmlformats.org/officeDocument/2006/relationships/hyperlink" Target="http://ranker.com" TargetMode="External"/><Relationship Id="rId149" Type="http://schemas.openxmlformats.org/officeDocument/2006/relationships/hyperlink" Target="http://ebay.com" TargetMode="External"/><Relationship Id="rId4" Type="http://schemas.openxmlformats.org/officeDocument/2006/relationships/hyperlink" Target="http://tripadvisor.com" TargetMode="External"/><Relationship Id="rId148" Type="http://schemas.openxmlformats.org/officeDocument/2006/relationships/hyperlink" Target="http://cbsnews.com" TargetMode="External"/><Relationship Id="rId269" Type="http://schemas.openxmlformats.org/officeDocument/2006/relationships/hyperlink" Target="http://heraldweekly.com" TargetMode="External"/><Relationship Id="rId9" Type="http://schemas.openxmlformats.org/officeDocument/2006/relationships/hyperlink" Target="http://evite.com" TargetMode="External"/><Relationship Id="rId143" Type="http://schemas.openxmlformats.org/officeDocument/2006/relationships/hyperlink" Target="http://newsharper.com" TargetMode="External"/><Relationship Id="rId264" Type="http://schemas.openxmlformats.org/officeDocument/2006/relationships/hyperlink" Target="http://weather.com" TargetMode="External"/><Relationship Id="rId385" Type="http://schemas.openxmlformats.org/officeDocument/2006/relationships/hyperlink" Target="http://mlb.com" TargetMode="External"/><Relationship Id="rId142" Type="http://schemas.openxmlformats.org/officeDocument/2006/relationships/hyperlink" Target="http://buzzfeed.com" TargetMode="External"/><Relationship Id="rId263" Type="http://schemas.openxmlformats.org/officeDocument/2006/relationships/hyperlink" Target="http://milb.com" TargetMode="External"/><Relationship Id="rId384" Type="http://schemas.openxmlformats.org/officeDocument/2006/relationships/hyperlink" Target="http://timeanddate.com" TargetMode="External"/><Relationship Id="rId141" Type="http://schemas.openxmlformats.org/officeDocument/2006/relationships/hyperlink" Target="http://cbsnews.com" TargetMode="External"/><Relationship Id="rId262" Type="http://schemas.openxmlformats.org/officeDocument/2006/relationships/hyperlink" Target="http://foxnews.com" TargetMode="External"/><Relationship Id="rId383" Type="http://schemas.openxmlformats.org/officeDocument/2006/relationships/hyperlink" Target="http://nytimes.com" TargetMode="External"/><Relationship Id="rId140" Type="http://schemas.openxmlformats.org/officeDocument/2006/relationships/hyperlink" Target="http://outlook.live.com" TargetMode="External"/><Relationship Id="rId261" Type="http://schemas.openxmlformats.org/officeDocument/2006/relationships/hyperlink" Target="http://biblegateway.com" TargetMode="External"/><Relationship Id="rId382" Type="http://schemas.openxmlformats.org/officeDocument/2006/relationships/hyperlink" Target="http://boattrader.com" TargetMode="External"/><Relationship Id="rId5" Type="http://schemas.openxmlformats.org/officeDocument/2006/relationships/hyperlink" Target="http://pandora.com" TargetMode="External"/><Relationship Id="rId147" Type="http://schemas.openxmlformats.org/officeDocument/2006/relationships/hyperlink" Target="http://ign.com" TargetMode="External"/><Relationship Id="rId268" Type="http://schemas.openxmlformats.org/officeDocument/2006/relationships/hyperlink" Target="http://cbsnews.com" TargetMode="External"/><Relationship Id="rId389" Type="http://schemas.openxmlformats.org/officeDocument/2006/relationships/hyperlink" Target="http://the-sun.com" TargetMode="External"/><Relationship Id="rId6" Type="http://schemas.openxmlformats.org/officeDocument/2006/relationships/hyperlink" Target="http://realtor.com" TargetMode="External"/><Relationship Id="rId146" Type="http://schemas.openxmlformats.org/officeDocument/2006/relationships/hyperlink" Target="http://msn.com" TargetMode="External"/><Relationship Id="rId267" Type="http://schemas.openxmlformats.org/officeDocument/2006/relationships/hyperlink" Target="http://rollingstone.com" TargetMode="External"/><Relationship Id="rId388" Type="http://schemas.openxmlformats.org/officeDocument/2006/relationships/hyperlink" Target="http://flightaware.com" TargetMode="External"/><Relationship Id="rId7" Type="http://schemas.openxmlformats.org/officeDocument/2006/relationships/hyperlink" Target="http://accuweather.com" TargetMode="External"/><Relationship Id="rId145" Type="http://schemas.openxmlformats.org/officeDocument/2006/relationships/hyperlink" Target="http://eenadu.net" TargetMode="External"/><Relationship Id="rId266" Type="http://schemas.openxmlformats.org/officeDocument/2006/relationships/hyperlink" Target="http://outlook.live.com" TargetMode="External"/><Relationship Id="rId387" Type="http://schemas.openxmlformats.org/officeDocument/2006/relationships/hyperlink" Target="http://yahoo.com" TargetMode="External"/><Relationship Id="rId8" Type="http://schemas.openxmlformats.org/officeDocument/2006/relationships/hyperlink" Target="http://msn.com" TargetMode="External"/><Relationship Id="rId144" Type="http://schemas.openxmlformats.org/officeDocument/2006/relationships/hyperlink" Target="http://mlb.com" TargetMode="External"/><Relationship Id="rId265" Type="http://schemas.openxmlformats.org/officeDocument/2006/relationships/hyperlink" Target="http://citationmachine.net" TargetMode="External"/><Relationship Id="rId386" Type="http://schemas.openxmlformats.org/officeDocument/2006/relationships/hyperlink" Target="http://cnn.com" TargetMode="External"/><Relationship Id="rId260" Type="http://schemas.openxmlformats.org/officeDocument/2006/relationships/hyperlink" Target="http://cnet.com" TargetMode="External"/><Relationship Id="rId381" Type="http://schemas.openxmlformats.org/officeDocument/2006/relationships/hyperlink" Target="http://moneyppl.com" TargetMode="External"/><Relationship Id="rId380" Type="http://schemas.openxmlformats.org/officeDocument/2006/relationships/hyperlink" Target="http://kbb.com" TargetMode="External"/><Relationship Id="rId139" Type="http://schemas.openxmlformats.org/officeDocument/2006/relationships/hyperlink" Target="http://msn.com" TargetMode="External"/><Relationship Id="rId138" Type="http://schemas.openxmlformats.org/officeDocument/2006/relationships/hyperlink" Target="http://ebay.com" TargetMode="External"/><Relationship Id="rId259" Type="http://schemas.openxmlformats.org/officeDocument/2006/relationships/hyperlink" Target="http://biblegateway.com" TargetMode="External"/><Relationship Id="rId137" Type="http://schemas.openxmlformats.org/officeDocument/2006/relationships/hyperlink" Target="http://cbsnews.com" TargetMode="External"/><Relationship Id="rId258" Type="http://schemas.openxmlformats.org/officeDocument/2006/relationships/hyperlink" Target="http://finance.yahoo.com" TargetMode="External"/><Relationship Id="rId379" Type="http://schemas.openxmlformats.org/officeDocument/2006/relationships/hyperlink" Target="http://bridesblush.com" TargetMode="External"/><Relationship Id="rId132" Type="http://schemas.openxmlformats.org/officeDocument/2006/relationships/hyperlink" Target="http://ebay.com" TargetMode="External"/><Relationship Id="rId253" Type="http://schemas.openxmlformats.org/officeDocument/2006/relationships/hyperlink" Target="http://zillow.com" TargetMode="External"/><Relationship Id="rId374" Type="http://schemas.openxmlformats.org/officeDocument/2006/relationships/hyperlink" Target="http://cbsnews.com" TargetMode="External"/><Relationship Id="rId495" Type="http://schemas.openxmlformats.org/officeDocument/2006/relationships/hyperlink" Target="http://mail.yahoo.com" TargetMode="External"/><Relationship Id="rId131" Type="http://schemas.openxmlformats.org/officeDocument/2006/relationships/hyperlink" Target="http://investing.com" TargetMode="External"/><Relationship Id="rId252" Type="http://schemas.openxmlformats.org/officeDocument/2006/relationships/hyperlink" Target="http://finance.yahoo.com" TargetMode="External"/><Relationship Id="rId373" Type="http://schemas.openxmlformats.org/officeDocument/2006/relationships/hyperlink" Target="http://foxbusiness.com" TargetMode="External"/><Relationship Id="rId494" Type="http://schemas.openxmlformats.org/officeDocument/2006/relationships/hyperlink" Target="http://nbcsports.com" TargetMode="External"/><Relationship Id="rId130" Type="http://schemas.openxmlformats.org/officeDocument/2006/relationships/hyperlink" Target="http://apnews.com" TargetMode="External"/><Relationship Id="rId251" Type="http://schemas.openxmlformats.org/officeDocument/2006/relationships/hyperlink" Target="http://news.yahoo.com" TargetMode="External"/><Relationship Id="rId372" Type="http://schemas.openxmlformats.org/officeDocument/2006/relationships/hyperlink" Target="http://mail.yahoo.com" TargetMode="External"/><Relationship Id="rId493" Type="http://schemas.openxmlformats.org/officeDocument/2006/relationships/hyperlink" Target="http://weather.com" TargetMode="External"/><Relationship Id="rId250" Type="http://schemas.openxmlformats.org/officeDocument/2006/relationships/hyperlink" Target="http://yourroyals.com" TargetMode="External"/><Relationship Id="rId371" Type="http://schemas.openxmlformats.org/officeDocument/2006/relationships/hyperlink" Target="http://my.yahoo.com" TargetMode="External"/><Relationship Id="rId492" Type="http://schemas.openxmlformats.org/officeDocument/2006/relationships/hyperlink" Target="http://nytimes.com" TargetMode="External"/><Relationship Id="rId136" Type="http://schemas.openxmlformats.org/officeDocument/2006/relationships/hyperlink" Target="http://dafont.com" TargetMode="External"/><Relationship Id="rId257" Type="http://schemas.openxmlformats.org/officeDocument/2006/relationships/hyperlink" Target="http://greedyfinance.com" TargetMode="External"/><Relationship Id="rId378" Type="http://schemas.openxmlformats.org/officeDocument/2006/relationships/hyperlink" Target="http://biblegateway.com" TargetMode="External"/><Relationship Id="rId499" Type="http://schemas.openxmlformats.org/officeDocument/2006/relationships/hyperlink" Target="http://livescience.com" TargetMode="External"/><Relationship Id="rId135" Type="http://schemas.openxmlformats.org/officeDocument/2006/relationships/hyperlink" Target="http://dailymail.co.uk/news" TargetMode="External"/><Relationship Id="rId256" Type="http://schemas.openxmlformats.org/officeDocument/2006/relationships/hyperlink" Target="http://soaps.sheknows.com" TargetMode="External"/><Relationship Id="rId377" Type="http://schemas.openxmlformats.org/officeDocument/2006/relationships/hyperlink" Target="http://tomsguide.com" TargetMode="External"/><Relationship Id="rId498" Type="http://schemas.openxmlformats.org/officeDocument/2006/relationships/hyperlink" Target="http://whatismyipaddress.com" TargetMode="External"/><Relationship Id="rId134" Type="http://schemas.openxmlformats.org/officeDocument/2006/relationships/hyperlink" Target="http://semana.com" TargetMode="External"/><Relationship Id="rId255" Type="http://schemas.openxmlformats.org/officeDocument/2006/relationships/hyperlink" Target="http://ebay.com" TargetMode="External"/><Relationship Id="rId376" Type="http://schemas.openxmlformats.org/officeDocument/2006/relationships/hyperlink" Target="http://forbes.com" TargetMode="External"/><Relationship Id="rId497" Type="http://schemas.openxmlformats.org/officeDocument/2006/relationships/hyperlink" Target="http://wikihow.com" TargetMode="External"/><Relationship Id="rId133" Type="http://schemas.openxmlformats.org/officeDocument/2006/relationships/hyperlink" Target="http://mail.yahoo.com" TargetMode="External"/><Relationship Id="rId254" Type="http://schemas.openxmlformats.org/officeDocument/2006/relationships/hyperlink" Target="http://boattrader.com" TargetMode="External"/><Relationship Id="rId375" Type="http://schemas.openxmlformats.org/officeDocument/2006/relationships/hyperlink" Target="http://ebay.com" TargetMode="External"/><Relationship Id="rId496" Type="http://schemas.openxmlformats.org/officeDocument/2006/relationships/hyperlink" Target="http://ew.com" TargetMode="External"/><Relationship Id="rId172" Type="http://schemas.openxmlformats.org/officeDocument/2006/relationships/hyperlink" Target="http://cnn.com" TargetMode="External"/><Relationship Id="rId293" Type="http://schemas.openxmlformats.org/officeDocument/2006/relationships/hyperlink" Target="http://iflscience.com" TargetMode="External"/><Relationship Id="rId171" Type="http://schemas.openxmlformats.org/officeDocument/2006/relationships/hyperlink" Target="http://businessinsider.com" TargetMode="External"/><Relationship Id="rId292" Type="http://schemas.openxmlformats.org/officeDocument/2006/relationships/hyperlink" Target="http://dailydot.com" TargetMode="External"/><Relationship Id="rId170" Type="http://schemas.openxmlformats.org/officeDocument/2006/relationships/hyperlink" Target="http://lotterypost.com" TargetMode="External"/><Relationship Id="rId291" Type="http://schemas.openxmlformats.org/officeDocument/2006/relationships/hyperlink" Target="http://weather.com" TargetMode="External"/><Relationship Id="rId290" Type="http://schemas.openxmlformats.org/officeDocument/2006/relationships/hyperlink" Target="http://kbb.com" TargetMode="External"/><Relationship Id="rId165" Type="http://schemas.openxmlformats.org/officeDocument/2006/relationships/hyperlink" Target="http://nbcdfw.com" TargetMode="External"/><Relationship Id="rId286" Type="http://schemas.openxmlformats.org/officeDocument/2006/relationships/hyperlink" Target="http://icy-veins.com" TargetMode="External"/><Relationship Id="rId164" Type="http://schemas.openxmlformats.org/officeDocument/2006/relationships/hyperlink" Target="http://uscellular.com" TargetMode="External"/><Relationship Id="rId285" Type="http://schemas.openxmlformats.org/officeDocument/2006/relationships/hyperlink" Target="http://finance.yahoo.com" TargetMode="External"/><Relationship Id="rId163" Type="http://schemas.openxmlformats.org/officeDocument/2006/relationships/hyperlink" Target="http://whatismyipaddress.com" TargetMode="External"/><Relationship Id="rId284" Type="http://schemas.openxmlformats.org/officeDocument/2006/relationships/hyperlink" Target="http://foxnews.com" TargetMode="External"/><Relationship Id="rId162" Type="http://schemas.openxmlformats.org/officeDocument/2006/relationships/hyperlink" Target="http://signupgenius.com" TargetMode="External"/><Relationship Id="rId283" Type="http://schemas.openxmlformats.org/officeDocument/2006/relationships/hyperlink" Target="http://wsj.com" TargetMode="External"/><Relationship Id="rId169" Type="http://schemas.openxmlformats.org/officeDocument/2006/relationships/hyperlink" Target="http://businessinsider.com" TargetMode="External"/><Relationship Id="rId168" Type="http://schemas.openxmlformats.org/officeDocument/2006/relationships/hyperlink" Target="http://mail.aol.com" TargetMode="External"/><Relationship Id="rId289" Type="http://schemas.openxmlformats.org/officeDocument/2006/relationships/hyperlink" Target="http://foxnews.com" TargetMode="External"/><Relationship Id="rId167" Type="http://schemas.openxmlformats.org/officeDocument/2006/relationships/hyperlink" Target="http://lotterypost.com" TargetMode="External"/><Relationship Id="rId288" Type="http://schemas.openxmlformats.org/officeDocument/2006/relationships/hyperlink" Target="http://sciencealert.com" TargetMode="External"/><Relationship Id="rId166" Type="http://schemas.openxmlformats.org/officeDocument/2006/relationships/hyperlink" Target="http://ebay.com" TargetMode="External"/><Relationship Id="rId287" Type="http://schemas.openxmlformats.org/officeDocument/2006/relationships/hyperlink" Target="http://wikihow.com" TargetMode="External"/><Relationship Id="rId161" Type="http://schemas.openxmlformats.org/officeDocument/2006/relationships/hyperlink" Target="http://accuweather.com" TargetMode="External"/><Relationship Id="rId282" Type="http://schemas.openxmlformats.org/officeDocument/2006/relationships/hyperlink" Target="http://sports.yahoo.com" TargetMode="External"/><Relationship Id="rId160" Type="http://schemas.openxmlformats.org/officeDocument/2006/relationships/hyperlink" Target="http://kbb.com" TargetMode="External"/><Relationship Id="rId281" Type="http://schemas.openxmlformats.org/officeDocument/2006/relationships/hyperlink" Target="http://dailyhodl.com" TargetMode="External"/><Relationship Id="rId280" Type="http://schemas.openxmlformats.org/officeDocument/2006/relationships/hyperlink" Target="http://mail.yahoo.com" TargetMode="External"/><Relationship Id="rId159" Type="http://schemas.openxmlformats.org/officeDocument/2006/relationships/hyperlink" Target="http://bbc.com" TargetMode="External"/><Relationship Id="rId154" Type="http://schemas.openxmlformats.org/officeDocument/2006/relationships/hyperlink" Target="http://boattrader.com" TargetMode="External"/><Relationship Id="rId275" Type="http://schemas.openxmlformats.org/officeDocument/2006/relationships/hyperlink" Target="http://dailymail.co.uk/tvshowbiz" TargetMode="External"/><Relationship Id="rId396" Type="http://schemas.openxmlformats.org/officeDocument/2006/relationships/hyperlink" Target="http://funnyand.com" TargetMode="External"/><Relationship Id="rId153" Type="http://schemas.openxmlformats.org/officeDocument/2006/relationships/hyperlink" Target="http://autotrader.com" TargetMode="External"/><Relationship Id="rId274" Type="http://schemas.openxmlformats.org/officeDocument/2006/relationships/hyperlink" Target="http://bleacherbreaker.com" TargetMode="External"/><Relationship Id="rId395" Type="http://schemas.openxmlformats.org/officeDocument/2006/relationships/hyperlink" Target="http://mail.aol.com" TargetMode="External"/><Relationship Id="rId152" Type="http://schemas.openxmlformats.org/officeDocument/2006/relationships/hyperlink" Target="http://findagrave.com" TargetMode="External"/><Relationship Id="rId273" Type="http://schemas.openxmlformats.org/officeDocument/2006/relationships/hyperlink" Target="http://thesaurus.com" TargetMode="External"/><Relationship Id="rId394" Type="http://schemas.openxmlformats.org/officeDocument/2006/relationships/hyperlink" Target="http://investing.com" TargetMode="External"/><Relationship Id="rId151" Type="http://schemas.openxmlformats.org/officeDocument/2006/relationships/hyperlink" Target="http://usatoday.com" TargetMode="External"/><Relationship Id="rId272" Type="http://schemas.openxmlformats.org/officeDocument/2006/relationships/hyperlink" Target="http://zillow.com" TargetMode="External"/><Relationship Id="rId393" Type="http://schemas.openxmlformats.org/officeDocument/2006/relationships/hyperlink" Target="http://bbc.com" TargetMode="External"/><Relationship Id="rId158" Type="http://schemas.openxmlformats.org/officeDocument/2006/relationships/hyperlink" Target="http://drugs.com" TargetMode="External"/><Relationship Id="rId279" Type="http://schemas.openxmlformats.org/officeDocument/2006/relationships/hyperlink" Target="http://dailybee.com" TargetMode="External"/><Relationship Id="rId157" Type="http://schemas.openxmlformats.org/officeDocument/2006/relationships/hyperlink" Target="http://calculator.net" TargetMode="External"/><Relationship Id="rId278" Type="http://schemas.openxmlformats.org/officeDocument/2006/relationships/hyperlink" Target="http://cheezburger.com" TargetMode="External"/><Relationship Id="rId399" Type="http://schemas.openxmlformats.org/officeDocument/2006/relationships/hyperlink" Target="http://dictionary.com" TargetMode="External"/><Relationship Id="rId156" Type="http://schemas.openxmlformats.org/officeDocument/2006/relationships/hyperlink" Target="http://motor-junkie.com" TargetMode="External"/><Relationship Id="rId277" Type="http://schemas.openxmlformats.org/officeDocument/2006/relationships/hyperlink" Target="http://espn.com" TargetMode="External"/><Relationship Id="rId398" Type="http://schemas.openxmlformats.org/officeDocument/2006/relationships/hyperlink" Target="http://insider.com" TargetMode="External"/><Relationship Id="rId155" Type="http://schemas.openxmlformats.org/officeDocument/2006/relationships/hyperlink" Target="http://mail.yahoo.com" TargetMode="External"/><Relationship Id="rId276" Type="http://schemas.openxmlformats.org/officeDocument/2006/relationships/hyperlink" Target="http://forbes.com" TargetMode="External"/><Relationship Id="rId397" Type="http://schemas.openxmlformats.org/officeDocument/2006/relationships/hyperlink" Target="http://taboolanews.com" TargetMode="External"/><Relationship Id="rId40" Type="http://schemas.openxmlformats.org/officeDocument/2006/relationships/hyperlink" Target="http://outlook.live.com" TargetMode="External"/><Relationship Id="rId42" Type="http://schemas.openxmlformats.org/officeDocument/2006/relationships/hyperlink" Target="http://historyallday.com" TargetMode="External"/><Relationship Id="rId41" Type="http://schemas.openxmlformats.org/officeDocument/2006/relationships/hyperlink" Target="http://nbcnews.com" TargetMode="External"/><Relationship Id="rId44" Type="http://schemas.openxmlformats.org/officeDocument/2006/relationships/hyperlink" Target="http://wikihow.com" TargetMode="External"/><Relationship Id="rId43" Type="http://schemas.openxmlformats.org/officeDocument/2006/relationships/hyperlink" Target="http://wizofawes.com" TargetMode="External"/><Relationship Id="rId46" Type="http://schemas.openxmlformats.org/officeDocument/2006/relationships/hyperlink" Target="http://findagrave.com" TargetMode="External"/><Relationship Id="rId45" Type="http://schemas.openxmlformats.org/officeDocument/2006/relationships/hyperlink" Target="http://msn.com" TargetMode="External"/><Relationship Id="rId509" Type="http://schemas.openxmlformats.org/officeDocument/2006/relationships/hyperlink" Target="http://zillow.com" TargetMode="External"/><Relationship Id="rId508" Type="http://schemas.openxmlformats.org/officeDocument/2006/relationships/hyperlink" Target="http://greatschools.org" TargetMode="External"/><Relationship Id="rId629" Type="http://schemas.openxmlformats.org/officeDocument/2006/relationships/hyperlink" Target="http://therighthairstyles.com" TargetMode="External"/><Relationship Id="rId503" Type="http://schemas.openxmlformats.org/officeDocument/2006/relationships/hyperlink" Target="http://mail.aol.com" TargetMode="External"/><Relationship Id="rId624" Type="http://schemas.openxmlformats.org/officeDocument/2006/relationships/hyperlink" Target="http://msn.com" TargetMode="External"/><Relationship Id="rId502" Type="http://schemas.openxmlformats.org/officeDocument/2006/relationships/hyperlink" Target="http://whatismyipaddress.com" TargetMode="External"/><Relationship Id="rId623" Type="http://schemas.openxmlformats.org/officeDocument/2006/relationships/hyperlink" Target="http://screenrant.com" TargetMode="External"/><Relationship Id="rId501" Type="http://schemas.openxmlformats.org/officeDocument/2006/relationships/hyperlink" Target="http://weather.com" TargetMode="External"/><Relationship Id="rId622" Type="http://schemas.openxmlformats.org/officeDocument/2006/relationships/hyperlink" Target="http://dailymail.co.uk/tvshowbiz" TargetMode="External"/><Relationship Id="rId500" Type="http://schemas.openxmlformats.org/officeDocument/2006/relationships/hyperlink" Target="http://mlb.com" TargetMode="External"/><Relationship Id="rId621" Type="http://schemas.openxmlformats.org/officeDocument/2006/relationships/hyperlink" Target="http://ebay.com" TargetMode="External"/><Relationship Id="rId507" Type="http://schemas.openxmlformats.org/officeDocument/2006/relationships/hyperlink" Target="http://marca.com" TargetMode="External"/><Relationship Id="rId628" Type="http://schemas.openxmlformats.org/officeDocument/2006/relationships/hyperlink" Target="http://medicalnewstoday.com" TargetMode="External"/><Relationship Id="rId506" Type="http://schemas.openxmlformats.org/officeDocument/2006/relationships/hyperlink" Target="http://mail.yahoo.com" TargetMode="External"/><Relationship Id="rId627" Type="http://schemas.openxmlformats.org/officeDocument/2006/relationships/hyperlink" Target="http://mail.aol.com" TargetMode="External"/><Relationship Id="rId505" Type="http://schemas.openxmlformats.org/officeDocument/2006/relationships/hyperlink" Target="http://daily-choices.com" TargetMode="External"/><Relationship Id="rId626" Type="http://schemas.openxmlformats.org/officeDocument/2006/relationships/hyperlink" Target="http://cbsnews.com" TargetMode="External"/><Relationship Id="rId504" Type="http://schemas.openxmlformats.org/officeDocument/2006/relationships/hyperlink" Target="http://al.com" TargetMode="External"/><Relationship Id="rId625" Type="http://schemas.openxmlformats.org/officeDocument/2006/relationships/hyperlink" Target="http://wsmv.com" TargetMode="External"/><Relationship Id="rId48" Type="http://schemas.openxmlformats.org/officeDocument/2006/relationships/hyperlink" Target="http://wsvn.com" TargetMode="External"/><Relationship Id="rId47" Type="http://schemas.openxmlformats.org/officeDocument/2006/relationships/hyperlink" Target="http://people.com" TargetMode="External"/><Relationship Id="rId49" Type="http://schemas.openxmlformats.org/officeDocument/2006/relationships/hyperlink" Target="http://accuweather.com" TargetMode="External"/><Relationship Id="rId620" Type="http://schemas.openxmlformats.org/officeDocument/2006/relationships/hyperlink" Target="http://rent.com" TargetMode="External"/><Relationship Id="rId31" Type="http://schemas.openxmlformats.org/officeDocument/2006/relationships/hyperlink" Target="http://kiplinger.com" TargetMode="External"/><Relationship Id="rId30" Type="http://schemas.openxmlformats.org/officeDocument/2006/relationships/hyperlink" Target="http://reuters.com" TargetMode="External"/><Relationship Id="rId33" Type="http://schemas.openxmlformats.org/officeDocument/2006/relationships/hyperlink" Target="http://cars.com" TargetMode="External"/><Relationship Id="rId32" Type="http://schemas.openxmlformats.org/officeDocument/2006/relationships/hyperlink" Target="http://slickdeals.net" TargetMode="External"/><Relationship Id="rId35" Type="http://schemas.openxmlformats.org/officeDocument/2006/relationships/hyperlink" Target="http://sports.yahoo.com" TargetMode="External"/><Relationship Id="rId34" Type="http://schemas.openxmlformats.org/officeDocument/2006/relationships/hyperlink" Target="http://fox59.com" TargetMode="External"/><Relationship Id="rId619" Type="http://schemas.openxmlformats.org/officeDocument/2006/relationships/hyperlink" Target="http://finviz.com" TargetMode="External"/><Relationship Id="rId618" Type="http://schemas.openxmlformats.org/officeDocument/2006/relationships/hyperlink" Target="http://yellowpages.com" TargetMode="External"/><Relationship Id="rId613" Type="http://schemas.openxmlformats.org/officeDocument/2006/relationships/hyperlink" Target="http://msn.com" TargetMode="External"/><Relationship Id="rId612" Type="http://schemas.openxmlformats.org/officeDocument/2006/relationships/hyperlink" Target="http://foxnews.com" TargetMode="External"/><Relationship Id="rId611" Type="http://schemas.openxmlformats.org/officeDocument/2006/relationships/hyperlink" Target="http://signin.ebay.com" TargetMode="External"/><Relationship Id="rId610" Type="http://schemas.openxmlformats.org/officeDocument/2006/relationships/hyperlink" Target="http://nypost.com" TargetMode="External"/><Relationship Id="rId617" Type="http://schemas.openxmlformats.org/officeDocument/2006/relationships/hyperlink" Target="http://biblegateway.com" TargetMode="External"/><Relationship Id="rId616" Type="http://schemas.openxmlformats.org/officeDocument/2006/relationships/hyperlink" Target="http://weather.com" TargetMode="External"/><Relationship Id="rId615" Type="http://schemas.openxmlformats.org/officeDocument/2006/relationships/hyperlink" Target="http://dexerto.com" TargetMode="External"/><Relationship Id="rId614" Type="http://schemas.openxmlformats.org/officeDocument/2006/relationships/hyperlink" Target="http://cars.com" TargetMode="External"/><Relationship Id="rId37" Type="http://schemas.openxmlformats.org/officeDocument/2006/relationships/hyperlink" Target="http://gamespot.com" TargetMode="External"/><Relationship Id="rId36" Type="http://schemas.openxmlformats.org/officeDocument/2006/relationships/hyperlink" Target="http://att.yahoo.com" TargetMode="External"/><Relationship Id="rId39" Type="http://schemas.openxmlformats.org/officeDocument/2006/relationships/hyperlink" Target="http://autotrader.com" TargetMode="External"/><Relationship Id="rId38" Type="http://schemas.openxmlformats.org/officeDocument/2006/relationships/hyperlink" Target="http://cbsnews.com" TargetMode="External"/><Relationship Id="rId20" Type="http://schemas.openxmlformats.org/officeDocument/2006/relationships/hyperlink" Target="http://biblegateway.com" TargetMode="External"/><Relationship Id="rId22" Type="http://schemas.openxmlformats.org/officeDocument/2006/relationships/hyperlink" Target="http://ebay.com" TargetMode="External"/><Relationship Id="rId21" Type="http://schemas.openxmlformats.org/officeDocument/2006/relationships/hyperlink" Target="http://kbb.com" TargetMode="External"/><Relationship Id="rId24" Type="http://schemas.openxmlformats.org/officeDocument/2006/relationships/hyperlink" Target="http://m.timesofindia.com" TargetMode="External"/><Relationship Id="rId23" Type="http://schemas.openxmlformats.org/officeDocument/2006/relationships/hyperlink" Target="http://biblegateway.com" TargetMode="External"/><Relationship Id="rId409" Type="http://schemas.openxmlformats.org/officeDocument/2006/relationships/hyperlink" Target="http://msn.com" TargetMode="External"/><Relationship Id="rId404" Type="http://schemas.openxmlformats.org/officeDocument/2006/relationships/hyperlink" Target="http://accuweather.com" TargetMode="External"/><Relationship Id="rId525" Type="http://schemas.openxmlformats.org/officeDocument/2006/relationships/hyperlink" Target="http://rollingstone.com" TargetMode="External"/><Relationship Id="rId646" Type="http://schemas.openxmlformats.org/officeDocument/2006/relationships/hyperlink" Target="http://accuweather.com" TargetMode="External"/><Relationship Id="rId403" Type="http://schemas.openxmlformats.org/officeDocument/2006/relationships/hyperlink" Target="http://mail.yahoo.com" TargetMode="External"/><Relationship Id="rId524" Type="http://schemas.openxmlformats.org/officeDocument/2006/relationships/hyperlink" Target="http://msn.com" TargetMode="External"/><Relationship Id="rId645" Type="http://schemas.openxmlformats.org/officeDocument/2006/relationships/hyperlink" Target="http://zdnet.com" TargetMode="External"/><Relationship Id="rId402" Type="http://schemas.openxmlformats.org/officeDocument/2006/relationships/hyperlink" Target="http://mail.yahoo.com" TargetMode="External"/><Relationship Id="rId523" Type="http://schemas.openxmlformats.org/officeDocument/2006/relationships/hyperlink" Target="http://w3schools.com" TargetMode="External"/><Relationship Id="rId644" Type="http://schemas.openxmlformats.org/officeDocument/2006/relationships/hyperlink" Target="http://att.yahoo.com" TargetMode="External"/><Relationship Id="rId401" Type="http://schemas.openxmlformats.org/officeDocument/2006/relationships/hyperlink" Target="http://mail.yahoo.com" TargetMode="External"/><Relationship Id="rId522" Type="http://schemas.openxmlformats.org/officeDocument/2006/relationships/hyperlink" Target="http://news.yahoo.com" TargetMode="External"/><Relationship Id="rId643" Type="http://schemas.openxmlformats.org/officeDocument/2006/relationships/hyperlink" Target="http://ign.com" TargetMode="External"/><Relationship Id="rId408" Type="http://schemas.openxmlformats.org/officeDocument/2006/relationships/hyperlink" Target="http://yahoo.com" TargetMode="External"/><Relationship Id="rId529" Type="http://schemas.openxmlformats.org/officeDocument/2006/relationships/hyperlink" Target="http://mail.yahoo.com" TargetMode="External"/><Relationship Id="rId407" Type="http://schemas.openxmlformats.org/officeDocument/2006/relationships/hyperlink" Target="http://nbcnews.com" TargetMode="External"/><Relationship Id="rId528" Type="http://schemas.openxmlformats.org/officeDocument/2006/relationships/hyperlink" Target="http://seedsgames.com" TargetMode="External"/><Relationship Id="rId649" Type="http://schemas.openxmlformats.org/officeDocument/2006/relationships/hyperlink" Target="http://mail.aol.com" TargetMode="External"/><Relationship Id="rId406" Type="http://schemas.openxmlformats.org/officeDocument/2006/relationships/hyperlink" Target="http://accuweather.com" TargetMode="External"/><Relationship Id="rId527" Type="http://schemas.openxmlformats.org/officeDocument/2006/relationships/hyperlink" Target="http://zillow.com" TargetMode="External"/><Relationship Id="rId648" Type="http://schemas.openxmlformats.org/officeDocument/2006/relationships/hyperlink" Target="http://sneakertoast.com" TargetMode="External"/><Relationship Id="rId405" Type="http://schemas.openxmlformats.org/officeDocument/2006/relationships/hyperlink" Target="http://msn.com" TargetMode="External"/><Relationship Id="rId526" Type="http://schemas.openxmlformats.org/officeDocument/2006/relationships/hyperlink" Target="http://cars.com" TargetMode="External"/><Relationship Id="rId647" Type="http://schemas.openxmlformats.org/officeDocument/2006/relationships/hyperlink" Target="http://signupgenius.com" TargetMode="External"/><Relationship Id="rId26" Type="http://schemas.openxmlformats.org/officeDocument/2006/relationships/hyperlink" Target="http://yahoo.com" TargetMode="External"/><Relationship Id="rId25" Type="http://schemas.openxmlformats.org/officeDocument/2006/relationships/hyperlink" Target="http://jdpower.com" TargetMode="External"/><Relationship Id="rId28" Type="http://schemas.openxmlformats.org/officeDocument/2006/relationships/hyperlink" Target="http://health.usnews.com" TargetMode="External"/><Relationship Id="rId27" Type="http://schemas.openxmlformats.org/officeDocument/2006/relationships/hyperlink" Target="http://signupgenius.com" TargetMode="External"/><Relationship Id="rId400" Type="http://schemas.openxmlformats.org/officeDocument/2006/relationships/hyperlink" Target="http://jdpower.com" TargetMode="External"/><Relationship Id="rId521" Type="http://schemas.openxmlformats.org/officeDocument/2006/relationships/hyperlink" Target="http://msn.com" TargetMode="External"/><Relationship Id="rId642" Type="http://schemas.openxmlformats.org/officeDocument/2006/relationships/hyperlink" Target="http://nbcnews.com" TargetMode="External"/><Relationship Id="rId29" Type="http://schemas.openxmlformats.org/officeDocument/2006/relationships/hyperlink" Target="http://houseplans.net" TargetMode="External"/><Relationship Id="rId520" Type="http://schemas.openxmlformats.org/officeDocument/2006/relationships/hyperlink" Target="http://onechicagocenter.com" TargetMode="External"/><Relationship Id="rId641" Type="http://schemas.openxmlformats.org/officeDocument/2006/relationships/hyperlink" Target="http://drugs.com" TargetMode="External"/><Relationship Id="rId640" Type="http://schemas.openxmlformats.org/officeDocument/2006/relationships/hyperlink" Target="http://mayoclinic.org" TargetMode="External"/><Relationship Id="rId11" Type="http://schemas.openxmlformats.org/officeDocument/2006/relationships/hyperlink" Target="http://slickdeals.net" TargetMode="External"/><Relationship Id="rId10" Type="http://schemas.openxmlformats.org/officeDocument/2006/relationships/hyperlink" Target="http://weather.com" TargetMode="External"/><Relationship Id="rId13" Type="http://schemas.openxmlformats.org/officeDocument/2006/relationships/hyperlink" Target="http://yahoo.com" TargetMode="External"/><Relationship Id="rId12" Type="http://schemas.openxmlformats.org/officeDocument/2006/relationships/hyperlink" Target="http://repairlinkshop.com" TargetMode="External"/><Relationship Id="rId519" Type="http://schemas.openxmlformats.org/officeDocument/2006/relationships/hyperlink" Target="http://boattrader.com" TargetMode="External"/><Relationship Id="rId514" Type="http://schemas.openxmlformats.org/officeDocument/2006/relationships/hyperlink" Target="http://homeaddict.io" TargetMode="External"/><Relationship Id="rId635" Type="http://schemas.openxmlformats.org/officeDocument/2006/relationships/hyperlink" Target="http://yahoo.com" TargetMode="External"/><Relationship Id="rId513" Type="http://schemas.openxmlformats.org/officeDocument/2006/relationships/hyperlink" Target="http://ebay.com" TargetMode="External"/><Relationship Id="rId634" Type="http://schemas.openxmlformats.org/officeDocument/2006/relationships/hyperlink" Target="http://ebay.com" TargetMode="External"/><Relationship Id="rId512" Type="http://schemas.openxmlformats.org/officeDocument/2006/relationships/hyperlink" Target="http://usatoday.com" TargetMode="External"/><Relationship Id="rId633" Type="http://schemas.openxmlformats.org/officeDocument/2006/relationships/hyperlink" Target="http://cars.com" TargetMode="External"/><Relationship Id="rId511" Type="http://schemas.openxmlformats.org/officeDocument/2006/relationships/hyperlink" Target="http://mail.yahoo.com" TargetMode="External"/><Relationship Id="rId632" Type="http://schemas.openxmlformats.org/officeDocument/2006/relationships/hyperlink" Target="http://realtor.com" TargetMode="External"/><Relationship Id="rId518" Type="http://schemas.openxmlformats.org/officeDocument/2006/relationships/hyperlink" Target="http://dinneratthezoo.com" TargetMode="External"/><Relationship Id="rId639" Type="http://schemas.openxmlformats.org/officeDocument/2006/relationships/hyperlink" Target="http://forbes.com" TargetMode="External"/><Relationship Id="rId517" Type="http://schemas.openxmlformats.org/officeDocument/2006/relationships/hyperlink" Target="http://msn.com" TargetMode="External"/><Relationship Id="rId638" Type="http://schemas.openxmlformats.org/officeDocument/2006/relationships/hyperlink" Target="http://mail.yahoo.com" TargetMode="External"/><Relationship Id="rId516" Type="http://schemas.openxmlformats.org/officeDocument/2006/relationships/hyperlink" Target="http://ebay.com" TargetMode="External"/><Relationship Id="rId637" Type="http://schemas.openxmlformats.org/officeDocument/2006/relationships/hyperlink" Target="http://people.com" TargetMode="External"/><Relationship Id="rId515" Type="http://schemas.openxmlformats.org/officeDocument/2006/relationships/hyperlink" Target="http://outlook.live.com" TargetMode="External"/><Relationship Id="rId636" Type="http://schemas.openxmlformats.org/officeDocument/2006/relationships/hyperlink" Target="http://homehacks.co" TargetMode="External"/><Relationship Id="rId15" Type="http://schemas.openxmlformats.org/officeDocument/2006/relationships/hyperlink" Target="http://geeksforgeeks.org" TargetMode="External"/><Relationship Id="rId14" Type="http://schemas.openxmlformats.org/officeDocument/2006/relationships/hyperlink" Target="http://signupgenius.com" TargetMode="External"/><Relationship Id="rId17" Type="http://schemas.openxmlformats.org/officeDocument/2006/relationships/hyperlink" Target="http://accuweather.com" TargetMode="External"/><Relationship Id="rId16" Type="http://schemas.openxmlformats.org/officeDocument/2006/relationships/hyperlink" Target="http://slickdeals.net" TargetMode="External"/><Relationship Id="rId19" Type="http://schemas.openxmlformats.org/officeDocument/2006/relationships/hyperlink" Target="http://thesaurus.com" TargetMode="External"/><Relationship Id="rId510" Type="http://schemas.openxmlformats.org/officeDocument/2006/relationships/hyperlink" Target="http://finance.yahoo.com" TargetMode="External"/><Relationship Id="rId631" Type="http://schemas.openxmlformats.org/officeDocument/2006/relationships/hyperlink" Target="http://clutchpoints.com" TargetMode="External"/><Relationship Id="rId18" Type="http://schemas.openxmlformats.org/officeDocument/2006/relationships/hyperlink" Target="http://accuweather.com" TargetMode="External"/><Relationship Id="rId630" Type="http://schemas.openxmlformats.org/officeDocument/2006/relationships/hyperlink" Target="http://boattrader.com" TargetMode="External"/><Relationship Id="rId84" Type="http://schemas.openxmlformats.org/officeDocument/2006/relationships/hyperlink" Target="http://microsoftcasualgames.com" TargetMode="External"/><Relationship Id="rId83" Type="http://schemas.openxmlformats.org/officeDocument/2006/relationships/hyperlink" Target="http://the-sun.com" TargetMode="External"/><Relationship Id="rId86" Type="http://schemas.openxmlformats.org/officeDocument/2006/relationships/hyperlink" Target="http://microsoftcasualgames.com" TargetMode="External"/><Relationship Id="rId85" Type="http://schemas.openxmlformats.org/officeDocument/2006/relationships/hyperlink" Target="http://mail.aol.com" TargetMode="External"/><Relationship Id="rId88" Type="http://schemas.openxmlformats.org/officeDocument/2006/relationships/hyperlink" Target="http://cargurus.com" TargetMode="External"/><Relationship Id="rId87" Type="http://schemas.openxmlformats.org/officeDocument/2006/relationships/hyperlink" Target="http://weather.com" TargetMode="External"/><Relationship Id="rId89" Type="http://schemas.openxmlformats.org/officeDocument/2006/relationships/hyperlink" Target="http://forbes.com" TargetMode="External"/><Relationship Id="rId709" Type="http://schemas.openxmlformats.org/officeDocument/2006/relationships/hyperlink" Target="http://cargurus.com" TargetMode="External"/><Relationship Id="rId708" Type="http://schemas.openxmlformats.org/officeDocument/2006/relationships/hyperlink" Target="http://travelerdreams.com" TargetMode="External"/><Relationship Id="rId707" Type="http://schemas.openxmlformats.org/officeDocument/2006/relationships/hyperlink" Target="http://weather.com" TargetMode="External"/><Relationship Id="rId706" Type="http://schemas.openxmlformats.org/officeDocument/2006/relationships/hyperlink" Target="http://m.timesofindia.com" TargetMode="External"/><Relationship Id="rId80" Type="http://schemas.openxmlformats.org/officeDocument/2006/relationships/hyperlink" Target="http://the-sun.com" TargetMode="External"/><Relationship Id="rId82" Type="http://schemas.openxmlformats.org/officeDocument/2006/relationships/hyperlink" Target="http://cnn.com" TargetMode="External"/><Relationship Id="rId81" Type="http://schemas.openxmlformats.org/officeDocument/2006/relationships/hyperlink" Target="http://dmv.org" TargetMode="External"/><Relationship Id="rId701" Type="http://schemas.openxmlformats.org/officeDocument/2006/relationships/hyperlink" Target="http://fandom.com" TargetMode="External"/><Relationship Id="rId700" Type="http://schemas.openxmlformats.org/officeDocument/2006/relationships/hyperlink" Target="http://mail.yahoo.com" TargetMode="External"/><Relationship Id="rId705" Type="http://schemas.openxmlformats.org/officeDocument/2006/relationships/hyperlink" Target="http://ebay.com" TargetMode="External"/><Relationship Id="rId704" Type="http://schemas.openxmlformats.org/officeDocument/2006/relationships/hyperlink" Target="http://msn.com" TargetMode="External"/><Relationship Id="rId703" Type="http://schemas.openxmlformats.org/officeDocument/2006/relationships/hyperlink" Target="http://yahoo.com" TargetMode="External"/><Relationship Id="rId702" Type="http://schemas.openxmlformats.org/officeDocument/2006/relationships/hyperlink" Target="http://sallysbakingaddiction.com" TargetMode="External"/><Relationship Id="rId73" Type="http://schemas.openxmlformats.org/officeDocument/2006/relationships/hyperlink" Target="http://yahoo.com" TargetMode="External"/><Relationship Id="rId72" Type="http://schemas.openxmlformats.org/officeDocument/2006/relationships/hyperlink" Target="http://biblegateway.com" TargetMode="External"/><Relationship Id="rId75" Type="http://schemas.openxmlformats.org/officeDocument/2006/relationships/hyperlink" Target="http://poshland.com" TargetMode="External"/><Relationship Id="rId74" Type="http://schemas.openxmlformats.org/officeDocument/2006/relationships/hyperlink" Target="http://ebay.com" TargetMode="External"/><Relationship Id="rId77" Type="http://schemas.openxmlformats.org/officeDocument/2006/relationships/hyperlink" Target="http://dictionary.com" TargetMode="External"/><Relationship Id="rId76" Type="http://schemas.openxmlformats.org/officeDocument/2006/relationships/hyperlink" Target="http://gamerant.com" TargetMode="External"/><Relationship Id="rId79" Type="http://schemas.openxmlformats.org/officeDocument/2006/relationships/hyperlink" Target="http://realtor.com" TargetMode="External"/><Relationship Id="rId78" Type="http://schemas.openxmlformats.org/officeDocument/2006/relationships/hyperlink" Target="http://ebay.com" TargetMode="External"/><Relationship Id="rId71" Type="http://schemas.openxmlformats.org/officeDocument/2006/relationships/hyperlink" Target="http://newsmemory.com" TargetMode="External"/><Relationship Id="rId70" Type="http://schemas.openxmlformats.org/officeDocument/2006/relationships/hyperlink" Target="http://cnn.com" TargetMode="External"/><Relationship Id="rId62" Type="http://schemas.openxmlformats.org/officeDocument/2006/relationships/hyperlink" Target="http://outlook.live.com" TargetMode="External"/><Relationship Id="rId61" Type="http://schemas.openxmlformats.org/officeDocument/2006/relationships/hyperlink" Target="http://biblegateway.com" TargetMode="External"/><Relationship Id="rId64" Type="http://schemas.openxmlformats.org/officeDocument/2006/relationships/hyperlink" Target="http://the-sun.com" TargetMode="External"/><Relationship Id="rId63" Type="http://schemas.openxmlformats.org/officeDocument/2006/relationships/hyperlink" Target="http://poshland.com" TargetMode="External"/><Relationship Id="rId66" Type="http://schemas.openxmlformats.org/officeDocument/2006/relationships/hyperlink" Target="http://upworthy.com" TargetMode="External"/><Relationship Id="rId65" Type="http://schemas.openxmlformats.org/officeDocument/2006/relationships/hyperlink" Target="http://cargurus.com" TargetMode="External"/><Relationship Id="rId68" Type="http://schemas.openxmlformats.org/officeDocument/2006/relationships/hyperlink" Target="http://accuweather.com" TargetMode="External"/><Relationship Id="rId67" Type="http://schemas.openxmlformats.org/officeDocument/2006/relationships/hyperlink" Target="http://mapquest.com" TargetMode="External"/><Relationship Id="rId609" Type="http://schemas.openxmlformats.org/officeDocument/2006/relationships/hyperlink" Target="http://culinaryhill.com" TargetMode="External"/><Relationship Id="rId608" Type="http://schemas.openxmlformats.org/officeDocument/2006/relationships/hyperlink" Target="http://yourdailysportfix.com" TargetMode="External"/><Relationship Id="rId607" Type="http://schemas.openxmlformats.org/officeDocument/2006/relationships/hyperlink" Target="http://weather.com" TargetMode="External"/><Relationship Id="rId728" Type="http://schemas.openxmlformats.org/officeDocument/2006/relationships/drawing" Target="../drawings/drawing12.xml"/><Relationship Id="rId60" Type="http://schemas.openxmlformats.org/officeDocument/2006/relationships/hyperlink" Target="http://merriam-webster.com/dictionary" TargetMode="External"/><Relationship Id="rId602" Type="http://schemas.openxmlformats.org/officeDocument/2006/relationships/hyperlink" Target="http://kbb.com" TargetMode="External"/><Relationship Id="rId723" Type="http://schemas.openxmlformats.org/officeDocument/2006/relationships/hyperlink" Target="http://realtor.com" TargetMode="External"/><Relationship Id="rId601" Type="http://schemas.openxmlformats.org/officeDocument/2006/relationships/hyperlink" Target="http://ebay.com" TargetMode="External"/><Relationship Id="rId722" Type="http://schemas.openxmlformats.org/officeDocument/2006/relationships/hyperlink" Target="http://people.com" TargetMode="External"/><Relationship Id="rId600" Type="http://schemas.openxmlformats.org/officeDocument/2006/relationships/hyperlink" Target="http://msn.com" TargetMode="External"/><Relationship Id="rId721" Type="http://schemas.openxmlformats.org/officeDocument/2006/relationships/hyperlink" Target="http://people.com" TargetMode="External"/><Relationship Id="rId720" Type="http://schemas.openxmlformats.org/officeDocument/2006/relationships/hyperlink" Target="http://people.com" TargetMode="External"/><Relationship Id="rId606" Type="http://schemas.openxmlformats.org/officeDocument/2006/relationships/hyperlink" Target="http://ebay.com" TargetMode="External"/><Relationship Id="rId727" Type="http://schemas.openxmlformats.org/officeDocument/2006/relationships/hyperlink" Target="http://finance.yahoo.com" TargetMode="External"/><Relationship Id="rId605" Type="http://schemas.openxmlformats.org/officeDocument/2006/relationships/hyperlink" Target="http://dotesports.com" TargetMode="External"/><Relationship Id="rId726" Type="http://schemas.openxmlformats.org/officeDocument/2006/relationships/hyperlink" Target="http://activebeat.com" TargetMode="External"/><Relationship Id="rId604" Type="http://schemas.openxmlformats.org/officeDocument/2006/relationships/hyperlink" Target="http://yahoo.com" TargetMode="External"/><Relationship Id="rId725" Type="http://schemas.openxmlformats.org/officeDocument/2006/relationships/hyperlink" Target="http://chocolatecoveredkatie.com" TargetMode="External"/><Relationship Id="rId603" Type="http://schemas.openxmlformats.org/officeDocument/2006/relationships/hyperlink" Target="http://biblegateway.com" TargetMode="External"/><Relationship Id="rId724" Type="http://schemas.openxmlformats.org/officeDocument/2006/relationships/hyperlink" Target="http://classmates.com" TargetMode="External"/><Relationship Id="rId69" Type="http://schemas.openxmlformats.org/officeDocument/2006/relationships/hyperlink" Target="http://yahoo.com" TargetMode="External"/><Relationship Id="rId51" Type="http://schemas.openxmlformats.org/officeDocument/2006/relationships/hyperlink" Target="http://foxnews.com" TargetMode="External"/><Relationship Id="rId50" Type="http://schemas.openxmlformats.org/officeDocument/2006/relationships/hyperlink" Target="http://drugs.com" TargetMode="External"/><Relationship Id="rId53" Type="http://schemas.openxmlformats.org/officeDocument/2006/relationships/hyperlink" Target="http://weather.com" TargetMode="External"/><Relationship Id="rId52" Type="http://schemas.openxmlformats.org/officeDocument/2006/relationships/hyperlink" Target="http://mail.yahoo.com" TargetMode="External"/><Relationship Id="rId55" Type="http://schemas.openxmlformats.org/officeDocument/2006/relationships/hyperlink" Target="http://weather.com" TargetMode="External"/><Relationship Id="rId54" Type="http://schemas.openxmlformats.org/officeDocument/2006/relationships/hyperlink" Target="http://cars.com" TargetMode="External"/><Relationship Id="rId57" Type="http://schemas.openxmlformats.org/officeDocument/2006/relationships/hyperlink" Target="http://todaysnyc.com" TargetMode="External"/><Relationship Id="rId56" Type="http://schemas.openxmlformats.org/officeDocument/2006/relationships/hyperlink" Target="http://cnn.com" TargetMode="External"/><Relationship Id="rId719" Type="http://schemas.openxmlformats.org/officeDocument/2006/relationships/hyperlink" Target="http://accuweather.com" TargetMode="External"/><Relationship Id="rId718" Type="http://schemas.openxmlformats.org/officeDocument/2006/relationships/hyperlink" Target="http://abcnews.go.com" TargetMode="External"/><Relationship Id="rId717" Type="http://schemas.openxmlformats.org/officeDocument/2006/relationships/hyperlink" Target="http://weather.com" TargetMode="External"/><Relationship Id="rId712" Type="http://schemas.openxmlformats.org/officeDocument/2006/relationships/hyperlink" Target="http://foxnews.com" TargetMode="External"/><Relationship Id="rId711" Type="http://schemas.openxmlformats.org/officeDocument/2006/relationships/hyperlink" Target="http://cbsnews.com" TargetMode="External"/><Relationship Id="rId710" Type="http://schemas.openxmlformats.org/officeDocument/2006/relationships/hyperlink" Target="http://ebay.com" TargetMode="External"/><Relationship Id="rId716" Type="http://schemas.openxmlformats.org/officeDocument/2006/relationships/hyperlink" Target="http://ebay.com" TargetMode="External"/><Relationship Id="rId715" Type="http://schemas.openxmlformats.org/officeDocument/2006/relationships/hyperlink" Target="http://accuweather.com" TargetMode="External"/><Relationship Id="rId714" Type="http://schemas.openxmlformats.org/officeDocument/2006/relationships/hyperlink" Target="http://forbes.com" TargetMode="External"/><Relationship Id="rId713" Type="http://schemas.openxmlformats.org/officeDocument/2006/relationships/hyperlink" Target="http://accuweather.com" TargetMode="External"/><Relationship Id="rId59" Type="http://schemas.openxmlformats.org/officeDocument/2006/relationships/hyperlink" Target="http://investmentguru.com" TargetMode="External"/><Relationship Id="rId58" Type="http://schemas.openxmlformats.org/officeDocument/2006/relationships/hyperlink" Target="http://outlook.live.com" TargetMode="External"/><Relationship Id="rId590" Type="http://schemas.openxmlformats.org/officeDocument/2006/relationships/hyperlink" Target="http://weather.com" TargetMode="External"/><Relationship Id="rId107" Type="http://schemas.openxmlformats.org/officeDocument/2006/relationships/hyperlink" Target="http://mail.aol.com" TargetMode="External"/><Relationship Id="rId228" Type="http://schemas.openxmlformats.org/officeDocument/2006/relationships/hyperlink" Target="http://nypost.com" TargetMode="External"/><Relationship Id="rId349" Type="http://schemas.openxmlformats.org/officeDocument/2006/relationships/hyperlink" Target="http://phys.org" TargetMode="External"/><Relationship Id="rId106" Type="http://schemas.openxmlformats.org/officeDocument/2006/relationships/hyperlink" Target="http://whatismyipaddress.com" TargetMode="External"/><Relationship Id="rId227" Type="http://schemas.openxmlformats.org/officeDocument/2006/relationships/hyperlink" Target="http://finance.yahoo.com" TargetMode="External"/><Relationship Id="rId348" Type="http://schemas.openxmlformats.org/officeDocument/2006/relationships/hyperlink" Target="http://realtor.com" TargetMode="External"/><Relationship Id="rId469" Type="http://schemas.openxmlformats.org/officeDocument/2006/relationships/hyperlink" Target="http://a-z-animals.com" TargetMode="External"/><Relationship Id="rId105" Type="http://schemas.openxmlformats.org/officeDocument/2006/relationships/hyperlink" Target="http://classmates.com" TargetMode="External"/><Relationship Id="rId226" Type="http://schemas.openxmlformats.org/officeDocument/2006/relationships/hyperlink" Target="http://yahoo.com" TargetMode="External"/><Relationship Id="rId347" Type="http://schemas.openxmlformats.org/officeDocument/2006/relationships/hyperlink" Target="http://weather.com" TargetMode="External"/><Relationship Id="rId468" Type="http://schemas.openxmlformats.org/officeDocument/2006/relationships/hyperlink" Target="http://realtor.com" TargetMode="External"/><Relationship Id="rId589" Type="http://schemas.openxmlformats.org/officeDocument/2006/relationships/hyperlink" Target="http://merriam-webster.com/dictionary" TargetMode="External"/><Relationship Id="rId104" Type="http://schemas.openxmlformats.org/officeDocument/2006/relationships/hyperlink" Target="http://timeanddate.com" TargetMode="External"/><Relationship Id="rId225" Type="http://schemas.openxmlformats.org/officeDocument/2006/relationships/hyperlink" Target="http://accuweather.com" TargetMode="External"/><Relationship Id="rId346" Type="http://schemas.openxmlformats.org/officeDocument/2006/relationships/hyperlink" Target="http://pandora.com" TargetMode="External"/><Relationship Id="rId467" Type="http://schemas.openxmlformats.org/officeDocument/2006/relationships/hyperlink" Target="http://slickdeals.net" TargetMode="External"/><Relationship Id="rId588" Type="http://schemas.openxmlformats.org/officeDocument/2006/relationships/hyperlink" Target="http://bestbuy.com" TargetMode="External"/><Relationship Id="rId109" Type="http://schemas.openxmlformats.org/officeDocument/2006/relationships/hyperlink" Target="http://ebay.com" TargetMode="External"/><Relationship Id="rId108" Type="http://schemas.openxmlformats.org/officeDocument/2006/relationships/hyperlink" Target="http://thesaurus.com" TargetMode="External"/><Relationship Id="rId229" Type="http://schemas.openxmlformats.org/officeDocument/2006/relationships/hyperlink" Target="http://w3schools.com" TargetMode="External"/><Relationship Id="rId220" Type="http://schemas.openxmlformats.org/officeDocument/2006/relationships/hyperlink" Target="http://tasteofhome.com" TargetMode="External"/><Relationship Id="rId341" Type="http://schemas.openxmlformats.org/officeDocument/2006/relationships/hyperlink" Target="http://thegamer.com" TargetMode="External"/><Relationship Id="rId462" Type="http://schemas.openxmlformats.org/officeDocument/2006/relationships/hyperlink" Target="http://activebeat.com" TargetMode="External"/><Relationship Id="rId583" Type="http://schemas.openxmlformats.org/officeDocument/2006/relationships/hyperlink" Target="http://weather.com" TargetMode="External"/><Relationship Id="rId340" Type="http://schemas.openxmlformats.org/officeDocument/2006/relationships/hyperlink" Target="http://realtor.com" TargetMode="External"/><Relationship Id="rId461" Type="http://schemas.openxmlformats.org/officeDocument/2006/relationships/hyperlink" Target="http://ajc.com" TargetMode="External"/><Relationship Id="rId582" Type="http://schemas.openxmlformats.org/officeDocument/2006/relationships/hyperlink" Target="http://weather.com" TargetMode="External"/><Relationship Id="rId460" Type="http://schemas.openxmlformats.org/officeDocument/2006/relationships/hyperlink" Target="http://nbcnews.com" TargetMode="External"/><Relationship Id="rId581" Type="http://schemas.openxmlformats.org/officeDocument/2006/relationships/hyperlink" Target="http://biblegateway.com" TargetMode="External"/><Relationship Id="rId580" Type="http://schemas.openxmlformats.org/officeDocument/2006/relationships/hyperlink" Target="http://yahoo.com" TargetMode="External"/><Relationship Id="rId103" Type="http://schemas.openxmlformats.org/officeDocument/2006/relationships/hyperlink" Target="http://biblegateway.com" TargetMode="External"/><Relationship Id="rId224" Type="http://schemas.openxmlformats.org/officeDocument/2006/relationships/hyperlink" Target="http://biblegateway.com" TargetMode="External"/><Relationship Id="rId345" Type="http://schemas.openxmlformats.org/officeDocument/2006/relationships/hyperlink" Target="http://finance.yahoo.com" TargetMode="External"/><Relationship Id="rId466" Type="http://schemas.openxmlformats.org/officeDocument/2006/relationships/hyperlink" Target="http://usatoday.com" TargetMode="External"/><Relationship Id="rId587" Type="http://schemas.openxmlformats.org/officeDocument/2006/relationships/hyperlink" Target="http://realtor.com" TargetMode="External"/><Relationship Id="rId102" Type="http://schemas.openxmlformats.org/officeDocument/2006/relationships/hyperlink" Target="http://weather.com" TargetMode="External"/><Relationship Id="rId223" Type="http://schemas.openxmlformats.org/officeDocument/2006/relationships/hyperlink" Target="http://people.com" TargetMode="External"/><Relationship Id="rId344" Type="http://schemas.openxmlformats.org/officeDocument/2006/relationships/hyperlink" Target="http://mail.yahoo.com" TargetMode="External"/><Relationship Id="rId465" Type="http://schemas.openxmlformats.org/officeDocument/2006/relationships/hyperlink" Target="http://accuweather.com" TargetMode="External"/><Relationship Id="rId586" Type="http://schemas.openxmlformats.org/officeDocument/2006/relationships/hyperlink" Target="http://geeksforgeeks.org" TargetMode="External"/><Relationship Id="rId101" Type="http://schemas.openxmlformats.org/officeDocument/2006/relationships/hyperlink" Target="http://realtor.com" TargetMode="External"/><Relationship Id="rId222" Type="http://schemas.openxmlformats.org/officeDocument/2006/relationships/hyperlink" Target="http://buzzfeed.com" TargetMode="External"/><Relationship Id="rId343" Type="http://schemas.openxmlformats.org/officeDocument/2006/relationships/hyperlink" Target="http://cnet.com" TargetMode="External"/><Relationship Id="rId464" Type="http://schemas.openxmlformats.org/officeDocument/2006/relationships/hyperlink" Target="http://nsfas-applications.co.za" TargetMode="External"/><Relationship Id="rId585" Type="http://schemas.openxmlformats.org/officeDocument/2006/relationships/hyperlink" Target="http://travelerdreams.com" TargetMode="External"/><Relationship Id="rId100" Type="http://schemas.openxmlformats.org/officeDocument/2006/relationships/hyperlink" Target="http://thebigmansworld.com" TargetMode="External"/><Relationship Id="rId221" Type="http://schemas.openxmlformats.org/officeDocument/2006/relationships/hyperlink" Target="http://cnbc.com" TargetMode="External"/><Relationship Id="rId342" Type="http://schemas.openxmlformats.org/officeDocument/2006/relationships/hyperlink" Target="http://wunderground.com" TargetMode="External"/><Relationship Id="rId463" Type="http://schemas.openxmlformats.org/officeDocument/2006/relationships/hyperlink" Target="http://yahoo.com" TargetMode="External"/><Relationship Id="rId584" Type="http://schemas.openxmlformats.org/officeDocument/2006/relationships/hyperlink" Target="http://essentiallysports.com" TargetMode="External"/><Relationship Id="rId217" Type="http://schemas.openxmlformats.org/officeDocument/2006/relationships/hyperlink" Target="http://realtor.com" TargetMode="External"/><Relationship Id="rId338" Type="http://schemas.openxmlformats.org/officeDocument/2006/relationships/hyperlink" Target="http://mail.yahoo.com" TargetMode="External"/><Relationship Id="rId459" Type="http://schemas.openxmlformats.org/officeDocument/2006/relationships/hyperlink" Target="http://androidpolice.com" TargetMode="External"/><Relationship Id="rId216" Type="http://schemas.openxmlformats.org/officeDocument/2006/relationships/hyperlink" Target="http://wikihow.com" TargetMode="External"/><Relationship Id="rId337" Type="http://schemas.openxmlformats.org/officeDocument/2006/relationships/hyperlink" Target="http://biblegateway.com" TargetMode="External"/><Relationship Id="rId458" Type="http://schemas.openxmlformats.org/officeDocument/2006/relationships/hyperlink" Target="http://politico.com" TargetMode="External"/><Relationship Id="rId579" Type="http://schemas.openxmlformats.org/officeDocument/2006/relationships/hyperlink" Target="http://insidethemagic.net" TargetMode="External"/><Relationship Id="rId215" Type="http://schemas.openxmlformats.org/officeDocument/2006/relationships/hyperlink" Target="http://cheapoair.com" TargetMode="External"/><Relationship Id="rId336" Type="http://schemas.openxmlformats.org/officeDocument/2006/relationships/hyperlink" Target="http://foxnews.com" TargetMode="External"/><Relationship Id="rId457" Type="http://schemas.openxmlformats.org/officeDocument/2006/relationships/hyperlink" Target="http://biblegateway.com" TargetMode="External"/><Relationship Id="rId578" Type="http://schemas.openxmlformats.org/officeDocument/2006/relationships/hyperlink" Target="http://ign.com" TargetMode="External"/><Relationship Id="rId699" Type="http://schemas.openxmlformats.org/officeDocument/2006/relationships/hyperlink" Target="http://healthline.com" TargetMode="External"/><Relationship Id="rId214" Type="http://schemas.openxmlformats.org/officeDocument/2006/relationships/hyperlink" Target="http://mail.yahoo.com" TargetMode="External"/><Relationship Id="rId335" Type="http://schemas.openxmlformats.org/officeDocument/2006/relationships/hyperlink" Target="http://maxroll.gg" TargetMode="External"/><Relationship Id="rId456" Type="http://schemas.openxmlformats.org/officeDocument/2006/relationships/hyperlink" Target="http://realtor.com" TargetMode="External"/><Relationship Id="rId577" Type="http://schemas.openxmlformats.org/officeDocument/2006/relationships/hyperlink" Target="http://accuweather.com" TargetMode="External"/><Relationship Id="rId698" Type="http://schemas.openxmlformats.org/officeDocument/2006/relationships/hyperlink" Target="http://carscoops.com" TargetMode="External"/><Relationship Id="rId219" Type="http://schemas.openxmlformats.org/officeDocument/2006/relationships/hyperlink" Target="http://realtor.com" TargetMode="External"/><Relationship Id="rId218" Type="http://schemas.openxmlformats.org/officeDocument/2006/relationships/hyperlink" Target="http://mydailymagazine.com" TargetMode="External"/><Relationship Id="rId339" Type="http://schemas.openxmlformats.org/officeDocument/2006/relationships/hyperlink" Target="http://signupgenius.com" TargetMode="External"/><Relationship Id="rId330" Type="http://schemas.openxmlformats.org/officeDocument/2006/relationships/hyperlink" Target="http://rvtrader.com" TargetMode="External"/><Relationship Id="rId451" Type="http://schemas.openxmlformats.org/officeDocument/2006/relationships/hyperlink" Target="http://scitechdaily.com" TargetMode="External"/><Relationship Id="rId572" Type="http://schemas.openxmlformats.org/officeDocument/2006/relationships/hyperlink" Target="http://sporcle.com" TargetMode="External"/><Relationship Id="rId693" Type="http://schemas.openxmlformats.org/officeDocument/2006/relationships/hyperlink" Target="http://msn.com" TargetMode="External"/><Relationship Id="rId450" Type="http://schemas.openxmlformats.org/officeDocument/2006/relationships/hyperlink" Target="http://tomsguide.com" TargetMode="External"/><Relationship Id="rId571" Type="http://schemas.openxmlformats.org/officeDocument/2006/relationships/hyperlink" Target="http://msn.com" TargetMode="External"/><Relationship Id="rId692" Type="http://schemas.openxmlformats.org/officeDocument/2006/relationships/hyperlink" Target="http://poshland.com" TargetMode="External"/><Relationship Id="rId570" Type="http://schemas.openxmlformats.org/officeDocument/2006/relationships/hyperlink" Target="http://microsoftcasualgames.com" TargetMode="External"/><Relationship Id="rId691" Type="http://schemas.openxmlformats.org/officeDocument/2006/relationships/hyperlink" Target="http://fandom.com" TargetMode="External"/><Relationship Id="rId690" Type="http://schemas.openxmlformats.org/officeDocument/2006/relationships/hyperlink" Target="http://yahoo.com" TargetMode="External"/><Relationship Id="rId213" Type="http://schemas.openxmlformats.org/officeDocument/2006/relationships/hyperlink" Target="http://daily-choices.com" TargetMode="External"/><Relationship Id="rId334" Type="http://schemas.openxmlformats.org/officeDocument/2006/relationships/hyperlink" Target="http://calculator.net" TargetMode="External"/><Relationship Id="rId455" Type="http://schemas.openxmlformats.org/officeDocument/2006/relationships/hyperlink" Target="http://reuters.com" TargetMode="External"/><Relationship Id="rId576" Type="http://schemas.openxmlformats.org/officeDocument/2006/relationships/hyperlink" Target="http://calculator.net" TargetMode="External"/><Relationship Id="rId697" Type="http://schemas.openxmlformats.org/officeDocument/2006/relationships/hyperlink" Target="http://boxrox.com" TargetMode="External"/><Relationship Id="rId212" Type="http://schemas.openxmlformats.org/officeDocument/2006/relationships/hyperlink" Target="http://yahoo.com" TargetMode="External"/><Relationship Id="rId333" Type="http://schemas.openxmlformats.org/officeDocument/2006/relationships/hyperlink" Target="http://signin.ebay.com" TargetMode="External"/><Relationship Id="rId454" Type="http://schemas.openxmlformats.org/officeDocument/2006/relationships/hyperlink" Target="http://realtor.com" TargetMode="External"/><Relationship Id="rId575" Type="http://schemas.openxmlformats.org/officeDocument/2006/relationships/hyperlink" Target="http://news.yahoo.com" TargetMode="External"/><Relationship Id="rId696" Type="http://schemas.openxmlformats.org/officeDocument/2006/relationships/hyperlink" Target="http://news.yahoo.com" TargetMode="External"/><Relationship Id="rId211" Type="http://schemas.openxmlformats.org/officeDocument/2006/relationships/hyperlink" Target="http://npr.org" TargetMode="External"/><Relationship Id="rId332" Type="http://schemas.openxmlformats.org/officeDocument/2006/relationships/hyperlink" Target="http://signupgenius.com" TargetMode="External"/><Relationship Id="rId453" Type="http://schemas.openxmlformats.org/officeDocument/2006/relationships/hyperlink" Target="http://my.earthlink.net" TargetMode="External"/><Relationship Id="rId574" Type="http://schemas.openxmlformats.org/officeDocument/2006/relationships/hyperlink" Target="http://pandora.com" TargetMode="External"/><Relationship Id="rId695" Type="http://schemas.openxmlformats.org/officeDocument/2006/relationships/hyperlink" Target="http://calculator.net" TargetMode="External"/><Relationship Id="rId210" Type="http://schemas.openxmlformats.org/officeDocument/2006/relationships/hyperlink" Target="http://slickdeals.net" TargetMode="External"/><Relationship Id="rId331" Type="http://schemas.openxmlformats.org/officeDocument/2006/relationships/hyperlink" Target="http://yellowpages.com" TargetMode="External"/><Relationship Id="rId452" Type="http://schemas.openxmlformats.org/officeDocument/2006/relationships/hyperlink" Target="http://geeksforgeeks.org" TargetMode="External"/><Relationship Id="rId573" Type="http://schemas.openxmlformats.org/officeDocument/2006/relationships/hyperlink" Target="http://poshland.com" TargetMode="External"/><Relationship Id="rId694" Type="http://schemas.openxmlformats.org/officeDocument/2006/relationships/hyperlink" Target="http://mail.yahoo.com" TargetMode="External"/><Relationship Id="rId370" Type="http://schemas.openxmlformats.org/officeDocument/2006/relationships/hyperlink" Target="http://forbes.com" TargetMode="External"/><Relationship Id="rId491" Type="http://schemas.openxmlformats.org/officeDocument/2006/relationships/hyperlink" Target="http://mail.aol.com" TargetMode="External"/><Relationship Id="rId490" Type="http://schemas.openxmlformats.org/officeDocument/2006/relationships/hyperlink" Target="http://aol.com" TargetMode="External"/><Relationship Id="rId129" Type="http://schemas.openxmlformats.org/officeDocument/2006/relationships/hyperlink" Target="http://tomsguide.com" TargetMode="External"/><Relationship Id="rId128" Type="http://schemas.openxmlformats.org/officeDocument/2006/relationships/hyperlink" Target="http://flightaware.com" TargetMode="External"/><Relationship Id="rId249" Type="http://schemas.openxmlformats.org/officeDocument/2006/relationships/hyperlink" Target="http://gameofglam.com" TargetMode="External"/><Relationship Id="rId127" Type="http://schemas.openxmlformats.org/officeDocument/2006/relationships/hyperlink" Target="http://marca.com" TargetMode="External"/><Relationship Id="rId248" Type="http://schemas.openxmlformats.org/officeDocument/2006/relationships/hyperlink" Target="http://femanin.com" TargetMode="External"/><Relationship Id="rId369" Type="http://schemas.openxmlformats.org/officeDocument/2006/relationships/hyperlink" Target="http://weather.com" TargetMode="External"/><Relationship Id="rId126" Type="http://schemas.openxmlformats.org/officeDocument/2006/relationships/hyperlink" Target="http://medicalnewstoday.com" TargetMode="External"/><Relationship Id="rId247" Type="http://schemas.openxmlformats.org/officeDocument/2006/relationships/hyperlink" Target="http://kbb.com" TargetMode="External"/><Relationship Id="rId368" Type="http://schemas.openxmlformats.org/officeDocument/2006/relationships/hyperlink" Target="http://cnn.com" TargetMode="External"/><Relationship Id="rId489" Type="http://schemas.openxmlformats.org/officeDocument/2006/relationships/hyperlink" Target="http://msn.com" TargetMode="External"/><Relationship Id="rId121" Type="http://schemas.openxmlformats.org/officeDocument/2006/relationships/hyperlink" Target="http://dailymail.co.uk/tvshowbiz" TargetMode="External"/><Relationship Id="rId242" Type="http://schemas.openxmlformats.org/officeDocument/2006/relationships/hyperlink" Target="http://cars.com" TargetMode="External"/><Relationship Id="rId363" Type="http://schemas.openxmlformats.org/officeDocument/2006/relationships/hyperlink" Target="http://redfin.com" TargetMode="External"/><Relationship Id="rId484" Type="http://schemas.openxmlformats.org/officeDocument/2006/relationships/hyperlink" Target="http://cbsnews.com" TargetMode="External"/><Relationship Id="rId120" Type="http://schemas.openxmlformats.org/officeDocument/2006/relationships/hyperlink" Target="http://thesaurus.com" TargetMode="External"/><Relationship Id="rId241" Type="http://schemas.openxmlformats.org/officeDocument/2006/relationships/hyperlink" Target="http://drugs.com" TargetMode="External"/><Relationship Id="rId362" Type="http://schemas.openxmlformats.org/officeDocument/2006/relationships/hyperlink" Target="http://culturess.com" TargetMode="External"/><Relationship Id="rId483" Type="http://schemas.openxmlformats.org/officeDocument/2006/relationships/hyperlink" Target="http://weather.com" TargetMode="External"/><Relationship Id="rId240" Type="http://schemas.openxmlformats.org/officeDocument/2006/relationships/hyperlink" Target="http://biblegateway.com" TargetMode="External"/><Relationship Id="rId361" Type="http://schemas.openxmlformats.org/officeDocument/2006/relationships/hyperlink" Target="http://hindustantimes.com" TargetMode="External"/><Relationship Id="rId482" Type="http://schemas.openxmlformats.org/officeDocument/2006/relationships/hyperlink" Target="http://mail.yahoo.com" TargetMode="External"/><Relationship Id="rId360" Type="http://schemas.openxmlformats.org/officeDocument/2006/relationships/hyperlink" Target="http://msn.com" TargetMode="External"/><Relationship Id="rId481" Type="http://schemas.openxmlformats.org/officeDocument/2006/relationships/hyperlink" Target="http://nba.com" TargetMode="External"/><Relationship Id="rId125" Type="http://schemas.openxmlformats.org/officeDocument/2006/relationships/hyperlink" Target="http://nypost.com" TargetMode="External"/><Relationship Id="rId246" Type="http://schemas.openxmlformats.org/officeDocument/2006/relationships/hyperlink" Target="http://npr.org" TargetMode="External"/><Relationship Id="rId367" Type="http://schemas.openxmlformats.org/officeDocument/2006/relationships/hyperlink" Target="http://autotrader.com" TargetMode="External"/><Relationship Id="rId488" Type="http://schemas.openxmlformats.org/officeDocument/2006/relationships/hyperlink" Target="http://reference.com" TargetMode="External"/><Relationship Id="rId124" Type="http://schemas.openxmlformats.org/officeDocument/2006/relationships/hyperlink" Target="http://realtor.com" TargetMode="External"/><Relationship Id="rId245" Type="http://schemas.openxmlformats.org/officeDocument/2006/relationships/hyperlink" Target="http://m.timesofindia.com" TargetMode="External"/><Relationship Id="rId366" Type="http://schemas.openxmlformats.org/officeDocument/2006/relationships/hyperlink" Target="http://investopedia.com" TargetMode="External"/><Relationship Id="rId487" Type="http://schemas.openxmlformats.org/officeDocument/2006/relationships/hyperlink" Target="http://mail.yahoo.com" TargetMode="External"/><Relationship Id="rId123" Type="http://schemas.openxmlformats.org/officeDocument/2006/relationships/hyperlink" Target="http://weather.com" TargetMode="External"/><Relationship Id="rId244" Type="http://schemas.openxmlformats.org/officeDocument/2006/relationships/hyperlink" Target="http://cnn.com" TargetMode="External"/><Relationship Id="rId365" Type="http://schemas.openxmlformats.org/officeDocument/2006/relationships/hyperlink" Target="http://mail.aol.com" TargetMode="External"/><Relationship Id="rId486" Type="http://schemas.openxmlformats.org/officeDocument/2006/relationships/hyperlink" Target="http://wunderground.com" TargetMode="External"/><Relationship Id="rId122" Type="http://schemas.openxmlformats.org/officeDocument/2006/relationships/hyperlink" Target="http://eonline.com" TargetMode="External"/><Relationship Id="rId243" Type="http://schemas.openxmlformats.org/officeDocument/2006/relationships/hyperlink" Target="http://nbcchicago.com" TargetMode="External"/><Relationship Id="rId364" Type="http://schemas.openxmlformats.org/officeDocument/2006/relationships/hyperlink" Target="http://weather.com" TargetMode="External"/><Relationship Id="rId485" Type="http://schemas.openxmlformats.org/officeDocument/2006/relationships/hyperlink" Target="http://yahoo.com" TargetMode="External"/><Relationship Id="rId95" Type="http://schemas.openxmlformats.org/officeDocument/2006/relationships/hyperlink" Target="http://tastesbetterfromscratch.com" TargetMode="External"/><Relationship Id="rId94" Type="http://schemas.openxmlformats.org/officeDocument/2006/relationships/hyperlink" Target="http://techradar.com" TargetMode="External"/><Relationship Id="rId97" Type="http://schemas.openxmlformats.org/officeDocument/2006/relationships/hyperlink" Target="http://the-sun.com" TargetMode="External"/><Relationship Id="rId96" Type="http://schemas.openxmlformats.org/officeDocument/2006/relationships/hyperlink" Target="http://yahoo.com" TargetMode="External"/><Relationship Id="rId99" Type="http://schemas.openxmlformats.org/officeDocument/2006/relationships/hyperlink" Target="http://finance.yahoo.com" TargetMode="External"/><Relationship Id="rId480" Type="http://schemas.openxmlformats.org/officeDocument/2006/relationships/hyperlink" Target="http://thekrazycouponlady.com" TargetMode="External"/><Relationship Id="rId98" Type="http://schemas.openxmlformats.org/officeDocument/2006/relationships/hyperlink" Target="http://microsoftcasualgames.com" TargetMode="External"/><Relationship Id="rId91" Type="http://schemas.openxmlformats.org/officeDocument/2006/relationships/hyperlink" Target="http://zillow.com" TargetMode="External"/><Relationship Id="rId90" Type="http://schemas.openxmlformats.org/officeDocument/2006/relationships/hyperlink" Target="http://mlb.com" TargetMode="External"/><Relationship Id="rId93" Type="http://schemas.openxmlformats.org/officeDocument/2006/relationships/hyperlink" Target="http://britannica.com" TargetMode="External"/><Relationship Id="rId92" Type="http://schemas.openxmlformats.org/officeDocument/2006/relationships/hyperlink" Target="http://forbes.com" TargetMode="External"/><Relationship Id="rId118" Type="http://schemas.openxmlformats.org/officeDocument/2006/relationships/hyperlink" Target="http://historycollection.com" TargetMode="External"/><Relationship Id="rId239" Type="http://schemas.openxmlformats.org/officeDocument/2006/relationships/hyperlink" Target="http://mail.aol.com" TargetMode="External"/><Relationship Id="rId117" Type="http://schemas.openxmlformats.org/officeDocument/2006/relationships/hyperlink" Target="http://autotrader.com" TargetMode="External"/><Relationship Id="rId238" Type="http://schemas.openxmlformats.org/officeDocument/2006/relationships/hyperlink" Target="http://screenrant.com" TargetMode="External"/><Relationship Id="rId359" Type="http://schemas.openxmlformats.org/officeDocument/2006/relationships/hyperlink" Target="http://ebay.com" TargetMode="External"/><Relationship Id="rId116" Type="http://schemas.openxmlformats.org/officeDocument/2006/relationships/hyperlink" Target="http://espn.com" TargetMode="External"/><Relationship Id="rId237" Type="http://schemas.openxmlformats.org/officeDocument/2006/relationships/hyperlink" Target="http://insider.com" TargetMode="External"/><Relationship Id="rId358" Type="http://schemas.openxmlformats.org/officeDocument/2006/relationships/hyperlink" Target="http://mlb.com" TargetMode="External"/><Relationship Id="rId479" Type="http://schemas.openxmlformats.org/officeDocument/2006/relationships/hyperlink" Target="http://cbssports.com" TargetMode="External"/><Relationship Id="rId115" Type="http://schemas.openxmlformats.org/officeDocument/2006/relationships/hyperlink" Target="http://weather.com" TargetMode="External"/><Relationship Id="rId236" Type="http://schemas.openxmlformats.org/officeDocument/2006/relationships/hyperlink" Target="http://wikihow.com" TargetMode="External"/><Relationship Id="rId357" Type="http://schemas.openxmlformats.org/officeDocument/2006/relationships/hyperlink" Target="http://classmates.com" TargetMode="External"/><Relationship Id="rId478" Type="http://schemas.openxmlformats.org/officeDocument/2006/relationships/hyperlink" Target="http://weather.com" TargetMode="External"/><Relationship Id="rId599" Type="http://schemas.openxmlformats.org/officeDocument/2006/relationships/hyperlink" Target="http://rollingstone.com" TargetMode="External"/><Relationship Id="rId119" Type="http://schemas.openxmlformats.org/officeDocument/2006/relationships/hyperlink" Target="http://ajc.com" TargetMode="External"/><Relationship Id="rId110" Type="http://schemas.openxmlformats.org/officeDocument/2006/relationships/hyperlink" Target="http://ebay.com" TargetMode="External"/><Relationship Id="rId231" Type="http://schemas.openxmlformats.org/officeDocument/2006/relationships/hyperlink" Target="http://thesaurus.com" TargetMode="External"/><Relationship Id="rId352" Type="http://schemas.openxmlformats.org/officeDocument/2006/relationships/hyperlink" Target="http://forbes.com" TargetMode="External"/><Relationship Id="rId473" Type="http://schemas.openxmlformats.org/officeDocument/2006/relationships/hyperlink" Target="http://omnicalculator.com" TargetMode="External"/><Relationship Id="rId594" Type="http://schemas.openxmlformats.org/officeDocument/2006/relationships/hyperlink" Target="http://nbcchicago.com" TargetMode="External"/><Relationship Id="rId230" Type="http://schemas.openxmlformats.org/officeDocument/2006/relationships/hyperlink" Target="http://yahoo.com" TargetMode="External"/><Relationship Id="rId351" Type="http://schemas.openxmlformats.org/officeDocument/2006/relationships/hyperlink" Target="http://yahoo.com" TargetMode="External"/><Relationship Id="rId472" Type="http://schemas.openxmlformats.org/officeDocument/2006/relationships/hyperlink" Target="http://ebay.com" TargetMode="External"/><Relationship Id="rId593" Type="http://schemas.openxmlformats.org/officeDocument/2006/relationships/hyperlink" Target="http://yahoo.com" TargetMode="External"/><Relationship Id="rId350" Type="http://schemas.openxmlformats.org/officeDocument/2006/relationships/hyperlink" Target="http://flightaware.com" TargetMode="External"/><Relationship Id="rId471" Type="http://schemas.openxmlformats.org/officeDocument/2006/relationships/hyperlink" Target="http://mail.aol.com" TargetMode="External"/><Relationship Id="rId592" Type="http://schemas.openxmlformats.org/officeDocument/2006/relationships/hyperlink" Target="http://activebeat.com" TargetMode="External"/><Relationship Id="rId470" Type="http://schemas.openxmlformats.org/officeDocument/2006/relationships/hyperlink" Target="http://mail.yahoo.com" TargetMode="External"/><Relationship Id="rId591" Type="http://schemas.openxmlformats.org/officeDocument/2006/relationships/hyperlink" Target="http://mail.aol.com" TargetMode="External"/><Relationship Id="rId114" Type="http://schemas.openxmlformats.org/officeDocument/2006/relationships/hyperlink" Target="http://baseball.fantasysports.yahoo.com" TargetMode="External"/><Relationship Id="rId235" Type="http://schemas.openxmlformats.org/officeDocument/2006/relationships/hyperlink" Target="http://sportpirate.com" TargetMode="External"/><Relationship Id="rId356" Type="http://schemas.openxmlformats.org/officeDocument/2006/relationships/hyperlink" Target="http://baseball-reference.com" TargetMode="External"/><Relationship Id="rId477" Type="http://schemas.openxmlformats.org/officeDocument/2006/relationships/hyperlink" Target="http://billboard.com" TargetMode="External"/><Relationship Id="rId598" Type="http://schemas.openxmlformats.org/officeDocument/2006/relationships/hyperlink" Target="http://weather.com" TargetMode="External"/><Relationship Id="rId113" Type="http://schemas.openxmlformats.org/officeDocument/2006/relationships/hyperlink" Target="http://yahoo.com" TargetMode="External"/><Relationship Id="rId234" Type="http://schemas.openxmlformats.org/officeDocument/2006/relationships/hyperlink" Target="http://streetinsider.com" TargetMode="External"/><Relationship Id="rId355" Type="http://schemas.openxmlformats.org/officeDocument/2006/relationships/hyperlink" Target="http://screenrant.com" TargetMode="External"/><Relationship Id="rId476" Type="http://schemas.openxmlformats.org/officeDocument/2006/relationships/hyperlink" Target="http://rent.com" TargetMode="External"/><Relationship Id="rId597" Type="http://schemas.openxmlformats.org/officeDocument/2006/relationships/hyperlink" Target="http://sciencesensei.com" TargetMode="External"/><Relationship Id="rId112" Type="http://schemas.openxmlformats.org/officeDocument/2006/relationships/hyperlink" Target="http://realtor.com" TargetMode="External"/><Relationship Id="rId233" Type="http://schemas.openxmlformats.org/officeDocument/2006/relationships/hyperlink" Target="http://miamiherald.com" TargetMode="External"/><Relationship Id="rId354" Type="http://schemas.openxmlformats.org/officeDocument/2006/relationships/hyperlink" Target="http://zillow.com" TargetMode="External"/><Relationship Id="rId475" Type="http://schemas.openxmlformats.org/officeDocument/2006/relationships/hyperlink" Target="http://outlook.live.com" TargetMode="External"/><Relationship Id="rId596" Type="http://schemas.openxmlformats.org/officeDocument/2006/relationships/hyperlink" Target="http://gamingbible.com" TargetMode="External"/><Relationship Id="rId111" Type="http://schemas.openxmlformats.org/officeDocument/2006/relationships/hyperlink" Target="http://healthyrecipesblogs.com" TargetMode="External"/><Relationship Id="rId232" Type="http://schemas.openxmlformats.org/officeDocument/2006/relationships/hyperlink" Target="http://nbcnews.com" TargetMode="External"/><Relationship Id="rId353" Type="http://schemas.openxmlformats.org/officeDocument/2006/relationships/hyperlink" Target="http://thesaurus.com" TargetMode="External"/><Relationship Id="rId474" Type="http://schemas.openxmlformats.org/officeDocument/2006/relationships/hyperlink" Target="http://forbes.com" TargetMode="External"/><Relationship Id="rId595" Type="http://schemas.openxmlformats.org/officeDocument/2006/relationships/hyperlink" Target="http://msn.com" TargetMode="External"/><Relationship Id="rId305" Type="http://schemas.openxmlformats.org/officeDocument/2006/relationships/hyperlink" Target="http://realtor.com" TargetMode="External"/><Relationship Id="rId426" Type="http://schemas.openxmlformats.org/officeDocument/2006/relationships/hyperlink" Target="http://slickdeals.net" TargetMode="External"/><Relationship Id="rId547" Type="http://schemas.openxmlformats.org/officeDocument/2006/relationships/hyperlink" Target="http://nypost.com" TargetMode="External"/><Relationship Id="rId668" Type="http://schemas.openxmlformats.org/officeDocument/2006/relationships/hyperlink" Target="http://bbc.com" TargetMode="External"/><Relationship Id="rId304" Type="http://schemas.openxmlformats.org/officeDocument/2006/relationships/hyperlink" Target="http://ebay.com" TargetMode="External"/><Relationship Id="rId425" Type="http://schemas.openxmlformats.org/officeDocument/2006/relationships/hyperlink" Target="http://slickdeals.net" TargetMode="External"/><Relationship Id="rId546" Type="http://schemas.openxmlformats.org/officeDocument/2006/relationships/hyperlink" Target="http://nbcmiami.com" TargetMode="External"/><Relationship Id="rId667" Type="http://schemas.openxmlformats.org/officeDocument/2006/relationships/hyperlink" Target="http://androidauthority.com" TargetMode="External"/><Relationship Id="rId303" Type="http://schemas.openxmlformats.org/officeDocument/2006/relationships/hyperlink" Target="http://kbb.com" TargetMode="External"/><Relationship Id="rId424" Type="http://schemas.openxmlformats.org/officeDocument/2006/relationships/hyperlink" Target="http://jdpower.com" TargetMode="External"/><Relationship Id="rId545" Type="http://schemas.openxmlformats.org/officeDocument/2006/relationships/hyperlink" Target="http://macrumors.com" TargetMode="External"/><Relationship Id="rId666" Type="http://schemas.openxmlformats.org/officeDocument/2006/relationships/hyperlink" Target="http://cbssports.com" TargetMode="External"/><Relationship Id="rId302" Type="http://schemas.openxmlformats.org/officeDocument/2006/relationships/hyperlink" Target="http://aol.com" TargetMode="External"/><Relationship Id="rId423" Type="http://schemas.openxmlformats.org/officeDocument/2006/relationships/hyperlink" Target="http://nypost.com" TargetMode="External"/><Relationship Id="rId544" Type="http://schemas.openxmlformats.org/officeDocument/2006/relationships/hyperlink" Target="http://outlook.live.com" TargetMode="External"/><Relationship Id="rId665" Type="http://schemas.openxmlformats.org/officeDocument/2006/relationships/hyperlink" Target="http://yahoo.com" TargetMode="External"/><Relationship Id="rId309" Type="http://schemas.openxmlformats.org/officeDocument/2006/relationships/hyperlink" Target="http://thehulltruth.com" TargetMode="External"/><Relationship Id="rId308" Type="http://schemas.openxmlformats.org/officeDocument/2006/relationships/hyperlink" Target="http://mapquest.com" TargetMode="External"/><Relationship Id="rId429" Type="http://schemas.openxmlformats.org/officeDocument/2006/relationships/hyperlink" Target="http://weather.com" TargetMode="External"/><Relationship Id="rId307" Type="http://schemas.openxmlformats.org/officeDocument/2006/relationships/hyperlink" Target="http://kbb.com" TargetMode="External"/><Relationship Id="rId428" Type="http://schemas.openxmlformats.org/officeDocument/2006/relationships/hyperlink" Target="http://msn.com" TargetMode="External"/><Relationship Id="rId549" Type="http://schemas.openxmlformats.org/officeDocument/2006/relationships/hyperlink" Target="http://mail.aol.com" TargetMode="External"/><Relationship Id="rId306" Type="http://schemas.openxmlformats.org/officeDocument/2006/relationships/hyperlink" Target="http://foxnews.com" TargetMode="External"/><Relationship Id="rId427" Type="http://schemas.openxmlformats.org/officeDocument/2006/relationships/hyperlink" Target="http://ajc.com" TargetMode="External"/><Relationship Id="rId548" Type="http://schemas.openxmlformats.org/officeDocument/2006/relationships/hyperlink" Target="http://realtor.com" TargetMode="External"/><Relationship Id="rId669" Type="http://schemas.openxmlformats.org/officeDocument/2006/relationships/hyperlink" Target="http://mail.yahoo.com" TargetMode="External"/><Relationship Id="rId660" Type="http://schemas.openxmlformats.org/officeDocument/2006/relationships/hyperlink" Target="http://foxnews.com" TargetMode="External"/><Relationship Id="rId301" Type="http://schemas.openxmlformats.org/officeDocument/2006/relationships/hyperlink" Target="http://womenshealthmag.com" TargetMode="External"/><Relationship Id="rId422" Type="http://schemas.openxmlformats.org/officeDocument/2006/relationships/hyperlink" Target="http://my.yahoo.com" TargetMode="External"/><Relationship Id="rId543" Type="http://schemas.openxmlformats.org/officeDocument/2006/relationships/hyperlink" Target="http://insider.com" TargetMode="External"/><Relationship Id="rId664" Type="http://schemas.openxmlformats.org/officeDocument/2006/relationships/hyperlink" Target="http://fandom.com" TargetMode="External"/><Relationship Id="rId300" Type="http://schemas.openxmlformats.org/officeDocument/2006/relationships/hyperlink" Target="http://ranker.com" TargetMode="External"/><Relationship Id="rId421" Type="http://schemas.openxmlformats.org/officeDocument/2006/relationships/hyperlink" Target="http://cheezburger.com" TargetMode="External"/><Relationship Id="rId542" Type="http://schemas.openxmlformats.org/officeDocument/2006/relationships/hyperlink" Target="http://realtor.com" TargetMode="External"/><Relationship Id="rId663" Type="http://schemas.openxmlformats.org/officeDocument/2006/relationships/hyperlink" Target="http://aol.com" TargetMode="External"/><Relationship Id="rId420" Type="http://schemas.openxmlformats.org/officeDocument/2006/relationships/hyperlink" Target="http://finance.yahoo.com" TargetMode="External"/><Relationship Id="rId541" Type="http://schemas.openxmlformats.org/officeDocument/2006/relationships/hyperlink" Target="http://factable.com" TargetMode="External"/><Relationship Id="rId662" Type="http://schemas.openxmlformats.org/officeDocument/2006/relationships/hyperlink" Target="http://streetinsider.com" TargetMode="External"/><Relationship Id="rId540" Type="http://schemas.openxmlformats.org/officeDocument/2006/relationships/hyperlink" Target="http://macrumors.com" TargetMode="External"/><Relationship Id="rId661" Type="http://schemas.openxmlformats.org/officeDocument/2006/relationships/hyperlink" Target="http://thesaurus.com" TargetMode="External"/><Relationship Id="rId415" Type="http://schemas.openxmlformats.org/officeDocument/2006/relationships/hyperlink" Target="http://outlook.live.com" TargetMode="External"/><Relationship Id="rId536" Type="http://schemas.openxmlformats.org/officeDocument/2006/relationships/hyperlink" Target="http://outlook.live.com" TargetMode="External"/><Relationship Id="rId657" Type="http://schemas.openxmlformats.org/officeDocument/2006/relationships/hyperlink" Target="http://outlook.live.com" TargetMode="External"/><Relationship Id="rId414" Type="http://schemas.openxmlformats.org/officeDocument/2006/relationships/hyperlink" Target="http://foxnews.com" TargetMode="External"/><Relationship Id="rId535" Type="http://schemas.openxmlformats.org/officeDocument/2006/relationships/hyperlink" Target="http://cnbc.com" TargetMode="External"/><Relationship Id="rId656" Type="http://schemas.openxmlformats.org/officeDocument/2006/relationships/hyperlink" Target="http://w3schools.com" TargetMode="External"/><Relationship Id="rId413" Type="http://schemas.openxmlformats.org/officeDocument/2006/relationships/hyperlink" Target="http://doctoreport.com" TargetMode="External"/><Relationship Id="rId534" Type="http://schemas.openxmlformats.org/officeDocument/2006/relationships/hyperlink" Target="http://w3schools.com" TargetMode="External"/><Relationship Id="rId655" Type="http://schemas.openxmlformats.org/officeDocument/2006/relationships/hyperlink" Target="http://femanin.com" TargetMode="External"/><Relationship Id="rId412" Type="http://schemas.openxmlformats.org/officeDocument/2006/relationships/hyperlink" Target="http://yahoo.com" TargetMode="External"/><Relationship Id="rId533" Type="http://schemas.openxmlformats.org/officeDocument/2006/relationships/hyperlink" Target="http://washingtonpost.com" TargetMode="External"/><Relationship Id="rId654" Type="http://schemas.openxmlformats.org/officeDocument/2006/relationships/hyperlink" Target="http://ebay.com" TargetMode="External"/><Relationship Id="rId419" Type="http://schemas.openxmlformats.org/officeDocument/2006/relationships/hyperlink" Target="http://calculator.net" TargetMode="External"/><Relationship Id="rId418" Type="http://schemas.openxmlformats.org/officeDocument/2006/relationships/hyperlink" Target="http://yahoo.com" TargetMode="External"/><Relationship Id="rId539" Type="http://schemas.openxmlformats.org/officeDocument/2006/relationships/hyperlink" Target="http://outlook.live.com" TargetMode="External"/><Relationship Id="rId417" Type="http://schemas.openxmlformats.org/officeDocument/2006/relationships/hyperlink" Target="http://timeanddate.com" TargetMode="External"/><Relationship Id="rId538" Type="http://schemas.openxmlformats.org/officeDocument/2006/relationships/hyperlink" Target="http://usnews.com" TargetMode="External"/><Relationship Id="rId659" Type="http://schemas.openxmlformats.org/officeDocument/2006/relationships/hyperlink" Target="http://outlook.live.com" TargetMode="External"/><Relationship Id="rId416" Type="http://schemas.openxmlformats.org/officeDocument/2006/relationships/hyperlink" Target="http://webmd.com" TargetMode="External"/><Relationship Id="rId537" Type="http://schemas.openxmlformats.org/officeDocument/2006/relationships/hyperlink" Target="http://cbsnews.com" TargetMode="External"/><Relationship Id="rId658" Type="http://schemas.openxmlformats.org/officeDocument/2006/relationships/hyperlink" Target="http://cnn.com" TargetMode="External"/><Relationship Id="rId411" Type="http://schemas.openxmlformats.org/officeDocument/2006/relationships/hyperlink" Target="http://whatismyipaddress.com" TargetMode="External"/><Relationship Id="rId532" Type="http://schemas.openxmlformats.org/officeDocument/2006/relationships/hyperlink" Target="http://fandomwire.com" TargetMode="External"/><Relationship Id="rId653" Type="http://schemas.openxmlformats.org/officeDocument/2006/relationships/hyperlink" Target="http://chicagotribune.com" TargetMode="External"/><Relationship Id="rId410" Type="http://schemas.openxmlformats.org/officeDocument/2006/relationships/hyperlink" Target="http://zillow.com" TargetMode="External"/><Relationship Id="rId531" Type="http://schemas.openxmlformats.org/officeDocument/2006/relationships/hyperlink" Target="http://weather.com" TargetMode="External"/><Relationship Id="rId652" Type="http://schemas.openxmlformats.org/officeDocument/2006/relationships/hyperlink" Target="http://biblegateway.com" TargetMode="External"/><Relationship Id="rId530" Type="http://schemas.openxmlformats.org/officeDocument/2006/relationships/hyperlink" Target="http://behindthevoiceactors.com" TargetMode="External"/><Relationship Id="rId651" Type="http://schemas.openxmlformats.org/officeDocument/2006/relationships/hyperlink" Target="http://ebay.com" TargetMode="External"/><Relationship Id="rId650" Type="http://schemas.openxmlformats.org/officeDocument/2006/relationships/hyperlink" Target="http://lensvid.com" TargetMode="External"/><Relationship Id="rId206" Type="http://schemas.openxmlformats.org/officeDocument/2006/relationships/hyperlink" Target="http://outlook.live.com" TargetMode="External"/><Relationship Id="rId327" Type="http://schemas.openxmlformats.org/officeDocument/2006/relationships/hyperlink" Target="http://topclassactions.com" TargetMode="External"/><Relationship Id="rId448" Type="http://schemas.openxmlformats.org/officeDocument/2006/relationships/hyperlink" Target="http://mail.aol.com" TargetMode="External"/><Relationship Id="rId569" Type="http://schemas.openxmlformats.org/officeDocument/2006/relationships/hyperlink" Target="http://mail.yahoo.com" TargetMode="External"/><Relationship Id="rId205" Type="http://schemas.openxmlformats.org/officeDocument/2006/relationships/hyperlink" Target="http://ebay.com" TargetMode="External"/><Relationship Id="rId326" Type="http://schemas.openxmlformats.org/officeDocument/2006/relationships/hyperlink" Target="http://factinate.com" TargetMode="External"/><Relationship Id="rId447" Type="http://schemas.openxmlformats.org/officeDocument/2006/relationships/hyperlink" Target="http://mobileposse.com" TargetMode="External"/><Relationship Id="rId568" Type="http://schemas.openxmlformats.org/officeDocument/2006/relationships/hyperlink" Target="http://merriam-webster.com" TargetMode="External"/><Relationship Id="rId689" Type="http://schemas.openxmlformats.org/officeDocument/2006/relationships/hyperlink" Target="http://topclassactions.com" TargetMode="External"/><Relationship Id="rId204" Type="http://schemas.openxmlformats.org/officeDocument/2006/relationships/hyperlink" Target="http://zone.msn.com" TargetMode="External"/><Relationship Id="rId325" Type="http://schemas.openxmlformats.org/officeDocument/2006/relationships/hyperlink" Target="http://zdnet.com" TargetMode="External"/><Relationship Id="rId446" Type="http://schemas.openxmlformats.org/officeDocument/2006/relationships/hyperlink" Target="http://weather.com" TargetMode="External"/><Relationship Id="rId567" Type="http://schemas.openxmlformats.org/officeDocument/2006/relationships/hyperlink" Target="http://biblegateway.com" TargetMode="External"/><Relationship Id="rId688" Type="http://schemas.openxmlformats.org/officeDocument/2006/relationships/hyperlink" Target="http://realtor.com" TargetMode="External"/><Relationship Id="rId203" Type="http://schemas.openxmlformats.org/officeDocument/2006/relationships/hyperlink" Target="http://weather.com" TargetMode="External"/><Relationship Id="rId324" Type="http://schemas.openxmlformats.org/officeDocument/2006/relationships/hyperlink" Target="http://weather.com" TargetMode="External"/><Relationship Id="rId445" Type="http://schemas.openxmlformats.org/officeDocument/2006/relationships/hyperlink" Target="http://yourdailysportfix.com" TargetMode="External"/><Relationship Id="rId566" Type="http://schemas.openxmlformats.org/officeDocument/2006/relationships/hyperlink" Target="http://yahoo.com" TargetMode="External"/><Relationship Id="rId687" Type="http://schemas.openxmlformats.org/officeDocument/2006/relationships/hyperlink" Target="http://newsmemory.com" TargetMode="External"/><Relationship Id="rId209" Type="http://schemas.openxmlformats.org/officeDocument/2006/relationships/hyperlink" Target="http://slickdeals.net" TargetMode="External"/><Relationship Id="rId208" Type="http://schemas.openxmlformats.org/officeDocument/2006/relationships/hyperlink" Target="http://allrecipes.com" TargetMode="External"/><Relationship Id="rId329" Type="http://schemas.openxmlformats.org/officeDocument/2006/relationships/hyperlink" Target="http://weather.com" TargetMode="External"/><Relationship Id="rId207" Type="http://schemas.openxmlformats.org/officeDocument/2006/relationships/hyperlink" Target="http://usssa.com" TargetMode="External"/><Relationship Id="rId328" Type="http://schemas.openxmlformats.org/officeDocument/2006/relationships/hyperlink" Target="http://nypost.com" TargetMode="External"/><Relationship Id="rId449" Type="http://schemas.openxmlformats.org/officeDocument/2006/relationships/hyperlink" Target="http://dailymail.co.uk/news" TargetMode="External"/><Relationship Id="rId440" Type="http://schemas.openxmlformats.org/officeDocument/2006/relationships/hyperlink" Target="http://msn.com" TargetMode="External"/><Relationship Id="rId561" Type="http://schemas.openxmlformats.org/officeDocument/2006/relationships/hyperlink" Target="http://ajc.com" TargetMode="External"/><Relationship Id="rId682" Type="http://schemas.openxmlformats.org/officeDocument/2006/relationships/hyperlink" Target="http://yellowpages.com" TargetMode="External"/><Relationship Id="rId560" Type="http://schemas.openxmlformats.org/officeDocument/2006/relationships/hyperlink" Target="http://commercialappeal.com" TargetMode="External"/><Relationship Id="rId681" Type="http://schemas.openxmlformats.org/officeDocument/2006/relationships/hyperlink" Target="http://weather.com" TargetMode="External"/><Relationship Id="rId680" Type="http://schemas.openxmlformats.org/officeDocument/2006/relationships/hyperlink" Target="http://firstcoastnews.com" TargetMode="External"/><Relationship Id="rId202" Type="http://schemas.openxmlformats.org/officeDocument/2006/relationships/hyperlink" Target="http://msn.com" TargetMode="External"/><Relationship Id="rId323" Type="http://schemas.openxmlformats.org/officeDocument/2006/relationships/hyperlink" Target="http://msn.com" TargetMode="External"/><Relationship Id="rId444" Type="http://schemas.openxmlformats.org/officeDocument/2006/relationships/hyperlink" Target="http://icy-veins.com" TargetMode="External"/><Relationship Id="rId565" Type="http://schemas.openxmlformats.org/officeDocument/2006/relationships/hyperlink" Target="http://outlook.live.com" TargetMode="External"/><Relationship Id="rId686" Type="http://schemas.openxmlformats.org/officeDocument/2006/relationships/hyperlink" Target="http://weather.com" TargetMode="External"/><Relationship Id="rId201" Type="http://schemas.openxmlformats.org/officeDocument/2006/relationships/hyperlink" Target="http://realtor.com" TargetMode="External"/><Relationship Id="rId322" Type="http://schemas.openxmlformats.org/officeDocument/2006/relationships/hyperlink" Target="http://bbc.com" TargetMode="External"/><Relationship Id="rId443" Type="http://schemas.openxmlformats.org/officeDocument/2006/relationships/hyperlink" Target="http://weather.com" TargetMode="External"/><Relationship Id="rId564" Type="http://schemas.openxmlformats.org/officeDocument/2006/relationships/hyperlink" Target="http://ebay.com" TargetMode="External"/><Relationship Id="rId685" Type="http://schemas.openxmlformats.org/officeDocument/2006/relationships/hyperlink" Target="http://cars.com" TargetMode="External"/><Relationship Id="rId200" Type="http://schemas.openxmlformats.org/officeDocument/2006/relationships/hyperlink" Target="http://activebeat.com" TargetMode="External"/><Relationship Id="rId321" Type="http://schemas.openxmlformats.org/officeDocument/2006/relationships/hyperlink" Target="http://myfitnesspal.com" TargetMode="External"/><Relationship Id="rId442" Type="http://schemas.openxmlformats.org/officeDocument/2006/relationships/hyperlink" Target="http://msn.com" TargetMode="External"/><Relationship Id="rId563" Type="http://schemas.openxmlformats.org/officeDocument/2006/relationships/hyperlink" Target="http://weather.com" TargetMode="External"/><Relationship Id="rId684" Type="http://schemas.openxmlformats.org/officeDocument/2006/relationships/hyperlink" Target="http://pandora.com" TargetMode="External"/><Relationship Id="rId320" Type="http://schemas.openxmlformats.org/officeDocument/2006/relationships/hyperlink" Target="http://findagrave.com" TargetMode="External"/><Relationship Id="rId441" Type="http://schemas.openxmlformats.org/officeDocument/2006/relationships/hyperlink" Target="http://miamiherald.com" TargetMode="External"/><Relationship Id="rId562" Type="http://schemas.openxmlformats.org/officeDocument/2006/relationships/hyperlink" Target="http://editorsnation.com" TargetMode="External"/><Relationship Id="rId683" Type="http://schemas.openxmlformats.org/officeDocument/2006/relationships/hyperlink" Target="http://wordunscrambler.me" TargetMode="External"/><Relationship Id="rId316" Type="http://schemas.openxmlformats.org/officeDocument/2006/relationships/hyperlink" Target="http://mail.yahoo.com" TargetMode="External"/><Relationship Id="rId437" Type="http://schemas.openxmlformats.org/officeDocument/2006/relationships/hyperlink" Target="http://weather.com" TargetMode="External"/><Relationship Id="rId558" Type="http://schemas.openxmlformats.org/officeDocument/2006/relationships/hyperlink" Target="http://forbes.com" TargetMode="External"/><Relationship Id="rId679" Type="http://schemas.openxmlformats.org/officeDocument/2006/relationships/hyperlink" Target="http://fortune.com" TargetMode="External"/><Relationship Id="rId315" Type="http://schemas.openxmlformats.org/officeDocument/2006/relationships/hyperlink" Target="http://finance.yahoo.com" TargetMode="External"/><Relationship Id="rId436" Type="http://schemas.openxmlformats.org/officeDocument/2006/relationships/hyperlink" Target="http://mail.yahoo.com" TargetMode="External"/><Relationship Id="rId557" Type="http://schemas.openxmlformats.org/officeDocument/2006/relationships/hyperlink" Target="http://realtor.com" TargetMode="External"/><Relationship Id="rId678" Type="http://schemas.openxmlformats.org/officeDocument/2006/relationships/hyperlink" Target="http://medical-news.org" TargetMode="External"/><Relationship Id="rId314" Type="http://schemas.openxmlformats.org/officeDocument/2006/relationships/hyperlink" Target="http://investing.com" TargetMode="External"/><Relationship Id="rId435" Type="http://schemas.openxmlformats.org/officeDocument/2006/relationships/hyperlink" Target="http://the-sun.com" TargetMode="External"/><Relationship Id="rId556" Type="http://schemas.openxmlformats.org/officeDocument/2006/relationships/hyperlink" Target="http://cargurus.com" TargetMode="External"/><Relationship Id="rId677" Type="http://schemas.openxmlformats.org/officeDocument/2006/relationships/hyperlink" Target="http://fandom.com" TargetMode="External"/><Relationship Id="rId313" Type="http://schemas.openxmlformats.org/officeDocument/2006/relationships/hyperlink" Target="http://weather.com" TargetMode="External"/><Relationship Id="rId434" Type="http://schemas.openxmlformats.org/officeDocument/2006/relationships/hyperlink" Target="http://streetinsider.com" TargetMode="External"/><Relationship Id="rId555" Type="http://schemas.openxmlformats.org/officeDocument/2006/relationships/hyperlink" Target="http://ebay.com" TargetMode="External"/><Relationship Id="rId676" Type="http://schemas.openxmlformats.org/officeDocument/2006/relationships/hyperlink" Target="http://msn.com" TargetMode="External"/><Relationship Id="rId319" Type="http://schemas.openxmlformats.org/officeDocument/2006/relationships/hyperlink" Target="http://webmd.com" TargetMode="External"/><Relationship Id="rId318" Type="http://schemas.openxmlformats.org/officeDocument/2006/relationships/hyperlink" Target="http://mail.aol.com" TargetMode="External"/><Relationship Id="rId439" Type="http://schemas.openxmlformats.org/officeDocument/2006/relationships/hyperlink" Target="http://doodle.com" TargetMode="External"/><Relationship Id="rId317" Type="http://schemas.openxmlformats.org/officeDocument/2006/relationships/hyperlink" Target="http://weather.com" TargetMode="External"/><Relationship Id="rId438" Type="http://schemas.openxmlformats.org/officeDocument/2006/relationships/hyperlink" Target="http://forbes.com" TargetMode="External"/><Relationship Id="rId559" Type="http://schemas.openxmlformats.org/officeDocument/2006/relationships/hyperlink" Target="http://apnews.com" TargetMode="External"/><Relationship Id="rId550" Type="http://schemas.openxmlformats.org/officeDocument/2006/relationships/hyperlink" Target="http://screenrant.com" TargetMode="External"/><Relationship Id="rId671" Type="http://schemas.openxmlformats.org/officeDocument/2006/relationships/hyperlink" Target="http://thesaltymarshmallow.com" TargetMode="External"/><Relationship Id="rId670" Type="http://schemas.openxmlformats.org/officeDocument/2006/relationships/hyperlink" Target="http://thefinancechatter.com" TargetMode="External"/><Relationship Id="rId312" Type="http://schemas.openxmlformats.org/officeDocument/2006/relationships/hyperlink" Target="http://businessinsider.com" TargetMode="External"/><Relationship Id="rId433" Type="http://schemas.openxmlformats.org/officeDocument/2006/relationships/hyperlink" Target="http://zillow.com" TargetMode="External"/><Relationship Id="rId554" Type="http://schemas.openxmlformats.org/officeDocument/2006/relationships/hyperlink" Target="http://ebay.com" TargetMode="External"/><Relationship Id="rId675" Type="http://schemas.openxmlformats.org/officeDocument/2006/relationships/hyperlink" Target="http://whatismyipaddress.com" TargetMode="External"/><Relationship Id="rId311" Type="http://schemas.openxmlformats.org/officeDocument/2006/relationships/hyperlink" Target="http://usatoday.com" TargetMode="External"/><Relationship Id="rId432" Type="http://schemas.openxmlformats.org/officeDocument/2006/relationships/hyperlink" Target="http://cbsnews.com" TargetMode="External"/><Relationship Id="rId553" Type="http://schemas.openxmlformats.org/officeDocument/2006/relationships/hyperlink" Target="http://investopedia.com" TargetMode="External"/><Relationship Id="rId674" Type="http://schemas.openxmlformats.org/officeDocument/2006/relationships/hyperlink" Target="http://mail.aol.com" TargetMode="External"/><Relationship Id="rId310" Type="http://schemas.openxmlformats.org/officeDocument/2006/relationships/hyperlink" Target="http://yahoo.com" TargetMode="External"/><Relationship Id="rId431" Type="http://schemas.openxmlformats.org/officeDocument/2006/relationships/hyperlink" Target="http://ebay.com" TargetMode="External"/><Relationship Id="rId552" Type="http://schemas.openxmlformats.org/officeDocument/2006/relationships/hyperlink" Target="http://realtor.com" TargetMode="External"/><Relationship Id="rId673" Type="http://schemas.openxmlformats.org/officeDocument/2006/relationships/hyperlink" Target="http://bbc.com" TargetMode="External"/><Relationship Id="rId430" Type="http://schemas.openxmlformats.org/officeDocument/2006/relationships/hyperlink" Target="http://cbsnews.com" TargetMode="External"/><Relationship Id="rId551" Type="http://schemas.openxmlformats.org/officeDocument/2006/relationships/hyperlink" Target="http://yahoo.com" TargetMode="External"/><Relationship Id="rId672" Type="http://schemas.openxmlformats.org/officeDocument/2006/relationships/hyperlink" Target="http://forbes.com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rvtrader.com" TargetMode="External"/><Relationship Id="rId194" Type="http://schemas.openxmlformats.org/officeDocument/2006/relationships/hyperlink" Target="http://mail.aol.com" TargetMode="External"/><Relationship Id="rId193" Type="http://schemas.openxmlformats.org/officeDocument/2006/relationships/hyperlink" Target="http://kbb.com" TargetMode="External"/><Relationship Id="rId192" Type="http://schemas.openxmlformats.org/officeDocument/2006/relationships/hyperlink" Target="http://kiplinger.com" TargetMode="External"/><Relationship Id="rId191" Type="http://schemas.openxmlformats.org/officeDocument/2006/relationships/hyperlink" Target="http://buzzfeed.com" TargetMode="External"/><Relationship Id="rId187" Type="http://schemas.openxmlformats.org/officeDocument/2006/relationships/hyperlink" Target="http://omnicalculator.com" TargetMode="External"/><Relationship Id="rId186" Type="http://schemas.openxmlformats.org/officeDocument/2006/relationships/hyperlink" Target="http://dailymail.co.uk/news" TargetMode="External"/><Relationship Id="rId185" Type="http://schemas.openxmlformats.org/officeDocument/2006/relationships/hyperlink" Target="http://sciencealert.com" TargetMode="External"/><Relationship Id="rId184" Type="http://schemas.openxmlformats.org/officeDocument/2006/relationships/hyperlink" Target="http://femanin.com" TargetMode="External"/><Relationship Id="rId189" Type="http://schemas.openxmlformats.org/officeDocument/2006/relationships/hyperlink" Target="http://miamiherald.com" TargetMode="External"/><Relationship Id="rId188" Type="http://schemas.openxmlformats.org/officeDocument/2006/relationships/hyperlink" Target="http://wsvn.com" TargetMode="External"/><Relationship Id="rId183" Type="http://schemas.openxmlformats.org/officeDocument/2006/relationships/hyperlink" Target="http://att.yahoo.com" TargetMode="External"/><Relationship Id="rId182" Type="http://schemas.openxmlformats.org/officeDocument/2006/relationships/hyperlink" Target="http://wsj.com" TargetMode="External"/><Relationship Id="rId181" Type="http://schemas.openxmlformats.org/officeDocument/2006/relationships/hyperlink" Target="http://signin.ebay.com" TargetMode="External"/><Relationship Id="rId180" Type="http://schemas.openxmlformats.org/officeDocument/2006/relationships/hyperlink" Target="http://autotrader.com" TargetMode="External"/><Relationship Id="rId176" Type="http://schemas.openxmlformats.org/officeDocument/2006/relationships/hyperlink" Target="http://greatschools.org" TargetMode="External"/><Relationship Id="rId175" Type="http://schemas.openxmlformats.org/officeDocument/2006/relationships/hyperlink" Target="http://foxnews.com" TargetMode="External"/><Relationship Id="rId174" Type="http://schemas.openxmlformats.org/officeDocument/2006/relationships/hyperlink" Target="http://signupgenius.com" TargetMode="External"/><Relationship Id="rId173" Type="http://schemas.openxmlformats.org/officeDocument/2006/relationships/hyperlink" Target="http://biblestudytools.com" TargetMode="External"/><Relationship Id="rId179" Type="http://schemas.openxmlformats.org/officeDocument/2006/relationships/hyperlink" Target="http://citationmachine.net" TargetMode="External"/><Relationship Id="rId178" Type="http://schemas.openxmlformats.org/officeDocument/2006/relationships/hyperlink" Target="http://ranker.com" TargetMode="External"/><Relationship Id="rId177" Type="http://schemas.openxmlformats.org/officeDocument/2006/relationships/hyperlink" Target="http://fox59.com" TargetMode="External"/><Relationship Id="rId198" Type="http://schemas.openxmlformats.org/officeDocument/2006/relationships/hyperlink" Target="http://boattrader.com" TargetMode="External"/><Relationship Id="rId197" Type="http://schemas.openxmlformats.org/officeDocument/2006/relationships/hyperlink" Target="http://aol.com" TargetMode="External"/><Relationship Id="rId196" Type="http://schemas.openxmlformats.org/officeDocument/2006/relationships/hyperlink" Target="http://merriam-webster.com" TargetMode="External"/><Relationship Id="rId195" Type="http://schemas.openxmlformats.org/officeDocument/2006/relationships/hyperlink" Target="http://iflscience.com" TargetMode="External"/><Relationship Id="rId199" Type="http://schemas.openxmlformats.org/officeDocument/2006/relationships/hyperlink" Target="http://doodle.com" TargetMode="External"/><Relationship Id="rId150" Type="http://schemas.openxmlformats.org/officeDocument/2006/relationships/hyperlink" Target="http://sallysbakingaddiction.com" TargetMode="External"/><Relationship Id="rId1" Type="http://schemas.openxmlformats.org/officeDocument/2006/relationships/pivotTable" Target="../pivotTables/pivotTable31.xml"/><Relationship Id="rId2" Type="http://schemas.openxmlformats.org/officeDocument/2006/relationships/hyperlink" Target="http://microsoftcasualgames.com" TargetMode="External"/><Relationship Id="rId3" Type="http://schemas.openxmlformats.org/officeDocument/2006/relationships/hyperlink" Target="http://seedsgames.com" TargetMode="External"/><Relationship Id="rId149" Type="http://schemas.openxmlformats.org/officeDocument/2006/relationships/hyperlink" Target="http://cars.com" TargetMode="External"/><Relationship Id="rId4" Type="http://schemas.openxmlformats.org/officeDocument/2006/relationships/hyperlink" Target="http://dictionary.com" TargetMode="External"/><Relationship Id="rId148" Type="http://schemas.openxmlformats.org/officeDocument/2006/relationships/hyperlink" Target="http://topclassactions.com" TargetMode="External"/><Relationship Id="rId9" Type="http://schemas.openxmlformats.org/officeDocument/2006/relationships/hyperlink" Target="http://webmd.com" TargetMode="External"/><Relationship Id="rId143" Type="http://schemas.openxmlformats.org/officeDocument/2006/relationships/hyperlink" Target="http://thefinancechatter.com" TargetMode="External"/><Relationship Id="rId142" Type="http://schemas.openxmlformats.org/officeDocument/2006/relationships/hyperlink" Target="http://healthline.com" TargetMode="External"/><Relationship Id="rId141" Type="http://schemas.openxmlformats.org/officeDocument/2006/relationships/hyperlink" Target="http://whatismyipaddress.com" TargetMode="External"/><Relationship Id="rId140" Type="http://schemas.openxmlformats.org/officeDocument/2006/relationships/hyperlink" Target="http://news.yahoo.com" TargetMode="External"/><Relationship Id="rId5" Type="http://schemas.openxmlformats.org/officeDocument/2006/relationships/hyperlink" Target="http://thesaurus.com" TargetMode="External"/><Relationship Id="rId147" Type="http://schemas.openxmlformats.org/officeDocument/2006/relationships/hyperlink" Target="http://techradar.com" TargetMode="External"/><Relationship Id="rId6" Type="http://schemas.openxmlformats.org/officeDocument/2006/relationships/hyperlink" Target="http://soaps.sheknows.com" TargetMode="External"/><Relationship Id="rId146" Type="http://schemas.openxmlformats.org/officeDocument/2006/relationships/hyperlink" Target="http://drugs.com" TargetMode="External"/><Relationship Id="rId7" Type="http://schemas.openxmlformats.org/officeDocument/2006/relationships/hyperlink" Target="http://dailydot.com" TargetMode="External"/><Relationship Id="rId145" Type="http://schemas.openxmlformats.org/officeDocument/2006/relationships/hyperlink" Target="http://mail.yahoo.com" TargetMode="External"/><Relationship Id="rId8" Type="http://schemas.openxmlformats.org/officeDocument/2006/relationships/hyperlink" Target="http://scitechdaily.com" TargetMode="External"/><Relationship Id="rId144" Type="http://schemas.openxmlformats.org/officeDocument/2006/relationships/hyperlink" Target="http://cbssports.com" TargetMode="External"/><Relationship Id="rId139" Type="http://schemas.openxmlformats.org/officeDocument/2006/relationships/hyperlink" Target="http://nbcnews.com" TargetMode="External"/><Relationship Id="rId138" Type="http://schemas.openxmlformats.org/officeDocument/2006/relationships/hyperlink" Target="http://ajc.com" TargetMode="External"/><Relationship Id="rId137" Type="http://schemas.openxmlformats.org/officeDocument/2006/relationships/hyperlink" Target="http://funnyand.com" TargetMode="External"/><Relationship Id="rId132" Type="http://schemas.openxmlformats.org/officeDocument/2006/relationships/hyperlink" Target="http://thebigmansworld.com" TargetMode="External"/><Relationship Id="rId131" Type="http://schemas.openxmlformats.org/officeDocument/2006/relationships/hyperlink" Target="http://therighthairstyles.com" TargetMode="External"/><Relationship Id="rId130" Type="http://schemas.openxmlformats.org/officeDocument/2006/relationships/hyperlink" Target="http://evite.com" TargetMode="External"/><Relationship Id="rId136" Type="http://schemas.openxmlformats.org/officeDocument/2006/relationships/hyperlink" Target="http://mydailymagazine.com" TargetMode="External"/><Relationship Id="rId135" Type="http://schemas.openxmlformats.org/officeDocument/2006/relationships/hyperlink" Target="http://healthyrecipesblogs.com" TargetMode="External"/><Relationship Id="rId134" Type="http://schemas.openxmlformats.org/officeDocument/2006/relationships/hyperlink" Target="http://daily-choices.com" TargetMode="External"/><Relationship Id="rId133" Type="http://schemas.openxmlformats.org/officeDocument/2006/relationships/hyperlink" Target="http://homeaddict.io" TargetMode="External"/><Relationship Id="rId172" Type="http://schemas.openxmlformats.org/officeDocument/2006/relationships/hyperlink" Target="http://wunderground.com" TargetMode="External"/><Relationship Id="rId171" Type="http://schemas.openxmlformats.org/officeDocument/2006/relationships/hyperlink" Target="http://yachtworld.com" TargetMode="External"/><Relationship Id="rId170" Type="http://schemas.openxmlformats.org/officeDocument/2006/relationships/hyperlink" Target="http://dotesports.com" TargetMode="External"/><Relationship Id="rId165" Type="http://schemas.openxmlformats.org/officeDocument/2006/relationships/hyperlink" Target="http://foxbusiness.com" TargetMode="External"/><Relationship Id="rId164" Type="http://schemas.openxmlformats.org/officeDocument/2006/relationships/hyperlink" Target="http://tripadvisor.com" TargetMode="External"/><Relationship Id="rId163" Type="http://schemas.openxmlformats.org/officeDocument/2006/relationships/hyperlink" Target="http://biblegateway.com" TargetMode="External"/><Relationship Id="rId162" Type="http://schemas.openxmlformats.org/officeDocument/2006/relationships/hyperlink" Target="http://activebeat.com" TargetMode="External"/><Relationship Id="rId169" Type="http://schemas.openxmlformats.org/officeDocument/2006/relationships/hyperlink" Target="http://nytimes.com" TargetMode="External"/><Relationship Id="rId168" Type="http://schemas.openxmlformats.org/officeDocument/2006/relationships/hyperlink" Target="http://semana.com" TargetMode="External"/><Relationship Id="rId167" Type="http://schemas.openxmlformats.org/officeDocument/2006/relationships/hyperlink" Target="http://travelerdreams.com" TargetMode="External"/><Relationship Id="rId166" Type="http://schemas.openxmlformats.org/officeDocument/2006/relationships/hyperlink" Target="http://livescience.com" TargetMode="External"/><Relationship Id="rId161" Type="http://schemas.openxmlformats.org/officeDocument/2006/relationships/hyperlink" Target="http://lensvid.com" TargetMode="External"/><Relationship Id="rId160" Type="http://schemas.openxmlformats.org/officeDocument/2006/relationships/hyperlink" Target="http://npr.org" TargetMode="External"/><Relationship Id="rId159" Type="http://schemas.openxmlformats.org/officeDocument/2006/relationships/hyperlink" Target="http://cargurus.com" TargetMode="External"/><Relationship Id="rId154" Type="http://schemas.openxmlformats.org/officeDocument/2006/relationships/hyperlink" Target="http://a-z-animals.com" TargetMode="External"/><Relationship Id="rId153" Type="http://schemas.openxmlformats.org/officeDocument/2006/relationships/hyperlink" Target="http://dailybee.com" TargetMode="External"/><Relationship Id="rId152" Type="http://schemas.openxmlformats.org/officeDocument/2006/relationships/hyperlink" Target="http://investing.com" TargetMode="External"/><Relationship Id="rId151" Type="http://schemas.openxmlformats.org/officeDocument/2006/relationships/hyperlink" Target="http://factable.com" TargetMode="External"/><Relationship Id="rId158" Type="http://schemas.openxmlformats.org/officeDocument/2006/relationships/hyperlink" Target="http://merriam-webster.com/dictionary" TargetMode="External"/><Relationship Id="rId157" Type="http://schemas.openxmlformats.org/officeDocument/2006/relationships/hyperlink" Target="http://billboard.com" TargetMode="External"/><Relationship Id="rId156" Type="http://schemas.openxmlformats.org/officeDocument/2006/relationships/hyperlink" Target="http://insidethemagic.net" TargetMode="External"/><Relationship Id="rId155" Type="http://schemas.openxmlformats.org/officeDocument/2006/relationships/hyperlink" Target="http://msn.com" TargetMode="External"/><Relationship Id="rId40" Type="http://schemas.openxmlformats.org/officeDocument/2006/relationships/hyperlink" Target="http://icy-veins.com" TargetMode="External"/><Relationship Id="rId42" Type="http://schemas.openxmlformats.org/officeDocument/2006/relationships/hyperlink" Target="http://classmates.com" TargetMode="External"/><Relationship Id="rId41" Type="http://schemas.openxmlformats.org/officeDocument/2006/relationships/hyperlink" Target="http://lotterypost.com" TargetMode="External"/><Relationship Id="rId44" Type="http://schemas.openxmlformats.org/officeDocument/2006/relationships/hyperlink" Target="http://w3schools.com" TargetMode="External"/><Relationship Id="rId43" Type="http://schemas.openxmlformats.org/officeDocument/2006/relationships/hyperlink" Target="http://espn.com" TargetMode="External"/><Relationship Id="rId46" Type="http://schemas.openxmlformats.org/officeDocument/2006/relationships/hyperlink" Target="http://fandomwire.com" TargetMode="External"/><Relationship Id="rId45" Type="http://schemas.openxmlformats.org/officeDocument/2006/relationships/hyperlink" Target="http://apnews.com" TargetMode="External"/><Relationship Id="rId48" Type="http://schemas.openxmlformats.org/officeDocument/2006/relationships/hyperlink" Target="http://slickdeals.net" TargetMode="External"/><Relationship Id="rId47" Type="http://schemas.openxmlformats.org/officeDocument/2006/relationships/hyperlink" Target="http://cheapoair.com" TargetMode="External"/><Relationship Id="rId49" Type="http://schemas.openxmlformats.org/officeDocument/2006/relationships/hyperlink" Target="http://mobileposse.com" TargetMode="External"/><Relationship Id="rId31" Type="http://schemas.openxmlformats.org/officeDocument/2006/relationships/hyperlink" Target="http://dmv.org" TargetMode="External"/><Relationship Id="rId30" Type="http://schemas.openxmlformats.org/officeDocument/2006/relationships/hyperlink" Target="http://geeksforgeeks.org" TargetMode="External"/><Relationship Id="rId33" Type="http://schemas.openxmlformats.org/officeDocument/2006/relationships/hyperlink" Target="http://essentiallysports.com" TargetMode="External"/><Relationship Id="rId32" Type="http://schemas.openxmlformats.org/officeDocument/2006/relationships/hyperlink" Target="http://houseplans.net" TargetMode="External"/><Relationship Id="rId35" Type="http://schemas.openxmlformats.org/officeDocument/2006/relationships/hyperlink" Target="http://repairlinkshop.com" TargetMode="External"/><Relationship Id="rId34" Type="http://schemas.openxmlformats.org/officeDocument/2006/relationships/hyperlink" Target="http://moneyppl.com" TargetMode="External"/><Relationship Id="rId37" Type="http://schemas.openxmlformats.org/officeDocument/2006/relationships/hyperlink" Target="http://weather.com" TargetMode="External"/><Relationship Id="rId36" Type="http://schemas.openxmlformats.org/officeDocument/2006/relationships/hyperlink" Target="http://gamespot.com" TargetMode="External"/><Relationship Id="rId39" Type="http://schemas.openxmlformats.org/officeDocument/2006/relationships/hyperlink" Target="http://nbcdfw.com" TargetMode="External"/><Relationship Id="rId38" Type="http://schemas.openxmlformats.org/officeDocument/2006/relationships/hyperlink" Target="http://accuweather.com" TargetMode="External"/><Relationship Id="rId20" Type="http://schemas.openxmlformats.org/officeDocument/2006/relationships/hyperlink" Target="http://rent.com" TargetMode="External"/><Relationship Id="rId22" Type="http://schemas.openxmlformats.org/officeDocument/2006/relationships/hyperlink" Target="http://clutchpoints.com" TargetMode="External"/><Relationship Id="rId21" Type="http://schemas.openxmlformats.org/officeDocument/2006/relationships/hyperlink" Target="http://myfitnesspal.com" TargetMode="External"/><Relationship Id="rId24" Type="http://schemas.openxmlformats.org/officeDocument/2006/relationships/hyperlink" Target="http://firstcoastnews.com" TargetMode="External"/><Relationship Id="rId23" Type="http://schemas.openxmlformats.org/officeDocument/2006/relationships/hyperlink" Target="http://uscellular.com" TargetMode="External"/><Relationship Id="rId26" Type="http://schemas.openxmlformats.org/officeDocument/2006/relationships/hyperlink" Target="http://mayoclinic.org" TargetMode="External"/><Relationship Id="rId25" Type="http://schemas.openxmlformats.org/officeDocument/2006/relationships/hyperlink" Target="http://wordunscrambler.me" TargetMode="External"/><Relationship Id="rId28" Type="http://schemas.openxmlformats.org/officeDocument/2006/relationships/hyperlink" Target="http://usnews.com" TargetMode="External"/><Relationship Id="rId27" Type="http://schemas.openxmlformats.org/officeDocument/2006/relationships/hyperlink" Target="http://bestbuy.com" TargetMode="External"/><Relationship Id="rId29" Type="http://schemas.openxmlformats.org/officeDocument/2006/relationships/hyperlink" Target="http://zillow.com" TargetMode="External"/><Relationship Id="rId11" Type="http://schemas.openxmlformats.org/officeDocument/2006/relationships/hyperlink" Target="http://commercialappeal.com" TargetMode="External"/><Relationship Id="rId10" Type="http://schemas.openxmlformats.org/officeDocument/2006/relationships/hyperlink" Target="http://thekrazycouponlady.com" TargetMode="External"/><Relationship Id="rId13" Type="http://schemas.openxmlformats.org/officeDocument/2006/relationships/hyperlink" Target="http://dafont.com" TargetMode="External"/><Relationship Id="rId12" Type="http://schemas.openxmlformats.org/officeDocument/2006/relationships/hyperlink" Target="http://eonline.com" TargetMode="External"/><Relationship Id="rId15" Type="http://schemas.openxmlformats.org/officeDocument/2006/relationships/hyperlink" Target="http://redfin.com" TargetMode="External"/><Relationship Id="rId14" Type="http://schemas.openxmlformats.org/officeDocument/2006/relationships/hyperlink" Target="http://nsfas-applications.co.za" TargetMode="External"/><Relationship Id="rId17" Type="http://schemas.openxmlformats.org/officeDocument/2006/relationships/hyperlink" Target="http://baseball-reference.com" TargetMode="External"/><Relationship Id="rId16" Type="http://schemas.openxmlformats.org/officeDocument/2006/relationships/hyperlink" Target="http://milb.com" TargetMode="External"/><Relationship Id="rId19" Type="http://schemas.openxmlformats.org/officeDocument/2006/relationships/hyperlink" Target="http://carscoops.com" TargetMode="External"/><Relationship Id="rId18" Type="http://schemas.openxmlformats.org/officeDocument/2006/relationships/hyperlink" Target="http://nba.com" TargetMode="External"/><Relationship Id="rId84" Type="http://schemas.openxmlformats.org/officeDocument/2006/relationships/hyperlink" Target="http://thehulltruth.com" TargetMode="External"/><Relationship Id="rId83" Type="http://schemas.openxmlformats.org/officeDocument/2006/relationships/hyperlink" Target="http://shareably.net" TargetMode="External"/><Relationship Id="rId86" Type="http://schemas.openxmlformats.org/officeDocument/2006/relationships/hyperlink" Target="http://alotfinance.com" TargetMode="External"/><Relationship Id="rId85" Type="http://schemas.openxmlformats.org/officeDocument/2006/relationships/hyperlink" Target="http://homehacks.co" TargetMode="External"/><Relationship Id="rId88" Type="http://schemas.openxmlformats.org/officeDocument/2006/relationships/hyperlink" Target="http://behindthevoiceactors.com" TargetMode="External"/><Relationship Id="rId87" Type="http://schemas.openxmlformats.org/officeDocument/2006/relationships/hyperlink" Target="http://editorsnation.com" TargetMode="External"/><Relationship Id="rId89" Type="http://schemas.openxmlformats.org/officeDocument/2006/relationships/hyperlink" Target="http://dexerto.com" TargetMode="External"/><Relationship Id="rId80" Type="http://schemas.openxmlformats.org/officeDocument/2006/relationships/hyperlink" Target="http://boxrox.com" TargetMode="External"/><Relationship Id="rId82" Type="http://schemas.openxmlformats.org/officeDocument/2006/relationships/hyperlink" Target="http://chocolatecoveredkatie.com" TargetMode="External"/><Relationship Id="rId81" Type="http://schemas.openxmlformats.org/officeDocument/2006/relationships/hyperlink" Target="http://gameofglam.com" TargetMode="External"/><Relationship Id="rId73" Type="http://schemas.openxmlformats.org/officeDocument/2006/relationships/hyperlink" Target="http://motor-junkie.com" TargetMode="External"/><Relationship Id="rId72" Type="http://schemas.openxmlformats.org/officeDocument/2006/relationships/hyperlink" Target="http://nbcsports.com" TargetMode="External"/><Relationship Id="rId75" Type="http://schemas.openxmlformats.org/officeDocument/2006/relationships/hyperlink" Target="http://finance.yahoo.com" TargetMode="External"/><Relationship Id="rId74" Type="http://schemas.openxmlformats.org/officeDocument/2006/relationships/hyperlink" Target="http://cnn.com" TargetMode="External"/><Relationship Id="rId77" Type="http://schemas.openxmlformats.org/officeDocument/2006/relationships/hyperlink" Target="http://culinaryhill.com" TargetMode="External"/><Relationship Id="rId76" Type="http://schemas.openxmlformats.org/officeDocument/2006/relationships/hyperlink" Target="http://yahoo.com" TargetMode="External"/><Relationship Id="rId79" Type="http://schemas.openxmlformats.org/officeDocument/2006/relationships/hyperlink" Target="http://sneakertoast.com" TargetMode="External"/><Relationship Id="rId78" Type="http://schemas.openxmlformats.org/officeDocument/2006/relationships/hyperlink" Target="http://androidauthority.com" TargetMode="External"/><Relationship Id="rId71" Type="http://schemas.openxmlformats.org/officeDocument/2006/relationships/hyperlink" Target="http://sports.yahoo.com" TargetMode="External"/><Relationship Id="rId70" Type="http://schemas.openxmlformats.org/officeDocument/2006/relationships/hyperlink" Target="http://my.yahoo.com" TargetMode="External"/><Relationship Id="rId62" Type="http://schemas.openxmlformats.org/officeDocument/2006/relationships/hyperlink" Target="http://si.com" TargetMode="External"/><Relationship Id="rId61" Type="http://schemas.openxmlformats.org/officeDocument/2006/relationships/hyperlink" Target="http://m.timesofindia.com" TargetMode="External"/><Relationship Id="rId64" Type="http://schemas.openxmlformats.org/officeDocument/2006/relationships/hyperlink" Target="http://usatoday.com" TargetMode="External"/><Relationship Id="rId63" Type="http://schemas.openxmlformats.org/officeDocument/2006/relationships/hyperlink" Target="http://rollingstone.com" TargetMode="External"/><Relationship Id="rId66" Type="http://schemas.openxmlformats.org/officeDocument/2006/relationships/hyperlink" Target="http://mlb.com" TargetMode="External"/><Relationship Id="rId65" Type="http://schemas.openxmlformats.org/officeDocument/2006/relationships/hyperlink" Target="http://eenadu.net" TargetMode="External"/><Relationship Id="rId68" Type="http://schemas.openxmlformats.org/officeDocument/2006/relationships/hyperlink" Target="http://ebay.com" TargetMode="External"/><Relationship Id="rId67" Type="http://schemas.openxmlformats.org/officeDocument/2006/relationships/hyperlink" Target="http://yellowpages.com" TargetMode="External"/><Relationship Id="rId60" Type="http://schemas.openxmlformats.org/officeDocument/2006/relationships/hyperlink" Target="http://zone.msn.com" TargetMode="External"/><Relationship Id="rId69" Type="http://schemas.openxmlformats.org/officeDocument/2006/relationships/hyperlink" Target="http://phys.org" TargetMode="External"/><Relationship Id="rId51" Type="http://schemas.openxmlformats.org/officeDocument/2006/relationships/hyperlink" Target="http://sportpirate.com" TargetMode="External"/><Relationship Id="rId50" Type="http://schemas.openxmlformats.org/officeDocument/2006/relationships/hyperlink" Target="http://doctoreport.com" TargetMode="External"/><Relationship Id="rId53" Type="http://schemas.openxmlformats.org/officeDocument/2006/relationships/hyperlink" Target="http://newsharper.com" TargetMode="External"/><Relationship Id="rId52" Type="http://schemas.openxmlformats.org/officeDocument/2006/relationships/hyperlink" Target="http://flightaware.com" TargetMode="External"/><Relationship Id="rId55" Type="http://schemas.openxmlformats.org/officeDocument/2006/relationships/hyperlink" Target="http://maxroll.gg" TargetMode="External"/><Relationship Id="rId54" Type="http://schemas.openxmlformats.org/officeDocument/2006/relationships/hyperlink" Target="http://gamingbible.com" TargetMode="External"/><Relationship Id="rId57" Type="http://schemas.openxmlformats.org/officeDocument/2006/relationships/hyperlink" Target="http://fandom.com" TargetMode="External"/><Relationship Id="rId56" Type="http://schemas.openxmlformats.org/officeDocument/2006/relationships/hyperlink" Target="http://ign.com" TargetMode="External"/><Relationship Id="rId59" Type="http://schemas.openxmlformats.org/officeDocument/2006/relationships/hyperlink" Target="http://reference.com" TargetMode="External"/><Relationship Id="rId58" Type="http://schemas.openxmlformats.org/officeDocument/2006/relationships/hyperlink" Target="http://taboolanews.com" TargetMode="External"/><Relationship Id="rId107" Type="http://schemas.openxmlformats.org/officeDocument/2006/relationships/hyperlink" Target="http://womenshealthmag.com" TargetMode="External"/><Relationship Id="rId228" Type="http://schemas.openxmlformats.org/officeDocument/2006/relationships/hyperlink" Target="http://pandora.com" TargetMode="External"/><Relationship Id="rId106" Type="http://schemas.openxmlformats.org/officeDocument/2006/relationships/hyperlink" Target="http://poshland.com" TargetMode="External"/><Relationship Id="rId227" Type="http://schemas.openxmlformats.org/officeDocument/2006/relationships/hyperlink" Target="http://culturess.com" TargetMode="External"/><Relationship Id="rId105" Type="http://schemas.openxmlformats.org/officeDocument/2006/relationships/hyperlink" Target="http://bleacherbreaker.com" TargetMode="External"/><Relationship Id="rId226" Type="http://schemas.openxmlformats.org/officeDocument/2006/relationships/hyperlink" Target="http://onechicagocenter.com" TargetMode="External"/><Relationship Id="rId104" Type="http://schemas.openxmlformats.org/officeDocument/2006/relationships/hyperlink" Target="http://sporcle.com" TargetMode="External"/><Relationship Id="rId225" Type="http://schemas.openxmlformats.org/officeDocument/2006/relationships/hyperlink" Target="http://greedyfinance.com" TargetMode="External"/><Relationship Id="rId109" Type="http://schemas.openxmlformats.org/officeDocument/2006/relationships/hyperlink" Target="http://medicalnewstoday.com" TargetMode="External"/><Relationship Id="rId108" Type="http://schemas.openxmlformats.org/officeDocument/2006/relationships/hyperlink" Target="http://marca.com" TargetMode="External"/><Relationship Id="rId229" Type="http://schemas.openxmlformats.org/officeDocument/2006/relationships/hyperlink" Target="http://cheezburger.com" TargetMode="External"/><Relationship Id="rId220" Type="http://schemas.openxmlformats.org/officeDocument/2006/relationships/hyperlink" Target="http://wizofawes.com" TargetMode="External"/><Relationship Id="rId103" Type="http://schemas.openxmlformats.org/officeDocument/2006/relationships/hyperlink" Target="http://nbcchicago.com" TargetMode="External"/><Relationship Id="rId224" Type="http://schemas.openxmlformats.org/officeDocument/2006/relationships/hyperlink" Target="http://allrecipes.com" TargetMode="External"/><Relationship Id="rId102" Type="http://schemas.openxmlformats.org/officeDocument/2006/relationships/hyperlink" Target="http://investmentguru.com" TargetMode="External"/><Relationship Id="rId223" Type="http://schemas.openxmlformats.org/officeDocument/2006/relationships/hyperlink" Target="http://gamerant.com" TargetMode="External"/><Relationship Id="rId101" Type="http://schemas.openxmlformats.org/officeDocument/2006/relationships/hyperlink" Target="http://medical-news.org" TargetMode="External"/><Relationship Id="rId222" Type="http://schemas.openxmlformats.org/officeDocument/2006/relationships/hyperlink" Target="http://abcnews.go.com" TargetMode="External"/><Relationship Id="rId100" Type="http://schemas.openxmlformats.org/officeDocument/2006/relationships/hyperlink" Target="http://usssa.com" TargetMode="External"/><Relationship Id="rId221" Type="http://schemas.openxmlformats.org/officeDocument/2006/relationships/hyperlink" Target="http://screenrant.com" TargetMode="External"/><Relationship Id="rId217" Type="http://schemas.openxmlformats.org/officeDocument/2006/relationships/hyperlink" Target="http://cnet.com" TargetMode="External"/><Relationship Id="rId216" Type="http://schemas.openxmlformats.org/officeDocument/2006/relationships/hyperlink" Target="http://zdnet.com" TargetMode="External"/><Relationship Id="rId215" Type="http://schemas.openxmlformats.org/officeDocument/2006/relationships/hyperlink" Target="http://factinate.com" TargetMode="External"/><Relationship Id="rId214" Type="http://schemas.openxmlformats.org/officeDocument/2006/relationships/hyperlink" Target="http://heraldweekly.com" TargetMode="External"/><Relationship Id="rId219" Type="http://schemas.openxmlformats.org/officeDocument/2006/relationships/hyperlink" Target="http://thegamer.com" TargetMode="External"/><Relationship Id="rId218" Type="http://schemas.openxmlformats.org/officeDocument/2006/relationships/hyperlink" Target="http://historycollection.com" TargetMode="External"/><Relationship Id="rId213" Type="http://schemas.openxmlformats.org/officeDocument/2006/relationships/hyperlink" Target="http://washingtonpost.com" TargetMode="External"/><Relationship Id="rId212" Type="http://schemas.openxmlformats.org/officeDocument/2006/relationships/hyperlink" Target="http://dailymail.co.uk/tvshowbiz" TargetMode="External"/><Relationship Id="rId211" Type="http://schemas.openxmlformats.org/officeDocument/2006/relationships/hyperlink" Target="http://fortune.com" TargetMode="External"/><Relationship Id="rId210" Type="http://schemas.openxmlformats.org/officeDocument/2006/relationships/hyperlink" Target="http://hindustantimes.com" TargetMode="External"/><Relationship Id="rId129" Type="http://schemas.openxmlformats.org/officeDocument/2006/relationships/hyperlink" Target="http://upworthy.com" TargetMode="External"/><Relationship Id="rId128" Type="http://schemas.openxmlformats.org/officeDocument/2006/relationships/hyperlink" Target="http://thesaltymarshmallow.com" TargetMode="External"/><Relationship Id="rId127" Type="http://schemas.openxmlformats.org/officeDocument/2006/relationships/hyperlink" Target="http://baseball.fantasysports.yahoo.com" TargetMode="External"/><Relationship Id="rId126" Type="http://schemas.openxmlformats.org/officeDocument/2006/relationships/hyperlink" Target="http://tastesbetterfromscratch.com" TargetMode="External"/><Relationship Id="rId121" Type="http://schemas.openxmlformats.org/officeDocument/2006/relationships/hyperlink" Target="http://tomsguide.com" TargetMode="External"/><Relationship Id="rId120" Type="http://schemas.openxmlformats.org/officeDocument/2006/relationships/hyperlink" Target="http://bbc.com" TargetMode="External"/><Relationship Id="rId125" Type="http://schemas.openxmlformats.org/officeDocument/2006/relationships/hyperlink" Target="http://businessinsider.com" TargetMode="External"/><Relationship Id="rId124" Type="http://schemas.openxmlformats.org/officeDocument/2006/relationships/hyperlink" Target="http://nypost.com" TargetMode="External"/><Relationship Id="rId123" Type="http://schemas.openxmlformats.org/officeDocument/2006/relationships/hyperlink" Target="http://bridesblush.com" TargetMode="External"/><Relationship Id="rId122" Type="http://schemas.openxmlformats.org/officeDocument/2006/relationships/hyperlink" Target="http://cbsnews.com" TargetMode="External"/><Relationship Id="rId95" Type="http://schemas.openxmlformats.org/officeDocument/2006/relationships/hyperlink" Target="http://nbcmiami.com" TargetMode="External"/><Relationship Id="rId94" Type="http://schemas.openxmlformats.org/officeDocument/2006/relationships/hyperlink" Target="http://the-sun.com" TargetMode="External"/><Relationship Id="rId97" Type="http://schemas.openxmlformats.org/officeDocument/2006/relationships/hyperlink" Target="http://historyallday.com" TargetMode="External"/><Relationship Id="rId96" Type="http://schemas.openxmlformats.org/officeDocument/2006/relationships/hyperlink" Target="http://yourroyals.com" TargetMode="External"/><Relationship Id="rId99" Type="http://schemas.openxmlformats.org/officeDocument/2006/relationships/hyperlink" Target="http://realtor.com" TargetMode="External"/><Relationship Id="rId98" Type="http://schemas.openxmlformats.org/officeDocument/2006/relationships/hyperlink" Target="http://insider.com" TargetMode="External"/><Relationship Id="rId91" Type="http://schemas.openxmlformats.org/officeDocument/2006/relationships/hyperlink" Target="http://wikihow.com" TargetMode="External"/><Relationship Id="rId90" Type="http://schemas.openxmlformats.org/officeDocument/2006/relationships/hyperlink" Target="http://yourdailysportfix.com" TargetMode="External"/><Relationship Id="rId93" Type="http://schemas.openxmlformats.org/officeDocument/2006/relationships/hyperlink" Target="http://health.usnews.com" TargetMode="External"/><Relationship Id="rId92" Type="http://schemas.openxmlformats.org/officeDocument/2006/relationships/hyperlink" Target="http://wsmv.com" TargetMode="External"/><Relationship Id="rId118" Type="http://schemas.openxmlformats.org/officeDocument/2006/relationships/hyperlink" Target="http://sciencesensei.com" TargetMode="External"/><Relationship Id="rId117" Type="http://schemas.openxmlformats.org/officeDocument/2006/relationships/hyperlink" Target="http://newsmemory.com" TargetMode="External"/><Relationship Id="rId116" Type="http://schemas.openxmlformats.org/officeDocument/2006/relationships/hyperlink" Target="http://findagrave.com" TargetMode="External"/><Relationship Id="rId237" Type="http://schemas.openxmlformats.org/officeDocument/2006/relationships/drawing" Target="../drawings/drawing15.xml"/><Relationship Id="rId115" Type="http://schemas.openxmlformats.org/officeDocument/2006/relationships/hyperlink" Target="http://todaysnyc.com" TargetMode="External"/><Relationship Id="rId236" Type="http://schemas.openxmlformats.org/officeDocument/2006/relationships/hyperlink" Target="http://my.earthlink.net" TargetMode="External"/><Relationship Id="rId119" Type="http://schemas.openxmlformats.org/officeDocument/2006/relationships/hyperlink" Target="http://tasteofhome.com" TargetMode="External"/><Relationship Id="rId110" Type="http://schemas.openxmlformats.org/officeDocument/2006/relationships/hyperlink" Target="http://politico.com" TargetMode="External"/><Relationship Id="rId231" Type="http://schemas.openxmlformats.org/officeDocument/2006/relationships/hyperlink" Target="http://dailyhodl.com" TargetMode="External"/><Relationship Id="rId230" Type="http://schemas.openxmlformats.org/officeDocument/2006/relationships/hyperlink" Target="http://calculator.net" TargetMode="External"/><Relationship Id="rId114" Type="http://schemas.openxmlformats.org/officeDocument/2006/relationships/hyperlink" Target="http://dinneratthezoo.com" TargetMode="External"/><Relationship Id="rId235" Type="http://schemas.openxmlformats.org/officeDocument/2006/relationships/hyperlink" Target="http://al.com" TargetMode="External"/><Relationship Id="rId113" Type="http://schemas.openxmlformats.org/officeDocument/2006/relationships/hyperlink" Target="http://jdpower.com" TargetMode="External"/><Relationship Id="rId234" Type="http://schemas.openxmlformats.org/officeDocument/2006/relationships/hyperlink" Target="http://outlook.live.com" TargetMode="External"/><Relationship Id="rId112" Type="http://schemas.openxmlformats.org/officeDocument/2006/relationships/hyperlink" Target="http://macrumors.com" TargetMode="External"/><Relationship Id="rId233" Type="http://schemas.openxmlformats.org/officeDocument/2006/relationships/hyperlink" Target="http://mapquest.com" TargetMode="External"/><Relationship Id="rId111" Type="http://schemas.openxmlformats.org/officeDocument/2006/relationships/hyperlink" Target="http://forbes.com" TargetMode="External"/><Relationship Id="rId232" Type="http://schemas.openxmlformats.org/officeDocument/2006/relationships/hyperlink" Target="http://timeanddate.com" TargetMode="External"/><Relationship Id="rId206" Type="http://schemas.openxmlformats.org/officeDocument/2006/relationships/hyperlink" Target="http://cnbc.com" TargetMode="External"/><Relationship Id="rId205" Type="http://schemas.openxmlformats.org/officeDocument/2006/relationships/hyperlink" Target="http://ew.com" TargetMode="External"/><Relationship Id="rId204" Type="http://schemas.openxmlformats.org/officeDocument/2006/relationships/hyperlink" Target="http://androidpolice.com" TargetMode="External"/><Relationship Id="rId203" Type="http://schemas.openxmlformats.org/officeDocument/2006/relationships/hyperlink" Target="http://reuters.com" TargetMode="External"/><Relationship Id="rId209" Type="http://schemas.openxmlformats.org/officeDocument/2006/relationships/hyperlink" Target="http://britannica.com" TargetMode="External"/><Relationship Id="rId208" Type="http://schemas.openxmlformats.org/officeDocument/2006/relationships/hyperlink" Target="http://finviz.com" TargetMode="External"/><Relationship Id="rId207" Type="http://schemas.openxmlformats.org/officeDocument/2006/relationships/hyperlink" Target="http://streetinsider.com" TargetMode="External"/><Relationship Id="rId202" Type="http://schemas.openxmlformats.org/officeDocument/2006/relationships/hyperlink" Target="http://people.com" TargetMode="External"/><Relationship Id="rId201" Type="http://schemas.openxmlformats.org/officeDocument/2006/relationships/hyperlink" Target="http://investopedia.com" TargetMode="External"/><Relationship Id="rId200" Type="http://schemas.openxmlformats.org/officeDocument/2006/relationships/hyperlink" Target="http://chicagotribune.com" TargetMode="Externa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cars.com" TargetMode="External"/><Relationship Id="rId194" Type="http://schemas.openxmlformats.org/officeDocument/2006/relationships/hyperlink" Target="http://kbb.com" TargetMode="External"/><Relationship Id="rId193" Type="http://schemas.openxmlformats.org/officeDocument/2006/relationships/hyperlink" Target="http://dailyhodl.com" TargetMode="External"/><Relationship Id="rId192" Type="http://schemas.openxmlformats.org/officeDocument/2006/relationships/hyperlink" Target="http://newsmemory.com" TargetMode="External"/><Relationship Id="rId191" Type="http://schemas.openxmlformats.org/officeDocument/2006/relationships/hyperlink" Target="http://fandom.com" TargetMode="External"/><Relationship Id="rId187" Type="http://schemas.openxmlformats.org/officeDocument/2006/relationships/hyperlink" Target="http://mapquest.com" TargetMode="External"/><Relationship Id="rId186" Type="http://schemas.openxmlformats.org/officeDocument/2006/relationships/hyperlink" Target="http://cargurus.com" TargetMode="External"/><Relationship Id="rId185" Type="http://schemas.openxmlformats.org/officeDocument/2006/relationships/hyperlink" Target="http://cnet.com" TargetMode="External"/><Relationship Id="rId184" Type="http://schemas.openxmlformats.org/officeDocument/2006/relationships/hyperlink" Target="http://bbc.com" TargetMode="External"/><Relationship Id="rId189" Type="http://schemas.openxmlformats.org/officeDocument/2006/relationships/hyperlink" Target="http://poshland.com" TargetMode="External"/><Relationship Id="rId188" Type="http://schemas.openxmlformats.org/officeDocument/2006/relationships/hyperlink" Target="http://zillow.com" TargetMode="External"/><Relationship Id="rId183" Type="http://schemas.openxmlformats.org/officeDocument/2006/relationships/hyperlink" Target="http://jdpower.com" TargetMode="External"/><Relationship Id="rId182" Type="http://schemas.openxmlformats.org/officeDocument/2006/relationships/hyperlink" Target="http://nbcnews.com" TargetMode="External"/><Relationship Id="rId181" Type="http://schemas.openxmlformats.org/officeDocument/2006/relationships/hyperlink" Target="http://cbssports.com" TargetMode="External"/><Relationship Id="rId180" Type="http://schemas.openxmlformats.org/officeDocument/2006/relationships/hyperlink" Target="http://calculator.net" TargetMode="External"/><Relationship Id="rId176" Type="http://schemas.openxmlformats.org/officeDocument/2006/relationships/hyperlink" Target="http://autotrader.com" TargetMode="External"/><Relationship Id="rId175" Type="http://schemas.openxmlformats.org/officeDocument/2006/relationships/hyperlink" Target="http://clutchpoints.com" TargetMode="External"/><Relationship Id="rId174" Type="http://schemas.openxmlformats.org/officeDocument/2006/relationships/hyperlink" Target="http://webmd.com" TargetMode="External"/><Relationship Id="rId173" Type="http://schemas.openxmlformats.org/officeDocument/2006/relationships/hyperlink" Target="http://medicalnewstoday.com" TargetMode="External"/><Relationship Id="rId179" Type="http://schemas.openxmlformats.org/officeDocument/2006/relationships/hyperlink" Target="http://gamingbible.com" TargetMode="External"/><Relationship Id="rId178" Type="http://schemas.openxmlformats.org/officeDocument/2006/relationships/hyperlink" Target="http://dailymail.co.uk/tvshowbiz" TargetMode="External"/><Relationship Id="rId177" Type="http://schemas.openxmlformats.org/officeDocument/2006/relationships/hyperlink" Target="http://merriam-webster.com/dictionary" TargetMode="External"/><Relationship Id="rId198" Type="http://schemas.openxmlformats.org/officeDocument/2006/relationships/hyperlink" Target="http://businessinsider.com" TargetMode="External"/><Relationship Id="rId197" Type="http://schemas.openxmlformats.org/officeDocument/2006/relationships/hyperlink" Target="http://thesaurus.com" TargetMode="External"/><Relationship Id="rId196" Type="http://schemas.openxmlformats.org/officeDocument/2006/relationships/hyperlink" Target="http://usatoday.com" TargetMode="External"/><Relationship Id="rId195" Type="http://schemas.openxmlformats.org/officeDocument/2006/relationships/hyperlink" Target="http://drugs.com" TargetMode="External"/><Relationship Id="rId199" Type="http://schemas.openxmlformats.org/officeDocument/2006/relationships/hyperlink" Target="http://whatismyipaddress.com" TargetMode="External"/><Relationship Id="rId150" Type="http://schemas.openxmlformats.org/officeDocument/2006/relationships/hyperlink" Target="http://chicagotribune.com" TargetMode="External"/><Relationship Id="rId1" Type="http://schemas.openxmlformats.org/officeDocument/2006/relationships/pivotTable" Target="../pivotTables/pivotTable34.xml"/><Relationship Id="rId2" Type="http://schemas.openxmlformats.org/officeDocument/2006/relationships/hyperlink" Target="http://factable.com" TargetMode="External"/><Relationship Id="rId3" Type="http://schemas.openxmlformats.org/officeDocument/2006/relationships/hyperlink" Target="http://taboolanews.com" TargetMode="External"/><Relationship Id="rId149" Type="http://schemas.openxmlformats.org/officeDocument/2006/relationships/hyperlink" Target="http://culinaryhill.com" TargetMode="External"/><Relationship Id="rId4" Type="http://schemas.openxmlformats.org/officeDocument/2006/relationships/hyperlink" Target="http://semana.com" TargetMode="External"/><Relationship Id="rId148" Type="http://schemas.openxmlformats.org/officeDocument/2006/relationships/hyperlink" Target="http://dailymail.co.uk/news" TargetMode="External"/><Relationship Id="rId9" Type="http://schemas.openxmlformats.org/officeDocument/2006/relationships/hyperlink" Target="http://historyallday.com" TargetMode="External"/><Relationship Id="rId143" Type="http://schemas.openxmlformats.org/officeDocument/2006/relationships/hyperlink" Target="http://cheapoair.com" TargetMode="External"/><Relationship Id="rId142" Type="http://schemas.openxmlformats.org/officeDocument/2006/relationships/hyperlink" Target="http://homehacks.co" TargetMode="External"/><Relationship Id="rId141" Type="http://schemas.openxmlformats.org/officeDocument/2006/relationships/hyperlink" Target="http://eonline.com" TargetMode="External"/><Relationship Id="rId140" Type="http://schemas.openxmlformats.org/officeDocument/2006/relationships/hyperlink" Target="http://gamerant.com" TargetMode="External"/><Relationship Id="rId5" Type="http://schemas.openxmlformats.org/officeDocument/2006/relationships/hyperlink" Target="http://dailydot.com" TargetMode="External"/><Relationship Id="rId147" Type="http://schemas.openxmlformats.org/officeDocument/2006/relationships/hyperlink" Target="http://topclassactions.com" TargetMode="External"/><Relationship Id="rId6" Type="http://schemas.openxmlformats.org/officeDocument/2006/relationships/hyperlink" Target="http://moneyppl.com" TargetMode="External"/><Relationship Id="rId146" Type="http://schemas.openxmlformats.org/officeDocument/2006/relationships/hyperlink" Target="http://geeksforgeeks.org" TargetMode="External"/><Relationship Id="rId7" Type="http://schemas.openxmlformats.org/officeDocument/2006/relationships/hyperlink" Target="http://mobileposse.com" TargetMode="External"/><Relationship Id="rId145" Type="http://schemas.openxmlformats.org/officeDocument/2006/relationships/hyperlink" Target="http://wsvn.com" TargetMode="External"/><Relationship Id="rId8" Type="http://schemas.openxmlformats.org/officeDocument/2006/relationships/hyperlink" Target="http://baseball.fantasysports.yahoo.com" TargetMode="External"/><Relationship Id="rId144" Type="http://schemas.openxmlformats.org/officeDocument/2006/relationships/hyperlink" Target="http://carscoops.com" TargetMode="External"/><Relationship Id="rId139" Type="http://schemas.openxmlformats.org/officeDocument/2006/relationships/hyperlink" Target="http://repairlinkshop.com" TargetMode="External"/><Relationship Id="rId138" Type="http://schemas.openxmlformats.org/officeDocument/2006/relationships/hyperlink" Target="http://my.yahoo.com" TargetMode="External"/><Relationship Id="rId137" Type="http://schemas.openxmlformats.org/officeDocument/2006/relationships/hyperlink" Target="http://gameofglam.com" TargetMode="External"/><Relationship Id="rId132" Type="http://schemas.openxmlformats.org/officeDocument/2006/relationships/hyperlink" Target="http://thegamer.com" TargetMode="External"/><Relationship Id="rId131" Type="http://schemas.openxmlformats.org/officeDocument/2006/relationships/hyperlink" Target="http://eenadu.net" TargetMode="External"/><Relationship Id="rId130" Type="http://schemas.openxmlformats.org/officeDocument/2006/relationships/hyperlink" Target="http://w3schools.com" TargetMode="External"/><Relationship Id="rId136" Type="http://schemas.openxmlformats.org/officeDocument/2006/relationships/hyperlink" Target="http://omnicalculator.com" TargetMode="External"/><Relationship Id="rId135" Type="http://schemas.openxmlformats.org/officeDocument/2006/relationships/hyperlink" Target="http://tomsguide.com" TargetMode="External"/><Relationship Id="rId134" Type="http://schemas.openxmlformats.org/officeDocument/2006/relationships/hyperlink" Target="http://the-sun.com" TargetMode="External"/><Relationship Id="rId133" Type="http://schemas.openxmlformats.org/officeDocument/2006/relationships/hyperlink" Target="http://classmates.com" TargetMode="External"/><Relationship Id="rId172" Type="http://schemas.openxmlformats.org/officeDocument/2006/relationships/hyperlink" Target="http://ign.com" TargetMode="External"/><Relationship Id="rId171" Type="http://schemas.openxmlformats.org/officeDocument/2006/relationships/hyperlink" Target="http://screenrant.com" TargetMode="External"/><Relationship Id="rId170" Type="http://schemas.openxmlformats.org/officeDocument/2006/relationships/hyperlink" Target="http://aol.com" TargetMode="External"/><Relationship Id="rId165" Type="http://schemas.openxmlformats.org/officeDocument/2006/relationships/hyperlink" Target="http://thehulltruth.com" TargetMode="External"/><Relationship Id="rId164" Type="http://schemas.openxmlformats.org/officeDocument/2006/relationships/hyperlink" Target="http://investopedia.com" TargetMode="External"/><Relationship Id="rId163" Type="http://schemas.openxmlformats.org/officeDocument/2006/relationships/hyperlink" Target="http://pandora.com" TargetMode="External"/><Relationship Id="rId162" Type="http://schemas.openxmlformats.org/officeDocument/2006/relationships/hyperlink" Target="http://signin.ebay.com" TargetMode="External"/><Relationship Id="rId169" Type="http://schemas.openxmlformats.org/officeDocument/2006/relationships/hyperlink" Target="http://m.timesofindia.com" TargetMode="External"/><Relationship Id="rId168" Type="http://schemas.openxmlformats.org/officeDocument/2006/relationships/hyperlink" Target="http://yourroyals.com" TargetMode="External"/><Relationship Id="rId167" Type="http://schemas.openxmlformats.org/officeDocument/2006/relationships/hyperlink" Target="http://techradar.com" TargetMode="External"/><Relationship Id="rId166" Type="http://schemas.openxmlformats.org/officeDocument/2006/relationships/hyperlink" Target="http://cheezburger.com" TargetMode="External"/><Relationship Id="rId161" Type="http://schemas.openxmlformats.org/officeDocument/2006/relationships/hyperlink" Target="http://findagrave.com" TargetMode="External"/><Relationship Id="rId160" Type="http://schemas.openxmlformats.org/officeDocument/2006/relationships/hyperlink" Target="http://rollingstone.com" TargetMode="External"/><Relationship Id="rId159" Type="http://schemas.openxmlformats.org/officeDocument/2006/relationships/hyperlink" Target="http://houseplans.net" TargetMode="External"/><Relationship Id="rId154" Type="http://schemas.openxmlformats.org/officeDocument/2006/relationships/hyperlink" Target="http://macrumors.com" TargetMode="External"/><Relationship Id="rId153" Type="http://schemas.openxmlformats.org/officeDocument/2006/relationships/hyperlink" Target="http://nbcdfw.com" TargetMode="External"/><Relationship Id="rId152" Type="http://schemas.openxmlformats.org/officeDocument/2006/relationships/hyperlink" Target="http://ajc.com" TargetMode="External"/><Relationship Id="rId151" Type="http://schemas.openxmlformats.org/officeDocument/2006/relationships/hyperlink" Target="http://espn.com" TargetMode="External"/><Relationship Id="rId158" Type="http://schemas.openxmlformats.org/officeDocument/2006/relationships/hyperlink" Target="http://kiplinger.com" TargetMode="External"/><Relationship Id="rId157" Type="http://schemas.openxmlformats.org/officeDocument/2006/relationships/hyperlink" Target="http://usnews.com" TargetMode="External"/><Relationship Id="rId156" Type="http://schemas.openxmlformats.org/officeDocument/2006/relationships/hyperlink" Target="http://my.earthlink.net" TargetMode="External"/><Relationship Id="rId155" Type="http://schemas.openxmlformats.org/officeDocument/2006/relationships/hyperlink" Target="http://bleacherbreaker.com" TargetMode="External"/><Relationship Id="rId40" Type="http://schemas.openxmlformats.org/officeDocument/2006/relationships/hyperlink" Target="http://doodle.com" TargetMode="External"/><Relationship Id="rId42" Type="http://schemas.openxmlformats.org/officeDocument/2006/relationships/hyperlink" Target="http://alotfinance.com" TargetMode="External"/><Relationship Id="rId41" Type="http://schemas.openxmlformats.org/officeDocument/2006/relationships/hyperlink" Target="http://nsfas-applications.co.za" TargetMode="External"/><Relationship Id="rId44" Type="http://schemas.openxmlformats.org/officeDocument/2006/relationships/hyperlink" Target="http://healthyrecipesblogs.com" TargetMode="External"/><Relationship Id="rId43" Type="http://schemas.openxmlformats.org/officeDocument/2006/relationships/hyperlink" Target="http://wsj.com" TargetMode="External"/><Relationship Id="rId46" Type="http://schemas.openxmlformats.org/officeDocument/2006/relationships/hyperlink" Target="http://phys.org" TargetMode="External"/><Relationship Id="rId45" Type="http://schemas.openxmlformats.org/officeDocument/2006/relationships/hyperlink" Target="http://upworthy.com" TargetMode="External"/><Relationship Id="rId48" Type="http://schemas.openxmlformats.org/officeDocument/2006/relationships/hyperlink" Target="http://a-z-animals.com" TargetMode="External"/><Relationship Id="rId47" Type="http://schemas.openxmlformats.org/officeDocument/2006/relationships/hyperlink" Target="http://baseball-reference.com" TargetMode="External"/><Relationship Id="rId49" Type="http://schemas.openxmlformats.org/officeDocument/2006/relationships/hyperlink" Target="http://insidethemagic.net" TargetMode="External"/><Relationship Id="rId31" Type="http://schemas.openxmlformats.org/officeDocument/2006/relationships/hyperlink" Target="http://politico.com" TargetMode="External"/><Relationship Id="rId30" Type="http://schemas.openxmlformats.org/officeDocument/2006/relationships/hyperlink" Target="http://fortune.com" TargetMode="External"/><Relationship Id="rId33" Type="http://schemas.openxmlformats.org/officeDocument/2006/relationships/hyperlink" Target="http://behindthevoiceactors.com" TargetMode="External"/><Relationship Id="rId32" Type="http://schemas.openxmlformats.org/officeDocument/2006/relationships/hyperlink" Target="http://reference.com" TargetMode="External"/><Relationship Id="rId35" Type="http://schemas.openxmlformats.org/officeDocument/2006/relationships/hyperlink" Target="http://tripadvisor.com" TargetMode="External"/><Relationship Id="rId34" Type="http://schemas.openxmlformats.org/officeDocument/2006/relationships/hyperlink" Target="http://gamespot.com" TargetMode="External"/><Relationship Id="rId37" Type="http://schemas.openxmlformats.org/officeDocument/2006/relationships/hyperlink" Target="http://evite.com" TargetMode="External"/><Relationship Id="rId36" Type="http://schemas.openxmlformats.org/officeDocument/2006/relationships/hyperlink" Target="http://si.com" TargetMode="External"/><Relationship Id="rId39" Type="http://schemas.openxmlformats.org/officeDocument/2006/relationships/hyperlink" Target="http://rvtrader.com" TargetMode="External"/><Relationship Id="rId38" Type="http://schemas.openxmlformats.org/officeDocument/2006/relationships/hyperlink" Target="http://lensvid.com" TargetMode="External"/><Relationship Id="rId20" Type="http://schemas.openxmlformats.org/officeDocument/2006/relationships/hyperlink" Target="http://foxbusiness.com" TargetMode="External"/><Relationship Id="rId22" Type="http://schemas.openxmlformats.org/officeDocument/2006/relationships/hyperlink" Target="http://merriam-webster.com" TargetMode="External"/><Relationship Id="rId21" Type="http://schemas.openxmlformats.org/officeDocument/2006/relationships/hyperlink" Target="http://citationmachine.net" TargetMode="External"/><Relationship Id="rId24" Type="http://schemas.openxmlformats.org/officeDocument/2006/relationships/hyperlink" Target="http://allrecipes.com" TargetMode="External"/><Relationship Id="rId23" Type="http://schemas.openxmlformats.org/officeDocument/2006/relationships/hyperlink" Target="http://redfin.com" TargetMode="External"/><Relationship Id="rId26" Type="http://schemas.openxmlformats.org/officeDocument/2006/relationships/hyperlink" Target="http://homeaddict.io" TargetMode="External"/><Relationship Id="rId25" Type="http://schemas.openxmlformats.org/officeDocument/2006/relationships/hyperlink" Target="http://thebigmansworld.com" TargetMode="External"/><Relationship Id="rId28" Type="http://schemas.openxmlformats.org/officeDocument/2006/relationships/hyperlink" Target="http://maxroll.gg" TargetMode="External"/><Relationship Id="rId27" Type="http://schemas.openxmlformats.org/officeDocument/2006/relationships/hyperlink" Target="http://essentiallysports.com" TargetMode="External"/><Relationship Id="rId29" Type="http://schemas.openxmlformats.org/officeDocument/2006/relationships/hyperlink" Target="http://dotesports.com" TargetMode="External"/><Relationship Id="rId11" Type="http://schemas.openxmlformats.org/officeDocument/2006/relationships/hyperlink" Target="http://nba.com" TargetMode="External"/><Relationship Id="rId10" Type="http://schemas.openxmlformats.org/officeDocument/2006/relationships/hyperlink" Target="http://soaps.sheknows.com" TargetMode="External"/><Relationship Id="rId13" Type="http://schemas.openxmlformats.org/officeDocument/2006/relationships/hyperlink" Target="http://uscellular.com" TargetMode="External"/><Relationship Id="rId12" Type="http://schemas.openxmlformats.org/officeDocument/2006/relationships/hyperlink" Target="http://investmentguru.com" TargetMode="External"/><Relationship Id="rId15" Type="http://schemas.openxmlformats.org/officeDocument/2006/relationships/hyperlink" Target="http://sciencealert.com" TargetMode="External"/><Relationship Id="rId14" Type="http://schemas.openxmlformats.org/officeDocument/2006/relationships/hyperlink" Target="http://greedyfinance.com" TargetMode="External"/><Relationship Id="rId17" Type="http://schemas.openxmlformats.org/officeDocument/2006/relationships/hyperlink" Target="http://sciencesensei.com" TargetMode="External"/><Relationship Id="rId16" Type="http://schemas.openxmlformats.org/officeDocument/2006/relationships/hyperlink" Target="http://ew.com" TargetMode="External"/><Relationship Id="rId19" Type="http://schemas.openxmlformats.org/officeDocument/2006/relationships/hyperlink" Target="http://usssa.com" TargetMode="External"/><Relationship Id="rId18" Type="http://schemas.openxmlformats.org/officeDocument/2006/relationships/hyperlink" Target="http://historycollection.com" TargetMode="External"/><Relationship Id="rId84" Type="http://schemas.openxmlformats.org/officeDocument/2006/relationships/hyperlink" Target="http://dictionary.com" TargetMode="External"/><Relationship Id="rId83" Type="http://schemas.openxmlformats.org/officeDocument/2006/relationships/hyperlink" Target="http://cnbc.com" TargetMode="External"/><Relationship Id="rId86" Type="http://schemas.openxmlformats.org/officeDocument/2006/relationships/hyperlink" Target="http://myfitnesspal.com" TargetMode="External"/><Relationship Id="rId85" Type="http://schemas.openxmlformats.org/officeDocument/2006/relationships/hyperlink" Target="http://al.com" TargetMode="External"/><Relationship Id="rId88" Type="http://schemas.openxmlformats.org/officeDocument/2006/relationships/hyperlink" Target="http://zone.msn.com" TargetMode="External"/><Relationship Id="rId87" Type="http://schemas.openxmlformats.org/officeDocument/2006/relationships/hyperlink" Target="http://therighthairstyles.com" TargetMode="External"/><Relationship Id="rId89" Type="http://schemas.openxmlformats.org/officeDocument/2006/relationships/hyperlink" Target="http://yellowpages.com" TargetMode="External"/><Relationship Id="rId80" Type="http://schemas.openxmlformats.org/officeDocument/2006/relationships/hyperlink" Target="http://boxrox.com" TargetMode="External"/><Relationship Id="rId82" Type="http://schemas.openxmlformats.org/officeDocument/2006/relationships/hyperlink" Target="http://factinate.com" TargetMode="External"/><Relationship Id="rId81" Type="http://schemas.openxmlformats.org/officeDocument/2006/relationships/hyperlink" Target="http://miamiherald.com" TargetMode="External"/><Relationship Id="rId73" Type="http://schemas.openxmlformats.org/officeDocument/2006/relationships/hyperlink" Target="http://motor-junkie.com" TargetMode="External"/><Relationship Id="rId72" Type="http://schemas.openxmlformats.org/officeDocument/2006/relationships/hyperlink" Target="http://healthline.com" TargetMode="External"/><Relationship Id="rId75" Type="http://schemas.openxmlformats.org/officeDocument/2006/relationships/hyperlink" Target="http://tastesbetterfromscratch.com" TargetMode="External"/><Relationship Id="rId74" Type="http://schemas.openxmlformats.org/officeDocument/2006/relationships/hyperlink" Target="http://mydailymagazine.com" TargetMode="External"/><Relationship Id="rId77" Type="http://schemas.openxmlformats.org/officeDocument/2006/relationships/hyperlink" Target="http://wunderground.com" TargetMode="External"/><Relationship Id="rId76" Type="http://schemas.openxmlformats.org/officeDocument/2006/relationships/hyperlink" Target="http://sallysbakingaddiction.com" TargetMode="External"/><Relationship Id="rId79" Type="http://schemas.openxmlformats.org/officeDocument/2006/relationships/hyperlink" Target="http://abcnews.go.com" TargetMode="External"/><Relationship Id="rId78" Type="http://schemas.openxmlformats.org/officeDocument/2006/relationships/hyperlink" Target="http://newsharper.com" TargetMode="External"/><Relationship Id="rId71" Type="http://schemas.openxmlformats.org/officeDocument/2006/relationships/hyperlink" Target="http://lotterypost.com" TargetMode="External"/><Relationship Id="rId70" Type="http://schemas.openxmlformats.org/officeDocument/2006/relationships/hyperlink" Target="http://biblestudytools.com" TargetMode="External"/><Relationship Id="rId62" Type="http://schemas.openxmlformats.org/officeDocument/2006/relationships/hyperlink" Target="http://todaysnyc.com" TargetMode="External"/><Relationship Id="rId61" Type="http://schemas.openxmlformats.org/officeDocument/2006/relationships/hyperlink" Target="http://editorsnation.com" TargetMode="External"/><Relationship Id="rId64" Type="http://schemas.openxmlformats.org/officeDocument/2006/relationships/hyperlink" Target="http://androidpolice.com" TargetMode="External"/><Relationship Id="rId63" Type="http://schemas.openxmlformats.org/officeDocument/2006/relationships/hyperlink" Target="http://milb.com" TargetMode="External"/><Relationship Id="rId66" Type="http://schemas.openxmlformats.org/officeDocument/2006/relationships/hyperlink" Target="http://scitechdaily.com" TargetMode="External"/><Relationship Id="rId65" Type="http://schemas.openxmlformats.org/officeDocument/2006/relationships/hyperlink" Target="http://dmv.org" TargetMode="External"/><Relationship Id="rId68" Type="http://schemas.openxmlformats.org/officeDocument/2006/relationships/hyperlink" Target="http://wizofawes.com" TargetMode="External"/><Relationship Id="rId67" Type="http://schemas.openxmlformats.org/officeDocument/2006/relationships/hyperlink" Target="http://sportpirate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thesaltymarshmallow.com" TargetMode="External"/><Relationship Id="rId51" Type="http://schemas.openxmlformats.org/officeDocument/2006/relationships/hyperlink" Target="http://bestbuy.com" TargetMode="External"/><Relationship Id="rId50" Type="http://schemas.openxmlformats.org/officeDocument/2006/relationships/hyperlink" Target="http://finviz.com" TargetMode="External"/><Relationship Id="rId53" Type="http://schemas.openxmlformats.org/officeDocument/2006/relationships/hyperlink" Target="http://heraldweekly.com" TargetMode="External"/><Relationship Id="rId52" Type="http://schemas.openxmlformats.org/officeDocument/2006/relationships/hyperlink" Target="http://dafont.com" TargetMode="External"/><Relationship Id="rId55" Type="http://schemas.openxmlformats.org/officeDocument/2006/relationships/hyperlink" Target="http://sneakertoast.com" TargetMode="External"/><Relationship Id="rId54" Type="http://schemas.openxmlformats.org/officeDocument/2006/relationships/hyperlink" Target="http://sporcle.com" TargetMode="External"/><Relationship Id="rId57" Type="http://schemas.openxmlformats.org/officeDocument/2006/relationships/hyperlink" Target="http://womenshealthmag.com" TargetMode="External"/><Relationship Id="rId56" Type="http://schemas.openxmlformats.org/officeDocument/2006/relationships/hyperlink" Target="http://tasteofhome.com" TargetMode="External"/><Relationship Id="rId59" Type="http://schemas.openxmlformats.org/officeDocument/2006/relationships/hyperlink" Target="http://bridesblush.com" TargetMode="External"/><Relationship Id="rId58" Type="http://schemas.openxmlformats.org/officeDocument/2006/relationships/hyperlink" Target="http://doctoreport.com" TargetMode="External"/><Relationship Id="rId107" Type="http://schemas.openxmlformats.org/officeDocument/2006/relationships/hyperlink" Target="http://androidauthority.com" TargetMode="External"/><Relationship Id="rId228" Type="http://schemas.openxmlformats.org/officeDocument/2006/relationships/hyperlink" Target="http://slickdeals.net" TargetMode="External"/><Relationship Id="rId106" Type="http://schemas.openxmlformats.org/officeDocument/2006/relationships/hyperlink" Target="http://iflscience.com" TargetMode="External"/><Relationship Id="rId227" Type="http://schemas.openxmlformats.org/officeDocument/2006/relationships/hyperlink" Target="http://mail.yahoo.com" TargetMode="External"/><Relationship Id="rId105" Type="http://schemas.openxmlformats.org/officeDocument/2006/relationships/hyperlink" Target="http://greatschools.org" TargetMode="External"/><Relationship Id="rId226" Type="http://schemas.openxmlformats.org/officeDocument/2006/relationships/hyperlink" Target="http://marca.com" TargetMode="External"/><Relationship Id="rId104" Type="http://schemas.openxmlformats.org/officeDocument/2006/relationships/hyperlink" Target="http://mayoclinic.org" TargetMode="External"/><Relationship Id="rId225" Type="http://schemas.openxmlformats.org/officeDocument/2006/relationships/hyperlink" Target="http://insider.com" TargetMode="External"/><Relationship Id="rId109" Type="http://schemas.openxmlformats.org/officeDocument/2006/relationships/hyperlink" Target="http://yourdailysportfix.com" TargetMode="External"/><Relationship Id="rId108" Type="http://schemas.openxmlformats.org/officeDocument/2006/relationships/hyperlink" Target="http://firstcoastnews.com" TargetMode="External"/><Relationship Id="rId229" Type="http://schemas.openxmlformats.org/officeDocument/2006/relationships/hyperlink" Target="http://accuweather.com" TargetMode="External"/><Relationship Id="rId220" Type="http://schemas.openxmlformats.org/officeDocument/2006/relationships/hyperlink" Target="http://npr.org" TargetMode="External"/><Relationship Id="rId103" Type="http://schemas.openxmlformats.org/officeDocument/2006/relationships/hyperlink" Target="http://yachtworld.com" TargetMode="External"/><Relationship Id="rId224" Type="http://schemas.openxmlformats.org/officeDocument/2006/relationships/hyperlink" Target="http://outlook.live.com" TargetMode="External"/><Relationship Id="rId102" Type="http://schemas.openxmlformats.org/officeDocument/2006/relationships/hyperlink" Target="http://wordunscrambler.me" TargetMode="External"/><Relationship Id="rId223" Type="http://schemas.openxmlformats.org/officeDocument/2006/relationships/hyperlink" Target="http://mlb.com" TargetMode="External"/><Relationship Id="rId101" Type="http://schemas.openxmlformats.org/officeDocument/2006/relationships/hyperlink" Target="http://commercialappeal.com" TargetMode="External"/><Relationship Id="rId222" Type="http://schemas.openxmlformats.org/officeDocument/2006/relationships/hyperlink" Target="http://sports.yahoo.com" TargetMode="External"/><Relationship Id="rId100" Type="http://schemas.openxmlformats.org/officeDocument/2006/relationships/hyperlink" Target="http://dinneratthezoo.com" TargetMode="External"/><Relationship Id="rId221" Type="http://schemas.openxmlformats.org/officeDocument/2006/relationships/hyperlink" Target="http://biblegateway.com" TargetMode="External"/><Relationship Id="rId217" Type="http://schemas.openxmlformats.org/officeDocument/2006/relationships/hyperlink" Target="http://cbsnews.com" TargetMode="External"/><Relationship Id="rId216" Type="http://schemas.openxmlformats.org/officeDocument/2006/relationships/hyperlink" Target="http://people.com" TargetMode="External"/><Relationship Id="rId215" Type="http://schemas.openxmlformats.org/officeDocument/2006/relationships/hyperlink" Target="http://chocolatecoveredkatie.com" TargetMode="External"/><Relationship Id="rId214" Type="http://schemas.openxmlformats.org/officeDocument/2006/relationships/hyperlink" Target="http://britannica.com" TargetMode="External"/><Relationship Id="rId219" Type="http://schemas.openxmlformats.org/officeDocument/2006/relationships/hyperlink" Target="http://ranker.com" TargetMode="External"/><Relationship Id="rId218" Type="http://schemas.openxmlformats.org/officeDocument/2006/relationships/hyperlink" Target="http://microsoftcasualgames.com" TargetMode="External"/><Relationship Id="rId213" Type="http://schemas.openxmlformats.org/officeDocument/2006/relationships/hyperlink" Target="http://thefinancechatter.com" TargetMode="External"/><Relationship Id="rId212" Type="http://schemas.openxmlformats.org/officeDocument/2006/relationships/hyperlink" Target="http://livescience.com" TargetMode="External"/><Relationship Id="rId211" Type="http://schemas.openxmlformats.org/officeDocument/2006/relationships/hyperlink" Target="http://boattrader.com" TargetMode="External"/><Relationship Id="rId210" Type="http://schemas.openxmlformats.org/officeDocument/2006/relationships/hyperlink" Target="http://fox59.com" TargetMode="External"/><Relationship Id="rId129" Type="http://schemas.openxmlformats.org/officeDocument/2006/relationships/hyperlink" Target="http://daily-choices.com" TargetMode="External"/><Relationship Id="rId128" Type="http://schemas.openxmlformats.org/officeDocument/2006/relationships/hyperlink" Target="http://activebeat.com" TargetMode="External"/><Relationship Id="rId127" Type="http://schemas.openxmlformats.org/officeDocument/2006/relationships/hyperlink" Target="http://travelerdreams.com" TargetMode="External"/><Relationship Id="rId126" Type="http://schemas.openxmlformats.org/officeDocument/2006/relationships/hyperlink" Target="http://health.usnews.com" TargetMode="External"/><Relationship Id="rId121" Type="http://schemas.openxmlformats.org/officeDocument/2006/relationships/hyperlink" Target="http://funnyand.com" TargetMode="External"/><Relationship Id="rId120" Type="http://schemas.openxmlformats.org/officeDocument/2006/relationships/hyperlink" Target="http://att.yahoo.com" TargetMode="External"/><Relationship Id="rId125" Type="http://schemas.openxmlformats.org/officeDocument/2006/relationships/hyperlink" Target="http://fandomwire.com" TargetMode="External"/><Relationship Id="rId124" Type="http://schemas.openxmlformats.org/officeDocument/2006/relationships/hyperlink" Target="http://timeanddate.com" TargetMode="External"/><Relationship Id="rId123" Type="http://schemas.openxmlformats.org/officeDocument/2006/relationships/hyperlink" Target="http://shareably.net" TargetMode="External"/><Relationship Id="rId122" Type="http://schemas.openxmlformats.org/officeDocument/2006/relationships/hyperlink" Target="http://apnews.com" TargetMode="External"/><Relationship Id="rId95" Type="http://schemas.openxmlformats.org/officeDocument/2006/relationships/hyperlink" Target="http://rent.com" TargetMode="External"/><Relationship Id="rId94" Type="http://schemas.openxmlformats.org/officeDocument/2006/relationships/hyperlink" Target="http://zdnet.com" TargetMode="External"/><Relationship Id="rId97" Type="http://schemas.openxmlformats.org/officeDocument/2006/relationships/hyperlink" Target="http://billboard.com" TargetMode="External"/><Relationship Id="rId96" Type="http://schemas.openxmlformats.org/officeDocument/2006/relationships/hyperlink" Target="http://wsmv.com" TargetMode="External"/><Relationship Id="rId99" Type="http://schemas.openxmlformats.org/officeDocument/2006/relationships/hyperlink" Target="http://thekrazycouponlady.com" TargetMode="External"/><Relationship Id="rId98" Type="http://schemas.openxmlformats.org/officeDocument/2006/relationships/hyperlink" Target="http://femanin.com" TargetMode="External"/><Relationship Id="rId91" Type="http://schemas.openxmlformats.org/officeDocument/2006/relationships/hyperlink" Target="http://dexerto.com" TargetMode="External"/><Relationship Id="rId90" Type="http://schemas.openxmlformats.org/officeDocument/2006/relationships/hyperlink" Target="http://culturess.com" TargetMode="External"/><Relationship Id="rId93" Type="http://schemas.openxmlformats.org/officeDocument/2006/relationships/hyperlink" Target="http://seedsgames.com" TargetMode="External"/><Relationship Id="rId92" Type="http://schemas.openxmlformats.org/officeDocument/2006/relationships/hyperlink" Target="http://washingtonpost.com" TargetMode="External"/><Relationship Id="rId118" Type="http://schemas.openxmlformats.org/officeDocument/2006/relationships/hyperlink" Target="http://nbcchicago.com" TargetMode="External"/><Relationship Id="rId117" Type="http://schemas.openxmlformats.org/officeDocument/2006/relationships/hyperlink" Target="http://nbcmiami.com" TargetMode="External"/><Relationship Id="rId116" Type="http://schemas.openxmlformats.org/officeDocument/2006/relationships/hyperlink" Target="http://icy-veins.com" TargetMode="External"/><Relationship Id="rId237" Type="http://schemas.openxmlformats.org/officeDocument/2006/relationships/drawing" Target="../drawings/drawing18.xml"/><Relationship Id="rId115" Type="http://schemas.openxmlformats.org/officeDocument/2006/relationships/hyperlink" Target="http://reuters.com" TargetMode="External"/><Relationship Id="rId236" Type="http://schemas.openxmlformats.org/officeDocument/2006/relationships/hyperlink" Target="http://msn.com" TargetMode="External"/><Relationship Id="rId119" Type="http://schemas.openxmlformats.org/officeDocument/2006/relationships/hyperlink" Target="http://nytimes.com" TargetMode="External"/><Relationship Id="rId110" Type="http://schemas.openxmlformats.org/officeDocument/2006/relationships/hyperlink" Target="http://onechicagocenter.com" TargetMode="External"/><Relationship Id="rId231" Type="http://schemas.openxmlformats.org/officeDocument/2006/relationships/hyperlink" Target="http://yahoo.com" TargetMode="External"/><Relationship Id="rId230" Type="http://schemas.openxmlformats.org/officeDocument/2006/relationships/hyperlink" Target="http://mail.aol.com" TargetMode="External"/><Relationship Id="rId114" Type="http://schemas.openxmlformats.org/officeDocument/2006/relationships/hyperlink" Target="http://investing.com" TargetMode="External"/><Relationship Id="rId235" Type="http://schemas.openxmlformats.org/officeDocument/2006/relationships/hyperlink" Target="http://realtor.com" TargetMode="External"/><Relationship Id="rId113" Type="http://schemas.openxmlformats.org/officeDocument/2006/relationships/hyperlink" Target="http://hindustantimes.com" TargetMode="External"/><Relationship Id="rId234" Type="http://schemas.openxmlformats.org/officeDocument/2006/relationships/hyperlink" Target="http://weather.com" TargetMode="External"/><Relationship Id="rId112" Type="http://schemas.openxmlformats.org/officeDocument/2006/relationships/hyperlink" Target="http://streetinsider.com" TargetMode="External"/><Relationship Id="rId233" Type="http://schemas.openxmlformats.org/officeDocument/2006/relationships/hyperlink" Target="http://ebay.com" TargetMode="External"/><Relationship Id="rId111" Type="http://schemas.openxmlformats.org/officeDocument/2006/relationships/hyperlink" Target="http://buzzfeed.com" TargetMode="External"/><Relationship Id="rId232" Type="http://schemas.openxmlformats.org/officeDocument/2006/relationships/hyperlink" Target="http://forbes.com" TargetMode="External"/><Relationship Id="rId206" Type="http://schemas.openxmlformats.org/officeDocument/2006/relationships/hyperlink" Target="http://signupgenius.com" TargetMode="External"/><Relationship Id="rId205" Type="http://schemas.openxmlformats.org/officeDocument/2006/relationships/hyperlink" Target="http://nypost.com" TargetMode="External"/><Relationship Id="rId204" Type="http://schemas.openxmlformats.org/officeDocument/2006/relationships/hyperlink" Target="http://flightaware.com" TargetMode="External"/><Relationship Id="rId203" Type="http://schemas.openxmlformats.org/officeDocument/2006/relationships/hyperlink" Target="http://news.yahoo.com" TargetMode="External"/><Relationship Id="rId209" Type="http://schemas.openxmlformats.org/officeDocument/2006/relationships/hyperlink" Target="http://dailybee.com" TargetMode="External"/><Relationship Id="rId208" Type="http://schemas.openxmlformats.org/officeDocument/2006/relationships/hyperlink" Target="http://medical-news.org" TargetMode="External"/><Relationship Id="rId207" Type="http://schemas.openxmlformats.org/officeDocument/2006/relationships/hyperlink" Target="http://cnn.com" TargetMode="External"/><Relationship Id="rId202" Type="http://schemas.openxmlformats.org/officeDocument/2006/relationships/hyperlink" Target="http://finance.yahoo.com" TargetMode="External"/><Relationship Id="rId201" Type="http://schemas.openxmlformats.org/officeDocument/2006/relationships/hyperlink" Target="http://wikihow.com" TargetMode="External"/><Relationship Id="rId200" Type="http://schemas.openxmlformats.org/officeDocument/2006/relationships/hyperlink" Target="http://foxnews.com" TargetMode="Externa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2" width="13.11"/>
    <col customWidth="1" min="3" max="3" width="75.22"/>
    <col customWidth="1" min="5" max="5" width="18.11"/>
    <col customWidth="1" min="6" max="6" width="22.33"/>
    <col customWidth="1" min="7" max="7" width="23.33"/>
    <col customWidth="1" min="8" max="8" width="23.78"/>
    <col customWidth="1" min="9" max="9" width="11.89"/>
    <col customWidth="1" min="10" max="10" width="11.78"/>
    <col customWidth="1" min="11" max="11" width="7.89"/>
    <col customWidth="1" min="12" max="12" width="15.33"/>
    <col customWidth="1" min="13" max="13" width="17.33"/>
    <col customWidth="1" min="14" max="14" width="16.11"/>
    <col customWidth="1" min="15" max="15" width="13.78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4" t="s">
        <v>19</v>
      </c>
      <c r="U1" s="5" t="s">
        <v>20</v>
      </c>
      <c r="V1" s="2" t="s">
        <v>21</v>
      </c>
      <c r="W1" s="4" t="s">
        <v>22</v>
      </c>
      <c r="X1" s="6" t="s">
        <v>23</v>
      </c>
      <c r="Y1" s="5" t="s">
        <v>24</v>
      </c>
    </row>
    <row r="2">
      <c r="A2" s="7" t="str">
        <f t="shared" ref="A2:A728" si="1">TRIM(RIGHT(E2, LEN(E2) - FIND("|", E2)))</f>
        <v>HPNFI2551J</v>
      </c>
      <c r="B2" s="2" t="s">
        <v>25</v>
      </c>
      <c r="C2" s="2" t="s">
        <v>26</v>
      </c>
      <c r="D2" s="7" t="str">
        <f t="shared" ref="D2:D728" si="2">LEFT(E2, FIND("|", E2) - 1)
</f>
        <v>300x250 </v>
      </c>
      <c r="E2" s="2" t="s">
        <v>27</v>
      </c>
      <c r="F2" s="2" t="s">
        <v>28</v>
      </c>
      <c r="G2" s="8" t="s">
        <v>29</v>
      </c>
      <c r="H2" s="2" t="s">
        <v>30</v>
      </c>
      <c r="I2" s="2" t="s">
        <v>31</v>
      </c>
      <c r="J2" s="2">
        <v>23983.0</v>
      </c>
      <c r="K2" s="2">
        <v>0.0</v>
      </c>
      <c r="L2" s="2">
        <v>464.0</v>
      </c>
      <c r="M2" s="2">
        <v>19802.0</v>
      </c>
      <c r="N2" s="2">
        <v>9.0</v>
      </c>
      <c r="O2" s="3">
        <v>4574.34827</v>
      </c>
      <c r="P2" s="7" t="str">
        <f>VLOOKUP(A2,'New Data'!A:E,2,FALSE)</f>
        <v>Male</v>
      </c>
      <c r="Q2" s="7">
        <f>VLOOKUP(A2,'New Data'!A:E,3,FALSE)</f>
        <v>20</v>
      </c>
      <c r="R2" s="7" t="str">
        <f>VLOOKUP(A2,'New Data'!A:E,4,FALSE)</f>
        <v>Alabama</v>
      </c>
      <c r="S2" s="9">
        <f>VLOOKUP(A2,'New Data'!A:E,5,FALSE)</f>
        <v>45377</v>
      </c>
      <c r="T2" s="10">
        <f t="shared" ref="T2:T728" si="3">O2/N2</f>
        <v>508.2609189</v>
      </c>
      <c r="U2" s="11">
        <f t="shared" ref="U2:U728" si="4">(K2/J2)</f>
        <v>0</v>
      </c>
      <c r="V2" s="12" t="s">
        <v>32</v>
      </c>
      <c r="W2" s="10">
        <f t="shared" ref="W2:W728" si="5">(O2/J2)*1000</f>
        <v>190.7329471</v>
      </c>
      <c r="X2" s="2" t="s">
        <v>32</v>
      </c>
      <c r="Y2" s="11">
        <f t="shared" ref="Y2:Y728" si="6">L2/J2</f>
        <v>0.01934703748</v>
      </c>
    </row>
    <row r="3">
      <c r="A3" s="7" t="str">
        <f t="shared" si="1"/>
        <v>KAOJS0986I</v>
      </c>
      <c r="B3" s="2" t="s">
        <v>33</v>
      </c>
      <c r="C3" s="2" t="s">
        <v>34</v>
      </c>
      <c r="D3" s="7" t="str">
        <f t="shared" si="2"/>
        <v>300x250 </v>
      </c>
      <c r="E3" s="2" t="s">
        <v>35</v>
      </c>
      <c r="F3" s="2" t="s">
        <v>36</v>
      </c>
      <c r="G3" s="8" t="s">
        <v>37</v>
      </c>
      <c r="H3" s="2" t="s">
        <v>30</v>
      </c>
      <c r="I3" s="2" t="s">
        <v>31</v>
      </c>
      <c r="J3" s="2">
        <v>8111.0</v>
      </c>
      <c r="K3" s="2">
        <v>0.0</v>
      </c>
      <c r="L3" s="2">
        <v>4346.0</v>
      </c>
      <c r="M3" s="2">
        <v>6163.0</v>
      </c>
      <c r="N3" s="2">
        <v>1.0</v>
      </c>
      <c r="O3" s="3">
        <v>5000.761206</v>
      </c>
      <c r="P3" s="7" t="str">
        <f>VLOOKUP(A3,'New Data'!A:E,2,FALSE)</f>
        <v>Female</v>
      </c>
      <c r="Q3" s="7">
        <f>VLOOKUP(A3,'New Data'!A:E,3,FALSE)</f>
        <v>34</v>
      </c>
      <c r="R3" s="7" t="str">
        <f>VLOOKUP(A3,'New Data'!A:E,4,FALSE)</f>
        <v>Arkansas</v>
      </c>
      <c r="S3" s="9">
        <f>VLOOKUP(A3,'New Data'!A:E,5,FALSE)</f>
        <v>45120</v>
      </c>
      <c r="T3" s="10">
        <f t="shared" si="3"/>
        <v>5000.761206</v>
      </c>
      <c r="U3" s="11">
        <f t="shared" si="4"/>
        <v>0</v>
      </c>
      <c r="V3" s="12" t="s">
        <v>32</v>
      </c>
      <c r="W3" s="10">
        <f t="shared" si="5"/>
        <v>616.5406492</v>
      </c>
      <c r="X3" s="2" t="s">
        <v>32</v>
      </c>
      <c r="Y3" s="11">
        <f t="shared" si="6"/>
        <v>0.5358155591</v>
      </c>
    </row>
    <row r="4">
      <c r="A4" s="7" t="str">
        <f t="shared" si="1"/>
        <v>RRFVN6966N</v>
      </c>
      <c r="B4" s="2" t="s">
        <v>38</v>
      </c>
      <c r="C4" s="2" t="s">
        <v>39</v>
      </c>
      <c r="D4" s="7" t="str">
        <f t="shared" si="2"/>
        <v>300x250 </v>
      </c>
      <c r="E4" s="2" t="s">
        <v>40</v>
      </c>
      <c r="F4" s="2" t="s">
        <v>41</v>
      </c>
      <c r="G4" s="8" t="s">
        <v>42</v>
      </c>
      <c r="H4" s="2" t="s">
        <v>30</v>
      </c>
      <c r="I4" s="2" t="s">
        <v>43</v>
      </c>
      <c r="J4" s="2">
        <v>7470.0</v>
      </c>
      <c r="K4" s="2">
        <v>0.0</v>
      </c>
      <c r="L4" s="2">
        <v>6753.0</v>
      </c>
      <c r="M4" s="2">
        <v>7229.0</v>
      </c>
      <c r="N4" s="2">
        <v>1.0</v>
      </c>
      <c r="O4" s="3">
        <v>1738.995282</v>
      </c>
      <c r="P4" s="7" t="str">
        <f>VLOOKUP(A4,'New Data'!A:E,2,FALSE)</f>
        <v>Male</v>
      </c>
      <c r="Q4" s="7">
        <f>VLOOKUP(A4,'New Data'!A:E,3,FALSE)</f>
        <v>53</v>
      </c>
      <c r="R4" s="7" t="str">
        <f>VLOOKUP(A4,'New Data'!A:E,4,FALSE)</f>
        <v>Delaware</v>
      </c>
      <c r="S4" s="9">
        <f>VLOOKUP(A4,'New Data'!A:E,5,FALSE)</f>
        <v>45562</v>
      </c>
      <c r="T4" s="10">
        <f t="shared" si="3"/>
        <v>1738.995282</v>
      </c>
      <c r="U4" s="11">
        <f t="shared" si="4"/>
        <v>0</v>
      </c>
      <c r="V4" s="12" t="s">
        <v>32</v>
      </c>
      <c r="W4" s="10">
        <f t="shared" si="5"/>
        <v>232.7972265</v>
      </c>
      <c r="X4" s="2" t="s">
        <v>32</v>
      </c>
      <c r="Y4" s="11">
        <f t="shared" si="6"/>
        <v>0.9040160643</v>
      </c>
    </row>
    <row r="5">
      <c r="A5" s="7" t="str">
        <f t="shared" si="1"/>
        <v>YIFKL6363U</v>
      </c>
      <c r="B5" s="2" t="s">
        <v>44</v>
      </c>
      <c r="C5" s="2" t="s">
        <v>45</v>
      </c>
      <c r="D5" s="7" t="str">
        <f t="shared" si="2"/>
        <v>300x250 </v>
      </c>
      <c r="E5" s="2" t="s">
        <v>46</v>
      </c>
      <c r="F5" s="2" t="s">
        <v>28</v>
      </c>
      <c r="G5" s="8" t="s">
        <v>47</v>
      </c>
      <c r="H5" s="2" t="s">
        <v>48</v>
      </c>
      <c r="I5" s="2" t="s">
        <v>31</v>
      </c>
      <c r="J5" s="2">
        <v>7691.0</v>
      </c>
      <c r="K5" s="2">
        <v>0.0</v>
      </c>
      <c r="L5" s="2">
        <v>3890.0</v>
      </c>
      <c r="M5" s="2">
        <v>5905.0</v>
      </c>
      <c r="N5" s="2">
        <v>1.0</v>
      </c>
      <c r="O5" s="3">
        <v>5927.806788</v>
      </c>
      <c r="P5" s="7" t="str">
        <f>VLOOKUP(A5,'New Data'!A:E,2,FALSE)</f>
        <v>Female</v>
      </c>
      <c r="Q5" s="7">
        <f>VLOOKUP(A5,'New Data'!A:E,3,FALSE)</f>
        <v>40</v>
      </c>
      <c r="R5" s="7" t="str">
        <f>VLOOKUP(A5,'New Data'!A:E,4,FALSE)</f>
        <v>Michigan</v>
      </c>
      <c r="S5" s="9">
        <f>VLOOKUP(A5,'New Data'!A:E,5,FALSE)</f>
        <v>45145</v>
      </c>
      <c r="T5" s="10">
        <f t="shared" si="3"/>
        <v>5927.806788</v>
      </c>
      <c r="U5" s="11">
        <f t="shared" si="4"/>
        <v>0</v>
      </c>
      <c r="V5" s="12" t="s">
        <v>32</v>
      </c>
      <c r="W5" s="10">
        <f t="shared" si="5"/>
        <v>770.7459092</v>
      </c>
      <c r="X5" s="2" t="s">
        <v>32</v>
      </c>
      <c r="Y5" s="11">
        <f t="shared" si="6"/>
        <v>0.5057859836</v>
      </c>
    </row>
    <row r="6">
      <c r="A6" s="7" t="str">
        <f t="shared" si="1"/>
        <v>EXWIY3624H</v>
      </c>
      <c r="B6" s="2" t="s">
        <v>49</v>
      </c>
      <c r="C6" s="2" t="s">
        <v>50</v>
      </c>
      <c r="D6" s="7" t="str">
        <f t="shared" si="2"/>
        <v>300x250 </v>
      </c>
      <c r="E6" s="2" t="s">
        <v>51</v>
      </c>
      <c r="F6" s="2" t="s">
        <v>36</v>
      </c>
      <c r="G6" s="8" t="s">
        <v>52</v>
      </c>
      <c r="H6" s="2" t="s">
        <v>48</v>
      </c>
      <c r="I6" s="2" t="s">
        <v>53</v>
      </c>
      <c r="J6" s="2">
        <v>24464.0</v>
      </c>
      <c r="K6" s="2">
        <v>0.0</v>
      </c>
      <c r="L6" s="2">
        <v>3275.0</v>
      </c>
      <c r="M6" s="2">
        <v>21993.0</v>
      </c>
      <c r="N6" s="2">
        <v>6.0</v>
      </c>
      <c r="O6" s="3">
        <v>2959.114973</v>
      </c>
      <c r="P6" s="7" t="str">
        <f>VLOOKUP(A6,'New Data'!A:E,2,FALSE)</f>
        <v>Female</v>
      </c>
      <c r="Q6" s="7">
        <f>VLOOKUP(A6,'New Data'!A:E,3,FALSE)</f>
        <v>43</v>
      </c>
      <c r="R6" s="7" t="str">
        <f>VLOOKUP(A6,'New Data'!A:E,4,FALSE)</f>
        <v>Missouri</v>
      </c>
      <c r="S6" s="9">
        <f>VLOOKUP(A6,'New Data'!A:E,5,FALSE)</f>
        <v>45472</v>
      </c>
      <c r="T6" s="10">
        <f t="shared" si="3"/>
        <v>493.1858288</v>
      </c>
      <c r="U6" s="11">
        <f t="shared" si="4"/>
        <v>0</v>
      </c>
      <c r="V6" s="12" t="s">
        <v>32</v>
      </c>
      <c r="W6" s="10">
        <f t="shared" si="5"/>
        <v>120.9579371</v>
      </c>
      <c r="X6" s="2" t="s">
        <v>32</v>
      </c>
      <c r="Y6" s="11">
        <f t="shared" si="6"/>
        <v>0.1338701766</v>
      </c>
    </row>
    <row r="7">
      <c r="A7" s="7" t="str">
        <f t="shared" si="1"/>
        <v>ELPSH7345M</v>
      </c>
      <c r="B7" s="2" t="s">
        <v>54</v>
      </c>
      <c r="C7" s="2" t="s">
        <v>55</v>
      </c>
      <c r="D7" s="7" t="str">
        <f t="shared" si="2"/>
        <v>300x250 </v>
      </c>
      <c r="E7" s="2" t="s">
        <v>56</v>
      </c>
      <c r="F7" s="2" t="s">
        <v>41</v>
      </c>
      <c r="G7" s="8" t="s">
        <v>57</v>
      </c>
      <c r="H7" s="2" t="s">
        <v>30</v>
      </c>
      <c r="I7" s="2" t="s">
        <v>31</v>
      </c>
      <c r="J7" s="2">
        <v>7427.0</v>
      </c>
      <c r="K7" s="2">
        <v>0.0</v>
      </c>
      <c r="L7" s="2">
        <v>4752.0</v>
      </c>
      <c r="M7" s="2">
        <v>6566.0</v>
      </c>
      <c r="N7" s="2">
        <v>1.0</v>
      </c>
      <c r="O7" s="3">
        <v>1504.784161</v>
      </c>
      <c r="P7" s="7" t="str">
        <f>VLOOKUP(A7,'New Data'!A:E,2,FALSE)</f>
        <v>Male</v>
      </c>
      <c r="Q7" s="7">
        <f>VLOOKUP(A7,'New Data'!A:E,3,FALSE)</f>
        <v>64</v>
      </c>
      <c r="R7" s="7" t="str">
        <f>VLOOKUP(A7,'New Data'!A:E,4,FALSE)</f>
        <v>New Hampshire</v>
      </c>
      <c r="S7" s="9">
        <f>VLOOKUP(A7,'New Data'!A:E,5,FALSE)</f>
        <v>45347</v>
      </c>
      <c r="T7" s="10">
        <f t="shared" si="3"/>
        <v>1504.784161</v>
      </c>
      <c r="U7" s="11">
        <f t="shared" si="4"/>
        <v>0</v>
      </c>
      <c r="V7" s="12" t="s">
        <v>32</v>
      </c>
      <c r="W7" s="10">
        <f t="shared" si="5"/>
        <v>202.6099584</v>
      </c>
      <c r="X7" s="2" t="s">
        <v>32</v>
      </c>
      <c r="Y7" s="11">
        <f t="shared" si="6"/>
        <v>0.6398276559</v>
      </c>
    </row>
    <row r="8">
      <c r="A8" s="7" t="str">
        <f t="shared" si="1"/>
        <v>TADZU2116Y</v>
      </c>
      <c r="B8" s="2" t="s">
        <v>58</v>
      </c>
      <c r="C8" s="2" t="s">
        <v>59</v>
      </c>
      <c r="D8" s="7" t="str">
        <f t="shared" si="2"/>
        <v>300x250 </v>
      </c>
      <c r="E8" s="2" t="s">
        <v>60</v>
      </c>
      <c r="F8" s="2" t="s">
        <v>28</v>
      </c>
      <c r="G8" s="8" t="s">
        <v>61</v>
      </c>
      <c r="H8" s="2" t="s">
        <v>62</v>
      </c>
      <c r="I8" s="2" t="s">
        <v>53</v>
      </c>
      <c r="J8" s="2">
        <v>19379.0</v>
      </c>
      <c r="K8" s="2">
        <v>49.0</v>
      </c>
      <c r="L8" s="2">
        <v>12168.0</v>
      </c>
      <c r="M8" s="2">
        <v>16616.0</v>
      </c>
      <c r="N8" s="2">
        <v>97.0</v>
      </c>
      <c r="O8" s="3">
        <v>7294.100001</v>
      </c>
      <c r="P8" s="7" t="str">
        <f>VLOOKUP(A8,'New Data'!A:E,2,FALSE)</f>
        <v>Female</v>
      </c>
      <c r="Q8" s="7">
        <f>VLOOKUP(A8,'New Data'!A:E,3,FALSE)</f>
        <v>56</v>
      </c>
      <c r="R8" s="7" t="str">
        <f>VLOOKUP(A8,'New Data'!A:E,4,FALSE)</f>
        <v>Utah</v>
      </c>
      <c r="S8" s="9">
        <f>VLOOKUP(A8,'New Data'!A:E,5,FALSE)</f>
        <v>45491</v>
      </c>
      <c r="T8" s="10">
        <f t="shared" si="3"/>
        <v>75.19690723</v>
      </c>
      <c r="U8" s="11">
        <f t="shared" si="4"/>
        <v>0.002528510243</v>
      </c>
      <c r="V8" s="12">
        <f t="shared" ref="V8:V728" si="7">O8/K8</f>
        <v>148.8591837</v>
      </c>
      <c r="W8" s="10">
        <f t="shared" si="5"/>
        <v>376.3919707</v>
      </c>
      <c r="X8" s="11">
        <f t="shared" ref="X8:X728" si="8">N8/K8</f>
        <v>1.979591837</v>
      </c>
      <c r="Y8" s="11">
        <f t="shared" si="6"/>
        <v>0.6278961763</v>
      </c>
    </row>
    <row r="9">
      <c r="A9" s="7" t="str">
        <f t="shared" si="1"/>
        <v>PHTXE1764B</v>
      </c>
      <c r="B9" s="2" t="s">
        <v>63</v>
      </c>
      <c r="C9" s="2" t="s">
        <v>64</v>
      </c>
      <c r="D9" s="7" t="str">
        <f t="shared" si="2"/>
        <v>300x250 </v>
      </c>
      <c r="E9" s="2" t="s">
        <v>65</v>
      </c>
      <c r="F9" s="2" t="s">
        <v>66</v>
      </c>
      <c r="G9" s="8" t="s">
        <v>67</v>
      </c>
      <c r="H9" s="2" t="s">
        <v>30</v>
      </c>
      <c r="I9" s="2" t="s">
        <v>43</v>
      </c>
      <c r="J9" s="2">
        <v>7447.0</v>
      </c>
      <c r="K9" s="2">
        <v>10.0</v>
      </c>
      <c r="L9" s="2">
        <v>4163.0</v>
      </c>
      <c r="M9" s="2">
        <v>5586.0</v>
      </c>
      <c r="N9" s="2">
        <v>19.0</v>
      </c>
      <c r="O9" s="3">
        <v>3311.941246</v>
      </c>
      <c r="P9" s="7" t="str">
        <f>VLOOKUP(A9,'New Data'!A:E,2,FALSE)</f>
        <v>Female</v>
      </c>
      <c r="Q9" s="7">
        <f>VLOOKUP(A9,'New Data'!A:E,3,FALSE)</f>
        <v>60</v>
      </c>
      <c r="R9" s="7" t="str">
        <f>VLOOKUP(A9,'New Data'!A:E,4,FALSE)</f>
        <v>Alaska</v>
      </c>
      <c r="S9" s="9">
        <f>VLOOKUP(A9,'New Data'!A:E,5,FALSE)</f>
        <v>45148</v>
      </c>
      <c r="T9" s="10">
        <f t="shared" si="3"/>
        <v>174.3126972</v>
      </c>
      <c r="U9" s="11">
        <f t="shared" si="4"/>
        <v>0.001342822613</v>
      </c>
      <c r="V9" s="12">
        <f t="shared" si="7"/>
        <v>331.1941246</v>
      </c>
      <c r="W9" s="10">
        <f t="shared" si="5"/>
        <v>444.7349598</v>
      </c>
      <c r="X9" s="11">
        <f t="shared" si="8"/>
        <v>1.9</v>
      </c>
      <c r="Y9" s="11">
        <f t="shared" si="6"/>
        <v>0.5590170538</v>
      </c>
    </row>
    <row r="10">
      <c r="A10" s="7" t="str">
        <f t="shared" si="1"/>
        <v>TOJIT8735S</v>
      </c>
      <c r="B10" s="2" t="s">
        <v>68</v>
      </c>
      <c r="C10" s="2" t="s">
        <v>69</v>
      </c>
      <c r="D10" s="7" t="str">
        <f t="shared" si="2"/>
        <v>320x50 </v>
      </c>
      <c r="E10" s="2" t="s">
        <v>70</v>
      </c>
      <c r="F10" s="2" t="s">
        <v>36</v>
      </c>
      <c r="G10" s="8" t="s">
        <v>67</v>
      </c>
      <c r="H10" s="2" t="s">
        <v>71</v>
      </c>
      <c r="I10" s="2" t="s">
        <v>31</v>
      </c>
      <c r="J10" s="2">
        <v>15311.0</v>
      </c>
      <c r="K10" s="2">
        <v>10.0</v>
      </c>
      <c r="L10" s="2">
        <v>7757.0</v>
      </c>
      <c r="M10" s="2">
        <v>12630.0</v>
      </c>
      <c r="N10" s="2">
        <v>19.0</v>
      </c>
      <c r="O10" s="3">
        <v>1471.187144</v>
      </c>
      <c r="P10" s="7" t="str">
        <f>VLOOKUP(A10,'New Data'!A:E,2,FALSE)</f>
        <v>Male</v>
      </c>
      <c r="Q10" s="7">
        <f>VLOOKUP(A10,'New Data'!A:E,3,FALSE)</f>
        <v>44</v>
      </c>
      <c r="R10" s="7" t="str">
        <f>VLOOKUP(A10,'New Data'!A:E,4,FALSE)</f>
        <v>Tennessee</v>
      </c>
      <c r="S10" s="9">
        <f>VLOOKUP(A10,'New Data'!A:E,5,FALSE)</f>
        <v>45517</v>
      </c>
      <c r="T10" s="10">
        <f t="shared" si="3"/>
        <v>77.43090232</v>
      </c>
      <c r="U10" s="11">
        <f t="shared" si="4"/>
        <v>0.0006531252041</v>
      </c>
      <c r="V10" s="12">
        <f t="shared" si="7"/>
        <v>147.1187144</v>
      </c>
      <c r="W10" s="10">
        <f t="shared" si="5"/>
        <v>96.08694037</v>
      </c>
      <c r="X10" s="11">
        <f t="shared" si="8"/>
        <v>1.9</v>
      </c>
      <c r="Y10" s="11">
        <f t="shared" si="6"/>
        <v>0.5066292208</v>
      </c>
    </row>
    <row r="11">
      <c r="A11" s="7" t="str">
        <f t="shared" si="1"/>
        <v>XSQXY8178A</v>
      </c>
      <c r="B11" s="2" t="s">
        <v>72</v>
      </c>
      <c r="C11" s="2" t="s">
        <v>73</v>
      </c>
      <c r="D11" s="7" t="str">
        <f t="shared" si="2"/>
        <v>300x250 </v>
      </c>
      <c r="E11" s="2" t="s">
        <v>74</v>
      </c>
      <c r="F11" s="2" t="s">
        <v>66</v>
      </c>
      <c r="G11" s="8" t="s">
        <v>75</v>
      </c>
      <c r="H11" s="2" t="s">
        <v>48</v>
      </c>
      <c r="I11" s="2" t="s">
        <v>43</v>
      </c>
      <c r="J11" s="2">
        <v>7585.0</v>
      </c>
      <c r="K11" s="2">
        <v>13.0</v>
      </c>
      <c r="L11" s="2">
        <v>5396.0</v>
      </c>
      <c r="M11" s="2">
        <v>7417.0</v>
      </c>
      <c r="N11" s="2">
        <v>24.0</v>
      </c>
      <c r="O11" s="3">
        <v>7082.653802</v>
      </c>
      <c r="P11" s="7" t="str">
        <f>VLOOKUP(A11,'New Data'!A:E,2,FALSE)</f>
        <v>Female</v>
      </c>
      <c r="Q11" s="7">
        <f>VLOOKUP(A11,'New Data'!A:E,3,FALSE)</f>
        <v>64</v>
      </c>
      <c r="R11" s="7" t="str">
        <f>VLOOKUP(A11,'New Data'!A:E,4,FALSE)</f>
        <v>Washington</v>
      </c>
      <c r="S11" s="9">
        <f>VLOOKUP(A11,'New Data'!A:E,5,FALSE)</f>
        <v>45560</v>
      </c>
      <c r="T11" s="10">
        <f t="shared" si="3"/>
        <v>295.1105751</v>
      </c>
      <c r="U11" s="11">
        <f t="shared" si="4"/>
        <v>0.001713909031</v>
      </c>
      <c r="V11" s="12">
        <f t="shared" si="7"/>
        <v>544.8195232</v>
      </c>
      <c r="W11" s="10">
        <f t="shared" si="5"/>
        <v>933.7711011</v>
      </c>
      <c r="X11" s="11">
        <f t="shared" si="8"/>
        <v>1.846153846</v>
      </c>
      <c r="Y11" s="11">
        <f t="shared" si="6"/>
        <v>0.711404087</v>
      </c>
    </row>
    <row r="12">
      <c r="A12" s="7" t="str">
        <f t="shared" si="1"/>
        <v>ZPFYE9731B</v>
      </c>
      <c r="B12" s="2" t="s">
        <v>76</v>
      </c>
      <c r="C12" s="2" t="s">
        <v>77</v>
      </c>
      <c r="D12" s="7" t="str">
        <f t="shared" si="2"/>
        <v>300x250 </v>
      </c>
      <c r="E12" s="2" t="s">
        <v>78</v>
      </c>
      <c r="F12" s="2" t="s">
        <v>41</v>
      </c>
      <c r="G12" s="8" t="s">
        <v>79</v>
      </c>
      <c r="H12" s="2" t="s">
        <v>80</v>
      </c>
      <c r="I12" s="2" t="s">
        <v>31</v>
      </c>
      <c r="J12" s="2">
        <v>7409.0</v>
      </c>
      <c r="K12" s="2">
        <v>10.0</v>
      </c>
      <c r="L12" s="2">
        <v>5009.0</v>
      </c>
      <c r="M12" s="2">
        <v>7160.0</v>
      </c>
      <c r="N12" s="2">
        <v>12.0</v>
      </c>
      <c r="O12" s="3">
        <v>1472.110115</v>
      </c>
      <c r="P12" s="7" t="str">
        <f>VLOOKUP(A12,'New Data'!A:E,2,FALSE)</f>
        <v>Female</v>
      </c>
      <c r="Q12" s="7">
        <f>VLOOKUP(A12,'New Data'!A:E,3,FALSE)</f>
        <v>41</v>
      </c>
      <c r="R12" s="7" t="str">
        <f>VLOOKUP(A12,'New Data'!A:E,4,FALSE)</f>
        <v>Kansas</v>
      </c>
      <c r="S12" s="9">
        <f>VLOOKUP(A12,'New Data'!A:E,5,FALSE)</f>
        <v>45141</v>
      </c>
      <c r="T12" s="10">
        <f t="shared" si="3"/>
        <v>122.6758429</v>
      </c>
      <c r="U12" s="11">
        <f t="shared" si="4"/>
        <v>0.001349709812</v>
      </c>
      <c r="V12" s="12">
        <f t="shared" si="7"/>
        <v>147.2110115</v>
      </c>
      <c r="W12" s="10">
        <f t="shared" si="5"/>
        <v>198.6921467</v>
      </c>
      <c r="X12" s="11">
        <f t="shared" si="8"/>
        <v>1.2</v>
      </c>
      <c r="Y12" s="11">
        <f t="shared" si="6"/>
        <v>0.676069645</v>
      </c>
    </row>
    <row r="13">
      <c r="A13" s="7" t="str">
        <f t="shared" si="1"/>
        <v>NNIQN4994L</v>
      </c>
      <c r="B13" s="2" t="s">
        <v>81</v>
      </c>
      <c r="C13" s="2" t="s">
        <v>82</v>
      </c>
      <c r="D13" s="7" t="str">
        <f t="shared" si="2"/>
        <v>320x50 </v>
      </c>
      <c r="E13" s="2" t="s">
        <v>83</v>
      </c>
      <c r="F13" s="2" t="s">
        <v>36</v>
      </c>
      <c r="G13" s="8" t="s">
        <v>84</v>
      </c>
      <c r="H13" s="2" t="s">
        <v>30</v>
      </c>
      <c r="I13" s="2" t="s">
        <v>31</v>
      </c>
      <c r="J13" s="2">
        <v>21028.0</v>
      </c>
      <c r="K13" s="2">
        <v>10.0</v>
      </c>
      <c r="L13" s="2">
        <v>5781.0</v>
      </c>
      <c r="M13" s="2">
        <v>16134.0</v>
      </c>
      <c r="N13" s="2">
        <v>11.0</v>
      </c>
      <c r="O13" s="3">
        <v>5101.321655</v>
      </c>
      <c r="P13" s="7" t="str">
        <f>VLOOKUP(A13,'New Data'!A:E,2,FALSE)</f>
        <v>Male</v>
      </c>
      <c r="Q13" s="7">
        <f>VLOOKUP(A13,'New Data'!A:E,3,FALSE)</f>
        <v>41</v>
      </c>
      <c r="R13" s="7" t="str">
        <f>VLOOKUP(A13,'New Data'!A:E,4,FALSE)</f>
        <v>New York</v>
      </c>
      <c r="S13" s="9">
        <f>VLOOKUP(A13,'New Data'!A:E,5,FALSE)</f>
        <v>45241</v>
      </c>
      <c r="T13" s="10">
        <f t="shared" si="3"/>
        <v>463.7565141</v>
      </c>
      <c r="U13" s="11">
        <f t="shared" si="4"/>
        <v>0.000475556401</v>
      </c>
      <c r="V13" s="12">
        <f t="shared" si="7"/>
        <v>510.1321655</v>
      </c>
      <c r="W13" s="10">
        <f t="shared" si="5"/>
        <v>242.5966167</v>
      </c>
      <c r="X13" s="11">
        <f t="shared" si="8"/>
        <v>1.1</v>
      </c>
      <c r="Y13" s="11">
        <f t="shared" si="6"/>
        <v>0.2749191554</v>
      </c>
    </row>
    <row r="14">
      <c r="A14" s="7" t="str">
        <f t="shared" si="1"/>
        <v>NXNCM3609R</v>
      </c>
      <c r="B14" s="2" t="s">
        <v>85</v>
      </c>
      <c r="C14" s="2" t="s">
        <v>86</v>
      </c>
      <c r="D14" s="7" t="str">
        <f t="shared" si="2"/>
        <v>300x250 </v>
      </c>
      <c r="E14" s="2" t="s">
        <v>87</v>
      </c>
      <c r="F14" s="2" t="s">
        <v>36</v>
      </c>
      <c r="G14" s="8" t="s">
        <v>88</v>
      </c>
      <c r="H14" s="2" t="s">
        <v>89</v>
      </c>
      <c r="I14" s="2" t="s">
        <v>31</v>
      </c>
      <c r="J14" s="2">
        <v>12710.0</v>
      </c>
      <c r="K14" s="2">
        <v>10.0</v>
      </c>
      <c r="L14" s="2">
        <v>8159.0</v>
      </c>
      <c r="M14" s="2">
        <v>11984.0</v>
      </c>
      <c r="N14" s="2">
        <v>11.0</v>
      </c>
      <c r="O14" s="3">
        <v>7851.397478</v>
      </c>
      <c r="P14" s="7" t="str">
        <f>VLOOKUP(A14,'New Data'!A:E,2,FALSE)</f>
        <v>Female</v>
      </c>
      <c r="Q14" s="7">
        <f>VLOOKUP(A14,'New Data'!A:E,3,FALSE)</f>
        <v>26</v>
      </c>
      <c r="R14" s="7" t="str">
        <f>VLOOKUP(A14,'New Data'!A:E,4,FALSE)</f>
        <v>Wyoming</v>
      </c>
      <c r="S14" s="9">
        <f>VLOOKUP(A14,'New Data'!A:E,5,FALSE)</f>
        <v>45357</v>
      </c>
      <c r="T14" s="10">
        <f t="shared" si="3"/>
        <v>713.7634071</v>
      </c>
      <c r="U14" s="11">
        <f t="shared" si="4"/>
        <v>0.0007867820614</v>
      </c>
      <c r="V14" s="12">
        <f t="shared" si="7"/>
        <v>785.1397478</v>
      </c>
      <c r="W14" s="10">
        <f t="shared" si="5"/>
        <v>617.7338692</v>
      </c>
      <c r="X14" s="11">
        <f t="shared" si="8"/>
        <v>1.1</v>
      </c>
      <c r="Y14" s="11">
        <f t="shared" si="6"/>
        <v>0.6419354839</v>
      </c>
    </row>
    <row r="15">
      <c r="A15" s="7" t="str">
        <f t="shared" si="1"/>
        <v>UDILX1928H</v>
      </c>
      <c r="B15" s="2" t="s">
        <v>90</v>
      </c>
      <c r="C15" s="2" t="s">
        <v>91</v>
      </c>
      <c r="D15" s="7" t="str">
        <f t="shared" si="2"/>
        <v>300x250 </v>
      </c>
      <c r="E15" s="2" t="s">
        <v>92</v>
      </c>
      <c r="F15" s="2" t="s">
        <v>41</v>
      </c>
      <c r="G15" s="8" t="s">
        <v>93</v>
      </c>
      <c r="H15" s="2" t="s">
        <v>30</v>
      </c>
      <c r="I15" s="2" t="s">
        <v>53</v>
      </c>
      <c r="J15" s="2">
        <v>27394.0</v>
      </c>
      <c r="K15" s="2">
        <v>74.0</v>
      </c>
      <c r="L15" s="2">
        <v>16144.0</v>
      </c>
      <c r="M15" s="2">
        <v>24752.0</v>
      </c>
      <c r="N15" s="2">
        <v>78.0</v>
      </c>
      <c r="O15" s="3">
        <v>7264.58761</v>
      </c>
      <c r="P15" s="7" t="str">
        <f>VLOOKUP(A15,'New Data'!A:E,2,FALSE)</f>
        <v>Male</v>
      </c>
      <c r="Q15" s="7">
        <f>VLOOKUP(A15,'New Data'!A:E,3,FALSE)</f>
        <v>58</v>
      </c>
      <c r="R15" s="7" t="str">
        <f>VLOOKUP(A15,'New Data'!A:E,4,FALSE)</f>
        <v>Texas</v>
      </c>
      <c r="S15" s="9">
        <f>VLOOKUP(A15,'New Data'!A:E,5,FALSE)</f>
        <v>45346</v>
      </c>
      <c r="T15" s="10">
        <f t="shared" si="3"/>
        <v>93.13573859</v>
      </c>
      <c r="U15" s="11">
        <f t="shared" si="4"/>
        <v>0.002701321457</v>
      </c>
      <c r="V15" s="12">
        <f t="shared" si="7"/>
        <v>98.17010284</v>
      </c>
      <c r="W15" s="10">
        <f t="shared" si="5"/>
        <v>265.1890053</v>
      </c>
      <c r="X15" s="11">
        <f t="shared" si="8"/>
        <v>1.054054054</v>
      </c>
      <c r="Y15" s="11">
        <f t="shared" si="6"/>
        <v>0.5893261298</v>
      </c>
    </row>
    <row r="16">
      <c r="A16" s="7" t="str">
        <f t="shared" si="1"/>
        <v>MYYFY2600T</v>
      </c>
      <c r="B16" s="2" t="s">
        <v>94</v>
      </c>
      <c r="C16" s="2" t="s">
        <v>95</v>
      </c>
      <c r="D16" s="7" t="str">
        <f t="shared" si="2"/>
        <v>300x250 </v>
      </c>
      <c r="E16" s="2" t="s">
        <v>96</v>
      </c>
      <c r="F16" s="2" t="s">
        <v>36</v>
      </c>
      <c r="G16" s="8" t="s">
        <v>97</v>
      </c>
      <c r="H16" s="2" t="s">
        <v>98</v>
      </c>
      <c r="I16" s="2" t="s">
        <v>43</v>
      </c>
      <c r="J16" s="2">
        <v>12176.0</v>
      </c>
      <c r="K16" s="2">
        <v>10.0</v>
      </c>
      <c r="L16" s="2">
        <v>5460.0</v>
      </c>
      <c r="M16" s="2">
        <v>11154.0</v>
      </c>
      <c r="N16" s="2">
        <v>10.0</v>
      </c>
      <c r="O16" s="3">
        <v>1816.030806</v>
      </c>
      <c r="P16" s="7" t="str">
        <f>VLOOKUP(A16,'New Data'!A:E,2,FALSE)</f>
        <v>Male</v>
      </c>
      <c r="Q16" s="7">
        <f>VLOOKUP(A16,'New Data'!A:E,3,FALSE)</f>
        <v>44</v>
      </c>
      <c r="R16" s="7" t="str">
        <f>VLOOKUP(A16,'New Data'!A:E,4,FALSE)</f>
        <v>Arkansas</v>
      </c>
      <c r="S16" s="9">
        <f>VLOOKUP(A16,'New Data'!A:E,5,FALSE)</f>
        <v>45213</v>
      </c>
      <c r="T16" s="10">
        <f t="shared" si="3"/>
        <v>181.6030806</v>
      </c>
      <c r="U16" s="11">
        <f t="shared" si="4"/>
        <v>0.0008212877792</v>
      </c>
      <c r="V16" s="12">
        <f t="shared" si="7"/>
        <v>181.6030806</v>
      </c>
      <c r="W16" s="10">
        <f t="shared" si="5"/>
        <v>149.1483908</v>
      </c>
      <c r="X16" s="11">
        <f t="shared" si="8"/>
        <v>1</v>
      </c>
      <c r="Y16" s="11">
        <f t="shared" si="6"/>
        <v>0.4484231275</v>
      </c>
    </row>
    <row r="17">
      <c r="A17" s="7" t="str">
        <f t="shared" si="1"/>
        <v>ZRRCV7570B</v>
      </c>
      <c r="B17" s="2" t="s">
        <v>99</v>
      </c>
      <c r="C17" s="2" t="s">
        <v>100</v>
      </c>
      <c r="D17" s="7" t="str">
        <f t="shared" si="2"/>
        <v>320x50 </v>
      </c>
      <c r="E17" s="2" t="s">
        <v>101</v>
      </c>
      <c r="F17" s="2" t="s">
        <v>28</v>
      </c>
      <c r="G17" s="8" t="s">
        <v>102</v>
      </c>
      <c r="H17" s="2" t="s">
        <v>30</v>
      </c>
      <c r="I17" s="2" t="s">
        <v>31</v>
      </c>
      <c r="J17" s="2">
        <v>20899.0</v>
      </c>
      <c r="K17" s="2">
        <v>20.0</v>
      </c>
      <c r="L17" s="2">
        <v>11394.0</v>
      </c>
      <c r="M17" s="2">
        <v>19576.0</v>
      </c>
      <c r="N17" s="2">
        <v>19.0</v>
      </c>
      <c r="O17" s="3">
        <v>1649.459852</v>
      </c>
      <c r="P17" s="7" t="str">
        <f>VLOOKUP(A17,'New Data'!A:E,2,FALSE)</f>
        <v>Female</v>
      </c>
      <c r="Q17" s="7">
        <f>VLOOKUP(A17,'New Data'!A:E,3,FALSE)</f>
        <v>45</v>
      </c>
      <c r="R17" s="7" t="str">
        <f>VLOOKUP(A17,'New Data'!A:E,4,FALSE)</f>
        <v>Mississippi</v>
      </c>
      <c r="S17" s="9">
        <f>VLOOKUP(A17,'New Data'!A:E,5,FALSE)</f>
        <v>45177</v>
      </c>
      <c r="T17" s="10">
        <f t="shared" si="3"/>
        <v>86.81367642</v>
      </c>
      <c r="U17" s="11">
        <f t="shared" si="4"/>
        <v>0.0009569835877</v>
      </c>
      <c r="V17" s="12">
        <f t="shared" si="7"/>
        <v>82.4729926</v>
      </c>
      <c r="W17" s="10">
        <f t="shared" si="5"/>
        <v>78.92530035</v>
      </c>
      <c r="X17" s="11">
        <f t="shared" si="8"/>
        <v>0.95</v>
      </c>
      <c r="Y17" s="11">
        <f t="shared" si="6"/>
        <v>0.5451935499</v>
      </c>
    </row>
    <row r="18">
      <c r="A18" s="7" t="str">
        <f t="shared" si="1"/>
        <v>DEIGT6412A</v>
      </c>
      <c r="B18" s="2" t="s">
        <v>103</v>
      </c>
      <c r="C18" s="2" t="s">
        <v>104</v>
      </c>
      <c r="D18" s="7" t="str">
        <f t="shared" si="2"/>
        <v>300x250 </v>
      </c>
      <c r="E18" s="2" t="s">
        <v>105</v>
      </c>
      <c r="F18" s="2" t="s">
        <v>66</v>
      </c>
      <c r="G18" s="8" t="s">
        <v>106</v>
      </c>
      <c r="H18" s="2" t="s">
        <v>30</v>
      </c>
      <c r="I18" s="2" t="s">
        <v>43</v>
      </c>
      <c r="J18" s="2">
        <v>7695.0</v>
      </c>
      <c r="K18" s="2">
        <v>20.0</v>
      </c>
      <c r="L18" s="2">
        <v>3481.0</v>
      </c>
      <c r="M18" s="2">
        <v>7050.0</v>
      </c>
      <c r="N18" s="2">
        <v>14.0</v>
      </c>
      <c r="O18" s="3">
        <v>6727.440499</v>
      </c>
      <c r="P18" s="7" t="str">
        <f>VLOOKUP(A18,'New Data'!A:E,2,FALSE)</f>
        <v>Female</v>
      </c>
      <c r="Q18" s="7">
        <f>VLOOKUP(A18,'New Data'!A:E,3,FALSE)</f>
        <v>24</v>
      </c>
      <c r="R18" s="7" t="str">
        <f>VLOOKUP(A18,'New Data'!A:E,4,FALSE)</f>
        <v>Oregon</v>
      </c>
      <c r="S18" s="9">
        <f>VLOOKUP(A18,'New Data'!A:E,5,FALSE)</f>
        <v>45281</v>
      </c>
      <c r="T18" s="10">
        <f t="shared" si="3"/>
        <v>480.5314642</v>
      </c>
      <c r="U18" s="11">
        <f t="shared" si="4"/>
        <v>0.002599090318</v>
      </c>
      <c r="V18" s="12">
        <f t="shared" si="7"/>
        <v>336.372025</v>
      </c>
      <c r="W18" s="10">
        <f t="shared" si="5"/>
        <v>874.2612734</v>
      </c>
      <c r="X18" s="11">
        <f t="shared" si="8"/>
        <v>0.7</v>
      </c>
      <c r="Y18" s="11">
        <f t="shared" si="6"/>
        <v>0.4523716699</v>
      </c>
    </row>
    <row r="19">
      <c r="A19" s="7" t="str">
        <f t="shared" si="1"/>
        <v>WOAJS6397Q</v>
      </c>
      <c r="B19" s="2" t="s">
        <v>107</v>
      </c>
      <c r="C19" s="2" t="s">
        <v>108</v>
      </c>
      <c r="D19" s="7" t="str">
        <f t="shared" si="2"/>
        <v>320x50 </v>
      </c>
      <c r="E19" s="2" t="s">
        <v>109</v>
      </c>
      <c r="F19" s="2" t="s">
        <v>36</v>
      </c>
      <c r="G19" s="8" t="s">
        <v>110</v>
      </c>
      <c r="H19" s="2" t="s">
        <v>30</v>
      </c>
      <c r="I19" s="2" t="s">
        <v>31</v>
      </c>
      <c r="J19" s="2">
        <v>7248.0</v>
      </c>
      <c r="K19" s="2">
        <v>10.0</v>
      </c>
      <c r="L19" s="2">
        <v>3988.0</v>
      </c>
      <c r="M19" s="2">
        <v>6863.0</v>
      </c>
      <c r="N19" s="2">
        <v>7.0</v>
      </c>
      <c r="O19" s="3">
        <v>1247.0</v>
      </c>
      <c r="P19" s="7" t="str">
        <f>VLOOKUP(A19,'New Data'!A:E,2,FALSE)</f>
        <v>Male</v>
      </c>
      <c r="Q19" s="7">
        <f>VLOOKUP(A19,'New Data'!A:E,3,FALSE)</f>
        <v>57</v>
      </c>
      <c r="R19" s="7" t="str">
        <f>VLOOKUP(A19,'New Data'!A:E,4,FALSE)</f>
        <v>Rhode Island</v>
      </c>
      <c r="S19" s="9">
        <f>VLOOKUP(A19,'New Data'!A:E,5,FALSE)</f>
        <v>45383</v>
      </c>
      <c r="T19" s="10">
        <f t="shared" si="3"/>
        <v>178.1428571</v>
      </c>
      <c r="U19" s="11">
        <f t="shared" si="4"/>
        <v>0.001379690949</v>
      </c>
      <c r="V19" s="12">
        <f t="shared" si="7"/>
        <v>124.7</v>
      </c>
      <c r="W19" s="10">
        <f t="shared" si="5"/>
        <v>172.0474614</v>
      </c>
      <c r="X19" s="11">
        <f t="shared" si="8"/>
        <v>0.7</v>
      </c>
      <c r="Y19" s="11">
        <f t="shared" si="6"/>
        <v>0.5502207506</v>
      </c>
    </row>
    <row r="20">
      <c r="A20" s="7" t="str">
        <f t="shared" si="1"/>
        <v>VPBJO3661M</v>
      </c>
      <c r="B20" s="2" t="s">
        <v>111</v>
      </c>
      <c r="C20" s="2" t="s">
        <v>112</v>
      </c>
      <c r="D20" s="7" t="str">
        <f t="shared" si="2"/>
        <v>320x50 </v>
      </c>
      <c r="E20" s="2" t="s">
        <v>113</v>
      </c>
      <c r="F20" s="2" t="s">
        <v>36</v>
      </c>
      <c r="G20" s="8" t="s">
        <v>114</v>
      </c>
      <c r="H20" s="2" t="s">
        <v>48</v>
      </c>
      <c r="I20" s="2" t="s">
        <v>31</v>
      </c>
      <c r="J20" s="2">
        <v>15318.0</v>
      </c>
      <c r="K20" s="2">
        <v>30.0</v>
      </c>
      <c r="L20" s="2">
        <v>5928.0</v>
      </c>
      <c r="M20" s="2">
        <v>13298.0</v>
      </c>
      <c r="N20" s="2">
        <v>19.0</v>
      </c>
      <c r="O20" s="3">
        <v>1570.29739</v>
      </c>
      <c r="P20" s="7" t="str">
        <f>VLOOKUP(A20,'New Data'!A:E,2,FALSE)</f>
        <v>Female</v>
      </c>
      <c r="Q20" s="7">
        <f>VLOOKUP(A20,'New Data'!A:E,3,FALSE)</f>
        <v>41</v>
      </c>
      <c r="R20" s="7" t="str">
        <f>VLOOKUP(A20,'New Data'!A:E,4,FALSE)</f>
        <v>Oregon</v>
      </c>
      <c r="S20" s="9">
        <f>VLOOKUP(A20,'New Data'!A:E,5,FALSE)</f>
        <v>45165</v>
      </c>
      <c r="T20" s="10">
        <f t="shared" si="3"/>
        <v>82.64723105</v>
      </c>
      <c r="U20" s="11">
        <f t="shared" si="4"/>
        <v>0.001958480219</v>
      </c>
      <c r="V20" s="12">
        <f t="shared" si="7"/>
        <v>52.34324633</v>
      </c>
      <c r="W20" s="10">
        <f t="shared" si="5"/>
        <v>102.5132126</v>
      </c>
      <c r="X20" s="11">
        <f t="shared" si="8"/>
        <v>0.6333333333</v>
      </c>
      <c r="Y20" s="11">
        <f t="shared" si="6"/>
        <v>0.3869956913</v>
      </c>
    </row>
    <row r="21">
      <c r="A21" s="7" t="str">
        <f t="shared" si="1"/>
        <v>HYWBU2767P</v>
      </c>
      <c r="B21" s="2" t="s">
        <v>115</v>
      </c>
      <c r="C21" s="2" t="s">
        <v>116</v>
      </c>
      <c r="D21" s="7" t="str">
        <f t="shared" si="2"/>
        <v>320x50 </v>
      </c>
      <c r="E21" s="2" t="s">
        <v>117</v>
      </c>
      <c r="F21" s="2" t="s">
        <v>28</v>
      </c>
      <c r="G21" s="8" t="s">
        <v>118</v>
      </c>
      <c r="H21" s="2" t="s">
        <v>30</v>
      </c>
      <c r="I21" s="2" t="s">
        <v>31</v>
      </c>
      <c r="J21" s="2">
        <v>9153.0</v>
      </c>
      <c r="K21" s="2">
        <v>23.0</v>
      </c>
      <c r="L21" s="2">
        <v>4345.0</v>
      </c>
      <c r="M21" s="2">
        <v>8376.0</v>
      </c>
      <c r="N21" s="2">
        <v>14.0</v>
      </c>
      <c r="O21" s="3">
        <v>5007.525805</v>
      </c>
      <c r="P21" s="7" t="str">
        <f>VLOOKUP(A21,'New Data'!A:E,2,FALSE)</f>
        <v>Male</v>
      </c>
      <c r="Q21" s="7">
        <f>VLOOKUP(A21,'New Data'!A:E,3,FALSE)</f>
        <v>51</v>
      </c>
      <c r="R21" s="7" t="str">
        <f>VLOOKUP(A21,'New Data'!A:E,4,FALSE)</f>
        <v>Pennsylvania</v>
      </c>
      <c r="S21" s="9">
        <f>VLOOKUP(A21,'New Data'!A:E,5,FALSE)</f>
        <v>45161</v>
      </c>
      <c r="T21" s="10">
        <f t="shared" si="3"/>
        <v>357.6804146</v>
      </c>
      <c r="U21" s="11">
        <f t="shared" si="4"/>
        <v>0.002512837321</v>
      </c>
      <c r="V21" s="12">
        <f t="shared" si="7"/>
        <v>217.7185133</v>
      </c>
      <c r="W21" s="10">
        <f t="shared" si="5"/>
        <v>547.0912056</v>
      </c>
      <c r="X21" s="11">
        <f t="shared" si="8"/>
        <v>0.6086956522</v>
      </c>
      <c r="Y21" s="11">
        <f t="shared" si="6"/>
        <v>0.4747077461</v>
      </c>
    </row>
    <row r="22">
      <c r="A22" s="7" t="str">
        <f t="shared" si="1"/>
        <v>VOFGB6363F</v>
      </c>
      <c r="B22" s="2" t="s">
        <v>119</v>
      </c>
      <c r="C22" s="2" t="s">
        <v>120</v>
      </c>
      <c r="D22" s="7" t="str">
        <f t="shared" si="2"/>
        <v>320x50 </v>
      </c>
      <c r="E22" s="2" t="s">
        <v>121</v>
      </c>
      <c r="F22" s="2" t="s">
        <v>41</v>
      </c>
      <c r="G22" s="8" t="s">
        <v>122</v>
      </c>
      <c r="H22" s="2" t="s">
        <v>30</v>
      </c>
      <c r="I22" s="2" t="s">
        <v>31</v>
      </c>
      <c r="J22" s="2">
        <v>7687.0</v>
      </c>
      <c r="K22" s="2">
        <v>10.0</v>
      </c>
      <c r="L22" s="2">
        <v>5311.0</v>
      </c>
      <c r="M22" s="2">
        <v>7266.0</v>
      </c>
      <c r="N22" s="2">
        <v>6.0</v>
      </c>
      <c r="O22" s="3">
        <v>6486.853909</v>
      </c>
      <c r="P22" s="7" t="str">
        <f>VLOOKUP(A22,'New Data'!A:E,2,FALSE)</f>
        <v>Female</v>
      </c>
      <c r="Q22" s="7">
        <f>VLOOKUP(A22,'New Data'!A:E,3,FALSE)</f>
        <v>53</v>
      </c>
      <c r="R22" s="7" t="str">
        <f>VLOOKUP(A22,'New Data'!A:E,4,FALSE)</f>
        <v>Arkansas</v>
      </c>
      <c r="S22" s="9">
        <f>VLOOKUP(A22,'New Data'!A:E,5,FALSE)</f>
        <v>45330</v>
      </c>
      <c r="T22" s="10">
        <f t="shared" si="3"/>
        <v>1081.142318</v>
      </c>
      <c r="U22" s="11">
        <f t="shared" si="4"/>
        <v>0.001300897619</v>
      </c>
      <c r="V22" s="12">
        <f t="shared" si="7"/>
        <v>648.6853909</v>
      </c>
      <c r="W22" s="10">
        <f t="shared" si="5"/>
        <v>843.8732807</v>
      </c>
      <c r="X22" s="11">
        <f t="shared" si="8"/>
        <v>0.6</v>
      </c>
      <c r="Y22" s="11">
        <f t="shared" si="6"/>
        <v>0.6909067256</v>
      </c>
    </row>
    <row r="23">
      <c r="A23" s="7" t="str">
        <f t="shared" si="1"/>
        <v>CDXJO4905E</v>
      </c>
      <c r="B23" s="2" t="s">
        <v>123</v>
      </c>
      <c r="C23" s="2" t="s">
        <v>124</v>
      </c>
      <c r="D23" s="7" t="str">
        <f t="shared" si="2"/>
        <v>320x50 </v>
      </c>
      <c r="E23" s="2" t="s">
        <v>125</v>
      </c>
      <c r="F23" s="2" t="s">
        <v>28</v>
      </c>
      <c r="G23" s="8" t="s">
        <v>126</v>
      </c>
      <c r="H23" s="2" t="s">
        <v>48</v>
      </c>
      <c r="I23" s="2" t="s">
        <v>31</v>
      </c>
      <c r="J23" s="2">
        <v>14379.0</v>
      </c>
      <c r="K23" s="2">
        <v>30.0</v>
      </c>
      <c r="L23" s="2">
        <v>6272.0</v>
      </c>
      <c r="M23" s="2">
        <v>11886.0</v>
      </c>
      <c r="N23" s="2">
        <v>18.0</v>
      </c>
      <c r="O23" s="3">
        <v>1973.562233</v>
      </c>
      <c r="P23" s="7" t="str">
        <f>VLOOKUP(A23,'New Data'!A:E,2,FALSE)</f>
        <v>Female</v>
      </c>
      <c r="Q23" s="7">
        <f>VLOOKUP(A23,'New Data'!A:E,3,FALSE)</f>
        <v>38</v>
      </c>
      <c r="R23" s="7" t="str">
        <f>VLOOKUP(A23,'New Data'!A:E,4,FALSE)</f>
        <v>Minnesota</v>
      </c>
      <c r="S23" s="9">
        <f>VLOOKUP(A23,'New Data'!A:E,5,FALSE)</f>
        <v>45026</v>
      </c>
      <c r="T23" s="10">
        <f t="shared" si="3"/>
        <v>109.6423463</v>
      </c>
      <c r="U23" s="11">
        <f t="shared" si="4"/>
        <v>0.002086375965</v>
      </c>
      <c r="V23" s="12">
        <f t="shared" si="7"/>
        <v>65.78540777</v>
      </c>
      <c r="W23" s="10">
        <f t="shared" si="5"/>
        <v>137.2530936</v>
      </c>
      <c r="X23" s="11">
        <f t="shared" si="8"/>
        <v>0.6</v>
      </c>
      <c r="Y23" s="11">
        <f t="shared" si="6"/>
        <v>0.4361916684</v>
      </c>
    </row>
    <row r="24">
      <c r="A24" s="7" t="str">
        <f t="shared" si="1"/>
        <v>UYBWI6518W</v>
      </c>
      <c r="B24" s="2" t="s">
        <v>127</v>
      </c>
      <c r="C24" s="2" t="s">
        <v>128</v>
      </c>
      <c r="D24" s="7" t="str">
        <f t="shared" si="2"/>
        <v>300x50 </v>
      </c>
      <c r="E24" s="2" t="s">
        <v>129</v>
      </c>
      <c r="F24" s="2" t="s">
        <v>41</v>
      </c>
      <c r="G24" s="8" t="s">
        <v>130</v>
      </c>
      <c r="H24" s="2" t="s">
        <v>30</v>
      </c>
      <c r="I24" s="2" t="s">
        <v>31</v>
      </c>
      <c r="J24" s="2">
        <v>7822.0</v>
      </c>
      <c r="K24" s="2">
        <v>25.0</v>
      </c>
      <c r="L24" s="2">
        <v>3786.0</v>
      </c>
      <c r="M24" s="2">
        <v>7232.0</v>
      </c>
      <c r="N24" s="2">
        <v>13.0</v>
      </c>
      <c r="O24" s="3">
        <v>6781.821647</v>
      </c>
      <c r="P24" s="7" t="str">
        <f>VLOOKUP(A24,'New Data'!A:E,2,FALSE)</f>
        <v>Male</v>
      </c>
      <c r="Q24" s="7">
        <f>VLOOKUP(A24,'New Data'!A:E,3,FALSE)</f>
        <v>23</v>
      </c>
      <c r="R24" s="7" t="str">
        <f>VLOOKUP(A24,'New Data'!A:E,4,FALSE)</f>
        <v>Alaska</v>
      </c>
      <c r="S24" s="9">
        <f>VLOOKUP(A24,'New Data'!A:E,5,FALSE)</f>
        <v>45369</v>
      </c>
      <c r="T24" s="10">
        <f t="shared" si="3"/>
        <v>521.6785882</v>
      </c>
      <c r="U24" s="11">
        <f t="shared" si="4"/>
        <v>0.003196113526</v>
      </c>
      <c r="V24" s="12">
        <f t="shared" si="7"/>
        <v>271.2728659</v>
      </c>
      <c r="W24" s="10">
        <f t="shared" si="5"/>
        <v>867.0188759</v>
      </c>
      <c r="X24" s="11">
        <f t="shared" si="8"/>
        <v>0.52</v>
      </c>
      <c r="Y24" s="11">
        <f t="shared" si="6"/>
        <v>0.4840194324</v>
      </c>
    </row>
    <row r="25">
      <c r="A25" s="7" t="str">
        <f t="shared" si="1"/>
        <v>WQOKT9460U</v>
      </c>
      <c r="B25" s="2" t="s">
        <v>131</v>
      </c>
      <c r="C25" s="2" t="s">
        <v>132</v>
      </c>
      <c r="D25" s="7" t="str">
        <f t="shared" si="2"/>
        <v>320x50 </v>
      </c>
      <c r="E25" s="2" t="s">
        <v>133</v>
      </c>
      <c r="F25" s="2" t="s">
        <v>36</v>
      </c>
      <c r="G25" s="8" t="s">
        <v>134</v>
      </c>
      <c r="H25" s="2" t="s">
        <v>135</v>
      </c>
      <c r="I25" s="2" t="s">
        <v>31</v>
      </c>
      <c r="J25" s="2">
        <v>18022.0</v>
      </c>
      <c r="K25" s="2">
        <v>30.0</v>
      </c>
      <c r="L25" s="2">
        <v>10618.0</v>
      </c>
      <c r="M25" s="2">
        <v>16643.0</v>
      </c>
      <c r="N25" s="2">
        <v>15.0</v>
      </c>
      <c r="O25" s="3">
        <v>4051.158749</v>
      </c>
      <c r="P25" s="7" t="str">
        <f>VLOOKUP(A25,'New Data'!A:E,2,FALSE)</f>
        <v>Female</v>
      </c>
      <c r="Q25" s="7">
        <f>VLOOKUP(A25,'New Data'!A:E,3,FALSE)</f>
        <v>34</v>
      </c>
      <c r="R25" s="7" t="str">
        <f>VLOOKUP(A25,'New Data'!A:E,4,FALSE)</f>
        <v>New Mexico</v>
      </c>
      <c r="S25" s="9">
        <f>VLOOKUP(A25,'New Data'!A:E,5,FALSE)</f>
        <v>45276</v>
      </c>
      <c r="T25" s="10">
        <f t="shared" si="3"/>
        <v>270.0772499</v>
      </c>
      <c r="U25" s="11">
        <f t="shared" si="4"/>
        <v>0.001664632116</v>
      </c>
      <c r="V25" s="12">
        <f t="shared" si="7"/>
        <v>135.038625</v>
      </c>
      <c r="W25" s="10">
        <f t="shared" si="5"/>
        <v>224.7896321</v>
      </c>
      <c r="X25" s="11">
        <f t="shared" si="8"/>
        <v>0.5</v>
      </c>
      <c r="Y25" s="11">
        <f t="shared" si="6"/>
        <v>0.5891687937</v>
      </c>
    </row>
    <row r="26">
      <c r="A26" s="7" t="str">
        <f t="shared" si="1"/>
        <v>DPTMM2394J</v>
      </c>
      <c r="B26" s="2" t="s">
        <v>136</v>
      </c>
      <c r="C26" s="2" t="s">
        <v>137</v>
      </c>
      <c r="D26" s="7" t="str">
        <f t="shared" si="2"/>
        <v>320x50 </v>
      </c>
      <c r="E26" s="2" t="s">
        <v>138</v>
      </c>
      <c r="F26" s="2" t="s">
        <v>28</v>
      </c>
      <c r="G26" s="8" t="s">
        <v>79</v>
      </c>
      <c r="H26" s="2" t="s">
        <v>139</v>
      </c>
      <c r="I26" s="2" t="s">
        <v>31</v>
      </c>
      <c r="J26" s="2">
        <v>16644.0</v>
      </c>
      <c r="K26" s="2">
        <v>10.0</v>
      </c>
      <c r="L26" s="2">
        <v>5055.0</v>
      </c>
      <c r="M26" s="2">
        <v>15831.0</v>
      </c>
      <c r="N26" s="2">
        <v>5.0</v>
      </c>
      <c r="O26" s="3">
        <v>6386.464232</v>
      </c>
      <c r="P26" s="7" t="str">
        <f>VLOOKUP(A26,'New Data'!A:E,2,FALSE)</f>
        <v>Male</v>
      </c>
      <c r="Q26" s="7">
        <f>VLOOKUP(A26,'New Data'!A:E,3,FALSE)</f>
        <v>19</v>
      </c>
      <c r="R26" s="7" t="str">
        <f>VLOOKUP(A26,'New Data'!A:E,4,FALSE)</f>
        <v>Oklahoma</v>
      </c>
      <c r="S26" s="9">
        <f>VLOOKUP(A26,'New Data'!A:E,5,FALSE)</f>
        <v>45301</v>
      </c>
      <c r="T26" s="10">
        <f t="shared" si="3"/>
        <v>1277.292846</v>
      </c>
      <c r="U26" s="11">
        <f t="shared" si="4"/>
        <v>0.0006008171113</v>
      </c>
      <c r="V26" s="12">
        <f t="shared" si="7"/>
        <v>638.6464232</v>
      </c>
      <c r="W26" s="10">
        <f t="shared" si="5"/>
        <v>383.7096991</v>
      </c>
      <c r="X26" s="11">
        <f t="shared" si="8"/>
        <v>0.5</v>
      </c>
      <c r="Y26" s="11">
        <f t="shared" si="6"/>
        <v>0.3037130497</v>
      </c>
    </row>
    <row r="27">
      <c r="A27" s="7" t="str">
        <f t="shared" si="1"/>
        <v>IXZCJ1734X</v>
      </c>
      <c r="B27" s="2" t="s">
        <v>140</v>
      </c>
      <c r="C27" s="2" t="s">
        <v>141</v>
      </c>
      <c r="D27" s="7" t="str">
        <f t="shared" si="2"/>
        <v>320x50 </v>
      </c>
      <c r="E27" s="2" t="s">
        <v>142</v>
      </c>
      <c r="F27" s="2" t="s">
        <v>41</v>
      </c>
      <c r="G27" s="8" t="s">
        <v>143</v>
      </c>
      <c r="H27" s="2" t="s">
        <v>71</v>
      </c>
      <c r="I27" s="2" t="s">
        <v>31</v>
      </c>
      <c r="J27" s="2">
        <v>12354.0</v>
      </c>
      <c r="K27" s="2">
        <v>10.0</v>
      </c>
      <c r="L27" s="2">
        <v>8561.0</v>
      </c>
      <c r="M27" s="2">
        <v>11782.0</v>
      </c>
      <c r="N27" s="2">
        <v>5.0</v>
      </c>
      <c r="O27" s="3">
        <v>1808.307918</v>
      </c>
      <c r="P27" s="7" t="str">
        <f>VLOOKUP(A27,'New Data'!A:E,2,FALSE)</f>
        <v>Male</v>
      </c>
      <c r="Q27" s="7">
        <f>VLOOKUP(A27,'New Data'!A:E,3,FALSE)</f>
        <v>59</v>
      </c>
      <c r="R27" s="7" t="str">
        <f>VLOOKUP(A27,'New Data'!A:E,4,FALSE)</f>
        <v>Tennessee</v>
      </c>
      <c r="S27" s="9">
        <f>VLOOKUP(A27,'New Data'!A:E,5,FALSE)</f>
        <v>45446</v>
      </c>
      <c r="T27" s="10">
        <f t="shared" si="3"/>
        <v>361.6615836</v>
      </c>
      <c r="U27" s="11">
        <f t="shared" si="4"/>
        <v>0.0008094544277</v>
      </c>
      <c r="V27" s="12">
        <f t="shared" si="7"/>
        <v>180.8307918</v>
      </c>
      <c r="W27" s="10">
        <f t="shared" si="5"/>
        <v>146.3742851</v>
      </c>
      <c r="X27" s="11">
        <f t="shared" si="8"/>
        <v>0.5</v>
      </c>
      <c r="Y27" s="11">
        <f t="shared" si="6"/>
        <v>0.6929739356</v>
      </c>
    </row>
    <row r="28">
      <c r="A28" s="7" t="str">
        <f t="shared" si="1"/>
        <v>TOBUU9192V</v>
      </c>
      <c r="B28" s="2" t="s">
        <v>144</v>
      </c>
      <c r="C28" s="2" t="s">
        <v>145</v>
      </c>
      <c r="D28" s="7" t="str">
        <f t="shared" si="2"/>
        <v>320x50 </v>
      </c>
      <c r="E28" s="2" t="s">
        <v>146</v>
      </c>
      <c r="F28" s="2" t="s">
        <v>41</v>
      </c>
      <c r="G28" s="8" t="s">
        <v>147</v>
      </c>
      <c r="H28" s="2" t="s">
        <v>135</v>
      </c>
      <c r="I28" s="2" t="s">
        <v>31</v>
      </c>
      <c r="J28" s="2">
        <v>9920.0</v>
      </c>
      <c r="K28" s="2">
        <v>20.0</v>
      </c>
      <c r="L28" s="2">
        <v>6702.0</v>
      </c>
      <c r="M28" s="2">
        <v>9096.0</v>
      </c>
      <c r="N28" s="2">
        <v>10.0</v>
      </c>
      <c r="O28" s="3">
        <v>1453.11439</v>
      </c>
      <c r="P28" s="7" t="str">
        <f>VLOOKUP(A28,'New Data'!A:E,2,FALSE)</f>
        <v>Female</v>
      </c>
      <c r="Q28" s="7">
        <f>VLOOKUP(A28,'New Data'!A:E,3,FALSE)</f>
        <v>18</v>
      </c>
      <c r="R28" s="7" t="str">
        <f>VLOOKUP(A28,'New Data'!A:E,4,FALSE)</f>
        <v>West Virginia</v>
      </c>
      <c r="S28" s="9">
        <f>VLOOKUP(A28,'New Data'!A:E,5,FALSE)</f>
        <v>44980</v>
      </c>
      <c r="T28" s="10">
        <f t="shared" si="3"/>
        <v>145.311439</v>
      </c>
      <c r="U28" s="11">
        <f t="shared" si="4"/>
        <v>0.002016129032</v>
      </c>
      <c r="V28" s="12">
        <f t="shared" si="7"/>
        <v>72.6557195</v>
      </c>
      <c r="W28" s="10">
        <f t="shared" si="5"/>
        <v>146.4833054</v>
      </c>
      <c r="X28" s="11">
        <f t="shared" si="8"/>
        <v>0.5</v>
      </c>
      <c r="Y28" s="11">
        <f t="shared" si="6"/>
        <v>0.6756048387</v>
      </c>
    </row>
    <row r="29">
      <c r="A29" s="7" t="str">
        <f t="shared" si="1"/>
        <v>SWROB3634I</v>
      </c>
      <c r="B29" s="2" t="s">
        <v>148</v>
      </c>
      <c r="C29" s="2" t="s">
        <v>149</v>
      </c>
      <c r="D29" s="7" t="str">
        <f t="shared" si="2"/>
        <v>320x50 </v>
      </c>
      <c r="E29" s="2" t="s">
        <v>150</v>
      </c>
      <c r="F29" s="2" t="s">
        <v>36</v>
      </c>
      <c r="G29" s="8" t="s">
        <v>151</v>
      </c>
      <c r="H29" s="2" t="s">
        <v>30</v>
      </c>
      <c r="I29" s="2" t="s">
        <v>31</v>
      </c>
      <c r="J29" s="2">
        <v>21478.0</v>
      </c>
      <c r="K29" s="2">
        <v>50.0</v>
      </c>
      <c r="L29" s="2">
        <v>15548.0</v>
      </c>
      <c r="M29" s="2">
        <v>20651.0</v>
      </c>
      <c r="N29" s="2">
        <v>24.0</v>
      </c>
      <c r="O29" s="3">
        <v>1541.214047</v>
      </c>
      <c r="P29" s="7" t="str">
        <f>VLOOKUP(A29,'New Data'!A:E,2,FALSE)</f>
        <v>Male</v>
      </c>
      <c r="Q29" s="7">
        <f>VLOOKUP(A29,'New Data'!A:E,3,FALSE)</f>
        <v>45</v>
      </c>
      <c r="R29" s="7" t="str">
        <f>VLOOKUP(A29,'New Data'!A:E,4,FALSE)</f>
        <v>Mississippi</v>
      </c>
      <c r="S29" s="9">
        <f>VLOOKUP(A29,'New Data'!A:E,5,FALSE)</f>
        <v>45346</v>
      </c>
      <c r="T29" s="10">
        <f t="shared" si="3"/>
        <v>64.21725196</v>
      </c>
      <c r="U29" s="11">
        <f t="shared" si="4"/>
        <v>0.002327963498</v>
      </c>
      <c r="V29" s="12">
        <f t="shared" si="7"/>
        <v>30.82428094</v>
      </c>
      <c r="W29" s="10">
        <f t="shared" si="5"/>
        <v>71.75780087</v>
      </c>
      <c r="X29" s="11">
        <f t="shared" si="8"/>
        <v>0.48</v>
      </c>
      <c r="Y29" s="11">
        <f t="shared" si="6"/>
        <v>0.7239035292</v>
      </c>
    </row>
    <row r="30">
      <c r="A30" s="7" t="str">
        <f t="shared" si="1"/>
        <v>NNIQN4994L</v>
      </c>
      <c r="B30" s="2" t="s">
        <v>152</v>
      </c>
      <c r="C30" s="2" t="s">
        <v>153</v>
      </c>
      <c r="D30" s="7" t="str">
        <f t="shared" si="2"/>
        <v>320x50 </v>
      </c>
      <c r="E30" s="2" t="s">
        <v>83</v>
      </c>
      <c r="F30" s="2" t="s">
        <v>41</v>
      </c>
      <c r="G30" s="8" t="s">
        <v>102</v>
      </c>
      <c r="H30" s="2" t="s">
        <v>30</v>
      </c>
      <c r="I30" s="2" t="s">
        <v>31</v>
      </c>
      <c r="J30" s="2">
        <v>18095.0</v>
      </c>
      <c r="K30" s="2">
        <v>50.0</v>
      </c>
      <c r="L30" s="2">
        <v>10021.0</v>
      </c>
      <c r="M30" s="2">
        <v>16755.0</v>
      </c>
      <c r="N30" s="2">
        <v>24.0</v>
      </c>
      <c r="O30" s="3">
        <v>6768.758768</v>
      </c>
      <c r="P30" s="7" t="str">
        <f>VLOOKUP(A30,'New Data'!A:E,2,FALSE)</f>
        <v>Male</v>
      </c>
      <c r="Q30" s="7">
        <f>VLOOKUP(A30,'New Data'!A:E,3,FALSE)</f>
        <v>41</v>
      </c>
      <c r="R30" s="7" t="str">
        <f>VLOOKUP(A30,'New Data'!A:E,4,FALSE)</f>
        <v>New York</v>
      </c>
      <c r="S30" s="9">
        <f>VLOOKUP(A30,'New Data'!A:E,5,FALSE)</f>
        <v>45241</v>
      </c>
      <c r="T30" s="10">
        <f t="shared" si="3"/>
        <v>282.0316153</v>
      </c>
      <c r="U30" s="11">
        <f t="shared" si="4"/>
        <v>0.002763194253</v>
      </c>
      <c r="V30" s="12">
        <f t="shared" si="7"/>
        <v>135.3751754</v>
      </c>
      <c r="W30" s="10">
        <f t="shared" si="5"/>
        <v>374.0679065</v>
      </c>
      <c r="X30" s="11">
        <f t="shared" si="8"/>
        <v>0.48</v>
      </c>
      <c r="Y30" s="11">
        <f t="shared" si="6"/>
        <v>0.5537993921</v>
      </c>
    </row>
    <row r="31">
      <c r="A31" s="7" t="str">
        <f t="shared" si="1"/>
        <v>YDBMK6388L</v>
      </c>
      <c r="B31" s="2" t="s">
        <v>154</v>
      </c>
      <c r="C31" s="2" t="s">
        <v>155</v>
      </c>
      <c r="D31" s="7" t="str">
        <f t="shared" si="2"/>
        <v>320x50 </v>
      </c>
      <c r="E31" s="2" t="s">
        <v>156</v>
      </c>
      <c r="F31" s="2" t="s">
        <v>41</v>
      </c>
      <c r="G31" s="8" t="s">
        <v>157</v>
      </c>
      <c r="H31" s="2" t="s">
        <v>62</v>
      </c>
      <c r="I31" s="2" t="s">
        <v>31</v>
      </c>
      <c r="J31" s="2">
        <v>9060.0</v>
      </c>
      <c r="K31" s="2">
        <v>30.0</v>
      </c>
      <c r="L31" s="2">
        <v>5190.0</v>
      </c>
      <c r="M31" s="2">
        <v>8621.0</v>
      </c>
      <c r="N31" s="2">
        <v>14.0</v>
      </c>
      <c r="O31" s="3">
        <v>4934.851563</v>
      </c>
      <c r="P31" s="7" t="str">
        <f>VLOOKUP(A31,'New Data'!A:E,2,FALSE)</f>
        <v>Female</v>
      </c>
      <c r="Q31" s="7">
        <f>VLOOKUP(A31,'New Data'!A:E,3,FALSE)</f>
        <v>54</v>
      </c>
      <c r="R31" s="7" t="str">
        <f>VLOOKUP(A31,'New Data'!A:E,4,FALSE)</f>
        <v>Alaska</v>
      </c>
      <c r="S31" s="9">
        <f>VLOOKUP(A31,'New Data'!A:E,5,FALSE)</f>
        <v>45433</v>
      </c>
      <c r="T31" s="10">
        <f t="shared" si="3"/>
        <v>352.4893974</v>
      </c>
      <c r="U31" s="11">
        <f t="shared" si="4"/>
        <v>0.003311258278</v>
      </c>
      <c r="V31" s="12">
        <f t="shared" si="7"/>
        <v>164.4950521</v>
      </c>
      <c r="W31" s="10">
        <f t="shared" si="5"/>
        <v>544.685603</v>
      </c>
      <c r="X31" s="11">
        <f t="shared" si="8"/>
        <v>0.4666666667</v>
      </c>
      <c r="Y31" s="11">
        <f t="shared" si="6"/>
        <v>0.5728476821</v>
      </c>
    </row>
    <row r="32">
      <c r="A32" s="7" t="str">
        <f t="shared" si="1"/>
        <v>RESTH6166P</v>
      </c>
      <c r="B32" s="2" t="s">
        <v>158</v>
      </c>
      <c r="C32" s="2" t="s">
        <v>159</v>
      </c>
      <c r="D32" s="7" t="str">
        <f t="shared" si="2"/>
        <v>320x50 </v>
      </c>
      <c r="E32" s="2" t="s">
        <v>160</v>
      </c>
      <c r="F32" s="2" t="s">
        <v>66</v>
      </c>
      <c r="G32" s="8" t="s">
        <v>161</v>
      </c>
      <c r="H32" s="2" t="s">
        <v>135</v>
      </c>
      <c r="I32" s="2" t="s">
        <v>31</v>
      </c>
      <c r="J32" s="2">
        <v>7320.0</v>
      </c>
      <c r="K32" s="2">
        <v>33.0</v>
      </c>
      <c r="L32" s="2">
        <v>4020.0</v>
      </c>
      <c r="M32" s="2">
        <v>6692.0</v>
      </c>
      <c r="N32" s="2">
        <v>15.0</v>
      </c>
      <c r="O32" s="3">
        <v>1730.37357</v>
      </c>
      <c r="P32" s="7" t="str">
        <f>VLOOKUP(A32,'New Data'!A:E,2,FALSE)</f>
        <v>Male</v>
      </c>
      <c r="Q32" s="7">
        <f>VLOOKUP(A32,'New Data'!A:E,3,FALSE)</f>
        <v>49</v>
      </c>
      <c r="R32" s="7" t="str">
        <f>VLOOKUP(A32,'New Data'!A:E,4,FALSE)</f>
        <v>South Dakota</v>
      </c>
      <c r="S32" s="9">
        <f>VLOOKUP(A32,'New Data'!A:E,5,FALSE)</f>
        <v>45156</v>
      </c>
      <c r="T32" s="10">
        <f t="shared" si="3"/>
        <v>115.358238</v>
      </c>
      <c r="U32" s="11">
        <f t="shared" si="4"/>
        <v>0.004508196721</v>
      </c>
      <c r="V32" s="12">
        <f t="shared" si="7"/>
        <v>52.43556273</v>
      </c>
      <c r="W32" s="10">
        <f t="shared" si="5"/>
        <v>236.389832</v>
      </c>
      <c r="X32" s="11">
        <f t="shared" si="8"/>
        <v>0.4545454545</v>
      </c>
      <c r="Y32" s="11">
        <f t="shared" si="6"/>
        <v>0.5491803279</v>
      </c>
    </row>
    <row r="33">
      <c r="A33" s="7" t="str">
        <f t="shared" si="1"/>
        <v>XEVLA2869O</v>
      </c>
      <c r="B33" s="2" t="s">
        <v>162</v>
      </c>
      <c r="C33" s="2" t="s">
        <v>163</v>
      </c>
      <c r="D33" s="7" t="str">
        <f t="shared" si="2"/>
        <v>320x50 </v>
      </c>
      <c r="E33" s="2" t="s">
        <v>164</v>
      </c>
      <c r="F33" s="2" t="s">
        <v>28</v>
      </c>
      <c r="G33" s="8" t="s">
        <v>165</v>
      </c>
      <c r="H33" s="2" t="s">
        <v>30</v>
      </c>
      <c r="I33" s="2" t="s">
        <v>31</v>
      </c>
      <c r="J33" s="2">
        <v>91593.0</v>
      </c>
      <c r="K33" s="2">
        <v>40.0</v>
      </c>
      <c r="L33" s="2">
        <v>51004.0</v>
      </c>
      <c r="M33" s="2">
        <v>82985.0</v>
      </c>
      <c r="N33" s="2">
        <v>18.0</v>
      </c>
      <c r="O33" s="3">
        <v>1731.584862</v>
      </c>
      <c r="P33" s="7" t="str">
        <f>VLOOKUP(A33,'New Data'!A:E,2,FALSE)</f>
        <v>Female</v>
      </c>
      <c r="Q33" s="7">
        <f>VLOOKUP(A33,'New Data'!A:E,3,FALSE)</f>
        <v>62</v>
      </c>
      <c r="R33" s="7" t="str">
        <f>VLOOKUP(A33,'New Data'!A:E,4,FALSE)</f>
        <v>Connecticut</v>
      </c>
      <c r="S33" s="9">
        <f>VLOOKUP(A33,'New Data'!A:E,5,FALSE)</f>
        <v>45115</v>
      </c>
      <c r="T33" s="10">
        <f t="shared" si="3"/>
        <v>96.199159</v>
      </c>
      <c r="U33" s="11">
        <f t="shared" si="4"/>
        <v>0.0004367145961</v>
      </c>
      <c r="V33" s="12">
        <f t="shared" si="7"/>
        <v>43.28962155</v>
      </c>
      <c r="W33" s="10">
        <f t="shared" si="5"/>
        <v>18.90520959</v>
      </c>
      <c r="X33" s="11">
        <f t="shared" si="8"/>
        <v>0.45</v>
      </c>
      <c r="Y33" s="11">
        <f t="shared" si="6"/>
        <v>0.5568547815</v>
      </c>
    </row>
    <row r="34">
      <c r="A34" s="7" t="str">
        <f t="shared" si="1"/>
        <v>MKJOS9956B</v>
      </c>
      <c r="B34" s="2" t="s">
        <v>166</v>
      </c>
      <c r="C34" s="2" t="s">
        <v>167</v>
      </c>
      <c r="D34" s="7" t="str">
        <f t="shared" si="2"/>
        <v>300x250 </v>
      </c>
      <c r="E34" s="2" t="s">
        <v>168</v>
      </c>
      <c r="F34" s="2" t="s">
        <v>28</v>
      </c>
      <c r="G34" s="8" t="s">
        <v>169</v>
      </c>
      <c r="H34" s="2" t="s">
        <v>48</v>
      </c>
      <c r="I34" s="2" t="s">
        <v>31</v>
      </c>
      <c r="J34" s="2">
        <v>8217.0</v>
      </c>
      <c r="K34" s="2">
        <v>25.0</v>
      </c>
      <c r="L34" s="2">
        <v>5740.0</v>
      </c>
      <c r="M34" s="2">
        <v>8009.0</v>
      </c>
      <c r="N34" s="2">
        <v>11.0</v>
      </c>
      <c r="O34" s="3">
        <v>6051.334623</v>
      </c>
      <c r="P34" s="7" t="str">
        <f>VLOOKUP(A34,'New Data'!A:E,2,FALSE)</f>
        <v>Female</v>
      </c>
      <c r="Q34" s="7">
        <f>VLOOKUP(A34,'New Data'!A:E,3,FALSE)</f>
        <v>33</v>
      </c>
      <c r="R34" s="7" t="str">
        <f>VLOOKUP(A34,'New Data'!A:E,4,FALSE)</f>
        <v>Indiana</v>
      </c>
      <c r="S34" s="9">
        <f>VLOOKUP(A34,'New Data'!A:E,5,FALSE)</f>
        <v>45399</v>
      </c>
      <c r="T34" s="10">
        <f t="shared" si="3"/>
        <v>550.1213294</v>
      </c>
      <c r="U34" s="11">
        <f t="shared" si="4"/>
        <v>0.003042472922</v>
      </c>
      <c r="V34" s="12">
        <f t="shared" si="7"/>
        <v>242.0533849</v>
      </c>
      <c r="W34" s="10">
        <f t="shared" si="5"/>
        <v>736.4408693</v>
      </c>
      <c r="X34" s="11">
        <f t="shared" si="8"/>
        <v>0.44</v>
      </c>
      <c r="Y34" s="11">
        <f t="shared" si="6"/>
        <v>0.6985517829</v>
      </c>
    </row>
    <row r="35">
      <c r="A35" s="7" t="str">
        <f t="shared" si="1"/>
        <v>URJMU3263E</v>
      </c>
      <c r="B35" s="2" t="s">
        <v>170</v>
      </c>
      <c r="C35" s="2" t="s">
        <v>171</v>
      </c>
      <c r="D35" s="7" t="str">
        <f t="shared" si="2"/>
        <v>320x50 </v>
      </c>
      <c r="E35" s="2" t="s">
        <v>172</v>
      </c>
      <c r="F35" s="2" t="s">
        <v>66</v>
      </c>
      <c r="G35" s="8" t="s">
        <v>173</v>
      </c>
      <c r="H35" s="2" t="s">
        <v>135</v>
      </c>
      <c r="I35" s="2" t="s">
        <v>31</v>
      </c>
      <c r="J35" s="2">
        <v>9867.0</v>
      </c>
      <c r="K35" s="2">
        <v>30.0</v>
      </c>
      <c r="L35" s="2">
        <v>6867.0</v>
      </c>
      <c r="M35" s="2">
        <v>9347.0</v>
      </c>
      <c r="N35" s="2">
        <v>12.0</v>
      </c>
      <c r="O35" s="3">
        <v>6839.569086</v>
      </c>
      <c r="P35" s="7" t="str">
        <f>VLOOKUP(A35,'New Data'!A:E,2,FALSE)</f>
        <v>Male</v>
      </c>
      <c r="Q35" s="7">
        <f>VLOOKUP(A35,'New Data'!A:E,3,FALSE)</f>
        <v>41</v>
      </c>
      <c r="R35" s="7" t="str">
        <f>VLOOKUP(A35,'New Data'!A:E,4,FALSE)</f>
        <v>Alaska</v>
      </c>
      <c r="S35" s="9">
        <f>VLOOKUP(A35,'New Data'!A:E,5,FALSE)</f>
        <v>45270</v>
      </c>
      <c r="T35" s="10">
        <f t="shared" si="3"/>
        <v>569.9640905</v>
      </c>
      <c r="U35" s="11">
        <f t="shared" si="4"/>
        <v>0.003040437823</v>
      </c>
      <c r="V35" s="12">
        <f t="shared" si="7"/>
        <v>227.9856362</v>
      </c>
      <c r="W35" s="10">
        <f t="shared" si="5"/>
        <v>693.1761514</v>
      </c>
      <c r="X35" s="11">
        <f t="shared" si="8"/>
        <v>0.4</v>
      </c>
      <c r="Y35" s="11">
        <f t="shared" si="6"/>
        <v>0.6959562177</v>
      </c>
    </row>
    <row r="36">
      <c r="A36" s="7" t="str">
        <f t="shared" si="1"/>
        <v>BPIEV7647Z</v>
      </c>
      <c r="B36" s="2" t="s">
        <v>174</v>
      </c>
      <c r="C36" s="2" t="s">
        <v>175</v>
      </c>
      <c r="D36" s="7" t="str">
        <f t="shared" si="2"/>
        <v>320x50 </v>
      </c>
      <c r="E36" s="2" t="s">
        <v>176</v>
      </c>
      <c r="F36" s="2" t="s">
        <v>28</v>
      </c>
      <c r="G36" s="8" t="s">
        <v>177</v>
      </c>
      <c r="H36" s="2" t="s">
        <v>71</v>
      </c>
      <c r="I36" s="2" t="s">
        <v>31</v>
      </c>
      <c r="J36" s="2">
        <v>9319.0</v>
      </c>
      <c r="K36" s="2">
        <v>30.0</v>
      </c>
      <c r="L36" s="2">
        <v>6193.0</v>
      </c>
      <c r="M36" s="2">
        <v>8682.0</v>
      </c>
      <c r="N36" s="2">
        <v>12.0</v>
      </c>
      <c r="O36" s="3">
        <v>4594.604003</v>
      </c>
      <c r="P36" s="7" t="str">
        <f>VLOOKUP(A36,'New Data'!A:E,2,FALSE)</f>
        <v>Female</v>
      </c>
      <c r="Q36" s="7">
        <f>VLOOKUP(A36,'New Data'!A:E,3,FALSE)</f>
        <v>58</v>
      </c>
      <c r="R36" s="7" t="str">
        <f>VLOOKUP(A36,'New Data'!A:E,4,FALSE)</f>
        <v>Iowa</v>
      </c>
      <c r="S36" s="9">
        <f>VLOOKUP(A36,'New Data'!A:E,5,FALSE)</f>
        <v>45021</v>
      </c>
      <c r="T36" s="10">
        <f t="shared" si="3"/>
        <v>382.8836669</v>
      </c>
      <c r="U36" s="11">
        <f t="shared" si="4"/>
        <v>0.003219229531</v>
      </c>
      <c r="V36" s="12">
        <f t="shared" si="7"/>
        <v>153.1534668</v>
      </c>
      <c r="W36" s="10">
        <f t="shared" si="5"/>
        <v>493.036163</v>
      </c>
      <c r="X36" s="11">
        <f t="shared" si="8"/>
        <v>0.4</v>
      </c>
      <c r="Y36" s="11">
        <f t="shared" si="6"/>
        <v>0.6645562829</v>
      </c>
    </row>
    <row r="37">
      <c r="A37" s="7" t="str">
        <f t="shared" si="1"/>
        <v>SKDOI1091I</v>
      </c>
      <c r="B37" s="2" t="s">
        <v>178</v>
      </c>
      <c r="C37" s="2" t="s">
        <v>179</v>
      </c>
      <c r="D37" s="7" t="str">
        <f t="shared" si="2"/>
        <v>300x250 </v>
      </c>
      <c r="E37" s="2" t="s">
        <v>180</v>
      </c>
      <c r="F37" s="2" t="s">
        <v>41</v>
      </c>
      <c r="G37" s="8" t="s">
        <v>181</v>
      </c>
      <c r="H37" s="2" t="s">
        <v>30</v>
      </c>
      <c r="I37" s="2" t="s">
        <v>31</v>
      </c>
      <c r="J37" s="2">
        <v>23774.0</v>
      </c>
      <c r="K37" s="2">
        <v>60.0</v>
      </c>
      <c r="L37" s="2">
        <v>10735.0</v>
      </c>
      <c r="M37" s="2">
        <v>21076.0</v>
      </c>
      <c r="N37" s="2">
        <v>24.0</v>
      </c>
      <c r="O37" s="3">
        <v>7657.108034</v>
      </c>
      <c r="P37" s="7" t="str">
        <f>VLOOKUP(A37,'New Data'!A:E,2,FALSE)</f>
        <v>Female</v>
      </c>
      <c r="Q37" s="7">
        <f>VLOOKUP(A37,'New Data'!A:E,3,FALSE)</f>
        <v>28</v>
      </c>
      <c r="R37" s="7" t="str">
        <f>VLOOKUP(A37,'New Data'!A:E,4,FALSE)</f>
        <v>South Carolina</v>
      </c>
      <c r="S37" s="9">
        <f>VLOOKUP(A37,'New Data'!A:E,5,FALSE)</f>
        <v>44973</v>
      </c>
      <c r="T37" s="10">
        <f t="shared" si="3"/>
        <v>319.0461681</v>
      </c>
      <c r="U37" s="11">
        <f t="shared" si="4"/>
        <v>0.002523765458</v>
      </c>
      <c r="V37" s="12">
        <f t="shared" si="7"/>
        <v>127.6184672</v>
      </c>
      <c r="W37" s="10">
        <f t="shared" si="5"/>
        <v>322.0790794</v>
      </c>
      <c r="X37" s="11">
        <f t="shared" si="8"/>
        <v>0.4</v>
      </c>
      <c r="Y37" s="11">
        <f t="shared" si="6"/>
        <v>0.4515437032</v>
      </c>
    </row>
    <row r="38">
      <c r="A38" s="7" t="str">
        <f t="shared" si="1"/>
        <v>NQIAQ4797B</v>
      </c>
      <c r="B38" s="2" t="s">
        <v>182</v>
      </c>
      <c r="C38" s="2" t="s">
        <v>183</v>
      </c>
      <c r="D38" s="7" t="str">
        <f t="shared" si="2"/>
        <v>320x50 </v>
      </c>
      <c r="E38" s="2" t="s">
        <v>184</v>
      </c>
      <c r="F38" s="2" t="s">
        <v>41</v>
      </c>
      <c r="G38" s="8" t="s">
        <v>102</v>
      </c>
      <c r="H38" s="2" t="s">
        <v>30</v>
      </c>
      <c r="I38" s="2" t="s">
        <v>31</v>
      </c>
      <c r="J38" s="2">
        <v>15441.0</v>
      </c>
      <c r="K38" s="2">
        <v>48.0</v>
      </c>
      <c r="L38" s="2">
        <v>7626.0</v>
      </c>
      <c r="M38" s="2">
        <v>14456.0</v>
      </c>
      <c r="N38" s="2">
        <v>19.0</v>
      </c>
      <c r="O38" s="3">
        <v>1614.309013</v>
      </c>
      <c r="P38" s="7" t="str">
        <f>VLOOKUP(A38,'New Data'!A:E,2,FALSE)</f>
        <v>Male</v>
      </c>
      <c r="Q38" s="7">
        <f>VLOOKUP(A38,'New Data'!A:E,3,FALSE)</f>
        <v>28</v>
      </c>
      <c r="R38" s="7" t="str">
        <f>VLOOKUP(A38,'New Data'!A:E,4,FALSE)</f>
        <v>Virginia</v>
      </c>
      <c r="S38" s="9">
        <f>VLOOKUP(A38,'New Data'!A:E,5,FALSE)</f>
        <v>45538</v>
      </c>
      <c r="T38" s="10">
        <f t="shared" si="3"/>
        <v>84.96363226</v>
      </c>
      <c r="U38" s="11">
        <f t="shared" si="4"/>
        <v>0.003108606956</v>
      </c>
      <c r="V38" s="12">
        <f t="shared" si="7"/>
        <v>33.63143777</v>
      </c>
      <c r="W38" s="10">
        <f t="shared" si="5"/>
        <v>104.5469214</v>
      </c>
      <c r="X38" s="11">
        <f t="shared" si="8"/>
        <v>0.3958333333</v>
      </c>
      <c r="Y38" s="11">
        <f t="shared" si="6"/>
        <v>0.4938799301</v>
      </c>
    </row>
    <row r="39">
      <c r="A39" s="7" t="str">
        <f t="shared" si="1"/>
        <v>IQNDF8078J</v>
      </c>
      <c r="B39" s="2" t="s">
        <v>185</v>
      </c>
      <c r="C39" s="2" t="s">
        <v>186</v>
      </c>
      <c r="D39" s="7" t="str">
        <f t="shared" si="2"/>
        <v>320x50 </v>
      </c>
      <c r="E39" s="2" t="s">
        <v>187</v>
      </c>
      <c r="F39" s="2" t="s">
        <v>36</v>
      </c>
      <c r="G39" s="8" t="s">
        <v>188</v>
      </c>
      <c r="H39" s="2" t="s">
        <v>71</v>
      </c>
      <c r="I39" s="2" t="s">
        <v>31</v>
      </c>
      <c r="J39" s="2">
        <v>18401.0</v>
      </c>
      <c r="K39" s="2">
        <v>66.0</v>
      </c>
      <c r="L39" s="2">
        <v>11051.0</v>
      </c>
      <c r="M39" s="2">
        <v>17202.0</v>
      </c>
      <c r="N39" s="2">
        <v>26.0</v>
      </c>
      <c r="O39" s="3">
        <v>6571.491552</v>
      </c>
      <c r="P39" s="7" t="str">
        <f>VLOOKUP(A39,'New Data'!A:E,2,FALSE)</f>
        <v>Female</v>
      </c>
      <c r="Q39" s="7">
        <f>VLOOKUP(A39,'New Data'!A:E,3,FALSE)</f>
        <v>20</v>
      </c>
      <c r="R39" s="7" t="str">
        <f>VLOOKUP(A39,'New Data'!A:E,4,FALSE)</f>
        <v>Mississippi</v>
      </c>
      <c r="S39" s="9">
        <f>VLOOKUP(A39,'New Data'!A:E,5,FALSE)</f>
        <v>45026</v>
      </c>
      <c r="T39" s="10">
        <f t="shared" si="3"/>
        <v>252.7496751</v>
      </c>
      <c r="U39" s="11">
        <f t="shared" si="4"/>
        <v>0.003586761589</v>
      </c>
      <c r="V39" s="12">
        <f t="shared" si="7"/>
        <v>99.56805382</v>
      </c>
      <c r="W39" s="10">
        <f t="shared" si="5"/>
        <v>357.1268709</v>
      </c>
      <c r="X39" s="11">
        <f t="shared" si="8"/>
        <v>0.3939393939</v>
      </c>
      <c r="Y39" s="11">
        <f t="shared" si="6"/>
        <v>0.6005651867</v>
      </c>
    </row>
    <row r="40">
      <c r="A40" s="7" t="str">
        <f t="shared" si="1"/>
        <v>XNDIE5376H</v>
      </c>
      <c r="B40" s="2" t="s">
        <v>189</v>
      </c>
      <c r="C40" s="2" t="s">
        <v>190</v>
      </c>
      <c r="D40" s="7" t="str">
        <f t="shared" si="2"/>
        <v>300x250 </v>
      </c>
      <c r="E40" s="2" t="s">
        <v>191</v>
      </c>
      <c r="F40" s="2" t="s">
        <v>41</v>
      </c>
      <c r="G40" s="8" t="s">
        <v>192</v>
      </c>
      <c r="H40" s="2" t="s">
        <v>48</v>
      </c>
      <c r="I40" s="2" t="s">
        <v>43</v>
      </c>
      <c r="J40" s="2">
        <v>17645.0</v>
      </c>
      <c r="K40" s="2">
        <v>40.0</v>
      </c>
      <c r="L40" s="2">
        <v>9673.0</v>
      </c>
      <c r="M40" s="2">
        <v>15088.0</v>
      </c>
      <c r="N40" s="2">
        <v>15.0</v>
      </c>
      <c r="O40" s="3">
        <v>1591.772246</v>
      </c>
      <c r="P40" s="7" t="str">
        <f>VLOOKUP(A40,'New Data'!A:E,2,FALSE)</f>
        <v>Female</v>
      </c>
      <c r="Q40" s="7">
        <f>VLOOKUP(A40,'New Data'!A:E,3,FALSE)</f>
        <v>59</v>
      </c>
      <c r="R40" s="7" t="str">
        <f>VLOOKUP(A40,'New Data'!A:E,4,FALSE)</f>
        <v>Indiana</v>
      </c>
      <c r="S40" s="9">
        <f>VLOOKUP(A40,'New Data'!A:E,5,FALSE)</f>
        <v>45203</v>
      </c>
      <c r="T40" s="10">
        <f t="shared" si="3"/>
        <v>106.1181497</v>
      </c>
      <c r="U40" s="11">
        <f t="shared" si="4"/>
        <v>0.002266931142</v>
      </c>
      <c r="V40" s="12">
        <f t="shared" si="7"/>
        <v>39.79430615</v>
      </c>
      <c r="W40" s="10">
        <f t="shared" si="5"/>
        <v>90.21095188</v>
      </c>
      <c r="X40" s="11">
        <f t="shared" si="8"/>
        <v>0.375</v>
      </c>
      <c r="Y40" s="11">
        <f t="shared" si="6"/>
        <v>0.5482006234</v>
      </c>
    </row>
    <row r="41">
      <c r="A41" s="7" t="str">
        <f t="shared" si="1"/>
        <v>QLYBJ6230S</v>
      </c>
      <c r="B41" s="2" t="s">
        <v>193</v>
      </c>
      <c r="C41" s="2" t="s">
        <v>194</v>
      </c>
      <c r="D41" s="7" t="str">
        <f t="shared" si="2"/>
        <v>300x250 </v>
      </c>
      <c r="E41" s="2" t="s">
        <v>195</v>
      </c>
      <c r="F41" s="2" t="s">
        <v>41</v>
      </c>
      <c r="G41" s="8" t="s">
        <v>196</v>
      </c>
      <c r="H41" s="2" t="s">
        <v>30</v>
      </c>
      <c r="I41" s="2" t="s">
        <v>43</v>
      </c>
      <c r="J41" s="2">
        <v>16719.0</v>
      </c>
      <c r="K41" s="2">
        <v>35.0</v>
      </c>
      <c r="L41" s="2">
        <v>9944.0</v>
      </c>
      <c r="M41" s="2">
        <v>15714.0</v>
      </c>
      <c r="N41" s="2">
        <v>13.0</v>
      </c>
      <c r="O41" s="3">
        <v>1588.6475</v>
      </c>
      <c r="P41" s="7" t="str">
        <f>VLOOKUP(A41,'New Data'!A:E,2,FALSE)</f>
        <v>Male</v>
      </c>
      <c r="Q41" s="7">
        <f>VLOOKUP(A41,'New Data'!A:E,3,FALSE)</f>
        <v>64</v>
      </c>
      <c r="R41" s="7" t="str">
        <f>VLOOKUP(A41,'New Data'!A:E,4,FALSE)</f>
        <v>New Mexico</v>
      </c>
      <c r="S41" s="9">
        <f>VLOOKUP(A41,'New Data'!A:E,5,FALSE)</f>
        <v>45037</v>
      </c>
      <c r="T41" s="10">
        <f t="shared" si="3"/>
        <v>122.2036538</v>
      </c>
      <c r="U41" s="11">
        <f t="shared" si="4"/>
        <v>0.00209342664</v>
      </c>
      <c r="V41" s="12">
        <f t="shared" si="7"/>
        <v>45.38992857</v>
      </c>
      <c r="W41" s="10">
        <f t="shared" si="5"/>
        <v>95.02048567</v>
      </c>
      <c r="X41" s="11">
        <f t="shared" si="8"/>
        <v>0.3714285714</v>
      </c>
      <c r="Y41" s="11">
        <f t="shared" si="6"/>
        <v>0.5947724146</v>
      </c>
    </row>
    <row r="42">
      <c r="A42" s="7" t="str">
        <f t="shared" si="1"/>
        <v>YOGGI4679I</v>
      </c>
      <c r="B42" s="2" t="s">
        <v>197</v>
      </c>
      <c r="C42" s="2" t="s">
        <v>198</v>
      </c>
      <c r="D42" s="7" t="str">
        <f t="shared" si="2"/>
        <v>320x50 </v>
      </c>
      <c r="E42" s="2" t="s">
        <v>199</v>
      </c>
      <c r="F42" s="2" t="s">
        <v>36</v>
      </c>
      <c r="G42" s="8" t="s">
        <v>67</v>
      </c>
      <c r="H42" s="2" t="s">
        <v>89</v>
      </c>
      <c r="I42" s="2" t="s">
        <v>31</v>
      </c>
      <c r="J42" s="2">
        <v>31359.0</v>
      </c>
      <c r="K42" s="2">
        <v>66.0</v>
      </c>
      <c r="L42" s="2">
        <v>18348.0</v>
      </c>
      <c r="M42" s="2">
        <v>25950.0</v>
      </c>
      <c r="N42" s="2">
        <v>24.0</v>
      </c>
      <c r="O42" s="3">
        <v>1623.614838</v>
      </c>
      <c r="P42" s="7" t="str">
        <f>VLOOKUP(A42,'New Data'!A:E,2,FALSE)</f>
        <v>Female</v>
      </c>
      <c r="Q42" s="7">
        <f>VLOOKUP(A42,'New Data'!A:E,3,FALSE)</f>
        <v>21</v>
      </c>
      <c r="R42" s="7" t="str">
        <f>VLOOKUP(A42,'New Data'!A:E,4,FALSE)</f>
        <v>Arizona</v>
      </c>
      <c r="S42" s="9">
        <f>VLOOKUP(A42,'New Data'!A:E,5,FALSE)</f>
        <v>45199</v>
      </c>
      <c r="T42" s="10">
        <f t="shared" si="3"/>
        <v>67.65061825</v>
      </c>
      <c r="U42" s="11">
        <f t="shared" si="4"/>
        <v>0.00210465895</v>
      </c>
      <c r="V42" s="12">
        <f t="shared" si="7"/>
        <v>24.60022482</v>
      </c>
      <c r="W42" s="10">
        <f t="shared" si="5"/>
        <v>51.77508333</v>
      </c>
      <c r="X42" s="11">
        <f t="shared" si="8"/>
        <v>0.3636363636</v>
      </c>
      <c r="Y42" s="11">
        <f t="shared" si="6"/>
        <v>0.585095188</v>
      </c>
    </row>
    <row r="43">
      <c r="A43" s="7" t="str">
        <f t="shared" si="1"/>
        <v>SVDSI0203I</v>
      </c>
      <c r="B43" s="2" t="s">
        <v>200</v>
      </c>
      <c r="C43" s="2" t="s">
        <v>201</v>
      </c>
      <c r="D43" s="7" t="str">
        <f t="shared" si="2"/>
        <v>300x250 </v>
      </c>
      <c r="E43" s="2" t="s">
        <v>202</v>
      </c>
      <c r="F43" s="2" t="s">
        <v>36</v>
      </c>
      <c r="G43" s="8" t="s">
        <v>203</v>
      </c>
      <c r="H43" s="2" t="s">
        <v>30</v>
      </c>
      <c r="I43" s="2" t="s">
        <v>31</v>
      </c>
      <c r="J43" s="2">
        <v>10883.0</v>
      </c>
      <c r="K43" s="2">
        <v>46.0</v>
      </c>
      <c r="L43" s="2">
        <v>1652.0</v>
      </c>
      <c r="M43" s="2">
        <v>8869.0</v>
      </c>
      <c r="N43" s="2">
        <v>16.0</v>
      </c>
      <c r="O43" s="3">
        <v>1942.482395</v>
      </c>
      <c r="P43" s="7" t="str">
        <f>VLOOKUP(A43,'New Data'!A:E,2,FALSE)</f>
        <v>Female</v>
      </c>
      <c r="Q43" s="7">
        <f>VLOOKUP(A43,'New Data'!A:E,3,FALSE)</f>
        <v>53</v>
      </c>
      <c r="R43" s="7" t="str">
        <f>VLOOKUP(A43,'New Data'!A:E,4,FALSE)</f>
        <v>Utah</v>
      </c>
      <c r="S43" s="9">
        <f>VLOOKUP(A43,'New Data'!A:E,5,FALSE)</f>
        <v>45056</v>
      </c>
      <c r="T43" s="10">
        <f t="shared" si="3"/>
        <v>121.4051497</v>
      </c>
      <c r="U43" s="11">
        <f t="shared" si="4"/>
        <v>0.004226775705</v>
      </c>
      <c r="V43" s="12">
        <f t="shared" si="7"/>
        <v>42.22787815</v>
      </c>
      <c r="W43" s="10">
        <f t="shared" si="5"/>
        <v>178.4877695</v>
      </c>
      <c r="X43" s="11">
        <f t="shared" si="8"/>
        <v>0.347826087</v>
      </c>
      <c r="Y43" s="11">
        <f t="shared" si="6"/>
        <v>0.1517963797</v>
      </c>
    </row>
    <row r="44">
      <c r="A44" s="7" t="str">
        <f t="shared" si="1"/>
        <v>ELGKR4105C</v>
      </c>
      <c r="B44" s="2" t="s">
        <v>204</v>
      </c>
      <c r="C44" s="2" t="s">
        <v>205</v>
      </c>
      <c r="D44" s="7" t="str">
        <f t="shared" si="2"/>
        <v>320x50 </v>
      </c>
      <c r="E44" s="2" t="s">
        <v>206</v>
      </c>
      <c r="F44" s="2" t="s">
        <v>66</v>
      </c>
      <c r="G44" s="8" t="s">
        <v>207</v>
      </c>
      <c r="H44" s="2" t="s">
        <v>30</v>
      </c>
      <c r="I44" s="2" t="s">
        <v>31</v>
      </c>
      <c r="J44" s="2">
        <v>18081.0</v>
      </c>
      <c r="K44" s="2">
        <v>44.0</v>
      </c>
      <c r="L44" s="2">
        <v>4545.0</v>
      </c>
      <c r="M44" s="2">
        <v>15617.0</v>
      </c>
      <c r="N44" s="2">
        <v>15.0</v>
      </c>
      <c r="O44" s="3">
        <v>6522.637526</v>
      </c>
      <c r="P44" s="7" t="str">
        <f>VLOOKUP(A44,'New Data'!A:E,2,FALSE)</f>
        <v>Male</v>
      </c>
      <c r="Q44" s="7">
        <f>VLOOKUP(A44,'New Data'!A:E,3,FALSE)</f>
        <v>35</v>
      </c>
      <c r="R44" s="7" t="str">
        <f>VLOOKUP(A44,'New Data'!A:E,4,FALSE)</f>
        <v>Arkansas</v>
      </c>
      <c r="S44" s="9">
        <f>VLOOKUP(A44,'New Data'!A:E,5,FALSE)</f>
        <v>45320</v>
      </c>
      <c r="T44" s="10">
        <f t="shared" si="3"/>
        <v>434.8425017</v>
      </c>
      <c r="U44" s="11">
        <f t="shared" si="4"/>
        <v>0.002433493723</v>
      </c>
      <c r="V44" s="12">
        <f t="shared" si="7"/>
        <v>148.241762</v>
      </c>
      <c r="W44" s="10">
        <f t="shared" si="5"/>
        <v>360.7453972</v>
      </c>
      <c r="X44" s="11">
        <f t="shared" si="8"/>
        <v>0.3409090909</v>
      </c>
      <c r="Y44" s="11">
        <f t="shared" si="6"/>
        <v>0.2513688402</v>
      </c>
    </row>
    <row r="45">
      <c r="A45" s="7" t="str">
        <f t="shared" si="1"/>
        <v>SSXHD0493R</v>
      </c>
      <c r="B45" s="2" t="s">
        <v>208</v>
      </c>
      <c r="C45" s="2" t="s">
        <v>209</v>
      </c>
      <c r="D45" s="7" t="str">
        <f t="shared" si="2"/>
        <v>320x50 </v>
      </c>
      <c r="E45" s="2" t="s">
        <v>210</v>
      </c>
      <c r="F45" s="2" t="s">
        <v>28</v>
      </c>
      <c r="G45" s="8" t="s">
        <v>211</v>
      </c>
      <c r="H45" s="2" t="s">
        <v>212</v>
      </c>
      <c r="I45" s="2" t="s">
        <v>31</v>
      </c>
      <c r="J45" s="2">
        <v>20548.0</v>
      </c>
      <c r="K45" s="2">
        <v>40.0</v>
      </c>
      <c r="L45" s="2">
        <v>14259.0</v>
      </c>
      <c r="M45" s="2">
        <v>19654.0</v>
      </c>
      <c r="N45" s="2">
        <v>13.0</v>
      </c>
      <c r="O45" s="3">
        <v>3060.424769</v>
      </c>
      <c r="P45" s="7" t="str">
        <f>VLOOKUP(A45,'New Data'!A:E,2,FALSE)</f>
        <v>Male</v>
      </c>
      <c r="Q45" s="7">
        <f>VLOOKUP(A45,'New Data'!A:E,3,FALSE)</f>
        <v>40</v>
      </c>
      <c r="R45" s="7" t="str">
        <f>VLOOKUP(A45,'New Data'!A:E,4,FALSE)</f>
        <v>New Hampshire</v>
      </c>
      <c r="S45" s="9">
        <f>VLOOKUP(A45,'New Data'!A:E,5,FALSE)</f>
        <v>45539</v>
      </c>
      <c r="T45" s="10">
        <f t="shared" si="3"/>
        <v>235.4172899</v>
      </c>
      <c r="U45" s="11">
        <f t="shared" si="4"/>
        <v>0.001946661476</v>
      </c>
      <c r="V45" s="12">
        <f t="shared" si="7"/>
        <v>76.51061923</v>
      </c>
      <c r="W45" s="10">
        <f t="shared" si="5"/>
        <v>148.9402749</v>
      </c>
      <c r="X45" s="11">
        <f t="shared" si="8"/>
        <v>0.325</v>
      </c>
      <c r="Y45" s="11">
        <f t="shared" si="6"/>
        <v>0.6939361495</v>
      </c>
    </row>
    <row r="46">
      <c r="A46" s="7" t="str">
        <f t="shared" si="1"/>
        <v>DPTMM2394J</v>
      </c>
      <c r="B46" s="2" t="s">
        <v>213</v>
      </c>
      <c r="C46" s="2" t="s">
        <v>214</v>
      </c>
      <c r="D46" s="7" t="str">
        <f t="shared" si="2"/>
        <v>300x250 </v>
      </c>
      <c r="E46" s="2" t="s">
        <v>215</v>
      </c>
      <c r="F46" s="2" t="s">
        <v>66</v>
      </c>
      <c r="G46" s="8" t="s">
        <v>102</v>
      </c>
      <c r="H46" s="2" t="s">
        <v>30</v>
      </c>
      <c r="I46" s="2" t="s">
        <v>53</v>
      </c>
      <c r="J46" s="2">
        <v>22800.0</v>
      </c>
      <c r="K46" s="2">
        <v>79.0</v>
      </c>
      <c r="L46" s="2">
        <v>8298.0</v>
      </c>
      <c r="M46" s="2">
        <v>21161.0</v>
      </c>
      <c r="N46" s="2">
        <v>24.0</v>
      </c>
      <c r="O46" s="3">
        <v>1620.1655</v>
      </c>
      <c r="P46" s="7" t="str">
        <f>VLOOKUP(A46,'New Data'!A:E,2,FALSE)</f>
        <v>Male</v>
      </c>
      <c r="Q46" s="7">
        <f>VLOOKUP(A46,'New Data'!A:E,3,FALSE)</f>
        <v>19</v>
      </c>
      <c r="R46" s="7" t="str">
        <f>VLOOKUP(A46,'New Data'!A:E,4,FALSE)</f>
        <v>Oklahoma</v>
      </c>
      <c r="S46" s="9">
        <f>VLOOKUP(A46,'New Data'!A:E,5,FALSE)</f>
        <v>45301</v>
      </c>
      <c r="T46" s="10">
        <f t="shared" si="3"/>
        <v>67.50689583</v>
      </c>
      <c r="U46" s="11">
        <f t="shared" si="4"/>
        <v>0.003464912281</v>
      </c>
      <c r="V46" s="12">
        <f t="shared" si="7"/>
        <v>20.50842405</v>
      </c>
      <c r="W46" s="10">
        <f t="shared" si="5"/>
        <v>71.05989035</v>
      </c>
      <c r="X46" s="11">
        <f t="shared" si="8"/>
        <v>0.3037974684</v>
      </c>
      <c r="Y46" s="11">
        <f t="shared" si="6"/>
        <v>0.3639473684</v>
      </c>
    </row>
    <row r="47">
      <c r="A47" s="7" t="str">
        <f t="shared" si="1"/>
        <v>IBKUG9489W</v>
      </c>
      <c r="B47" s="2" t="s">
        <v>216</v>
      </c>
      <c r="C47" s="2" t="s">
        <v>217</v>
      </c>
      <c r="D47" s="7" t="str">
        <f t="shared" si="2"/>
        <v>300x250 </v>
      </c>
      <c r="E47" s="2" t="s">
        <v>218</v>
      </c>
      <c r="F47" s="2" t="s">
        <v>36</v>
      </c>
      <c r="G47" s="8" t="s">
        <v>219</v>
      </c>
      <c r="H47" s="2" t="s">
        <v>220</v>
      </c>
      <c r="I47" s="2" t="s">
        <v>43</v>
      </c>
      <c r="J47" s="2">
        <v>10066.0</v>
      </c>
      <c r="K47" s="2">
        <v>63.0</v>
      </c>
      <c r="L47" s="2">
        <v>6978.0</v>
      </c>
      <c r="M47" s="2">
        <v>9369.0</v>
      </c>
      <c r="N47" s="2">
        <v>19.0</v>
      </c>
      <c r="O47" s="3">
        <v>6879.587097</v>
      </c>
      <c r="P47" s="7" t="str">
        <f>VLOOKUP(A47,'New Data'!A:E,2,FALSE)</f>
        <v>Female</v>
      </c>
      <c r="Q47" s="7">
        <f>VLOOKUP(A47,'New Data'!A:E,3,FALSE)</f>
        <v>34</v>
      </c>
      <c r="R47" s="7" t="str">
        <f>VLOOKUP(A47,'New Data'!A:E,4,FALSE)</f>
        <v>Wyoming</v>
      </c>
      <c r="S47" s="9">
        <f>VLOOKUP(A47,'New Data'!A:E,5,FALSE)</f>
        <v>45114</v>
      </c>
      <c r="T47" s="10">
        <f t="shared" si="3"/>
        <v>362.0835314</v>
      </c>
      <c r="U47" s="11">
        <f t="shared" si="4"/>
        <v>0.006258692629</v>
      </c>
      <c r="V47" s="12">
        <f t="shared" si="7"/>
        <v>109.1997952</v>
      </c>
      <c r="W47" s="10">
        <f t="shared" si="5"/>
        <v>683.4479532</v>
      </c>
      <c r="X47" s="11">
        <f t="shared" si="8"/>
        <v>0.3015873016</v>
      </c>
      <c r="Y47" s="11">
        <f t="shared" si="6"/>
        <v>0.6932247169</v>
      </c>
    </row>
    <row r="48">
      <c r="A48" s="7" t="str">
        <f t="shared" si="1"/>
        <v>HXCRN4463P</v>
      </c>
      <c r="B48" s="2" t="s">
        <v>221</v>
      </c>
      <c r="C48" s="2" t="s">
        <v>222</v>
      </c>
      <c r="D48" s="7" t="str">
        <f t="shared" si="2"/>
        <v>300x250 </v>
      </c>
      <c r="E48" s="2" t="s">
        <v>223</v>
      </c>
      <c r="F48" s="2" t="s">
        <v>66</v>
      </c>
      <c r="G48" s="8" t="s">
        <v>114</v>
      </c>
      <c r="H48" s="2" t="s">
        <v>89</v>
      </c>
      <c r="I48" s="2" t="s">
        <v>53</v>
      </c>
      <c r="J48" s="2">
        <v>16978.0</v>
      </c>
      <c r="K48" s="2">
        <v>30.0</v>
      </c>
      <c r="L48" s="2">
        <v>8367.0</v>
      </c>
      <c r="M48" s="2">
        <v>15731.0</v>
      </c>
      <c r="N48" s="2">
        <v>9.0</v>
      </c>
      <c r="O48" s="3">
        <v>5886.071146</v>
      </c>
      <c r="P48" s="7" t="str">
        <f>VLOOKUP(A48,'New Data'!A:E,2,FALSE)</f>
        <v>Female</v>
      </c>
      <c r="Q48" s="7">
        <f>VLOOKUP(A48,'New Data'!A:E,3,FALSE)</f>
        <v>31</v>
      </c>
      <c r="R48" s="7" t="str">
        <f>VLOOKUP(A48,'New Data'!A:E,4,FALSE)</f>
        <v>Illinois</v>
      </c>
      <c r="S48" s="9">
        <f>VLOOKUP(A48,'New Data'!A:E,5,FALSE)</f>
        <v>45526</v>
      </c>
      <c r="T48" s="10">
        <f t="shared" si="3"/>
        <v>654.0079051</v>
      </c>
      <c r="U48" s="11">
        <f t="shared" si="4"/>
        <v>0.001766992579</v>
      </c>
      <c r="V48" s="12">
        <f t="shared" si="7"/>
        <v>196.2023715</v>
      </c>
      <c r="W48" s="10">
        <f t="shared" si="5"/>
        <v>346.6881344</v>
      </c>
      <c r="X48" s="11">
        <f t="shared" si="8"/>
        <v>0.3</v>
      </c>
      <c r="Y48" s="11">
        <f t="shared" si="6"/>
        <v>0.4928142302</v>
      </c>
    </row>
    <row r="49">
      <c r="A49" s="7" t="str">
        <f t="shared" si="1"/>
        <v>DLXOX1644U</v>
      </c>
      <c r="B49" s="2" t="s">
        <v>224</v>
      </c>
      <c r="C49" s="2" t="s">
        <v>225</v>
      </c>
      <c r="D49" s="7" t="str">
        <f t="shared" si="2"/>
        <v>320x50 </v>
      </c>
      <c r="E49" s="2" t="s">
        <v>226</v>
      </c>
      <c r="F49" s="2" t="s">
        <v>41</v>
      </c>
      <c r="G49" s="8" t="s">
        <v>227</v>
      </c>
      <c r="H49" s="2" t="s">
        <v>48</v>
      </c>
      <c r="I49" s="2" t="s">
        <v>31</v>
      </c>
      <c r="J49" s="2">
        <v>14917.0</v>
      </c>
      <c r="K49" s="2">
        <v>10.0</v>
      </c>
      <c r="L49" s="2">
        <v>3065.0</v>
      </c>
      <c r="M49" s="2">
        <v>13109.0</v>
      </c>
      <c r="N49" s="2">
        <v>3.0</v>
      </c>
      <c r="O49" s="3">
        <v>1583.537104</v>
      </c>
      <c r="P49" s="7" t="str">
        <f>VLOOKUP(A49,'New Data'!A:E,2,FALSE)</f>
        <v>Female</v>
      </c>
      <c r="Q49" s="7">
        <f>VLOOKUP(A49,'New Data'!A:E,3,FALSE)</f>
        <v>43</v>
      </c>
      <c r="R49" s="7" t="str">
        <f>VLOOKUP(A49,'New Data'!A:E,4,FALSE)</f>
        <v>Maryland</v>
      </c>
      <c r="S49" s="9">
        <f>VLOOKUP(A49,'New Data'!A:E,5,FALSE)</f>
        <v>45453</v>
      </c>
      <c r="T49" s="10">
        <f t="shared" si="3"/>
        <v>527.8457013</v>
      </c>
      <c r="U49" s="11">
        <f t="shared" si="4"/>
        <v>0.000670376081</v>
      </c>
      <c r="V49" s="12">
        <f t="shared" si="7"/>
        <v>158.3537104</v>
      </c>
      <c r="W49" s="10">
        <f t="shared" si="5"/>
        <v>106.1565398</v>
      </c>
      <c r="X49" s="11">
        <f t="shared" si="8"/>
        <v>0.3</v>
      </c>
      <c r="Y49" s="11">
        <f t="shared" si="6"/>
        <v>0.2054702688</v>
      </c>
    </row>
    <row r="50">
      <c r="A50" s="7" t="str">
        <f t="shared" si="1"/>
        <v>DVSKS0893I</v>
      </c>
      <c r="B50" s="2" t="s">
        <v>228</v>
      </c>
      <c r="C50" s="2" t="s">
        <v>229</v>
      </c>
      <c r="D50" s="7" t="str">
        <f t="shared" si="2"/>
        <v>320x50 </v>
      </c>
      <c r="E50" s="2" t="s">
        <v>230</v>
      </c>
      <c r="F50" s="2" t="s">
        <v>66</v>
      </c>
      <c r="G50" s="8" t="s">
        <v>93</v>
      </c>
      <c r="H50" s="2" t="s">
        <v>30</v>
      </c>
      <c r="I50" s="2" t="s">
        <v>31</v>
      </c>
      <c r="J50" s="2">
        <v>22690.0</v>
      </c>
      <c r="K50" s="2">
        <v>68.0</v>
      </c>
      <c r="L50" s="2">
        <v>10212.0</v>
      </c>
      <c r="M50" s="2">
        <v>19934.0</v>
      </c>
      <c r="N50" s="2">
        <v>19.0</v>
      </c>
      <c r="O50" s="3">
        <v>7210.686506</v>
      </c>
      <c r="P50" s="7" t="str">
        <f>VLOOKUP(A50,'New Data'!A:E,2,FALSE)</f>
        <v>Female</v>
      </c>
      <c r="Q50" s="7">
        <f>VLOOKUP(A50,'New Data'!A:E,3,FALSE)</f>
        <v>31</v>
      </c>
      <c r="R50" s="7" t="str">
        <f>VLOOKUP(A50,'New Data'!A:E,4,FALSE)</f>
        <v>Maine</v>
      </c>
      <c r="S50" s="9">
        <f>VLOOKUP(A50,'New Data'!A:E,5,FALSE)</f>
        <v>45109</v>
      </c>
      <c r="T50" s="10">
        <f t="shared" si="3"/>
        <v>379.5098161</v>
      </c>
      <c r="U50" s="11">
        <f t="shared" si="4"/>
        <v>0.002996914941</v>
      </c>
      <c r="V50" s="12">
        <f t="shared" si="7"/>
        <v>106.0395074</v>
      </c>
      <c r="W50" s="10">
        <f t="shared" si="5"/>
        <v>317.7913841</v>
      </c>
      <c r="X50" s="11">
        <f t="shared" si="8"/>
        <v>0.2794117647</v>
      </c>
      <c r="Y50" s="11">
        <f t="shared" si="6"/>
        <v>0.4500661084</v>
      </c>
    </row>
    <row r="51">
      <c r="A51" s="7" t="str">
        <f t="shared" si="1"/>
        <v>EZLPP1861T</v>
      </c>
      <c r="B51" s="2" t="s">
        <v>231</v>
      </c>
      <c r="C51" s="2" t="s">
        <v>232</v>
      </c>
      <c r="D51" s="7" t="str">
        <f t="shared" si="2"/>
        <v>320x50 </v>
      </c>
      <c r="E51" s="2" t="s">
        <v>233</v>
      </c>
      <c r="F51" s="2" t="s">
        <v>36</v>
      </c>
      <c r="G51" s="8" t="s">
        <v>151</v>
      </c>
      <c r="H51" s="2" t="s">
        <v>234</v>
      </c>
      <c r="I51" s="2" t="s">
        <v>31</v>
      </c>
      <c r="J51" s="2">
        <v>134847.0</v>
      </c>
      <c r="K51" s="2">
        <v>450.0</v>
      </c>
      <c r="L51" s="2">
        <v>104268.0</v>
      </c>
      <c r="M51" s="2">
        <v>128470.0</v>
      </c>
      <c r="N51" s="2">
        <v>125.0</v>
      </c>
      <c r="O51" s="3">
        <v>6040.595578</v>
      </c>
      <c r="P51" s="7" t="str">
        <f>VLOOKUP(A51,'New Data'!A:E,2,FALSE)</f>
        <v>Female</v>
      </c>
      <c r="Q51" s="7">
        <f>VLOOKUP(A51,'New Data'!A:E,3,FALSE)</f>
        <v>38</v>
      </c>
      <c r="R51" s="7" t="str">
        <f>VLOOKUP(A51,'New Data'!A:E,4,FALSE)</f>
        <v>Colorado</v>
      </c>
      <c r="S51" s="9">
        <f>VLOOKUP(A51,'New Data'!A:E,5,FALSE)</f>
        <v>45489</v>
      </c>
      <c r="T51" s="10">
        <f t="shared" si="3"/>
        <v>48.32476462</v>
      </c>
      <c r="U51" s="11">
        <f t="shared" si="4"/>
        <v>0.003337115397</v>
      </c>
      <c r="V51" s="12">
        <f t="shared" si="7"/>
        <v>13.42354573</v>
      </c>
      <c r="W51" s="10">
        <f t="shared" si="5"/>
        <v>44.79592114</v>
      </c>
      <c r="X51" s="11">
        <f t="shared" si="8"/>
        <v>0.2777777778</v>
      </c>
      <c r="Y51" s="11">
        <f t="shared" si="6"/>
        <v>0.773231885</v>
      </c>
    </row>
    <row r="52">
      <c r="A52" s="7" t="str">
        <f t="shared" si="1"/>
        <v>JNBOH4462V</v>
      </c>
      <c r="B52" s="2" t="s">
        <v>235</v>
      </c>
      <c r="C52" s="2" t="s">
        <v>236</v>
      </c>
      <c r="D52" s="7" t="str">
        <f t="shared" si="2"/>
        <v>320x50 </v>
      </c>
      <c r="E52" s="2" t="s">
        <v>237</v>
      </c>
      <c r="F52" s="2" t="s">
        <v>41</v>
      </c>
      <c r="G52" s="8" t="s">
        <v>238</v>
      </c>
      <c r="H52" s="2" t="s">
        <v>239</v>
      </c>
      <c r="I52" s="2" t="s">
        <v>31</v>
      </c>
      <c r="J52" s="2">
        <v>19334.0</v>
      </c>
      <c r="K52" s="2">
        <v>40.0</v>
      </c>
      <c r="L52" s="2">
        <v>8673.0</v>
      </c>
      <c r="M52" s="2">
        <v>18578.0</v>
      </c>
      <c r="N52" s="2">
        <v>11.0</v>
      </c>
      <c r="O52" s="3">
        <v>7292.135059</v>
      </c>
      <c r="P52" s="7" t="str">
        <f>VLOOKUP(A52,'New Data'!A:E,2,FALSE)</f>
        <v>Female</v>
      </c>
      <c r="Q52" s="7">
        <f>VLOOKUP(A52,'New Data'!A:E,3,FALSE)</f>
        <v>24</v>
      </c>
      <c r="R52" s="7" t="str">
        <f>VLOOKUP(A52,'New Data'!A:E,4,FALSE)</f>
        <v>New York</v>
      </c>
      <c r="S52" s="9">
        <f>VLOOKUP(A52,'New Data'!A:E,5,FALSE)</f>
        <v>45352</v>
      </c>
      <c r="T52" s="10">
        <f t="shared" si="3"/>
        <v>662.921369</v>
      </c>
      <c r="U52" s="11">
        <f t="shared" si="4"/>
        <v>0.002068894176</v>
      </c>
      <c r="V52" s="12">
        <f t="shared" si="7"/>
        <v>182.3033765</v>
      </c>
      <c r="W52" s="10">
        <f t="shared" si="5"/>
        <v>377.1663939</v>
      </c>
      <c r="X52" s="11">
        <f t="shared" si="8"/>
        <v>0.275</v>
      </c>
      <c r="Y52" s="11">
        <f t="shared" si="6"/>
        <v>0.4485879797</v>
      </c>
    </row>
    <row r="53">
      <c r="A53" s="7" t="str">
        <f t="shared" si="1"/>
        <v>KULXK2417O</v>
      </c>
      <c r="B53" s="2" t="s">
        <v>240</v>
      </c>
      <c r="C53" s="2" t="s">
        <v>241</v>
      </c>
      <c r="D53" s="7" t="str">
        <f t="shared" si="2"/>
        <v>320x50 </v>
      </c>
      <c r="E53" s="2" t="s">
        <v>242</v>
      </c>
      <c r="F53" s="2" t="s">
        <v>28</v>
      </c>
      <c r="G53" s="8" t="s">
        <v>243</v>
      </c>
      <c r="H53" s="2" t="s">
        <v>30</v>
      </c>
      <c r="I53" s="2" t="s">
        <v>31</v>
      </c>
      <c r="J53" s="2">
        <v>29393.0</v>
      </c>
      <c r="K53" s="2">
        <v>70.0</v>
      </c>
      <c r="L53" s="2">
        <v>3277.0</v>
      </c>
      <c r="M53" s="2">
        <v>25959.0</v>
      </c>
      <c r="N53" s="2">
        <v>19.0</v>
      </c>
      <c r="O53" s="3">
        <v>2120.757698</v>
      </c>
      <c r="P53" s="7" t="str">
        <f>VLOOKUP(A53,'New Data'!A:E,2,FALSE)</f>
        <v>Female</v>
      </c>
      <c r="Q53" s="7">
        <f>VLOOKUP(A53,'New Data'!A:E,3,FALSE)</f>
        <v>25</v>
      </c>
      <c r="R53" s="7" t="str">
        <f>VLOOKUP(A53,'New Data'!A:E,4,FALSE)</f>
        <v>Georgia</v>
      </c>
      <c r="S53" s="9">
        <f>VLOOKUP(A53,'New Data'!A:E,5,FALSE)</f>
        <v>45236</v>
      </c>
      <c r="T53" s="10">
        <f t="shared" si="3"/>
        <v>111.6188262</v>
      </c>
      <c r="U53" s="11">
        <f t="shared" si="4"/>
        <v>0.002381519409</v>
      </c>
      <c r="V53" s="12">
        <f t="shared" si="7"/>
        <v>30.29653854</v>
      </c>
      <c r="W53" s="10">
        <f t="shared" si="5"/>
        <v>72.15179458</v>
      </c>
      <c r="X53" s="11">
        <f t="shared" si="8"/>
        <v>0.2714285714</v>
      </c>
      <c r="Y53" s="11">
        <f t="shared" si="6"/>
        <v>0.1114891301</v>
      </c>
    </row>
    <row r="54">
      <c r="A54" s="7" t="str">
        <f t="shared" si="1"/>
        <v>TSZTZ3446D</v>
      </c>
      <c r="B54" s="2" t="s">
        <v>244</v>
      </c>
      <c r="C54" s="2" t="s">
        <v>245</v>
      </c>
      <c r="D54" s="7" t="str">
        <f t="shared" si="2"/>
        <v>320x50 </v>
      </c>
      <c r="E54" s="2" t="s">
        <v>246</v>
      </c>
      <c r="F54" s="2" t="s">
        <v>41</v>
      </c>
      <c r="G54" s="8" t="s">
        <v>247</v>
      </c>
      <c r="H54" s="2" t="s">
        <v>62</v>
      </c>
      <c r="I54" s="2" t="s">
        <v>31</v>
      </c>
      <c r="J54" s="2">
        <v>14489.0</v>
      </c>
      <c r="K54" s="2">
        <v>37.0</v>
      </c>
      <c r="L54" s="2">
        <v>12453.0</v>
      </c>
      <c r="M54" s="2">
        <v>13873.0</v>
      </c>
      <c r="N54" s="2">
        <v>10.0</v>
      </c>
      <c r="O54" s="3">
        <v>6195.840734</v>
      </c>
      <c r="P54" s="7" t="str">
        <f>VLOOKUP(A54,'New Data'!A:E,2,FALSE)</f>
        <v>Female</v>
      </c>
      <c r="Q54" s="7">
        <f>VLOOKUP(A54,'New Data'!A:E,3,FALSE)</f>
        <v>62</v>
      </c>
      <c r="R54" s="7" t="str">
        <f>VLOOKUP(A54,'New Data'!A:E,4,FALSE)</f>
        <v>Texas</v>
      </c>
      <c r="S54" s="9">
        <f>VLOOKUP(A54,'New Data'!A:E,5,FALSE)</f>
        <v>45021</v>
      </c>
      <c r="T54" s="10">
        <f t="shared" si="3"/>
        <v>619.5840734</v>
      </c>
      <c r="U54" s="11">
        <f t="shared" si="4"/>
        <v>0.002553661398</v>
      </c>
      <c r="V54" s="12">
        <f t="shared" si="7"/>
        <v>167.455155</v>
      </c>
      <c r="W54" s="10">
        <f t="shared" si="5"/>
        <v>427.6237652</v>
      </c>
      <c r="X54" s="11">
        <f t="shared" si="8"/>
        <v>0.2702702703</v>
      </c>
      <c r="Y54" s="11">
        <f t="shared" si="6"/>
        <v>0.8594796052</v>
      </c>
    </row>
    <row r="55">
      <c r="A55" s="7" t="str">
        <f t="shared" si="1"/>
        <v>DLRVS3201A</v>
      </c>
      <c r="B55" s="2" t="s">
        <v>248</v>
      </c>
      <c r="C55" s="2" t="s">
        <v>249</v>
      </c>
      <c r="D55" s="7" t="str">
        <f t="shared" si="2"/>
        <v>300x250 </v>
      </c>
      <c r="E55" s="2" t="s">
        <v>250</v>
      </c>
      <c r="F55" s="2" t="s">
        <v>28</v>
      </c>
      <c r="G55" s="8" t="s">
        <v>251</v>
      </c>
      <c r="H55" s="2" t="s">
        <v>48</v>
      </c>
      <c r="I55" s="2" t="s">
        <v>43</v>
      </c>
      <c r="J55" s="2">
        <v>18028.0</v>
      </c>
      <c r="K55" s="2">
        <v>89.0</v>
      </c>
      <c r="L55" s="2">
        <v>1851.0</v>
      </c>
      <c r="M55" s="2">
        <v>14926.0</v>
      </c>
      <c r="N55" s="2">
        <v>24.0</v>
      </c>
      <c r="O55" s="3">
        <v>1572.24171</v>
      </c>
      <c r="P55" s="7" t="str">
        <f>VLOOKUP(A55,'New Data'!A:E,2,FALSE)</f>
        <v>Male</v>
      </c>
      <c r="Q55" s="7">
        <f>VLOOKUP(A55,'New Data'!A:E,3,FALSE)</f>
        <v>20</v>
      </c>
      <c r="R55" s="7" t="str">
        <f>VLOOKUP(A55,'New Data'!A:E,4,FALSE)</f>
        <v>Virginia</v>
      </c>
      <c r="S55" s="9">
        <f>VLOOKUP(A55,'New Data'!A:E,5,FALSE)</f>
        <v>45531</v>
      </c>
      <c r="T55" s="10">
        <f t="shared" si="3"/>
        <v>65.51007125</v>
      </c>
      <c r="U55" s="11">
        <f t="shared" si="4"/>
        <v>0.004936765032</v>
      </c>
      <c r="V55" s="12">
        <f t="shared" si="7"/>
        <v>17.66563719</v>
      </c>
      <c r="W55" s="10">
        <f t="shared" si="5"/>
        <v>87.21109996</v>
      </c>
      <c r="X55" s="11">
        <f t="shared" si="8"/>
        <v>0.2696629213</v>
      </c>
      <c r="Y55" s="11">
        <f t="shared" si="6"/>
        <v>0.1026736188</v>
      </c>
    </row>
    <row r="56">
      <c r="A56" s="7" t="str">
        <f t="shared" si="1"/>
        <v>EWNTA2102E</v>
      </c>
      <c r="B56" s="2" t="s">
        <v>252</v>
      </c>
      <c r="C56" s="2" t="s">
        <v>253</v>
      </c>
      <c r="D56" s="7" t="str">
        <f t="shared" si="2"/>
        <v>300x250 </v>
      </c>
      <c r="E56" s="2" t="s">
        <v>254</v>
      </c>
      <c r="F56" s="2" t="s">
        <v>28</v>
      </c>
      <c r="G56" s="8" t="s">
        <v>255</v>
      </c>
      <c r="H56" s="2" t="s">
        <v>212</v>
      </c>
      <c r="I56" s="2" t="s">
        <v>53</v>
      </c>
      <c r="J56" s="2">
        <v>16325.0</v>
      </c>
      <c r="K56" s="2">
        <v>78.0</v>
      </c>
      <c r="L56" s="2">
        <v>9558.0</v>
      </c>
      <c r="M56" s="2">
        <v>15426.0</v>
      </c>
      <c r="N56" s="2">
        <v>21.0</v>
      </c>
      <c r="O56" s="3">
        <v>1814.098581</v>
      </c>
      <c r="P56" s="7" t="str">
        <f>VLOOKUP(A56,'New Data'!A:E,2,FALSE)</f>
        <v>Female</v>
      </c>
      <c r="Q56" s="7">
        <f>VLOOKUP(A56,'New Data'!A:E,3,FALSE)</f>
        <v>27</v>
      </c>
      <c r="R56" s="7" t="str">
        <f>VLOOKUP(A56,'New Data'!A:E,4,FALSE)</f>
        <v>Indiana</v>
      </c>
      <c r="S56" s="9">
        <f>VLOOKUP(A56,'New Data'!A:E,5,FALSE)</f>
        <v>44945</v>
      </c>
      <c r="T56" s="10">
        <f t="shared" si="3"/>
        <v>86.38564671</v>
      </c>
      <c r="U56" s="11">
        <f t="shared" si="4"/>
        <v>0.004777947933</v>
      </c>
      <c r="V56" s="12">
        <f t="shared" si="7"/>
        <v>23.25767412</v>
      </c>
      <c r="W56" s="10">
        <f t="shared" si="5"/>
        <v>111.123956</v>
      </c>
      <c r="X56" s="11">
        <f t="shared" si="8"/>
        <v>0.2692307692</v>
      </c>
      <c r="Y56" s="11">
        <f t="shared" si="6"/>
        <v>0.585482389</v>
      </c>
    </row>
    <row r="57">
      <c r="A57" s="7" t="str">
        <f t="shared" si="1"/>
        <v>YTVZF7096N</v>
      </c>
      <c r="B57" s="2" t="s">
        <v>256</v>
      </c>
      <c r="C57" s="2" t="s">
        <v>257</v>
      </c>
      <c r="D57" s="7" t="str">
        <f t="shared" si="2"/>
        <v>300x250 </v>
      </c>
      <c r="E57" s="2" t="s">
        <v>258</v>
      </c>
      <c r="F57" s="2" t="s">
        <v>28</v>
      </c>
      <c r="G57" s="8" t="s">
        <v>259</v>
      </c>
      <c r="H57" s="2" t="s">
        <v>48</v>
      </c>
      <c r="I57" s="2" t="s">
        <v>31</v>
      </c>
      <c r="J57" s="2">
        <v>12092.0</v>
      </c>
      <c r="K57" s="2">
        <v>30.0</v>
      </c>
      <c r="L57" s="2">
        <v>2042.0</v>
      </c>
      <c r="M57" s="2">
        <v>10315.0</v>
      </c>
      <c r="N57" s="2">
        <v>8.0</v>
      </c>
      <c r="O57" s="3">
        <v>6245.134793</v>
      </c>
      <c r="P57" s="7" t="str">
        <f>VLOOKUP(A57,'New Data'!A:E,2,FALSE)</f>
        <v>Male</v>
      </c>
      <c r="Q57" s="7">
        <f>VLOOKUP(A57,'New Data'!A:E,3,FALSE)</f>
        <v>41</v>
      </c>
      <c r="R57" s="7" t="str">
        <f>VLOOKUP(A57,'New Data'!A:E,4,FALSE)</f>
        <v>Hawaii</v>
      </c>
      <c r="S57" s="9">
        <f>VLOOKUP(A57,'New Data'!A:E,5,FALSE)</f>
        <v>44938</v>
      </c>
      <c r="T57" s="10">
        <f t="shared" si="3"/>
        <v>780.6418491</v>
      </c>
      <c r="U57" s="11">
        <f t="shared" si="4"/>
        <v>0.00248097916</v>
      </c>
      <c r="V57" s="12">
        <f t="shared" si="7"/>
        <v>208.1711598</v>
      </c>
      <c r="W57" s="10">
        <f t="shared" si="5"/>
        <v>516.468309</v>
      </c>
      <c r="X57" s="11">
        <f t="shared" si="8"/>
        <v>0.2666666667</v>
      </c>
      <c r="Y57" s="11">
        <f t="shared" si="6"/>
        <v>0.1688719815</v>
      </c>
    </row>
    <row r="58">
      <c r="A58" s="7" t="str">
        <f t="shared" si="1"/>
        <v>SLPEF4433Z</v>
      </c>
      <c r="B58" s="2" t="s">
        <v>260</v>
      </c>
      <c r="C58" s="2" t="s">
        <v>261</v>
      </c>
      <c r="D58" s="7" t="str">
        <f t="shared" si="2"/>
        <v>300x250 </v>
      </c>
      <c r="E58" s="2" t="s">
        <v>262</v>
      </c>
      <c r="F58" s="2" t="s">
        <v>28</v>
      </c>
      <c r="G58" s="8" t="s">
        <v>263</v>
      </c>
      <c r="H58" s="2" t="s">
        <v>239</v>
      </c>
      <c r="I58" s="2" t="s">
        <v>53</v>
      </c>
      <c r="J58" s="2">
        <v>30460.0</v>
      </c>
      <c r="K58" s="2">
        <v>95.0</v>
      </c>
      <c r="L58" s="2">
        <v>21830.0</v>
      </c>
      <c r="M58" s="2">
        <v>27750.0</v>
      </c>
      <c r="N58" s="2">
        <v>25.0</v>
      </c>
      <c r="O58" s="3">
        <v>6643.966542</v>
      </c>
      <c r="P58" s="7" t="str">
        <f>VLOOKUP(A58,'New Data'!A:E,2,FALSE)</f>
        <v>Male</v>
      </c>
      <c r="Q58" s="7">
        <f>VLOOKUP(A58,'New Data'!A:E,3,FALSE)</f>
        <v>63</v>
      </c>
      <c r="R58" s="7" t="str">
        <f>VLOOKUP(A58,'New Data'!A:E,4,FALSE)</f>
        <v>California</v>
      </c>
      <c r="S58" s="9">
        <f>VLOOKUP(A58,'New Data'!A:E,5,FALSE)</f>
        <v>45150</v>
      </c>
      <c r="T58" s="10">
        <f t="shared" si="3"/>
        <v>265.7586617</v>
      </c>
      <c r="U58" s="11">
        <f t="shared" si="4"/>
        <v>0.003118844386</v>
      </c>
      <c r="V58" s="12">
        <f t="shared" si="7"/>
        <v>69.93648992</v>
      </c>
      <c r="W58" s="10">
        <f t="shared" si="5"/>
        <v>218.121029</v>
      </c>
      <c r="X58" s="11">
        <f t="shared" si="8"/>
        <v>0.2631578947</v>
      </c>
      <c r="Y58" s="11">
        <f t="shared" si="6"/>
        <v>0.71667761</v>
      </c>
    </row>
    <row r="59">
      <c r="A59" s="7" t="str">
        <f t="shared" si="1"/>
        <v>XWYIT9866J</v>
      </c>
      <c r="B59" s="2" t="s">
        <v>264</v>
      </c>
      <c r="C59" s="2" t="s">
        <v>265</v>
      </c>
      <c r="D59" s="7" t="str">
        <f t="shared" si="2"/>
        <v>300x250 </v>
      </c>
      <c r="E59" s="2" t="s">
        <v>266</v>
      </c>
      <c r="F59" s="2" t="s">
        <v>28</v>
      </c>
      <c r="G59" s="8" t="s">
        <v>267</v>
      </c>
      <c r="H59" s="2" t="s">
        <v>30</v>
      </c>
      <c r="I59" s="2" t="s">
        <v>31</v>
      </c>
      <c r="J59" s="2">
        <v>7628.0</v>
      </c>
      <c r="K59" s="2">
        <v>19.0</v>
      </c>
      <c r="L59" s="2">
        <v>5048.0</v>
      </c>
      <c r="M59" s="2">
        <v>7154.0</v>
      </c>
      <c r="N59" s="2">
        <v>5.0</v>
      </c>
      <c r="O59" s="3">
        <v>6684.062804</v>
      </c>
      <c r="P59" s="7" t="str">
        <f>VLOOKUP(A59,'New Data'!A:E,2,FALSE)</f>
        <v>Female</v>
      </c>
      <c r="Q59" s="7">
        <f>VLOOKUP(A59,'New Data'!A:E,3,FALSE)</f>
        <v>53</v>
      </c>
      <c r="R59" s="7" t="str">
        <f>VLOOKUP(A59,'New Data'!A:E,4,FALSE)</f>
        <v>Utah</v>
      </c>
      <c r="S59" s="9">
        <f>VLOOKUP(A59,'New Data'!A:E,5,FALSE)</f>
        <v>45428</v>
      </c>
      <c r="T59" s="10">
        <f t="shared" si="3"/>
        <v>1336.812561</v>
      </c>
      <c r="U59" s="11">
        <f t="shared" si="4"/>
        <v>0.002490823283</v>
      </c>
      <c r="V59" s="12">
        <f t="shared" si="7"/>
        <v>351.7927792</v>
      </c>
      <c r="W59" s="10">
        <f t="shared" si="5"/>
        <v>876.253645</v>
      </c>
      <c r="X59" s="11">
        <f t="shared" si="8"/>
        <v>0.2631578947</v>
      </c>
      <c r="Y59" s="11">
        <f t="shared" si="6"/>
        <v>0.6617724174</v>
      </c>
    </row>
    <row r="60">
      <c r="A60" s="7" t="str">
        <f t="shared" si="1"/>
        <v>ULCVE1524T</v>
      </c>
      <c r="B60" s="2" t="s">
        <v>268</v>
      </c>
      <c r="C60" s="2" t="s">
        <v>269</v>
      </c>
      <c r="D60" s="7" t="str">
        <f t="shared" si="2"/>
        <v>320x50 </v>
      </c>
      <c r="E60" s="2" t="s">
        <v>270</v>
      </c>
      <c r="F60" s="2" t="s">
        <v>41</v>
      </c>
      <c r="G60" s="8" t="s">
        <v>271</v>
      </c>
      <c r="H60" s="2" t="s">
        <v>62</v>
      </c>
      <c r="I60" s="2" t="s">
        <v>31</v>
      </c>
      <c r="J60" s="2">
        <v>14181.0</v>
      </c>
      <c r="K60" s="2">
        <v>65.0</v>
      </c>
      <c r="L60" s="2">
        <v>7106.0</v>
      </c>
      <c r="M60" s="2">
        <v>13189.0</v>
      </c>
      <c r="N60" s="2">
        <v>17.0</v>
      </c>
      <c r="O60" s="3">
        <v>2912.467156</v>
      </c>
      <c r="P60" s="7" t="str">
        <f>VLOOKUP(A60,'New Data'!A:E,2,FALSE)</f>
        <v>Male</v>
      </c>
      <c r="Q60" s="7">
        <f>VLOOKUP(A60,'New Data'!A:E,3,FALSE)</f>
        <v>59</v>
      </c>
      <c r="R60" s="7" t="str">
        <f>VLOOKUP(A60,'New Data'!A:E,4,FALSE)</f>
        <v>Vermont</v>
      </c>
      <c r="S60" s="9">
        <f>VLOOKUP(A60,'New Data'!A:E,5,FALSE)</f>
        <v>44947</v>
      </c>
      <c r="T60" s="10">
        <f t="shared" si="3"/>
        <v>171.3215974</v>
      </c>
      <c r="U60" s="11">
        <f t="shared" si="4"/>
        <v>0.004583597772</v>
      </c>
      <c r="V60" s="12">
        <f t="shared" si="7"/>
        <v>44.80718702</v>
      </c>
      <c r="W60" s="10">
        <f t="shared" si="5"/>
        <v>205.3781226</v>
      </c>
      <c r="X60" s="11">
        <f t="shared" si="8"/>
        <v>0.2615384615</v>
      </c>
      <c r="Y60" s="11">
        <f t="shared" si="6"/>
        <v>0.5010930118</v>
      </c>
    </row>
    <row r="61">
      <c r="A61" s="7" t="str">
        <f t="shared" si="1"/>
        <v>SEAXG5752L</v>
      </c>
      <c r="B61" s="2" t="s">
        <v>272</v>
      </c>
      <c r="C61" s="2" t="s">
        <v>273</v>
      </c>
      <c r="D61" s="7" t="str">
        <f t="shared" si="2"/>
        <v>320x50 </v>
      </c>
      <c r="E61" s="2" t="s">
        <v>274</v>
      </c>
      <c r="F61" s="2" t="s">
        <v>66</v>
      </c>
      <c r="G61" s="8" t="s">
        <v>275</v>
      </c>
      <c r="H61" s="2" t="s">
        <v>212</v>
      </c>
      <c r="I61" s="2" t="s">
        <v>31</v>
      </c>
      <c r="J61" s="2">
        <v>19826.0</v>
      </c>
      <c r="K61" s="2">
        <v>39.0</v>
      </c>
      <c r="L61" s="2">
        <v>6511.0</v>
      </c>
      <c r="M61" s="2">
        <v>15752.0</v>
      </c>
      <c r="N61" s="2">
        <v>10.0</v>
      </c>
      <c r="O61" s="3">
        <v>1447.873298</v>
      </c>
      <c r="P61" s="7" t="str">
        <f>VLOOKUP(A61,'New Data'!A:E,2,FALSE)</f>
        <v>Female</v>
      </c>
      <c r="Q61" s="7">
        <f>VLOOKUP(A61,'New Data'!A:E,3,FALSE)</f>
        <v>60</v>
      </c>
      <c r="R61" s="7" t="str">
        <f>VLOOKUP(A61,'New Data'!A:E,4,FALSE)</f>
        <v>Ohio</v>
      </c>
      <c r="S61" s="9">
        <f>VLOOKUP(A61,'New Data'!A:E,5,FALSE)</f>
        <v>45234</v>
      </c>
      <c r="T61" s="10">
        <f t="shared" si="3"/>
        <v>144.7873298</v>
      </c>
      <c r="U61" s="11">
        <f t="shared" si="4"/>
        <v>0.001967113891</v>
      </c>
      <c r="V61" s="12">
        <f t="shared" si="7"/>
        <v>37.12495636</v>
      </c>
      <c r="W61" s="10">
        <f t="shared" si="5"/>
        <v>73.02901735</v>
      </c>
      <c r="X61" s="11">
        <f t="shared" si="8"/>
        <v>0.2564102564</v>
      </c>
      <c r="Y61" s="11">
        <f t="shared" si="6"/>
        <v>0.3284071421</v>
      </c>
    </row>
    <row r="62">
      <c r="A62" s="7" t="str">
        <f t="shared" si="1"/>
        <v>TPUSC7096U</v>
      </c>
      <c r="B62" s="2" t="s">
        <v>276</v>
      </c>
      <c r="C62" s="2" t="s">
        <v>277</v>
      </c>
      <c r="D62" s="7" t="str">
        <f t="shared" si="2"/>
        <v>300x250 </v>
      </c>
      <c r="E62" s="2" t="s">
        <v>278</v>
      </c>
      <c r="F62" s="2" t="s">
        <v>28</v>
      </c>
      <c r="G62" s="8" t="s">
        <v>279</v>
      </c>
      <c r="H62" s="2" t="s">
        <v>62</v>
      </c>
      <c r="I62" s="2" t="s">
        <v>53</v>
      </c>
      <c r="J62" s="2">
        <v>25206.0</v>
      </c>
      <c r="K62" s="2">
        <v>75.0</v>
      </c>
      <c r="L62" s="2">
        <v>3588.0</v>
      </c>
      <c r="M62" s="2">
        <v>23556.0</v>
      </c>
      <c r="N62" s="2">
        <v>19.0</v>
      </c>
      <c r="O62" s="3">
        <v>6846.356434</v>
      </c>
      <c r="P62" s="7" t="str">
        <f>VLOOKUP(A62,'New Data'!A:E,2,FALSE)</f>
        <v>Female</v>
      </c>
      <c r="Q62" s="7">
        <f>VLOOKUP(A62,'New Data'!A:E,3,FALSE)</f>
        <v>29</v>
      </c>
      <c r="R62" s="7" t="str">
        <f>VLOOKUP(A62,'New Data'!A:E,4,FALSE)</f>
        <v>Florida</v>
      </c>
      <c r="S62" s="9">
        <f>VLOOKUP(A62,'New Data'!A:E,5,FALSE)</f>
        <v>45080</v>
      </c>
      <c r="T62" s="10">
        <f t="shared" si="3"/>
        <v>360.3345492</v>
      </c>
      <c r="U62" s="11">
        <f t="shared" si="4"/>
        <v>0.002975482028</v>
      </c>
      <c r="V62" s="12">
        <f t="shared" si="7"/>
        <v>91.28475245</v>
      </c>
      <c r="W62" s="10">
        <f t="shared" si="5"/>
        <v>271.6161404</v>
      </c>
      <c r="X62" s="11">
        <f t="shared" si="8"/>
        <v>0.2533333333</v>
      </c>
      <c r="Y62" s="11">
        <f t="shared" si="6"/>
        <v>0.1423470602</v>
      </c>
    </row>
    <row r="63">
      <c r="A63" s="7" t="str">
        <f t="shared" si="1"/>
        <v>EDMHM0851Y</v>
      </c>
      <c r="B63" s="2" t="s">
        <v>280</v>
      </c>
      <c r="C63" s="2" t="s">
        <v>281</v>
      </c>
      <c r="D63" s="7" t="str">
        <f t="shared" si="2"/>
        <v>300x250 </v>
      </c>
      <c r="E63" s="2" t="s">
        <v>282</v>
      </c>
      <c r="F63" s="2" t="s">
        <v>36</v>
      </c>
      <c r="G63" s="8" t="s">
        <v>283</v>
      </c>
      <c r="H63" s="2" t="s">
        <v>48</v>
      </c>
      <c r="I63" s="2" t="s">
        <v>43</v>
      </c>
      <c r="J63" s="2">
        <v>12770.0</v>
      </c>
      <c r="K63" s="2">
        <v>84.0</v>
      </c>
      <c r="L63" s="2">
        <v>6224.0</v>
      </c>
      <c r="M63" s="2">
        <v>11110.0</v>
      </c>
      <c r="N63" s="2">
        <v>21.0</v>
      </c>
      <c r="O63" s="3">
        <v>2087.509827</v>
      </c>
      <c r="P63" s="7" t="str">
        <f>VLOOKUP(A63,'New Data'!A:E,2,FALSE)</f>
        <v>Male</v>
      </c>
      <c r="Q63" s="7">
        <f>VLOOKUP(A63,'New Data'!A:E,3,FALSE)</f>
        <v>44</v>
      </c>
      <c r="R63" s="7" t="str">
        <f>VLOOKUP(A63,'New Data'!A:E,4,FALSE)</f>
        <v>Nebraska</v>
      </c>
      <c r="S63" s="9">
        <f>VLOOKUP(A63,'New Data'!A:E,5,FALSE)</f>
        <v>44950</v>
      </c>
      <c r="T63" s="10">
        <f t="shared" si="3"/>
        <v>99.40522986</v>
      </c>
      <c r="U63" s="11">
        <f t="shared" si="4"/>
        <v>0.006577916993</v>
      </c>
      <c r="V63" s="12">
        <f t="shared" si="7"/>
        <v>24.85130746</v>
      </c>
      <c r="W63" s="10">
        <f t="shared" si="5"/>
        <v>163.4698377</v>
      </c>
      <c r="X63" s="11">
        <f t="shared" si="8"/>
        <v>0.25</v>
      </c>
      <c r="Y63" s="11">
        <f t="shared" si="6"/>
        <v>0.4873923258</v>
      </c>
    </row>
    <row r="64">
      <c r="A64" s="7" t="str">
        <f t="shared" si="1"/>
        <v>PXTFY2287U</v>
      </c>
      <c r="B64" s="2" t="s">
        <v>284</v>
      </c>
      <c r="C64" s="2" t="s">
        <v>285</v>
      </c>
      <c r="D64" s="7" t="str">
        <f t="shared" si="2"/>
        <v>320x50 </v>
      </c>
      <c r="E64" s="2" t="s">
        <v>286</v>
      </c>
      <c r="F64" s="2" t="s">
        <v>41</v>
      </c>
      <c r="G64" s="8" t="s">
        <v>287</v>
      </c>
      <c r="H64" s="2" t="s">
        <v>30</v>
      </c>
      <c r="I64" s="2" t="s">
        <v>31</v>
      </c>
      <c r="J64" s="2">
        <v>18633.0</v>
      </c>
      <c r="K64" s="2">
        <v>60.0</v>
      </c>
      <c r="L64" s="2">
        <v>9424.0</v>
      </c>
      <c r="M64" s="2">
        <v>18087.0</v>
      </c>
      <c r="N64" s="2">
        <v>15.0</v>
      </c>
      <c r="O64" s="3">
        <v>6785.063293</v>
      </c>
      <c r="P64" s="7" t="str">
        <f>VLOOKUP(A64,'New Data'!A:E,2,FALSE)</f>
        <v>Male</v>
      </c>
      <c r="Q64" s="7">
        <f>VLOOKUP(A64,'New Data'!A:E,3,FALSE)</f>
        <v>52</v>
      </c>
      <c r="R64" s="7" t="str">
        <f>VLOOKUP(A64,'New Data'!A:E,4,FALSE)</f>
        <v>Texas</v>
      </c>
      <c r="S64" s="9">
        <f>VLOOKUP(A64,'New Data'!A:E,5,FALSE)</f>
        <v>45228</v>
      </c>
      <c r="T64" s="10">
        <f t="shared" si="3"/>
        <v>452.3375529</v>
      </c>
      <c r="U64" s="11">
        <f t="shared" si="4"/>
        <v>0.003220093383</v>
      </c>
      <c r="V64" s="12">
        <f t="shared" si="7"/>
        <v>113.0843882</v>
      </c>
      <c r="W64" s="10">
        <f t="shared" si="5"/>
        <v>364.1422902</v>
      </c>
      <c r="X64" s="11">
        <f t="shared" si="8"/>
        <v>0.25</v>
      </c>
      <c r="Y64" s="11">
        <f t="shared" si="6"/>
        <v>0.505769334</v>
      </c>
    </row>
    <row r="65">
      <c r="A65" s="7" t="str">
        <f t="shared" si="1"/>
        <v>XLDQB0289S</v>
      </c>
      <c r="B65" s="2" t="s">
        <v>288</v>
      </c>
      <c r="C65" s="2" t="s">
        <v>289</v>
      </c>
      <c r="D65" s="7" t="str">
        <f t="shared" si="2"/>
        <v>320x50 </v>
      </c>
      <c r="E65" s="2" t="s">
        <v>290</v>
      </c>
      <c r="F65" s="2" t="s">
        <v>36</v>
      </c>
      <c r="G65" s="8" t="s">
        <v>291</v>
      </c>
      <c r="H65" s="2" t="s">
        <v>30</v>
      </c>
      <c r="I65" s="2" t="s">
        <v>31</v>
      </c>
      <c r="J65" s="2">
        <v>9533.0</v>
      </c>
      <c r="K65" s="2">
        <v>66.0</v>
      </c>
      <c r="L65" s="2">
        <v>6548.0</v>
      </c>
      <c r="M65" s="2">
        <v>9042.0</v>
      </c>
      <c r="N65" s="2">
        <v>16.0</v>
      </c>
      <c r="O65" s="3">
        <v>5574.543505</v>
      </c>
      <c r="P65" s="7" t="str">
        <f>VLOOKUP(A65,'New Data'!A:E,2,FALSE)</f>
        <v>Male</v>
      </c>
      <c r="Q65" s="7">
        <f>VLOOKUP(A65,'New Data'!A:E,3,FALSE)</f>
        <v>48</v>
      </c>
      <c r="R65" s="7" t="str">
        <f>VLOOKUP(A65,'New Data'!A:E,4,FALSE)</f>
        <v>California</v>
      </c>
      <c r="S65" s="9">
        <f>VLOOKUP(A65,'New Data'!A:E,5,FALSE)</f>
        <v>45193</v>
      </c>
      <c r="T65" s="10">
        <f t="shared" si="3"/>
        <v>348.4089691</v>
      </c>
      <c r="U65" s="11">
        <f t="shared" si="4"/>
        <v>0.006923318997</v>
      </c>
      <c r="V65" s="12">
        <f t="shared" si="7"/>
        <v>84.46278038</v>
      </c>
      <c r="W65" s="10">
        <f t="shared" si="5"/>
        <v>584.762772</v>
      </c>
      <c r="X65" s="11">
        <f t="shared" si="8"/>
        <v>0.2424242424</v>
      </c>
      <c r="Y65" s="11">
        <f t="shared" si="6"/>
        <v>0.6868771635</v>
      </c>
    </row>
    <row r="66">
      <c r="A66" s="7" t="str">
        <f t="shared" si="1"/>
        <v>XJAXD7769J</v>
      </c>
      <c r="B66" s="2" t="s">
        <v>292</v>
      </c>
      <c r="C66" s="2" t="s">
        <v>293</v>
      </c>
      <c r="D66" s="7" t="str">
        <f t="shared" si="2"/>
        <v>320x50 </v>
      </c>
      <c r="E66" s="2" t="s">
        <v>294</v>
      </c>
      <c r="F66" s="2" t="s">
        <v>36</v>
      </c>
      <c r="G66" s="8" t="s">
        <v>295</v>
      </c>
      <c r="H66" s="2" t="s">
        <v>212</v>
      </c>
      <c r="I66" s="2" t="s">
        <v>31</v>
      </c>
      <c r="J66" s="2">
        <v>14553.0</v>
      </c>
      <c r="K66" s="2">
        <v>47.0</v>
      </c>
      <c r="L66" s="2">
        <v>6119.0</v>
      </c>
      <c r="M66" s="2">
        <v>12505.0</v>
      </c>
      <c r="N66" s="2">
        <v>11.0</v>
      </c>
      <c r="O66" s="3">
        <v>6968.00047</v>
      </c>
      <c r="P66" s="7" t="str">
        <f>VLOOKUP(A66,'New Data'!A:E,2,FALSE)</f>
        <v>Female</v>
      </c>
      <c r="Q66" s="7">
        <f>VLOOKUP(A66,'New Data'!A:E,3,FALSE)</f>
        <v>26</v>
      </c>
      <c r="R66" s="7" t="str">
        <f>VLOOKUP(A66,'New Data'!A:E,4,FALSE)</f>
        <v>Minnesota</v>
      </c>
      <c r="S66" s="9">
        <f>VLOOKUP(A66,'New Data'!A:E,5,FALSE)</f>
        <v>45114</v>
      </c>
      <c r="T66" s="10">
        <f t="shared" si="3"/>
        <v>633.4545882</v>
      </c>
      <c r="U66" s="11">
        <f t="shared" si="4"/>
        <v>0.003229574658</v>
      </c>
      <c r="V66" s="12">
        <f t="shared" si="7"/>
        <v>148.2553291</v>
      </c>
      <c r="W66" s="10">
        <f t="shared" si="5"/>
        <v>478.801654</v>
      </c>
      <c r="X66" s="11">
        <f t="shared" si="8"/>
        <v>0.2340425532</v>
      </c>
      <c r="Y66" s="11">
        <f t="shared" si="6"/>
        <v>0.4204631347</v>
      </c>
    </row>
    <row r="67">
      <c r="A67" s="7" t="str">
        <f t="shared" si="1"/>
        <v>PFARI5934S</v>
      </c>
      <c r="B67" s="2" t="s">
        <v>296</v>
      </c>
      <c r="C67" s="2" t="s">
        <v>297</v>
      </c>
      <c r="D67" s="7" t="str">
        <f t="shared" si="2"/>
        <v>300x250 </v>
      </c>
      <c r="E67" s="2" t="s">
        <v>298</v>
      </c>
      <c r="F67" s="2" t="s">
        <v>66</v>
      </c>
      <c r="G67" s="8" t="s">
        <v>299</v>
      </c>
      <c r="H67" s="2" t="s">
        <v>139</v>
      </c>
      <c r="I67" s="2" t="s">
        <v>31</v>
      </c>
      <c r="J67" s="2">
        <v>14224.0</v>
      </c>
      <c r="K67" s="2">
        <v>30.0</v>
      </c>
      <c r="L67" s="2">
        <v>2549.0</v>
      </c>
      <c r="M67" s="2">
        <v>11974.0</v>
      </c>
      <c r="N67" s="2">
        <v>7.0</v>
      </c>
      <c r="O67" s="3">
        <v>5637.303497</v>
      </c>
      <c r="P67" s="7" t="str">
        <f>VLOOKUP(A67,'New Data'!A:E,2,FALSE)</f>
        <v>Male</v>
      </c>
      <c r="Q67" s="7">
        <f>VLOOKUP(A67,'New Data'!A:E,3,FALSE)</f>
        <v>43</v>
      </c>
      <c r="R67" s="7" t="str">
        <f>VLOOKUP(A67,'New Data'!A:E,4,FALSE)</f>
        <v>Kansas</v>
      </c>
      <c r="S67" s="9">
        <f>VLOOKUP(A67,'New Data'!A:E,5,FALSE)</f>
        <v>45057</v>
      </c>
      <c r="T67" s="10">
        <f t="shared" si="3"/>
        <v>805.329071</v>
      </c>
      <c r="U67" s="11">
        <f t="shared" si="4"/>
        <v>0.002109111361</v>
      </c>
      <c r="V67" s="12">
        <f t="shared" si="7"/>
        <v>187.9101166</v>
      </c>
      <c r="W67" s="10">
        <f t="shared" si="5"/>
        <v>396.3233617</v>
      </c>
      <c r="X67" s="11">
        <f t="shared" si="8"/>
        <v>0.2333333333</v>
      </c>
      <c r="Y67" s="11">
        <f t="shared" si="6"/>
        <v>0.179204162</v>
      </c>
    </row>
    <row r="68">
      <c r="A68" s="7" t="str">
        <f t="shared" si="1"/>
        <v>XSOQC3661H</v>
      </c>
      <c r="B68" s="2" t="s">
        <v>300</v>
      </c>
      <c r="C68" s="2" t="s">
        <v>301</v>
      </c>
      <c r="D68" s="7" t="str">
        <f t="shared" si="2"/>
        <v>300x250 </v>
      </c>
      <c r="E68" s="2" t="s">
        <v>302</v>
      </c>
      <c r="F68" s="2" t="s">
        <v>66</v>
      </c>
      <c r="G68" s="8" t="s">
        <v>303</v>
      </c>
      <c r="H68" s="2" t="s">
        <v>89</v>
      </c>
      <c r="I68" s="2" t="s">
        <v>31</v>
      </c>
      <c r="J68" s="2">
        <v>14398.0</v>
      </c>
      <c r="K68" s="2">
        <v>30.0</v>
      </c>
      <c r="L68" s="2">
        <v>2807.0</v>
      </c>
      <c r="M68" s="2">
        <v>13393.0</v>
      </c>
      <c r="N68" s="2">
        <v>7.0</v>
      </c>
      <c r="O68" s="3">
        <v>5154.644555</v>
      </c>
      <c r="P68" s="7" t="str">
        <f>VLOOKUP(A68,'New Data'!A:E,2,FALSE)</f>
        <v>Female</v>
      </c>
      <c r="Q68" s="7">
        <f>VLOOKUP(A68,'New Data'!A:E,3,FALSE)</f>
        <v>61</v>
      </c>
      <c r="R68" s="7" t="str">
        <f>VLOOKUP(A68,'New Data'!A:E,4,FALSE)</f>
        <v>South Dakota</v>
      </c>
      <c r="S68" s="9">
        <f>VLOOKUP(A68,'New Data'!A:E,5,FALSE)</f>
        <v>45355</v>
      </c>
      <c r="T68" s="10">
        <f t="shared" si="3"/>
        <v>736.3777936</v>
      </c>
      <c r="U68" s="11">
        <f t="shared" si="4"/>
        <v>0.002083622725</v>
      </c>
      <c r="V68" s="12">
        <f t="shared" si="7"/>
        <v>171.8214852</v>
      </c>
      <c r="W68" s="10">
        <f t="shared" si="5"/>
        <v>358.0111512</v>
      </c>
      <c r="X68" s="11">
        <f t="shared" si="8"/>
        <v>0.2333333333</v>
      </c>
      <c r="Y68" s="11">
        <f t="shared" si="6"/>
        <v>0.194957633</v>
      </c>
    </row>
    <row r="69">
      <c r="A69" s="7" t="str">
        <f t="shared" si="1"/>
        <v>MRWWP1933D</v>
      </c>
      <c r="B69" s="2" t="s">
        <v>304</v>
      </c>
      <c r="C69" s="2" t="s">
        <v>305</v>
      </c>
      <c r="D69" s="7" t="str">
        <f t="shared" si="2"/>
        <v>320x50 </v>
      </c>
      <c r="E69" s="2" t="s">
        <v>306</v>
      </c>
      <c r="F69" s="2" t="s">
        <v>28</v>
      </c>
      <c r="G69" s="8" t="s">
        <v>207</v>
      </c>
      <c r="H69" s="2" t="s">
        <v>30</v>
      </c>
      <c r="I69" s="2" t="s">
        <v>31</v>
      </c>
      <c r="J69" s="2">
        <v>55445.0</v>
      </c>
      <c r="K69" s="2">
        <v>155.0</v>
      </c>
      <c r="L69" s="2">
        <v>4565.0</v>
      </c>
      <c r="M69" s="2">
        <v>53407.0</v>
      </c>
      <c r="N69" s="2">
        <v>36.0</v>
      </c>
      <c r="O69" s="3">
        <v>7948.480752</v>
      </c>
      <c r="P69" s="7" t="str">
        <f>VLOOKUP(A69,'New Data'!A:E,2,FALSE)</f>
        <v>Female</v>
      </c>
      <c r="Q69" s="7">
        <f>VLOOKUP(A69,'New Data'!A:E,3,FALSE)</f>
        <v>47</v>
      </c>
      <c r="R69" s="7" t="str">
        <f>VLOOKUP(A69,'New Data'!A:E,4,FALSE)</f>
        <v>Kentucky</v>
      </c>
      <c r="S69" s="9">
        <f>VLOOKUP(A69,'New Data'!A:E,5,FALSE)</f>
        <v>45017</v>
      </c>
      <c r="T69" s="10">
        <f t="shared" si="3"/>
        <v>220.791132</v>
      </c>
      <c r="U69" s="11">
        <f t="shared" si="4"/>
        <v>0.002795563171</v>
      </c>
      <c r="V69" s="12">
        <f t="shared" si="7"/>
        <v>51.28052098</v>
      </c>
      <c r="W69" s="10">
        <f t="shared" si="5"/>
        <v>143.3579358</v>
      </c>
      <c r="X69" s="11">
        <f t="shared" si="8"/>
        <v>0.2322580645</v>
      </c>
      <c r="Y69" s="11">
        <f t="shared" si="6"/>
        <v>0.08233384435</v>
      </c>
    </row>
    <row r="70">
      <c r="A70" s="7" t="str">
        <f t="shared" si="1"/>
        <v>ACISR2177V</v>
      </c>
      <c r="B70" s="2" t="s">
        <v>307</v>
      </c>
      <c r="C70" s="2" t="s">
        <v>308</v>
      </c>
      <c r="D70" s="7" t="str">
        <f t="shared" si="2"/>
        <v>320x50 </v>
      </c>
      <c r="E70" s="2" t="s">
        <v>309</v>
      </c>
      <c r="F70" s="2" t="s">
        <v>66</v>
      </c>
      <c r="G70" s="8" t="s">
        <v>310</v>
      </c>
      <c r="H70" s="2" t="s">
        <v>220</v>
      </c>
      <c r="I70" s="2" t="s">
        <v>31</v>
      </c>
      <c r="J70" s="2">
        <v>10386.0</v>
      </c>
      <c r="K70" s="2">
        <v>65.0</v>
      </c>
      <c r="L70" s="2">
        <v>5876.0</v>
      </c>
      <c r="M70" s="2">
        <v>10048.0</v>
      </c>
      <c r="N70" s="2">
        <v>15.0</v>
      </c>
      <c r="O70" s="3">
        <v>4439.838064</v>
      </c>
      <c r="P70" s="7" t="str">
        <f>VLOOKUP(A70,'New Data'!A:E,2,FALSE)</f>
        <v>Male</v>
      </c>
      <c r="Q70" s="7">
        <f>VLOOKUP(A70,'New Data'!A:E,3,FALSE)</f>
        <v>35</v>
      </c>
      <c r="R70" s="7" t="str">
        <f>VLOOKUP(A70,'New Data'!A:E,4,FALSE)</f>
        <v>Maine</v>
      </c>
      <c r="S70" s="9">
        <f>VLOOKUP(A70,'New Data'!A:E,5,FALSE)</f>
        <v>45290</v>
      </c>
      <c r="T70" s="10">
        <f t="shared" si="3"/>
        <v>295.9892043</v>
      </c>
      <c r="U70" s="11">
        <f t="shared" si="4"/>
        <v>0.006258424803</v>
      </c>
      <c r="V70" s="12">
        <f t="shared" si="7"/>
        <v>68.30520098</v>
      </c>
      <c r="W70" s="10">
        <f t="shared" si="5"/>
        <v>427.482964</v>
      </c>
      <c r="X70" s="11">
        <f t="shared" si="8"/>
        <v>0.2307692308</v>
      </c>
      <c r="Y70" s="11">
        <f t="shared" si="6"/>
        <v>0.5657616022</v>
      </c>
    </row>
    <row r="71">
      <c r="A71" s="7" t="str">
        <f t="shared" si="1"/>
        <v>IHTFN9883F</v>
      </c>
      <c r="B71" s="2" t="s">
        <v>311</v>
      </c>
      <c r="C71" s="2" t="s">
        <v>312</v>
      </c>
      <c r="D71" s="7" t="str">
        <f t="shared" si="2"/>
        <v>300x250 </v>
      </c>
      <c r="E71" s="2" t="s">
        <v>313</v>
      </c>
      <c r="F71" s="2" t="s">
        <v>36</v>
      </c>
      <c r="G71" s="8" t="s">
        <v>314</v>
      </c>
      <c r="H71" s="2" t="s">
        <v>89</v>
      </c>
      <c r="I71" s="2" t="s">
        <v>53</v>
      </c>
      <c r="J71" s="2">
        <v>17075.0</v>
      </c>
      <c r="K71" s="2">
        <v>44.0</v>
      </c>
      <c r="L71" s="2">
        <v>5508.0</v>
      </c>
      <c r="M71" s="2">
        <v>11539.0</v>
      </c>
      <c r="N71" s="2">
        <v>10.0</v>
      </c>
      <c r="O71" s="3">
        <v>5086.08996</v>
      </c>
      <c r="P71" s="7" t="str">
        <f>VLOOKUP(A71,'New Data'!A:E,2,FALSE)</f>
        <v>Male</v>
      </c>
      <c r="Q71" s="7">
        <f>VLOOKUP(A71,'New Data'!A:E,3,FALSE)</f>
        <v>37</v>
      </c>
      <c r="R71" s="7" t="str">
        <f>VLOOKUP(A71,'New Data'!A:E,4,FALSE)</f>
        <v>California</v>
      </c>
      <c r="S71" s="9">
        <f>VLOOKUP(A71,'New Data'!A:E,5,FALSE)</f>
        <v>45327</v>
      </c>
      <c r="T71" s="10">
        <f t="shared" si="3"/>
        <v>508.608996</v>
      </c>
      <c r="U71" s="11">
        <f t="shared" si="4"/>
        <v>0.002576866764</v>
      </c>
      <c r="V71" s="12">
        <f t="shared" si="7"/>
        <v>115.5929536</v>
      </c>
      <c r="W71" s="10">
        <f t="shared" si="5"/>
        <v>297.8676404</v>
      </c>
      <c r="X71" s="11">
        <f t="shared" si="8"/>
        <v>0.2272727273</v>
      </c>
      <c r="Y71" s="11">
        <f t="shared" si="6"/>
        <v>0.3225768668</v>
      </c>
    </row>
    <row r="72">
      <c r="A72" s="7" t="str">
        <f t="shared" si="1"/>
        <v>MKCYW5699X</v>
      </c>
      <c r="B72" s="2" t="s">
        <v>315</v>
      </c>
      <c r="C72" s="2" t="s">
        <v>316</v>
      </c>
      <c r="D72" s="7" t="str">
        <f t="shared" si="2"/>
        <v>300x250 </v>
      </c>
      <c r="E72" s="2" t="s">
        <v>317</v>
      </c>
      <c r="F72" s="2" t="s">
        <v>36</v>
      </c>
      <c r="G72" s="8" t="s">
        <v>318</v>
      </c>
      <c r="H72" s="2" t="s">
        <v>48</v>
      </c>
      <c r="I72" s="2" t="s">
        <v>31</v>
      </c>
      <c r="J72" s="2">
        <v>8362.0</v>
      </c>
      <c r="K72" s="2">
        <v>31.0</v>
      </c>
      <c r="L72" s="2">
        <v>5959.0</v>
      </c>
      <c r="M72" s="2">
        <v>7947.0</v>
      </c>
      <c r="N72" s="2">
        <v>7.0</v>
      </c>
      <c r="O72" s="3">
        <v>6997.468963</v>
      </c>
      <c r="P72" s="7" t="str">
        <f>VLOOKUP(A72,'New Data'!A:E,2,FALSE)</f>
        <v>Male</v>
      </c>
      <c r="Q72" s="7">
        <f>VLOOKUP(A72,'New Data'!A:E,3,FALSE)</f>
        <v>24</v>
      </c>
      <c r="R72" s="7" t="str">
        <f>VLOOKUP(A72,'New Data'!A:E,4,FALSE)</f>
        <v>Maine</v>
      </c>
      <c r="S72" s="9">
        <f>VLOOKUP(A72,'New Data'!A:E,5,FALSE)</f>
        <v>45517</v>
      </c>
      <c r="T72" s="10">
        <f t="shared" si="3"/>
        <v>999.6384233</v>
      </c>
      <c r="U72" s="11">
        <f t="shared" si="4"/>
        <v>0.00370724707</v>
      </c>
      <c r="V72" s="12">
        <f t="shared" si="7"/>
        <v>225.7248053</v>
      </c>
      <c r="W72" s="10">
        <f t="shared" si="5"/>
        <v>836.8176229</v>
      </c>
      <c r="X72" s="11">
        <f t="shared" si="8"/>
        <v>0.2258064516</v>
      </c>
      <c r="Y72" s="11">
        <f t="shared" si="6"/>
        <v>0.7126285578</v>
      </c>
    </row>
    <row r="73">
      <c r="A73" s="7" t="str">
        <f t="shared" si="1"/>
        <v>VRAEE9947R</v>
      </c>
      <c r="B73" s="2" t="s">
        <v>319</v>
      </c>
      <c r="C73" s="2" t="s">
        <v>320</v>
      </c>
      <c r="D73" s="7" t="str">
        <f t="shared" si="2"/>
        <v>320x50 </v>
      </c>
      <c r="E73" s="2" t="s">
        <v>321</v>
      </c>
      <c r="F73" s="2" t="s">
        <v>28</v>
      </c>
      <c r="G73" s="8" t="s">
        <v>322</v>
      </c>
      <c r="H73" s="2" t="s">
        <v>220</v>
      </c>
      <c r="I73" s="2" t="s">
        <v>31</v>
      </c>
      <c r="J73" s="2">
        <v>12148.0</v>
      </c>
      <c r="K73" s="2">
        <v>40.0</v>
      </c>
      <c r="L73" s="2">
        <v>7950.0</v>
      </c>
      <c r="M73" s="2">
        <v>11360.0</v>
      </c>
      <c r="N73" s="2">
        <v>9.0</v>
      </c>
      <c r="O73" s="3">
        <v>1936.008049</v>
      </c>
      <c r="P73" s="7" t="str">
        <f>VLOOKUP(A73,'New Data'!A:E,2,FALSE)</f>
        <v>Female</v>
      </c>
      <c r="Q73" s="7">
        <f>VLOOKUP(A73,'New Data'!A:E,3,FALSE)</f>
        <v>47</v>
      </c>
      <c r="R73" s="7" t="str">
        <f>VLOOKUP(A73,'New Data'!A:E,4,FALSE)</f>
        <v>Maryland</v>
      </c>
      <c r="S73" s="9">
        <f>VLOOKUP(A73,'New Data'!A:E,5,FALSE)</f>
        <v>45388</v>
      </c>
      <c r="T73" s="10">
        <f t="shared" si="3"/>
        <v>215.1120054</v>
      </c>
      <c r="U73" s="11">
        <f t="shared" si="4"/>
        <v>0.003292723082</v>
      </c>
      <c r="V73" s="12">
        <f t="shared" si="7"/>
        <v>48.40020123</v>
      </c>
      <c r="W73" s="10">
        <f t="shared" si="5"/>
        <v>159.3684597</v>
      </c>
      <c r="X73" s="11">
        <f t="shared" si="8"/>
        <v>0.225</v>
      </c>
      <c r="Y73" s="11">
        <f t="shared" si="6"/>
        <v>0.6544287125</v>
      </c>
    </row>
    <row r="74">
      <c r="A74" s="7" t="str">
        <f t="shared" si="1"/>
        <v>YEMIG6375F</v>
      </c>
      <c r="B74" s="2" t="s">
        <v>323</v>
      </c>
      <c r="C74" s="2" t="s">
        <v>324</v>
      </c>
      <c r="D74" s="7" t="str">
        <f t="shared" si="2"/>
        <v>300x250 </v>
      </c>
      <c r="E74" s="2" t="s">
        <v>325</v>
      </c>
      <c r="F74" s="2" t="s">
        <v>66</v>
      </c>
      <c r="G74" s="8" t="s">
        <v>326</v>
      </c>
      <c r="H74" s="2" t="s">
        <v>30</v>
      </c>
      <c r="I74" s="2" t="s">
        <v>43</v>
      </c>
      <c r="J74" s="2">
        <v>28888.0</v>
      </c>
      <c r="K74" s="2">
        <v>85.0</v>
      </c>
      <c r="L74" s="2">
        <v>21437.0</v>
      </c>
      <c r="M74" s="2">
        <v>27586.0</v>
      </c>
      <c r="N74" s="2">
        <v>19.0</v>
      </c>
      <c r="O74" s="3">
        <v>6858.578118</v>
      </c>
      <c r="P74" s="7" t="str">
        <f>VLOOKUP(A74,'New Data'!A:E,2,FALSE)</f>
        <v>Female</v>
      </c>
      <c r="Q74" s="7">
        <f>VLOOKUP(A74,'New Data'!A:E,3,FALSE)</f>
        <v>22</v>
      </c>
      <c r="R74" s="7" t="str">
        <f>VLOOKUP(A74,'New Data'!A:E,4,FALSE)</f>
        <v>Ohio</v>
      </c>
      <c r="S74" s="9">
        <f>VLOOKUP(A74,'New Data'!A:E,5,FALSE)</f>
        <v>45122</v>
      </c>
      <c r="T74" s="10">
        <f t="shared" si="3"/>
        <v>360.9777957</v>
      </c>
      <c r="U74" s="11">
        <f t="shared" si="4"/>
        <v>0.002942398228</v>
      </c>
      <c r="V74" s="12">
        <f t="shared" si="7"/>
        <v>80.68915433</v>
      </c>
      <c r="W74" s="10">
        <f t="shared" si="5"/>
        <v>237.4196247</v>
      </c>
      <c r="X74" s="11">
        <f t="shared" si="8"/>
        <v>0.2235294118</v>
      </c>
      <c r="Y74" s="11">
        <f t="shared" si="6"/>
        <v>0.742072833</v>
      </c>
    </row>
    <row r="75">
      <c r="A75" s="7" t="str">
        <f t="shared" si="1"/>
        <v>RLRXJ9018X</v>
      </c>
      <c r="B75" s="2" t="s">
        <v>327</v>
      </c>
      <c r="C75" s="2" t="s">
        <v>328</v>
      </c>
      <c r="D75" s="7" t="str">
        <f t="shared" si="2"/>
        <v>300x250 </v>
      </c>
      <c r="E75" s="2" t="s">
        <v>329</v>
      </c>
      <c r="F75" s="2" t="s">
        <v>66</v>
      </c>
      <c r="G75" s="8" t="s">
        <v>330</v>
      </c>
      <c r="H75" s="2" t="s">
        <v>30</v>
      </c>
      <c r="I75" s="2" t="s">
        <v>31</v>
      </c>
      <c r="J75" s="2">
        <v>7921.0</v>
      </c>
      <c r="K75" s="2">
        <v>50.0</v>
      </c>
      <c r="L75" s="2">
        <v>4727.0</v>
      </c>
      <c r="M75" s="2">
        <v>6513.0</v>
      </c>
      <c r="N75" s="2">
        <v>11.0</v>
      </c>
      <c r="O75" s="3">
        <v>5379.00144</v>
      </c>
      <c r="P75" s="7" t="str">
        <f>VLOOKUP(A75,'New Data'!A:E,2,FALSE)</f>
        <v>Female</v>
      </c>
      <c r="Q75" s="7">
        <f>VLOOKUP(A75,'New Data'!A:E,3,FALSE)</f>
        <v>41</v>
      </c>
      <c r="R75" s="7" t="str">
        <f>VLOOKUP(A75,'New Data'!A:E,4,FALSE)</f>
        <v>Ohio</v>
      </c>
      <c r="S75" s="9">
        <f>VLOOKUP(A75,'New Data'!A:E,5,FALSE)</f>
        <v>45079</v>
      </c>
      <c r="T75" s="10">
        <f t="shared" si="3"/>
        <v>489.0001309</v>
      </c>
      <c r="U75" s="11">
        <f t="shared" si="4"/>
        <v>0.006312334301</v>
      </c>
      <c r="V75" s="12">
        <f t="shared" si="7"/>
        <v>107.5800288</v>
      </c>
      <c r="W75" s="10">
        <f t="shared" si="5"/>
        <v>679.0811059</v>
      </c>
      <c r="X75" s="11">
        <f t="shared" si="8"/>
        <v>0.22</v>
      </c>
      <c r="Y75" s="11">
        <f t="shared" si="6"/>
        <v>0.5967680848</v>
      </c>
    </row>
    <row r="76">
      <c r="A76" s="7" t="str">
        <f t="shared" si="1"/>
        <v>LAUXF7510L</v>
      </c>
      <c r="B76" s="2" t="s">
        <v>331</v>
      </c>
      <c r="C76" s="2" t="s">
        <v>332</v>
      </c>
      <c r="D76" s="7" t="str">
        <f t="shared" si="2"/>
        <v>300x250 </v>
      </c>
      <c r="E76" s="2" t="s">
        <v>333</v>
      </c>
      <c r="F76" s="2" t="s">
        <v>66</v>
      </c>
      <c r="G76" s="8" t="s">
        <v>334</v>
      </c>
      <c r="H76" s="2" t="s">
        <v>30</v>
      </c>
      <c r="I76" s="2" t="s">
        <v>43</v>
      </c>
      <c r="J76" s="2">
        <v>16236.0</v>
      </c>
      <c r="K76" s="2">
        <v>50.0</v>
      </c>
      <c r="L76" s="2">
        <v>8669.0</v>
      </c>
      <c r="M76" s="2">
        <v>15208.0</v>
      </c>
      <c r="N76" s="2">
        <v>11.0</v>
      </c>
      <c r="O76" s="3">
        <v>1639.813696</v>
      </c>
      <c r="P76" s="7" t="str">
        <f>VLOOKUP(A76,'New Data'!A:E,2,FALSE)</f>
        <v>Female</v>
      </c>
      <c r="Q76" s="7">
        <f>VLOOKUP(A76,'New Data'!A:E,3,FALSE)</f>
        <v>30</v>
      </c>
      <c r="R76" s="7" t="str">
        <f>VLOOKUP(A76,'New Data'!A:E,4,FALSE)</f>
        <v>West Virginia</v>
      </c>
      <c r="S76" s="9">
        <f>VLOOKUP(A76,'New Data'!A:E,5,FALSE)</f>
        <v>45430</v>
      </c>
      <c r="T76" s="10">
        <f t="shared" si="3"/>
        <v>149.0739724</v>
      </c>
      <c r="U76" s="11">
        <f t="shared" si="4"/>
        <v>0.00307957625</v>
      </c>
      <c r="V76" s="12">
        <f t="shared" si="7"/>
        <v>32.79627392</v>
      </c>
      <c r="W76" s="10">
        <f t="shared" si="5"/>
        <v>100.9986263</v>
      </c>
      <c r="X76" s="11">
        <f t="shared" si="8"/>
        <v>0.22</v>
      </c>
      <c r="Y76" s="11">
        <f t="shared" si="6"/>
        <v>0.5339369303</v>
      </c>
    </row>
    <row r="77">
      <c r="A77" s="7" t="str">
        <f t="shared" si="1"/>
        <v>DRQEG8768V</v>
      </c>
      <c r="B77" s="2" t="s">
        <v>335</v>
      </c>
      <c r="C77" s="2" t="s">
        <v>336</v>
      </c>
      <c r="D77" s="7" t="str">
        <f t="shared" si="2"/>
        <v>320x50 </v>
      </c>
      <c r="E77" s="2" t="s">
        <v>337</v>
      </c>
      <c r="F77" s="2" t="s">
        <v>28</v>
      </c>
      <c r="G77" s="8" t="s">
        <v>279</v>
      </c>
      <c r="H77" s="2" t="s">
        <v>48</v>
      </c>
      <c r="I77" s="2" t="s">
        <v>31</v>
      </c>
      <c r="J77" s="2">
        <v>32714.0</v>
      </c>
      <c r="K77" s="2">
        <v>69.0</v>
      </c>
      <c r="L77" s="2">
        <v>3756.0</v>
      </c>
      <c r="M77" s="2">
        <v>30764.0</v>
      </c>
      <c r="N77" s="2">
        <v>15.0</v>
      </c>
      <c r="O77" s="3">
        <v>1506.624304</v>
      </c>
      <c r="P77" s="7" t="str">
        <f>VLOOKUP(A77,'New Data'!A:E,2,FALSE)</f>
        <v>Male</v>
      </c>
      <c r="Q77" s="7">
        <f>VLOOKUP(A77,'New Data'!A:E,3,FALSE)</f>
        <v>50</v>
      </c>
      <c r="R77" s="7" t="str">
        <f>VLOOKUP(A77,'New Data'!A:E,4,FALSE)</f>
        <v>Kentucky</v>
      </c>
      <c r="S77" s="9">
        <f>VLOOKUP(A77,'New Data'!A:E,5,FALSE)</f>
        <v>45233</v>
      </c>
      <c r="T77" s="10">
        <f t="shared" si="3"/>
        <v>100.4416203</v>
      </c>
      <c r="U77" s="11">
        <f t="shared" si="4"/>
        <v>0.002109188727</v>
      </c>
      <c r="V77" s="12">
        <f t="shared" si="7"/>
        <v>21.83513484</v>
      </c>
      <c r="W77" s="10">
        <f t="shared" si="5"/>
        <v>46.05442025</v>
      </c>
      <c r="X77" s="11">
        <f t="shared" si="8"/>
        <v>0.2173913043</v>
      </c>
      <c r="Y77" s="11">
        <f t="shared" si="6"/>
        <v>0.1148132298</v>
      </c>
    </row>
    <row r="78">
      <c r="A78" s="7" t="str">
        <f t="shared" si="1"/>
        <v>XJAXD7769J</v>
      </c>
      <c r="B78" s="2" t="s">
        <v>338</v>
      </c>
      <c r="C78" s="2" t="s">
        <v>339</v>
      </c>
      <c r="D78" s="7" t="str">
        <f t="shared" si="2"/>
        <v>320x50 </v>
      </c>
      <c r="E78" s="2" t="s">
        <v>294</v>
      </c>
      <c r="F78" s="2" t="s">
        <v>28</v>
      </c>
      <c r="G78" s="8" t="s">
        <v>340</v>
      </c>
      <c r="H78" s="2" t="s">
        <v>30</v>
      </c>
      <c r="I78" s="2" t="s">
        <v>31</v>
      </c>
      <c r="J78" s="2">
        <v>17582.0</v>
      </c>
      <c r="K78" s="2">
        <v>56.0</v>
      </c>
      <c r="L78" s="2">
        <v>9848.0</v>
      </c>
      <c r="M78" s="2">
        <v>16558.0</v>
      </c>
      <c r="N78" s="2">
        <v>12.0</v>
      </c>
      <c r="O78" s="3">
        <v>6846.447915</v>
      </c>
      <c r="P78" s="7" t="str">
        <f>VLOOKUP(A78,'New Data'!A:E,2,FALSE)</f>
        <v>Female</v>
      </c>
      <c r="Q78" s="7">
        <f>VLOOKUP(A78,'New Data'!A:E,3,FALSE)</f>
        <v>26</v>
      </c>
      <c r="R78" s="7" t="str">
        <f>VLOOKUP(A78,'New Data'!A:E,4,FALSE)</f>
        <v>Minnesota</v>
      </c>
      <c r="S78" s="9">
        <f>VLOOKUP(A78,'New Data'!A:E,5,FALSE)</f>
        <v>45114</v>
      </c>
      <c r="T78" s="10">
        <f t="shared" si="3"/>
        <v>570.5373263</v>
      </c>
      <c r="U78" s="11">
        <f t="shared" si="4"/>
        <v>0.003185075646</v>
      </c>
      <c r="V78" s="12">
        <f t="shared" si="7"/>
        <v>122.2579985</v>
      </c>
      <c r="W78" s="10">
        <f t="shared" si="5"/>
        <v>389.4009734</v>
      </c>
      <c r="X78" s="11">
        <f t="shared" si="8"/>
        <v>0.2142857143</v>
      </c>
      <c r="Y78" s="11">
        <f t="shared" si="6"/>
        <v>0.5601183028</v>
      </c>
    </row>
    <row r="79">
      <c r="A79" s="7" t="str">
        <f t="shared" si="1"/>
        <v>YWOKG0142J</v>
      </c>
      <c r="B79" s="2" t="s">
        <v>341</v>
      </c>
      <c r="C79" s="2" t="s">
        <v>342</v>
      </c>
      <c r="D79" s="7" t="str">
        <f t="shared" si="2"/>
        <v>300x250 </v>
      </c>
      <c r="E79" s="2" t="s">
        <v>343</v>
      </c>
      <c r="F79" s="2" t="s">
        <v>66</v>
      </c>
      <c r="G79" s="8" t="s">
        <v>344</v>
      </c>
      <c r="H79" s="2" t="s">
        <v>30</v>
      </c>
      <c r="I79" s="2" t="s">
        <v>53</v>
      </c>
      <c r="J79" s="2">
        <v>24962.0</v>
      </c>
      <c r="K79" s="2">
        <v>75.0</v>
      </c>
      <c r="L79" s="2">
        <v>18450.0</v>
      </c>
      <c r="M79" s="2">
        <v>24128.0</v>
      </c>
      <c r="N79" s="2">
        <v>16.0</v>
      </c>
      <c r="O79" s="3">
        <v>6809.056051</v>
      </c>
      <c r="P79" s="7" t="str">
        <f>VLOOKUP(A79,'New Data'!A:E,2,FALSE)</f>
        <v>Female</v>
      </c>
      <c r="Q79" s="7">
        <f>VLOOKUP(A79,'New Data'!A:E,3,FALSE)</f>
        <v>51</v>
      </c>
      <c r="R79" s="7" t="str">
        <f>VLOOKUP(A79,'New Data'!A:E,4,FALSE)</f>
        <v>Mississippi</v>
      </c>
      <c r="S79" s="9">
        <f>VLOOKUP(A79,'New Data'!A:E,5,FALSE)</f>
        <v>45353</v>
      </c>
      <c r="T79" s="10">
        <f t="shared" si="3"/>
        <v>425.5660032</v>
      </c>
      <c r="U79" s="11">
        <f t="shared" si="4"/>
        <v>0.003004566942</v>
      </c>
      <c r="V79" s="12">
        <f t="shared" si="7"/>
        <v>90.78741401</v>
      </c>
      <c r="W79" s="10">
        <f t="shared" si="5"/>
        <v>272.7768629</v>
      </c>
      <c r="X79" s="11">
        <f t="shared" si="8"/>
        <v>0.2133333333</v>
      </c>
      <c r="Y79" s="11">
        <f t="shared" si="6"/>
        <v>0.7391234677</v>
      </c>
    </row>
    <row r="80">
      <c r="A80" s="7" t="str">
        <f t="shared" si="1"/>
        <v>UFJIL2790F</v>
      </c>
      <c r="B80" s="2" t="s">
        <v>345</v>
      </c>
      <c r="C80" s="2" t="s">
        <v>346</v>
      </c>
      <c r="D80" s="7" t="str">
        <f t="shared" si="2"/>
        <v>300x250 </v>
      </c>
      <c r="E80" s="2" t="s">
        <v>347</v>
      </c>
      <c r="F80" s="2" t="s">
        <v>66</v>
      </c>
      <c r="G80" s="8" t="s">
        <v>29</v>
      </c>
      <c r="H80" s="2" t="s">
        <v>71</v>
      </c>
      <c r="I80" s="2" t="s">
        <v>43</v>
      </c>
      <c r="J80" s="2">
        <v>27592.0</v>
      </c>
      <c r="K80" s="2">
        <v>80.0</v>
      </c>
      <c r="L80" s="2">
        <v>10901.0</v>
      </c>
      <c r="M80" s="2">
        <v>24980.0</v>
      </c>
      <c r="N80" s="2">
        <v>17.0</v>
      </c>
      <c r="O80" s="3">
        <v>6809.356022</v>
      </c>
      <c r="P80" s="7" t="str">
        <f>VLOOKUP(A80,'New Data'!A:E,2,FALSE)</f>
        <v>Female</v>
      </c>
      <c r="Q80" s="7">
        <f>VLOOKUP(A80,'New Data'!A:E,3,FALSE)</f>
        <v>34</v>
      </c>
      <c r="R80" s="7" t="str">
        <f>VLOOKUP(A80,'New Data'!A:E,4,FALSE)</f>
        <v>South Carolina</v>
      </c>
      <c r="S80" s="9">
        <f>VLOOKUP(A80,'New Data'!A:E,5,FALSE)</f>
        <v>44944</v>
      </c>
      <c r="T80" s="10">
        <f t="shared" si="3"/>
        <v>400.5503542</v>
      </c>
      <c r="U80" s="11">
        <f t="shared" si="4"/>
        <v>0.002899391128</v>
      </c>
      <c r="V80" s="12">
        <f t="shared" si="7"/>
        <v>85.11695028</v>
      </c>
      <c r="W80" s="10">
        <f t="shared" si="5"/>
        <v>246.7873305</v>
      </c>
      <c r="X80" s="11">
        <f t="shared" si="8"/>
        <v>0.2125</v>
      </c>
      <c r="Y80" s="11">
        <f t="shared" si="6"/>
        <v>0.3950782836</v>
      </c>
    </row>
    <row r="81">
      <c r="A81" s="7" t="str">
        <f t="shared" si="1"/>
        <v>OMUVE7654C</v>
      </c>
      <c r="B81" s="2" t="s">
        <v>348</v>
      </c>
      <c r="C81" s="2" t="s">
        <v>349</v>
      </c>
      <c r="D81" s="7" t="str">
        <f t="shared" si="2"/>
        <v>300x50 </v>
      </c>
      <c r="E81" s="2" t="s">
        <v>350</v>
      </c>
      <c r="F81" s="2" t="s">
        <v>36</v>
      </c>
      <c r="G81" s="8" t="s">
        <v>251</v>
      </c>
      <c r="H81" s="2" t="s">
        <v>62</v>
      </c>
      <c r="I81" s="2" t="s">
        <v>31</v>
      </c>
      <c r="J81" s="2">
        <v>10350.0</v>
      </c>
      <c r="K81" s="2">
        <v>66.0</v>
      </c>
      <c r="L81" s="2">
        <v>723.0</v>
      </c>
      <c r="M81" s="2">
        <v>8720.0</v>
      </c>
      <c r="N81" s="2">
        <v>14.0</v>
      </c>
      <c r="O81" s="3">
        <v>6774.202636</v>
      </c>
      <c r="P81" s="7" t="str">
        <f>VLOOKUP(A81,'New Data'!A:E,2,FALSE)</f>
        <v>Female</v>
      </c>
      <c r="Q81" s="7">
        <f>VLOOKUP(A81,'New Data'!A:E,3,FALSE)</f>
        <v>27</v>
      </c>
      <c r="R81" s="7" t="str">
        <f>VLOOKUP(A81,'New Data'!A:E,4,FALSE)</f>
        <v>Montana</v>
      </c>
      <c r="S81" s="9">
        <f>VLOOKUP(A81,'New Data'!A:E,5,FALSE)</f>
        <v>45106</v>
      </c>
      <c r="T81" s="10">
        <f t="shared" si="3"/>
        <v>483.8716169</v>
      </c>
      <c r="U81" s="11">
        <f t="shared" si="4"/>
        <v>0.006376811594</v>
      </c>
      <c r="V81" s="12">
        <f t="shared" si="7"/>
        <v>102.6394339</v>
      </c>
      <c r="W81" s="10">
        <f t="shared" si="5"/>
        <v>654.512332</v>
      </c>
      <c r="X81" s="11">
        <f t="shared" si="8"/>
        <v>0.2121212121</v>
      </c>
      <c r="Y81" s="11">
        <f t="shared" si="6"/>
        <v>0.06985507246</v>
      </c>
    </row>
    <row r="82">
      <c r="A82" s="7" t="str">
        <f t="shared" si="1"/>
        <v>UYBWI6518W</v>
      </c>
      <c r="B82" s="2" t="s">
        <v>351</v>
      </c>
      <c r="C82" s="2" t="s">
        <v>352</v>
      </c>
      <c r="D82" s="7" t="str">
        <f t="shared" si="2"/>
        <v>320x50 </v>
      </c>
      <c r="E82" s="2" t="s">
        <v>353</v>
      </c>
      <c r="F82" s="2" t="s">
        <v>66</v>
      </c>
      <c r="G82" s="8" t="s">
        <v>354</v>
      </c>
      <c r="H82" s="2" t="s">
        <v>71</v>
      </c>
      <c r="I82" s="2" t="s">
        <v>31</v>
      </c>
      <c r="J82" s="2">
        <v>31243.0</v>
      </c>
      <c r="K82" s="2">
        <v>100.0</v>
      </c>
      <c r="L82" s="2">
        <v>16326.0</v>
      </c>
      <c r="M82" s="2">
        <v>25991.0</v>
      </c>
      <c r="N82" s="2">
        <v>21.0</v>
      </c>
      <c r="O82" s="3">
        <v>1452.59056</v>
      </c>
      <c r="P82" s="7" t="str">
        <f>VLOOKUP(A82,'New Data'!A:E,2,FALSE)</f>
        <v>Male</v>
      </c>
      <c r="Q82" s="7">
        <f>VLOOKUP(A82,'New Data'!A:E,3,FALSE)</f>
        <v>23</v>
      </c>
      <c r="R82" s="7" t="str">
        <f>VLOOKUP(A82,'New Data'!A:E,4,FALSE)</f>
        <v>Alaska</v>
      </c>
      <c r="S82" s="9">
        <f>VLOOKUP(A82,'New Data'!A:E,5,FALSE)</f>
        <v>45369</v>
      </c>
      <c r="T82" s="10">
        <f t="shared" si="3"/>
        <v>69.17097905</v>
      </c>
      <c r="U82" s="11">
        <f t="shared" si="4"/>
        <v>0.003200716961</v>
      </c>
      <c r="V82" s="12">
        <f t="shared" si="7"/>
        <v>14.5259056</v>
      </c>
      <c r="W82" s="10">
        <f t="shared" si="5"/>
        <v>46.49331242</v>
      </c>
      <c r="X82" s="11">
        <f t="shared" si="8"/>
        <v>0.21</v>
      </c>
      <c r="Y82" s="11">
        <f t="shared" si="6"/>
        <v>0.522549051</v>
      </c>
    </row>
    <row r="83">
      <c r="A83" s="7" t="str">
        <f t="shared" si="1"/>
        <v>ZDTAD6991M</v>
      </c>
      <c r="B83" s="2" t="s">
        <v>355</v>
      </c>
      <c r="C83" s="2" t="s">
        <v>356</v>
      </c>
      <c r="D83" s="7" t="str">
        <f t="shared" si="2"/>
        <v>320x50 </v>
      </c>
      <c r="E83" s="2" t="s">
        <v>357</v>
      </c>
      <c r="F83" s="2" t="s">
        <v>66</v>
      </c>
      <c r="G83" s="8" t="s">
        <v>287</v>
      </c>
      <c r="H83" s="2" t="s">
        <v>62</v>
      </c>
      <c r="I83" s="2" t="s">
        <v>31</v>
      </c>
      <c r="J83" s="2">
        <v>37176.0</v>
      </c>
      <c r="K83" s="2">
        <v>100.0</v>
      </c>
      <c r="L83" s="2">
        <v>31829.0</v>
      </c>
      <c r="M83" s="2">
        <v>35639.0</v>
      </c>
      <c r="N83" s="2">
        <v>21.0</v>
      </c>
      <c r="O83" s="3">
        <v>6753.595242</v>
      </c>
      <c r="P83" s="7" t="str">
        <f>VLOOKUP(A83,'New Data'!A:E,2,FALSE)</f>
        <v>Female</v>
      </c>
      <c r="Q83" s="7">
        <f>VLOOKUP(A83,'New Data'!A:E,3,FALSE)</f>
        <v>43</v>
      </c>
      <c r="R83" s="7" t="str">
        <f>VLOOKUP(A83,'New Data'!A:E,4,FALSE)</f>
        <v>Colorado</v>
      </c>
      <c r="S83" s="9">
        <f>VLOOKUP(A83,'New Data'!A:E,5,FALSE)</f>
        <v>44946</v>
      </c>
      <c r="T83" s="10">
        <f t="shared" si="3"/>
        <v>321.5997734</v>
      </c>
      <c r="U83" s="11">
        <f t="shared" si="4"/>
        <v>0.002689907467</v>
      </c>
      <c r="V83" s="12">
        <f t="shared" si="7"/>
        <v>67.53595242</v>
      </c>
      <c r="W83" s="10">
        <f t="shared" si="5"/>
        <v>181.6654627</v>
      </c>
      <c r="X83" s="11">
        <f t="shared" si="8"/>
        <v>0.21</v>
      </c>
      <c r="Y83" s="11">
        <f t="shared" si="6"/>
        <v>0.8561706477</v>
      </c>
    </row>
    <row r="84">
      <c r="A84" s="7" t="str">
        <f t="shared" si="1"/>
        <v>PBJVX1159R</v>
      </c>
      <c r="B84" s="2" t="s">
        <v>358</v>
      </c>
      <c r="C84" s="2" t="s">
        <v>359</v>
      </c>
      <c r="D84" s="7" t="str">
        <f t="shared" si="2"/>
        <v>300x250 </v>
      </c>
      <c r="E84" s="2" t="s">
        <v>360</v>
      </c>
      <c r="F84" s="2" t="s">
        <v>41</v>
      </c>
      <c r="G84" s="8" t="s">
        <v>275</v>
      </c>
      <c r="H84" s="2" t="s">
        <v>71</v>
      </c>
      <c r="I84" s="2" t="s">
        <v>43</v>
      </c>
      <c r="J84" s="2">
        <v>23156.0</v>
      </c>
      <c r="K84" s="2">
        <v>73.0</v>
      </c>
      <c r="L84" s="2">
        <v>4468.0</v>
      </c>
      <c r="M84" s="2">
        <v>18821.0</v>
      </c>
      <c r="N84" s="2">
        <v>15.0</v>
      </c>
      <c r="O84" s="3">
        <v>6173.41289</v>
      </c>
      <c r="P84" s="7" t="str">
        <f>VLOOKUP(A84,'New Data'!A:E,2,FALSE)</f>
        <v>Female</v>
      </c>
      <c r="Q84" s="7">
        <f>VLOOKUP(A84,'New Data'!A:E,3,FALSE)</f>
        <v>21</v>
      </c>
      <c r="R84" s="7" t="str">
        <f>VLOOKUP(A84,'New Data'!A:E,4,FALSE)</f>
        <v>South Dakota</v>
      </c>
      <c r="S84" s="9">
        <f>VLOOKUP(A84,'New Data'!A:E,5,FALSE)</f>
        <v>45172</v>
      </c>
      <c r="T84" s="10">
        <f t="shared" si="3"/>
        <v>411.5608593</v>
      </c>
      <c r="U84" s="11">
        <f t="shared" si="4"/>
        <v>0.003152530662</v>
      </c>
      <c r="V84" s="12">
        <f t="shared" si="7"/>
        <v>84.56729986</v>
      </c>
      <c r="W84" s="10">
        <f t="shared" si="5"/>
        <v>266.6010058</v>
      </c>
      <c r="X84" s="11">
        <f t="shared" si="8"/>
        <v>0.2054794521</v>
      </c>
      <c r="Y84" s="11">
        <f t="shared" si="6"/>
        <v>0.1929521506</v>
      </c>
    </row>
    <row r="85">
      <c r="A85" s="7" t="str">
        <f t="shared" si="1"/>
        <v>QTDDO7203O</v>
      </c>
      <c r="B85" s="2" t="s">
        <v>361</v>
      </c>
      <c r="C85" s="2" t="s">
        <v>362</v>
      </c>
      <c r="D85" s="7" t="str">
        <f t="shared" si="2"/>
        <v>300x250 </v>
      </c>
      <c r="E85" s="2" t="s">
        <v>363</v>
      </c>
      <c r="F85" s="2" t="s">
        <v>41</v>
      </c>
      <c r="G85" s="8" t="s">
        <v>151</v>
      </c>
      <c r="H85" s="2" t="s">
        <v>89</v>
      </c>
      <c r="I85" s="2" t="s">
        <v>43</v>
      </c>
      <c r="J85" s="2">
        <v>13075.0</v>
      </c>
      <c r="K85" s="2">
        <v>74.0</v>
      </c>
      <c r="L85" s="2">
        <v>5980.0</v>
      </c>
      <c r="M85" s="2">
        <v>12114.0</v>
      </c>
      <c r="N85" s="2">
        <v>15.0</v>
      </c>
      <c r="O85" s="3">
        <v>1936.130798</v>
      </c>
      <c r="P85" s="7" t="str">
        <f>VLOOKUP(A85,'New Data'!A:E,2,FALSE)</f>
        <v>Male</v>
      </c>
      <c r="Q85" s="7">
        <f>VLOOKUP(A85,'New Data'!A:E,3,FALSE)</f>
        <v>20</v>
      </c>
      <c r="R85" s="7" t="str">
        <f>VLOOKUP(A85,'New Data'!A:E,4,FALSE)</f>
        <v>Hawaii</v>
      </c>
      <c r="S85" s="9">
        <f>VLOOKUP(A85,'New Data'!A:E,5,FALSE)</f>
        <v>45287</v>
      </c>
      <c r="T85" s="10">
        <f t="shared" si="3"/>
        <v>129.0753865</v>
      </c>
      <c r="U85" s="11">
        <f t="shared" si="4"/>
        <v>0.005659655832</v>
      </c>
      <c r="V85" s="12">
        <f t="shared" si="7"/>
        <v>26.1639297</v>
      </c>
      <c r="W85" s="10">
        <f t="shared" si="5"/>
        <v>148.0788373</v>
      </c>
      <c r="X85" s="11">
        <f t="shared" si="8"/>
        <v>0.2027027027</v>
      </c>
      <c r="Y85" s="11">
        <f t="shared" si="6"/>
        <v>0.4573613767</v>
      </c>
    </row>
    <row r="86">
      <c r="A86" s="7" t="str">
        <f t="shared" si="1"/>
        <v>FRLAV2389E</v>
      </c>
      <c r="B86" s="2" t="s">
        <v>364</v>
      </c>
      <c r="C86" s="2" t="s">
        <v>365</v>
      </c>
      <c r="D86" s="7" t="str">
        <f t="shared" si="2"/>
        <v>320x50 </v>
      </c>
      <c r="E86" s="2" t="s">
        <v>366</v>
      </c>
      <c r="F86" s="2" t="s">
        <v>66</v>
      </c>
      <c r="G86" s="8" t="s">
        <v>367</v>
      </c>
      <c r="H86" s="2" t="s">
        <v>48</v>
      </c>
      <c r="I86" s="2" t="s">
        <v>31</v>
      </c>
      <c r="J86" s="2">
        <v>17561.0</v>
      </c>
      <c r="K86" s="2">
        <v>50.0</v>
      </c>
      <c r="L86" s="2">
        <v>2960.0</v>
      </c>
      <c r="M86" s="2">
        <v>9953.0</v>
      </c>
      <c r="N86" s="2">
        <v>10.0</v>
      </c>
      <c r="O86" s="3">
        <v>1519.90401</v>
      </c>
      <c r="P86" s="7" t="str">
        <f>VLOOKUP(A86,'New Data'!A:E,2,FALSE)</f>
        <v>Male</v>
      </c>
      <c r="Q86" s="7">
        <f>VLOOKUP(A86,'New Data'!A:E,3,FALSE)</f>
        <v>51</v>
      </c>
      <c r="R86" s="7" t="str">
        <f>VLOOKUP(A86,'New Data'!A:E,4,FALSE)</f>
        <v>Arkansas</v>
      </c>
      <c r="S86" s="9">
        <f>VLOOKUP(A86,'New Data'!A:E,5,FALSE)</f>
        <v>45288</v>
      </c>
      <c r="T86" s="10">
        <f t="shared" si="3"/>
        <v>151.990401</v>
      </c>
      <c r="U86" s="11">
        <f t="shared" si="4"/>
        <v>0.002847218268</v>
      </c>
      <c r="V86" s="12">
        <f t="shared" si="7"/>
        <v>30.3980802</v>
      </c>
      <c r="W86" s="10">
        <f t="shared" si="5"/>
        <v>86.54996925</v>
      </c>
      <c r="X86" s="11">
        <f t="shared" si="8"/>
        <v>0.2</v>
      </c>
      <c r="Y86" s="11">
        <f t="shared" si="6"/>
        <v>0.1685553215</v>
      </c>
    </row>
    <row r="87">
      <c r="A87" s="7" t="str">
        <f t="shared" si="1"/>
        <v>EIGNB6744C</v>
      </c>
      <c r="B87" s="2" t="s">
        <v>368</v>
      </c>
      <c r="C87" s="2" t="s">
        <v>369</v>
      </c>
      <c r="D87" s="7" t="str">
        <f t="shared" si="2"/>
        <v>320x50 </v>
      </c>
      <c r="E87" s="2" t="s">
        <v>370</v>
      </c>
      <c r="F87" s="2" t="s">
        <v>66</v>
      </c>
      <c r="G87" s="8" t="s">
        <v>371</v>
      </c>
      <c r="H87" s="2" t="s">
        <v>30</v>
      </c>
      <c r="I87" s="2" t="s">
        <v>31</v>
      </c>
      <c r="J87" s="2">
        <v>19093.0</v>
      </c>
      <c r="K87" s="2">
        <v>50.0</v>
      </c>
      <c r="L87" s="2">
        <v>9626.0</v>
      </c>
      <c r="M87" s="2">
        <v>17815.0</v>
      </c>
      <c r="N87" s="2">
        <v>10.0</v>
      </c>
      <c r="O87" s="3">
        <v>6612.14569</v>
      </c>
      <c r="P87" s="7" t="str">
        <f>VLOOKUP(A87,'New Data'!A:E,2,FALSE)</f>
        <v>Male</v>
      </c>
      <c r="Q87" s="7">
        <f>VLOOKUP(A87,'New Data'!A:E,3,FALSE)</f>
        <v>37</v>
      </c>
      <c r="R87" s="7" t="str">
        <f>VLOOKUP(A87,'New Data'!A:E,4,FALSE)</f>
        <v>California</v>
      </c>
      <c r="S87" s="9">
        <f>VLOOKUP(A87,'New Data'!A:E,5,FALSE)</f>
        <v>45082</v>
      </c>
      <c r="T87" s="10">
        <f t="shared" si="3"/>
        <v>661.214569</v>
      </c>
      <c r="U87" s="11">
        <f t="shared" si="4"/>
        <v>0.002618760802</v>
      </c>
      <c r="V87" s="12">
        <f t="shared" si="7"/>
        <v>132.2429138</v>
      </c>
      <c r="W87" s="10">
        <f t="shared" si="5"/>
        <v>346.3125591</v>
      </c>
      <c r="X87" s="11">
        <f t="shared" si="8"/>
        <v>0.2</v>
      </c>
      <c r="Y87" s="11">
        <f t="shared" si="6"/>
        <v>0.5041638297</v>
      </c>
    </row>
    <row r="88">
      <c r="A88" s="7" t="str">
        <f t="shared" si="1"/>
        <v>QFWII4772P</v>
      </c>
      <c r="B88" s="2" t="s">
        <v>372</v>
      </c>
      <c r="C88" s="2" t="s">
        <v>373</v>
      </c>
      <c r="D88" s="7" t="str">
        <f t="shared" si="2"/>
        <v>320x50 </v>
      </c>
      <c r="E88" s="2" t="s">
        <v>374</v>
      </c>
      <c r="F88" s="2" t="s">
        <v>28</v>
      </c>
      <c r="G88" s="8" t="s">
        <v>375</v>
      </c>
      <c r="H88" s="2" t="s">
        <v>30</v>
      </c>
      <c r="I88" s="2" t="s">
        <v>31</v>
      </c>
      <c r="J88" s="2">
        <v>29092.0</v>
      </c>
      <c r="K88" s="2">
        <v>75.0</v>
      </c>
      <c r="L88" s="2">
        <v>16986.0</v>
      </c>
      <c r="M88" s="2">
        <v>26606.0</v>
      </c>
      <c r="N88" s="2">
        <v>15.0</v>
      </c>
      <c r="O88" s="3">
        <v>1801.058111</v>
      </c>
      <c r="P88" s="7" t="str">
        <f>VLOOKUP(A88,'New Data'!A:E,2,FALSE)</f>
        <v>Male</v>
      </c>
      <c r="Q88" s="7">
        <f>VLOOKUP(A88,'New Data'!A:E,3,FALSE)</f>
        <v>58</v>
      </c>
      <c r="R88" s="7" t="str">
        <f>VLOOKUP(A88,'New Data'!A:E,4,FALSE)</f>
        <v>Idaho</v>
      </c>
      <c r="S88" s="9">
        <f>VLOOKUP(A88,'New Data'!A:E,5,FALSE)</f>
        <v>45468</v>
      </c>
      <c r="T88" s="10">
        <f t="shared" si="3"/>
        <v>120.0705407</v>
      </c>
      <c r="U88" s="11">
        <f t="shared" si="4"/>
        <v>0.002578028324</v>
      </c>
      <c r="V88" s="12">
        <f t="shared" si="7"/>
        <v>24.01410815</v>
      </c>
      <c r="W88" s="10">
        <f t="shared" si="5"/>
        <v>61.90905098</v>
      </c>
      <c r="X88" s="11">
        <f t="shared" si="8"/>
        <v>0.2</v>
      </c>
      <c r="Y88" s="11">
        <f t="shared" si="6"/>
        <v>0.5838718548</v>
      </c>
    </row>
    <row r="89">
      <c r="A89" s="7" t="str">
        <f t="shared" si="1"/>
        <v>GYCND0607J</v>
      </c>
      <c r="B89" s="2" t="s">
        <v>376</v>
      </c>
      <c r="C89" s="2" t="s">
        <v>377</v>
      </c>
      <c r="D89" s="7" t="str">
        <f t="shared" si="2"/>
        <v>300x50 </v>
      </c>
      <c r="E89" s="2" t="s">
        <v>378</v>
      </c>
      <c r="F89" s="2" t="s">
        <v>41</v>
      </c>
      <c r="G89" s="8" t="s">
        <v>379</v>
      </c>
      <c r="H89" s="2" t="s">
        <v>30</v>
      </c>
      <c r="I89" s="2" t="s">
        <v>31</v>
      </c>
      <c r="J89" s="2">
        <v>17518.0</v>
      </c>
      <c r="K89" s="2">
        <v>60.0</v>
      </c>
      <c r="L89" s="2">
        <v>11513.0</v>
      </c>
      <c r="M89" s="2">
        <v>16192.0</v>
      </c>
      <c r="N89" s="2">
        <v>12.0</v>
      </c>
      <c r="O89" s="3">
        <v>6765.0004</v>
      </c>
      <c r="P89" s="7" t="str">
        <f>VLOOKUP(A89,'New Data'!A:E,2,FALSE)</f>
        <v>Male</v>
      </c>
      <c r="Q89" s="7">
        <f>VLOOKUP(A89,'New Data'!A:E,3,FALSE)</f>
        <v>54</v>
      </c>
      <c r="R89" s="7" t="str">
        <f>VLOOKUP(A89,'New Data'!A:E,4,FALSE)</f>
        <v>Kansas</v>
      </c>
      <c r="S89" s="9">
        <f>VLOOKUP(A89,'New Data'!A:E,5,FALSE)</f>
        <v>45496</v>
      </c>
      <c r="T89" s="10">
        <f t="shared" si="3"/>
        <v>563.7500333</v>
      </c>
      <c r="U89" s="11">
        <f t="shared" si="4"/>
        <v>0.003425048522</v>
      </c>
      <c r="V89" s="12">
        <f t="shared" si="7"/>
        <v>112.7500067</v>
      </c>
      <c r="W89" s="10">
        <f t="shared" si="5"/>
        <v>386.1742436</v>
      </c>
      <c r="X89" s="11">
        <f t="shared" si="8"/>
        <v>0.2</v>
      </c>
      <c r="Y89" s="11">
        <f t="shared" si="6"/>
        <v>0.6572097271</v>
      </c>
    </row>
    <row r="90">
      <c r="A90" s="7" t="str">
        <f t="shared" si="1"/>
        <v>DUSFZ5266A</v>
      </c>
      <c r="B90" s="2" t="s">
        <v>380</v>
      </c>
      <c r="C90" s="2" t="s">
        <v>381</v>
      </c>
      <c r="D90" s="7" t="str">
        <f t="shared" si="2"/>
        <v>320x50 </v>
      </c>
      <c r="E90" s="2" t="s">
        <v>382</v>
      </c>
      <c r="F90" s="2" t="s">
        <v>28</v>
      </c>
      <c r="G90" s="8" t="s">
        <v>383</v>
      </c>
      <c r="H90" s="2" t="s">
        <v>30</v>
      </c>
      <c r="I90" s="2" t="s">
        <v>31</v>
      </c>
      <c r="J90" s="2">
        <v>12161.0</v>
      </c>
      <c r="K90" s="2">
        <v>20.0</v>
      </c>
      <c r="L90" s="2">
        <v>6284.0</v>
      </c>
      <c r="M90" s="2">
        <v>10919.0</v>
      </c>
      <c r="N90" s="2">
        <v>4.0</v>
      </c>
      <c r="O90" s="3">
        <v>7273.265988</v>
      </c>
      <c r="P90" s="7" t="str">
        <f>VLOOKUP(A90,'New Data'!A:E,2,FALSE)</f>
        <v>Female</v>
      </c>
      <c r="Q90" s="7">
        <f>VLOOKUP(A90,'New Data'!A:E,3,FALSE)</f>
        <v>58</v>
      </c>
      <c r="R90" s="7" t="str">
        <f>VLOOKUP(A90,'New Data'!A:E,4,FALSE)</f>
        <v>Kentucky</v>
      </c>
      <c r="S90" s="9">
        <f>VLOOKUP(A90,'New Data'!A:E,5,FALSE)</f>
        <v>45457</v>
      </c>
      <c r="T90" s="10">
        <f t="shared" si="3"/>
        <v>1818.316497</v>
      </c>
      <c r="U90" s="11">
        <f t="shared" si="4"/>
        <v>0.001644601595</v>
      </c>
      <c r="V90" s="12">
        <f t="shared" si="7"/>
        <v>363.6632994</v>
      </c>
      <c r="W90" s="10">
        <f t="shared" si="5"/>
        <v>598.0812423</v>
      </c>
      <c r="X90" s="11">
        <f t="shared" si="8"/>
        <v>0.2</v>
      </c>
      <c r="Y90" s="11">
        <f t="shared" si="6"/>
        <v>0.5167338212</v>
      </c>
    </row>
    <row r="91">
      <c r="A91" s="7" t="str">
        <f t="shared" si="1"/>
        <v>ZJRPV5063L</v>
      </c>
      <c r="B91" s="2" t="s">
        <v>384</v>
      </c>
      <c r="C91" s="2" t="s">
        <v>385</v>
      </c>
      <c r="D91" s="7" t="str">
        <f t="shared" si="2"/>
        <v>300x50 </v>
      </c>
      <c r="E91" s="2" t="s">
        <v>386</v>
      </c>
      <c r="F91" s="2" t="s">
        <v>36</v>
      </c>
      <c r="G91" s="8" t="s">
        <v>387</v>
      </c>
      <c r="H91" s="2" t="s">
        <v>48</v>
      </c>
      <c r="I91" s="2" t="s">
        <v>31</v>
      </c>
      <c r="J91" s="2">
        <v>13946.0</v>
      </c>
      <c r="K91" s="2">
        <v>40.0</v>
      </c>
      <c r="L91" s="2">
        <v>3142.0</v>
      </c>
      <c r="M91" s="2">
        <v>8823.0</v>
      </c>
      <c r="N91" s="2">
        <v>8.0</v>
      </c>
      <c r="O91" s="3">
        <v>4920.23463</v>
      </c>
      <c r="P91" s="7" t="str">
        <f>VLOOKUP(A91,'New Data'!A:E,2,FALSE)</f>
        <v>Female</v>
      </c>
      <c r="Q91" s="7">
        <f>VLOOKUP(A91,'New Data'!A:E,3,FALSE)</f>
        <v>64</v>
      </c>
      <c r="R91" s="7" t="str">
        <f>VLOOKUP(A91,'New Data'!A:E,4,FALSE)</f>
        <v>Minnesota</v>
      </c>
      <c r="S91" s="9">
        <f>VLOOKUP(A91,'New Data'!A:E,5,FALSE)</f>
        <v>45154</v>
      </c>
      <c r="T91" s="10">
        <f t="shared" si="3"/>
        <v>615.0293288</v>
      </c>
      <c r="U91" s="11">
        <f t="shared" si="4"/>
        <v>0.002868205937</v>
      </c>
      <c r="V91" s="12">
        <f t="shared" si="7"/>
        <v>123.0058658</v>
      </c>
      <c r="W91" s="10">
        <f t="shared" si="5"/>
        <v>352.8061545</v>
      </c>
      <c r="X91" s="11">
        <f t="shared" si="8"/>
        <v>0.2</v>
      </c>
      <c r="Y91" s="11">
        <f t="shared" si="6"/>
        <v>0.2252975764</v>
      </c>
    </row>
    <row r="92">
      <c r="A92" s="7" t="str">
        <f t="shared" si="1"/>
        <v>EOBSG4888H</v>
      </c>
      <c r="B92" s="2" t="s">
        <v>388</v>
      </c>
      <c r="C92" s="2" t="s">
        <v>389</v>
      </c>
      <c r="D92" s="7" t="str">
        <f t="shared" si="2"/>
        <v>320x50 </v>
      </c>
      <c r="E92" s="2" t="s">
        <v>390</v>
      </c>
      <c r="F92" s="2" t="s">
        <v>28</v>
      </c>
      <c r="G92" s="8" t="s">
        <v>114</v>
      </c>
      <c r="H92" s="2" t="s">
        <v>139</v>
      </c>
      <c r="I92" s="2" t="s">
        <v>31</v>
      </c>
      <c r="J92" s="2">
        <v>44889.0</v>
      </c>
      <c r="K92" s="2">
        <v>125.0</v>
      </c>
      <c r="L92" s="2">
        <v>17477.0</v>
      </c>
      <c r="M92" s="2">
        <v>38621.0</v>
      </c>
      <c r="N92" s="2">
        <v>25.0</v>
      </c>
      <c r="O92" s="3">
        <v>6644.954146</v>
      </c>
      <c r="P92" s="7" t="str">
        <f>VLOOKUP(A92,'New Data'!A:E,2,FALSE)</f>
        <v>Male</v>
      </c>
      <c r="Q92" s="7">
        <f>VLOOKUP(A92,'New Data'!A:E,3,FALSE)</f>
        <v>25</v>
      </c>
      <c r="R92" s="7" t="str">
        <f>VLOOKUP(A92,'New Data'!A:E,4,FALSE)</f>
        <v>Missouri</v>
      </c>
      <c r="S92" s="9">
        <f>VLOOKUP(A92,'New Data'!A:E,5,FALSE)</f>
        <v>45193</v>
      </c>
      <c r="T92" s="10">
        <f t="shared" si="3"/>
        <v>265.7981658</v>
      </c>
      <c r="U92" s="11">
        <f t="shared" si="4"/>
        <v>0.002784646573</v>
      </c>
      <c r="V92" s="12">
        <f t="shared" si="7"/>
        <v>53.15963317</v>
      </c>
      <c r="W92" s="10">
        <f t="shared" si="5"/>
        <v>148.0307903</v>
      </c>
      <c r="X92" s="11">
        <f t="shared" si="8"/>
        <v>0.2</v>
      </c>
      <c r="Y92" s="11">
        <f t="shared" si="6"/>
        <v>0.3893381452</v>
      </c>
    </row>
    <row r="93">
      <c r="A93" s="7" t="str">
        <f t="shared" si="1"/>
        <v>ZXILD0744S</v>
      </c>
      <c r="B93" s="2" t="s">
        <v>391</v>
      </c>
      <c r="C93" s="2" t="s">
        <v>392</v>
      </c>
      <c r="D93" s="7" t="str">
        <f t="shared" si="2"/>
        <v>300x250 </v>
      </c>
      <c r="E93" s="2" t="s">
        <v>393</v>
      </c>
      <c r="F93" s="2" t="s">
        <v>36</v>
      </c>
      <c r="G93" s="8" t="s">
        <v>394</v>
      </c>
      <c r="H93" s="2" t="s">
        <v>30</v>
      </c>
      <c r="I93" s="2" t="s">
        <v>43</v>
      </c>
      <c r="J93" s="2">
        <v>10524.0</v>
      </c>
      <c r="K93" s="2">
        <v>55.0</v>
      </c>
      <c r="L93" s="2">
        <v>7601.0</v>
      </c>
      <c r="M93" s="2">
        <v>10242.0</v>
      </c>
      <c r="N93" s="2">
        <v>11.0</v>
      </c>
      <c r="O93" s="3">
        <v>6136.133902</v>
      </c>
      <c r="P93" s="7" t="str">
        <f>VLOOKUP(A93,'New Data'!A:E,2,FALSE)</f>
        <v>Male</v>
      </c>
      <c r="Q93" s="7">
        <f>VLOOKUP(A93,'New Data'!A:E,3,FALSE)</f>
        <v>53</v>
      </c>
      <c r="R93" s="7" t="str">
        <f>VLOOKUP(A93,'New Data'!A:E,4,FALSE)</f>
        <v>Wyoming</v>
      </c>
      <c r="S93" s="9">
        <f>VLOOKUP(A93,'New Data'!A:E,5,FALSE)</f>
        <v>45121</v>
      </c>
      <c r="T93" s="10">
        <f t="shared" si="3"/>
        <v>557.8303547</v>
      </c>
      <c r="U93" s="11">
        <f t="shared" si="4"/>
        <v>0.005226149753</v>
      </c>
      <c r="V93" s="12">
        <f t="shared" si="7"/>
        <v>111.5660709</v>
      </c>
      <c r="W93" s="10">
        <f t="shared" si="5"/>
        <v>583.0609941</v>
      </c>
      <c r="X93" s="11">
        <f t="shared" si="8"/>
        <v>0.2</v>
      </c>
      <c r="Y93" s="11">
        <f t="shared" si="6"/>
        <v>0.7222538959</v>
      </c>
    </row>
    <row r="94">
      <c r="A94" s="7" t="str">
        <f t="shared" si="1"/>
        <v>MEOSU3566R</v>
      </c>
      <c r="B94" s="2" t="s">
        <v>395</v>
      </c>
      <c r="C94" s="2" t="s">
        <v>396</v>
      </c>
      <c r="D94" s="7" t="str">
        <f t="shared" si="2"/>
        <v>300x250 </v>
      </c>
      <c r="E94" s="2" t="s">
        <v>397</v>
      </c>
      <c r="F94" s="2" t="s">
        <v>28</v>
      </c>
      <c r="G94" s="8" t="s">
        <v>398</v>
      </c>
      <c r="H94" s="2" t="s">
        <v>71</v>
      </c>
      <c r="I94" s="2" t="s">
        <v>43</v>
      </c>
      <c r="J94" s="2">
        <v>7965.0</v>
      </c>
      <c r="K94" s="2">
        <v>50.0</v>
      </c>
      <c r="L94" s="2">
        <v>5230.0</v>
      </c>
      <c r="M94" s="2">
        <v>6923.0</v>
      </c>
      <c r="N94" s="2">
        <v>10.0</v>
      </c>
      <c r="O94" s="3">
        <v>6298.513929</v>
      </c>
      <c r="P94" s="7" t="str">
        <f>VLOOKUP(A94,'New Data'!A:E,2,FALSE)</f>
        <v>Female</v>
      </c>
      <c r="Q94" s="7">
        <f>VLOOKUP(A94,'New Data'!A:E,3,FALSE)</f>
        <v>60</v>
      </c>
      <c r="R94" s="7" t="str">
        <f>VLOOKUP(A94,'New Data'!A:E,4,FALSE)</f>
        <v>Wyoming</v>
      </c>
      <c r="S94" s="9">
        <f>VLOOKUP(A94,'New Data'!A:E,5,FALSE)</f>
        <v>45538</v>
      </c>
      <c r="T94" s="10">
        <f t="shared" si="3"/>
        <v>629.8513929</v>
      </c>
      <c r="U94" s="11">
        <f t="shared" si="4"/>
        <v>0.006277463905</v>
      </c>
      <c r="V94" s="12">
        <f t="shared" si="7"/>
        <v>125.9702786</v>
      </c>
      <c r="W94" s="10">
        <f t="shared" si="5"/>
        <v>790.7738768</v>
      </c>
      <c r="X94" s="11">
        <f t="shared" si="8"/>
        <v>0.2</v>
      </c>
      <c r="Y94" s="11">
        <f t="shared" si="6"/>
        <v>0.6566227244</v>
      </c>
    </row>
    <row r="95">
      <c r="A95" s="7" t="str">
        <f t="shared" si="1"/>
        <v>PHTXE1764B</v>
      </c>
      <c r="B95" s="2" t="s">
        <v>399</v>
      </c>
      <c r="C95" s="2" t="s">
        <v>400</v>
      </c>
      <c r="D95" s="7" t="str">
        <f t="shared" si="2"/>
        <v>300x250 </v>
      </c>
      <c r="E95" s="2" t="s">
        <v>65</v>
      </c>
      <c r="F95" s="2" t="s">
        <v>66</v>
      </c>
      <c r="G95" s="8" t="s">
        <v>271</v>
      </c>
      <c r="H95" s="2" t="s">
        <v>89</v>
      </c>
      <c r="I95" s="2" t="s">
        <v>43</v>
      </c>
      <c r="J95" s="2">
        <v>26212.0</v>
      </c>
      <c r="K95" s="2">
        <v>77.0</v>
      </c>
      <c r="L95" s="2">
        <v>12726.0</v>
      </c>
      <c r="M95" s="2">
        <v>24442.0</v>
      </c>
      <c r="N95" s="2">
        <v>15.0</v>
      </c>
      <c r="O95" s="3">
        <v>6452.93501</v>
      </c>
      <c r="P95" s="7" t="str">
        <f>VLOOKUP(A95,'New Data'!A:E,2,FALSE)</f>
        <v>Female</v>
      </c>
      <c r="Q95" s="7">
        <f>VLOOKUP(A95,'New Data'!A:E,3,FALSE)</f>
        <v>60</v>
      </c>
      <c r="R95" s="7" t="str">
        <f>VLOOKUP(A95,'New Data'!A:E,4,FALSE)</f>
        <v>Alaska</v>
      </c>
      <c r="S95" s="9">
        <f>VLOOKUP(A95,'New Data'!A:E,5,FALSE)</f>
        <v>45148</v>
      </c>
      <c r="T95" s="10">
        <f t="shared" si="3"/>
        <v>430.1956673</v>
      </c>
      <c r="U95" s="11">
        <f t="shared" si="4"/>
        <v>0.002937585839</v>
      </c>
      <c r="V95" s="12">
        <f t="shared" si="7"/>
        <v>83.80435078</v>
      </c>
      <c r="W95" s="10">
        <f t="shared" si="5"/>
        <v>246.1824741</v>
      </c>
      <c r="X95" s="11">
        <f t="shared" si="8"/>
        <v>0.1948051948</v>
      </c>
      <c r="Y95" s="11">
        <f t="shared" si="6"/>
        <v>0.4855028231</v>
      </c>
    </row>
    <row r="96">
      <c r="A96" s="7" t="str">
        <f t="shared" si="1"/>
        <v>GVNEZ4094A</v>
      </c>
      <c r="B96" s="2" t="s">
        <v>401</v>
      </c>
      <c r="C96" s="2" t="s">
        <v>402</v>
      </c>
      <c r="D96" s="7" t="str">
        <f t="shared" si="2"/>
        <v>320x50 </v>
      </c>
      <c r="E96" s="2" t="s">
        <v>403</v>
      </c>
      <c r="F96" s="2" t="s">
        <v>41</v>
      </c>
      <c r="G96" s="8" t="s">
        <v>404</v>
      </c>
      <c r="H96" s="2" t="s">
        <v>30</v>
      </c>
      <c r="I96" s="2" t="s">
        <v>31</v>
      </c>
      <c r="J96" s="2">
        <v>25539.0</v>
      </c>
      <c r="K96" s="2">
        <v>78.0</v>
      </c>
      <c r="L96" s="2">
        <v>12130.0</v>
      </c>
      <c r="M96" s="2">
        <v>24129.0</v>
      </c>
      <c r="N96" s="2">
        <v>15.0</v>
      </c>
      <c r="O96" s="3">
        <v>4804.493233</v>
      </c>
      <c r="P96" s="7" t="str">
        <f>VLOOKUP(A96,'New Data'!A:E,2,FALSE)</f>
        <v>Male</v>
      </c>
      <c r="Q96" s="7">
        <f>VLOOKUP(A96,'New Data'!A:E,3,FALSE)</f>
        <v>49</v>
      </c>
      <c r="R96" s="7" t="str">
        <f>VLOOKUP(A96,'New Data'!A:E,4,FALSE)</f>
        <v>Illinois</v>
      </c>
      <c r="S96" s="9">
        <f>VLOOKUP(A96,'New Data'!A:E,5,FALSE)</f>
        <v>44955</v>
      </c>
      <c r="T96" s="10">
        <f t="shared" si="3"/>
        <v>320.2995489</v>
      </c>
      <c r="U96" s="11">
        <f t="shared" si="4"/>
        <v>0.003054152473</v>
      </c>
      <c r="V96" s="12">
        <f t="shared" si="7"/>
        <v>61.59606709</v>
      </c>
      <c r="W96" s="10">
        <f t="shared" si="5"/>
        <v>188.1237806</v>
      </c>
      <c r="X96" s="11">
        <f t="shared" si="8"/>
        <v>0.1923076923</v>
      </c>
      <c r="Y96" s="11">
        <f t="shared" si="6"/>
        <v>0.4749598653</v>
      </c>
    </row>
    <row r="97">
      <c r="A97" s="7" t="str">
        <f t="shared" si="1"/>
        <v>DANIT5805U</v>
      </c>
      <c r="B97" s="2" t="s">
        <v>405</v>
      </c>
      <c r="C97" s="2" t="s">
        <v>406</v>
      </c>
      <c r="D97" s="7" t="str">
        <f t="shared" si="2"/>
        <v>300x250 </v>
      </c>
      <c r="E97" s="2" t="s">
        <v>407</v>
      </c>
      <c r="F97" s="2" t="s">
        <v>66</v>
      </c>
      <c r="G97" s="8" t="s">
        <v>408</v>
      </c>
      <c r="H97" s="2" t="s">
        <v>71</v>
      </c>
      <c r="I97" s="2" t="s">
        <v>53</v>
      </c>
      <c r="J97" s="2">
        <v>16669.0</v>
      </c>
      <c r="K97" s="2">
        <v>26.0</v>
      </c>
      <c r="L97" s="2">
        <v>10961.0</v>
      </c>
      <c r="M97" s="2">
        <v>15451.0</v>
      </c>
      <c r="N97" s="2">
        <v>5.0</v>
      </c>
      <c r="O97" s="3">
        <v>1658.358536</v>
      </c>
      <c r="P97" s="7" t="str">
        <f>VLOOKUP(A97,'New Data'!A:E,2,FALSE)</f>
        <v>Male</v>
      </c>
      <c r="Q97" s="7">
        <f>VLOOKUP(A97,'New Data'!A:E,3,FALSE)</f>
        <v>55</v>
      </c>
      <c r="R97" s="7" t="str">
        <f>VLOOKUP(A97,'New Data'!A:E,4,FALSE)</f>
        <v>New Jersey</v>
      </c>
      <c r="S97" s="9">
        <f>VLOOKUP(A97,'New Data'!A:E,5,FALSE)</f>
        <v>45041</v>
      </c>
      <c r="T97" s="10">
        <f t="shared" si="3"/>
        <v>331.6717072</v>
      </c>
      <c r="U97" s="11">
        <f t="shared" si="4"/>
        <v>0.001559781631</v>
      </c>
      <c r="V97" s="12">
        <f t="shared" si="7"/>
        <v>63.78302062</v>
      </c>
      <c r="W97" s="10">
        <f t="shared" si="5"/>
        <v>99.4875839</v>
      </c>
      <c r="X97" s="11">
        <f t="shared" si="8"/>
        <v>0.1923076923</v>
      </c>
      <c r="Y97" s="11">
        <f t="shared" si="6"/>
        <v>0.6575679405</v>
      </c>
    </row>
    <row r="98">
      <c r="A98" s="7" t="str">
        <f t="shared" si="1"/>
        <v>RGWVN5464S</v>
      </c>
      <c r="B98" s="2" t="s">
        <v>409</v>
      </c>
      <c r="C98" s="2" t="s">
        <v>410</v>
      </c>
      <c r="D98" s="7" t="str">
        <f t="shared" si="2"/>
        <v>320x50 </v>
      </c>
      <c r="E98" s="2" t="s">
        <v>411</v>
      </c>
      <c r="F98" s="2" t="s">
        <v>36</v>
      </c>
      <c r="G98" s="8" t="s">
        <v>412</v>
      </c>
      <c r="H98" s="2" t="s">
        <v>30</v>
      </c>
      <c r="I98" s="2" t="s">
        <v>31</v>
      </c>
      <c r="J98" s="2">
        <v>18516.0</v>
      </c>
      <c r="K98" s="2">
        <v>68.0</v>
      </c>
      <c r="L98" s="2">
        <v>8191.0</v>
      </c>
      <c r="M98" s="2">
        <v>13641.0</v>
      </c>
      <c r="N98" s="2">
        <v>13.0</v>
      </c>
      <c r="O98" s="3">
        <v>5087.561715</v>
      </c>
      <c r="P98" s="7" t="str">
        <f>VLOOKUP(A98,'New Data'!A:E,2,FALSE)</f>
        <v>Male</v>
      </c>
      <c r="Q98" s="7">
        <f>VLOOKUP(A98,'New Data'!A:E,3,FALSE)</f>
        <v>40</v>
      </c>
      <c r="R98" s="7" t="str">
        <f>VLOOKUP(A98,'New Data'!A:E,4,FALSE)</f>
        <v>Maryland</v>
      </c>
      <c r="S98" s="9">
        <f>VLOOKUP(A98,'New Data'!A:E,5,FALSE)</f>
        <v>45053</v>
      </c>
      <c r="T98" s="10">
        <f t="shared" si="3"/>
        <v>391.3509012</v>
      </c>
      <c r="U98" s="11">
        <f t="shared" si="4"/>
        <v>0.00367249946</v>
      </c>
      <c r="V98" s="12">
        <f t="shared" si="7"/>
        <v>74.81708404</v>
      </c>
      <c r="W98" s="10">
        <f t="shared" si="5"/>
        <v>274.7657007</v>
      </c>
      <c r="X98" s="11">
        <f t="shared" si="8"/>
        <v>0.1911764706</v>
      </c>
      <c r="Y98" s="11">
        <f t="shared" si="6"/>
        <v>0.4423741629</v>
      </c>
    </row>
    <row r="99">
      <c r="A99" s="7" t="str">
        <f t="shared" si="1"/>
        <v>GYCND0607J</v>
      </c>
      <c r="B99" s="2" t="s">
        <v>413</v>
      </c>
      <c r="C99" s="2" t="s">
        <v>414</v>
      </c>
      <c r="D99" s="7" t="str">
        <f t="shared" si="2"/>
        <v>320x50 </v>
      </c>
      <c r="E99" s="2" t="s">
        <v>415</v>
      </c>
      <c r="F99" s="2" t="s">
        <v>28</v>
      </c>
      <c r="G99" s="8" t="s">
        <v>387</v>
      </c>
      <c r="H99" s="2" t="s">
        <v>30</v>
      </c>
      <c r="I99" s="2" t="s">
        <v>31</v>
      </c>
      <c r="J99" s="2">
        <v>26270.0</v>
      </c>
      <c r="K99" s="2">
        <v>63.0</v>
      </c>
      <c r="L99" s="2">
        <v>12813.0</v>
      </c>
      <c r="M99" s="2">
        <v>21893.0</v>
      </c>
      <c r="N99" s="2">
        <v>12.0</v>
      </c>
      <c r="O99" s="3">
        <v>6417.264564</v>
      </c>
      <c r="P99" s="7" t="str">
        <f>VLOOKUP(A99,'New Data'!A:E,2,FALSE)</f>
        <v>Male</v>
      </c>
      <c r="Q99" s="7">
        <f>VLOOKUP(A99,'New Data'!A:E,3,FALSE)</f>
        <v>54</v>
      </c>
      <c r="R99" s="7" t="str">
        <f>VLOOKUP(A99,'New Data'!A:E,4,FALSE)</f>
        <v>Kansas</v>
      </c>
      <c r="S99" s="9">
        <f>VLOOKUP(A99,'New Data'!A:E,5,FALSE)</f>
        <v>45496</v>
      </c>
      <c r="T99" s="10">
        <f t="shared" si="3"/>
        <v>534.772047</v>
      </c>
      <c r="U99" s="11">
        <f t="shared" si="4"/>
        <v>0.002398172821</v>
      </c>
      <c r="V99" s="12">
        <f t="shared" si="7"/>
        <v>101.8613423</v>
      </c>
      <c r="W99" s="10">
        <f t="shared" si="5"/>
        <v>244.2811026</v>
      </c>
      <c r="X99" s="11">
        <f t="shared" si="8"/>
        <v>0.1904761905</v>
      </c>
      <c r="Y99" s="11">
        <f t="shared" si="6"/>
        <v>0.4877426722</v>
      </c>
    </row>
    <row r="100">
      <c r="A100" s="7" t="str">
        <f t="shared" si="1"/>
        <v>YXUGJ2459B</v>
      </c>
      <c r="B100" s="2" t="s">
        <v>416</v>
      </c>
      <c r="C100" s="2" t="s">
        <v>417</v>
      </c>
      <c r="D100" s="7" t="str">
        <f t="shared" si="2"/>
        <v>300x250 </v>
      </c>
      <c r="E100" s="2" t="s">
        <v>418</v>
      </c>
      <c r="F100" s="2" t="s">
        <v>41</v>
      </c>
      <c r="G100" s="8" t="s">
        <v>419</v>
      </c>
      <c r="H100" s="2" t="s">
        <v>89</v>
      </c>
      <c r="I100" s="2" t="s">
        <v>53</v>
      </c>
      <c r="J100" s="2">
        <v>16628.0</v>
      </c>
      <c r="K100" s="2">
        <v>70.0</v>
      </c>
      <c r="L100" s="2">
        <v>7974.0</v>
      </c>
      <c r="M100" s="2">
        <v>15969.0</v>
      </c>
      <c r="N100" s="2">
        <v>13.0</v>
      </c>
      <c r="O100" s="3">
        <v>1665.965851</v>
      </c>
      <c r="P100" s="7" t="str">
        <f>VLOOKUP(A100,'New Data'!A:E,2,FALSE)</f>
        <v>Male</v>
      </c>
      <c r="Q100" s="7">
        <f>VLOOKUP(A100,'New Data'!A:E,3,FALSE)</f>
        <v>38</v>
      </c>
      <c r="R100" s="7" t="str">
        <f>VLOOKUP(A100,'New Data'!A:E,4,FALSE)</f>
        <v>Missouri</v>
      </c>
      <c r="S100" s="9">
        <f>VLOOKUP(A100,'New Data'!A:E,5,FALSE)</f>
        <v>45173</v>
      </c>
      <c r="T100" s="10">
        <f t="shared" si="3"/>
        <v>128.1512193</v>
      </c>
      <c r="U100" s="11">
        <f t="shared" si="4"/>
        <v>0.004209766659</v>
      </c>
      <c r="V100" s="12">
        <f t="shared" si="7"/>
        <v>23.79951216</v>
      </c>
      <c r="W100" s="10">
        <f t="shared" si="5"/>
        <v>100.1903928</v>
      </c>
      <c r="X100" s="11">
        <f t="shared" si="8"/>
        <v>0.1857142857</v>
      </c>
      <c r="Y100" s="11">
        <f t="shared" si="6"/>
        <v>0.4795525619</v>
      </c>
    </row>
    <row r="101">
      <c r="A101" s="7" t="str">
        <f t="shared" si="1"/>
        <v>MHCUS4399K</v>
      </c>
      <c r="B101" s="2" t="s">
        <v>420</v>
      </c>
      <c r="C101" s="2" t="s">
        <v>421</v>
      </c>
      <c r="D101" s="7" t="str">
        <f t="shared" si="2"/>
        <v>300x250 </v>
      </c>
      <c r="E101" s="2" t="s">
        <v>422</v>
      </c>
      <c r="F101" s="2" t="s">
        <v>28</v>
      </c>
      <c r="G101" s="8" t="s">
        <v>165</v>
      </c>
      <c r="H101" s="2" t="s">
        <v>30</v>
      </c>
      <c r="I101" s="2" t="s">
        <v>53</v>
      </c>
      <c r="J101" s="2">
        <v>19951.0</v>
      </c>
      <c r="K101" s="2">
        <v>81.0</v>
      </c>
      <c r="L101" s="2">
        <v>10511.0</v>
      </c>
      <c r="M101" s="2">
        <v>18132.0</v>
      </c>
      <c r="N101" s="2">
        <v>15.0</v>
      </c>
      <c r="O101" s="3">
        <v>1801.14885</v>
      </c>
      <c r="P101" s="7" t="str">
        <f>VLOOKUP(A101,'New Data'!A:E,2,FALSE)</f>
        <v>Male</v>
      </c>
      <c r="Q101" s="7">
        <f>VLOOKUP(A101,'New Data'!A:E,3,FALSE)</f>
        <v>50</v>
      </c>
      <c r="R101" s="7" t="str">
        <f>VLOOKUP(A101,'New Data'!A:E,4,FALSE)</f>
        <v>Illinois</v>
      </c>
      <c r="S101" s="9">
        <f>VLOOKUP(A101,'New Data'!A:E,5,FALSE)</f>
        <v>45205</v>
      </c>
      <c r="T101" s="10">
        <f t="shared" si="3"/>
        <v>120.07659</v>
      </c>
      <c r="U101" s="11">
        <f t="shared" si="4"/>
        <v>0.00405994687</v>
      </c>
      <c r="V101" s="12">
        <f t="shared" si="7"/>
        <v>22.23640556</v>
      </c>
      <c r="W101" s="10">
        <f t="shared" si="5"/>
        <v>90.27862513</v>
      </c>
      <c r="X101" s="11">
        <f t="shared" si="8"/>
        <v>0.1851851852</v>
      </c>
      <c r="Y101" s="11">
        <f t="shared" si="6"/>
        <v>0.5268407599</v>
      </c>
    </row>
    <row r="102">
      <c r="A102" s="7" t="str">
        <f t="shared" si="1"/>
        <v>ALQHY3719W</v>
      </c>
      <c r="B102" s="2" t="s">
        <v>423</v>
      </c>
      <c r="C102" s="2" t="s">
        <v>424</v>
      </c>
      <c r="D102" s="7" t="str">
        <f t="shared" si="2"/>
        <v>320x50 </v>
      </c>
      <c r="E102" s="2" t="s">
        <v>425</v>
      </c>
      <c r="F102" s="2" t="s">
        <v>66</v>
      </c>
      <c r="G102" s="8" t="s">
        <v>426</v>
      </c>
      <c r="H102" s="2" t="s">
        <v>30</v>
      </c>
      <c r="I102" s="2" t="s">
        <v>31</v>
      </c>
      <c r="J102" s="2">
        <v>19212.0</v>
      </c>
      <c r="K102" s="2">
        <v>54.0</v>
      </c>
      <c r="L102" s="2">
        <v>6872.0</v>
      </c>
      <c r="M102" s="2">
        <v>14248.0</v>
      </c>
      <c r="N102" s="2">
        <v>10.0</v>
      </c>
      <c r="O102" s="3">
        <v>2133.077113</v>
      </c>
      <c r="P102" s="7" t="str">
        <f>VLOOKUP(A102,'New Data'!A:E,2,FALSE)</f>
        <v>Male</v>
      </c>
      <c r="Q102" s="7">
        <f>VLOOKUP(A102,'New Data'!A:E,3,FALSE)</f>
        <v>45</v>
      </c>
      <c r="R102" s="7" t="str">
        <f>VLOOKUP(A102,'New Data'!A:E,4,FALSE)</f>
        <v>North Carolina</v>
      </c>
      <c r="S102" s="9">
        <f>VLOOKUP(A102,'New Data'!A:E,5,FALSE)</f>
        <v>45035</v>
      </c>
      <c r="T102" s="10">
        <f t="shared" si="3"/>
        <v>213.3077113</v>
      </c>
      <c r="U102" s="11">
        <f t="shared" si="4"/>
        <v>0.002810743285</v>
      </c>
      <c r="V102" s="12">
        <f t="shared" si="7"/>
        <v>39.50142802</v>
      </c>
      <c r="W102" s="10">
        <f t="shared" si="5"/>
        <v>111.0283736</v>
      </c>
      <c r="X102" s="11">
        <f t="shared" si="8"/>
        <v>0.1851851852</v>
      </c>
      <c r="Y102" s="11">
        <f t="shared" si="6"/>
        <v>0.3576931085</v>
      </c>
    </row>
    <row r="103">
      <c r="A103" s="7" t="str">
        <f t="shared" si="1"/>
        <v>ZHVGN2491H</v>
      </c>
      <c r="B103" s="2" t="s">
        <v>427</v>
      </c>
      <c r="C103" s="2" t="s">
        <v>428</v>
      </c>
      <c r="D103" s="7" t="str">
        <f t="shared" si="2"/>
        <v>300x250 </v>
      </c>
      <c r="E103" s="2" t="s">
        <v>429</v>
      </c>
      <c r="F103" s="2" t="s">
        <v>36</v>
      </c>
      <c r="G103" s="8" t="s">
        <v>430</v>
      </c>
      <c r="H103" s="2" t="s">
        <v>30</v>
      </c>
      <c r="I103" s="2" t="s">
        <v>53</v>
      </c>
      <c r="J103" s="2">
        <v>26415.0</v>
      </c>
      <c r="K103" s="2">
        <v>60.0</v>
      </c>
      <c r="L103" s="2">
        <v>13791.0</v>
      </c>
      <c r="M103" s="2">
        <v>25315.0</v>
      </c>
      <c r="N103" s="2">
        <v>11.0</v>
      </c>
      <c r="O103" s="3">
        <v>6450.918637</v>
      </c>
      <c r="P103" s="7" t="str">
        <f>VLOOKUP(A103,'New Data'!A:E,2,FALSE)</f>
        <v>Female</v>
      </c>
      <c r="Q103" s="7">
        <f>VLOOKUP(A103,'New Data'!A:E,3,FALSE)</f>
        <v>33</v>
      </c>
      <c r="R103" s="7" t="str">
        <f>VLOOKUP(A103,'New Data'!A:E,4,FALSE)</f>
        <v>Wyoming</v>
      </c>
      <c r="S103" s="9">
        <f>VLOOKUP(A103,'New Data'!A:E,5,FALSE)</f>
        <v>45324</v>
      </c>
      <c r="T103" s="10">
        <f t="shared" si="3"/>
        <v>586.4471488</v>
      </c>
      <c r="U103" s="11">
        <f t="shared" si="4"/>
        <v>0.002271436684</v>
      </c>
      <c r="V103" s="12">
        <f t="shared" si="7"/>
        <v>107.5153106</v>
      </c>
      <c r="W103" s="10">
        <f t="shared" si="5"/>
        <v>244.2142206</v>
      </c>
      <c r="X103" s="11">
        <f t="shared" si="8"/>
        <v>0.1833333333</v>
      </c>
      <c r="Y103" s="11">
        <f t="shared" si="6"/>
        <v>0.5220897217</v>
      </c>
    </row>
    <row r="104">
      <c r="A104" s="7" t="str">
        <f t="shared" si="1"/>
        <v>EWNTA2102E</v>
      </c>
      <c r="B104" s="2" t="s">
        <v>431</v>
      </c>
      <c r="C104" s="2" t="s">
        <v>432</v>
      </c>
      <c r="D104" s="7" t="str">
        <f t="shared" si="2"/>
        <v>300x50 </v>
      </c>
      <c r="E104" s="2" t="s">
        <v>433</v>
      </c>
      <c r="F104" s="2" t="s">
        <v>66</v>
      </c>
      <c r="G104" s="8" t="s">
        <v>330</v>
      </c>
      <c r="H104" s="2" t="s">
        <v>30</v>
      </c>
      <c r="I104" s="2" t="s">
        <v>31</v>
      </c>
      <c r="J104" s="2">
        <v>14137.0</v>
      </c>
      <c r="K104" s="2">
        <v>44.0</v>
      </c>
      <c r="L104" s="2">
        <v>9300.0</v>
      </c>
      <c r="M104" s="2">
        <v>13110.0</v>
      </c>
      <c r="N104" s="2">
        <v>8.0</v>
      </c>
      <c r="O104" s="3">
        <v>6345.460338</v>
      </c>
      <c r="P104" s="7" t="str">
        <f>VLOOKUP(A104,'New Data'!A:E,2,FALSE)</f>
        <v>Female</v>
      </c>
      <c r="Q104" s="7">
        <f>VLOOKUP(A104,'New Data'!A:E,3,FALSE)</f>
        <v>27</v>
      </c>
      <c r="R104" s="7" t="str">
        <f>VLOOKUP(A104,'New Data'!A:E,4,FALSE)</f>
        <v>Indiana</v>
      </c>
      <c r="S104" s="9">
        <f>VLOOKUP(A104,'New Data'!A:E,5,FALSE)</f>
        <v>44945</v>
      </c>
      <c r="T104" s="10">
        <f t="shared" si="3"/>
        <v>793.1825423</v>
      </c>
      <c r="U104" s="11">
        <f t="shared" si="4"/>
        <v>0.003112400085</v>
      </c>
      <c r="V104" s="12">
        <f t="shared" si="7"/>
        <v>144.2150077</v>
      </c>
      <c r="W104" s="10">
        <f t="shared" si="5"/>
        <v>448.8548022</v>
      </c>
      <c r="X104" s="11">
        <f t="shared" si="8"/>
        <v>0.1818181818</v>
      </c>
      <c r="Y104" s="11">
        <f t="shared" si="6"/>
        <v>0.6578481998</v>
      </c>
    </row>
    <row r="105">
      <c r="A105" s="7" t="str">
        <f t="shared" si="1"/>
        <v>ZKNQP2729Q</v>
      </c>
      <c r="B105" s="2" t="s">
        <v>434</v>
      </c>
      <c r="C105" s="2" t="s">
        <v>435</v>
      </c>
      <c r="D105" s="7" t="str">
        <f t="shared" si="2"/>
        <v>320x50 </v>
      </c>
      <c r="E105" s="2" t="s">
        <v>436</v>
      </c>
      <c r="F105" s="2" t="s">
        <v>36</v>
      </c>
      <c r="G105" s="8" t="s">
        <v>437</v>
      </c>
      <c r="H105" s="2" t="s">
        <v>30</v>
      </c>
      <c r="I105" s="2" t="s">
        <v>31</v>
      </c>
      <c r="J105" s="2">
        <v>9059.0</v>
      </c>
      <c r="K105" s="2">
        <v>22.0</v>
      </c>
      <c r="L105" s="2">
        <v>589.0</v>
      </c>
      <c r="M105" s="2">
        <v>7480.0</v>
      </c>
      <c r="N105" s="2">
        <v>4.0</v>
      </c>
      <c r="O105" s="3">
        <v>1908.526117</v>
      </c>
      <c r="P105" s="7" t="str">
        <f>VLOOKUP(A105,'New Data'!A:E,2,FALSE)</f>
        <v>Female</v>
      </c>
      <c r="Q105" s="7">
        <f>VLOOKUP(A105,'New Data'!A:E,3,FALSE)</f>
        <v>57</v>
      </c>
      <c r="R105" s="7" t="str">
        <f>VLOOKUP(A105,'New Data'!A:E,4,FALSE)</f>
        <v>Massachusetts</v>
      </c>
      <c r="S105" s="9">
        <f>VLOOKUP(A105,'New Data'!A:E,5,FALSE)</f>
        <v>44955</v>
      </c>
      <c r="T105" s="10">
        <f t="shared" si="3"/>
        <v>477.1315293</v>
      </c>
      <c r="U105" s="11">
        <f t="shared" si="4"/>
        <v>0.00242852412</v>
      </c>
      <c r="V105" s="12">
        <f t="shared" si="7"/>
        <v>86.75118714</v>
      </c>
      <c r="W105" s="10">
        <f t="shared" si="5"/>
        <v>210.6773504</v>
      </c>
      <c r="X105" s="11">
        <f t="shared" si="8"/>
        <v>0.1818181818</v>
      </c>
      <c r="Y105" s="11">
        <f t="shared" si="6"/>
        <v>0.06501821393</v>
      </c>
    </row>
    <row r="106">
      <c r="A106" s="7" t="str">
        <f t="shared" si="1"/>
        <v>CJJWX4880S</v>
      </c>
      <c r="B106" s="2" t="s">
        <v>438</v>
      </c>
      <c r="C106" s="2" t="s">
        <v>439</v>
      </c>
      <c r="D106" s="7" t="str">
        <f t="shared" si="2"/>
        <v>300x250 </v>
      </c>
      <c r="E106" s="2" t="s">
        <v>440</v>
      </c>
      <c r="F106" s="2" t="s">
        <v>41</v>
      </c>
      <c r="G106" s="8" t="s">
        <v>441</v>
      </c>
      <c r="H106" s="2" t="s">
        <v>48</v>
      </c>
      <c r="I106" s="2" t="s">
        <v>53</v>
      </c>
      <c r="J106" s="2">
        <v>25021.0</v>
      </c>
      <c r="K106" s="2">
        <v>50.0</v>
      </c>
      <c r="L106" s="2">
        <v>11084.0</v>
      </c>
      <c r="M106" s="2">
        <v>18079.0</v>
      </c>
      <c r="N106" s="2">
        <v>9.0</v>
      </c>
      <c r="O106" s="3">
        <v>4961.478884</v>
      </c>
      <c r="P106" s="7" t="str">
        <f>VLOOKUP(A106,'New Data'!A:E,2,FALSE)</f>
        <v>Male</v>
      </c>
      <c r="Q106" s="7">
        <f>VLOOKUP(A106,'New Data'!A:E,3,FALSE)</f>
        <v>54</v>
      </c>
      <c r="R106" s="7" t="str">
        <f>VLOOKUP(A106,'New Data'!A:E,4,FALSE)</f>
        <v>Arizona</v>
      </c>
      <c r="S106" s="9">
        <f>VLOOKUP(A106,'New Data'!A:E,5,FALSE)</f>
        <v>45256</v>
      </c>
      <c r="T106" s="10">
        <f t="shared" si="3"/>
        <v>551.2754316</v>
      </c>
      <c r="U106" s="11">
        <f t="shared" si="4"/>
        <v>0.00199832141</v>
      </c>
      <c r="V106" s="12">
        <f t="shared" si="7"/>
        <v>99.22957768</v>
      </c>
      <c r="W106" s="10">
        <f t="shared" si="5"/>
        <v>198.2925896</v>
      </c>
      <c r="X106" s="11">
        <f t="shared" si="8"/>
        <v>0.18</v>
      </c>
      <c r="Y106" s="11">
        <f t="shared" si="6"/>
        <v>0.4429878902</v>
      </c>
    </row>
    <row r="107">
      <c r="A107" s="7" t="str">
        <f t="shared" si="1"/>
        <v>HXCRN4463P</v>
      </c>
      <c r="B107" s="2" t="s">
        <v>442</v>
      </c>
      <c r="C107" s="2" t="s">
        <v>443</v>
      </c>
      <c r="D107" s="7" t="str">
        <f t="shared" si="2"/>
        <v>300x50 </v>
      </c>
      <c r="E107" s="2" t="s">
        <v>444</v>
      </c>
      <c r="F107" s="2" t="s">
        <v>36</v>
      </c>
      <c r="G107" s="8" t="s">
        <v>445</v>
      </c>
      <c r="H107" s="2" t="s">
        <v>30</v>
      </c>
      <c r="I107" s="2" t="s">
        <v>31</v>
      </c>
      <c r="J107" s="2">
        <v>9238.0</v>
      </c>
      <c r="K107" s="2">
        <v>84.0</v>
      </c>
      <c r="L107" s="2">
        <v>4626.0</v>
      </c>
      <c r="M107" s="2">
        <v>8264.0</v>
      </c>
      <c r="N107" s="2">
        <v>15.0</v>
      </c>
      <c r="O107" s="3">
        <v>6683.225487</v>
      </c>
      <c r="P107" s="7" t="str">
        <f>VLOOKUP(A107,'New Data'!A:E,2,FALSE)</f>
        <v>Female</v>
      </c>
      <c r="Q107" s="7">
        <f>VLOOKUP(A107,'New Data'!A:E,3,FALSE)</f>
        <v>31</v>
      </c>
      <c r="R107" s="7" t="str">
        <f>VLOOKUP(A107,'New Data'!A:E,4,FALSE)</f>
        <v>Illinois</v>
      </c>
      <c r="S107" s="9">
        <f>VLOOKUP(A107,'New Data'!A:E,5,FALSE)</f>
        <v>45526</v>
      </c>
      <c r="T107" s="10">
        <f t="shared" si="3"/>
        <v>445.5483658</v>
      </c>
      <c r="U107" s="11">
        <f t="shared" si="4"/>
        <v>0.009092877246</v>
      </c>
      <c r="V107" s="12">
        <f t="shared" si="7"/>
        <v>79.56220818</v>
      </c>
      <c r="W107" s="10">
        <f t="shared" si="5"/>
        <v>723.4493924</v>
      </c>
      <c r="X107" s="11">
        <f t="shared" si="8"/>
        <v>0.1785714286</v>
      </c>
      <c r="Y107" s="11">
        <f t="shared" si="6"/>
        <v>0.5007577398</v>
      </c>
    </row>
    <row r="108">
      <c r="A108" s="7" t="str">
        <f t="shared" si="1"/>
        <v>WOAJS6397Q</v>
      </c>
      <c r="B108" s="2" t="s">
        <v>446</v>
      </c>
      <c r="C108" s="2" t="s">
        <v>447</v>
      </c>
      <c r="D108" s="7" t="str">
        <f t="shared" si="2"/>
        <v>300x250 </v>
      </c>
      <c r="E108" s="2" t="s">
        <v>448</v>
      </c>
      <c r="F108" s="2" t="s">
        <v>28</v>
      </c>
      <c r="G108" s="8" t="s">
        <v>449</v>
      </c>
      <c r="H108" s="2" t="s">
        <v>30</v>
      </c>
      <c r="I108" s="2" t="s">
        <v>43</v>
      </c>
      <c r="J108" s="2">
        <v>17049.0</v>
      </c>
      <c r="K108" s="2">
        <v>84.0</v>
      </c>
      <c r="L108" s="2">
        <v>191.0</v>
      </c>
      <c r="M108" s="2">
        <v>15564.0</v>
      </c>
      <c r="N108" s="2">
        <v>15.0</v>
      </c>
      <c r="O108" s="3">
        <v>2144.489587</v>
      </c>
      <c r="P108" s="7" t="str">
        <f>VLOOKUP(A108,'New Data'!A:E,2,FALSE)</f>
        <v>Male</v>
      </c>
      <c r="Q108" s="7">
        <f>VLOOKUP(A108,'New Data'!A:E,3,FALSE)</f>
        <v>57</v>
      </c>
      <c r="R108" s="7" t="str">
        <f>VLOOKUP(A108,'New Data'!A:E,4,FALSE)</f>
        <v>Rhode Island</v>
      </c>
      <c r="S108" s="9">
        <f>VLOOKUP(A108,'New Data'!A:E,5,FALSE)</f>
        <v>45383</v>
      </c>
      <c r="T108" s="10">
        <f t="shared" si="3"/>
        <v>142.9659725</v>
      </c>
      <c r="U108" s="11">
        <f t="shared" si="4"/>
        <v>0.004926975189</v>
      </c>
      <c r="V108" s="12">
        <f t="shared" si="7"/>
        <v>25.52963794</v>
      </c>
      <c r="W108" s="10">
        <f t="shared" si="5"/>
        <v>125.7838927</v>
      </c>
      <c r="X108" s="11">
        <f t="shared" si="8"/>
        <v>0.1785714286</v>
      </c>
      <c r="Y108" s="11">
        <f t="shared" si="6"/>
        <v>0.01120300311</v>
      </c>
    </row>
    <row r="109">
      <c r="A109" s="7" t="str">
        <f t="shared" si="1"/>
        <v>VDJYO1640I</v>
      </c>
      <c r="B109" s="2" t="s">
        <v>450</v>
      </c>
      <c r="C109" s="2" t="s">
        <v>451</v>
      </c>
      <c r="D109" s="7" t="str">
        <f t="shared" si="2"/>
        <v>300x250 </v>
      </c>
      <c r="E109" s="2" t="s">
        <v>452</v>
      </c>
      <c r="F109" s="2" t="s">
        <v>41</v>
      </c>
      <c r="G109" s="8" t="s">
        <v>453</v>
      </c>
      <c r="H109" s="2" t="s">
        <v>30</v>
      </c>
      <c r="I109" s="2" t="s">
        <v>31</v>
      </c>
      <c r="J109" s="2">
        <v>11476.0</v>
      </c>
      <c r="K109" s="2">
        <v>45.0</v>
      </c>
      <c r="L109" s="2">
        <v>4963.0</v>
      </c>
      <c r="M109" s="2">
        <v>10991.0</v>
      </c>
      <c r="N109" s="2">
        <v>8.0</v>
      </c>
      <c r="O109" s="3">
        <v>7227.417349</v>
      </c>
      <c r="P109" s="7" t="str">
        <f>VLOOKUP(A109,'New Data'!A:E,2,FALSE)</f>
        <v>Male</v>
      </c>
      <c r="Q109" s="7">
        <f>VLOOKUP(A109,'New Data'!A:E,3,FALSE)</f>
        <v>19</v>
      </c>
      <c r="R109" s="7" t="str">
        <f>VLOOKUP(A109,'New Data'!A:E,4,FALSE)</f>
        <v>Nebraska</v>
      </c>
      <c r="S109" s="9">
        <f>VLOOKUP(A109,'New Data'!A:E,5,FALSE)</f>
        <v>45152</v>
      </c>
      <c r="T109" s="10">
        <f t="shared" si="3"/>
        <v>903.4271686</v>
      </c>
      <c r="U109" s="11">
        <f t="shared" si="4"/>
        <v>0.003921226908</v>
      </c>
      <c r="V109" s="12">
        <f t="shared" si="7"/>
        <v>160.6092744</v>
      </c>
      <c r="W109" s="10">
        <f t="shared" si="5"/>
        <v>629.7854086</v>
      </c>
      <c r="X109" s="11">
        <f t="shared" si="8"/>
        <v>0.1777777778</v>
      </c>
      <c r="Y109" s="11">
        <f t="shared" si="6"/>
        <v>0.4324677588</v>
      </c>
    </row>
    <row r="110">
      <c r="A110" s="7" t="str">
        <f t="shared" si="1"/>
        <v>CXGAZ6353T</v>
      </c>
      <c r="B110" s="2" t="s">
        <v>454</v>
      </c>
      <c r="C110" s="2" t="s">
        <v>455</v>
      </c>
      <c r="D110" s="7" t="str">
        <f t="shared" si="2"/>
        <v>320x50 </v>
      </c>
      <c r="E110" s="2" t="s">
        <v>456</v>
      </c>
      <c r="F110" s="2" t="s">
        <v>66</v>
      </c>
      <c r="G110" s="8" t="s">
        <v>457</v>
      </c>
      <c r="H110" s="2" t="s">
        <v>30</v>
      </c>
      <c r="I110" s="2" t="s">
        <v>31</v>
      </c>
      <c r="J110" s="2">
        <v>17317.0</v>
      </c>
      <c r="K110" s="2">
        <v>68.0</v>
      </c>
      <c r="L110" s="2">
        <v>8055.0</v>
      </c>
      <c r="M110" s="2">
        <v>12724.0</v>
      </c>
      <c r="N110" s="2">
        <v>12.0</v>
      </c>
      <c r="O110" s="3">
        <v>5668.857079</v>
      </c>
      <c r="P110" s="7" t="str">
        <f>VLOOKUP(A110,'New Data'!A:E,2,FALSE)</f>
        <v>Female</v>
      </c>
      <c r="Q110" s="7">
        <f>VLOOKUP(A110,'New Data'!A:E,3,FALSE)</f>
        <v>46</v>
      </c>
      <c r="R110" s="7" t="str">
        <f>VLOOKUP(A110,'New Data'!A:E,4,FALSE)</f>
        <v>Oregon</v>
      </c>
      <c r="S110" s="9">
        <f>VLOOKUP(A110,'New Data'!A:E,5,FALSE)</f>
        <v>45191</v>
      </c>
      <c r="T110" s="10">
        <f t="shared" si="3"/>
        <v>472.4047566</v>
      </c>
      <c r="U110" s="11">
        <f t="shared" si="4"/>
        <v>0.003926777155</v>
      </c>
      <c r="V110" s="12">
        <f t="shared" si="7"/>
        <v>83.36554528</v>
      </c>
      <c r="W110" s="10">
        <f t="shared" si="5"/>
        <v>327.3579188</v>
      </c>
      <c r="X110" s="11">
        <f t="shared" si="8"/>
        <v>0.1764705882</v>
      </c>
      <c r="Y110" s="11">
        <f t="shared" si="6"/>
        <v>0.4651498527</v>
      </c>
    </row>
    <row r="111">
      <c r="A111" s="7" t="str">
        <f t="shared" si="1"/>
        <v>FQHEZ7971Z</v>
      </c>
      <c r="B111" s="2" t="s">
        <v>458</v>
      </c>
      <c r="C111" s="2" t="s">
        <v>459</v>
      </c>
      <c r="D111" s="7" t="str">
        <f t="shared" si="2"/>
        <v>300x250 </v>
      </c>
      <c r="E111" s="2" t="s">
        <v>460</v>
      </c>
      <c r="F111" s="2" t="s">
        <v>28</v>
      </c>
      <c r="G111" s="8" t="s">
        <v>67</v>
      </c>
      <c r="H111" s="2" t="s">
        <v>48</v>
      </c>
      <c r="I111" s="2" t="s">
        <v>31</v>
      </c>
      <c r="J111" s="2">
        <v>12319.0</v>
      </c>
      <c r="K111" s="2">
        <v>40.0</v>
      </c>
      <c r="L111" s="2">
        <v>7028.0</v>
      </c>
      <c r="M111" s="2">
        <v>10191.0</v>
      </c>
      <c r="N111" s="2">
        <v>7.0</v>
      </c>
      <c r="O111" s="3">
        <v>1668.016</v>
      </c>
      <c r="P111" s="7" t="str">
        <f>VLOOKUP(A111,'New Data'!A:E,2,FALSE)</f>
        <v>Female</v>
      </c>
      <c r="Q111" s="7">
        <f>VLOOKUP(A111,'New Data'!A:E,3,FALSE)</f>
        <v>56</v>
      </c>
      <c r="R111" s="7" t="str">
        <f>VLOOKUP(A111,'New Data'!A:E,4,FALSE)</f>
        <v>Missouri</v>
      </c>
      <c r="S111" s="9">
        <f>VLOOKUP(A111,'New Data'!A:E,5,FALSE)</f>
        <v>45495</v>
      </c>
      <c r="T111" s="10">
        <f t="shared" si="3"/>
        <v>238.288</v>
      </c>
      <c r="U111" s="11">
        <f t="shared" si="4"/>
        <v>0.003247016803</v>
      </c>
      <c r="V111" s="12">
        <f t="shared" si="7"/>
        <v>41.7004</v>
      </c>
      <c r="W111" s="10">
        <f t="shared" si="5"/>
        <v>135.4018995</v>
      </c>
      <c r="X111" s="11">
        <f t="shared" si="8"/>
        <v>0.175</v>
      </c>
      <c r="Y111" s="11">
        <f t="shared" si="6"/>
        <v>0.5705008523</v>
      </c>
    </row>
    <row r="112">
      <c r="A112" s="7" t="str">
        <f t="shared" si="1"/>
        <v>PLNCK8092K</v>
      </c>
      <c r="B112" s="2" t="s">
        <v>461</v>
      </c>
      <c r="C112" s="2" t="s">
        <v>462</v>
      </c>
      <c r="D112" s="7" t="str">
        <f t="shared" si="2"/>
        <v>300x50 </v>
      </c>
      <c r="E112" s="2" t="s">
        <v>463</v>
      </c>
      <c r="F112" s="2" t="s">
        <v>36</v>
      </c>
      <c r="G112" s="8" t="s">
        <v>464</v>
      </c>
      <c r="H112" s="2" t="s">
        <v>89</v>
      </c>
      <c r="I112" s="2" t="s">
        <v>31</v>
      </c>
      <c r="J112" s="2">
        <v>9560.0</v>
      </c>
      <c r="K112" s="2">
        <v>98.0</v>
      </c>
      <c r="L112" s="2">
        <v>3076.0</v>
      </c>
      <c r="M112" s="2">
        <v>6252.0</v>
      </c>
      <c r="N112" s="2">
        <v>17.0</v>
      </c>
      <c r="O112" s="3">
        <v>6420.218123</v>
      </c>
      <c r="P112" s="7" t="str">
        <f>VLOOKUP(A112,'New Data'!A:E,2,FALSE)</f>
        <v>Female</v>
      </c>
      <c r="Q112" s="7">
        <f>VLOOKUP(A112,'New Data'!A:E,3,FALSE)</f>
        <v>33</v>
      </c>
      <c r="R112" s="7" t="str">
        <f>VLOOKUP(A112,'New Data'!A:E,4,FALSE)</f>
        <v>North Dakota</v>
      </c>
      <c r="S112" s="9">
        <f>VLOOKUP(A112,'New Data'!A:E,5,FALSE)</f>
        <v>45180</v>
      </c>
      <c r="T112" s="10">
        <f t="shared" si="3"/>
        <v>377.6598896</v>
      </c>
      <c r="U112" s="11">
        <f t="shared" si="4"/>
        <v>0.01025104603</v>
      </c>
      <c r="V112" s="12">
        <f t="shared" si="7"/>
        <v>65.51242983</v>
      </c>
      <c r="W112" s="10">
        <f t="shared" si="5"/>
        <v>671.5709334</v>
      </c>
      <c r="X112" s="11">
        <f t="shared" si="8"/>
        <v>0.1734693878</v>
      </c>
      <c r="Y112" s="11">
        <f t="shared" si="6"/>
        <v>0.3217573222</v>
      </c>
    </row>
    <row r="113">
      <c r="A113" s="7" t="str">
        <f t="shared" si="1"/>
        <v>XQRTH0321M</v>
      </c>
      <c r="B113" s="2" t="s">
        <v>465</v>
      </c>
      <c r="C113" s="2" t="s">
        <v>466</v>
      </c>
      <c r="D113" s="7" t="str">
        <f t="shared" si="2"/>
        <v>300x250 </v>
      </c>
      <c r="E113" s="2" t="s">
        <v>467</v>
      </c>
      <c r="F113" s="2" t="s">
        <v>36</v>
      </c>
      <c r="G113" s="8" t="s">
        <v>468</v>
      </c>
      <c r="H113" s="2" t="s">
        <v>30</v>
      </c>
      <c r="I113" s="2" t="s">
        <v>31</v>
      </c>
      <c r="J113" s="2">
        <v>17620.0</v>
      </c>
      <c r="K113" s="2">
        <v>52.0</v>
      </c>
      <c r="L113" s="2">
        <v>11197.0</v>
      </c>
      <c r="M113" s="2">
        <v>16687.0</v>
      </c>
      <c r="N113" s="2">
        <v>9.0</v>
      </c>
      <c r="O113" s="3">
        <v>2407.794325</v>
      </c>
      <c r="P113" s="7" t="str">
        <f>VLOOKUP(A113,'New Data'!A:E,2,FALSE)</f>
        <v>Female</v>
      </c>
      <c r="Q113" s="7">
        <f>VLOOKUP(A113,'New Data'!A:E,3,FALSE)</f>
        <v>38</v>
      </c>
      <c r="R113" s="7" t="str">
        <f>VLOOKUP(A113,'New Data'!A:E,4,FALSE)</f>
        <v>Maine</v>
      </c>
      <c r="S113" s="9">
        <f>VLOOKUP(A113,'New Data'!A:E,5,FALSE)</f>
        <v>45426</v>
      </c>
      <c r="T113" s="10">
        <f t="shared" si="3"/>
        <v>267.5327028</v>
      </c>
      <c r="U113" s="11">
        <f t="shared" si="4"/>
        <v>0.002951191827</v>
      </c>
      <c r="V113" s="12">
        <f t="shared" si="7"/>
        <v>46.30373702</v>
      </c>
      <c r="W113" s="10">
        <f t="shared" si="5"/>
        <v>136.6512103</v>
      </c>
      <c r="X113" s="11">
        <f t="shared" si="8"/>
        <v>0.1730769231</v>
      </c>
      <c r="Y113" s="11">
        <f t="shared" si="6"/>
        <v>0.6354710556</v>
      </c>
    </row>
    <row r="114">
      <c r="A114" s="7" t="str">
        <f t="shared" si="1"/>
        <v>UDWCZ8207P</v>
      </c>
      <c r="B114" s="2" t="s">
        <v>469</v>
      </c>
      <c r="C114" s="2" t="s">
        <v>470</v>
      </c>
      <c r="D114" s="7" t="str">
        <f t="shared" si="2"/>
        <v>300x50 </v>
      </c>
      <c r="E114" s="2" t="s">
        <v>471</v>
      </c>
      <c r="F114" s="2" t="s">
        <v>36</v>
      </c>
      <c r="G114" s="8" t="s">
        <v>404</v>
      </c>
      <c r="H114" s="2" t="s">
        <v>30</v>
      </c>
      <c r="I114" s="2" t="s">
        <v>31</v>
      </c>
      <c r="J114" s="2">
        <v>39373.0</v>
      </c>
      <c r="K114" s="2">
        <v>99.0</v>
      </c>
      <c r="L114" s="2">
        <v>23152.0</v>
      </c>
      <c r="M114" s="2">
        <v>35857.0</v>
      </c>
      <c r="N114" s="2">
        <v>17.0</v>
      </c>
      <c r="O114" s="3">
        <v>6342.885786</v>
      </c>
      <c r="P114" s="7" t="str">
        <f>VLOOKUP(A114,'New Data'!A:E,2,FALSE)</f>
        <v>Female</v>
      </c>
      <c r="Q114" s="7">
        <f>VLOOKUP(A114,'New Data'!A:E,3,FALSE)</f>
        <v>58</v>
      </c>
      <c r="R114" s="7" t="str">
        <f>VLOOKUP(A114,'New Data'!A:E,4,FALSE)</f>
        <v>Vermont</v>
      </c>
      <c r="S114" s="9">
        <f>VLOOKUP(A114,'New Data'!A:E,5,FALSE)</f>
        <v>44954</v>
      </c>
      <c r="T114" s="10">
        <f t="shared" si="3"/>
        <v>373.1109286</v>
      </c>
      <c r="U114" s="11">
        <f t="shared" si="4"/>
        <v>0.002514413431</v>
      </c>
      <c r="V114" s="12">
        <f t="shared" si="7"/>
        <v>64.06955339</v>
      </c>
      <c r="W114" s="10">
        <f t="shared" si="5"/>
        <v>161.0973455</v>
      </c>
      <c r="X114" s="11">
        <f t="shared" si="8"/>
        <v>0.1717171717</v>
      </c>
      <c r="Y114" s="11">
        <f t="shared" si="6"/>
        <v>0.5880171691</v>
      </c>
    </row>
    <row r="115">
      <c r="A115" s="7" t="str">
        <f t="shared" si="1"/>
        <v>MSTKW0021I</v>
      </c>
      <c r="B115" s="2" t="s">
        <v>472</v>
      </c>
      <c r="C115" s="2" t="s">
        <v>473</v>
      </c>
      <c r="D115" s="7" t="str">
        <f t="shared" si="2"/>
        <v>300x250 </v>
      </c>
      <c r="E115" s="2" t="s">
        <v>474</v>
      </c>
      <c r="F115" s="2" t="s">
        <v>66</v>
      </c>
      <c r="G115" s="8" t="s">
        <v>475</v>
      </c>
      <c r="H115" s="2" t="s">
        <v>476</v>
      </c>
      <c r="I115" s="2" t="s">
        <v>53</v>
      </c>
      <c r="J115" s="2">
        <v>35043.0</v>
      </c>
      <c r="K115" s="2">
        <v>140.0</v>
      </c>
      <c r="L115" s="2">
        <v>20942.0</v>
      </c>
      <c r="M115" s="2">
        <v>33479.0</v>
      </c>
      <c r="N115" s="2">
        <v>24.0</v>
      </c>
      <c r="O115" s="3">
        <v>1527.97628</v>
      </c>
      <c r="P115" s="7" t="str">
        <f>VLOOKUP(A115,'New Data'!A:E,2,FALSE)</f>
        <v>Male</v>
      </c>
      <c r="Q115" s="7">
        <f>VLOOKUP(A115,'New Data'!A:E,3,FALSE)</f>
        <v>51</v>
      </c>
      <c r="R115" s="7" t="str">
        <f>VLOOKUP(A115,'New Data'!A:E,4,FALSE)</f>
        <v>Florida</v>
      </c>
      <c r="S115" s="9">
        <f>VLOOKUP(A115,'New Data'!A:E,5,FALSE)</f>
        <v>45401</v>
      </c>
      <c r="T115" s="10">
        <f t="shared" si="3"/>
        <v>63.66567833</v>
      </c>
      <c r="U115" s="11">
        <f t="shared" si="4"/>
        <v>0.003995091744</v>
      </c>
      <c r="V115" s="12">
        <f t="shared" si="7"/>
        <v>10.91411629</v>
      </c>
      <c r="W115" s="10">
        <f t="shared" si="5"/>
        <v>43.60289587</v>
      </c>
      <c r="X115" s="11">
        <f t="shared" si="8"/>
        <v>0.1714285714</v>
      </c>
      <c r="Y115" s="11">
        <f t="shared" si="6"/>
        <v>0.5976086522</v>
      </c>
    </row>
    <row r="116">
      <c r="A116" s="7" t="str">
        <f t="shared" si="1"/>
        <v>IHTFN9883F</v>
      </c>
      <c r="B116" s="2" t="s">
        <v>477</v>
      </c>
      <c r="C116" s="2" t="s">
        <v>478</v>
      </c>
      <c r="D116" s="7" t="str">
        <f t="shared" si="2"/>
        <v>300x250 </v>
      </c>
      <c r="E116" s="2" t="s">
        <v>313</v>
      </c>
      <c r="F116" s="2" t="s">
        <v>66</v>
      </c>
      <c r="G116" s="8" t="s">
        <v>479</v>
      </c>
      <c r="H116" s="2" t="s">
        <v>30</v>
      </c>
      <c r="I116" s="2" t="s">
        <v>53</v>
      </c>
      <c r="J116" s="2">
        <v>16142.0</v>
      </c>
      <c r="K116" s="2">
        <v>30.0</v>
      </c>
      <c r="L116" s="2">
        <v>7064.0</v>
      </c>
      <c r="M116" s="2">
        <v>15433.0</v>
      </c>
      <c r="N116" s="2">
        <v>5.0</v>
      </c>
      <c r="O116" s="3">
        <v>2209.650957</v>
      </c>
      <c r="P116" s="7" t="str">
        <f>VLOOKUP(A116,'New Data'!A:E,2,FALSE)</f>
        <v>Male</v>
      </c>
      <c r="Q116" s="7">
        <f>VLOOKUP(A116,'New Data'!A:E,3,FALSE)</f>
        <v>37</v>
      </c>
      <c r="R116" s="7" t="str">
        <f>VLOOKUP(A116,'New Data'!A:E,4,FALSE)</f>
        <v>California</v>
      </c>
      <c r="S116" s="9">
        <f>VLOOKUP(A116,'New Data'!A:E,5,FALSE)</f>
        <v>45327</v>
      </c>
      <c r="T116" s="10">
        <f t="shared" si="3"/>
        <v>441.9301914</v>
      </c>
      <c r="U116" s="11">
        <f t="shared" si="4"/>
        <v>0.001858505761</v>
      </c>
      <c r="V116" s="12">
        <f t="shared" si="7"/>
        <v>73.6550319</v>
      </c>
      <c r="W116" s="10">
        <f t="shared" si="5"/>
        <v>136.8883011</v>
      </c>
      <c r="X116" s="11">
        <f t="shared" si="8"/>
        <v>0.1666666667</v>
      </c>
      <c r="Y116" s="11">
        <f t="shared" si="6"/>
        <v>0.4376161566</v>
      </c>
    </row>
    <row r="117">
      <c r="A117" s="7" t="str">
        <f t="shared" si="1"/>
        <v>OHSXI8260D</v>
      </c>
      <c r="B117" s="2" t="s">
        <v>480</v>
      </c>
      <c r="C117" s="2" t="s">
        <v>481</v>
      </c>
      <c r="D117" s="7" t="str">
        <f t="shared" si="2"/>
        <v>300x50 </v>
      </c>
      <c r="E117" s="2" t="s">
        <v>482</v>
      </c>
      <c r="F117" s="2" t="s">
        <v>66</v>
      </c>
      <c r="G117" s="8" t="s">
        <v>483</v>
      </c>
      <c r="H117" s="2" t="s">
        <v>48</v>
      </c>
      <c r="I117" s="2" t="s">
        <v>31</v>
      </c>
      <c r="J117" s="2">
        <v>13686.0</v>
      </c>
      <c r="K117" s="2">
        <v>66.0</v>
      </c>
      <c r="L117" s="2">
        <v>7928.0</v>
      </c>
      <c r="M117" s="2">
        <v>11931.0</v>
      </c>
      <c r="N117" s="2">
        <v>11.0</v>
      </c>
      <c r="O117" s="3">
        <v>4660.560369</v>
      </c>
      <c r="P117" s="7" t="str">
        <f>VLOOKUP(A117,'New Data'!A:E,2,FALSE)</f>
        <v>Male</v>
      </c>
      <c r="Q117" s="7">
        <f>VLOOKUP(A117,'New Data'!A:E,3,FALSE)</f>
        <v>36</v>
      </c>
      <c r="R117" s="7" t="str">
        <f>VLOOKUP(A117,'New Data'!A:E,4,FALSE)</f>
        <v>Massachusetts</v>
      </c>
      <c r="S117" s="9">
        <f>VLOOKUP(A117,'New Data'!A:E,5,FALSE)</f>
        <v>45093</v>
      </c>
      <c r="T117" s="10">
        <f t="shared" si="3"/>
        <v>423.6873063</v>
      </c>
      <c r="U117" s="11">
        <f t="shared" si="4"/>
        <v>0.004822446295</v>
      </c>
      <c r="V117" s="12">
        <f t="shared" si="7"/>
        <v>70.61455105</v>
      </c>
      <c r="W117" s="10">
        <f t="shared" si="5"/>
        <v>340.5348801</v>
      </c>
      <c r="X117" s="11">
        <f t="shared" si="8"/>
        <v>0.1666666667</v>
      </c>
      <c r="Y117" s="11">
        <f t="shared" si="6"/>
        <v>0.5792780944</v>
      </c>
    </row>
    <row r="118">
      <c r="A118" s="7" t="str">
        <f t="shared" si="1"/>
        <v>YWOKG0142J</v>
      </c>
      <c r="B118" s="2" t="s">
        <v>484</v>
      </c>
      <c r="C118" s="2" t="s">
        <v>485</v>
      </c>
      <c r="D118" s="7" t="str">
        <f t="shared" si="2"/>
        <v>320x50 </v>
      </c>
      <c r="E118" s="2" t="s">
        <v>486</v>
      </c>
      <c r="F118" s="2" t="s">
        <v>36</v>
      </c>
      <c r="G118" s="8" t="s">
        <v>487</v>
      </c>
      <c r="H118" s="2" t="s">
        <v>30</v>
      </c>
      <c r="I118" s="2" t="s">
        <v>31</v>
      </c>
      <c r="J118" s="2">
        <v>9357.0</v>
      </c>
      <c r="K118" s="2">
        <v>60.0</v>
      </c>
      <c r="L118" s="2">
        <v>1754.0</v>
      </c>
      <c r="M118" s="2">
        <v>8343.0</v>
      </c>
      <c r="N118" s="2">
        <v>10.0</v>
      </c>
      <c r="O118" s="3">
        <v>6559.477756</v>
      </c>
      <c r="P118" s="7" t="str">
        <f>VLOOKUP(A118,'New Data'!A:E,2,FALSE)</f>
        <v>Female</v>
      </c>
      <c r="Q118" s="7">
        <f>VLOOKUP(A118,'New Data'!A:E,3,FALSE)</f>
        <v>51</v>
      </c>
      <c r="R118" s="7" t="str">
        <f>VLOOKUP(A118,'New Data'!A:E,4,FALSE)</f>
        <v>Mississippi</v>
      </c>
      <c r="S118" s="9">
        <f>VLOOKUP(A118,'New Data'!A:E,5,FALSE)</f>
        <v>45353</v>
      </c>
      <c r="T118" s="10">
        <f t="shared" si="3"/>
        <v>655.9477756</v>
      </c>
      <c r="U118" s="11">
        <f t="shared" si="4"/>
        <v>0.006412311638</v>
      </c>
      <c r="V118" s="12">
        <f t="shared" si="7"/>
        <v>109.3246293</v>
      </c>
      <c r="W118" s="10">
        <f t="shared" si="5"/>
        <v>701.0235926</v>
      </c>
      <c r="X118" s="11">
        <f t="shared" si="8"/>
        <v>0.1666666667</v>
      </c>
      <c r="Y118" s="11">
        <f t="shared" si="6"/>
        <v>0.1874532436</v>
      </c>
    </row>
    <row r="119">
      <c r="A119" s="7" t="str">
        <f t="shared" si="1"/>
        <v>JOJKS6529M</v>
      </c>
      <c r="B119" s="2" t="s">
        <v>488</v>
      </c>
      <c r="C119" s="2" t="s">
        <v>489</v>
      </c>
      <c r="D119" s="7" t="str">
        <f t="shared" si="2"/>
        <v>320x50 </v>
      </c>
      <c r="E119" s="2" t="s">
        <v>490</v>
      </c>
      <c r="F119" s="2" t="s">
        <v>28</v>
      </c>
      <c r="G119" s="8" t="s">
        <v>491</v>
      </c>
      <c r="H119" s="2" t="s">
        <v>48</v>
      </c>
      <c r="I119" s="2" t="s">
        <v>31</v>
      </c>
      <c r="J119" s="2">
        <v>20165.0</v>
      </c>
      <c r="K119" s="2">
        <v>60.0</v>
      </c>
      <c r="L119" s="2">
        <v>6601.0</v>
      </c>
      <c r="M119" s="2">
        <v>18909.0</v>
      </c>
      <c r="N119" s="2">
        <v>10.0</v>
      </c>
      <c r="O119" s="3">
        <v>1743.078687</v>
      </c>
      <c r="P119" s="7" t="str">
        <f>VLOOKUP(A119,'New Data'!A:E,2,FALSE)</f>
        <v>Male</v>
      </c>
      <c r="Q119" s="7">
        <f>VLOOKUP(A119,'New Data'!A:E,3,FALSE)</f>
        <v>64</v>
      </c>
      <c r="R119" s="7" t="str">
        <f>VLOOKUP(A119,'New Data'!A:E,4,FALSE)</f>
        <v>North Carolina</v>
      </c>
      <c r="S119" s="9">
        <f>VLOOKUP(A119,'New Data'!A:E,5,FALSE)</f>
        <v>44942</v>
      </c>
      <c r="T119" s="10">
        <f t="shared" si="3"/>
        <v>174.3078687</v>
      </c>
      <c r="U119" s="11">
        <f t="shared" si="4"/>
        <v>0.002975452517</v>
      </c>
      <c r="V119" s="12">
        <f t="shared" si="7"/>
        <v>29.05131145</v>
      </c>
      <c r="W119" s="10">
        <f t="shared" si="5"/>
        <v>86.44079777</v>
      </c>
      <c r="X119" s="11">
        <f t="shared" si="8"/>
        <v>0.1666666667</v>
      </c>
      <c r="Y119" s="11">
        <f t="shared" si="6"/>
        <v>0.3273493677</v>
      </c>
    </row>
    <row r="120">
      <c r="A120" s="7" t="str">
        <f t="shared" si="1"/>
        <v>FBZDK4515D</v>
      </c>
      <c r="B120" s="2" t="s">
        <v>492</v>
      </c>
      <c r="C120" s="2" t="s">
        <v>493</v>
      </c>
      <c r="D120" s="7" t="str">
        <f t="shared" si="2"/>
        <v>300x50 </v>
      </c>
      <c r="E120" s="2" t="s">
        <v>494</v>
      </c>
      <c r="F120" s="2" t="s">
        <v>28</v>
      </c>
      <c r="G120" s="8" t="s">
        <v>279</v>
      </c>
      <c r="H120" s="2" t="s">
        <v>495</v>
      </c>
      <c r="I120" s="2" t="s">
        <v>31</v>
      </c>
      <c r="J120" s="2">
        <v>12459.0</v>
      </c>
      <c r="K120" s="2">
        <v>84.0</v>
      </c>
      <c r="L120" s="2">
        <v>7290.0</v>
      </c>
      <c r="M120" s="2">
        <v>11731.0</v>
      </c>
      <c r="N120" s="2">
        <v>14.0</v>
      </c>
      <c r="O120" s="3">
        <v>1593.010399</v>
      </c>
      <c r="P120" s="7" t="str">
        <f>VLOOKUP(A120,'New Data'!A:E,2,FALSE)</f>
        <v>Female</v>
      </c>
      <c r="Q120" s="7">
        <f>VLOOKUP(A120,'New Data'!A:E,3,FALSE)</f>
        <v>61</v>
      </c>
      <c r="R120" s="7" t="str">
        <f>VLOOKUP(A120,'New Data'!A:E,4,FALSE)</f>
        <v>Vermont</v>
      </c>
      <c r="S120" s="9">
        <f>VLOOKUP(A120,'New Data'!A:E,5,FALSE)</f>
        <v>45431</v>
      </c>
      <c r="T120" s="10">
        <f t="shared" si="3"/>
        <v>113.7864571</v>
      </c>
      <c r="U120" s="11">
        <f t="shared" si="4"/>
        <v>0.006742114134</v>
      </c>
      <c r="V120" s="12">
        <f t="shared" si="7"/>
        <v>18.96440951</v>
      </c>
      <c r="W120" s="10">
        <f t="shared" si="5"/>
        <v>127.8602134</v>
      </c>
      <c r="X120" s="11">
        <f t="shared" si="8"/>
        <v>0.1666666667</v>
      </c>
      <c r="Y120" s="11">
        <f t="shared" si="6"/>
        <v>0.5851191909</v>
      </c>
    </row>
    <row r="121">
      <c r="A121" s="7" t="str">
        <f t="shared" si="1"/>
        <v>VPWSU8183E</v>
      </c>
      <c r="B121" s="2" t="s">
        <v>496</v>
      </c>
      <c r="C121" s="2" t="s">
        <v>497</v>
      </c>
      <c r="D121" s="7" t="str">
        <f t="shared" si="2"/>
        <v>300x250 </v>
      </c>
      <c r="E121" s="2" t="s">
        <v>498</v>
      </c>
      <c r="F121" s="2" t="s">
        <v>36</v>
      </c>
      <c r="G121" s="8" t="s">
        <v>196</v>
      </c>
      <c r="H121" s="2" t="s">
        <v>135</v>
      </c>
      <c r="I121" s="2" t="s">
        <v>53</v>
      </c>
      <c r="J121" s="2">
        <v>17833.0</v>
      </c>
      <c r="K121" s="2">
        <v>61.0</v>
      </c>
      <c r="L121" s="2">
        <v>8670.0</v>
      </c>
      <c r="M121" s="2">
        <v>16871.0</v>
      </c>
      <c r="N121" s="2">
        <v>10.0</v>
      </c>
      <c r="O121" s="3">
        <v>4899.155955</v>
      </c>
      <c r="P121" s="7" t="str">
        <f>VLOOKUP(A121,'New Data'!A:E,2,FALSE)</f>
        <v>Female</v>
      </c>
      <c r="Q121" s="7">
        <f>VLOOKUP(A121,'New Data'!A:E,3,FALSE)</f>
        <v>34</v>
      </c>
      <c r="R121" s="7" t="str">
        <f>VLOOKUP(A121,'New Data'!A:E,4,FALSE)</f>
        <v>Georgia</v>
      </c>
      <c r="S121" s="9">
        <f>VLOOKUP(A121,'New Data'!A:E,5,FALSE)</f>
        <v>45415</v>
      </c>
      <c r="T121" s="10">
        <f t="shared" si="3"/>
        <v>489.9155955</v>
      </c>
      <c r="U121" s="11">
        <f t="shared" si="4"/>
        <v>0.003420624685</v>
      </c>
      <c r="V121" s="12">
        <f t="shared" si="7"/>
        <v>80.31403205</v>
      </c>
      <c r="W121" s="10">
        <f t="shared" si="5"/>
        <v>274.7241605</v>
      </c>
      <c r="X121" s="11">
        <f t="shared" si="8"/>
        <v>0.1639344262</v>
      </c>
      <c r="Y121" s="11">
        <f t="shared" si="6"/>
        <v>0.4861773117</v>
      </c>
    </row>
    <row r="122">
      <c r="A122" s="7" t="str">
        <f t="shared" si="1"/>
        <v>DXADI4176M</v>
      </c>
      <c r="B122" s="2" t="s">
        <v>499</v>
      </c>
      <c r="C122" s="2" t="s">
        <v>500</v>
      </c>
      <c r="D122" s="7" t="str">
        <f t="shared" si="2"/>
        <v>300x250 </v>
      </c>
      <c r="E122" s="2" t="s">
        <v>501</v>
      </c>
      <c r="F122" s="2" t="s">
        <v>36</v>
      </c>
      <c r="G122" s="8" t="s">
        <v>502</v>
      </c>
      <c r="H122" s="2" t="s">
        <v>48</v>
      </c>
      <c r="I122" s="2" t="s">
        <v>31</v>
      </c>
      <c r="J122" s="2">
        <v>10653.0</v>
      </c>
      <c r="K122" s="2">
        <v>68.0</v>
      </c>
      <c r="L122" s="2">
        <v>5263.0</v>
      </c>
      <c r="M122" s="2">
        <v>9921.0</v>
      </c>
      <c r="N122" s="2">
        <v>11.0</v>
      </c>
      <c r="O122" s="3">
        <v>2641.478397</v>
      </c>
      <c r="P122" s="7" t="str">
        <f>VLOOKUP(A122,'New Data'!A:E,2,FALSE)</f>
        <v>Female</v>
      </c>
      <c r="Q122" s="7">
        <f>VLOOKUP(A122,'New Data'!A:E,3,FALSE)</f>
        <v>18</v>
      </c>
      <c r="R122" s="7" t="str">
        <f>VLOOKUP(A122,'New Data'!A:E,4,FALSE)</f>
        <v>Utah</v>
      </c>
      <c r="S122" s="9">
        <f>VLOOKUP(A122,'New Data'!A:E,5,FALSE)</f>
        <v>45303</v>
      </c>
      <c r="T122" s="10">
        <f t="shared" si="3"/>
        <v>240.1343997</v>
      </c>
      <c r="U122" s="11">
        <f t="shared" si="4"/>
        <v>0.006383178447</v>
      </c>
      <c r="V122" s="12">
        <f t="shared" si="7"/>
        <v>38.84527054</v>
      </c>
      <c r="W122" s="10">
        <f t="shared" si="5"/>
        <v>247.9562937</v>
      </c>
      <c r="X122" s="11">
        <f t="shared" si="8"/>
        <v>0.1617647059</v>
      </c>
      <c r="Y122" s="11">
        <f t="shared" si="6"/>
        <v>0.4940392378</v>
      </c>
    </row>
    <row r="123">
      <c r="A123" s="7" t="str">
        <f t="shared" si="1"/>
        <v>NBFDP8614V</v>
      </c>
      <c r="B123" s="2" t="s">
        <v>503</v>
      </c>
      <c r="C123" s="2" t="s">
        <v>504</v>
      </c>
      <c r="D123" s="7" t="str">
        <f t="shared" si="2"/>
        <v>320x50 </v>
      </c>
      <c r="E123" s="2" t="s">
        <v>505</v>
      </c>
      <c r="F123" s="2" t="s">
        <v>36</v>
      </c>
      <c r="G123" s="8" t="s">
        <v>279</v>
      </c>
      <c r="H123" s="2" t="s">
        <v>30</v>
      </c>
      <c r="I123" s="2" t="s">
        <v>31</v>
      </c>
      <c r="J123" s="2">
        <v>10012.0</v>
      </c>
      <c r="K123" s="2">
        <v>25.0</v>
      </c>
      <c r="L123" s="2">
        <v>5734.0</v>
      </c>
      <c r="M123" s="2">
        <v>9413.0</v>
      </c>
      <c r="N123" s="2">
        <v>4.0</v>
      </c>
      <c r="O123" s="3">
        <v>1805.926086</v>
      </c>
      <c r="P123" s="7" t="str">
        <f>VLOOKUP(A123,'New Data'!A:E,2,FALSE)</f>
        <v>Male</v>
      </c>
      <c r="Q123" s="7">
        <f>VLOOKUP(A123,'New Data'!A:E,3,FALSE)</f>
        <v>50</v>
      </c>
      <c r="R123" s="7" t="str">
        <f>VLOOKUP(A123,'New Data'!A:E,4,FALSE)</f>
        <v>Alabama</v>
      </c>
      <c r="S123" s="9">
        <f>VLOOKUP(A123,'New Data'!A:E,5,FALSE)</f>
        <v>45394</v>
      </c>
      <c r="T123" s="10">
        <f t="shared" si="3"/>
        <v>451.4815215</v>
      </c>
      <c r="U123" s="11">
        <f t="shared" si="4"/>
        <v>0.002497003596</v>
      </c>
      <c r="V123" s="12">
        <f t="shared" si="7"/>
        <v>72.23704344</v>
      </c>
      <c r="W123" s="10">
        <f t="shared" si="5"/>
        <v>180.3761572</v>
      </c>
      <c r="X123" s="11">
        <f t="shared" si="8"/>
        <v>0.16</v>
      </c>
      <c r="Y123" s="11">
        <f t="shared" si="6"/>
        <v>0.5727127447</v>
      </c>
    </row>
    <row r="124">
      <c r="A124" s="7" t="str">
        <f t="shared" si="1"/>
        <v>YHBPW3142T</v>
      </c>
      <c r="B124" s="2" t="s">
        <v>506</v>
      </c>
      <c r="C124" s="2" t="s">
        <v>507</v>
      </c>
      <c r="D124" s="7" t="str">
        <f t="shared" si="2"/>
        <v>300x250 </v>
      </c>
      <c r="E124" s="2" t="s">
        <v>508</v>
      </c>
      <c r="F124" s="2" t="s">
        <v>28</v>
      </c>
      <c r="G124" s="8" t="s">
        <v>509</v>
      </c>
      <c r="H124" s="2" t="s">
        <v>62</v>
      </c>
      <c r="I124" s="2" t="s">
        <v>31</v>
      </c>
      <c r="J124" s="2">
        <v>14451.0</v>
      </c>
      <c r="K124" s="2">
        <v>50.0</v>
      </c>
      <c r="L124" s="2">
        <v>5606.0</v>
      </c>
      <c r="M124" s="2">
        <v>13461.0</v>
      </c>
      <c r="N124" s="2">
        <v>8.0</v>
      </c>
      <c r="O124" s="3">
        <v>6397.602518</v>
      </c>
      <c r="P124" s="7" t="str">
        <f>VLOOKUP(A124,'New Data'!A:E,2,FALSE)</f>
        <v>Female</v>
      </c>
      <c r="Q124" s="7">
        <f>VLOOKUP(A124,'New Data'!A:E,3,FALSE)</f>
        <v>43</v>
      </c>
      <c r="R124" s="7" t="str">
        <f>VLOOKUP(A124,'New Data'!A:E,4,FALSE)</f>
        <v>New Jersey</v>
      </c>
      <c r="S124" s="9">
        <f>VLOOKUP(A124,'New Data'!A:E,5,FALSE)</f>
        <v>44993</v>
      </c>
      <c r="T124" s="10">
        <f t="shared" si="3"/>
        <v>799.7003148</v>
      </c>
      <c r="U124" s="11">
        <f t="shared" si="4"/>
        <v>0.003459968168</v>
      </c>
      <c r="V124" s="12">
        <f t="shared" si="7"/>
        <v>127.9520504</v>
      </c>
      <c r="W124" s="10">
        <f t="shared" si="5"/>
        <v>442.7100213</v>
      </c>
      <c r="X124" s="11">
        <f t="shared" si="8"/>
        <v>0.16</v>
      </c>
      <c r="Y124" s="11">
        <f t="shared" si="6"/>
        <v>0.387931631</v>
      </c>
    </row>
    <row r="125">
      <c r="A125" s="7" t="str">
        <f t="shared" si="1"/>
        <v>WOOPY2470Q</v>
      </c>
      <c r="B125" s="2" t="s">
        <v>510</v>
      </c>
      <c r="C125" s="2" t="s">
        <v>511</v>
      </c>
      <c r="D125" s="7" t="str">
        <f t="shared" si="2"/>
        <v>320x50 </v>
      </c>
      <c r="E125" s="2" t="s">
        <v>512</v>
      </c>
      <c r="F125" s="2" t="s">
        <v>28</v>
      </c>
      <c r="G125" s="8" t="s">
        <v>238</v>
      </c>
      <c r="H125" s="2" t="s">
        <v>30</v>
      </c>
      <c r="I125" s="2" t="s">
        <v>31</v>
      </c>
      <c r="J125" s="2">
        <v>25835.0</v>
      </c>
      <c r="K125" s="2">
        <v>69.0</v>
      </c>
      <c r="L125" s="2">
        <v>3753.0</v>
      </c>
      <c r="M125" s="2">
        <v>20808.0</v>
      </c>
      <c r="N125" s="2">
        <v>11.0</v>
      </c>
      <c r="O125" s="3">
        <v>5751.912297</v>
      </c>
      <c r="P125" s="7" t="str">
        <f>VLOOKUP(A125,'New Data'!A:E,2,FALSE)</f>
        <v>Female</v>
      </c>
      <c r="Q125" s="7">
        <f>VLOOKUP(A125,'New Data'!A:E,3,FALSE)</f>
        <v>52</v>
      </c>
      <c r="R125" s="7" t="str">
        <f>VLOOKUP(A125,'New Data'!A:E,4,FALSE)</f>
        <v>North Carolina</v>
      </c>
      <c r="S125" s="9">
        <f>VLOOKUP(A125,'New Data'!A:E,5,FALSE)</f>
        <v>45094</v>
      </c>
      <c r="T125" s="10">
        <f t="shared" si="3"/>
        <v>522.9011179</v>
      </c>
      <c r="U125" s="11">
        <f t="shared" si="4"/>
        <v>0.002670795433</v>
      </c>
      <c r="V125" s="12">
        <f t="shared" si="7"/>
        <v>83.36104778</v>
      </c>
      <c r="W125" s="10">
        <f t="shared" si="5"/>
        <v>222.6403057</v>
      </c>
      <c r="X125" s="11">
        <f t="shared" si="8"/>
        <v>0.1594202899</v>
      </c>
      <c r="Y125" s="11">
        <f t="shared" si="6"/>
        <v>0.1452680472</v>
      </c>
    </row>
    <row r="126">
      <c r="A126" s="7" t="str">
        <f t="shared" si="1"/>
        <v>NVALC0032U</v>
      </c>
      <c r="B126" s="2" t="s">
        <v>513</v>
      </c>
      <c r="C126" s="2" t="s">
        <v>514</v>
      </c>
      <c r="D126" s="7" t="str">
        <f t="shared" si="2"/>
        <v>320x50 </v>
      </c>
      <c r="E126" s="2" t="s">
        <v>515</v>
      </c>
      <c r="F126" s="2" t="s">
        <v>28</v>
      </c>
      <c r="G126" s="8" t="s">
        <v>143</v>
      </c>
      <c r="H126" s="2" t="s">
        <v>48</v>
      </c>
      <c r="I126" s="2" t="s">
        <v>31</v>
      </c>
      <c r="J126" s="2">
        <v>14047.0</v>
      </c>
      <c r="K126" s="2">
        <v>44.0</v>
      </c>
      <c r="L126" s="2">
        <v>9934.0</v>
      </c>
      <c r="M126" s="2">
        <v>13377.0</v>
      </c>
      <c r="N126" s="2">
        <v>7.0</v>
      </c>
      <c r="O126" s="3">
        <v>5729.650755</v>
      </c>
      <c r="P126" s="7" t="str">
        <f>VLOOKUP(A126,'New Data'!A:E,2,FALSE)</f>
        <v>Female</v>
      </c>
      <c r="Q126" s="7">
        <f>VLOOKUP(A126,'New Data'!A:E,3,FALSE)</f>
        <v>27</v>
      </c>
      <c r="R126" s="7" t="str">
        <f>VLOOKUP(A126,'New Data'!A:E,4,FALSE)</f>
        <v>New Jersey</v>
      </c>
      <c r="S126" s="9">
        <f>VLOOKUP(A126,'New Data'!A:E,5,FALSE)</f>
        <v>45151</v>
      </c>
      <c r="T126" s="10">
        <f t="shared" si="3"/>
        <v>818.5215364</v>
      </c>
      <c r="U126" s="11">
        <f t="shared" si="4"/>
        <v>0.003132341425</v>
      </c>
      <c r="V126" s="12">
        <f t="shared" si="7"/>
        <v>130.2193353</v>
      </c>
      <c r="W126" s="10">
        <f t="shared" si="5"/>
        <v>407.8914185</v>
      </c>
      <c r="X126" s="11">
        <f t="shared" si="8"/>
        <v>0.1590909091</v>
      </c>
      <c r="Y126" s="11">
        <f t="shared" si="6"/>
        <v>0.7071972663</v>
      </c>
    </row>
    <row r="127">
      <c r="A127" s="7" t="str">
        <f t="shared" si="1"/>
        <v>FVEOX2518Q</v>
      </c>
      <c r="B127" s="2" t="s">
        <v>516</v>
      </c>
      <c r="C127" s="2" t="s">
        <v>517</v>
      </c>
      <c r="D127" s="7" t="str">
        <f t="shared" si="2"/>
        <v>300x250 </v>
      </c>
      <c r="E127" s="2" t="s">
        <v>518</v>
      </c>
      <c r="F127" s="2" t="s">
        <v>66</v>
      </c>
      <c r="G127" s="8" t="s">
        <v>519</v>
      </c>
      <c r="H127" s="2" t="s">
        <v>30</v>
      </c>
      <c r="I127" s="2" t="s">
        <v>53</v>
      </c>
      <c r="J127" s="2">
        <v>27202.0</v>
      </c>
      <c r="K127" s="2">
        <v>70.0</v>
      </c>
      <c r="L127" s="2">
        <v>5202.0</v>
      </c>
      <c r="M127" s="2">
        <v>23474.0</v>
      </c>
      <c r="N127" s="2">
        <v>11.0</v>
      </c>
      <c r="O127" s="3">
        <v>4253.979116</v>
      </c>
      <c r="P127" s="7" t="str">
        <f>VLOOKUP(A127,'New Data'!A:E,2,FALSE)</f>
        <v>Female</v>
      </c>
      <c r="Q127" s="7">
        <f>VLOOKUP(A127,'New Data'!A:E,3,FALSE)</f>
        <v>42</v>
      </c>
      <c r="R127" s="7" t="str">
        <f>VLOOKUP(A127,'New Data'!A:E,4,FALSE)</f>
        <v>Delaware</v>
      </c>
      <c r="S127" s="9">
        <f>VLOOKUP(A127,'New Data'!A:E,5,FALSE)</f>
        <v>45110</v>
      </c>
      <c r="T127" s="10">
        <f t="shared" si="3"/>
        <v>386.7253742</v>
      </c>
      <c r="U127" s="11">
        <f t="shared" si="4"/>
        <v>0.002573340196</v>
      </c>
      <c r="V127" s="12">
        <f t="shared" si="7"/>
        <v>60.77113023</v>
      </c>
      <c r="W127" s="10">
        <f t="shared" si="5"/>
        <v>156.3847921</v>
      </c>
      <c r="X127" s="11">
        <f t="shared" si="8"/>
        <v>0.1571428571</v>
      </c>
      <c r="Y127" s="11">
        <f t="shared" si="6"/>
        <v>0.1912359385</v>
      </c>
    </row>
    <row r="128">
      <c r="A128" s="7" t="str">
        <f t="shared" si="1"/>
        <v>CZLSB5840A</v>
      </c>
      <c r="B128" s="2" t="s">
        <v>520</v>
      </c>
      <c r="C128" s="2" t="s">
        <v>521</v>
      </c>
      <c r="D128" s="7" t="str">
        <f t="shared" si="2"/>
        <v>300x250 </v>
      </c>
      <c r="E128" s="2" t="s">
        <v>522</v>
      </c>
      <c r="F128" s="2" t="s">
        <v>41</v>
      </c>
      <c r="G128" s="8" t="s">
        <v>523</v>
      </c>
      <c r="H128" s="2" t="s">
        <v>212</v>
      </c>
      <c r="I128" s="2" t="s">
        <v>53</v>
      </c>
      <c r="J128" s="2">
        <v>31813.0</v>
      </c>
      <c r="K128" s="2">
        <v>84.0</v>
      </c>
      <c r="L128" s="2">
        <v>14149.0</v>
      </c>
      <c r="M128" s="2">
        <v>21281.0</v>
      </c>
      <c r="N128" s="2">
        <v>13.0</v>
      </c>
      <c r="O128" s="3">
        <v>2060.993882</v>
      </c>
      <c r="P128" s="7" t="str">
        <f>VLOOKUP(A128,'New Data'!A:E,2,FALSE)</f>
        <v>Male</v>
      </c>
      <c r="Q128" s="7">
        <f>VLOOKUP(A128,'New Data'!A:E,3,FALSE)</f>
        <v>43</v>
      </c>
      <c r="R128" s="7" t="str">
        <f>VLOOKUP(A128,'New Data'!A:E,4,FALSE)</f>
        <v>Texas</v>
      </c>
      <c r="S128" s="9">
        <f>VLOOKUP(A128,'New Data'!A:E,5,FALSE)</f>
        <v>45387</v>
      </c>
      <c r="T128" s="10">
        <f t="shared" si="3"/>
        <v>158.5379909</v>
      </c>
      <c r="U128" s="11">
        <f t="shared" si="4"/>
        <v>0.002640430013</v>
      </c>
      <c r="V128" s="12">
        <f t="shared" si="7"/>
        <v>24.53564145</v>
      </c>
      <c r="W128" s="10">
        <f t="shared" si="5"/>
        <v>64.78464408</v>
      </c>
      <c r="X128" s="11">
        <f t="shared" si="8"/>
        <v>0.1547619048</v>
      </c>
      <c r="Y128" s="11">
        <f t="shared" si="6"/>
        <v>0.4447552887</v>
      </c>
    </row>
    <row r="129">
      <c r="A129" s="7" t="str">
        <f t="shared" si="1"/>
        <v>XWYIT9866J</v>
      </c>
      <c r="B129" s="2" t="s">
        <v>524</v>
      </c>
      <c r="C129" s="2" t="s">
        <v>525</v>
      </c>
      <c r="D129" s="7" t="str">
        <f t="shared" si="2"/>
        <v>320x50 </v>
      </c>
      <c r="E129" s="2" t="s">
        <v>526</v>
      </c>
      <c r="F129" s="2" t="s">
        <v>28</v>
      </c>
      <c r="G129" s="8" t="s">
        <v>527</v>
      </c>
      <c r="H129" s="2" t="s">
        <v>220</v>
      </c>
      <c r="I129" s="2" t="s">
        <v>31</v>
      </c>
      <c r="J129" s="2">
        <v>9014.0</v>
      </c>
      <c r="K129" s="2">
        <v>26.0</v>
      </c>
      <c r="L129" s="2">
        <v>5054.0</v>
      </c>
      <c r="M129" s="2">
        <v>7227.0</v>
      </c>
      <c r="N129" s="2">
        <v>4.0</v>
      </c>
      <c r="O129" s="3">
        <v>1539.60069</v>
      </c>
      <c r="P129" s="7" t="str">
        <f>VLOOKUP(A129,'New Data'!A:E,2,FALSE)</f>
        <v>Female</v>
      </c>
      <c r="Q129" s="7">
        <f>VLOOKUP(A129,'New Data'!A:E,3,FALSE)</f>
        <v>53</v>
      </c>
      <c r="R129" s="7" t="str">
        <f>VLOOKUP(A129,'New Data'!A:E,4,FALSE)</f>
        <v>Utah</v>
      </c>
      <c r="S129" s="9">
        <f>VLOOKUP(A129,'New Data'!A:E,5,FALSE)</f>
        <v>45428</v>
      </c>
      <c r="T129" s="10">
        <f t="shared" si="3"/>
        <v>384.9001725</v>
      </c>
      <c r="U129" s="11">
        <f t="shared" si="4"/>
        <v>0.002884402041</v>
      </c>
      <c r="V129" s="12">
        <f t="shared" si="7"/>
        <v>59.21541115</v>
      </c>
      <c r="W129" s="10">
        <f t="shared" si="5"/>
        <v>170.8010528</v>
      </c>
      <c r="X129" s="11">
        <f t="shared" si="8"/>
        <v>0.1538461538</v>
      </c>
      <c r="Y129" s="11">
        <f t="shared" si="6"/>
        <v>0.5606833814</v>
      </c>
    </row>
    <row r="130">
      <c r="A130" s="7" t="str">
        <f t="shared" si="1"/>
        <v>MCGLF9586W</v>
      </c>
      <c r="B130" s="2" t="s">
        <v>528</v>
      </c>
      <c r="C130" s="2" t="s">
        <v>529</v>
      </c>
      <c r="D130" s="7" t="str">
        <f t="shared" si="2"/>
        <v>300x250 </v>
      </c>
      <c r="E130" s="2" t="s">
        <v>530</v>
      </c>
      <c r="F130" s="2" t="s">
        <v>36</v>
      </c>
      <c r="G130" s="8" t="s">
        <v>419</v>
      </c>
      <c r="H130" s="2" t="s">
        <v>62</v>
      </c>
      <c r="I130" s="2" t="s">
        <v>31</v>
      </c>
      <c r="J130" s="2">
        <v>9362.0</v>
      </c>
      <c r="K130" s="2">
        <v>39.0</v>
      </c>
      <c r="L130" s="2">
        <v>5202.0</v>
      </c>
      <c r="M130" s="2">
        <v>8928.0</v>
      </c>
      <c r="N130" s="2">
        <v>6.0</v>
      </c>
      <c r="O130" s="3">
        <v>7312.492757</v>
      </c>
      <c r="P130" s="7" t="str">
        <f>VLOOKUP(A130,'New Data'!A:E,2,FALSE)</f>
        <v>Female</v>
      </c>
      <c r="Q130" s="7">
        <f>VLOOKUP(A130,'New Data'!A:E,3,FALSE)</f>
        <v>62</v>
      </c>
      <c r="R130" s="7" t="str">
        <f>VLOOKUP(A130,'New Data'!A:E,4,FALSE)</f>
        <v>Utah</v>
      </c>
      <c r="S130" s="9">
        <f>VLOOKUP(A130,'New Data'!A:E,5,FALSE)</f>
        <v>45383</v>
      </c>
      <c r="T130" s="10">
        <f t="shared" si="3"/>
        <v>1218.748793</v>
      </c>
      <c r="U130" s="11">
        <f t="shared" si="4"/>
        <v>0.004165776543</v>
      </c>
      <c r="V130" s="12">
        <f t="shared" si="7"/>
        <v>187.4998143</v>
      </c>
      <c r="W130" s="10">
        <f t="shared" si="5"/>
        <v>781.0823282</v>
      </c>
      <c r="X130" s="11">
        <f t="shared" si="8"/>
        <v>0.1538461538</v>
      </c>
      <c r="Y130" s="11">
        <f t="shared" si="6"/>
        <v>0.555650502</v>
      </c>
    </row>
    <row r="131">
      <c r="A131" s="7" t="str">
        <f t="shared" si="1"/>
        <v>OBEFA3199W</v>
      </c>
      <c r="B131" s="2" t="s">
        <v>531</v>
      </c>
      <c r="C131" s="2" t="s">
        <v>532</v>
      </c>
      <c r="D131" s="7" t="str">
        <f t="shared" si="2"/>
        <v>300x250 </v>
      </c>
      <c r="E131" s="2" t="s">
        <v>533</v>
      </c>
      <c r="F131" s="2" t="s">
        <v>36</v>
      </c>
      <c r="G131" s="8" t="s">
        <v>534</v>
      </c>
      <c r="H131" s="2" t="s">
        <v>30</v>
      </c>
      <c r="I131" s="2" t="s">
        <v>31</v>
      </c>
      <c r="J131" s="2">
        <v>14799.0</v>
      </c>
      <c r="K131" s="2">
        <v>59.0</v>
      </c>
      <c r="L131" s="2">
        <v>1403.0</v>
      </c>
      <c r="M131" s="2">
        <v>13410.0</v>
      </c>
      <c r="N131" s="2">
        <v>9.0</v>
      </c>
      <c r="O131" s="3">
        <v>1693.760435</v>
      </c>
      <c r="P131" s="7" t="str">
        <f>VLOOKUP(A131,'New Data'!A:E,2,FALSE)</f>
        <v>Male</v>
      </c>
      <c r="Q131" s="7">
        <f>VLOOKUP(A131,'New Data'!A:E,3,FALSE)</f>
        <v>47</v>
      </c>
      <c r="R131" s="7" t="str">
        <f>VLOOKUP(A131,'New Data'!A:E,4,FALSE)</f>
        <v>South Carolina</v>
      </c>
      <c r="S131" s="9">
        <f>VLOOKUP(A131,'New Data'!A:E,5,FALSE)</f>
        <v>45074</v>
      </c>
      <c r="T131" s="10">
        <f t="shared" si="3"/>
        <v>188.1956039</v>
      </c>
      <c r="U131" s="11">
        <f t="shared" si="4"/>
        <v>0.003986755862</v>
      </c>
      <c r="V131" s="12">
        <f t="shared" si="7"/>
        <v>28.70780398</v>
      </c>
      <c r="W131" s="10">
        <f t="shared" si="5"/>
        <v>114.4510058</v>
      </c>
      <c r="X131" s="11">
        <f t="shared" si="8"/>
        <v>0.1525423729</v>
      </c>
      <c r="Y131" s="11">
        <f t="shared" si="6"/>
        <v>0.09480370295</v>
      </c>
    </row>
    <row r="132">
      <c r="A132" s="7" t="str">
        <f t="shared" si="1"/>
        <v>WOMDF4920R</v>
      </c>
      <c r="B132" s="2" t="s">
        <v>535</v>
      </c>
      <c r="C132" s="2" t="s">
        <v>536</v>
      </c>
      <c r="D132" s="7" t="str">
        <f t="shared" si="2"/>
        <v>320x50 </v>
      </c>
      <c r="E132" s="2" t="s">
        <v>537</v>
      </c>
      <c r="F132" s="2" t="s">
        <v>41</v>
      </c>
      <c r="G132" s="8" t="s">
        <v>538</v>
      </c>
      <c r="H132" s="2" t="s">
        <v>212</v>
      </c>
      <c r="I132" s="2" t="s">
        <v>31</v>
      </c>
      <c r="J132" s="2">
        <v>20885.0</v>
      </c>
      <c r="K132" s="2">
        <v>99.0</v>
      </c>
      <c r="L132" s="2">
        <v>9901.0</v>
      </c>
      <c r="M132" s="2">
        <v>16266.0</v>
      </c>
      <c r="N132" s="2">
        <v>15.0</v>
      </c>
      <c r="O132" s="3">
        <v>2496.785436</v>
      </c>
      <c r="P132" s="7" t="str">
        <f>VLOOKUP(A132,'New Data'!A:E,2,FALSE)</f>
        <v>Male</v>
      </c>
      <c r="Q132" s="7">
        <f>VLOOKUP(A132,'New Data'!A:E,3,FALSE)</f>
        <v>58</v>
      </c>
      <c r="R132" s="7" t="str">
        <f>VLOOKUP(A132,'New Data'!A:E,4,FALSE)</f>
        <v>Arkansas</v>
      </c>
      <c r="S132" s="9">
        <f>VLOOKUP(A132,'New Data'!A:E,5,FALSE)</f>
        <v>45531</v>
      </c>
      <c r="T132" s="10">
        <f t="shared" si="3"/>
        <v>166.4523624</v>
      </c>
      <c r="U132" s="11">
        <f t="shared" si="4"/>
        <v>0.004740244194</v>
      </c>
      <c r="V132" s="12">
        <f t="shared" si="7"/>
        <v>25.22005491</v>
      </c>
      <c r="W132" s="10">
        <f t="shared" si="5"/>
        <v>119.5492189</v>
      </c>
      <c r="X132" s="11">
        <f t="shared" si="8"/>
        <v>0.1515151515</v>
      </c>
      <c r="Y132" s="11">
        <f t="shared" si="6"/>
        <v>0.4740723007</v>
      </c>
    </row>
    <row r="133">
      <c r="A133" s="7" t="str">
        <f t="shared" si="1"/>
        <v>ZXLIT6695R</v>
      </c>
      <c r="B133" s="2" t="s">
        <v>539</v>
      </c>
      <c r="C133" s="2" t="s">
        <v>540</v>
      </c>
      <c r="D133" s="7" t="str">
        <f t="shared" si="2"/>
        <v>300x250 </v>
      </c>
      <c r="E133" s="2" t="s">
        <v>541</v>
      </c>
      <c r="F133" s="2" t="s">
        <v>66</v>
      </c>
      <c r="G133" s="8" t="s">
        <v>468</v>
      </c>
      <c r="H133" s="2" t="s">
        <v>212</v>
      </c>
      <c r="I133" s="2" t="s">
        <v>31</v>
      </c>
      <c r="J133" s="2">
        <v>8187.0</v>
      </c>
      <c r="K133" s="2">
        <v>20.0</v>
      </c>
      <c r="L133" s="2">
        <v>4888.0</v>
      </c>
      <c r="M133" s="2">
        <v>7510.0</v>
      </c>
      <c r="N133" s="2">
        <v>3.0</v>
      </c>
      <c r="O133" s="3">
        <v>6980.229304</v>
      </c>
      <c r="P133" s="7" t="str">
        <f>VLOOKUP(A133,'New Data'!A:E,2,FALSE)</f>
        <v>Female</v>
      </c>
      <c r="Q133" s="7">
        <f>VLOOKUP(A133,'New Data'!A:E,3,FALSE)</f>
        <v>61</v>
      </c>
      <c r="R133" s="7" t="str">
        <f>VLOOKUP(A133,'New Data'!A:E,4,FALSE)</f>
        <v>Arizona</v>
      </c>
      <c r="S133" s="9">
        <f>VLOOKUP(A133,'New Data'!A:E,5,FALSE)</f>
        <v>45510</v>
      </c>
      <c r="T133" s="10">
        <f t="shared" si="3"/>
        <v>2326.743101</v>
      </c>
      <c r="U133" s="11">
        <f t="shared" si="4"/>
        <v>0.002442897276</v>
      </c>
      <c r="V133" s="12">
        <f t="shared" si="7"/>
        <v>349.0114652</v>
      </c>
      <c r="W133" s="10">
        <f t="shared" si="5"/>
        <v>852.5991577</v>
      </c>
      <c r="X133" s="11">
        <f t="shared" si="8"/>
        <v>0.15</v>
      </c>
      <c r="Y133" s="11">
        <f t="shared" si="6"/>
        <v>0.5970440943</v>
      </c>
    </row>
    <row r="134">
      <c r="A134" s="7" t="str">
        <f t="shared" si="1"/>
        <v>EZLPP1861T</v>
      </c>
      <c r="B134" s="2" t="s">
        <v>542</v>
      </c>
      <c r="C134" s="2" t="s">
        <v>543</v>
      </c>
      <c r="D134" s="7" t="str">
        <f t="shared" si="2"/>
        <v>300x250 </v>
      </c>
      <c r="E134" s="2" t="s">
        <v>544</v>
      </c>
      <c r="F134" s="2" t="s">
        <v>66</v>
      </c>
      <c r="G134" s="8" t="s">
        <v>151</v>
      </c>
      <c r="H134" s="2" t="s">
        <v>48</v>
      </c>
      <c r="I134" s="2" t="s">
        <v>31</v>
      </c>
      <c r="J134" s="2">
        <v>7229.0</v>
      </c>
      <c r="K134" s="2">
        <v>20.0</v>
      </c>
      <c r="L134" s="2">
        <v>5668.0</v>
      </c>
      <c r="M134" s="2">
        <v>6760.0</v>
      </c>
      <c r="N134" s="2">
        <v>3.0</v>
      </c>
      <c r="O134" s="3">
        <v>6812.588702</v>
      </c>
      <c r="P134" s="7" t="str">
        <f>VLOOKUP(A134,'New Data'!A:E,2,FALSE)</f>
        <v>Female</v>
      </c>
      <c r="Q134" s="7">
        <f>VLOOKUP(A134,'New Data'!A:E,3,FALSE)</f>
        <v>38</v>
      </c>
      <c r="R134" s="7" t="str">
        <f>VLOOKUP(A134,'New Data'!A:E,4,FALSE)</f>
        <v>Colorado</v>
      </c>
      <c r="S134" s="9">
        <f>VLOOKUP(A134,'New Data'!A:E,5,FALSE)</f>
        <v>45489</v>
      </c>
      <c r="T134" s="10">
        <f t="shared" si="3"/>
        <v>2270.862901</v>
      </c>
      <c r="U134" s="11">
        <f t="shared" si="4"/>
        <v>0.002766634389</v>
      </c>
      <c r="V134" s="12">
        <f t="shared" si="7"/>
        <v>340.6294351</v>
      </c>
      <c r="W134" s="10">
        <f t="shared" si="5"/>
        <v>942.3971091</v>
      </c>
      <c r="X134" s="11">
        <f t="shared" si="8"/>
        <v>0.15</v>
      </c>
      <c r="Y134" s="11">
        <f t="shared" si="6"/>
        <v>0.7840641859</v>
      </c>
    </row>
    <row r="135">
      <c r="A135" s="7" t="str">
        <f t="shared" si="1"/>
        <v>WASAZ7091S</v>
      </c>
      <c r="B135" s="2" t="s">
        <v>545</v>
      </c>
      <c r="C135" s="2" t="s">
        <v>546</v>
      </c>
      <c r="D135" s="7" t="str">
        <f t="shared" si="2"/>
        <v>320x50 </v>
      </c>
      <c r="E135" s="2" t="s">
        <v>547</v>
      </c>
      <c r="F135" s="2" t="s">
        <v>28</v>
      </c>
      <c r="G135" s="8" t="s">
        <v>548</v>
      </c>
      <c r="H135" s="2" t="s">
        <v>30</v>
      </c>
      <c r="I135" s="2" t="s">
        <v>31</v>
      </c>
      <c r="J135" s="2">
        <v>22180.0</v>
      </c>
      <c r="K135" s="2">
        <v>60.0</v>
      </c>
      <c r="L135" s="2">
        <v>4835.0</v>
      </c>
      <c r="M135" s="2">
        <v>19291.0</v>
      </c>
      <c r="N135" s="2">
        <v>9.0</v>
      </c>
      <c r="O135" s="3">
        <v>1441.631095</v>
      </c>
      <c r="P135" s="7" t="str">
        <f>VLOOKUP(A135,'New Data'!A:E,2,FALSE)</f>
        <v>Female</v>
      </c>
      <c r="Q135" s="7">
        <f>VLOOKUP(A135,'New Data'!A:E,3,FALSE)</f>
        <v>64</v>
      </c>
      <c r="R135" s="7" t="str">
        <f>VLOOKUP(A135,'New Data'!A:E,4,FALSE)</f>
        <v>Florida</v>
      </c>
      <c r="S135" s="9">
        <f>VLOOKUP(A135,'New Data'!A:E,5,FALSE)</f>
        <v>44927</v>
      </c>
      <c r="T135" s="10">
        <f t="shared" si="3"/>
        <v>160.1812328</v>
      </c>
      <c r="U135" s="11">
        <f t="shared" si="4"/>
        <v>0.002705139766</v>
      </c>
      <c r="V135" s="12">
        <f t="shared" si="7"/>
        <v>24.02718492</v>
      </c>
      <c r="W135" s="10">
        <f t="shared" si="5"/>
        <v>64.99689337</v>
      </c>
      <c r="X135" s="11">
        <f t="shared" si="8"/>
        <v>0.15</v>
      </c>
      <c r="Y135" s="11">
        <f t="shared" si="6"/>
        <v>0.2179891794</v>
      </c>
    </row>
    <row r="136">
      <c r="A136" s="7" t="str">
        <f t="shared" si="1"/>
        <v>NRDJO4942X</v>
      </c>
      <c r="B136" s="2" t="s">
        <v>549</v>
      </c>
      <c r="C136" s="2" t="s">
        <v>550</v>
      </c>
      <c r="D136" s="7" t="str">
        <f t="shared" si="2"/>
        <v>300x50 </v>
      </c>
      <c r="E136" s="2" t="s">
        <v>551</v>
      </c>
      <c r="F136" s="2" t="s">
        <v>36</v>
      </c>
      <c r="G136" s="8" t="s">
        <v>552</v>
      </c>
      <c r="H136" s="2" t="s">
        <v>30</v>
      </c>
      <c r="I136" s="2" t="s">
        <v>31</v>
      </c>
      <c r="J136" s="2">
        <v>9946.0</v>
      </c>
      <c r="K136" s="2">
        <v>20.0</v>
      </c>
      <c r="L136" s="2">
        <v>4818.0</v>
      </c>
      <c r="M136" s="2">
        <v>7382.0</v>
      </c>
      <c r="N136" s="2">
        <v>3.0</v>
      </c>
      <c r="O136" s="3">
        <v>1525.962329</v>
      </c>
      <c r="P136" s="7" t="str">
        <f>VLOOKUP(A136,'New Data'!A:E,2,FALSE)</f>
        <v>Female</v>
      </c>
      <c r="Q136" s="7">
        <f>VLOOKUP(A136,'New Data'!A:E,3,FALSE)</f>
        <v>28</v>
      </c>
      <c r="R136" s="7" t="str">
        <f>VLOOKUP(A136,'New Data'!A:E,4,FALSE)</f>
        <v>Kentucky</v>
      </c>
      <c r="S136" s="9">
        <f>VLOOKUP(A136,'New Data'!A:E,5,FALSE)</f>
        <v>45195</v>
      </c>
      <c r="T136" s="10">
        <f t="shared" si="3"/>
        <v>508.6541097</v>
      </c>
      <c r="U136" s="11">
        <f t="shared" si="4"/>
        <v>0.002010858637</v>
      </c>
      <c r="V136" s="12">
        <f t="shared" si="7"/>
        <v>76.29811645</v>
      </c>
      <c r="W136" s="10">
        <f t="shared" si="5"/>
        <v>153.4247264</v>
      </c>
      <c r="X136" s="11">
        <f t="shared" si="8"/>
        <v>0.15</v>
      </c>
      <c r="Y136" s="11">
        <f t="shared" si="6"/>
        <v>0.4844158456</v>
      </c>
    </row>
    <row r="137">
      <c r="A137" s="7" t="str">
        <f t="shared" si="1"/>
        <v>WNXZE3849P</v>
      </c>
      <c r="B137" s="2" t="s">
        <v>553</v>
      </c>
      <c r="C137" s="2" t="s">
        <v>554</v>
      </c>
      <c r="D137" s="7" t="str">
        <f t="shared" si="2"/>
        <v>320x50 </v>
      </c>
      <c r="E137" s="2" t="s">
        <v>555</v>
      </c>
      <c r="F137" s="2" t="s">
        <v>41</v>
      </c>
      <c r="G137" s="8" t="s">
        <v>263</v>
      </c>
      <c r="H137" s="2" t="s">
        <v>30</v>
      </c>
      <c r="I137" s="2" t="s">
        <v>31</v>
      </c>
      <c r="J137" s="2">
        <v>7514.0</v>
      </c>
      <c r="K137" s="2">
        <v>20.0</v>
      </c>
      <c r="L137" s="2">
        <v>2646.0</v>
      </c>
      <c r="M137" s="2">
        <v>3373.0</v>
      </c>
      <c r="N137" s="2">
        <v>3.0</v>
      </c>
      <c r="O137" s="3">
        <v>6756.295179</v>
      </c>
      <c r="P137" s="7" t="str">
        <f>VLOOKUP(A137,'New Data'!A:E,2,FALSE)</f>
        <v>Female</v>
      </c>
      <c r="Q137" s="7">
        <f>VLOOKUP(A137,'New Data'!A:E,3,FALSE)</f>
        <v>58</v>
      </c>
      <c r="R137" s="7" t="str">
        <f>VLOOKUP(A137,'New Data'!A:E,4,FALSE)</f>
        <v>Maine</v>
      </c>
      <c r="S137" s="9">
        <f>VLOOKUP(A137,'New Data'!A:E,5,FALSE)</f>
        <v>45365</v>
      </c>
      <c r="T137" s="10">
        <f t="shared" si="3"/>
        <v>2252.098393</v>
      </c>
      <c r="U137" s="11">
        <f t="shared" si="4"/>
        <v>0.002661698163</v>
      </c>
      <c r="V137" s="12">
        <f t="shared" si="7"/>
        <v>337.814759</v>
      </c>
      <c r="W137" s="10">
        <f t="shared" si="5"/>
        <v>899.1609235</v>
      </c>
      <c r="X137" s="11">
        <f t="shared" si="8"/>
        <v>0.15</v>
      </c>
      <c r="Y137" s="11">
        <f t="shared" si="6"/>
        <v>0.352142667</v>
      </c>
    </row>
    <row r="138">
      <c r="A138" s="7" t="str">
        <f t="shared" si="1"/>
        <v>ZFWXT7245G</v>
      </c>
      <c r="B138" s="2" t="s">
        <v>556</v>
      </c>
      <c r="C138" s="2" t="s">
        <v>557</v>
      </c>
      <c r="D138" s="7" t="str">
        <f t="shared" si="2"/>
        <v>320x50 </v>
      </c>
      <c r="E138" s="2" t="s">
        <v>558</v>
      </c>
      <c r="F138" s="2" t="s">
        <v>41</v>
      </c>
      <c r="G138" s="8" t="s">
        <v>559</v>
      </c>
      <c r="H138" s="2" t="s">
        <v>30</v>
      </c>
      <c r="I138" s="2" t="s">
        <v>31</v>
      </c>
      <c r="J138" s="2">
        <v>26820.0</v>
      </c>
      <c r="K138" s="2">
        <v>80.0</v>
      </c>
      <c r="L138" s="2">
        <v>13553.0</v>
      </c>
      <c r="M138" s="2">
        <v>21192.0</v>
      </c>
      <c r="N138" s="2">
        <v>12.0</v>
      </c>
      <c r="O138" s="3">
        <v>6745.10344</v>
      </c>
      <c r="P138" s="7" t="str">
        <f>VLOOKUP(A138,'New Data'!A:E,2,FALSE)</f>
        <v>Male</v>
      </c>
      <c r="Q138" s="7">
        <f>VLOOKUP(A138,'New Data'!A:E,3,FALSE)</f>
        <v>25</v>
      </c>
      <c r="R138" s="7" t="str">
        <f>VLOOKUP(A138,'New Data'!A:E,4,FALSE)</f>
        <v>Maine</v>
      </c>
      <c r="S138" s="9">
        <f>VLOOKUP(A138,'New Data'!A:E,5,FALSE)</f>
        <v>45452</v>
      </c>
      <c r="T138" s="10">
        <f t="shared" si="3"/>
        <v>562.0919533</v>
      </c>
      <c r="U138" s="11">
        <f t="shared" si="4"/>
        <v>0.00298284862</v>
      </c>
      <c r="V138" s="12">
        <f t="shared" si="7"/>
        <v>84.313793</v>
      </c>
      <c r="W138" s="10">
        <f t="shared" si="5"/>
        <v>251.4952811</v>
      </c>
      <c r="X138" s="11">
        <f t="shared" si="8"/>
        <v>0.15</v>
      </c>
      <c r="Y138" s="11">
        <f t="shared" si="6"/>
        <v>0.5053318419</v>
      </c>
    </row>
    <row r="139">
      <c r="A139" s="7" t="str">
        <f t="shared" si="1"/>
        <v>TOJEA8998J</v>
      </c>
      <c r="B139" s="2" t="s">
        <v>560</v>
      </c>
      <c r="C139" s="2" t="s">
        <v>561</v>
      </c>
      <c r="D139" s="7" t="str">
        <f t="shared" si="2"/>
        <v>300x50 </v>
      </c>
      <c r="E139" s="2" t="s">
        <v>562</v>
      </c>
      <c r="F139" s="2" t="s">
        <v>36</v>
      </c>
      <c r="G139" s="8" t="s">
        <v>479</v>
      </c>
      <c r="H139" s="2" t="s">
        <v>62</v>
      </c>
      <c r="I139" s="2" t="s">
        <v>31</v>
      </c>
      <c r="J139" s="2">
        <v>11789.0</v>
      </c>
      <c r="K139" s="2">
        <v>20.0</v>
      </c>
      <c r="L139" s="2">
        <v>6187.0</v>
      </c>
      <c r="M139" s="2">
        <v>10028.0</v>
      </c>
      <c r="N139" s="2">
        <v>3.0</v>
      </c>
      <c r="O139" s="3">
        <v>6505.526456</v>
      </c>
      <c r="P139" s="7" t="str">
        <f>VLOOKUP(A139,'New Data'!A:E,2,FALSE)</f>
        <v>Male</v>
      </c>
      <c r="Q139" s="7">
        <f>VLOOKUP(A139,'New Data'!A:E,3,FALSE)</f>
        <v>56</v>
      </c>
      <c r="R139" s="7" t="str">
        <f>VLOOKUP(A139,'New Data'!A:E,4,FALSE)</f>
        <v>Massachusetts</v>
      </c>
      <c r="S139" s="9">
        <f>VLOOKUP(A139,'New Data'!A:E,5,FALSE)</f>
        <v>44946</v>
      </c>
      <c r="T139" s="10">
        <f t="shared" si="3"/>
        <v>2168.508819</v>
      </c>
      <c r="U139" s="11">
        <f t="shared" si="4"/>
        <v>0.001696496734</v>
      </c>
      <c r="V139" s="12">
        <f t="shared" si="7"/>
        <v>325.2763228</v>
      </c>
      <c r="W139" s="10">
        <f t="shared" si="5"/>
        <v>551.8302194</v>
      </c>
      <c r="X139" s="11">
        <f t="shared" si="8"/>
        <v>0.15</v>
      </c>
      <c r="Y139" s="11">
        <f t="shared" si="6"/>
        <v>0.5248112647</v>
      </c>
    </row>
    <row r="140">
      <c r="A140" s="7" t="str">
        <f t="shared" si="1"/>
        <v>JHQYJ2545D</v>
      </c>
      <c r="B140" s="2" t="s">
        <v>563</v>
      </c>
      <c r="C140" s="2" t="s">
        <v>564</v>
      </c>
      <c r="D140" s="7" t="str">
        <f t="shared" si="2"/>
        <v>320x50 </v>
      </c>
      <c r="E140" s="2" t="s">
        <v>565</v>
      </c>
      <c r="F140" s="2" t="s">
        <v>28</v>
      </c>
      <c r="G140" s="8" t="s">
        <v>169</v>
      </c>
      <c r="H140" s="2" t="s">
        <v>234</v>
      </c>
      <c r="I140" s="2" t="s">
        <v>31</v>
      </c>
      <c r="J140" s="2">
        <v>7530.0</v>
      </c>
      <c r="K140" s="2">
        <v>20.0</v>
      </c>
      <c r="L140" s="2">
        <v>5468.0</v>
      </c>
      <c r="M140" s="2">
        <v>7298.0</v>
      </c>
      <c r="N140" s="2">
        <v>3.0</v>
      </c>
      <c r="O140" s="3">
        <v>5038.714067</v>
      </c>
      <c r="P140" s="7" t="str">
        <f>VLOOKUP(A140,'New Data'!A:E,2,FALSE)</f>
        <v>Female</v>
      </c>
      <c r="Q140" s="7">
        <f>VLOOKUP(A140,'New Data'!A:E,3,FALSE)</f>
        <v>23</v>
      </c>
      <c r="R140" s="7" t="str">
        <f>VLOOKUP(A140,'New Data'!A:E,4,FALSE)</f>
        <v>New York</v>
      </c>
      <c r="S140" s="9">
        <f>VLOOKUP(A140,'New Data'!A:E,5,FALSE)</f>
        <v>44927</v>
      </c>
      <c r="T140" s="10">
        <f t="shared" si="3"/>
        <v>1679.571356</v>
      </c>
      <c r="U140" s="11">
        <f t="shared" si="4"/>
        <v>0.002656042497</v>
      </c>
      <c r="V140" s="12">
        <f t="shared" si="7"/>
        <v>251.9357034</v>
      </c>
      <c r="W140" s="10">
        <f t="shared" si="5"/>
        <v>669.1519345</v>
      </c>
      <c r="X140" s="11">
        <f t="shared" si="8"/>
        <v>0.15</v>
      </c>
      <c r="Y140" s="11">
        <f t="shared" si="6"/>
        <v>0.7261620186</v>
      </c>
    </row>
    <row r="141">
      <c r="A141" s="7" t="str">
        <f t="shared" si="1"/>
        <v>HTXDB0315N</v>
      </c>
      <c r="B141" s="2" t="s">
        <v>566</v>
      </c>
      <c r="C141" s="2" t="s">
        <v>567</v>
      </c>
      <c r="D141" s="7" t="str">
        <f t="shared" si="2"/>
        <v>300x250 </v>
      </c>
      <c r="E141" s="2" t="s">
        <v>568</v>
      </c>
      <c r="F141" s="2" t="s">
        <v>66</v>
      </c>
      <c r="G141" s="8" t="s">
        <v>449</v>
      </c>
      <c r="H141" s="2" t="s">
        <v>71</v>
      </c>
      <c r="I141" s="2" t="s">
        <v>31</v>
      </c>
      <c r="J141" s="2">
        <v>90123.0</v>
      </c>
      <c r="K141" s="2">
        <v>60.0</v>
      </c>
      <c r="L141" s="2">
        <v>33421.0</v>
      </c>
      <c r="M141" s="2">
        <v>66729.0</v>
      </c>
      <c r="N141" s="2">
        <v>9.0</v>
      </c>
      <c r="O141" s="3">
        <v>3433.914287</v>
      </c>
      <c r="P141" s="7" t="str">
        <f>VLOOKUP(A141,'New Data'!A:E,2,FALSE)</f>
        <v>Male</v>
      </c>
      <c r="Q141" s="7">
        <f>VLOOKUP(A141,'New Data'!A:E,3,FALSE)</f>
        <v>43</v>
      </c>
      <c r="R141" s="7" t="str">
        <f>VLOOKUP(A141,'New Data'!A:E,4,FALSE)</f>
        <v>Oregon</v>
      </c>
      <c r="S141" s="9">
        <f>VLOOKUP(A141,'New Data'!A:E,5,FALSE)</f>
        <v>44994</v>
      </c>
      <c r="T141" s="10">
        <f t="shared" si="3"/>
        <v>381.5460319</v>
      </c>
      <c r="U141" s="11">
        <f t="shared" si="4"/>
        <v>0.000665756799</v>
      </c>
      <c r="V141" s="12">
        <f t="shared" si="7"/>
        <v>57.23190478</v>
      </c>
      <c r="W141" s="10">
        <f t="shared" si="5"/>
        <v>38.10252973</v>
      </c>
      <c r="X141" s="11">
        <f t="shared" si="8"/>
        <v>0.15</v>
      </c>
      <c r="Y141" s="11">
        <f t="shared" si="6"/>
        <v>0.370837633</v>
      </c>
    </row>
    <row r="142">
      <c r="A142" s="7" t="str">
        <f t="shared" si="1"/>
        <v>RGVDH5612B</v>
      </c>
      <c r="B142" s="2" t="s">
        <v>569</v>
      </c>
      <c r="C142" s="2" t="s">
        <v>570</v>
      </c>
      <c r="D142" s="7" t="str">
        <f t="shared" si="2"/>
        <v>320x50 </v>
      </c>
      <c r="E142" s="2" t="s">
        <v>571</v>
      </c>
      <c r="F142" s="2" t="s">
        <v>36</v>
      </c>
      <c r="G142" s="8" t="s">
        <v>572</v>
      </c>
      <c r="H142" s="2" t="s">
        <v>62</v>
      </c>
      <c r="I142" s="2" t="s">
        <v>31</v>
      </c>
      <c r="J142" s="2">
        <v>19344.0</v>
      </c>
      <c r="K142" s="2">
        <v>68.0</v>
      </c>
      <c r="L142" s="2">
        <v>2353.0</v>
      </c>
      <c r="M142" s="2">
        <v>18261.0</v>
      </c>
      <c r="N142" s="2">
        <v>10.0</v>
      </c>
      <c r="O142" s="3">
        <v>1500.722291</v>
      </c>
      <c r="P142" s="7" t="str">
        <f>VLOOKUP(A142,'New Data'!A:E,2,FALSE)</f>
        <v>Male</v>
      </c>
      <c r="Q142" s="7">
        <f>VLOOKUP(A142,'New Data'!A:E,3,FALSE)</f>
        <v>56</v>
      </c>
      <c r="R142" s="7" t="str">
        <f>VLOOKUP(A142,'New Data'!A:E,4,FALSE)</f>
        <v>New Mexico</v>
      </c>
      <c r="S142" s="9">
        <f>VLOOKUP(A142,'New Data'!A:E,5,FALSE)</f>
        <v>44952</v>
      </c>
      <c r="T142" s="10">
        <f t="shared" si="3"/>
        <v>150.0722291</v>
      </c>
      <c r="U142" s="11">
        <f t="shared" si="4"/>
        <v>0.003515301902</v>
      </c>
      <c r="V142" s="12">
        <f t="shared" si="7"/>
        <v>22.06944546</v>
      </c>
      <c r="W142" s="10">
        <f t="shared" si="5"/>
        <v>77.5807636</v>
      </c>
      <c r="X142" s="11">
        <f t="shared" si="8"/>
        <v>0.1470588235</v>
      </c>
      <c r="Y142" s="11">
        <f t="shared" si="6"/>
        <v>0.1216397849</v>
      </c>
    </row>
    <row r="143">
      <c r="A143" s="7" t="str">
        <f t="shared" si="1"/>
        <v>FEICG0482L</v>
      </c>
      <c r="B143" s="2" t="s">
        <v>573</v>
      </c>
      <c r="C143" s="2" t="s">
        <v>574</v>
      </c>
      <c r="D143" s="7" t="str">
        <f t="shared" si="2"/>
        <v>320x50 </v>
      </c>
      <c r="E143" s="2" t="s">
        <v>575</v>
      </c>
      <c r="F143" s="2" t="s">
        <v>36</v>
      </c>
      <c r="G143" s="8" t="s">
        <v>441</v>
      </c>
      <c r="H143" s="2" t="s">
        <v>71</v>
      </c>
      <c r="I143" s="2" t="s">
        <v>31</v>
      </c>
      <c r="J143" s="2">
        <v>26304.0</v>
      </c>
      <c r="K143" s="2">
        <v>75.0</v>
      </c>
      <c r="L143" s="2">
        <v>12354.0</v>
      </c>
      <c r="M143" s="2">
        <v>17500.0</v>
      </c>
      <c r="N143" s="2">
        <v>11.0</v>
      </c>
      <c r="O143" s="3">
        <v>4727.813916</v>
      </c>
      <c r="P143" s="7" t="str">
        <f>VLOOKUP(A143,'New Data'!A:E,2,FALSE)</f>
        <v>Male</v>
      </c>
      <c r="Q143" s="7">
        <f>VLOOKUP(A143,'New Data'!A:E,3,FALSE)</f>
        <v>41</v>
      </c>
      <c r="R143" s="7" t="str">
        <f>VLOOKUP(A143,'New Data'!A:E,4,FALSE)</f>
        <v>Missouri</v>
      </c>
      <c r="S143" s="9">
        <f>VLOOKUP(A143,'New Data'!A:E,5,FALSE)</f>
        <v>45385</v>
      </c>
      <c r="T143" s="10">
        <f t="shared" si="3"/>
        <v>429.8012651</v>
      </c>
      <c r="U143" s="11">
        <f t="shared" si="4"/>
        <v>0.002851277372</v>
      </c>
      <c r="V143" s="12">
        <f t="shared" si="7"/>
        <v>63.03751888</v>
      </c>
      <c r="W143" s="10">
        <f t="shared" si="5"/>
        <v>179.7374512</v>
      </c>
      <c r="X143" s="11">
        <f t="shared" si="8"/>
        <v>0.1466666667</v>
      </c>
      <c r="Y143" s="11">
        <f t="shared" si="6"/>
        <v>0.4696624088</v>
      </c>
    </row>
    <row r="144">
      <c r="A144" s="7" t="str">
        <f t="shared" si="1"/>
        <v>HVIPF9164I</v>
      </c>
      <c r="B144" s="2" t="s">
        <v>576</v>
      </c>
      <c r="C144" s="2" t="s">
        <v>577</v>
      </c>
      <c r="D144" s="7" t="str">
        <f t="shared" si="2"/>
        <v>320x50 </v>
      </c>
      <c r="E144" s="2" t="s">
        <v>578</v>
      </c>
      <c r="F144" s="2" t="s">
        <v>41</v>
      </c>
      <c r="G144" s="8" t="s">
        <v>579</v>
      </c>
      <c r="H144" s="2" t="s">
        <v>62</v>
      </c>
      <c r="I144" s="2" t="s">
        <v>31</v>
      </c>
      <c r="J144" s="2">
        <v>28553.0</v>
      </c>
      <c r="K144" s="2">
        <v>90.0</v>
      </c>
      <c r="L144" s="2">
        <v>11390.0</v>
      </c>
      <c r="M144" s="2">
        <v>23355.0</v>
      </c>
      <c r="N144" s="2">
        <v>13.0</v>
      </c>
      <c r="O144" s="3">
        <v>5573.112396</v>
      </c>
      <c r="P144" s="7" t="str">
        <f>VLOOKUP(A144,'New Data'!A:E,2,FALSE)</f>
        <v>Male</v>
      </c>
      <c r="Q144" s="7">
        <f>VLOOKUP(A144,'New Data'!A:E,3,FALSE)</f>
        <v>63</v>
      </c>
      <c r="R144" s="7" t="str">
        <f>VLOOKUP(A144,'New Data'!A:E,4,FALSE)</f>
        <v>Ohio</v>
      </c>
      <c r="S144" s="9">
        <f>VLOOKUP(A144,'New Data'!A:E,5,FALSE)</f>
        <v>45506</v>
      </c>
      <c r="T144" s="10">
        <f t="shared" si="3"/>
        <v>428.7009535</v>
      </c>
      <c r="U144" s="11">
        <f t="shared" si="4"/>
        <v>0.003152033061</v>
      </c>
      <c r="V144" s="12">
        <f t="shared" si="7"/>
        <v>61.92347107</v>
      </c>
      <c r="W144" s="10">
        <f t="shared" si="5"/>
        <v>195.1848281</v>
      </c>
      <c r="X144" s="11">
        <f t="shared" si="8"/>
        <v>0.1444444444</v>
      </c>
      <c r="Y144" s="11">
        <f t="shared" si="6"/>
        <v>0.3989072952</v>
      </c>
    </row>
    <row r="145">
      <c r="A145" s="7" t="str">
        <f t="shared" si="1"/>
        <v>BBJPF6212Z</v>
      </c>
      <c r="B145" s="2" t="s">
        <v>580</v>
      </c>
      <c r="C145" s="2" t="s">
        <v>581</v>
      </c>
      <c r="D145" s="7" t="str">
        <f t="shared" si="2"/>
        <v>320x50 </v>
      </c>
      <c r="E145" s="2" t="s">
        <v>582</v>
      </c>
      <c r="F145" s="2" t="s">
        <v>36</v>
      </c>
      <c r="G145" s="8" t="s">
        <v>583</v>
      </c>
      <c r="H145" s="2" t="s">
        <v>71</v>
      </c>
      <c r="I145" s="2" t="s">
        <v>31</v>
      </c>
      <c r="J145" s="2">
        <v>9040.0</v>
      </c>
      <c r="K145" s="2">
        <v>21.0</v>
      </c>
      <c r="L145" s="2">
        <v>3585.0</v>
      </c>
      <c r="M145" s="2">
        <v>8450.0</v>
      </c>
      <c r="N145" s="2">
        <v>3.0</v>
      </c>
      <c r="O145" s="3">
        <v>1473.192464</v>
      </c>
      <c r="P145" s="7" t="str">
        <f>VLOOKUP(A145,'New Data'!A:E,2,FALSE)</f>
        <v>Male</v>
      </c>
      <c r="Q145" s="7">
        <f>VLOOKUP(A145,'New Data'!A:E,3,FALSE)</f>
        <v>44</v>
      </c>
      <c r="R145" s="7" t="str">
        <f>VLOOKUP(A145,'New Data'!A:E,4,FALSE)</f>
        <v>North Dakota</v>
      </c>
      <c r="S145" s="9">
        <f>VLOOKUP(A145,'New Data'!A:E,5,FALSE)</f>
        <v>45484</v>
      </c>
      <c r="T145" s="10">
        <f t="shared" si="3"/>
        <v>491.0641547</v>
      </c>
      <c r="U145" s="11">
        <f t="shared" si="4"/>
        <v>0.00232300885</v>
      </c>
      <c r="V145" s="12">
        <f t="shared" si="7"/>
        <v>70.1520221</v>
      </c>
      <c r="W145" s="10">
        <f t="shared" si="5"/>
        <v>162.9637681</v>
      </c>
      <c r="X145" s="11">
        <f t="shared" si="8"/>
        <v>0.1428571429</v>
      </c>
      <c r="Y145" s="11">
        <f t="shared" si="6"/>
        <v>0.3965707965</v>
      </c>
    </row>
    <row r="146">
      <c r="A146" s="7" t="str">
        <f t="shared" si="1"/>
        <v>ZAPRT1202P</v>
      </c>
      <c r="B146" s="2" t="s">
        <v>584</v>
      </c>
      <c r="C146" s="2" t="s">
        <v>585</v>
      </c>
      <c r="D146" s="7" t="str">
        <f t="shared" si="2"/>
        <v>300x250 </v>
      </c>
      <c r="E146" s="2" t="s">
        <v>586</v>
      </c>
      <c r="F146" s="2" t="s">
        <v>66</v>
      </c>
      <c r="G146" s="8" t="s">
        <v>387</v>
      </c>
      <c r="H146" s="2" t="s">
        <v>30</v>
      </c>
      <c r="I146" s="2" t="s">
        <v>53</v>
      </c>
      <c r="J146" s="2">
        <v>60412.0</v>
      </c>
      <c r="K146" s="2">
        <v>169.0</v>
      </c>
      <c r="L146" s="2">
        <v>33457.0</v>
      </c>
      <c r="M146" s="2">
        <v>52172.0</v>
      </c>
      <c r="N146" s="2">
        <v>24.0</v>
      </c>
      <c r="O146" s="3">
        <v>1679.572708</v>
      </c>
      <c r="P146" s="7" t="str">
        <f>VLOOKUP(A146,'New Data'!A:E,2,FALSE)</f>
        <v>Male</v>
      </c>
      <c r="Q146" s="7">
        <f>VLOOKUP(A146,'New Data'!A:E,3,FALSE)</f>
        <v>38</v>
      </c>
      <c r="R146" s="7" t="str">
        <f>VLOOKUP(A146,'New Data'!A:E,4,FALSE)</f>
        <v>Wyoming</v>
      </c>
      <c r="S146" s="9">
        <f>VLOOKUP(A146,'New Data'!A:E,5,FALSE)</f>
        <v>45396</v>
      </c>
      <c r="T146" s="10">
        <f t="shared" si="3"/>
        <v>69.98219617</v>
      </c>
      <c r="U146" s="11">
        <f t="shared" si="4"/>
        <v>0.002797457459</v>
      </c>
      <c r="V146" s="12">
        <f t="shared" si="7"/>
        <v>9.938300047</v>
      </c>
      <c r="W146" s="10">
        <f t="shared" si="5"/>
        <v>27.8019716</v>
      </c>
      <c r="X146" s="11">
        <f t="shared" si="8"/>
        <v>0.1420118343</v>
      </c>
      <c r="Y146" s="11">
        <f t="shared" si="6"/>
        <v>0.5538138118</v>
      </c>
    </row>
    <row r="147">
      <c r="A147" s="7" t="str">
        <f t="shared" si="1"/>
        <v>RESTH6166P</v>
      </c>
      <c r="B147" s="2" t="s">
        <v>587</v>
      </c>
      <c r="C147" s="2" t="s">
        <v>588</v>
      </c>
      <c r="D147" s="7" t="str">
        <f t="shared" si="2"/>
        <v>300x250 </v>
      </c>
      <c r="E147" s="2" t="s">
        <v>589</v>
      </c>
      <c r="F147" s="2" t="s">
        <v>28</v>
      </c>
      <c r="G147" s="8" t="s">
        <v>387</v>
      </c>
      <c r="H147" s="2" t="s">
        <v>30</v>
      </c>
      <c r="I147" s="2" t="s">
        <v>43</v>
      </c>
      <c r="J147" s="2">
        <v>29834.0</v>
      </c>
      <c r="K147" s="2">
        <v>99.0</v>
      </c>
      <c r="L147" s="2">
        <v>14599.0</v>
      </c>
      <c r="M147" s="2">
        <v>24656.0</v>
      </c>
      <c r="N147" s="2">
        <v>14.0</v>
      </c>
      <c r="O147" s="3">
        <v>6032.837114</v>
      </c>
      <c r="P147" s="7" t="str">
        <f>VLOOKUP(A147,'New Data'!A:E,2,FALSE)</f>
        <v>Male</v>
      </c>
      <c r="Q147" s="7">
        <f>VLOOKUP(A147,'New Data'!A:E,3,FALSE)</f>
        <v>49</v>
      </c>
      <c r="R147" s="7" t="str">
        <f>VLOOKUP(A147,'New Data'!A:E,4,FALSE)</f>
        <v>South Dakota</v>
      </c>
      <c r="S147" s="9">
        <f>VLOOKUP(A147,'New Data'!A:E,5,FALSE)</f>
        <v>45156</v>
      </c>
      <c r="T147" s="10">
        <f t="shared" si="3"/>
        <v>430.9169367</v>
      </c>
      <c r="U147" s="11">
        <f t="shared" si="4"/>
        <v>0.003318361601</v>
      </c>
      <c r="V147" s="12">
        <f t="shared" si="7"/>
        <v>60.93774863</v>
      </c>
      <c r="W147" s="10">
        <f t="shared" si="5"/>
        <v>202.2134851</v>
      </c>
      <c r="X147" s="11">
        <f t="shared" si="8"/>
        <v>0.1414141414</v>
      </c>
      <c r="Y147" s="11">
        <f t="shared" si="6"/>
        <v>0.4893410203</v>
      </c>
    </row>
    <row r="148">
      <c r="A148" s="7" t="str">
        <f t="shared" si="1"/>
        <v>MNKEV7271L</v>
      </c>
      <c r="B148" s="2" t="s">
        <v>590</v>
      </c>
      <c r="C148" s="2" t="s">
        <v>591</v>
      </c>
      <c r="D148" s="7" t="str">
        <f t="shared" si="2"/>
        <v>300x250 </v>
      </c>
      <c r="E148" s="2" t="s">
        <v>592</v>
      </c>
      <c r="F148" s="2" t="s">
        <v>36</v>
      </c>
      <c r="G148" s="8" t="s">
        <v>344</v>
      </c>
      <c r="H148" s="2" t="s">
        <v>135</v>
      </c>
      <c r="I148" s="2" t="s">
        <v>31</v>
      </c>
      <c r="J148" s="2">
        <v>58477.0</v>
      </c>
      <c r="K148" s="2">
        <v>135.0</v>
      </c>
      <c r="L148" s="2">
        <v>43554.0</v>
      </c>
      <c r="M148" s="2">
        <v>56558.0</v>
      </c>
      <c r="N148" s="2">
        <v>19.0</v>
      </c>
      <c r="O148" s="3">
        <v>5247.623883</v>
      </c>
      <c r="P148" s="7" t="str">
        <f>VLOOKUP(A148,'New Data'!A:E,2,FALSE)</f>
        <v>Male</v>
      </c>
      <c r="Q148" s="7">
        <f>VLOOKUP(A148,'New Data'!A:E,3,FALSE)</f>
        <v>18</v>
      </c>
      <c r="R148" s="7" t="str">
        <f>VLOOKUP(A148,'New Data'!A:E,4,FALSE)</f>
        <v>Delaware</v>
      </c>
      <c r="S148" s="9">
        <f>VLOOKUP(A148,'New Data'!A:E,5,FALSE)</f>
        <v>45463</v>
      </c>
      <c r="T148" s="10">
        <f t="shared" si="3"/>
        <v>276.1907307</v>
      </c>
      <c r="U148" s="11">
        <f t="shared" si="4"/>
        <v>0.002308599962</v>
      </c>
      <c r="V148" s="12">
        <f t="shared" si="7"/>
        <v>38.87128802</v>
      </c>
      <c r="W148" s="10">
        <f t="shared" si="5"/>
        <v>89.73825407</v>
      </c>
      <c r="X148" s="11">
        <f t="shared" si="8"/>
        <v>0.1407407407</v>
      </c>
      <c r="Y148" s="11">
        <f t="shared" si="6"/>
        <v>0.7448056501</v>
      </c>
    </row>
    <row r="149">
      <c r="A149" s="7" t="str">
        <f t="shared" si="1"/>
        <v>DYYCQ3365N</v>
      </c>
      <c r="B149" s="2" t="s">
        <v>593</v>
      </c>
      <c r="C149" s="2" t="s">
        <v>594</v>
      </c>
      <c r="D149" s="7" t="str">
        <f t="shared" si="2"/>
        <v>320x50 </v>
      </c>
      <c r="E149" s="2" t="s">
        <v>595</v>
      </c>
      <c r="F149" s="2" t="s">
        <v>28</v>
      </c>
      <c r="G149" s="8" t="s">
        <v>97</v>
      </c>
      <c r="H149" s="2" t="s">
        <v>30</v>
      </c>
      <c r="I149" s="2" t="s">
        <v>31</v>
      </c>
      <c r="J149" s="2">
        <v>29107.0</v>
      </c>
      <c r="K149" s="2">
        <v>64.0</v>
      </c>
      <c r="L149" s="2">
        <v>4047.0</v>
      </c>
      <c r="M149" s="2">
        <v>27357.0</v>
      </c>
      <c r="N149" s="2">
        <v>9.0</v>
      </c>
      <c r="O149" s="3">
        <v>3339.454322</v>
      </c>
      <c r="P149" s="7" t="str">
        <f>VLOOKUP(A149,'New Data'!A:E,2,FALSE)</f>
        <v>Male</v>
      </c>
      <c r="Q149" s="7">
        <f>VLOOKUP(A149,'New Data'!A:E,3,FALSE)</f>
        <v>62</v>
      </c>
      <c r="R149" s="7" t="str">
        <f>VLOOKUP(A149,'New Data'!A:E,4,FALSE)</f>
        <v>South Carolina</v>
      </c>
      <c r="S149" s="9">
        <f>VLOOKUP(A149,'New Data'!A:E,5,FALSE)</f>
        <v>44948</v>
      </c>
      <c r="T149" s="10">
        <f t="shared" si="3"/>
        <v>371.0504802</v>
      </c>
      <c r="U149" s="11">
        <f t="shared" si="4"/>
        <v>0.002198783798</v>
      </c>
      <c r="V149" s="12">
        <f t="shared" si="7"/>
        <v>52.17897378</v>
      </c>
      <c r="W149" s="10">
        <f t="shared" si="5"/>
        <v>114.7302821</v>
      </c>
      <c r="X149" s="11">
        <f t="shared" si="8"/>
        <v>0.140625</v>
      </c>
      <c r="Y149" s="11">
        <f t="shared" si="6"/>
        <v>0.1390387192</v>
      </c>
    </row>
    <row r="150">
      <c r="A150" s="7" t="str">
        <f t="shared" si="1"/>
        <v>VDIFM5959E</v>
      </c>
      <c r="B150" s="2" t="s">
        <v>596</v>
      </c>
      <c r="C150" s="2" t="s">
        <v>597</v>
      </c>
      <c r="D150" s="7" t="str">
        <f t="shared" si="2"/>
        <v>320x50 </v>
      </c>
      <c r="E150" s="2" t="s">
        <v>598</v>
      </c>
      <c r="F150" s="2" t="s">
        <v>66</v>
      </c>
      <c r="G150" s="8" t="s">
        <v>130</v>
      </c>
      <c r="H150" s="2" t="s">
        <v>62</v>
      </c>
      <c r="I150" s="2" t="s">
        <v>31</v>
      </c>
      <c r="J150" s="2">
        <v>12214.0</v>
      </c>
      <c r="K150" s="2">
        <v>50.0</v>
      </c>
      <c r="L150" s="2">
        <v>5376.0</v>
      </c>
      <c r="M150" s="2">
        <v>11490.0</v>
      </c>
      <c r="N150" s="2">
        <v>7.0</v>
      </c>
      <c r="O150" s="3">
        <v>5616.309402</v>
      </c>
      <c r="P150" s="7" t="str">
        <f>VLOOKUP(A150,'New Data'!A:E,2,FALSE)</f>
        <v>Male</v>
      </c>
      <c r="Q150" s="7">
        <f>VLOOKUP(A150,'New Data'!A:E,3,FALSE)</f>
        <v>30</v>
      </c>
      <c r="R150" s="7" t="str">
        <f>VLOOKUP(A150,'New Data'!A:E,4,FALSE)</f>
        <v>Massachusetts</v>
      </c>
      <c r="S150" s="9">
        <f>VLOOKUP(A150,'New Data'!A:E,5,FALSE)</f>
        <v>45007</v>
      </c>
      <c r="T150" s="10">
        <f t="shared" si="3"/>
        <v>802.3299146</v>
      </c>
      <c r="U150" s="11">
        <f t="shared" si="4"/>
        <v>0.00409366301</v>
      </c>
      <c r="V150" s="12">
        <f t="shared" si="7"/>
        <v>112.326188</v>
      </c>
      <c r="W150" s="10">
        <f t="shared" si="5"/>
        <v>459.825561</v>
      </c>
      <c r="X150" s="11">
        <f t="shared" si="8"/>
        <v>0.14</v>
      </c>
      <c r="Y150" s="11">
        <f t="shared" si="6"/>
        <v>0.4401506468</v>
      </c>
    </row>
    <row r="151">
      <c r="A151" s="7" t="str">
        <f t="shared" si="1"/>
        <v>FEICG0482L</v>
      </c>
      <c r="B151" s="2" t="s">
        <v>599</v>
      </c>
      <c r="C151" s="2" t="s">
        <v>600</v>
      </c>
      <c r="D151" s="7" t="str">
        <f t="shared" si="2"/>
        <v>320x50 </v>
      </c>
      <c r="E151" s="2" t="s">
        <v>575</v>
      </c>
      <c r="F151" s="2" t="s">
        <v>36</v>
      </c>
      <c r="G151" s="8" t="s">
        <v>29</v>
      </c>
      <c r="H151" s="2" t="s">
        <v>30</v>
      </c>
      <c r="I151" s="2" t="s">
        <v>31</v>
      </c>
      <c r="J151" s="2">
        <v>221720.0</v>
      </c>
      <c r="K151" s="2">
        <v>499.0</v>
      </c>
      <c r="L151" s="2">
        <v>35178.0</v>
      </c>
      <c r="M151" s="2">
        <v>196583.0</v>
      </c>
      <c r="N151" s="2">
        <v>69.0</v>
      </c>
      <c r="O151" s="3">
        <v>7890.221963</v>
      </c>
      <c r="P151" s="7" t="str">
        <f>VLOOKUP(A151,'New Data'!A:E,2,FALSE)</f>
        <v>Male</v>
      </c>
      <c r="Q151" s="7">
        <f>VLOOKUP(A151,'New Data'!A:E,3,FALSE)</f>
        <v>41</v>
      </c>
      <c r="R151" s="7" t="str">
        <f>VLOOKUP(A151,'New Data'!A:E,4,FALSE)</f>
        <v>Missouri</v>
      </c>
      <c r="S151" s="9">
        <f>VLOOKUP(A151,'New Data'!A:E,5,FALSE)</f>
        <v>45385</v>
      </c>
      <c r="T151" s="10">
        <f t="shared" si="3"/>
        <v>114.3510429</v>
      </c>
      <c r="U151" s="11">
        <f t="shared" si="4"/>
        <v>0.002250586325</v>
      </c>
      <c r="V151" s="12">
        <f t="shared" si="7"/>
        <v>15.81206806</v>
      </c>
      <c r="W151" s="10">
        <f t="shared" si="5"/>
        <v>35.58642415</v>
      </c>
      <c r="X151" s="11">
        <f t="shared" si="8"/>
        <v>0.1382765531</v>
      </c>
      <c r="Y151" s="11">
        <f t="shared" si="6"/>
        <v>0.1586595706</v>
      </c>
    </row>
    <row r="152">
      <c r="A152" s="7" t="str">
        <f t="shared" si="1"/>
        <v>TSUJX7553E</v>
      </c>
      <c r="B152" s="2" t="s">
        <v>601</v>
      </c>
      <c r="C152" s="2" t="s">
        <v>602</v>
      </c>
      <c r="D152" s="7" t="str">
        <f t="shared" si="2"/>
        <v>300x250 </v>
      </c>
      <c r="E152" s="2" t="s">
        <v>603</v>
      </c>
      <c r="F152" s="2" t="s">
        <v>28</v>
      </c>
      <c r="G152" s="8" t="s">
        <v>263</v>
      </c>
      <c r="H152" s="2" t="s">
        <v>89</v>
      </c>
      <c r="I152" s="2" t="s">
        <v>53</v>
      </c>
      <c r="J152" s="2">
        <v>25889.0</v>
      </c>
      <c r="K152" s="2">
        <v>110.0</v>
      </c>
      <c r="L152" s="2">
        <v>18382.0</v>
      </c>
      <c r="M152" s="2">
        <v>23328.0</v>
      </c>
      <c r="N152" s="2">
        <v>15.0</v>
      </c>
      <c r="O152" s="3">
        <v>4977.784794</v>
      </c>
      <c r="P152" s="7" t="str">
        <f>VLOOKUP(A152,'New Data'!A:E,2,FALSE)</f>
        <v>Female</v>
      </c>
      <c r="Q152" s="7">
        <f>VLOOKUP(A152,'New Data'!A:E,3,FALSE)</f>
        <v>59</v>
      </c>
      <c r="R152" s="7" t="str">
        <f>VLOOKUP(A152,'New Data'!A:E,4,FALSE)</f>
        <v>Alaska</v>
      </c>
      <c r="S152" s="9">
        <f>VLOOKUP(A152,'New Data'!A:E,5,FALSE)</f>
        <v>45353</v>
      </c>
      <c r="T152" s="10">
        <f t="shared" si="3"/>
        <v>331.8523196</v>
      </c>
      <c r="U152" s="11">
        <f t="shared" si="4"/>
        <v>0.004248908803</v>
      </c>
      <c r="V152" s="12">
        <f t="shared" si="7"/>
        <v>45.25258904</v>
      </c>
      <c r="W152" s="10">
        <f t="shared" si="5"/>
        <v>192.2741239</v>
      </c>
      <c r="X152" s="11">
        <f t="shared" si="8"/>
        <v>0.1363636364</v>
      </c>
      <c r="Y152" s="11">
        <f t="shared" si="6"/>
        <v>0.7100312874</v>
      </c>
    </row>
    <row r="153">
      <c r="A153" s="7" t="str">
        <f t="shared" si="1"/>
        <v>ALJEC5836N</v>
      </c>
      <c r="B153" s="2" t="s">
        <v>604</v>
      </c>
      <c r="C153" s="2" t="s">
        <v>605</v>
      </c>
      <c r="D153" s="7" t="str">
        <f t="shared" si="2"/>
        <v>300x250 </v>
      </c>
      <c r="E153" s="2" t="s">
        <v>606</v>
      </c>
      <c r="F153" s="2" t="s">
        <v>36</v>
      </c>
      <c r="G153" s="8" t="s">
        <v>398</v>
      </c>
      <c r="H153" s="2" t="s">
        <v>30</v>
      </c>
      <c r="I153" s="2" t="s">
        <v>43</v>
      </c>
      <c r="J153" s="2">
        <v>21599.0</v>
      </c>
      <c r="K153" s="2">
        <v>66.0</v>
      </c>
      <c r="L153" s="2">
        <v>13600.0</v>
      </c>
      <c r="M153" s="2">
        <v>20256.0</v>
      </c>
      <c r="N153" s="2">
        <v>9.0</v>
      </c>
      <c r="O153" s="3">
        <v>5551.387415</v>
      </c>
      <c r="P153" s="7" t="str">
        <f>VLOOKUP(A153,'New Data'!A:E,2,FALSE)</f>
        <v>Male</v>
      </c>
      <c r="Q153" s="7">
        <f>VLOOKUP(A153,'New Data'!A:E,3,FALSE)</f>
        <v>32</v>
      </c>
      <c r="R153" s="7" t="str">
        <f>VLOOKUP(A153,'New Data'!A:E,4,FALSE)</f>
        <v>Massachusetts</v>
      </c>
      <c r="S153" s="9">
        <f>VLOOKUP(A153,'New Data'!A:E,5,FALSE)</f>
        <v>45468</v>
      </c>
      <c r="T153" s="10">
        <f t="shared" si="3"/>
        <v>616.8208239</v>
      </c>
      <c r="U153" s="11">
        <f t="shared" si="4"/>
        <v>0.003055697023</v>
      </c>
      <c r="V153" s="12">
        <f t="shared" si="7"/>
        <v>84.11193053</v>
      </c>
      <c r="W153" s="10">
        <f t="shared" si="5"/>
        <v>257.0205757</v>
      </c>
      <c r="X153" s="11">
        <f t="shared" si="8"/>
        <v>0.1363636364</v>
      </c>
      <c r="Y153" s="11">
        <f t="shared" si="6"/>
        <v>0.6296587805</v>
      </c>
    </row>
    <row r="154">
      <c r="A154" s="7" t="str">
        <f t="shared" si="1"/>
        <v>KSREK1687R</v>
      </c>
      <c r="B154" s="2" t="s">
        <v>607</v>
      </c>
      <c r="C154" s="2" t="s">
        <v>608</v>
      </c>
      <c r="D154" s="7" t="str">
        <f t="shared" si="2"/>
        <v>320x50 </v>
      </c>
      <c r="E154" s="2" t="s">
        <v>609</v>
      </c>
      <c r="F154" s="2" t="s">
        <v>66</v>
      </c>
      <c r="G154" s="8" t="s">
        <v>572</v>
      </c>
      <c r="H154" s="2" t="s">
        <v>30</v>
      </c>
      <c r="I154" s="2" t="s">
        <v>31</v>
      </c>
      <c r="J154" s="2">
        <v>9261.0</v>
      </c>
      <c r="K154" s="2">
        <v>66.0</v>
      </c>
      <c r="L154" s="2">
        <v>3852.0</v>
      </c>
      <c r="M154" s="2">
        <v>8526.0</v>
      </c>
      <c r="N154" s="2">
        <v>9.0</v>
      </c>
      <c r="O154" s="3">
        <v>6511.029576</v>
      </c>
      <c r="P154" s="7" t="str">
        <f>VLOOKUP(A154,'New Data'!A:E,2,FALSE)</f>
        <v>Female</v>
      </c>
      <c r="Q154" s="7">
        <f>VLOOKUP(A154,'New Data'!A:E,3,FALSE)</f>
        <v>59</v>
      </c>
      <c r="R154" s="7" t="str">
        <f>VLOOKUP(A154,'New Data'!A:E,4,FALSE)</f>
        <v>Massachusetts</v>
      </c>
      <c r="S154" s="9">
        <f>VLOOKUP(A154,'New Data'!A:E,5,FALSE)</f>
        <v>45229</v>
      </c>
      <c r="T154" s="10">
        <f t="shared" si="3"/>
        <v>723.4477307</v>
      </c>
      <c r="U154" s="11">
        <f t="shared" si="4"/>
        <v>0.007126660188</v>
      </c>
      <c r="V154" s="12">
        <f t="shared" si="7"/>
        <v>98.65196327</v>
      </c>
      <c r="W154" s="10">
        <f t="shared" si="5"/>
        <v>703.0590191</v>
      </c>
      <c r="X154" s="11">
        <f t="shared" si="8"/>
        <v>0.1363636364</v>
      </c>
      <c r="Y154" s="11">
        <f t="shared" si="6"/>
        <v>0.4159378037</v>
      </c>
    </row>
    <row r="155">
      <c r="A155" s="7" t="str">
        <f t="shared" si="1"/>
        <v>BLMUX0265H</v>
      </c>
      <c r="B155" s="2" t="s">
        <v>610</v>
      </c>
      <c r="C155" s="2" t="s">
        <v>611</v>
      </c>
      <c r="D155" s="7" t="str">
        <f t="shared" si="2"/>
        <v>300x250 </v>
      </c>
      <c r="E155" s="2" t="s">
        <v>612</v>
      </c>
      <c r="F155" s="2" t="s">
        <v>41</v>
      </c>
      <c r="G155" s="8" t="s">
        <v>613</v>
      </c>
      <c r="H155" s="2" t="s">
        <v>30</v>
      </c>
      <c r="I155" s="2" t="s">
        <v>31</v>
      </c>
      <c r="J155" s="2">
        <v>8730.0</v>
      </c>
      <c r="K155" s="2">
        <v>22.0</v>
      </c>
      <c r="L155" s="2">
        <v>3725.0</v>
      </c>
      <c r="M155" s="2">
        <v>7413.0</v>
      </c>
      <c r="N155" s="2">
        <v>3.0</v>
      </c>
      <c r="O155" s="3">
        <v>3268.007134</v>
      </c>
      <c r="P155" s="7" t="str">
        <f>VLOOKUP(A155,'New Data'!A:E,2,FALSE)</f>
        <v>Male</v>
      </c>
      <c r="Q155" s="7">
        <f>VLOOKUP(A155,'New Data'!A:E,3,FALSE)</f>
        <v>29</v>
      </c>
      <c r="R155" s="7" t="str">
        <f>VLOOKUP(A155,'New Data'!A:E,4,FALSE)</f>
        <v>Utah</v>
      </c>
      <c r="S155" s="9">
        <f>VLOOKUP(A155,'New Data'!A:E,5,FALSE)</f>
        <v>45352</v>
      </c>
      <c r="T155" s="10">
        <f t="shared" si="3"/>
        <v>1089.335711</v>
      </c>
      <c r="U155" s="11">
        <f t="shared" si="4"/>
        <v>0.002520045819</v>
      </c>
      <c r="V155" s="12">
        <f t="shared" si="7"/>
        <v>148.5457788</v>
      </c>
      <c r="W155" s="10">
        <f t="shared" si="5"/>
        <v>374.3421688</v>
      </c>
      <c r="X155" s="11">
        <f t="shared" si="8"/>
        <v>0.1363636364</v>
      </c>
      <c r="Y155" s="11">
        <f t="shared" si="6"/>
        <v>0.4266895762</v>
      </c>
    </row>
    <row r="156">
      <c r="A156" s="7" t="str">
        <f t="shared" si="1"/>
        <v>GQTYF6449M</v>
      </c>
      <c r="B156" s="2" t="s">
        <v>614</v>
      </c>
      <c r="C156" s="2" t="s">
        <v>615</v>
      </c>
      <c r="D156" s="7" t="str">
        <f t="shared" si="2"/>
        <v>300x50 </v>
      </c>
      <c r="E156" s="2" t="s">
        <v>616</v>
      </c>
      <c r="F156" s="2" t="s">
        <v>36</v>
      </c>
      <c r="G156" s="8" t="s">
        <v>617</v>
      </c>
      <c r="H156" s="2" t="s">
        <v>62</v>
      </c>
      <c r="I156" s="2" t="s">
        <v>31</v>
      </c>
      <c r="J156" s="2">
        <v>10565.0</v>
      </c>
      <c r="K156" s="2">
        <v>66.0</v>
      </c>
      <c r="L156" s="2">
        <v>6248.0</v>
      </c>
      <c r="M156" s="2">
        <v>10141.0</v>
      </c>
      <c r="N156" s="2">
        <v>9.0</v>
      </c>
      <c r="O156" s="3">
        <v>6236.113094</v>
      </c>
      <c r="P156" s="7" t="str">
        <f>VLOOKUP(A156,'New Data'!A:E,2,FALSE)</f>
        <v>Female</v>
      </c>
      <c r="Q156" s="7">
        <f>VLOOKUP(A156,'New Data'!A:E,3,FALSE)</f>
        <v>50</v>
      </c>
      <c r="R156" s="7" t="str">
        <f>VLOOKUP(A156,'New Data'!A:E,4,FALSE)</f>
        <v>Wisconsin</v>
      </c>
      <c r="S156" s="9">
        <f>VLOOKUP(A156,'New Data'!A:E,5,FALSE)</f>
        <v>45050</v>
      </c>
      <c r="T156" s="10">
        <f t="shared" si="3"/>
        <v>692.9014549</v>
      </c>
      <c r="U156" s="11">
        <f t="shared" si="4"/>
        <v>0.00624704212</v>
      </c>
      <c r="V156" s="12">
        <f t="shared" si="7"/>
        <v>94.48656203</v>
      </c>
      <c r="W156" s="10">
        <f t="shared" si="5"/>
        <v>590.2615328</v>
      </c>
      <c r="X156" s="11">
        <f t="shared" si="8"/>
        <v>0.1363636364</v>
      </c>
      <c r="Y156" s="11">
        <f t="shared" si="6"/>
        <v>0.591386654</v>
      </c>
    </row>
    <row r="157">
      <c r="A157" s="7" t="str">
        <f t="shared" si="1"/>
        <v>JNBOH4462V</v>
      </c>
      <c r="B157" s="2" t="s">
        <v>618</v>
      </c>
      <c r="C157" s="2" t="s">
        <v>619</v>
      </c>
      <c r="D157" s="7" t="str">
        <f t="shared" si="2"/>
        <v>320x50 </v>
      </c>
      <c r="E157" s="2" t="s">
        <v>237</v>
      </c>
      <c r="F157" s="2" t="s">
        <v>36</v>
      </c>
      <c r="G157" s="8" t="s">
        <v>151</v>
      </c>
      <c r="H157" s="2" t="s">
        <v>48</v>
      </c>
      <c r="I157" s="2" t="s">
        <v>31</v>
      </c>
      <c r="J157" s="2">
        <v>115544.0</v>
      </c>
      <c r="K157" s="2">
        <v>412.0</v>
      </c>
      <c r="L157" s="2">
        <v>79182.0</v>
      </c>
      <c r="M157" s="2">
        <v>109463.0</v>
      </c>
      <c r="N157" s="2">
        <v>56.0</v>
      </c>
      <c r="O157" s="3">
        <v>6721.094453</v>
      </c>
      <c r="P157" s="7" t="str">
        <f>VLOOKUP(A157,'New Data'!A:E,2,FALSE)</f>
        <v>Female</v>
      </c>
      <c r="Q157" s="7">
        <f>VLOOKUP(A157,'New Data'!A:E,3,FALSE)</f>
        <v>24</v>
      </c>
      <c r="R157" s="7" t="str">
        <f>VLOOKUP(A157,'New Data'!A:E,4,FALSE)</f>
        <v>New York</v>
      </c>
      <c r="S157" s="9">
        <f>VLOOKUP(A157,'New Data'!A:E,5,FALSE)</f>
        <v>45352</v>
      </c>
      <c r="T157" s="10">
        <f t="shared" si="3"/>
        <v>120.0195438</v>
      </c>
      <c r="U157" s="11">
        <f t="shared" si="4"/>
        <v>0.00356574119</v>
      </c>
      <c r="V157" s="12">
        <f t="shared" si="7"/>
        <v>16.31333605</v>
      </c>
      <c r="W157" s="10">
        <f t="shared" si="5"/>
        <v>58.1691343</v>
      </c>
      <c r="X157" s="11">
        <f t="shared" si="8"/>
        <v>0.1359223301</v>
      </c>
      <c r="Y157" s="11">
        <f t="shared" si="6"/>
        <v>0.6852973759</v>
      </c>
    </row>
    <row r="158">
      <c r="A158" s="7" t="str">
        <f t="shared" si="1"/>
        <v>HLRXK0020W</v>
      </c>
      <c r="B158" s="2" t="s">
        <v>620</v>
      </c>
      <c r="C158" s="2" t="s">
        <v>621</v>
      </c>
      <c r="D158" s="7" t="str">
        <f t="shared" si="2"/>
        <v>320x50 </v>
      </c>
      <c r="E158" s="2" t="s">
        <v>622</v>
      </c>
      <c r="F158" s="2" t="s">
        <v>66</v>
      </c>
      <c r="G158" s="8" t="s">
        <v>114</v>
      </c>
      <c r="H158" s="2" t="s">
        <v>48</v>
      </c>
      <c r="I158" s="2" t="s">
        <v>31</v>
      </c>
      <c r="J158" s="2">
        <v>43666.0</v>
      </c>
      <c r="K158" s="2">
        <v>133.0</v>
      </c>
      <c r="L158" s="2">
        <v>18513.0</v>
      </c>
      <c r="M158" s="2">
        <v>40506.0</v>
      </c>
      <c r="N158" s="2">
        <v>18.0</v>
      </c>
      <c r="O158" s="3">
        <v>1980.393834</v>
      </c>
      <c r="P158" s="7" t="str">
        <f>VLOOKUP(A158,'New Data'!A:E,2,FALSE)</f>
        <v>Male</v>
      </c>
      <c r="Q158" s="7">
        <f>VLOOKUP(A158,'New Data'!A:E,3,FALSE)</f>
        <v>60</v>
      </c>
      <c r="R158" s="7" t="str">
        <f>VLOOKUP(A158,'New Data'!A:E,4,FALSE)</f>
        <v>Mississippi</v>
      </c>
      <c r="S158" s="9">
        <f>VLOOKUP(A158,'New Data'!A:E,5,FALSE)</f>
        <v>44959</v>
      </c>
      <c r="T158" s="10">
        <f t="shared" si="3"/>
        <v>110.0218797</v>
      </c>
      <c r="U158" s="11">
        <f t="shared" si="4"/>
        <v>0.003045848028</v>
      </c>
      <c r="V158" s="12">
        <f t="shared" si="7"/>
        <v>14.8901792</v>
      </c>
      <c r="W158" s="10">
        <f t="shared" si="5"/>
        <v>45.35322297</v>
      </c>
      <c r="X158" s="11">
        <f t="shared" si="8"/>
        <v>0.1353383459</v>
      </c>
      <c r="Y158" s="11">
        <f t="shared" si="6"/>
        <v>0.4239683049</v>
      </c>
    </row>
    <row r="159">
      <c r="A159" s="7" t="str">
        <f t="shared" si="1"/>
        <v>WVAIV4666J</v>
      </c>
      <c r="B159" s="2" t="s">
        <v>623</v>
      </c>
      <c r="C159" s="2" t="s">
        <v>624</v>
      </c>
      <c r="D159" s="7" t="str">
        <f t="shared" si="2"/>
        <v>300x250 </v>
      </c>
      <c r="E159" s="2" t="s">
        <v>625</v>
      </c>
      <c r="F159" s="2" t="s">
        <v>36</v>
      </c>
      <c r="G159" s="8" t="s">
        <v>412</v>
      </c>
      <c r="H159" s="2" t="s">
        <v>30</v>
      </c>
      <c r="I159" s="2" t="s">
        <v>31</v>
      </c>
      <c r="J159" s="2">
        <v>11420.0</v>
      </c>
      <c r="K159" s="2">
        <v>67.0</v>
      </c>
      <c r="L159" s="2">
        <v>4647.0</v>
      </c>
      <c r="M159" s="2">
        <v>9909.0</v>
      </c>
      <c r="N159" s="2">
        <v>9.0</v>
      </c>
      <c r="O159" s="3">
        <v>3804.64417</v>
      </c>
      <c r="P159" s="7" t="str">
        <f>VLOOKUP(A159,'New Data'!A:E,2,FALSE)</f>
        <v>Female</v>
      </c>
      <c r="Q159" s="7">
        <f>VLOOKUP(A159,'New Data'!A:E,3,FALSE)</f>
        <v>50</v>
      </c>
      <c r="R159" s="7" t="str">
        <f>VLOOKUP(A159,'New Data'!A:E,4,FALSE)</f>
        <v>Idaho</v>
      </c>
      <c r="S159" s="9">
        <f>VLOOKUP(A159,'New Data'!A:E,5,FALSE)</f>
        <v>45135</v>
      </c>
      <c r="T159" s="10">
        <f t="shared" si="3"/>
        <v>422.7382411</v>
      </c>
      <c r="U159" s="11">
        <f t="shared" si="4"/>
        <v>0.005866900175</v>
      </c>
      <c r="V159" s="12">
        <f t="shared" si="7"/>
        <v>56.78573388</v>
      </c>
      <c r="W159" s="10">
        <f t="shared" si="5"/>
        <v>333.156232</v>
      </c>
      <c r="X159" s="11">
        <f t="shared" si="8"/>
        <v>0.1343283582</v>
      </c>
      <c r="Y159" s="11">
        <f t="shared" si="6"/>
        <v>0.4069176883</v>
      </c>
    </row>
    <row r="160">
      <c r="A160" s="7" t="str">
        <f t="shared" si="1"/>
        <v>MHCUS4399K</v>
      </c>
      <c r="B160" s="2" t="s">
        <v>626</v>
      </c>
      <c r="C160" s="2" t="s">
        <v>627</v>
      </c>
      <c r="D160" s="7" t="str">
        <f t="shared" si="2"/>
        <v>300x250 </v>
      </c>
      <c r="E160" s="2" t="s">
        <v>422</v>
      </c>
      <c r="F160" s="2" t="s">
        <v>41</v>
      </c>
      <c r="G160" s="8" t="s">
        <v>628</v>
      </c>
      <c r="H160" s="2" t="s">
        <v>30</v>
      </c>
      <c r="I160" s="2" t="s">
        <v>31</v>
      </c>
      <c r="J160" s="2">
        <v>8944.0</v>
      </c>
      <c r="K160" s="2">
        <v>45.0</v>
      </c>
      <c r="L160" s="2">
        <v>3002.0</v>
      </c>
      <c r="M160" s="2">
        <v>6361.0</v>
      </c>
      <c r="N160" s="2">
        <v>6.0</v>
      </c>
      <c r="O160" s="3">
        <v>1755.484542</v>
      </c>
      <c r="P160" s="7" t="str">
        <f>VLOOKUP(A160,'New Data'!A:E,2,FALSE)</f>
        <v>Male</v>
      </c>
      <c r="Q160" s="7">
        <f>VLOOKUP(A160,'New Data'!A:E,3,FALSE)</f>
        <v>50</v>
      </c>
      <c r="R160" s="7" t="str">
        <f>VLOOKUP(A160,'New Data'!A:E,4,FALSE)</f>
        <v>Illinois</v>
      </c>
      <c r="S160" s="9">
        <f>VLOOKUP(A160,'New Data'!A:E,5,FALSE)</f>
        <v>45205</v>
      </c>
      <c r="T160" s="10">
        <f t="shared" si="3"/>
        <v>292.580757</v>
      </c>
      <c r="U160" s="11">
        <f t="shared" si="4"/>
        <v>0.005031305903</v>
      </c>
      <c r="V160" s="12">
        <f t="shared" si="7"/>
        <v>39.0107676</v>
      </c>
      <c r="W160" s="10">
        <f t="shared" si="5"/>
        <v>196.2751053</v>
      </c>
      <c r="X160" s="11">
        <f t="shared" si="8"/>
        <v>0.1333333333</v>
      </c>
      <c r="Y160" s="11">
        <f t="shared" si="6"/>
        <v>0.3356440072</v>
      </c>
    </row>
    <row r="161">
      <c r="A161" s="7" t="str">
        <f t="shared" si="1"/>
        <v>PFARI5934S</v>
      </c>
      <c r="B161" s="2" t="s">
        <v>629</v>
      </c>
      <c r="C161" s="2" t="s">
        <v>630</v>
      </c>
      <c r="D161" s="7" t="str">
        <f t="shared" si="2"/>
        <v>320x50 </v>
      </c>
      <c r="E161" s="2" t="s">
        <v>631</v>
      </c>
      <c r="F161" s="2" t="s">
        <v>28</v>
      </c>
      <c r="G161" s="8" t="s">
        <v>275</v>
      </c>
      <c r="H161" s="2" t="s">
        <v>62</v>
      </c>
      <c r="I161" s="2" t="s">
        <v>31</v>
      </c>
      <c r="J161" s="2">
        <v>18324.0</v>
      </c>
      <c r="K161" s="2">
        <v>60.0</v>
      </c>
      <c r="L161" s="2">
        <v>3145.0</v>
      </c>
      <c r="M161" s="2">
        <v>13703.0</v>
      </c>
      <c r="N161" s="2">
        <v>8.0</v>
      </c>
      <c r="O161" s="3">
        <v>6996.231838</v>
      </c>
      <c r="P161" s="7" t="str">
        <f>VLOOKUP(A161,'New Data'!A:E,2,FALSE)</f>
        <v>Male</v>
      </c>
      <c r="Q161" s="7">
        <f>VLOOKUP(A161,'New Data'!A:E,3,FALSE)</f>
        <v>43</v>
      </c>
      <c r="R161" s="7" t="str">
        <f>VLOOKUP(A161,'New Data'!A:E,4,FALSE)</f>
        <v>Kansas</v>
      </c>
      <c r="S161" s="9">
        <f>VLOOKUP(A161,'New Data'!A:E,5,FALSE)</f>
        <v>45057</v>
      </c>
      <c r="T161" s="10">
        <f t="shared" si="3"/>
        <v>874.5289798</v>
      </c>
      <c r="U161" s="11">
        <f t="shared" si="4"/>
        <v>0.003274394237</v>
      </c>
      <c r="V161" s="12">
        <f t="shared" si="7"/>
        <v>116.603864</v>
      </c>
      <c r="W161" s="10">
        <f t="shared" si="5"/>
        <v>381.8070202</v>
      </c>
      <c r="X161" s="11">
        <f t="shared" si="8"/>
        <v>0.1333333333</v>
      </c>
      <c r="Y161" s="11">
        <f t="shared" si="6"/>
        <v>0.1716328313</v>
      </c>
    </row>
    <row r="162">
      <c r="A162" s="7" t="str">
        <f t="shared" si="1"/>
        <v>ZXMCR0435E</v>
      </c>
      <c r="B162" s="2" t="s">
        <v>632</v>
      </c>
      <c r="C162" s="2" t="s">
        <v>633</v>
      </c>
      <c r="D162" s="7" t="str">
        <f t="shared" si="2"/>
        <v>320x50 </v>
      </c>
      <c r="E162" s="2" t="s">
        <v>634</v>
      </c>
      <c r="F162" s="2" t="s">
        <v>36</v>
      </c>
      <c r="G162" s="8" t="s">
        <v>97</v>
      </c>
      <c r="H162" s="2" t="s">
        <v>71</v>
      </c>
      <c r="I162" s="2" t="s">
        <v>31</v>
      </c>
      <c r="J162" s="2">
        <v>12451.0</v>
      </c>
      <c r="K162" s="2">
        <v>30.0</v>
      </c>
      <c r="L162" s="2">
        <v>2987.0</v>
      </c>
      <c r="M162" s="2">
        <v>11295.0</v>
      </c>
      <c r="N162" s="2">
        <v>4.0</v>
      </c>
      <c r="O162" s="3">
        <v>2127.323828</v>
      </c>
      <c r="P162" s="7" t="str">
        <f>VLOOKUP(A162,'New Data'!A:E,2,FALSE)</f>
        <v>Male</v>
      </c>
      <c r="Q162" s="7">
        <f>VLOOKUP(A162,'New Data'!A:E,3,FALSE)</f>
        <v>30</v>
      </c>
      <c r="R162" s="7" t="str">
        <f>VLOOKUP(A162,'New Data'!A:E,4,FALSE)</f>
        <v>Minnesota</v>
      </c>
      <c r="S162" s="9">
        <f>VLOOKUP(A162,'New Data'!A:E,5,FALSE)</f>
        <v>45067</v>
      </c>
      <c r="T162" s="10">
        <f t="shared" si="3"/>
        <v>531.830957</v>
      </c>
      <c r="U162" s="11">
        <f t="shared" si="4"/>
        <v>0.002409445024</v>
      </c>
      <c r="V162" s="12">
        <f t="shared" si="7"/>
        <v>70.91079427</v>
      </c>
      <c r="W162" s="10">
        <f t="shared" si="5"/>
        <v>170.8556604</v>
      </c>
      <c r="X162" s="11">
        <f t="shared" si="8"/>
        <v>0.1333333333</v>
      </c>
      <c r="Y162" s="11">
        <f t="shared" si="6"/>
        <v>0.2399004096</v>
      </c>
    </row>
    <row r="163">
      <c r="A163" s="7" t="str">
        <f t="shared" si="1"/>
        <v>MBYFR7830Z</v>
      </c>
      <c r="B163" s="2" t="s">
        <v>635</v>
      </c>
      <c r="C163" s="2" t="s">
        <v>636</v>
      </c>
      <c r="D163" s="7" t="str">
        <f t="shared" si="2"/>
        <v>320x50 </v>
      </c>
      <c r="E163" s="2" t="s">
        <v>637</v>
      </c>
      <c r="F163" s="2" t="s">
        <v>36</v>
      </c>
      <c r="G163" s="8" t="s">
        <v>75</v>
      </c>
      <c r="H163" s="2" t="s">
        <v>89</v>
      </c>
      <c r="I163" s="2" t="s">
        <v>31</v>
      </c>
      <c r="J163" s="2">
        <v>12692.0</v>
      </c>
      <c r="K163" s="2">
        <v>105.0</v>
      </c>
      <c r="L163" s="2">
        <v>9048.0</v>
      </c>
      <c r="M163" s="2">
        <v>12326.0</v>
      </c>
      <c r="N163" s="2">
        <v>14.0</v>
      </c>
      <c r="O163" s="3">
        <v>1541.719598</v>
      </c>
      <c r="P163" s="7" t="str">
        <f>VLOOKUP(A163,'New Data'!A:E,2,FALSE)</f>
        <v>Female</v>
      </c>
      <c r="Q163" s="7">
        <f>VLOOKUP(A163,'New Data'!A:E,3,FALSE)</f>
        <v>51</v>
      </c>
      <c r="R163" s="7" t="str">
        <f>VLOOKUP(A163,'New Data'!A:E,4,FALSE)</f>
        <v>Nevada</v>
      </c>
      <c r="S163" s="9">
        <f>VLOOKUP(A163,'New Data'!A:E,5,FALSE)</f>
        <v>45236</v>
      </c>
      <c r="T163" s="10">
        <f t="shared" si="3"/>
        <v>110.1228284</v>
      </c>
      <c r="U163" s="11">
        <f t="shared" si="4"/>
        <v>0.008272927829</v>
      </c>
      <c r="V163" s="12">
        <f t="shared" si="7"/>
        <v>14.68304379</v>
      </c>
      <c r="W163" s="10">
        <f t="shared" si="5"/>
        <v>121.4717616</v>
      </c>
      <c r="X163" s="11">
        <f t="shared" si="8"/>
        <v>0.1333333333</v>
      </c>
      <c r="Y163" s="11">
        <f t="shared" si="6"/>
        <v>0.7128900095</v>
      </c>
    </row>
    <row r="164">
      <c r="A164" s="7" t="str">
        <f t="shared" si="1"/>
        <v>CGMMU2582A</v>
      </c>
      <c r="B164" s="2" t="s">
        <v>638</v>
      </c>
      <c r="C164" s="2" t="s">
        <v>639</v>
      </c>
      <c r="D164" s="7" t="str">
        <f t="shared" si="2"/>
        <v>300x250 </v>
      </c>
      <c r="E164" s="2" t="s">
        <v>640</v>
      </c>
      <c r="F164" s="2" t="s">
        <v>41</v>
      </c>
      <c r="G164" s="8" t="s">
        <v>479</v>
      </c>
      <c r="H164" s="2" t="s">
        <v>30</v>
      </c>
      <c r="I164" s="2" t="s">
        <v>31</v>
      </c>
      <c r="J164" s="2">
        <v>9404.0</v>
      </c>
      <c r="K164" s="2">
        <v>30.0</v>
      </c>
      <c r="L164" s="2">
        <v>4781.0</v>
      </c>
      <c r="M164" s="2">
        <v>7943.0</v>
      </c>
      <c r="N164" s="2">
        <v>4.0</v>
      </c>
      <c r="O164" s="3">
        <v>1345.369</v>
      </c>
      <c r="P164" s="7" t="str">
        <f>VLOOKUP(A164,'New Data'!A:E,2,FALSE)</f>
        <v>Male</v>
      </c>
      <c r="Q164" s="7">
        <f>VLOOKUP(A164,'New Data'!A:E,3,FALSE)</f>
        <v>39</v>
      </c>
      <c r="R164" s="7" t="str">
        <f>VLOOKUP(A164,'New Data'!A:E,4,FALSE)</f>
        <v>Pennsylvania</v>
      </c>
      <c r="S164" s="9">
        <f>VLOOKUP(A164,'New Data'!A:E,5,FALSE)</f>
        <v>45449</v>
      </c>
      <c r="T164" s="10">
        <f t="shared" si="3"/>
        <v>336.34225</v>
      </c>
      <c r="U164" s="11">
        <f t="shared" si="4"/>
        <v>0.003190131859</v>
      </c>
      <c r="V164" s="12">
        <f t="shared" si="7"/>
        <v>44.84563333</v>
      </c>
      <c r="W164" s="10">
        <f t="shared" si="5"/>
        <v>143.0634836</v>
      </c>
      <c r="X164" s="11">
        <f t="shared" si="8"/>
        <v>0.1333333333</v>
      </c>
      <c r="Y164" s="11">
        <f t="shared" si="6"/>
        <v>0.5084006806</v>
      </c>
    </row>
    <row r="165">
      <c r="A165" s="7" t="str">
        <f t="shared" si="1"/>
        <v>MKCML3857A</v>
      </c>
      <c r="B165" s="2" t="s">
        <v>641</v>
      </c>
      <c r="C165" s="2" t="s">
        <v>642</v>
      </c>
      <c r="D165" s="7" t="str">
        <f t="shared" si="2"/>
        <v>320x50 </v>
      </c>
      <c r="E165" s="2" t="s">
        <v>643</v>
      </c>
      <c r="F165" s="2" t="s">
        <v>36</v>
      </c>
      <c r="G165" s="8" t="s">
        <v>114</v>
      </c>
      <c r="H165" s="2" t="s">
        <v>71</v>
      </c>
      <c r="I165" s="2" t="s">
        <v>31</v>
      </c>
      <c r="J165" s="2">
        <v>14581.0</v>
      </c>
      <c r="K165" s="2">
        <v>45.0</v>
      </c>
      <c r="L165" s="2">
        <v>3821.0</v>
      </c>
      <c r="M165" s="2">
        <v>12741.0</v>
      </c>
      <c r="N165" s="2">
        <v>6.0</v>
      </c>
      <c r="O165" s="3">
        <v>5296.970091</v>
      </c>
      <c r="P165" s="7" t="str">
        <f>VLOOKUP(A165,'New Data'!A:E,2,FALSE)</f>
        <v>Female</v>
      </c>
      <c r="Q165" s="7">
        <f>VLOOKUP(A165,'New Data'!A:E,3,FALSE)</f>
        <v>28</v>
      </c>
      <c r="R165" s="7" t="str">
        <f>VLOOKUP(A165,'New Data'!A:E,4,FALSE)</f>
        <v>Washington</v>
      </c>
      <c r="S165" s="9">
        <f>VLOOKUP(A165,'New Data'!A:E,5,FALSE)</f>
        <v>45175</v>
      </c>
      <c r="T165" s="10">
        <f t="shared" si="3"/>
        <v>882.8283485</v>
      </c>
      <c r="U165" s="11">
        <f t="shared" si="4"/>
        <v>0.003086208079</v>
      </c>
      <c r="V165" s="12">
        <f t="shared" si="7"/>
        <v>117.7104465</v>
      </c>
      <c r="W165" s="10">
        <f t="shared" si="5"/>
        <v>363.2789309</v>
      </c>
      <c r="X165" s="11">
        <f t="shared" si="8"/>
        <v>0.1333333333</v>
      </c>
      <c r="Y165" s="11">
        <f t="shared" si="6"/>
        <v>0.2620533571</v>
      </c>
    </row>
    <row r="166">
      <c r="A166" s="7" t="str">
        <f t="shared" si="1"/>
        <v>WSVWR6700T</v>
      </c>
      <c r="B166" s="2" t="s">
        <v>644</v>
      </c>
      <c r="C166" s="2" t="s">
        <v>645</v>
      </c>
      <c r="D166" s="7" t="str">
        <f t="shared" si="2"/>
        <v>300x250 </v>
      </c>
      <c r="E166" s="2" t="s">
        <v>646</v>
      </c>
      <c r="F166" s="2" t="s">
        <v>66</v>
      </c>
      <c r="G166" s="8" t="s">
        <v>29</v>
      </c>
      <c r="H166" s="2" t="s">
        <v>30</v>
      </c>
      <c r="I166" s="2" t="s">
        <v>53</v>
      </c>
      <c r="J166" s="2">
        <v>39163.0</v>
      </c>
      <c r="K166" s="2">
        <v>113.0</v>
      </c>
      <c r="L166" s="2">
        <v>16254.0</v>
      </c>
      <c r="M166" s="2">
        <v>36526.0</v>
      </c>
      <c r="N166" s="2">
        <v>15.0</v>
      </c>
      <c r="O166" s="3">
        <v>5692.765813</v>
      </c>
      <c r="P166" s="7" t="str">
        <f>VLOOKUP(A166,'New Data'!A:E,2,FALSE)</f>
        <v>Female</v>
      </c>
      <c r="Q166" s="7">
        <f>VLOOKUP(A166,'New Data'!A:E,3,FALSE)</f>
        <v>37</v>
      </c>
      <c r="R166" s="7" t="str">
        <f>VLOOKUP(A166,'New Data'!A:E,4,FALSE)</f>
        <v>Massachusetts</v>
      </c>
      <c r="S166" s="9">
        <f>VLOOKUP(A166,'New Data'!A:E,5,FALSE)</f>
        <v>45565</v>
      </c>
      <c r="T166" s="10">
        <f t="shared" si="3"/>
        <v>379.5177209</v>
      </c>
      <c r="U166" s="11">
        <f t="shared" si="4"/>
        <v>0.002885376503</v>
      </c>
      <c r="V166" s="12">
        <f t="shared" si="7"/>
        <v>50.37845852</v>
      </c>
      <c r="W166" s="10">
        <f t="shared" si="5"/>
        <v>145.3608205</v>
      </c>
      <c r="X166" s="11">
        <f t="shared" si="8"/>
        <v>0.1327433628</v>
      </c>
      <c r="Y166" s="11">
        <f t="shared" si="6"/>
        <v>0.415034599</v>
      </c>
    </row>
    <row r="167">
      <c r="A167" s="7" t="str">
        <f t="shared" si="1"/>
        <v>EVNAW4640F</v>
      </c>
      <c r="B167" s="2" t="s">
        <v>647</v>
      </c>
      <c r="C167" s="2" t="s">
        <v>648</v>
      </c>
      <c r="D167" s="7" t="str">
        <f t="shared" si="2"/>
        <v>300x250 </v>
      </c>
      <c r="E167" s="2" t="s">
        <v>649</v>
      </c>
      <c r="F167" s="2" t="s">
        <v>36</v>
      </c>
      <c r="G167" s="8" t="s">
        <v>181</v>
      </c>
      <c r="H167" s="2" t="s">
        <v>89</v>
      </c>
      <c r="I167" s="2" t="s">
        <v>31</v>
      </c>
      <c r="J167" s="2">
        <v>19464.0</v>
      </c>
      <c r="K167" s="2">
        <v>68.0</v>
      </c>
      <c r="L167" s="2">
        <v>11814.0</v>
      </c>
      <c r="M167" s="2">
        <v>17040.0</v>
      </c>
      <c r="N167" s="2">
        <v>9.0</v>
      </c>
      <c r="O167" s="3">
        <v>1540.46935</v>
      </c>
      <c r="P167" s="7" t="str">
        <f>VLOOKUP(A167,'New Data'!A:E,2,FALSE)</f>
        <v>Female</v>
      </c>
      <c r="Q167" s="7">
        <f>VLOOKUP(A167,'New Data'!A:E,3,FALSE)</f>
        <v>42</v>
      </c>
      <c r="R167" s="7" t="str">
        <f>VLOOKUP(A167,'New Data'!A:E,4,FALSE)</f>
        <v>South Dakota</v>
      </c>
      <c r="S167" s="9">
        <f>VLOOKUP(A167,'New Data'!A:E,5,FALSE)</f>
        <v>45188</v>
      </c>
      <c r="T167" s="10">
        <f t="shared" si="3"/>
        <v>171.1632611</v>
      </c>
      <c r="U167" s="11">
        <f t="shared" si="4"/>
        <v>0.003493629264</v>
      </c>
      <c r="V167" s="12">
        <f t="shared" si="7"/>
        <v>22.65396103</v>
      </c>
      <c r="W167" s="10">
        <f t="shared" si="5"/>
        <v>79.1445412</v>
      </c>
      <c r="X167" s="11">
        <f t="shared" si="8"/>
        <v>0.1323529412</v>
      </c>
      <c r="Y167" s="11">
        <f t="shared" si="6"/>
        <v>0.6069667078</v>
      </c>
    </row>
    <row r="168">
      <c r="A168" s="7" t="str">
        <f t="shared" si="1"/>
        <v>WIOIH3185X</v>
      </c>
      <c r="B168" s="2" t="s">
        <v>650</v>
      </c>
      <c r="C168" s="2" t="s">
        <v>651</v>
      </c>
      <c r="D168" s="7" t="str">
        <f t="shared" si="2"/>
        <v>320x50 </v>
      </c>
      <c r="E168" s="2" t="s">
        <v>652</v>
      </c>
      <c r="F168" s="2" t="s">
        <v>66</v>
      </c>
      <c r="G168" s="8" t="s">
        <v>653</v>
      </c>
      <c r="H168" s="2" t="s">
        <v>48</v>
      </c>
      <c r="I168" s="2" t="s">
        <v>31</v>
      </c>
      <c r="J168" s="2">
        <v>45397.0</v>
      </c>
      <c r="K168" s="2">
        <v>114.0</v>
      </c>
      <c r="L168" s="2">
        <v>716.0</v>
      </c>
      <c r="M168" s="2">
        <v>6867.0</v>
      </c>
      <c r="N168" s="2">
        <v>15.0</v>
      </c>
      <c r="O168" s="3">
        <v>4582.453291</v>
      </c>
      <c r="P168" s="7" t="str">
        <f>VLOOKUP(A168,'New Data'!A:E,2,FALSE)</f>
        <v>Female</v>
      </c>
      <c r="Q168" s="7">
        <f>VLOOKUP(A168,'New Data'!A:E,3,FALSE)</f>
        <v>60</v>
      </c>
      <c r="R168" s="7" t="str">
        <f>VLOOKUP(A168,'New Data'!A:E,4,FALSE)</f>
        <v>North Dakota</v>
      </c>
      <c r="S168" s="9">
        <f>VLOOKUP(A168,'New Data'!A:E,5,FALSE)</f>
        <v>45208</v>
      </c>
      <c r="T168" s="10">
        <f t="shared" si="3"/>
        <v>305.4968861</v>
      </c>
      <c r="U168" s="11">
        <f t="shared" si="4"/>
        <v>0.002511179153</v>
      </c>
      <c r="V168" s="12">
        <f t="shared" si="7"/>
        <v>40.19695869</v>
      </c>
      <c r="W168" s="10">
        <f t="shared" si="5"/>
        <v>100.9417647</v>
      </c>
      <c r="X168" s="11">
        <f t="shared" si="8"/>
        <v>0.1315789474</v>
      </c>
      <c r="Y168" s="11">
        <f t="shared" si="6"/>
        <v>0.01577196731</v>
      </c>
    </row>
    <row r="169">
      <c r="A169" s="7" t="str">
        <f t="shared" si="1"/>
        <v>MGZVT5342M</v>
      </c>
      <c r="B169" s="2" t="s">
        <v>654</v>
      </c>
      <c r="C169" s="2" t="s">
        <v>655</v>
      </c>
      <c r="D169" s="7" t="str">
        <f t="shared" si="2"/>
        <v>320x50 </v>
      </c>
      <c r="E169" s="2" t="s">
        <v>656</v>
      </c>
      <c r="F169" s="2" t="s">
        <v>41</v>
      </c>
      <c r="G169" s="8" t="s">
        <v>657</v>
      </c>
      <c r="H169" s="2" t="s">
        <v>139</v>
      </c>
      <c r="I169" s="2" t="s">
        <v>31</v>
      </c>
      <c r="J169" s="2">
        <v>18136.0</v>
      </c>
      <c r="K169" s="2">
        <v>69.0</v>
      </c>
      <c r="L169" s="2">
        <v>10842.0</v>
      </c>
      <c r="M169" s="2">
        <v>14953.0</v>
      </c>
      <c r="N169" s="2">
        <v>9.0</v>
      </c>
      <c r="O169" s="3">
        <v>6860.359597</v>
      </c>
      <c r="P169" s="7" t="str">
        <f>VLOOKUP(A169,'New Data'!A:E,2,FALSE)</f>
        <v>Female</v>
      </c>
      <c r="Q169" s="7">
        <f>VLOOKUP(A169,'New Data'!A:E,3,FALSE)</f>
        <v>63</v>
      </c>
      <c r="R169" s="7" t="str">
        <f>VLOOKUP(A169,'New Data'!A:E,4,FALSE)</f>
        <v>Delaware</v>
      </c>
      <c r="S169" s="9">
        <f>VLOOKUP(A169,'New Data'!A:E,5,FALSE)</f>
        <v>45469</v>
      </c>
      <c r="T169" s="10">
        <f t="shared" si="3"/>
        <v>762.2621774</v>
      </c>
      <c r="U169" s="11">
        <f t="shared" si="4"/>
        <v>0.003804587561</v>
      </c>
      <c r="V169" s="12">
        <f t="shared" si="7"/>
        <v>99.42550141</v>
      </c>
      <c r="W169" s="10">
        <f t="shared" si="5"/>
        <v>378.2730259</v>
      </c>
      <c r="X169" s="11">
        <f t="shared" si="8"/>
        <v>0.1304347826</v>
      </c>
      <c r="Y169" s="11">
        <f t="shared" si="6"/>
        <v>0.5978164976</v>
      </c>
    </row>
    <row r="170">
      <c r="A170" s="7" t="str">
        <f t="shared" si="1"/>
        <v>XOUNU4391H</v>
      </c>
      <c r="B170" s="2" t="s">
        <v>658</v>
      </c>
      <c r="C170" s="2" t="s">
        <v>659</v>
      </c>
      <c r="D170" s="7" t="str">
        <f t="shared" si="2"/>
        <v>300x250 </v>
      </c>
      <c r="E170" s="2" t="s">
        <v>660</v>
      </c>
      <c r="F170" s="2" t="s">
        <v>41</v>
      </c>
      <c r="G170" s="8" t="s">
        <v>340</v>
      </c>
      <c r="H170" s="2" t="s">
        <v>30</v>
      </c>
      <c r="I170" s="2" t="s">
        <v>43</v>
      </c>
      <c r="J170" s="2">
        <v>47394.0</v>
      </c>
      <c r="K170" s="2">
        <v>184.0</v>
      </c>
      <c r="L170" s="2">
        <v>22712.0</v>
      </c>
      <c r="M170" s="2">
        <v>41918.0</v>
      </c>
      <c r="N170" s="2">
        <v>24.0</v>
      </c>
      <c r="O170" s="3">
        <v>4701.496237</v>
      </c>
      <c r="P170" s="7" t="str">
        <f>VLOOKUP(A170,'New Data'!A:E,2,FALSE)</f>
        <v>Female</v>
      </c>
      <c r="Q170" s="7">
        <f>VLOOKUP(A170,'New Data'!A:E,3,FALSE)</f>
        <v>60</v>
      </c>
      <c r="R170" s="7" t="str">
        <f>VLOOKUP(A170,'New Data'!A:E,4,FALSE)</f>
        <v>Maryland</v>
      </c>
      <c r="S170" s="9">
        <f>VLOOKUP(A170,'New Data'!A:E,5,FALSE)</f>
        <v>45487</v>
      </c>
      <c r="T170" s="10">
        <f t="shared" si="3"/>
        <v>195.8956765</v>
      </c>
      <c r="U170" s="11">
        <f t="shared" si="4"/>
        <v>0.003882347977</v>
      </c>
      <c r="V170" s="12">
        <f t="shared" si="7"/>
        <v>25.55160998</v>
      </c>
      <c r="W170" s="10">
        <f t="shared" si="5"/>
        <v>99.20024132</v>
      </c>
      <c r="X170" s="11">
        <f t="shared" si="8"/>
        <v>0.1304347826</v>
      </c>
      <c r="Y170" s="11">
        <f t="shared" si="6"/>
        <v>0.4792167785</v>
      </c>
    </row>
    <row r="171">
      <c r="A171" s="7" t="str">
        <f t="shared" si="1"/>
        <v>WAJCH8135H</v>
      </c>
      <c r="B171" s="2" t="s">
        <v>661</v>
      </c>
      <c r="C171" s="2" t="s">
        <v>662</v>
      </c>
      <c r="D171" s="7" t="str">
        <f t="shared" si="2"/>
        <v>300x250 </v>
      </c>
      <c r="E171" s="2" t="s">
        <v>663</v>
      </c>
      <c r="F171" s="2" t="s">
        <v>66</v>
      </c>
      <c r="G171" s="8" t="s">
        <v>275</v>
      </c>
      <c r="H171" s="2" t="s">
        <v>71</v>
      </c>
      <c r="I171" s="2" t="s">
        <v>31</v>
      </c>
      <c r="J171" s="2">
        <v>36863.0</v>
      </c>
      <c r="K171" s="2">
        <v>116.0</v>
      </c>
      <c r="L171" s="2">
        <v>3570.0</v>
      </c>
      <c r="M171" s="2">
        <v>29458.0</v>
      </c>
      <c r="N171" s="2">
        <v>15.0</v>
      </c>
      <c r="O171" s="3">
        <v>4752.816685</v>
      </c>
      <c r="P171" s="7" t="str">
        <f>VLOOKUP(A171,'New Data'!A:E,2,FALSE)</f>
        <v>Female</v>
      </c>
      <c r="Q171" s="7">
        <f>VLOOKUP(A171,'New Data'!A:E,3,FALSE)</f>
        <v>56</v>
      </c>
      <c r="R171" s="7" t="str">
        <f>VLOOKUP(A171,'New Data'!A:E,4,FALSE)</f>
        <v>Virginia</v>
      </c>
      <c r="S171" s="9">
        <f>VLOOKUP(A171,'New Data'!A:E,5,FALSE)</f>
        <v>45472</v>
      </c>
      <c r="T171" s="10">
        <f t="shared" si="3"/>
        <v>316.8544457</v>
      </c>
      <c r="U171" s="11">
        <f t="shared" si="4"/>
        <v>0.003146786751</v>
      </c>
      <c r="V171" s="12">
        <f t="shared" si="7"/>
        <v>40.97255763</v>
      </c>
      <c r="W171" s="10">
        <f t="shared" si="5"/>
        <v>128.9319015</v>
      </c>
      <c r="X171" s="11">
        <f t="shared" si="8"/>
        <v>0.1293103448</v>
      </c>
      <c r="Y171" s="11">
        <f t="shared" si="6"/>
        <v>0.09684507501</v>
      </c>
    </row>
    <row r="172">
      <c r="A172" s="7" t="str">
        <f t="shared" si="1"/>
        <v>JMHAM7380E</v>
      </c>
      <c r="B172" s="2" t="s">
        <v>664</v>
      </c>
      <c r="C172" s="2" t="s">
        <v>665</v>
      </c>
      <c r="D172" s="7" t="str">
        <f t="shared" si="2"/>
        <v>300x250 </v>
      </c>
      <c r="E172" s="2" t="s">
        <v>666</v>
      </c>
      <c r="F172" s="2" t="s">
        <v>66</v>
      </c>
      <c r="G172" s="8" t="s">
        <v>667</v>
      </c>
      <c r="H172" s="2" t="s">
        <v>30</v>
      </c>
      <c r="I172" s="2" t="s">
        <v>53</v>
      </c>
      <c r="J172" s="2">
        <v>31443.0</v>
      </c>
      <c r="K172" s="2">
        <v>70.0</v>
      </c>
      <c r="L172" s="2">
        <v>19134.0</v>
      </c>
      <c r="M172" s="2">
        <v>28059.0</v>
      </c>
      <c r="N172" s="2">
        <v>9.0</v>
      </c>
      <c r="O172" s="3">
        <v>2122.765888</v>
      </c>
      <c r="P172" s="7" t="str">
        <f>VLOOKUP(A172,'New Data'!A:E,2,FALSE)</f>
        <v>Male</v>
      </c>
      <c r="Q172" s="7">
        <f>VLOOKUP(A172,'New Data'!A:E,3,FALSE)</f>
        <v>29</v>
      </c>
      <c r="R172" s="7" t="str">
        <f>VLOOKUP(A172,'New Data'!A:E,4,FALSE)</f>
        <v>Montana</v>
      </c>
      <c r="S172" s="9">
        <f>VLOOKUP(A172,'New Data'!A:E,5,FALSE)</f>
        <v>45380</v>
      </c>
      <c r="T172" s="10">
        <f t="shared" si="3"/>
        <v>235.8628764</v>
      </c>
      <c r="U172" s="11">
        <f t="shared" si="4"/>
        <v>0.002226250676</v>
      </c>
      <c r="V172" s="12">
        <f t="shared" si="7"/>
        <v>30.32522697</v>
      </c>
      <c r="W172" s="10">
        <f t="shared" si="5"/>
        <v>67.51155704</v>
      </c>
      <c r="X172" s="11">
        <f t="shared" si="8"/>
        <v>0.1285714286</v>
      </c>
      <c r="Y172" s="11">
        <f t="shared" si="6"/>
        <v>0.6085297204</v>
      </c>
    </row>
    <row r="173">
      <c r="A173" s="7" t="str">
        <f t="shared" si="1"/>
        <v>DLRVS3201A</v>
      </c>
      <c r="B173" s="2" t="s">
        <v>668</v>
      </c>
      <c r="C173" s="2" t="s">
        <v>669</v>
      </c>
      <c r="D173" s="7" t="str">
        <f t="shared" si="2"/>
        <v>300x250 </v>
      </c>
      <c r="E173" s="2" t="s">
        <v>250</v>
      </c>
      <c r="F173" s="2" t="s">
        <v>41</v>
      </c>
      <c r="G173" s="8" t="s">
        <v>670</v>
      </c>
      <c r="H173" s="2" t="s">
        <v>30</v>
      </c>
      <c r="I173" s="2" t="s">
        <v>31</v>
      </c>
      <c r="J173" s="2">
        <v>17770.0</v>
      </c>
      <c r="K173" s="2">
        <v>70.0</v>
      </c>
      <c r="L173" s="2">
        <v>12771.0</v>
      </c>
      <c r="M173" s="2">
        <v>16749.0</v>
      </c>
      <c r="N173" s="2">
        <v>9.0</v>
      </c>
      <c r="O173" s="3">
        <v>5195.234677</v>
      </c>
      <c r="P173" s="7" t="str">
        <f>VLOOKUP(A173,'New Data'!A:E,2,FALSE)</f>
        <v>Male</v>
      </c>
      <c r="Q173" s="7">
        <f>VLOOKUP(A173,'New Data'!A:E,3,FALSE)</f>
        <v>20</v>
      </c>
      <c r="R173" s="7" t="str">
        <f>VLOOKUP(A173,'New Data'!A:E,4,FALSE)</f>
        <v>Virginia</v>
      </c>
      <c r="S173" s="9">
        <f>VLOOKUP(A173,'New Data'!A:E,5,FALSE)</f>
        <v>45531</v>
      </c>
      <c r="T173" s="10">
        <f t="shared" si="3"/>
        <v>577.2482974</v>
      </c>
      <c r="U173" s="11">
        <f t="shared" si="4"/>
        <v>0.00393922341</v>
      </c>
      <c r="V173" s="12">
        <f t="shared" si="7"/>
        <v>74.21763824</v>
      </c>
      <c r="W173" s="10">
        <f t="shared" si="5"/>
        <v>292.359858</v>
      </c>
      <c r="X173" s="11">
        <f t="shared" si="8"/>
        <v>0.1285714286</v>
      </c>
      <c r="Y173" s="11">
        <f t="shared" si="6"/>
        <v>0.7186831739</v>
      </c>
    </row>
    <row r="174">
      <c r="A174" s="7" t="str">
        <f t="shared" si="1"/>
        <v>LUNGK0290L</v>
      </c>
      <c r="B174" s="2" t="s">
        <v>671</v>
      </c>
      <c r="C174" s="2" t="s">
        <v>672</v>
      </c>
      <c r="D174" s="7" t="str">
        <f t="shared" si="2"/>
        <v>320x50 </v>
      </c>
      <c r="E174" s="2" t="s">
        <v>673</v>
      </c>
      <c r="F174" s="2" t="s">
        <v>36</v>
      </c>
      <c r="G174" s="8" t="s">
        <v>93</v>
      </c>
      <c r="H174" s="2" t="s">
        <v>212</v>
      </c>
      <c r="I174" s="2" t="s">
        <v>31</v>
      </c>
      <c r="J174" s="2">
        <v>44505.0</v>
      </c>
      <c r="K174" s="2">
        <v>125.0</v>
      </c>
      <c r="L174" s="2">
        <v>18993.0</v>
      </c>
      <c r="M174" s="2">
        <v>39522.0</v>
      </c>
      <c r="N174" s="2">
        <v>16.0</v>
      </c>
      <c r="O174" s="3">
        <v>6766.475368</v>
      </c>
      <c r="P174" s="7" t="str">
        <f>VLOOKUP(A174,'New Data'!A:E,2,FALSE)</f>
        <v>Female</v>
      </c>
      <c r="Q174" s="7">
        <f>VLOOKUP(A174,'New Data'!A:E,3,FALSE)</f>
        <v>39</v>
      </c>
      <c r="R174" s="7" t="str">
        <f>VLOOKUP(A174,'New Data'!A:E,4,FALSE)</f>
        <v>Oklahoma</v>
      </c>
      <c r="S174" s="9">
        <f>VLOOKUP(A174,'New Data'!A:E,5,FALSE)</f>
        <v>45244</v>
      </c>
      <c r="T174" s="10">
        <f t="shared" si="3"/>
        <v>422.9047105</v>
      </c>
      <c r="U174" s="11">
        <f t="shared" si="4"/>
        <v>0.002808673183</v>
      </c>
      <c r="V174" s="12">
        <f t="shared" si="7"/>
        <v>54.13180294</v>
      </c>
      <c r="W174" s="10">
        <f t="shared" si="5"/>
        <v>152.0385433</v>
      </c>
      <c r="X174" s="11">
        <f t="shared" si="8"/>
        <v>0.128</v>
      </c>
      <c r="Y174" s="11">
        <f t="shared" si="6"/>
        <v>0.4267610381</v>
      </c>
    </row>
    <row r="175">
      <c r="A175" s="7" t="str">
        <f t="shared" si="1"/>
        <v>YXYJD5988H</v>
      </c>
      <c r="B175" s="2" t="s">
        <v>674</v>
      </c>
      <c r="C175" s="2" t="s">
        <v>675</v>
      </c>
      <c r="D175" s="7" t="str">
        <f t="shared" si="2"/>
        <v>320x50 </v>
      </c>
      <c r="E175" s="2" t="s">
        <v>676</v>
      </c>
      <c r="F175" s="2" t="s">
        <v>66</v>
      </c>
      <c r="G175" s="8" t="s">
        <v>677</v>
      </c>
      <c r="H175" s="2" t="s">
        <v>135</v>
      </c>
      <c r="I175" s="2" t="s">
        <v>31</v>
      </c>
      <c r="J175" s="2">
        <v>15252.0</v>
      </c>
      <c r="K175" s="2">
        <v>55.0</v>
      </c>
      <c r="L175" s="2">
        <v>2152.0</v>
      </c>
      <c r="M175" s="2">
        <v>3482.0</v>
      </c>
      <c r="N175" s="2">
        <v>7.0</v>
      </c>
      <c r="O175" s="3">
        <v>6211.200147</v>
      </c>
      <c r="P175" s="7" t="str">
        <f>VLOOKUP(A175,'New Data'!A:E,2,FALSE)</f>
        <v>Male</v>
      </c>
      <c r="Q175" s="7">
        <f>VLOOKUP(A175,'New Data'!A:E,3,FALSE)</f>
        <v>58</v>
      </c>
      <c r="R175" s="7" t="str">
        <f>VLOOKUP(A175,'New Data'!A:E,4,FALSE)</f>
        <v>Rhode Island</v>
      </c>
      <c r="S175" s="9">
        <f>VLOOKUP(A175,'New Data'!A:E,5,FALSE)</f>
        <v>45159</v>
      </c>
      <c r="T175" s="10">
        <f t="shared" si="3"/>
        <v>887.3143067</v>
      </c>
      <c r="U175" s="11">
        <f t="shared" si="4"/>
        <v>0.003606084448</v>
      </c>
      <c r="V175" s="12">
        <f t="shared" si="7"/>
        <v>112.9309118</v>
      </c>
      <c r="W175" s="10">
        <f t="shared" si="5"/>
        <v>407.2384046</v>
      </c>
      <c r="X175" s="11">
        <f t="shared" si="8"/>
        <v>0.1272727273</v>
      </c>
      <c r="Y175" s="11">
        <f t="shared" si="6"/>
        <v>0.1410962497</v>
      </c>
    </row>
    <row r="176">
      <c r="A176" s="7" t="str">
        <f t="shared" si="1"/>
        <v>EOBSG4888H</v>
      </c>
      <c r="B176" s="2" t="s">
        <v>678</v>
      </c>
      <c r="C176" s="2" t="s">
        <v>679</v>
      </c>
      <c r="D176" s="7" t="str">
        <f t="shared" si="2"/>
        <v>320x50 </v>
      </c>
      <c r="E176" s="2" t="s">
        <v>390</v>
      </c>
      <c r="F176" s="2" t="s">
        <v>41</v>
      </c>
      <c r="G176" s="8" t="s">
        <v>375</v>
      </c>
      <c r="H176" s="2" t="s">
        <v>30</v>
      </c>
      <c r="I176" s="2" t="s">
        <v>31</v>
      </c>
      <c r="J176" s="2">
        <v>14038.0</v>
      </c>
      <c r="K176" s="2">
        <v>63.0</v>
      </c>
      <c r="L176" s="2">
        <v>1600.0</v>
      </c>
      <c r="M176" s="2">
        <v>11345.0</v>
      </c>
      <c r="N176" s="2">
        <v>8.0</v>
      </c>
      <c r="O176" s="3">
        <v>6368.862913</v>
      </c>
      <c r="P176" s="7" t="str">
        <f>VLOOKUP(A176,'New Data'!A:E,2,FALSE)</f>
        <v>Male</v>
      </c>
      <c r="Q176" s="7">
        <f>VLOOKUP(A176,'New Data'!A:E,3,FALSE)</f>
        <v>25</v>
      </c>
      <c r="R176" s="7" t="str">
        <f>VLOOKUP(A176,'New Data'!A:E,4,FALSE)</f>
        <v>Missouri</v>
      </c>
      <c r="S176" s="9">
        <f>VLOOKUP(A176,'New Data'!A:E,5,FALSE)</f>
        <v>45193</v>
      </c>
      <c r="T176" s="10">
        <f t="shared" si="3"/>
        <v>796.1078641</v>
      </c>
      <c r="U176" s="11">
        <f t="shared" si="4"/>
        <v>0.004487818778</v>
      </c>
      <c r="V176" s="12">
        <f t="shared" si="7"/>
        <v>101.0930621</v>
      </c>
      <c r="W176" s="10">
        <f t="shared" si="5"/>
        <v>453.6873424</v>
      </c>
      <c r="X176" s="11">
        <f t="shared" si="8"/>
        <v>0.126984127</v>
      </c>
      <c r="Y176" s="11">
        <f t="shared" si="6"/>
        <v>0.1139763499</v>
      </c>
    </row>
    <row r="177">
      <c r="A177" s="7" t="str">
        <f t="shared" si="1"/>
        <v>MQLNG3826L</v>
      </c>
      <c r="B177" s="2" t="s">
        <v>680</v>
      </c>
      <c r="C177" s="2" t="s">
        <v>681</v>
      </c>
      <c r="D177" s="7" t="str">
        <f t="shared" si="2"/>
        <v>320x50 </v>
      </c>
      <c r="E177" s="2" t="s">
        <v>682</v>
      </c>
      <c r="F177" s="2" t="s">
        <v>41</v>
      </c>
      <c r="G177" s="8" t="s">
        <v>102</v>
      </c>
      <c r="H177" s="2" t="s">
        <v>30</v>
      </c>
      <c r="I177" s="2" t="s">
        <v>31</v>
      </c>
      <c r="J177" s="2">
        <v>12879.0</v>
      </c>
      <c r="K177" s="2">
        <v>71.0</v>
      </c>
      <c r="L177" s="2">
        <v>7225.0</v>
      </c>
      <c r="M177" s="2">
        <v>12173.0</v>
      </c>
      <c r="N177" s="2">
        <v>9.0</v>
      </c>
      <c r="O177" s="3">
        <v>5099.28249</v>
      </c>
      <c r="P177" s="7" t="str">
        <f>VLOOKUP(A177,'New Data'!A:E,2,FALSE)</f>
        <v>Male</v>
      </c>
      <c r="Q177" s="7">
        <f>VLOOKUP(A177,'New Data'!A:E,3,FALSE)</f>
        <v>61</v>
      </c>
      <c r="R177" s="7" t="str">
        <f>VLOOKUP(A177,'New Data'!A:E,4,FALSE)</f>
        <v>Georgia</v>
      </c>
      <c r="S177" s="9">
        <f>VLOOKUP(A177,'New Data'!A:E,5,FALSE)</f>
        <v>45557</v>
      </c>
      <c r="T177" s="10">
        <f t="shared" si="3"/>
        <v>566.5869433</v>
      </c>
      <c r="U177" s="11">
        <f t="shared" si="4"/>
        <v>0.005512850377</v>
      </c>
      <c r="V177" s="12">
        <f t="shared" si="7"/>
        <v>71.82088014</v>
      </c>
      <c r="W177" s="10">
        <f t="shared" si="5"/>
        <v>395.9377661</v>
      </c>
      <c r="X177" s="11">
        <f t="shared" si="8"/>
        <v>0.1267605634</v>
      </c>
      <c r="Y177" s="11">
        <f t="shared" si="6"/>
        <v>0.5609907602</v>
      </c>
    </row>
    <row r="178">
      <c r="A178" s="7" t="str">
        <f t="shared" si="1"/>
        <v>MBBXE6117R</v>
      </c>
      <c r="B178" s="2" t="s">
        <v>683</v>
      </c>
      <c r="C178" s="2" t="s">
        <v>684</v>
      </c>
      <c r="D178" s="7" t="str">
        <f t="shared" si="2"/>
        <v>300x250 </v>
      </c>
      <c r="E178" s="2" t="s">
        <v>685</v>
      </c>
      <c r="F178" s="2" t="s">
        <v>36</v>
      </c>
      <c r="G178" s="8" t="s">
        <v>483</v>
      </c>
      <c r="H178" s="2" t="s">
        <v>62</v>
      </c>
      <c r="I178" s="2" t="s">
        <v>43</v>
      </c>
      <c r="J178" s="2">
        <v>26558.0</v>
      </c>
      <c r="K178" s="2">
        <v>111.0</v>
      </c>
      <c r="L178" s="2">
        <v>15761.0</v>
      </c>
      <c r="M178" s="2">
        <v>23532.0</v>
      </c>
      <c r="N178" s="2">
        <v>14.0</v>
      </c>
      <c r="O178" s="3">
        <v>6751.558981</v>
      </c>
      <c r="P178" s="7" t="str">
        <f>VLOOKUP(A178,'New Data'!A:E,2,FALSE)</f>
        <v>Female</v>
      </c>
      <c r="Q178" s="7">
        <f>VLOOKUP(A178,'New Data'!A:E,3,FALSE)</f>
        <v>54</v>
      </c>
      <c r="R178" s="7" t="str">
        <f>VLOOKUP(A178,'New Data'!A:E,4,FALSE)</f>
        <v>Mississippi</v>
      </c>
      <c r="S178" s="9">
        <f>VLOOKUP(A178,'New Data'!A:E,5,FALSE)</f>
        <v>45297</v>
      </c>
      <c r="T178" s="10">
        <f t="shared" si="3"/>
        <v>482.2542129</v>
      </c>
      <c r="U178" s="11">
        <f t="shared" si="4"/>
        <v>0.004179531591</v>
      </c>
      <c r="V178" s="12">
        <f t="shared" si="7"/>
        <v>60.82485568</v>
      </c>
      <c r="W178" s="10">
        <f t="shared" si="5"/>
        <v>254.2194059</v>
      </c>
      <c r="X178" s="11">
        <f t="shared" si="8"/>
        <v>0.1261261261</v>
      </c>
      <c r="Y178" s="11">
        <f t="shared" si="6"/>
        <v>0.5934558325</v>
      </c>
    </row>
    <row r="179">
      <c r="A179" s="7" t="str">
        <f t="shared" si="1"/>
        <v>CXWOQ3854Y</v>
      </c>
      <c r="B179" s="2" t="s">
        <v>686</v>
      </c>
      <c r="C179" s="2" t="s">
        <v>687</v>
      </c>
      <c r="D179" s="7" t="str">
        <f t="shared" si="2"/>
        <v>320x50 </v>
      </c>
      <c r="E179" s="2" t="s">
        <v>688</v>
      </c>
      <c r="F179" s="2" t="s">
        <v>66</v>
      </c>
      <c r="G179" s="8" t="s">
        <v>689</v>
      </c>
      <c r="H179" s="2" t="s">
        <v>30</v>
      </c>
      <c r="I179" s="2" t="s">
        <v>31</v>
      </c>
      <c r="J179" s="2">
        <v>21229.0</v>
      </c>
      <c r="K179" s="2">
        <v>80.0</v>
      </c>
      <c r="L179" s="2">
        <v>18073.0</v>
      </c>
      <c r="M179" s="2">
        <v>19655.0</v>
      </c>
      <c r="N179" s="2">
        <v>10.0</v>
      </c>
      <c r="O179" s="3">
        <v>1550.076655</v>
      </c>
      <c r="P179" s="7" t="str">
        <f>VLOOKUP(A179,'New Data'!A:E,2,FALSE)</f>
        <v>Female</v>
      </c>
      <c r="Q179" s="7">
        <f>VLOOKUP(A179,'New Data'!A:E,3,FALSE)</f>
        <v>23</v>
      </c>
      <c r="R179" s="7" t="str">
        <f>VLOOKUP(A179,'New Data'!A:E,4,FALSE)</f>
        <v>Iowa</v>
      </c>
      <c r="S179" s="9">
        <f>VLOOKUP(A179,'New Data'!A:E,5,FALSE)</f>
        <v>45235</v>
      </c>
      <c r="T179" s="10">
        <f t="shared" si="3"/>
        <v>155.0076655</v>
      </c>
      <c r="U179" s="11">
        <f t="shared" si="4"/>
        <v>0.003768429978</v>
      </c>
      <c r="V179" s="12">
        <f t="shared" si="7"/>
        <v>19.37595819</v>
      </c>
      <c r="W179" s="10">
        <f t="shared" si="5"/>
        <v>73.01694168</v>
      </c>
      <c r="X179" s="11">
        <f t="shared" si="8"/>
        <v>0.125</v>
      </c>
      <c r="Y179" s="11">
        <f t="shared" si="6"/>
        <v>0.8513354374</v>
      </c>
    </row>
    <row r="180">
      <c r="A180" s="7" t="str">
        <f t="shared" si="1"/>
        <v>KSREK1687R</v>
      </c>
      <c r="B180" s="2" t="s">
        <v>690</v>
      </c>
      <c r="C180" s="2" t="s">
        <v>691</v>
      </c>
      <c r="D180" s="7" t="str">
        <f t="shared" si="2"/>
        <v>300x250 </v>
      </c>
      <c r="E180" s="2" t="s">
        <v>692</v>
      </c>
      <c r="F180" s="2" t="s">
        <v>28</v>
      </c>
      <c r="G180" s="8" t="s">
        <v>693</v>
      </c>
      <c r="H180" s="2" t="s">
        <v>48</v>
      </c>
      <c r="I180" s="2" t="s">
        <v>31</v>
      </c>
      <c r="J180" s="2">
        <v>13347.0</v>
      </c>
      <c r="K180" s="2">
        <v>80.0</v>
      </c>
      <c r="L180" s="2">
        <v>8357.0</v>
      </c>
      <c r="M180" s="2">
        <v>11461.0</v>
      </c>
      <c r="N180" s="2">
        <v>10.0</v>
      </c>
      <c r="O180" s="3">
        <v>1543.66142</v>
      </c>
      <c r="P180" s="7" t="str">
        <f>VLOOKUP(A180,'New Data'!A:E,2,FALSE)</f>
        <v>Female</v>
      </c>
      <c r="Q180" s="7">
        <f>VLOOKUP(A180,'New Data'!A:E,3,FALSE)</f>
        <v>59</v>
      </c>
      <c r="R180" s="7" t="str">
        <f>VLOOKUP(A180,'New Data'!A:E,4,FALSE)</f>
        <v>Massachusetts</v>
      </c>
      <c r="S180" s="9">
        <f>VLOOKUP(A180,'New Data'!A:E,5,FALSE)</f>
        <v>45229</v>
      </c>
      <c r="T180" s="10">
        <f t="shared" si="3"/>
        <v>154.366142</v>
      </c>
      <c r="U180" s="11">
        <f t="shared" si="4"/>
        <v>0.005993856297</v>
      </c>
      <c r="V180" s="12">
        <f t="shared" si="7"/>
        <v>19.29576775</v>
      </c>
      <c r="W180" s="10">
        <f t="shared" si="5"/>
        <v>115.656059</v>
      </c>
      <c r="X180" s="11">
        <f t="shared" si="8"/>
        <v>0.125</v>
      </c>
      <c r="Y180" s="11">
        <f t="shared" si="6"/>
        <v>0.6261332135</v>
      </c>
    </row>
    <row r="181">
      <c r="A181" s="7" t="str">
        <f t="shared" si="1"/>
        <v>BLMUX0265H</v>
      </c>
      <c r="B181" s="2" t="s">
        <v>694</v>
      </c>
      <c r="C181" s="2" t="s">
        <v>695</v>
      </c>
      <c r="D181" s="7" t="str">
        <f t="shared" si="2"/>
        <v>300x250 </v>
      </c>
      <c r="E181" s="2" t="s">
        <v>612</v>
      </c>
      <c r="F181" s="2" t="s">
        <v>28</v>
      </c>
      <c r="G181" s="8" t="s">
        <v>398</v>
      </c>
      <c r="H181" s="2" t="s">
        <v>71</v>
      </c>
      <c r="I181" s="2" t="s">
        <v>53</v>
      </c>
      <c r="J181" s="2">
        <v>35335.0</v>
      </c>
      <c r="K181" s="2">
        <v>120.0</v>
      </c>
      <c r="L181" s="2">
        <v>22566.0</v>
      </c>
      <c r="M181" s="2">
        <v>30685.0</v>
      </c>
      <c r="N181" s="2">
        <v>15.0</v>
      </c>
      <c r="O181" s="3">
        <v>1866.34747</v>
      </c>
      <c r="P181" s="7" t="str">
        <f>VLOOKUP(A181,'New Data'!A:E,2,FALSE)</f>
        <v>Male</v>
      </c>
      <c r="Q181" s="7">
        <f>VLOOKUP(A181,'New Data'!A:E,3,FALSE)</f>
        <v>29</v>
      </c>
      <c r="R181" s="7" t="str">
        <f>VLOOKUP(A181,'New Data'!A:E,4,FALSE)</f>
        <v>Utah</v>
      </c>
      <c r="S181" s="9">
        <f>VLOOKUP(A181,'New Data'!A:E,5,FALSE)</f>
        <v>45352</v>
      </c>
      <c r="T181" s="10">
        <f t="shared" si="3"/>
        <v>124.4231647</v>
      </c>
      <c r="U181" s="11">
        <f t="shared" si="4"/>
        <v>0.003396066223</v>
      </c>
      <c r="V181" s="12">
        <f t="shared" si="7"/>
        <v>15.55289558</v>
      </c>
      <c r="W181" s="10">
        <f t="shared" si="5"/>
        <v>52.81866336</v>
      </c>
      <c r="X181" s="11">
        <f t="shared" si="8"/>
        <v>0.125</v>
      </c>
      <c r="Y181" s="11">
        <f t="shared" si="6"/>
        <v>0.6386302533</v>
      </c>
    </row>
    <row r="182">
      <c r="A182" s="7" t="str">
        <f t="shared" si="1"/>
        <v>FBZDK4515D</v>
      </c>
      <c r="B182" s="2" t="s">
        <v>696</v>
      </c>
      <c r="C182" s="2" t="s">
        <v>697</v>
      </c>
      <c r="D182" s="7" t="str">
        <f t="shared" si="2"/>
        <v>320x50 </v>
      </c>
      <c r="E182" s="2" t="s">
        <v>698</v>
      </c>
      <c r="F182" s="2" t="s">
        <v>36</v>
      </c>
      <c r="G182" s="8" t="s">
        <v>699</v>
      </c>
      <c r="H182" s="2" t="s">
        <v>30</v>
      </c>
      <c r="I182" s="2" t="s">
        <v>31</v>
      </c>
      <c r="J182" s="2">
        <v>14011.0</v>
      </c>
      <c r="K182" s="2">
        <v>40.0</v>
      </c>
      <c r="L182" s="2">
        <v>5060.0</v>
      </c>
      <c r="M182" s="2">
        <v>12459.0</v>
      </c>
      <c r="N182" s="2">
        <v>5.0</v>
      </c>
      <c r="O182" s="3">
        <v>5632.087973</v>
      </c>
      <c r="P182" s="7" t="str">
        <f>VLOOKUP(A182,'New Data'!A:E,2,FALSE)</f>
        <v>Female</v>
      </c>
      <c r="Q182" s="7">
        <f>VLOOKUP(A182,'New Data'!A:E,3,FALSE)</f>
        <v>61</v>
      </c>
      <c r="R182" s="7" t="str">
        <f>VLOOKUP(A182,'New Data'!A:E,4,FALSE)</f>
        <v>Vermont</v>
      </c>
      <c r="S182" s="9">
        <f>VLOOKUP(A182,'New Data'!A:E,5,FALSE)</f>
        <v>45431</v>
      </c>
      <c r="T182" s="10">
        <f t="shared" si="3"/>
        <v>1126.417595</v>
      </c>
      <c r="U182" s="11">
        <f t="shared" si="4"/>
        <v>0.002854899722</v>
      </c>
      <c r="V182" s="12">
        <f t="shared" si="7"/>
        <v>140.8021993</v>
      </c>
      <c r="W182" s="10">
        <f t="shared" si="5"/>
        <v>401.9761597</v>
      </c>
      <c r="X182" s="11">
        <f t="shared" si="8"/>
        <v>0.125</v>
      </c>
      <c r="Y182" s="11">
        <f t="shared" si="6"/>
        <v>0.3611448148</v>
      </c>
    </row>
    <row r="183">
      <c r="A183" s="7" t="str">
        <f t="shared" si="1"/>
        <v>FBZDK4515D</v>
      </c>
      <c r="B183" s="2" t="s">
        <v>700</v>
      </c>
      <c r="C183" s="2" t="s">
        <v>701</v>
      </c>
      <c r="D183" s="7" t="str">
        <f t="shared" si="2"/>
        <v>300x250 </v>
      </c>
      <c r="E183" s="2" t="s">
        <v>702</v>
      </c>
      <c r="F183" s="2" t="s">
        <v>66</v>
      </c>
      <c r="G183" s="8" t="s">
        <v>548</v>
      </c>
      <c r="H183" s="2" t="s">
        <v>89</v>
      </c>
      <c r="I183" s="2" t="s">
        <v>31</v>
      </c>
      <c r="J183" s="2">
        <v>8273.0</v>
      </c>
      <c r="K183" s="2">
        <v>24.0</v>
      </c>
      <c r="L183" s="2">
        <v>1929.0</v>
      </c>
      <c r="M183" s="2">
        <v>7441.0</v>
      </c>
      <c r="N183" s="2">
        <v>3.0</v>
      </c>
      <c r="O183" s="3">
        <v>4689.521024</v>
      </c>
      <c r="P183" s="7" t="str">
        <f>VLOOKUP(A183,'New Data'!A:E,2,FALSE)</f>
        <v>Female</v>
      </c>
      <c r="Q183" s="7">
        <f>VLOOKUP(A183,'New Data'!A:E,3,FALSE)</f>
        <v>61</v>
      </c>
      <c r="R183" s="7" t="str">
        <f>VLOOKUP(A183,'New Data'!A:E,4,FALSE)</f>
        <v>Vermont</v>
      </c>
      <c r="S183" s="9">
        <f>VLOOKUP(A183,'New Data'!A:E,5,FALSE)</f>
        <v>45431</v>
      </c>
      <c r="T183" s="10">
        <f t="shared" si="3"/>
        <v>1563.173675</v>
      </c>
      <c r="U183" s="11">
        <f t="shared" si="4"/>
        <v>0.002901003264</v>
      </c>
      <c r="V183" s="12">
        <f t="shared" si="7"/>
        <v>195.3967093</v>
      </c>
      <c r="W183" s="10">
        <f t="shared" si="5"/>
        <v>566.8464915</v>
      </c>
      <c r="X183" s="11">
        <f t="shared" si="8"/>
        <v>0.125</v>
      </c>
      <c r="Y183" s="11">
        <f t="shared" si="6"/>
        <v>0.2331681373</v>
      </c>
    </row>
    <row r="184">
      <c r="A184" s="7" t="str">
        <f t="shared" si="1"/>
        <v>UIWIP6457B</v>
      </c>
      <c r="B184" s="2" t="s">
        <v>703</v>
      </c>
      <c r="C184" s="2" t="s">
        <v>704</v>
      </c>
      <c r="D184" s="7" t="str">
        <f t="shared" si="2"/>
        <v>320x50 </v>
      </c>
      <c r="E184" s="2" t="s">
        <v>705</v>
      </c>
      <c r="F184" s="2" t="s">
        <v>66</v>
      </c>
      <c r="G184" s="8" t="s">
        <v>387</v>
      </c>
      <c r="H184" s="2" t="s">
        <v>62</v>
      </c>
      <c r="I184" s="2" t="s">
        <v>31</v>
      </c>
      <c r="J184" s="2">
        <v>4154911.0</v>
      </c>
      <c r="K184" s="2">
        <v>1254.0</v>
      </c>
      <c r="L184" s="2">
        <v>2338732.0</v>
      </c>
      <c r="M184" s="2">
        <v>3445626.0</v>
      </c>
      <c r="N184" s="2">
        <v>154.0</v>
      </c>
      <c r="O184" s="3">
        <v>8038.570371</v>
      </c>
      <c r="P184" s="7" t="str">
        <f>VLOOKUP(A184,'New Data'!A:E,2,FALSE)</f>
        <v>Female</v>
      </c>
      <c r="Q184" s="7">
        <f>VLOOKUP(A184,'New Data'!A:E,3,FALSE)</f>
        <v>61</v>
      </c>
      <c r="R184" s="7" t="str">
        <f>VLOOKUP(A184,'New Data'!A:E,4,FALSE)</f>
        <v>Iowa</v>
      </c>
      <c r="S184" s="9">
        <f>VLOOKUP(A184,'New Data'!A:E,5,FALSE)</f>
        <v>44987</v>
      </c>
      <c r="T184" s="10">
        <f t="shared" si="3"/>
        <v>52.1985089</v>
      </c>
      <c r="U184" s="11">
        <f t="shared" si="4"/>
        <v>0.0003018115189</v>
      </c>
      <c r="V184" s="12">
        <f t="shared" si="7"/>
        <v>6.410343199</v>
      </c>
      <c r="W184" s="10">
        <f t="shared" si="5"/>
        <v>1.934715418</v>
      </c>
      <c r="X184" s="11">
        <f t="shared" si="8"/>
        <v>0.1228070175</v>
      </c>
      <c r="Y184" s="11">
        <f t="shared" si="6"/>
        <v>0.5628837778</v>
      </c>
    </row>
    <row r="185">
      <c r="A185" s="7" t="str">
        <f t="shared" si="1"/>
        <v>KAOJS0986I</v>
      </c>
      <c r="B185" s="2" t="s">
        <v>706</v>
      </c>
      <c r="C185" s="2" t="s">
        <v>707</v>
      </c>
      <c r="D185" s="7" t="str">
        <f t="shared" si="2"/>
        <v>300x50 </v>
      </c>
      <c r="E185" s="2" t="s">
        <v>708</v>
      </c>
      <c r="F185" s="2" t="s">
        <v>66</v>
      </c>
      <c r="G185" s="8" t="s">
        <v>709</v>
      </c>
      <c r="H185" s="2" t="s">
        <v>30</v>
      </c>
      <c r="I185" s="2" t="s">
        <v>31</v>
      </c>
      <c r="J185" s="2">
        <v>19461.0</v>
      </c>
      <c r="K185" s="2">
        <v>74.0</v>
      </c>
      <c r="L185" s="2">
        <v>14647.0</v>
      </c>
      <c r="M185" s="2">
        <v>18731.0</v>
      </c>
      <c r="N185" s="2">
        <v>9.0</v>
      </c>
      <c r="O185" s="3">
        <v>7311.99875</v>
      </c>
      <c r="P185" s="7" t="str">
        <f>VLOOKUP(A185,'New Data'!A:E,2,FALSE)</f>
        <v>Female</v>
      </c>
      <c r="Q185" s="7">
        <f>VLOOKUP(A185,'New Data'!A:E,3,FALSE)</f>
        <v>34</v>
      </c>
      <c r="R185" s="7" t="str">
        <f>VLOOKUP(A185,'New Data'!A:E,4,FALSE)</f>
        <v>Arkansas</v>
      </c>
      <c r="S185" s="9">
        <f>VLOOKUP(A185,'New Data'!A:E,5,FALSE)</f>
        <v>45120</v>
      </c>
      <c r="T185" s="10">
        <f t="shared" si="3"/>
        <v>812.4443056</v>
      </c>
      <c r="U185" s="11">
        <f t="shared" si="4"/>
        <v>0.003802476748</v>
      </c>
      <c r="V185" s="12">
        <f t="shared" si="7"/>
        <v>98.81079392</v>
      </c>
      <c r="W185" s="10">
        <f t="shared" si="5"/>
        <v>375.7257464</v>
      </c>
      <c r="X185" s="11">
        <f t="shared" si="8"/>
        <v>0.1216216216</v>
      </c>
      <c r="Y185" s="11">
        <f t="shared" si="6"/>
        <v>0.7526334721</v>
      </c>
    </row>
    <row r="186">
      <c r="A186" s="7" t="str">
        <f t="shared" si="1"/>
        <v>LYDJQ5653N</v>
      </c>
      <c r="B186" s="2" t="s">
        <v>710</v>
      </c>
      <c r="C186" s="2" t="s">
        <v>711</v>
      </c>
      <c r="D186" s="7" t="str">
        <f t="shared" si="2"/>
        <v>300x250 </v>
      </c>
      <c r="E186" s="2" t="s">
        <v>712</v>
      </c>
      <c r="F186" s="2" t="s">
        <v>36</v>
      </c>
      <c r="G186" s="8" t="s">
        <v>713</v>
      </c>
      <c r="H186" s="2" t="s">
        <v>139</v>
      </c>
      <c r="I186" s="2" t="s">
        <v>31</v>
      </c>
      <c r="J186" s="2">
        <v>14599.0</v>
      </c>
      <c r="K186" s="2">
        <v>33.0</v>
      </c>
      <c r="L186" s="2">
        <v>1779.0</v>
      </c>
      <c r="M186" s="2">
        <v>12458.0</v>
      </c>
      <c r="N186" s="2">
        <v>4.0</v>
      </c>
      <c r="O186" s="3">
        <v>5092.559215</v>
      </c>
      <c r="P186" s="7" t="str">
        <f>VLOOKUP(A186,'New Data'!A:E,2,FALSE)</f>
        <v>Female</v>
      </c>
      <c r="Q186" s="7">
        <f>VLOOKUP(A186,'New Data'!A:E,3,FALSE)</f>
        <v>46</v>
      </c>
      <c r="R186" s="7" t="str">
        <f>VLOOKUP(A186,'New Data'!A:E,4,FALSE)</f>
        <v>New Jersey</v>
      </c>
      <c r="S186" s="9">
        <f>VLOOKUP(A186,'New Data'!A:E,5,FALSE)</f>
        <v>45221</v>
      </c>
      <c r="T186" s="10">
        <f t="shared" si="3"/>
        <v>1273.139804</v>
      </c>
      <c r="U186" s="11">
        <f t="shared" si="4"/>
        <v>0.002260428796</v>
      </c>
      <c r="V186" s="12">
        <f t="shared" si="7"/>
        <v>154.3199762</v>
      </c>
      <c r="W186" s="10">
        <f t="shared" si="5"/>
        <v>348.8293181</v>
      </c>
      <c r="X186" s="11">
        <f t="shared" si="8"/>
        <v>0.1212121212</v>
      </c>
      <c r="Y186" s="11">
        <f t="shared" si="6"/>
        <v>0.1218576615</v>
      </c>
    </row>
    <row r="187">
      <c r="A187" s="7" t="str">
        <f t="shared" si="1"/>
        <v>HWWPB2234B</v>
      </c>
      <c r="B187" s="2" t="s">
        <v>714</v>
      </c>
      <c r="C187" s="2" t="s">
        <v>715</v>
      </c>
      <c r="D187" s="7" t="str">
        <f t="shared" si="2"/>
        <v>300x50 </v>
      </c>
      <c r="E187" s="2" t="s">
        <v>716</v>
      </c>
      <c r="F187" s="2" t="s">
        <v>28</v>
      </c>
      <c r="G187" s="8" t="s">
        <v>479</v>
      </c>
      <c r="H187" s="2" t="s">
        <v>71</v>
      </c>
      <c r="I187" s="2" t="s">
        <v>31</v>
      </c>
      <c r="J187" s="2">
        <v>23488.0</v>
      </c>
      <c r="K187" s="2">
        <v>75.0</v>
      </c>
      <c r="L187" s="2">
        <v>4620.0</v>
      </c>
      <c r="M187" s="2">
        <v>22254.0</v>
      </c>
      <c r="N187" s="2">
        <v>9.0</v>
      </c>
      <c r="O187" s="3">
        <v>6667.727715</v>
      </c>
      <c r="P187" s="7" t="str">
        <f>VLOOKUP(A187,'New Data'!A:E,2,FALSE)</f>
        <v>Female</v>
      </c>
      <c r="Q187" s="7">
        <f>VLOOKUP(A187,'New Data'!A:E,3,FALSE)</f>
        <v>20</v>
      </c>
      <c r="R187" s="7" t="str">
        <f>VLOOKUP(A187,'New Data'!A:E,4,FALSE)</f>
        <v>Indiana</v>
      </c>
      <c r="S187" s="9">
        <f>VLOOKUP(A187,'New Data'!A:E,5,FALSE)</f>
        <v>45150</v>
      </c>
      <c r="T187" s="10">
        <f t="shared" si="3"/>
        <v>740.858635</v>
      </c>
      <c r="U187" s="11">
        <f t="shared" si="4"/>
        <v>0.003193119891</v>
      </c>
      <c r="V187" s="12">
        <f t="shared" si="7"/>
        <v>88.9030362</v>
      </c>
      <c r="W187" s="10">
        <f t="shared" si="5"/>
        <v>283.8780533</v>
      </c>
      <c r="X187" s="11">
        <f t="shared" si="8"/>
        <v>0.12</v>
      </c>
      <c r="Y187" s="11">
        <f t="shared" si="6"/>
        <v>0.1966961853</v>
      </c>
    </row>
    <row r="188">
      <c r="A188" s="7" t="str">
        <f t="shared" si="1"/>
        <v>VOIKW7525D</v>
      </c>
      <c r="B188" s="2" t="s">
        <v>717</v>
      </c>
      <c r="C188" s="2" t="s">
        <v>718</v>
      </c>
      <c r="D188" s="7" t="str">
        <f t="shared" si="2"/>
        <v>300x250 </v>
      </c>
      <c r="E188" s="2" t="s">
        <v>719</v>
      </c>
      <c r="F188" s="2" t="s">
        <v>66</v>
      </c>
      <c r="G188" s="8" t="s">
        <v>29</v>
      </c>
      <c r="H188" s="2" t="s">
        <v>48</v>
      </c>
      <c r="I188" s="2" t="s">
        <v>53</v>
      </c>
      <c r="J188" s="2">
        <v>74436.0</v>
      </c>
      <c r="K188" s="2">
        <v>175.0</v>
      </c>
      <c r="L188" s="2">
        <v>30158.0</v>
      </c>
      <c r="M188" s="2">
        <v>69150.0</v>
      </c>
      <c r="N188" s="2">
        <v>21.0</v>
      </c>
      <c r="O188" s="3">
        <v>1558.549138</v>
      </c>
      <c r="P188" s="7" t="str">
        <f>VLOOKUP(A188,'New Data'!A:E,2,FALSE)</f>
        <v>Female</v>
      </c>
      <c r="Q188" s="7">
        <f>VLOOKUP(A188,'New Data'!A:E,3,FALSE)</f>
        <v>51</v>
      </c>
      <c r="R188" s="7" t="str">
        <f>VLOOKUP(A188,'New Data'!A:E,4,FALSE)</f>
        <v>Minnesota</v>
      </c>
      <c r="S188" s="9">
        <f>VLOOKUP(A188,'New Data'!A:E,5,FALSE)</f>
        <v>45506</v>
      </c>
      <c r="T188" s="10">
        <f t="shared" si="3"/>
        <v>74.21662562</v>
      </c>
      <c r="U188" s="11">
        <f t="shared" si="4"/>
        <v>0.002351012951</v>
      </c>
      <c r="V188" s="12">
        <f t="shared" si="7"/>
        <v>8.905995074</v>
      </c>
      <c r="W188" s="10">
        <f t="shared" si="5"/>
        <v>20.93810976</v>
      </c>
      <c r="X188" s="11">
        <f t="shared" si="8"/>
        <v>0.12</v>
      </c>
      <c r="Y188" s="11">
        <f t="shared" si="6"/>
        <v>0.4051534204</v>
      </c>
    </row>
    <row r="189">
      <c r="A189" s="7" t="str">
        <f t="shared" si="1"/>
        <v>ZRRCV7570B</v>
      </c>
      <c r="B189" s="2" t="s">
        <v>720</v>
      </c>
      <c r="C189" s="2" t="s">
        <v>721</v>
      </c>
      <c r="D189" s="7" t="str">
        <f t="shared" si="2"/>
        <v>300x250 </v>
      </c>
      <c r="E189" s="2" t="s">
        <v>722</v>
      </c>
      <c r="F189" s="2" t="s">
        <v>36</v>
      </c>
      <c r="G189" s="8" t="s">
        <v>275</v>
      </c>
      <c r="H189" s="2" t="s">
        <v>48</v>
      </c>
      <c r="I189" s="2" t="s">
        <v>31</v>
      </c>
      <c r="J189" s="2">
        <v>10811.0</v>
      </c>
      <c r="K189" s="2">
        <v>25.0</v>
      </c>
      <c r="L189" s="2">
        <v>988.0</v>
      </c>
      <c r="M189" s="2">
        <v>2975.0</v>
      </c>
      <c r="N189" s="2">
        <v>3.0</v>
      </c>
      <c r="O189" s="3">
        <v>1679.833815</v>
      </c>
      <c r="P189" s="7" t="str">
        <f>VLOOKUP(A189,'New Data'!A:E,2,FALSE)</f>
        <v>Female</v>
      </c>
      <c r="Q189" s="7">
        <f>VLOOKUP(A189,'New Data'!A:E,3,FALSE)</f>
        <v>45</v>
      </c>
      <c r="R189" s="7" t="str">
        <f>VLOOKUP(A189,'New Data'!A:E,4,FALSE)</f>
        <v>Mississippi</v>
      </c>
      <c r="S189" s="9">
        <f>VLOOKUP(A189,'New Data'!A:E,5,FALSE)</f>
        <v>45177</v>
      </c>
      <c r="T189" s="10">
        <f t="shared" si="3"/>
        <v>559.944605</v>
      </c>
      <c r="U189" s="11">
        <f t="shared" si="4"/>
        <v>0.002312459532</v>
      </c>
      <c r="V189" s="12">
        <f t="shared" si="7"/>
        <v>67.1933526</v>
      </c>
      <c r="W189" s="10">
        <f t="shared" si="5"/>
        <v>155.3819087</v>
      </c>
      <c r="X189" s="11">
        <f t="shared" si="8"/>
        <v>0.12</v>
      </c>
      <c r="Y189" s="11">
        <f t="shared" si="6"/>
        <v>0.0913884007</v>
      </c>
    </row>
    <row r="190">
      <c r="A190" s="7" t="str">
        <f t="shared" si="1"/>
        <v>NQQNL7320T</v>
      </c>
      <c r="B190" s="2" t="s">
        <v>723</v>
      </c>
      <c r="C190" s="2" t="s">
        <v>724</v>
      </c>
      <c r="D190" s="7" t="str">
        <f t="shared" si="2"/>
        <v>320x50 </v>
      </c>
      <c r="E190" s="2" t="s">
        <v>725</v>
      </c>
      <c r="F190" s="2" t="s">
        <v>66</v>
      </c>
      <c r="G190" s="8" t="s">
        <v>726</v>
      </c>
      <c r="H190" s="2" t="s">
        <v>89</v>
      </c>
      <c r="I190" s="2" t="s">
        <v>31</v>
      </c>
      <c r="J190" s="2">
        <v>114384.0</v>
      </c>
      <c r="K190" s="2">
        <v>100.0</v>
      </c>
      <c r="L190" s="2">
        <v>61524.0</v>
      </c>
      <c r="M190" s="2">
        <v>105104.0</v>
      </c>
      <c r="N190" s="2">
        <v>12.0</v>
      </c>
      <c r="O190" s="3">
        <v>5803.331454</v>
      </c>
      <c r="P190" s="7" t="str">
        <f>VLOOKUP(A190,'New Data'!A:E,2,FALSE)</f>
        <v>Male</v>
      </c>
      <c r="Q190" s="7">
        <f>VLOOKUP(A190,'New Data'!A:E,3,FALSE)</f>
        <v>56</v>
      </c>
      <c r="R190" s="7" t="str">
        <f>VLOOKUP(A190,'New Data'!A:E,4,FALSE)</f>
        <v>Nevada</v>
      </c>
      <c r="S190" s="9">
        <f>VLOOKUP(A190,'New Data'!A:E,5,FALSE)</f>
        <v>44955</v>
      </c>
      <c r="T190" s="10">
        <f t="shared" si="3"/>
        <v>483.6109545</v>
      </c>
      <c r="U190" s="11">
        <f t="shared" si="4"/>
        <v>0.0008742481466</v>
      </c>
      <c r="V190" s="12">
        <f t="shared" si="7"/>
        <v>58.03331454</v>
      </c>
      <c r="W190" s="10">
        <f t="shared" si="5"/>
        <v>50.73551768</v>
      </c>
      <c r="X190" s="11">
        <f t="shared" si="8"/>
        <v>0.12</v>
      </c>
      <c r="Y190" s="11">
        <f t="shared" si="6"/>
        <v>0.5378724297</v>
      </c>
    </row>
    <row r="191">
      <c r="A191" s="7" t="str">
        <f t="shared" si="1"/>
        <v>LLQYY4909B</v>
      </c>
      <c r="B191" s="2" t="s">
        <v>727</v>
      </c>
      <c r="C191" s="2" t="s">
        <v>728</v>
      </c>
      <c r="D191" s="7" t="str">
        <f t="shared" si="2"/>
        <v>320x50 </v>
      </c>
      <c r="E191" s="2" t="s">
        <v>729</v>
      </c>
      <c r="F191" s="2" t="s">
        <v>41</v>
      </c>
      <c r="G191" s="8" t="s">
        <v>449</v>
      </c>
      <c r="H191" s="2" t="s">
        <v>30</v>
      </c>
      <c r="I191" s="2" t="s">
        <v>31</v>
      </c>
      <c r="J191" s="2">
        <v>74516.0</v>
      </c>
      <c r="K191" s="2">
        <v>200.0</v>
      </c>
      <c r="L191" s="2">
        <v>23985.0</v>
      </c>
      <c r="M191" s="2">
        <v>63853.0</v>
      </c>
      <c r="N191" s="2">
        <v>24.0</v>
      </c>
      <c r="O191" s="3">
        <v>1523.783909</v>
      </c>
      <c r="P191" s="7" t="str">
        <f>VLOOKUP(A191,'New Data'!A:E,2,FALSE)</f>
        <v>Female</v>
      </c>
      <c r="Q191" s="7">
        <f>VLOOKUP(A191,'New Data'!A:E,3,FALSE)</f>
        <v>36</v>
      </c>
      <c r="R191" s="7" t="str">
        <f>VLOOKUP(A191,'New Data'!A:E,4,FALSE)</f>
        <v>New York</v>
      </c>
      <c r="S191" s="9">
        <f>VLOOKUP(A191,'New Data'!A:E,5,FALSE)</f>
        <v>45332</v>
      </c>
      <c r="T191" s="10">
        <f t="shared" si="3"/>
        <v>63.49099621</v>
      </c>
      <c r="U191" s="11">
        <f t="shared" si="4"/>
        <v>0.002683987332</v>
      </c>
      <c r="V191" s="12">
        <f t="shared" si="7"/>
        <v>7.618919545</v>
      </c>
      <c r="W191" s="10">
        <f t="shared" si="5"/>
        <v>20.44908354</v>
      </c>
      <c r="X191" s="11">
        <f t="shared" si="8"/>
        <v>0.12</v>
      </c>
      <c r="Y191" s="11">
        <f t="shared" si="6"/>
        <v>0.3218771807</v>
      </c>
    </row>
    <row r="192">
      <c r="A192" s="7" t="str">
        <f t="shared" si="1"/>
        <v>FRRDD3353T</v>
      </c>
      <c r="B192" s="2" t="s">
        <v>730</v>
      </c>
      <c r="C192" s="2" t="s">
        <v>731</v>
      </c>
      <c r="D192" s="7" t="str">
        <f t="shared" si="2"/>
        <v>320x50 </v>
      </c>
      <c r="E192" s="2" t="s">
        <v>732</v>
      </c>
      <c r="F192" s="2" t="s">
        <v>66</v>
      </c>
      <c r="G192" s="8" t="s">
        <v>733</v>
      </c>
      <c r="H192" s="2" t="s">
        <v>48</v>
      </c>
      <c r="I192" s="2" t="s">
        <v>31</v>
      </c>
      <c r="J192" s="2">
        <v>10835.0</v>
      </c>
      <c r="K192" s="2">
        <v>25.0</v>
      </c>
      <c r="L192" s="2">
        <v>2888.0</v>
      </c>
      <c r="M192" s="2">
        <v>10487.0</v>
      </c>
      <c r="N192" s="2">
        <v>3.0</v>
      </c>
      <c r="O192" s="3">
        <v>4704.249956</v>
      </c>
      <c r="P192" s="7" t="str">
        <f>VLOOKUP(A192,'New Data'!A:E,2,FALSE)</f>
        <v>Female</v>
      </c>
      <c r="Q192" s="7">
        <f>VLOOKUP(A192,'New Data'!A:E,3,FALSE)</f>
        <v>50</v>
      </c>
      <c r="R192" s="7" t="str">
        <f>VLOOKUP(A192,'New Data'!A:E,4,FALSE)</f>
        <v>Virginia</v>
      </c>
      <c r="S192" s="9">
        <f>VLOOKUP(A192,'New Data'!A:E,5,FALSE)</f>
        <v>44936</v>
      </c>
      <c r="T192" s="10">
        <f t="shared" si="3"/>
        <v>1568.083319</v>
      </c>
      <c r="U192" s="11">
        <f t="shared" si="4"/>
        <v>0.002307337333</v>
      </c>
      <c r="V192" s="12">
        <f t="shared" si="7"/>
        <v>188.1699982</v>
      </c>
      <c r="W192" s="10">
        <f t="shared" si="5"/>
        <v>434.1716618</v>
      </c>
      <c r="X192" s="11">
        <f t="shared" si="8"/>
        <v>0.12</v>
      </c>
      <c r="Y192" s="11">
        <f t="shared" si="6"/>
        <v>0.2665436087</v>
      </c>
    </row>
    <row r="193">
      <c r="A193" s="7" t="str">
        <f t="shared" si="1"/>
        <v>WIOIH3185X</v>
      </c>
      <c r="B193" s="2" t="s">
        <v>734</v>
      </c>
      <c r="C193" s="2" t="s">
        <v>735</v>
      </c>
      <c r="D193" s="7" t="str">
        <f t="shared" si="2"/>
        <v>300x250 </v>
      </c>
      <c r="E193" s="2" t="s">
        <v>736</v>
      </c>
      <c r="F193" s="2" t="s">
        <v>41</v>
      </c>
      <c r="G193" s="8" t="s">
        <v>737</v>
      </c>
      <c r="H193" s="2" t="s">
        <v>30</v>
      </c>
      <c r="I193" s="2" t="s">
        <v>53</v>
      </c>
      <c r="J193" s="2">
        <v>24875.0</v>
      </c>
      <c r="K193" s="2">
        <v>67.0</v>
      </c>
      <c r="L193" s="2">
        <v>14213.0</v>
      </c>
      <c r="M193" s="2">
        <v>23455.0</v>
      </c>
      <c r="N193" s="2">
        <v>8.0</v>
      </c>
      <c r="O193" s="3">
        <v>4652.242051</v>
      </c>
      <c r="P193" s="7" t="str">
        <f>VLOOKUP(A193,'New Data'!A:E,2,FALSE)</f>
        <v>Female</v>
      </c>
      <c r="Q193" s="7">
        <f>VLOOKUP(A193,'New Data'!A:E,3,FALSE)</f>
        <v>60</v>
      </c>
      <c r="R193" s="7" t="str">
        <f>VLOOKUP(A193,'New Data'!A:E,4,FALSE)</f>
        <v>North Dakota</v>
      </c>
      <c r="S193" s="9">
        <f>VLOOKUP(A193,'New Data'!A:E,5,FALSE)</f>
        <v>45208</v>
      </c>
      <c r="T193" s="10">
        <f t="shared" si="3"/>
        <v>581.5302564</v>
      </c>
      <c r="U193" s="11">
        <f t="shared" si="4"/>
        <v>0.002693467337</v>
      </c>
      <c r="V193" s="12">
        <f t="shared" si="7"/>
        <v>69.43644852</v>
      </c>
      <c r="W193" s="10">
        <f t="shared" si="5"/>
        <v>187.0248061</v>
      </c>
      <c r="X193" s="11">
        <f t="shared" si="8"/>
        <v>0.1194029851</v>
      </c>
      <c r="Y193" s="11">
        <f t="shared" si="6"/>
        <v>0.5713768844</v>
      </c>
    </row>
    <row r="194">
      <c r="A194" s="7" t="str">
        <f t="shared" si="1"/>
        <v>JGIIM9251E</v>
      </c>
      <c r="B194" s="2" t="s">
        <v>738</v>
      </c>
      <c r="C194" s="2" t="s">
        <v>739</v>
      </c>
      <c r="D194" s="7" t="str">
        <f t="shared" si="2"/>
        <v>300x50 </v>
      </c>
      <c r="E194" s="2" t="s">
        <v>740</v>
      </c>
      <c r="F194" s="2" t="s">
        <v>41</v>
      </c>
      <c r="G194" s="8" t="s">
        <v>741</v>
      </c>
      <c r="H194" s="2" t="s">
        <v>30</v>
      </c>
      <c r="I194" s="2" t="s">
        <v>31</v>
      </c>
      <c r="J194" s="2">
        <v>20537.0</v>
      </c>
      <c r="K194" s="2">
        <v>84.0</v>
      </c>
      <c r="L194" s="2">
        <v>15587.0</v>
      </c>
      <c r="M194" s="2">
        <v>19288.0</v>
      </c>
      <c r="N194" s="2">
        <v>10.0</v>
      </c>
      <c r="O194" s="3">
        <v>1609.880674</v>
      </c>
      <c r="P194" s="7" t="str">
        <f>VLOOKUP(A194,'New Data'!A:E,2,FALSE)</f>
        <v>Female</v>
      </c>
      <c r="Q194" s="7">
        <f>VLOOKUP(A194,'New Data'!A:E,3,FALSE)</f>
        <v>18</v>
      </c>
      <c r="R194" s="7" t="str">
        <f>VLOOKUP(A194,'New Data'!A:E,4,FALSE)</f>
        <v>Michigan</v>
      </c>
      <c r="S194" s="9">
        <f>VLOOKUP(A194,'New Data'!A:E,5,FALSE)</f>
        <v>45211</v>
      </c>
      <c r="T194" s="10">
        <f t="shared" si="3"/>
        <v>160.9880674</v>
      </c>
      <c r="U194" s="11">
        <f t="shared" si="4"/>
        <v>0.004090178702</v>
      </c>
      <c r="V194" s="12">
        <f t="shared" si="7"/>
        <v>19.16524612</v>
      </c>
      <c r="W194" s="10">
        <f t="shared" si="5"/>
        <v>78.38928149</v>
      </c>
      <c r="X194" s="11">
        <f t="shared" si="8"/>
        <v>0.119047619</v>
      </c>
      <c r="Y194" s="11">
        <f t="shared" si="6"/>
        <v>0.7589716122</v>
      </c>
    </row>
    <row r="195">
      <c r="A195" s="7" t="str">
        <f t="shared" si="1"/>
        <v>DZRCO0881W</v>
      </c>
      <c r="B195" s="2" t="s">
        <v>742</v>
      </c>
      <c r="C195" s="2" t="s">
        <v>743</v>
      </c>
      <c r="D195" s="7" t="str">
        <f t="shared" si="2"/>
        <v>320x50 </v>
      </c>
      <c r="E195" s="2" t="s">
        <v>744</v>
      </c>
      <c r="F195" s="2" t="s">
        <v>28</v>
      </c>
      <c r="G195" s="8" t="s">
        <v>29</v>
      </c>
      <c r="H195" s="2" t="s">
        <v>89</v>
      </c>
      <c r="I195" s="2" t="s">
        <v>31</v>
      </c>
      <c r="J195" s="2">
        <v>39794.0</v>
      </c>
      <c r="K195" s="2">
        <v>101.0</v>
      </c>
      <c r="L195" s="2">
        <v>17539.0</v>
      </c>
      <c r="M195" s="2">
        <v>37664.0</v>
      </c>
      <c r="N195" s="2">
        <v>12.0</v>
      </c>
      <c r="O195" s="3">
        <v>5328.524514</v>
      </c>
      <c r="P195" s="7" t="str">
        <f>VLOOKUP(A195,'New Data'!A:E,2,FALSE)</f>
        <v>Female</v>
      </c>
      <c r="Q195" s="7">
        <f>VLOOKUP(A195,'New Data'!A:E,3,FALSE)</f>
        <v>47</v>
      </c>
      <c r="R195" s="7" t="str">
        <f>VLOOKUP(A195,'New Data'!A:E,4,FALSE)</f>
        <v>Utah</v>
      </c>
      <c r="S195" s="9">
        <f>VLOOKUP(A195,'New Data'!A:E,5,FALSE)</f>
        <v>45080</v>
      </c>
      <c r="T195" s="10">
        <f t="shared" si="3"/>
        <v>444.0437095</v>
      </c>
      <c r="U195" s="11">
        <f t="shared" si="4"/>
        <v>0.002538071066</v>
      </c>
      <c r="V195" s="12">
        <f t="shared" si="7"/>
        <v>52.75766846</v>
      </c>
      <c r="W195" s="10">
        <f t="shared" si="5"/>
        <v>133.9027118</v>
      </c>
      <c r="X195" s="11">
        <f t="shared" si="8"/>
        <v>0.1188118812</v>
      </c>
      <c r="Y195" s="11">
        <f t="shared" si="6"/>
        <v>0.4407448359</v>
      </c>
    </row>
    <row r="196">
      <c r="A196" s="7" t="str">
        <f t="shared" si="1"/>
        <v>DTBFV9091K</v>
      </c>
      <c r="B196" s="2" t="s">
        <v>745</v>
      </c>
      <c r="C196" s="2" t="s">
        <v>746</v>
      </c>
      <c r="D196" s="7" t="str">
        <f t="shared" si="2"/>
        <v>320x50 </v>
      </c>
      <c r="E196" s="2" t="s">
        <v>747</v>
      </c>
      <c r="F196" s="2" t="s">
        <v>41</v>
      </c>
      <c r="G196" s="8" t="s">
        <v>102</v>
      </c>
      <c r="H196" s="2" t="s">
        <v>30</v>
      </c>
      <c r="I196" s="2" t="s">
        <v>31</v>
      </c>
      <c r="J196" s="2">
        <v>15326.0</v>
      </c>
      <c r="K196" s="2">
        <v>68.0</v>
      </c>
      <c r="L196" s="2">
        <v>7941.0</v>
      </c>
      <c r="M196" s="2">
        <v>14331.0</v>
      </c>
      <c r="N196" s="2">
        <v>8.0</v>
      </c>
      <c r="O196" s="3">
        <v>6943.515824</v>
      </c>
      <c r="P196" s="7" t="str">
        <f>VLOOKUP(A196,'New Data'!A:E,2,FALSE)</f>
        <v>Female</v>
      </c>
      <c r="Q196" s="7">
        <f>VLOOKUP(A196,'New Data'!A:E,3,FALSE)</f>
        <v>24</v>
      </c>
      <c r="R196" s="7" t="str">
        <f>VLOOKUP(A196,'New Data'!A:E,4,FALSE)</f>
        <v>Oregon</v>
      </c>
      <c r="S196" s="9">
        <f>VLOOKUP(A196,'New Data'!A:E,5,FALSE)</f>
        <v>45555</v>
      </c>
      <c r="T196" s="10">
        <f t="shared" si="3"/>
        <v>867.939478</v>
      </c>
      <c r="U196" s="11">
        <f t="shared" si="4"/>
        <v>0.004436904607</v>
      </c>
      <c r="V196" s="12">
        <f t="shared" si="7"/>
        <v>102.1105268</v>
      </c>
      <c r="W196" s="10">
        <f t="shared" si="5"/>
        <v>453.0546668</v>
      </c>
      <c r="X196" s="11">
        <f t="shared" si="8"/>
        <v>0.1176470588</v>
      </c>
      <c r="Y196" s="11">
        <f t="shared" si="6"/>
        <v>0.51813911</v>
      </c>
    </row>
    <row r="197">
      <c r="A197" s="7" t="str">
        <f t="shared" si="1"/>
        <v>ZHEWP3598B</v>
      </c>
      <c r="B197" s="2" t="s">
        <v>748</v>
      </c>
      <c r="C197" s="2" t="s">
        <v>749</v>
      </c>
      <c r="D197" s="7" t="str">
        <f t="shared" si="2"/>
        <v>320x50 </v>
      </c>
      <c r="E197" s="2" t="s">
        <v>750</v>
      </c>
      <c r="F197" s="2" t="s">
        <v>36</v>
      </c>
      <c r="G197" s="8" t="s">
        <v>677</v>
      </c>
      <c r="H197" s="2" t="s">
        <v>30</v>
      </c>
      <c r="I197" s="2" t="s">
        <v>31</v>
      </c>
      <c r="J197" s="2">
        <v>22259.0</v>
      </c>
      <c r="K197" s="2">
        <v>120.0</v>
      </c>
      <c r="L197" s="2">
        <v>12405.0</v>
      </c>
      <c r="M197" s="2">
        <v>17609.0</v>
      </c>
      <c r="N197" s="2">
        <v>14.0</v>
      </c>
      <c r="O197" s="3">
        <v>1611.340211</v>
      </c>
      <c r="P197" s="7" t="str">
        <f>VLOOKUP(A197,'New Data'!A:E,2,FALSE)</f>
        <v>Female</v>
      </c>
      <c r="Q197" s="7">
        <f>VLOOKUP(A197,'New Data'!A:E,3,FALSE)</f>
        <v>26</v>
      </c>
      <c r="R197" s="7" t="str">
        <f>VLOOKUP(A197,'New Data'!A:E,4,FALSE)</f>
        <v>Florida</v>
      </c>
      <c r="S197" s="9">
        <f>VLOOKUP(A197,'New Data'!A:E,5,FALSE)</f>
        <v>44940</v>
      </c>
      <c r="T197" s="10">
        <f t="shared" si="3"/>
        <v>115.0957294</v>
      </c>
      <c r="U197" s="11">
        <f t="shared" si="4"/>
        <v>0.005391077766</v>
      </c>
      <c r="V197" s="12">
        <f t="shared" si="7"/>
        <v>13.42783509</v>
      </c>
      <c r="W197" s="10">
        <f t="shared" si="5"/>
        <v>72.39050321</v>
      </c>
      <c r="X197" s="11">
        <f t="shared" si="8"/>
        <v>0.1166666667</v>
      </c>
      <c r="Y197" s="11">
        <f t="shared" si="6"/>
        <v>0.5573026641</v>
      </c>
    </row>
    <row r="198">
      <c r="A198" s="7" t="str">
        <f t="shared" si="1"/>
        <v>ZRRCV7570B</v>
      </c>
      <c r="B198" s="2" t="s">
        <v>751</v>
      </c>
      <c r="C198" s="2" t="s">
        <v>752</v>
      </c>
      <c r="D198" s="7" t="str">
        <f t="shared" si="2"/>
        <v>320x50 </v>
      </c>
      <c r="E198" s="2" t="s">
        <v>101</v>
      </c>
      <c r="F198" s="2" t="s">
        <v>41</v>
      </c>
      <c r="G198" s="8" t="s">
        <v>275</v>
      </c>
      <c r="H198" s="2" t="s">
        <v>30</v>
      </c>
      <c r="I198" s="2" t="s">
        <v>31</v>
      </c>
      <c r="J198" s="2">
        <v>23711.0</v>
      </c>
      <c r="K198" s="2">
        <v>69.0</v>
      </c>
      <c r="L198" s="2">
        <v>4337.0</v>
      </c>
      <c r="M198" s="2">
        <v>17211.0</v>
      </c>
      <c r="N198" s="2">
        <v>8.0</v>
      </c>
      <c r="O198" s="3">
        <v>5740.952219</v>
      </c>
      <c r="P198" s="7" t="str">
        <f>VLOOKUP(A198,'New Data'!A:E,2,FALSE)</f>
        <v>Female</v>
      </c>
      <c r="Q198" s="7">
        <f>VLOOKUP(A198,'New Data'!A:E,3,FALSE)</f>
        <v>45</v>
      </c>
      <c r="R198" s="7" t="str">
        <f>VLOOKUP(A198,'New Data'!A:E,4,FALSE)</f>
        <v>Mississippi</v>
      </c>
      <c r="S198" s="9">
        <f>VLOOKUP(A198,'New Data'!A:E,5,FALSE)</f>
        <v>45177</v>
      </c>
      <c r="T198" s="10">
        <f t="shared" si="3"/>
        <v>717.6190274</v>
      </c>
      <c r="U198" s="11">
        <f t="shared" si="4"/>
        <v>0.002910041753</v>
      </c>
      <c r="V198" s="12">
        <f t="shared" si="7"/>
        <v>83.20220607</v>
      </c>
      <c r="W198" s="10">
        <f t="shared" si="5"/>
        <v>242.1218936</v>
      </c>
      <c r="X198" s="11">
        <f t="shared" si="8"/>
        <v>0.115942029</v>
      </c>
      <c r="Y198" s="11">
        <f t="shared" si="6"/>
        <v>0.1829108852</v>
      </c>
    </row>
    <row r="199">
      <c r="A199" s="7" t="str">
        <f t="shared" si="1"/>
        <v>SSXHD0493R</v>
      </c>
      <c r="B199" s="2" t="s">
        <v>753</v>
      </c>
      <c r="C199" s="2" t="s">
        <v>754</v>
      </c>
      <c r="D199" s="7" t="str">
        <f t="shared" si="2"/>
        <v>300x250 </v>
      </c>
      <c r="E199" s="2" t="s">
        <v>755</v>
      </c>
      <c r="F199" s="2" t="s">
        <v>66</v>
      </c>
      <c r="G199" s="8" t="s">
        <v>756</v>
      </c>
      <c r="H199" s="2" t="s">
        <v>71</v>
      </c>
      <c r="I199" s="2" t="s">
        <v>31</v>
      </c>
      <c r="J199" s="2">
        <v>11417.0</v>
      </c>
      <c r="K199" s="2">
        <v>78.0</v>
      </c>
      <c r="L199" s="2">
        <v>1387.0</v>
      </c>
      <c r="M199" s="2">
        <v>9924.0</v>
      </c>
      <c r="N199" s="2">
        <v>9.0</v>
      </c>
      <c r="O199" s="3">
        <v>6206.637108</v>
      </c>
      <c r="P199" s="7" t="str">
        <f>VLOOKUP(A199,'New Data'!A:E,2,FALSE)</f>
        <v>Male</v>
      </c>
      <c r="Q199" s="7">
        <f>VLOOKUP(A199,'New Data'!A:E,3,FALSE)</f>
        <v>40</v>
      </c>
      <c r="R199" s="7" t="str">
        <f>VLOOKUP(A199,'New Data'!A:E,4,FALSE)</f>
        <v>New Hampshire</v>
      </c>
      <c r="S199" s="9">
        <f>VLOOKUP(A199,'New Data'!A:E,5,FALSE)</f>
        <v>45539</v>
      </c>
      <c r="T199" s="10">
        <f t="shared" si="3"/>
        <v>689.6263453</v>
      </c>
      <c r="U199" s="11">
        <f t="shared" si="4"/>
        <v>0.006831917316</v>
      </c>
      <c r="V199" s="12">
        <f t="shared" si="7"/>
        <v>79.57227062</v>
      </c>
      <c r="W199" s="10">
        <f t="shared" si="5"/>
        <v>543.6311735</v>
      </c>
      <c r="X199" s="11">
        <f t="shared" si="8"/>
        <v>0.1153846154</v>
      </c>
      <c r="Y199" s="11">
        <f t="shared" si="6"/>
        <v>0.1214855041</v>
      </c>
    </row>
    <row r="200">
      <c r="A200" s="7" t="str">
        <f t="shared" si="1"/>
        <v>IOFRC1978M</v>
      </c>
      <c r="B200" s="2" t="s">
        <v>757</v>
      </c>
      <c r="C200" s="2" t="s">
        <v>758</v>
      </c>
      <c r="D200" s="7" t="str">
        <f t="shared" si="2"/>
        <v>300x250 </v>
      </c>
      <c r="E200" s="2" t="s">
        <v>759</v>
      </c>
      <c r="F200" s="2" t="s">
        <v>41</v>
      </c>
      <c r="G200" s="8" t="s">
        <v>263</v>
      </c>
      <c r="H200" s="2" t="s">
        <v>48</v>
      </c>
      <c r="I200" s="2" t="s">
        <v>31</v>
      </c>
      <c r="J200" s="2">
        <v>14083.0</v>
      </c>
      <c r="K200" s="2">
        <v>97.0</v>
      </c>
      <c r="L200" s="2">
        <v>9945.0</v>
      </c>
      <c r="M200" s="2">
        <v>12878.0</v>
      </c>
      <c r="N200" s="2">
        <v>11.0</v>
      </c>
      <c r="O200" s="3">
        <v>5979.67</v>
      </c>
      <c r="P200" s="7" t="str">
        <f>VLOOKUP(A200,'New Data'!A:E,2,FALSE)</f>
        <v>Female</v>
      </c>
      <c r="Q200" s="7">
        <f>VLOOKUP(A200,'New Data'!A:E,3,FALSE)</f>
        <v>56</v>
      </c>
      <c r="R200" s="7" t="str">
        <f>VLOOKUP(A200,'New Data'!A:E,4,FALSE)</f>
        <v>California</v>
      </c>
      <c r="S200" s="9">
        <f>VLOOKUP(A200,'New Data'!A:E,5,FALSE)</f>
        <v>45508</v>
      </c>
      <c r="T200" s="10">
        <f t="shared" si="3"/>
        <v>543.6063636</v>
      </c>
      <c r="U200" s="11">
        <f t="shared" si="4"/>
        <v>0.006887736988</v>
      </c>
      <c r="V200" s="12">
        <f t="shared" si="7"/>
        <v>61.64608247</v>
      </c>
      <c r="W200" s="10">
        <f t="shared" si="5"/>
        <v>424.6020024</v>
      </c>
      <c r="X200" s="11">
        <f t="shared" si="8"/>
        <v>0.1134020619</v>
      </c>
      <c r="Y200" s="11">
        <f t="shared" si="6"/>
        <v>0.7061705602</v>
      </c>
    </row>
    <row r="201">
      <c r="A201" s="7" t="str">
        <f t="shared" si="1"/>
        <v>SEAXG5752L</v>
      </c>
      <c r="B201" s="2" t="s">
        <v>760</v>
      </c>
      <c r="C201" s="2" t="s">
        <v>761</v>
      </c>
      <c r="D201" s="7" t="str">
        <f t="shared" si="2"/>
        <v>320x50 </v>
      </c>
      <c r="E201" s="2" t="s">
        <v>274</v>
      </c>
      <c r="F201" s="2" t="s">
        <v>66</v>
      </c>
      <c r="G201" s="8" t="s">
        <v>762</v>
      </c>
      <c r="H201" s="2" t="s">
        <v>62</v>
      </c>
      <c r="I201" s="2" t="s">
        <v>31</v>
      </c>
      <c r="J201" s="2">
        <v>15588.0</v>
      </c>
      <c r="K201" s="2">
        <v>80.0</v>
      </c>
      <c r="L201" s="2">
        <v>2089.0</v>
      </c>
      <c r="M201" s="2">
        <v>14526.0</v>
      </c>
      <c r="N201" s="2">
        <v>9.0</v>
      </c>
      <c r="O201" s="3">
        <v>3518.533482</v>
      </c>
      <c r="P201" s="7" t="str">
        <f>VLOOKUP(A201,'New Data'!A:E,2,FALSE)</f>
        <v>Female</v>
      </c>
      <c r="Q201" s="7">
        <f>VLOOKUP(A201,'New Data'!A:E,3,FALSE)</f>
        <v>60</v>
      </c>
      <c r="R201" s="7" t="str">
        <f>VLOOKUP(A201,'New Data'!A:E,4,FALSE)</f>
        <v>Ohio</v>
      </c>
      <c r="S201" s="9">
        <f>VLOOKUP(A201,'New Data'!A:E,5,FALSE)</f>
        <v>45234</v>
      </c>
      <c r="T201" s="10">
        <f t="shared" si="3"/>
        <v>390.9481647</v>
      </c>
      <c r="U201" s="11">
        <f t="shared" si="4"/>
        <v>0.005132152938</v>
      </c>
      <c r="V201" s="12">
        <f t="shared" si="7"/>
        <v>43.98166853</v>
      </c>
      <c r="W201" s="10">
        <f t="shared" si="5"/>
        <v>225.7206493</v>
      </c>
      <c r="X201" s="11">
        <f t="shared" si="8"/>
        <v>0.1125</v>
      </c>
      <c r="Y201" s="11">
        <f t="shared" si="6"/>
        <v>0.1340133436</v>
      </c>
    </row>
    <row r="202">
      <c r="A202" s="7" t="str">
        <f t="shared" si="1"/>
        <v>IBKVE5450B</v>
      </c>
      <c r="B202" s="2" t="s">
        <v>763</v>
      </c>
      <c r="C202" s="2" t="s">
        <v>764</v>
      </c>
      <c r="D202" s="7" t="str">
        <f t="shared" si="2"/>
        <v>300x250 </v>
      </c>
      <c r="E202" s="2" t="s">
        <v>765</v>
      </c>
      <c r="F202" s="2" t="s">
        <v>36</v>
      </c>
      <c r="G202" s="8" t="s">
        <v>726</v>
      </c>
      <c r="H202" s="2" t="s">
        <v>30</v>
      </c>
      <c r="I202" s="2" t="s">
        <v>53</v>
      </c>
      <c r="J202" s="2">
        <v>64892.0</v>
      </c>
      <c r="K202" s="2">
        <v>214.0</v>
      </c>
      <c r="L202" s="2">
        <v>34731.0</v>
      </c>
      <c r="M202" s="2">
        <v>59369.0</v>
      </c>
      <c r="N202" s="2">
        <v>24.0</v>
      </c>
      <c r="O202" s="3">
        <v>2096.285549</v>
      </c>
      <c r="P202" s="7" t="str">
        <f>VLOOKUP(A202,'New Data'!A:E,2,FALSE)</f>
        <v>Male</v>
      </c>
      <c r="Q202" s="7">
        <f>VLOOKUP(A202,'New Data'!A:E,3,FALSE)</f>
        <v>21</v>
      </c>
      <c r="R202" s="7" t="str">
        <f>VLOOKUP(A202,'New Data'!A:E,4,FALSE)</f>
        <v>Ohio</v>
      </c>
      <c r="S202" s="9">
        <f>VLOOKUP(A202,'New Data'!A:E,5,FALSE)</f>
        <v>45541</v>
      </c>
      <c r="T202" s="10">
        <f t="shared" si="3"/>
        <v>87.34523121</v>
      </c>
      <c r="U202" s="11">
        <f t="shared" si="4"/>
        <v>0.003297787092</v>
      </c>
      <c r="V202" s="12">
        <f t="shared" si="7"/>
        <v>9.795726864</v>
      </c>
      <c r="W202" s="10">
        <f t="shared" si="5"/>
        <v>32.30422161</v>
      </c>
      <c r="X202" s="11">
        <f t="shared" si="8"/>
        <v>0.1121495327</v>
      </c>
      <c r="Y202" s="11">
        <f t="shared" si="6"/>
        <v>0.5352123528</v>
      </c>
    </row>
    <row r="203">
      <c r="A203" s="7" t="str">
        <f t="shared" si="1"/>
        <v>FXYFQ8937T</v>
      </c>
      <c r="B203" s="2" t="s">
        <v>766</v>
      </c>
      <c r="C203" s="2" t="s">
        <v>767</v>
      </c>
      <c r="D203" s="7" t="str">
        <f t="shared" si="2"/>
        <v>300x250 </v>
      </c>
      <c r="E203" s="2" t="s">
        <v>768</v>
      </c>
      <c r="F203" s="2" t="s">
        <v>36</v>
      </c>
      <c r="G203" s="8" t="s">
        <v>263</v>
      </c>
      <c r="H203" s="2" t="s">
        <v>30</v>
      </c>
      <c r="I203" s="2" t="s">
        <v>53</v>
      </c>
      <c r="J203" s="2">
        <v>141165.0</v>
      </c>
      <c r="K203" s="2">
        <v>250.0</v>
      </c>
      <c r="L203" s="2">
        <v>102776.0</v>
      </c>
      <c r="M203" s="2">
        <v>128004.0</v>
      </c>
      <c r="N203" s="2">
        <v>28.0</v>
      </c>
      <c r="O203" s="3">
        <v>7222.211408</v>
      </c>
      <c r="P203" s="7" t="str">
        <f>VLOOKUP(A203,'New Data'!A:E,2,FALSE)</f>
        <v>Female</v>
      </c>
      <c r="Q203" s="7">
        <f>VLOOKUP(A203,'New Data'!A:E,3,FALSE)</f>
        <v>31</v>
      </c>
      <c r="R203" s="7" t="str">
        <f>VLOOKUP(A203,'New Data'!A:E,4,FALSE)</f>
        <v>North Carolina</v>
      </c>
      <c r="S203" s="9">
        <f>VLOOKUP(A203,'New Data'!A:E,5,FALSE)</f>
        <v>45539</v>
      </c>
      <c r="T203" s="10">
        <f t="shared" si="3"/>
        <v>257.9361217</v>
      </c>
      <c r="U203" s="11">
        <f t="shared" si="4"/>
        <v>0.001770977225</v>
      </c>
      <c r="V203" s="12">
        <f t="shared" si="7"/>
        <v>28.88884563</v>
      </c>
      <c r="W203" s="10">
        <f t="shared" si="5"/>
        <v>51.16148768</v>
      </c>
      <c r="X203" s="11">
        <f t="shared" si="8"/>
        <v>0.112</v>
      </c>
      <c r="Y203" s="11">
        <f t="shared" si="6"/>
        <v>0.7280558212</v>
      </c>
    </row>
    <row r="204">
      <c r="A204" s="7" t="str">
        <f t="shared" si="1"/>
        <v>JGIIM9251E</v>
      </c>
      <c r="B204" s="2" t="s">
        <v>769</v>
      </c>
      <c r="C204" s="2" t="s">
        <v>770</v>
      </c>
      <c r="D204" s="7" t="str">
        <f t="shared" si="2"/>
        <v>320x50 </v>
      </c>
      <c r="E204" s="2" t="s">
        <v>771</v>
      </c>
      <c r="F204" s="2" t="s">
        <v>28</v>
      </c>
      <c r="G204" s="8" t="s">
        <v>772</v>
      </c>
      <c r="H204" s="2" t="s">
        <v>30</v>
      </c>
      <c r="I204" s="2" t="s">
        <v>31</v>
      </c>
      <c r="J204" s="2">
        <v>20572.0</v>
      </c>
      <c r="K204" s="2">
        <v>90.0</v>
      </c>
      <c r="L204" s="2">
        <v>2226.0</v>
      </c>
      <c r="M204" s="2">
        <v>16510.0</v>
      </c>
      <c r="N204" s="2">
        <v>10.0</v>
      </c>
      <c r="O204" s="3">
        <v>1529.307229</v>
      </c>
      <c r="P204" s="7" t="str">
        <f>VLOOKUP(A204,'New Data'!A:E,2,FALSE)</f>
        <v>Female</v>
      </c>
      <c r="Q204" s="7">
        <f>VLOOKUP(A204,'New Data'!A:E,3,FALSE)</f>
        <v>18</v>
      </c>
      <c r="R204" s="7" t="str">
        <f>VLOOKUP(A204,'New Data'!A:E,4,FALSE)</f>
        <v>Michigan</v>
      </c>
      <c r="S204" s="9">
        <f>VLOOKUP(A204,'New Data'!A:E,5,FALSE)</f>
        <v>45211</v>
      </c>
      <c r="T204" s="10">
        <f t="shared" si="3"/>
        <v>152.9307229</v>
      </c>
      <c r="U204" s="11">
        <f t="shared" si="4"/>
        <v>0.004374878476</v>
      </c>
      <c r="V204" s="12">
        <f t="shared" si="7"/>
        <v>16.99230254</v>
      </c>
      <c r="W204" s="10">
        <f t="shared" si="5"/>
        <v>74.33925865</v>
      </c>
      <c r="X204" s="11">
        <f t="shared" si="8"/>
        <v>0.1111111111</v>
      </c>
      <c r="Y204" s="11">
        <f t="shared" si="6"/>
        <v>0.1082053276</v>
      </c>
    </row>
    <row r="205">
      <c r="A205" s="7" t="str">
        <f t="shared" si="1"/>
        <v>CZLSB5840A</v>
      </c>
      <c r="B205" s="2" t="s">
        <v>773</v>
      </c>
      <c r="C205" s="2" t="s">
        <v>774</v>
      </c>
      <c r="D205" s="7" t="str">
        <f t="shared" si="2"/>
        <v>300x250 </v>
      </c>
      <c r="E205" s="2" t="s">
        <v>522</v>
      </c>
      <c r="F205" s="2" t="s">
        <v>28</v>
      </c>
      <c r="G205" s="8" t="s">
        <v>775</v>
      </c>
      <c r="H205" s="2" t="s">
        <v>48</v>
      </c>
      <c r="I205" s="2" t="s">
        <v>31</v>
      </c>
      <c r="J205" s="2">
        <v>7402.0</v>
      </c>
      <c r="K205" s="2">
        <v>9.0</v>
      </c>
      <c r="L205" s="2">
        <v>3860.0</v>
      </c>
      <c r="M205" s="2">
        <v>6406.0</v>
      </c>
      <c r="N205" s="2">
        <v>1.0</v>
      </c>
      <c r="O205" s="3">
        <v>1560.449936</v>
      </c>
      <c r="P205" s="7" t="str">
        <f>VLOOKUP(A205,'New Data'!A:E,2,FALSE)</f>
        <v>Male</v>
      </c>
      <c r="Q205" s="7">
        <f>VLOOKUP(A205,'New Data'!A:E,3,FALSE)</f>
        <v>43</v>
      </c>
      <c r="R205" s="7" t="str">
        <f>VLOOKUP(A205,'New Data'!A:E,4,FALSE)</f>
        <v>Texas</v>
      </c>
      <c r="S205" s="9">
        <f>VLOOKUP(A205,'New Data'!A:E,5,FALSE)</f>
        <v>45387</v>
      </c>
      <c r="T205" s="10">
        <f t="shared" si="3"/>
        <v>1560.449936</v>
      </c>
      <c r="U205" s="11">
        <f t="shared" si="4"/>
        <v>0.001215887598</v>
      </c>
      <c r="V205" s="12">
        <f t="shared" si="7"/>
        <v>173.3833262</v>
      </c>
      <c r="W205" s="10">
        <f t="shared" si="5"/>
        <v>210.814636</v>
      </c>
      <c r="X205" s="11">
        <f t="shared" si="8"/>
        <v>0.1111111111</v>
      </c>
      <c r="Y205" s="11">
        <f t="shared" si="6"/>
        <v>0.5214806809</v>
      </c>
    </row>
    <row r="206">
      <c r="A206" s="7" t="str">
        <f t="shared" si="1"/>
        <v>IPVUM5032X</v>
      </c>
      <c r="B206" s="2" t="s">
        <v>776</v>
      </c>
      <c r="C206" s="2" t="s">
        <v>777</v>
      </c>
      <c r="D206" s="7" t="str">
        <f t="shared" si="2"/>
        <v>300x250 </v>
      </c>
      <c r="E206" s="2" t="s">
        <v>778</v>
      </c>
      <c r="F206" s="2" t="s">
        <v>36</v>
      </c>
      <c r="G206" s="8" t="s">
        <v>726</v>
      </c>
      <c r="H206" s="2" t="s">
        <v>30</v>
      </c>
      <c r="I206" s="2" t="s">
        <v>53</v>
      </c>
      <c r="J206" s="2">
        <v>21531.0</v>
      </c>
      <c r="K206" s="2">
        <v>55.0</v>
      </c>
      <c r="L206" s="2">
        <v>15593.0</v>
      </c>
      <c r="M206" s="2">
        <v>18617.0</v>
      </c>
      <c r="N206" s="2">
        <v>6.0</v>
      </c>
      <c r="O206" s="3">
        <v>1470.971925</v>
      </c>
      <c r="P206" s="7" t="str">
        <f>VLOOKUP(A206,'New Data'!A:E,2,FALSE)</f>
        <v>Male</v>
      </c>
      <c r="Q206" s="7">
        <f>VLOOKUP(A206,'New Data'!A:E,3,FALSE)</f>
        <v>28</v>
      </c>
      <c r="R206" s="7" t="str">
        <f>VLOOKUP(A206,'New Data'!A:E,4,FALSE)</f>
        <v>Iowa</v>
      </c>
      <c r="S206" s="9">
        <f>VLOOKUP(A206,'New Data'!A:E,5,FALSE)</f>
        <v>45362</v>
      </c>
      <c r="T206" s="10">
        <f t="shared" si="3"/>
        <v>245.1619875</v>
      </c>
      <c r="U206" s="11">
        <f t="shared" si="4"/>
        <v>0.002554456365</v>
      </c>
      <c r="V206" s="12">
        <f t="shared" si="7"/>
        <v>26.74494409</v>
      </c>
      <c r="W206" s="10">
        <f t="shared" si="5"/>
        <v>68.31879267</v>
      </c>
      <c r="X206" s="11">
        <f t="shared" si="8"/>
        <v>0.1090909091</v>
      </c>
      <c r="Y206" s="11">
        <f t="shared" si="6"/>
        <v>0.7242116019</v>
      </c>
    </row>
    <row r="207">
      <c r="A207" s="7" t="str">
        <f t="shared" si="1"/>
        <v>HKIWD6732Z</v>
      </c>
      <c r="B207" s="2" t="s">
        <v>779</v>
      </c>
      <c r="C207" s="2" t="s">
        <v>780</v>
      </c>
      <c r="D207" s="7" t="str">
        <f t="shared" si="2"/>
        <v>300x250 </v>
      </c>
      <c r="E207" s="2" t="s">
        <v>781</v>
      </c>
      <c r="F207" s="2" t="s">
        <v>66</v>
      </c>
      <c r="G207" s="8" t="s">
        <v>782</v>
      </c>
      <c r="H207" s="2" t="s">
        <v>71</v>
      </c>
      <c r="I207" s="2" t="s">
        <v>53</v>
      </c>
      <c r="J207" s="2">
        <v>81905.0</v>
      </c>
      <c r="K207" s="2">
        <v>220.0</v>
      </c>
      <c r="L207" s="2">
        <v>61995.0</v>
      </c>
      <c r="M207" s="2">
        <v>71110.0</v>
      </c>
      <c r="N207" s="2">
        <v>24.0</v>
      </c>
      <c r="O207" s="3">
        <v>7065.66928</v>
      </c>
      <c r="P207" s="7" t="str">
        <f>VLOOKUP(A207,'New Data'!A:E,2,FALSE)</f>
        <v>Female</v>
      </c>
      <c r="Q207" s="7">
        <f>VLOOKUP(A207,'New Data'!A:E,3,FALSE)</f>
        <v>32</v>
      </c>
      <c r="R207" s="7" t="str">
        <f>VLOOKUP(A207,'New Data'!A:E,4,FALSE)</f>
        <v>New York</v>
      </c>
      <c r="S207" s="9">
        <f>VLOOKUP(A207,'New Data'!A:E,5,FALSE)</f>
        <v>45420</v>
      </c>
      <c r="T207" s="10">
        <f t="shared" si="3"/>
        <v>294.4028867</v>
      </c>
      <c r="U207" s="11">
        <f t="shared" si="4"/>
        <v>0.002686038703</v>
      </c>
      <c r="V207" s="12">
        <f t="shared" si="7"/>
        <v>32.11667855</v>
      </c>
      <c r="W207" s="10">
        <f t="shared" si="5"/>
        <v>86.2666416</v>
      </c>
      <c r="X207" s="11">
        <f t="shared" si="8"/>
        <v>0.1090909091</v>
      </c>
      <c r="Y207" s="11">
        <f t="shared" si="6"/>
        <v>0.7569134973</v>
      </c>
    </row>
    <row r="208">
      <c r="A208" s="7" t="str">
        <f t="shared" si="1"/>
        <v>JHJPD1937B</v>
      </c>
      <c r="B208" s="2" t="s">
        <v>783</v>
      </c>
      <c r="C208" s="2" t="s">
        <v>784</v>
      </c>
      <c r="D208" s="7" t="str">
        <f t="shared" si="2"/>
        <v>320x50 </v>
      </c>
      <c r="E208" s="2" t="s">
        <v>785</v>
      </c>
      <c r="F208" s="2" t="s">
        <v>36</v>
      </c>
      <c r="G208" s="8" t="s">
        <v>726</v>
      </c>
      <c r="H208" s="2" t="s">
        <v>786</v>
      </c>
      <c r="I208" s="2" t="s">
        <v>31</v>
      </c>
      <c r="J208" s="2">
        <v>43367.0</v>
      </c>
      <c r="K208" s="2">
        <v>111.0</v>
      </c>
      <c r="L208" s="2">
        <v>14306.0</v>
      </c>
      <c r="M208" s="2">
        <v>39750.0</v>
      </c>
      <c r="N208" s="2">
        <v>12.0</v>
      </c>
      <c r="O208" s="3">
        <v>5214.298693</v>
      </c>
      <c r="P208" s="7" t="str">
        <f>VLOOKUP(A208,'New Data'!A:E,2,FALSE)</f>
        <v>Male</v>
      </c>
      <c r="Q208" s="7">
        <f>VLOOKUP(A208,'New Data'!A:E,3,FALSE)</f>
        <v>30</v>
      </c>
      <c r="R208" s="7" t="str">
        <f>VLOOKUP(A208,'New Data'!A:E,4,FALSE)</f>
        <v>Ohio</v>
      </c>
      <c r="S208" s="9">
        <f>VLOOKUP(A208,'New Data'!A:E,5,FALSE)</f>
        <v>45154</v>
      </c>
      <c r="T208" s="10">
        <f t="shared" si="3"/>
        <v>434.5248911</v>
      </c>
      <c r="U208" s="11">
        <f t="shared" si="4"/>
        <v>0.002559549888</v>
      </c>
      <c r="V208" s="12">
        <f t="shared" si="7"/>
        <v>46.9756639</v>
      </c>
      <c r="W208" s="10">
        <f t="shared" si="5"/>
        <v>120.2365553</v>
      </c>
      <c r="X208" s="11">
        <f t="shared" si="8"/>
        <v>0.1081081081</v>
      </c>
      <c r="Y208" s="11">
        <f t="shared" si="6"/>
        <v>0.3298821685</v>
      </c>
    </row>
    <row r="209">
      <c r="A209" s="7" t="str">
        <f t="shared" si="1"/>
        <v>NOKCJ7278U</v>
      </c>
      <c r="B209" s="2" t="s">
        <v>787</v>
      </c>
      <c r="C209" s="2" t="s">
        <v>788</v>
      </c>
      <c r="D209" s="7" t="str">
        <f t="shared" si="2"/>
        <v>300x250 </v>
      </c>
      <c r="E209" s="2" t="s">
        <v>789</v>
      </c>
      <c r="F209" s="2" t="s">
        <v>66</v>
      </c>
      <c r="G209" s="8" t="s">
        <v>790</v>
      </c>
      <c r="H209" s="2" t="s">
        <v>30</v>
      </c>
      <c r="I209" s="2" t="s">
        <v>43</v>
      </c>
      <c r="J209" s="2">
        <v>12436.0</v>
      </c>
      <c r="K209" s="2">
        <v>84.0</v>
      </c>
      <c r="L209" s="2">
        <v>7055.0</v>
      </c>
      <c r="M209" s="2">
        <v>11497.0</v>
      </c>
      <c r="N209" s="2">
        <v>9.0</v>
      </c>
      <c r="O209" s="3">
        <v>1720.870126</v>
      </c>
      <c r="P209" s="7" t="str">
        <f>VLOOKUP(A209,'New Data'!A:E,2,FALSE)</f>
        <v>Male</v>
      </c>
      <c r="Q209" s="7">
        <f>VLOOKUP(A209,'New Data'!A:E,3,FALSE)</f>
        <v>36</v>
      </c>
      <c r="R209" s="7" t="str">
        <f>VLOOKUP(A209,'New Data'!A:E,4,FALSE)</f>
        <v>Indiana</v>
      </c>
      <c r="S209" s="9">
        <f>VLOOKUP(A209,'New Data'!A:E,5,FALSE)</f>
        <v>45411</v>
      </c>
      <c r="T209" s="10">
        <f t="shared" si="3"/>
        <v>191.2077918</v>
      </c>
      <c r="U209" s="11">
        <f t="shared" si="4"/>
        <v>0.006754583467</v>
      </c>
      <c r="V209" s="12">
        <f t="shared" si="7"/>
        <v>20.48654912</v>
      </c>
      <c r="W209" s="10">
        <f t="shared" si="5"/>
        <v>138.378106</v>
      </c>
      <c r="X209" s="11">
        <f t="shared" si="8"/>
        <v>0.1071428571</v>
      </c>
      <c r="Y209" s="11">
        <f t="shared" si="6"/>
        <v>0.5673045995</v>
      </c>
    </row>
    <row r="210">
      <c r="A210" s="7" t="str">
        <f t="shared" si="1"/>
        <v>TNEMA3098L</v>
      </c>
      <c r="B210" s="2" t="s">
        <v>791</v>
      </c>
      <c r="C210" s="2" t="s">
        <v>792</v>
      </c>
      <c r="D210" s="7" t="str">
        <f t="shared" si="2"/>
        <v>300x250 </v>
      </c>
      <c r="E210" s="2" t="s">
        <v>793</v>
      </c>
      <c r="F210" s="2" t="s">
        <v>66</v>
      </c>
      <c r="G210" s="8" t="s">
        <v>181</v>
      </c>
      <c r="H210" s="2" t="s">
        <v>30</v>
      </c>
      <c r="I210" s="2" t="s">
        <v>53</v>
      </c>
      <c r="J210" s="2">
        <v>32436.0</v>
      </c>
      <c r="K210" s="2">
        <v>56.0</v>
      </c>
      <c r="L210" s="2">
        <v>17531.0</v>
      </c>
      <c r="M210" s="2">
        <v>28429.0</v>
      </c>
      <c r="N210" s="2">
        <v>6.0</v>
      </c>
      <c r="O210" s="3">
        <v>1470.670167</v>
      </c>
      <c r="P210" s="7" t="str">
        <f>VLOOKUP(A210,'New Data'!A:E,2,FALSE)</f>
        <v>Male</v>
      </c>
      <c r="Q210" s="7">
        <f>VLOOKUP(A210,'New Data'!A:E,3,FALSE)</f>
        <v>53</v>
      </c>
      <c r="R210" s="7" t="str">
        <f>VLOOKUP(A210,'New Data'!A:E,4,FALSE)</f>
        <v>South Carolina</v>
      </c>
      <c r="S210" s="9">
        <f>VLOOKUP(A210,'New Data'!A:E,5,FALSE)</f>
        <v>45556</v>
      </c>
      <c r="T210" s="10">
        <f t="shared" si="3"/>
        <v>245.1116945</v>
      </c>
      <c r="U210" s="11">
        <f t="shared" si="4"/>
        <v>0.001726476754</v>
      </c>
      <c r="V210" s="12">
        <f t="shared" si="7"/>
        <v>26.26196727</v>
      </c>
      <c r="W210" s="10">
        <f t="shared" si="5"/>
        <v>45.34067601</v>
      </c>
      <c r="X210" s="11">
        <f t="shared" si="8"/>
        <v>0.1071428571</v>
      </c>
      <c r="Y210" s="11">
        <f t="shared" si="6"/>
        <v>0.5404797139</v>
      </c>
    </row>
    <row r="211">
      <c r="A211" s="7" t="str">
        <f t="shared" si="1"/>
        <v>NUEFG3623O</v>
      </c>
      <c r="B211" s="2" t="s">
        <v>794</v>
      </c>
      <c r="C211" s="2" t="s">
        <v>795</v>
      </c>
      <c r="D211" s="7" t="str">
        <f t="shared" si="2"/>
        <v>300x250 </v>
      </c>
      <c r="E211" s="2" t="s">
        <v>796</v>
      </c>
      <c r="F211" s="2" t="s">
        <v>28</v>
      </c>
      <c r="G211" s="8" t="s">
        <v>797</v>
      </c>
      <c r="H211" s="2" t="s">
        <v>135</v>
      </c>
      <c r="I211" s="2" t="s">
        <v>53</v>
      </c>
      <c r="J211" s="2">
        <v>37076.0</v>
      </c>
      <c r="K211" s="2">
        <v>113.0</v>
      </c>
      <c r="L211" s="2">
        <v>9246.0</v>
      </c>
      <c r="M211" s="2">
        <v>22565.0</v>
      </c>
      <c r="N211" s="2">
        <v>12.0</v>
      </c>
      <c r="O211" s="3">
        <v>1487.996078</v>
      </c>
      <c r="P211" s="7" t="str">
        <f>VLOOKUP(A211,'New Data'!A:E,2,FALSE)</f>
        <v>Female</v>
      </c>
      <c r="Q211" s="7">
        <f>VLOOKUP(A211,'New Data'!A:E,3,FALSE)</f>
        <v>45</v>
      </c>
      <c r="R211" s="7" t="str">
        <f>VLOOKUP(A211,'New Data'!A:E,4,FALSE)</f>
        <v>North Dakota</v>
      </c>
      <c r="S211" s="9">
        <f>VLOOKUP(A211,'New Data'!A:E,5,FALSE)</f>
        <v>45468</v>
      </c>
      <c r="T211" s="10">
        <f t="shared" si="3"/>
        <v>123.9996732</v>
      </c>
      <c r="U211" s="11">
        <f t="shared" si="4"/>
        <v>0.003047793721</v>
      </c>
      <c r="V211" s="12">
        <f t="shared" si="7"/>
        <v>13.16810688</v>
      </c>
      <c r="W211" s="10">
        <f t="shared" si="5"/>
        <v>40.13367348</v>
      </c>
      <c r="X211" s="11">
        <f t="shared" si="8"/>
        <v>0.1061946903</v>
      </c>
      <c r="Y211" s="11">
        <f t="shared" si="6"/>
        <v>0.2493796526</v>
      </c>
    </row>
    <row r="212">
      <c r="A212" s="7" t="str">
        <f t="shared" si="1"/>
        <v>QETJS1358H</v>
      </c>
      <c r="B212" s="2" t="s">
        <v>798</v>
      </c>
      <c r="C212" s="2" t="s">
        <v>799</v>
      </c>
      <c r="D212" s="7" t="str">
        <f t="shared" si="2"/>
        <v>320x50 </v>
      </c>
      <c r="E212" s="2" t="s">
        <v>800</v>
      </c>
      <c r="F212" s="2" t="s">
        <v>36</v>
      </c>
      <c r="G212" s="8" t="s">
        <v>84</v>
      </c>
      <c r="H212" s="2" t="s">
        <v>48</v>
      </c>
      <c r="I212" s="2" t="s">
        <v>31</v>
      </c>
      <c r="J212" s="2">
        <v>26784.0</v>
      </c>
      <c r="K212" s="2">
        <v>85.0</v>
      </c>
      <c r="L212" s="2">
        <v>12708.0</v>
      </c>
      <c r="M212" s="2">
        <v>22261.0</v>
      </c>
      <c r="N212" s="2">
        <v>9.0</v>
      </c>
      <c r="O212" s="3">
        <v>6643.161647</v>
      </c>
      <c r="P212" s="7" t="str">
        <f>VLOOKUP(A212,'New Data'!A:E,2,FALSE)</f>
        <v>Male</v>
      </c>
      <c r="Q212" s="7">
        <f>VLOOKUP(A212,'New Data'!A:E,3,FALSE)</f>
        <v>58</v>
      </c>
      <c r="R212" s="7" t="str">
        <f>VLOOKUP(A212,'New Data'!A:E,4,FALSE)</f>
        <v>Washington</v>
      </c>
      <c r="S212" s="9">
        <f>VLOOKUP(A212,'New Data'!A:E,5,FALSE)</f>
        <v>45493</v>
      </c>
      <c r="T212" s="10">
        <f t="shared" si="3"/>
        <v>738.1290719</v>
      </c>
      <c r="U212" s="11">
        <f t="shared" si="4"/>
        <v>0.00317353644</v>
      </c>
      <c r="V212" s="12">
        <f t="shared" si="7"/>
        <v>78.15484291</v>
      </c>
      <c r="W212" s="10">
        <f t="shared" si="5"/>
        <v>248.0272419</v>
      </c>
      <c r="X212" s="11">
        <f t="shared" si="8"/>
        <v>0.1058823529</v>
      </c>
      <c r="Y212" s="11">
        <f t="shared" si="6"/>
        <v>0.4744623656</v>
      </c>
    </row>
    <row r="213">
      <c r="A213" s="7" t="str">
        <f t="shared" si="1"/>
        <v>HGETU3242K</v>
      </c>
      <c r="B213" s="2" t="s">
        <v>801</v>
      </c>
      <c r="C213" s="2" t="s">
        <v>802</v>
      </c>
      <c r="D213" s="7" t="str">
        <f t="shared" si="2"/>
        <v>300x250 </v>
      </c>
      <c r="E213" s="2" t="s">
        <v>803</v>
      </c>
      <c r="F213" s="2" t="s">
        <v>66</v>
      </c>
      <c r="G213" s="8" t="s">
        <v>263</v>
      </c>
      <c r="H213" s="2" t="s">
        <v>62</v>
      </c>
      <c r="I213" s="2" t="s">
        <v>53</v>
      </c>
      <c r="J213" s="2">
        <v>32173.0</v>
      </c>
      <c r="K213" s="2">
        <v>104.0</v>
      </c>
      <c r="L213" s="2">
        <v>24427.0</v>
      </c>
      <c r="M213" s="2">
        <v>30084.0</v>
      </c>
      <c r="N213" s="2">
        <v>11.0</v>
      </c>
      <c r="O213" s="3">
        <v>1498.29154</v>
      </c>
      <c r="P213" s="7" t="str">
        <f>VLOOKUP(A213,'New Data'!A:E,2,FALSE)</f>
        <v>Male</v>
      </c>
      <c r="Q213" s="7">
        <f>VLOOKUP(A213,'New Data'!A:E,3,FALSE)</f>
        <v>31</v>
      </c>
      <c r="R213" s="7" t="str">
        <f>VLOOKUP(A213,'New Data'!A:E,4,FALSE)</f>
        <v>Maine</v>
      </c>
      <c r="S213" s="9">
        <f>VLOOKUP(A213,'New Data'!A:E,5,FALSE)</f>
        <v>45149</v>
      </c>
      <c r="T213" s="10">
        <f t="shared" si="3"/>
        <v>136.2083218</v>
      </c>
      <c r="U213" s="11">
        <f t="shared" si="4"/>
        <v>0.003232524166</v>
      </c>
      <c r="V213" s="12">
        <f t="shared" si="7"/>
        <v>14.40664942</v>
      </c>
      <c r="W213" s="10">
        <f t="shared" si="5"/>
        <v>46.56984241</v>
      </c>
      <c r="X213" s="11">
        <f t="shared" si="8"/>
        <v>0.1057692308</v>
      </c>
      <c r="Y213" s="11">
        <f t="shared" si="6"/>
        <v>0.7592391135</v>
      </c>
    </row>
    <row r="214">
      <c r="A214" s="7" t="str">
        <f t="shared" si="1"/>
        <v>ESXTC0601A</v>
      </c>
      <c r="B214" s="2" t="s">
        <v>804</v>
      </c>
      <c r="C214" s="2" t="s">
        <v>805</v>
      </c>
      <c r="D214" s="7" t="str">
        <f t="shared" si="2"/>
        <v>300x250 </v>
      </c>
      <c r="E214" s="2" t="s">
        <v>806</v>
      </c>
      <c r="F214" s="2" t="s">
        <v>66</v>
      </c>
      <c r="G214" s="8" t="s">
        <v>807</v>
      </c>
      <c r="H214" s="2" t="s">
        <v>30</v>
      </c>
      <c r="I214" s="2" t="s">
        <v>43</v>
      </c>
      <c r="J214" s="2">
        <v>11043.0</v>
      </c>
      <c r="K214" s="2">
        <v>125.0</v>
      </c>
      <c r="L214" s="2">
        <v>4547.0</v>
      </c>
      <c r="M214" s="2">
        <v>9666.0</v>
      </c>
      <c r="N214" s="2">
        <v>13.0</v>
      </c>
      <c r="O214" s="3">
        <v>1858.132171</v>
      </c>
      <c r="P214" s="7" t="str">
        <f>VLOOKUP(A214,'New Data'!A:E,2,FALSE)</f>
        <v>Male</v>
      </c>
      <c r="Q214" s="7">
        <f>VLOOKUP(A214,'New Data'!A:E,3,FALSE)</f>
        <v>22</v>
      </c>
      <c r="R214" s="7" t="str">
        <f>VLOOKUP(A214,'New Data'!A:E,4,FALSE)</f>
        <v>Minnesota</v>
      </c>
      <c r="S214" s="9">
        <f>VLOOKUP(A214,'New Data'!A:E,5,FALSE)</f>
        <v>45412</v>
      </c>
      <c r="T214" s="10">
        <f t="shared" si="3"/>
        <v>142.9332439</v>
      </c>
      <c r="U214" s="11">
        <f t="shared" si="4"/>
        <v>0.01131938785</v>
      </c>
      <c r="V214" s="12">
        <f t="shared" si="7"/>
        <v>14.86505737</v>
      </c>
      <c r="W214" s="10">
        <f t="shared" si="5"/>
        <v>168.2633497</v>
      </c>
      <c r="X214" s="11">
        <f t="shared" si="8"/>
        <v>0.104</v>
      </c>
      <c r="Y214" s="11">
        <f t="shared" si="6"/>
        <v>0.4117540523</v>
      </c>
    </row>
    <row r="215">
      <c r="A215" s="7" t="str">
        <f t="shared" si="1"/>
        <v>MSTKW0021I</v>
      </c>
      <c r="B215" s="2" t="s">
        <v>808</v>
      </c>
      <c r="C215" s="2" t="s">
        <v>809</v>
      </c>
      <c r="D215" s="7" t="str">
        <f t="shared" si="2"/>
        <v>300x250 </v>
      </c>
      <c r="E215" s="2" t="s">
        <v>474</v>
      </c>
      <c r="F215" s="2" t="s">
        <v>36</v>
      </c>
      <c r="G215" s="8" t="s">
        <v>271</v>
      </c>
      <c r="H215" s="2" t="s">
        <v>30</v>
      </c>
      <c r="I215" s="2" t="s">
        <v>43</v>
      </c>
      <c r="J215" s="2">
        <v>20833.0</v>
      </c>
      <c r="K215" s="2">
        <v>87.0</v>
      </c>
      <c r="L215" s="2">
        <v>1777.0</v>
      </c>
      <c r="M215" s="2">
        <v>17211.0</v>
      </c>
      <c r="N215" s="2">
        <v>9.0</v>
      </c>
      <c r="O215" s="3">
        <v>5542.512181</v>
      </c>
      <c r="P215" s="7" t="str">
        <f>VLOOKUP(A215,'New Data'!A:E,2,FALSE)</f>
        <v>Male</v>
      </c>
      <c r="Q215" s="7">
        <f>VLOOKUP(A215,'New Data'!A:E,3,FALSE)</f>
        <v>51</v>
      </c>
      <c r="R215" s="7" t="str">
        <f>VLOOKUP(A215,'New Data'!A:E,4,FALSE)</f>
        <v>Florida</v>
      </c>
      <c r="S215" s="9">
        <f>VLOOKUP(A215,'New Data'!A:E,5,FALSE)</f>
        <v>45401</v>
      </c>
      <c r="T215" s="10">
        <f t="shared" si="3"/>
        <v>615.8346868</v>
      </c>
      <c r="U215" s="11">
        <f t="shared" si="4"/>
        <v>0.004176066817</v>
      </c>
      <c r="V215" s="12">
        <f t="shared" si="7"/>
        <v>63.70703656</v>
      </c>
      <c r="W215" s="10">
        <f t="shared" si="5"/>
        <v>266.0448414</v>
      </c>
      <c r="X215" s="11">
        <f t="shared" si="8"/>
        <v>0.1034482759</v>
      </c>
      <c r="Y215" s="11">
        <f t="shared" si="6"/>
        <v>0.08529736476</v>
      </c>
    </row>
    <row r="216">
      <c r="A216" s="7" t="str">
        <f t="shared" si="1"/>
        <v>NWIPH6867Y</v>
      </c>
      <c r="B216" s="2" t="s">
        <v>810</v>
      </c>
      <c r="C216" s="2" t="s">
        <v>811</v>
      </c>
      <c r="D216" s="7" t="str">
        <f t="shared" si="2"/>
        <v>320x50 </v>
      </c>
      <c r="E216" s="2" t="s">
        <v>812</v>
      </c>
      <c r="F216" s="2" t="s">
        <v>41</v>
      </c>
      <c r="G216" s="8" t="s">
        <v>279</v>
      </c>
      <c r="H216" s="2" t="s">
        <v>30</v>
      </c>
      <c r="I216" s="2" t="s">
        <v>31</v>
      </c>
      <c r="J216" s="2">
        <v>38396.0</v>
      </c>
      <c r="K216" s="2">
        <v>87.0</v>
      </c>
      <c r="L216" s="2">
        <v>6305.0</v>
      </c>
      <c r="M216" s="2">
        <v>35118.0</v>
      </c>
      <c r="N216" s="2">
        <v>9.0</v>
      </c>
      <c r="O216" s="3">
        <v>5740.164546</v>
      </c>
      <c r="P216" s="7" t="str">
        <f>VLOOKUP(A216,'New Data'!A:E,2,FALSE)</f>
        <v>Male</v>
      </c>
      <c r="Q216" s="7">
        <f>VLOOKUP(A216,'New Data'!A:E,3,FALSE)</f>
        <v>49</v>
      </c>
      <c r="R216" s="7" t="str">
        <f>VLOOKUP(A216,'New Data'!A:E,4,FALSE)</f>
        <v>Oregon</v>
      </c>
      <c r="S216" s="9">
        <f>VLOOKUP(A216,'New Data'!A:E,5,FALSE)</f>
        <v>44991</v>
      </c>
      <c r="T216" s="10">
        <f t="shared" si="3"/>
        <v>637.7960607</v>
      </c>
      <c r="U216" s="11">
        <f t="shared" si="4"/>
        <v>0.002265861027</v>
      </c>
      <c r="V216" s="12">
        <f t="shared" si="7"/>
        <v>65.97890283</v>
      </c>
      <c r="W216" s="10">
        <f t="shared" si="5"/>
        <v>149.4990245</v>
      </c>
      <c r="X216" s="11">
        <f t="shared" si="8"/>
        <v>0.1034482759</v>
      </c>
      <c r="Y216" s="11">
        <f t="shared" si="6"/>
        <v>0.1642098135</v>
      </c>
    </row>
    <row r="217">
      <c r="A217" s="7" t="str">
        <f t="shared" si="1"/>
        <v>IDJBP7103Z</v>
      </c>
      <c r="B217" s="2" t="s">
        <v>813</v>
      </c>
      <c r="C217" s="2" t="s">
        <v>814</v>
      </c>
      <c r="D217" s="7" t="str">
        <f t="shared" si="2"/>
        <v>300x50 </v>
      </c>
      <c r="E217" s="2" t="s">
        <v>815</v>
      </c>
      <c r="F217" s="2" t="s">
        <v>36</v>
      </c>
      <c r="G217" s="8" t="s">
        <v>816</v>
      </c>
      <c r="H217" s="2" t="s">
        <v>48</v>
      </c>
      <c r="I217" s="2" t="s">
        <v>31</v>
      </c>
      <c r="J217" s="2">
        <v>32400.0</v>
      </c>
      <c r="K217" s="2">
        <v>87.0</v>
      </c>
      <c r="L217" s="2">
        <v>5152.0</v>
      </c>
      <c r="M217" s="2">
        <v>30383.0</v>
      </c>
      <c r="N217" s="2">
        <v>9.0</v>
      </c>
      <c r="O217" s="3">
        <v>1522.352623</v>
      </c>
      <c r="P217" s="7" t="str">
        <f>VLOOKUP(A217,'New Data'!A:E,2,FALSE)</f>
        <v>Male</v>
      </c>
      <c r="Q217" s="7">
        <f>VLOOKUP(A217,'New Data'!A:E,3,FALSE)</f>
        <v>21</v>
      </c>
      <c r="R217" s="7" t="str">
        <f>VLOOKUP(A217,'New Data'!A:E,4,FALSE)</f>
        <v>West Virginia</v>
      </c>
      <c r="S217" s="9">
        <f>VLOOKUP(A217,'New Data'!A:E,5,FALSE)</f>
        <v>45010</v>
      </c>
      <c r="T217" s="10">
        <f t="shared" si="3"/>
        <v>169.1502914</v>
      </c>
      <c r="U217" s="11">
        <f t="shared" si="4"/>
        <v>0.002685185185</v>
      </c>
      <c r="V217" s="12">
        <f t="shared" si="7"/>
        <v>17.49830601</v>
      </c>
      <c r="W217" s="10">
        <f t="shared" si="5"/>
        <v>46.98619207</v>
      </c>
      <c r="X217" s="11">
        <f t="shared" si="8"/>
        <v>0.1034482759</v>
      </c>
      <c r="Y217" s="11">
        <f t="shared" si="6"/>
        <v>0.1590123457</v>
      </c>
    </row>
    <row r="218">
      <c r="A218" s="7" t="str">
        <f t="shared" si="1"/>
        <v>DDAUP9478O</v>
      </c>
      <c r="B218" s="2" t="s">
        <v>817</v>
      </c>
      <c r="C218" s="2" t="s">
        <v>818</v>
      </c>
      <c r="D218" s="7" t="str">
        <f t="shared" si="2"/>
        <v>320x50 </v>
      </c>
      <c r="E218" s="2" t="s">
        <v>819</v>
      </c>
      <c r="F218" s="2" t="s">
        <v>28</v>
      </c>
      <c r="G218" s="8" t="s">
        <v>275</v>
      </c>
      <c r="H218" s="2" t="s">
        <v>212</v>
      </c>
      <c r="I218" s="2" t="s">
        <v>31</v>
      </c>
      <c r="J218" s="2">
        <v>49936.0</v>
      </c>
      <c r="K218" s="2">
        <v>126.0</v>
      </c>
      <c r="L218" s="2">
        <v>25461.0</v>
      </c>
      <c r="M218" s="2">
        <v>44751.0</v>
      </c>
      <c r="N218" s="2">
        <v>13.0</v>
      </c>
      <c r="O218" s="3">
        <v>2025.784019</v>
      </c>
      <c r="P218" s="7" t="str">
        <f>VLOOKUP(A218,'New Data'!A:E,2,FALSE)</f>
        <v>Male</v>
      </c>
      <c r="Q218" s="7">
        <f>VLOOKUP(A218,'New Data'!A:E,3,FALSE)</f>
        <v>46</v>
      </c>
      <c r="R218" s="7" t="str">
        <f>VLOOKUP(A218,'New Data'!A:E,4,FALSE)</f>
        <v>Louisiana</v>
      </c>
      <c r="S218" s="9">
        <f>VLOOKUP(A218,'New Data'!A:E,5,FALSE)</f>
        <v>45077</v>
      </c>
      <c r="T218" s="10">
        <f t="shared" si="3"/>
        <v>155.8295399</v>
      </c>
      <c r="U218" s="11">
        <f t="shared" si="4"/>
        <v>0.002523229734</v>
      </c>
      <c r="V218" s="12">
        <f t="shared" si="7"/>
        <v>16.07765094</v>
      </c>
      <c r="W218" s="10">
        <f t="shared" si="5"/>
        <v>40.56760692</v>
      </c>
      <c r="X218" s="11">
        <f t="shared" si="8"/>
        <v>0.1031746032</v>
      </c>
      <c r="Y218" s="11">
        <f t="shared" si="6"/>
        <v>0.509872637</v>
      </c>
    </row>
    <row r="219">
      <c r="A219" s="7" t="str">
        <f t="shared" si="1"/>
        <v>LBLVK2168C</v>
      </c>
      <c r="B219" s="2" t="s">
        <v>820</v>
      </c>
      <c r="C219" s="2" t="s">
        <v>821</v>
      </c>
      <c r="D219" s="7" t="str">
        <f t="shared" si="2"/>
        <v>320x50 </v>
      </c>
      <c r="E219" s="2" t="s">
        <v>822</v>
      </c>
      <c r="F219" s="2" t="s">
        <v>41</v>
      </c>
      <c r="G219" s="8" t="s">
        <v>29</v>
      </c>
      <c r="H219" s="2" t="s">
        <v>220</v>
      </c>
      <c r="I219" s="2" t="s">
        <v>31</v>
      </c>
      <c r="J219" s="2">
        <v>83957.0</v>
      </c>
      <c r="K219" s="2">
        <v>185.0</v>
      </c>
      <c r="L219" s="2">
        <v>1420.0</v>
      </c>
      <c r="M219" s="2">
        <v>69246.0</v>
      </c>
      <c r="N219" s="2">
        <v>19.0</v>
      </c>
      <c r="O219" s="3">
        <v>6651.51451</v>
      </c>
      <c r="P219" s="7" t="str">
        <f>VLOOKUP(A219,'New Data'!A:E,2,FALSE)</f>
        <v>Male</v>
      </c>
      <c r="Q219" s="7">
        <f>VLOOKUP(A219,'New Data'!A:E,3,FALSE)</f>
        <v>61</v>
      </c>
      <c r="R219" s="7" t="str">
        <f>VLOOKUP(A219,'New Data'!A:E,4,FALSE)</f>
        <v>Tennessee</v>
      </c>
      <c r="S219" s="9">
        <f>VLOOKUP(A219,'New Data'!A:E,5,FALSE)</f>
        <v>45272</v>
      </c>
      <c r="T219" s="10">
        <f t="shared" si="3"/>
        <v>350.0797111</v>
      </c>
      <c r="U219" s="11">
        <f t="shared" si="4"/>
        <v>0.002203508939</v>
      </c>
      <c r="V219" s="12">
        <f t="shared" si="7"/>
        <v>35.95413249</v>
      </c>
      <c r="W219" s="10">
        <f t="shared" si="5"/>
        <v>79.22525233</v>
      </c>
      <c r="X219" s="11">
        <f t="shared" si="8"/>
        <v>0.1027027027</v>
      </c>
      <c r="Y219" s="11">
        <f t="shared" si="6"/>
        <v>0.01691341996</v>
      </c>
    </row>
    <row r="220">
      <c r="A220" s="7" t="str">
        <f t="shared" si="1"/>
        <v>VQSPP7748N</v>
      </c>
      <c r="B220" s="2" t="s">
        <v>823</v>
      </c>
      <c r="C220" s="2" t="s">
        <v>824</v>
      </c>
      <c r="D220" s="7" t="str">
        <f t="shared" si="2"/>
        <v>300x250 </v>
      </c>
      <c r="E220" s="2" t="s">
        <v>825</v>
      </c>
      <c r="F220" s="2" t="s">
        <v>28</v>
      </c>
      <c r="G220" s="8" t="s">
        <v>689</v>
      </c>
      <c r="H220" s="2" t="s">
        <v>139</v>
      </c>
      <c r="I220" s="2" t="s">
        <v>43</v>
      </c>
      <c r="J220" s="2">
        <v>42755.0</v>
      </c>
      <c r="K220" s="2">
        <v>117.0</v>
      </c>
      <c r="L220" s="2">
        <v>36503.0</v>
      </c>
      <c r="M220" s="2">
        <v>40051.0</v>
      </c>
      <c r="N220" s="2">
        <v>12.0</v>
      </c>
      <c r="O220" s="3">
        <v>6550.30297</v>
      </c>
      <c r="P220" s="7" t="str">
        <f>VLOOKUP(A220,'New Data'!A:E,2,FALSE)</f>
        <v>Male</v>
      </c>
      <c r="Q220" s="7">
        <f>VLOOKUP(A220,'New Data'!A:E,3,FALSE)</f>
        <v>55</v>
      </c>
      <c r="R220" s="7" t="str">
        <f>VLOOKUP(A220,'New Data'!A:E,4,FALSE)</f>
        <v>North Dakota</v>
      </c>
      <c r="S220" s="9">
        <f>VLOOKUP(A220,'New Data'!A:E,5,FALSE)</f>
        <v>45123</v>
      </c>
      <c r="T220" s="10">
        <f t="shared" si="3"/>
        <v>545.8585808</v>
      </c>
      <c r="U220" s="11">
        <f t="shared" si="4"/>
        <v>0.002736522044</v>
      </c>
      <c r="V220" s="12">
        <f t="shared" si="7"/>
        <v>55.98549547</v>
      </c>
      <c r="W220" s="10">
        <f t="shared" si="5"/>
        <v>153.2055425</v>
      </c>
      <c r="X220" s="11">
        <f t="shared" si="8"/>
        <v>0.1025641026</v>
      </c>
      <c r="Y220" s="11">
        <f t="shared" si="6"/>
        <v>0.8537714887</v>
      </c>
    </row>
    <row r="221">
      <c r="A221" s="7" t="str">
        <f t="shared" si="1"/>
        <v>NWIPH6867Y</v>
      </c>
      <c r="B221" s="2" t="s">
        <v>826</v>
      </c>
      <c r="C221" s="2" t="s">
        <v>827</v>
      </c>
      <c r="D221" s="7" t="str">
        <f t="shared" si="2"/>
        <v>320x50 </v>
      </c>
      <c r="E221" s="2" t="s">
        <v>812</v>
      </c>
      <c r="F221" s="2" t="s">
        <v>28</v>
      </c>
      <c r="G221" s="8" t="s">
        <v>828</v>
      </c>
      <c r="H221" s="2" t="s">
        <v>139</v>
      </c>
      <c r="I221" s="2" t="s">
        <v>31</v>
      </c>
      <c r="J221" s="2">
        <v>44361.0</v>
      </c>
      <c r="K221" s="2">
        <v>166.0</v>
      </c>
      <c r="L221" s="2">
        <v>36040.0</v>
      </c>
      <c r="M221" s="2">
        <v>40684.0</v>
      </c>
      <c r="N221" s="2">
        <v>17.0</v>
      </c>
      <c r="O221" s="3">
        <v>5048.852553</v>
      </c>
      <c r="P221" s="7" t="str">
        <f>VLOOKUP(A221,'New Data'!A:E,2,FALSE)</f>
        <v>Male</v>
      </c>
      <c r="Q221" s="7">
        <f>VLOOKUP(A221,'New Data'!A:E,3,FALSE)</f>
        <v>49</v>
      </c>
      <c r="R221" s="7" t="str">
        <f>VLOOKUP(A221,'New Data'!A:E,4,FALSE)</f>
        <v>Oregon</v>
      </c>
      <c r="S221" s="9">
        <f>VLOOKUP(A221,'New Data'!A:E,5,FALSE)</f>
        <v>44991</v>
      </c>
      <c r="T221" s="10">
        <f t="shared" si="3"/>
        <v>296.9913266</v>
      </c>
      <c r="U221" s="11">
        <f t="shared" si="4"/>
        <v>0.003742025653</v>
      </c>
      <c r="V221" s="12">
        <f t="shared" si="7"/>
        <v>30.41477442</v>
      </c>
      <c r="W221" s="10">
        <f t="shared" si="5"/>
        <v>113.8128661</v>
      </c>
      <c r="X221" s="11">
        <f t="shared" si="8"/>
        <v>0.1024096386</v>
      </c>
      <c r="Y221" s="11">
        <f t="shared" si="6"/>
        <v>0.8124253286</v>
      </c>
    </row>
    <row r="222">
      <c r="A222" s="7" t="str">
        <f t="shared" si="1"/>
        <v>YDFZL4760B</v>
      </c>
      <c r="B222" s="2" t="s">
        <v>829</v>
      </c>
      <c r="C222" s="2" t="s">
        <v>830</v>
      </c>
      <c r="D222" s="7" t="str">
        <f t="shared" si="2"/>
        <v>300x250 </v>
      </c>
      <c r="E222" s="2" t="s">
        <v>831</v>
      </c>
      <c r="F222" s="2" t="s">
        <v>66</v>
      </c>
      <c r="G222" s="8" t="s">
        <v>165</v>
      </c>
      <c r="H222" s="2" t="s">
        <v>48</v>
      </c>
      <c r="I222" s="2" t="s">
        <v>43</v>
      </c>
      <c r="J222" s="2">
        <v>29323.0</v>
      </c>
      <c r="K222" s="2">
        <v>88.0</v>
      </c>
      <c r="L222" s="2">
        <v>13822.0</v>
      </c>
      <c r="M222" s="2">
        <v>26934.0</v>
      </c>
      <c r="N222" s="2">
        <v>9.0</v>
      </c>
      <c r="O222" s="3">
        <v>6096.045521</v>
      </c>
      <c r="P222" s="7" t="str">
        <f>VLOOKUP(A222,'New Data'!A:E,2,FALSE)</f>
        <v>Male</v>
      </c>
      <c r="Q222" s="7">
        <f>VLOOKUP(A222,'New Data'!A:E,3,FALSE)</f>
        <v>33</v>
      </c>
      <c r="R222" s="7" t="str">
        <f>VLOOKUP(A222,'New Data'!A:E,4,FALSE)</f>
        <v>Nebraska</v>
      </c>
      <c r="S222" s="9">
        <f>VLOOKUP(A222,'New Data'!A:E,5,FALSE)</f>
        <v>45381</v>
      </c>
      <c r="T222" s="10">
        <f t="shared" si="3"/>
        <v>677.3383912</v>
      </c>
      <c r="U222" s="11">
        <f t="shared" si="4"/>
        <v>0.003001057191</v>
      </c>
      <c r="V222" s="12">
        <f t="shared" si="7"/>
        <v>69.27324456</v>
      </c>
      <c r="W222" s="10">
        <f t="shared" si="5"/>
        <v>207.8929687</v>
      </c>
      <c r="X222" s="11">
        <f t="shared" si="8"/>
        <v>0.1022727273</v>
      </c>
      <c r="Y222" s="11">
        <f t="shared" si="6"/>
        <v>0.4713705965</v>
      </c>
    </row>
    <row r="223">
      <c r="A223" s="7" t="str">
        <f t="shared" si="1"/>
        <v>WAJCH8135H</v>
      </c>
      <c r="B223" s="2" t="s">
        <v>832</v>
      </c>
      <c r="C223" s="2" t="s">
        <v>833</v>
      </c>
      <c r="D223" s="7" t="str">
        <f t="shared" si="2"/>
        <v>320x50 </v>
      </c>
      <c r="E223" s="2" t="s">
        <v>834</v>
      </c>
      <c r="F223" s="2" t="s">
        <v>36</v>
      </c>
      <c r="G223" s="8" t="s">
        <v>287</v>
      </c>
      <c r="H223" s="2" t="s">
        <v>89</v>
      </c>
      <c r="I223" s="2" t="s">
        <v>31</v>
      </c>
      <c r="J223" s="2">
        <v>36431.0</v>
      </c>
      <c r="K223" s="2">
        <v>108.0</v>
      </c>
      <c r="L223" s="2">
        <v>31262.0</v>
      </c>
      <c r="M223" s="2">
        <v>35043.0</v>
      </c>
      <c r="N223" s="2">
        <v>11.0</v>
      </c>
      <c r="O223" s="3">
        <v>3285.834522</v>
      </c>
      <c r="P223" s="7" t="str">
        <f>VLOOKUP(A223,'New Data'!A:E,2,FALSE)</f>
        <v>Female</v>
      </c>
      <c r="Q223" s="7">
        <f>VLOOKUP(A223,'New Data'!A:E,3,FALSE)</f>
        <v>56</v>
      </c>
      <c r="R223" s="7" t="str">
        <f>VLOOKUP(A223,'New Data'!A:E,4,FALSE)</f>
        <v>Virginia</v>
      </c>
      <c r="S223" s="9">
        <f>VLOOKUP(A223,'New Data'!A:E,5,FALSE)</f>
        <v>45472</v>
      </c>
      <c r="T223" s="10">
        <f t="shared" si="3"/>
        <v>298.7122293</v>
      </c>
      <c r="U223" s="11">
        <f t="shared" si="4"/>
        <v>0.002964508248</v>
      </c>
      <c r="V223" s="12">
        <f t="shared" si="7"/>
        <v>30.42439372</v>
      </c>
      <c r="W223" s="10">
        <f t="shared" si="5"/>
        <v>90.19336614</v>
      </c>
      <c r="X223" s="11">
        <f t="shared" si="8"/>
        <v>0.1018518519</v>
      </c>
      <c r="Y223" s="11">
        <f t="shared" si="6"/>
        <v>0.8581153413</v>
      </c>
    </row>
    <row r="224">
      <c r="A224" s="7" t="str">
        <f t="shared" si="1"/>
        <v>UJMXF0797L</v>
      </c>
      <c r="B224" s="2" t="s">
        <v>835</v>
      </c>
      <c r="C224" s="2" t="s">
        <v>836</v>
      </c>
      <c r="D224" s="7" t="str">
        <f t="shared" si="2"/>
        <v>300x250 </v>
      </c>
      <c r="E224" s="2" t="s">
        <v>837</v>
      </c>
      <c r="F224" s="2" t="s">
        <v>41</v>
      </c>
      <c r="G224" s="8" t="s">
        <v>838</v>
      </c>
      <c r="H224" s="2" t="s">
        <v>48</v>
      </c>
      <c r="I224" s="2" t="s">
        <v>31</v>
      </c>
      <c r="J224" s="2">
        <v>16503.0</v>
      </c>
      <c r="K224" s="2">
        <v>69.0</v>
      </c>
      <c r="L224" s="2">
        <v>8595.0</v>
      </c>
      <c r="M224" s="2">
        <v>14466.0</v>
      </c>
      <c r="N224" s="2">
        <v>7.0</v>
      </c>
      <c r="O224" s="3">
        <v>5714.523867</v>
      </c>
      <c r="P224" s="7" t="str">
        <f>VLOOKUP(A224,'New Data'!A:E,2,FALSE)</f>
        <v>Male</v>
      </c>
      <c r="Q224" s="7">
        <f>VLOOKUP(A224,'New Data'!A:E,3,FALSE)</f>
        <v>34</v>
      </c>
      <c r="R224" s="7" t="str">
        <f>VLOOKUP(A224,'New Data'!A:E,4,FALSE)</f>
        <v>New Jersey</v>
      </c>
      <c r="S224" s="9">
        <f>VLOOKUP(A224,'New Data'!A:E,5,FALSE)</f>
        <v>45148</v>
      </c>
      <c r="T224" s="10">
        <f t="shared" si="3"/>
        <v>816.3605524</v>
      </c>
      <c r="U224" s="11">
        <f t="shared" si="4"/>
        <v>0.004181057989</v>
      </c>
      <c r="V224" s="12">
        <f t="shared" si="7"/>
        <v>82.81918648</v>
      </c>
      <c r="W224" s="10">
        <f t="shared" si="5"/>
        <v>346.2718213</v>
      </c>
      <c r="X224" s="11">
        <f t="shared" si="8"/>
        <v>0.1014492754</v>
      </c>
      <c r="Y224" s="11">
        <f t="shared" si="6"/>
        <v>0.5208143974</v>
      </c>
    </row>
    <row r="225">
      <c r="A225" s="7" t="str">
        <f t="shared" si="1"/>
        <v>IQSSO8533H</v>
      </c>
      <c r="B225" s="2" t="s">
        <v>839</v>
      </c>
      <c r="C225" s="2" t="s">
        <v>840</v>
      </c>
      <c r="D225" s="7" t="str">
        <f t="shared" si="2"/>
        <v>300x250 </v>
      </c>
      <c r="E225" s="2" t="s">
        <v>841</v>
      </c>
      <c r="F225" s="2" t="s">
        <v>41</v>
      </c>
      <c r="G225" s="8" t="s">
        <v>340</v>
      </c>
      <c r="H225" s="2" t="s">
        <v>48</v>
      </c>
      <c r="I225" s="2" t="s">
        <v>53</v>
      </c>
      <c r="J225" s="2">
        <v>69757.0</v>
      </c>
      <c r="K225" s="2">
        <v>199.0</v>
      </c>
      <c r="L225" s="2">
        <v>41258.0</v>
      </c>
      <c r="M225" s="2">
        <v>65374.0</v>
      </c>
      <c r="N225" s="2">
        <v>20.0</v>
      </c>
      <c r="O225" s="3">
        <v>1510.61532</v>
      </c>
      <c r="P225" s="7" t="str">
        <f>VLOOKUP(A225,'New Data'!A:E,2,FALSE)</f>
        <v>Female</v>
      </c>
      <c r="Q225" s="7">
        <f>VLOOKUP(A225,'New Data'!A:E,3,FALSE)</f>
        <v>42</v>
      </c>
      <c r="R225" s="7" t="str">
        <f>VLOOKUP(A225,'New Data'!A:E,4,FALSE)</f>
        <v>Kentucky</v>
      </c>
      <c r="S225" s="9">
        <f>VLOOKUP(A225,'New Data'!A:E,5,FALSE)</f>
        <v>45385</v>
      </c>
      <c r="T225" s="10">
        <f t="shared" si="3"/>
        <v>75.530766</v>
      </c>
      <c r="U225" s="11">
        <f t="shared" si="4"/>
        <v>0.002852760296</v>
      </c>
      <c r="V225" s="12">
        <f t="shared" si="7"/>
        <v>7.591031759</v>
      </c>
      <c r="W225" s="10">
        <f t="shared" si="5"/>
        <v>21.65539401</v>
      </c>
      <c r="X225" s="11">
        <f t="shared" si="8"/>
        <v>0.1005025126</v>
      </c>
      <c r="Y225" s="11">
        <f t="shared" si="6"/>
        <v>0.5914531875</v>
      </c>
    </row>
    <row r="226">
      <c r="A226" s="7" t="str">
        <f t="shared" si="1"/>
        <v>HTPDW1024C</v>
      </c>
      <c r="B226" s="2" t="s">
        <v>842</v>
      </c>
      <c r="C226" s="2" t="s">
        <v>843</v>
      </c>
      <c r="D226" s="7" t="str">
        <f t="shared" si="2"/>
        <v>300x250 </v>
      </c>
      <c r="E226" s="2" t="s">
        <v>844</v>
      </c>
      <c r="F226" s="2" t="s">
        <v>36</v>
      </c>
      <c r="G226" s="8" t="s">
        <v>845</v>
      </c>
      <c r="H226" s="2" t="s">
        <v>139</v>
      </c>
      <c r="I226" s="2" t="s">
        <v>31</v>
      </c>
      <c r="J226" s="2">
        <v>8000.0</v>
      </c>
      <c r="K226" s="2">
        <v>10.0</v>
      </c>
      <c r="L226" s="2">
        <v>4400.0</v>
      </c>
      <c r="M226" s="2">
        <v>6379.0</v>
      </c>
      <c r="N226" s="2">
        <v>1.0</v>
      </c>
      <c r="O226" s="3">
        <v>6159.366902</v>
      </c>
      <c r="P226" s="7" t="str">
        <f>VLOOKUP(A226,'New Data'!A:E,2,FALSE)</f>
        <v>Male</v>
      </c>
      <c r="Q226" s="7">
        <f>VLOOKUP(A226,'New Data'!A:E,3,FALSE)</f>
        <v>39</v>
      </c>
      <c r="R226" s="7" t="str">
        <f>VLOOKUP(A226,'New Data'!A:E,4,FALSE)</f>
        <v>Alabama</v>
      </c>
      <c r="S226" s="9">
        <f>VLOOKUP(A226,'New Data'!A:E,5,FALSE)</f>
        <v>45224</v>
      </c>
      <c r="T226" s="10">
        <f t="shared" si="3"/>
        <v>6159.366902</v>
      </c>
      <c r="U226" s="11">
        <f t="shared" si="4"/>
        <v>0.00125</v>
      </c>
      <c r="V226" s="12">
        <f t="shared" si="7"/>
        <v>615.9366902</v>
      </c>
      <c r="W226" s="10">
        <f t="shared" si="5"/>
        <v>769.9208628</v>
      </c>
      <c r="X226" s="11">
        <f t="shared" si="8"/>
        <v>0.1</v>
      </c>
      <c r="Y226" s="11">
        <f t="shared" si="6"/>
        <v>0.55</v>
      </c>
    </row>
    <row r="227">
      <c r="A227" s="7" t="str">
        <f t="shared" si="1"/>
        <v>YJOKS4938A</v>
      </c>
      <c r="B227" s="2" t="s">
        <v>846</v>
      </c>
      <c r="C227" s="2" t="s">
        <v>847</v>
      </c>
      <c r="D227" s="7" t="str">
        <f t="shared" si="2"/>
        <v>320x50 </v>
      </c>
      <c r="E227" s="2" t="s">
        <v>848</v>
      </c>
      <c r="F227" s="2" t="s">
        <v>28</v>
      </c>
      <c r="G227" s="8" t="s">
        <v>102</v>
      </c>
      <c r="H227" s="2" t="s">
        <v>30</v>
      </c>
      <c r="I227" s="2" t="s">
        <v>31</v>
      </c>
      <c r="J227" s="2">
        <v>33069.0</v>
      </c>
      <c r="K227" s="2">
        <v>140.0</v>
      </c>
      <c r="L227" s="2">
        <v>17744.0</v>
      </c>
      <c r="M227" s="2">
        <v>31192.0</v>
      </c>
      <c r="N227" s="2">
        <v>14.0</v>
      </c>
      <c r="O227" s="3">
        <v>1543.310611</v>
      </c>
      <c r="P227" s="7" t="str">
        <f>VLOOKUP(A227,'New Data'!A:E,2,FALSE)</f>
        <v>Female</v>
      </c>
      <c r="Q227" s="7">
        <f>VLOOKUP(A227,'New Data'!A:E,3,FALSE)</f>
        <v>49</v>
      </c>
      <c r="R227" s="7" t="str">
        <f>VLOOKUP(A227,'New Data'!A:E,4,FALSE)</f>
        <v>Alaska</v>
      </c>
      <c r="S227" s="9">
        <f>VLOOKUP(A227,'New Data'!A:E,5,FALSE)</f>
        <v>45092</v>
      </c>
      <c r="T227" s="10">
        <f t="shared" si="3"/>
        <v>110.2364722</v>
      </c>
      <c r="U227" s="11">
        <f t="shared" si="4"/>
        <v>0.004233572228</v>
      </c>
      <c r="V227" s="12">
        <f t="shared" si="7"/>
        <v>11.02364722</v>
      </c>
      <c r="W227" s="10">
        <f t="shared" si="5"/>
        <v>46.66940673</v>
      </c>
      <c r="X227" s="11">
        <f t="shared" si="8"/>
        <v>0.1</v>
      </c>
      <c r="Y227" s="11">
        <f t="shared" si="6"/>
        <v>0.5365750401</v>
      </c>
    </row>
    <row r="228">
      <c r="A228" s="7" t="str">
        <f t="shared" si="1"/>
        <v>SYCWI6055B</v>
      </c>
      <c r="B228" s="2" t="s">
        <v>849</v>
      </c>
      <c r="C228" s="2" t="s">
        <v>850</v>
      </c>
      <c r="D228" s="7" t="str">
        <f t="shared" si="2"/>
        <v>300x250 </v>
      </c>
      <c r="E228" s="2" t="s">
        <v>851</v>
      </c>
      <c r="F228" s="2" t="s">
        <v>36</v>
      </c>
      <c r="G228" s="8" t="s">
        <v>181</v>
      </c>
      <c r="H228" s="2" t="s">
        <v>48</v>
      </c>
      <c r="I228" s="2" t="s">
        <v>31</v>
      </c>
      <c r="J228" s="2">
        <v>7540.0</v>
      </c>
      <c r="K228" s="2">
        <v>10.0</v>
      </c>
      <c r="L228" s="2">
        <v>1475.0</v>
      </c>
      <c r="M228" s="2">
        <v>2054.0</v>
      </c>
      <c r="N228" s="2">
        <v>1.0</v>
      </c>
      <c r="O228" s="3">
        <v>1713.978863</v>
      </c>
      <c r="P228" s="7" t="str">
        <f>VLOOKUP(A228,'New Data'!A:E,2,FALSE)</f>
        <v>Female</v>
      </c>
      <c r="Q228" s="7">
        <f>VLOOKUP(A228,'New Data'!A:E,3,FALSE)</f>
        <v>41</v>
      </c>
      <c r="R228" s="7" t="str">
        <f>VLOOKUP(A228,'New Data'!A:E,4,FALSE)</f>
        <v>Arkansas</v>
      </c>
      <c r="S228" s="9">
        <f>VLOOKUP(A228,'New Data'!A:E,5,FALSE)</f>
        <v>45499</v>
      </c>
      <c r="T228" s="10">
        <f t="shared" si="3"/>
        <v>1713.978863</v>
      </c>
      <c r="U228" s="11">
        <f t="shared" si="4"/>
        <v>0.001326259947</v>
      </c>
      <c r="V228" s="12">
        <f t="shared" si="7"/>
        <v>171.3978863</v>
      </c>
      <c r="W228" s="10">
        <f t="shared" si="5"/>
        <v>227.3181516</v>
      </c>
      <c r="X228" s="11">
        <f t="shared" si="8"/>
        <v>0.1</v>
      </c>
      <c r="Y228" s="11">
        <f t="shared" si="6"/>
        <v>0.1956233422</v>
      </c>
    </row>
    <row r="229">
      <c r="A229" s="7" t="str">
        <f t="shared" si="1"/>
        <v>XTHAC0632A</v>
      </c>
      <c r="B229" s="2" t="s">
        <v>852</v>
      </c>
      <c r="C229" s="2" t="s">
        <v>853</v>
      </c>
      <c r="D229" s="7" t="str">
        <f t="shared" si="2"/>
        <v>300x250 </v>
      </c>
      <c r="E229" s="2" t="s">
        <v>854</v>
      </c>
      <c r="F229" s="2" t="s">
        <v>36</v>
      </c>
      <c r="G229" s="8" t="s">
        <v>275</v>
      </c>
      <c r="H229" s="2" t="s">
        <v>30</v>
      </c>
      <c r="I229" s="2" t="s">
        <v>31</v>
      </c>
      <c r="J229" s="2">
        <v>7862.0</v>
      </c>
      <c r="K229" s="2">
        <v>20.0</v>
      </c>
      <c r="L229" s="2">
        <v>2152.0</v>
      </c>
      <c r="M229" s="2">
        <v>6039.0</v>
      </c>
      <c r="N229" s="2">
        <v>2.0</v>
      </c>
      <c r="O229" s="3">
        <v>6506.433687</v>
      </c>
      <c r="P229" s="7" t="str">
        <f>VLOOKUP(A229,'New Data'!A:E,2,FALSE)</f>
        <v>Male</v>
      </c>
      <c r="Q229" s="7">
        <f>VLOOKUP(A229,'New Data'!A:E,3,FALSE)</f>
        <v>29</v>
      </c>
      <c r="R229" s="7" t="str">
        <f>VLOOKUP(A229,'New Data'!A:E,4,FALSE)</f>
        <v>Arkansas</v>
      </c>
      <c r="S229" s="9">
        <f>VLOOKUP(A229,'New Data'!A:E,5,FALSE)</f>
        <v>45039</v>
      </c>
      <c r="T229" s="10">
        <f t="shared" si="3"/>
        <v>3253.216844</v>
      </c>
      <c r="U229" s="11">
        <f t="shared" si="4"/>
        <v>0.002543881964</v>
      </c>
      <c r="V229" s="12">
        <f t="shared" si="7"/>
        <v>325.3216844</v>
      </c>
      <c r="W229" s="10">
        <f t="shared" si="5"/>
        <v>827.5799653</v>
      </c>
      <c r="X229" s="11">
        <f t="shared" si="8"/>
        <v>0.1</v>
      </c>
      <c r="Y229" s="11">
        <f t="shared" si="6"/>
        <v>0.2737216993</v>
      </c>
    </row>
    <row r="230">
      <c r="A230" s="7" t="str">
        <f t="shared" si="1"/>
        <v>XNMNN2508C</v>
      </c>
      <c r="B230" s="2" t="s">
        <v>855</v>
      </c>
      <c r="C230" s="2" t="s">
        <v>856</v>
      </c>
      <c r="D230" s="7" t="str">
        <f t="shared" si="2"/>
        <v>300x250 </v>
      </c>
      <c r="E230" s="2" t="s">
        <v>857</v>
      </c>
      <c r="F230" s="2" t="s">
        <v>28</v>
      </c>
      <c r="G230" s="8" t="s">
        <v>858</v>
      </c>
      <c r="H230" s="2" t="s">
        <v>30</v>
      </c>
      <c r="I230" s="2" t="s">
        <v>31</v>
      </c>
      <c r="J230" s="2">
        <v>7472.0</v>
      </c>
      <c r="K230" s="2">
        <v>10.0</v>
      </c>
      <c r="L230" s="2">
        <v>1191.0</v>
      </c>
      <c r="M230" s="2">
        <v>5883.0</v>
      </c>
      <c r="N230" s="2">
        <v>1.0</v>
      </c>
      <c r="O230" s="3">
        <v>2183.952037</v>
      </c>
      <c r="P230" s="7" t="str">
        <f>VLOOKUP(A230,'New Data'!A:E,2,FALSE)</f>
        <v>Female</v>
      </c>
      <c r="Q230" s="7">
        <f>VLOOKUP(A230,'New Data'!A:E,3,FALSE)</f>
        <v>43</v>
      </c>
      <c r="R230" s="7" t="str">
        <f>VLOOKUP(A230,'New Data'!A:E,4,FALSE)</f>
        <v>Colorado</v>
      </c>
      <c r="S230" s="9">
        <f>VLOOKUP(A230,'New Data'!A:E,5,FALSE)</f>
        <v>45405</v>
      </c>
      <c r="T230" s="10">
        <f t="shared" si="3"/>
        <v>2183.952037</v>
      </c>
      <c r="U230" s="11">
        <f t="shared" si="4"/>
        <v>0.001338329764</v>
      </c>
      <c r="V230" s="12">
        <f t="shared" si="7"/>
        <v>218.3952037</v>
      </c>
      <c r="W230" s="10">
        <f t="shared" si="5"/>
        <v>292.2848015</v>
      </c>
      <c r="X230" s="11">
        <f t="shared" si="8"/>
        <v>0.1</v>
      </c>
      <c r="Y230" s="11">
        <f t="shared" si="6"/>
        <v>0.1593950749</v>
      </c>
    </row>
    <row r="231">
      <c r="A231" s="7" t="str">
        <f t="shared" si="1"/>
        <v>MIEKF7155T</v>
      </c>
      <c r="B231" s="2" t="s">
        <v>859</v>
      </c>
      <c r="C231" s="2" t="s">
        <v>860</v>
      </c>
      <c r="D231" s="7" t="str">
        <f t="shared" si="2"/>
        <v>320x50 </v>
      </c>
      <c r="E231" s="2" t="s">
        <v>861</v>
      </c>
      <c r="F231" s="2" t="s">
        <v>66</v>
      </c>
      <c r="G231" s="8" t="s">
        <v>726</v>
      </c>
      <c r="H231" s="2" t="s">
        <v>71</v>
      </c>
      <c r="I231" s="2" t="s">
        <v>31</v>
      </c>
      <c r="J231" s="2">
        <v>149618.0</v>
      </c>
      <c r="K231" s="2">
        <v>260.0</v>
      </c>
      <c r="L231" s="2">
        <v>126031.0</v>
      </c>
      <c r="M231" s="2">
        <v>140596.0</v>
      </c>
      <c r="N231" s="2">
        <v>26.0</v>
      </c>
      <c r="O231" s="3">
        <v>6605.586158</v>
      </c>
      <c r="P231" s="7" t="str">
        <f>VLOOKUP(A231,'New Data'!A:E,2,FALSE)</f>
        <v>Male</v>
      </c>
      <c r="Q231" s="7">
        <f>VLOOKUP(A231,'New Data'!A:E,3,FALSE)</f>
        <v>43</v>
      </c>
      <c r="R231" s="7" t="str">
        <f>VLOOKUP(A231,'New Data'!A:E,4,FALSE)</f>
        <v>Connecticut</v>
      </c>
      <c r="S231" s="9">
        <f>VLOOKUP(A231,'New Data'!A:E,5,FALSE)</f>
        <v>45539</v>
      </c>
      <c r="T231" s="10">
        <f t="shared" si="3"/>
        <v>254.0610061</v>
      </c>
      <c r="U231" s="11">
        <f t="shared" si="4"/>
        <v>0.001737758826</v>
      </c>
      <c r="V231" s="12">
        <f t="shared" si="7"/>
        <v>25.40610061</v>
      </c>
      <c r="W231" s="10">
        <f t="shared" si="5"/>
        <v>44.14967556</v>
      </c>
      <c r="X231" s="11">
        <f t="shared" si="8"/>
        <v>0.1</v>
      </c>
      <c r="Y231" s="11">
        <f t="shared" si="6"/>
        <v>0.8423518561</v>
      </c>
    </row>
    <row r="232">
      <c r="A232" s="7" t="str">
        <f t="shared" si="1"/>
        <v>IXQEK3844N</v>
      </c>
      <c r="B232" s="2" t="s">
        <v>862</v>
      </c>
      <c r="C232" s="2" t="s">
        <v>863</v>
      </c>
      <c r="D232" s="7" t="str">
        <f t="shared" si="2"/>
        <v>300x250 </v>
      </c>
      <c r="E232" s="2" t="s">
        <v>864</v>
      </c>
      <c r="F232" s="2" t="s">
        <v>66</v>
      </c>
      <c r="G232" s="8" t="s">
        <v>838</v>
      </c>
      <c r="H232" s="2" t="s">
        <v>48</v>
      </c>
      <c r="I232" s="2" t="s">
        <v>31</v>
      </c>
      <c r="J232" s="2">
        <v>8420.0</v>
      </c>
      <c r="K232" s="2">
        <v>80.0</v>
      </c>
      <c r="L232" s="2">
        <v>4430.0</v>
      </c>
      <c r="M232" s="2">
        <v>7869.0</v>
      </c>
      <c r="N232" s="2">
        <v>8.0</v>
      </c>
      <c r="O232" s="3">
        <v>5184.585424</v>
      </c>
      <c r="P232" s="7" t="str">
        <f>VLOOKUP(A232,'New Data'!A:E,2,FALSE)</f>
        <v>Male</v>
      </c>
      <c r="Q232" s="7">
        <f>VLOOKUP(A232,'New Data'!A:E,3,FALSE)</f>
        <v>18</v>
      </c>
      <c r="R232" s="7" t="str">
        <f>VLOOKUP(A232,'New Data'!A:E,4,FALSE)</f>
        <v>Indiana</v>
      </c>
      <c r="S232" s="9">
        <f>VLOOKUP(A232,'New Data'!A:E,5,FALSE)</f>
        <v>45508</v>
      </c>
      <c r="T232" s="10">
        <f t="shared" si="3"/>
        <v>648.073178</v>
      </c>
      <c r="U232" s="11">
        <f t="shared" si="4"/>
        <v>0.009501187648</v>
      </c>
      <c r="V232" s="12">
        <f t="shared" si="7"/>
        <v>64.8073178</v>
      </c>
      <c r="W232" s="10">
        <f t="shared" si="5"/>
        <v>615.7464874</v>
      </c>
      <c r="X232" s="11">
        <f t="shared" si="8"/>
        <v>0.1</v>
      </c>
      <c r="Y232" s="11">
        <f t="shared" si="6"/>
        <v>0.526128266</v>
      </c>
    </row>
    <row r="233">
      <c r="A233" s="7" t="str">
        <f t="shared" si="1"/>
        <v>DUSFZ5266A</v>
      </c>
      <c r="B233" s="2" t="s">
        <v>865</v>
      </c>
      <c r="C233" s="2" t="s">
        <v>866</v>
      </c>
      <c r="D233" s="7" t="str">
        <f t="shared" si="2"/>
        <v>320x50 </v>
      </c>
      <c r="E233" s="2" t="s">
        <v>382</v>
      </c>
      <c r="F233" s="2" t="s">
        <v>36</v>
      </c>
      <c r="G233" s="8" t="s">
        <v>867</v>
      </c>
      <c r="H233" s="2" t="s">
        <v>30</v>
      </c>
      <c r="I233" s="2" t="s">
        <v>31</v>
      </c>
      <c r="J233" s="2">
        <v>8068.0</v>
      </c>
      <c r="K233" s="2">
        <v>10.0</v>
      </c>
      <c r="L233" s="2">
        <v>5545.0</v>
      </c>
      <c r="M233" s="2">
        <v>7554.0</v>
      </c>
      <c r="N233" s="2">
        <v>1.0</v>
      </c>
      <c r="O233" s="3">
        <v>5995.041002</v>
      </c>
      <c r="P233" s="7" t="str">
        <f>VLOOKUP(A233,'New Data'!A:E,2,FALSE)</f>
        <v>Female</v>
      </c>
      <c r="Q233" s="7">
        <f>VLOOKUP(A233,'New Data'!A:E,3,FALSE)</f>
        <v>58</v>
      </c>
      <c r="R233" s="7" t="str">
        <f>VLOOKUP(A233,'New Data'!A:E,4,FALSE)</f>
        <v>Kentucky</v>
      </c>
      <c r="S233" s="9">
        <f>VLOOKUP(A233,'New Data'!A:E,5,FALSE)</f>
        <v>45457</v>
      </c>
      <c r="T233" s="10">
        <f t="shared" si="3"/>
        <v>5995.041002</v>
      </c>
      <c r="U233" s="11">
        <f t="shared" si="4"/>
        <v>0.001239464551</v>
      </c>
      <c r="V233" s="12">
        <f t="shared" si="7"/>
        <v>599.5041002</v>
      </c>
      <c r="W233" s="10">
        <f t="shared" si="5"/>
        <v>743.0640806</v>
      </c>
      <c r="X233" s="11">
        <f t="shared" si="8"/>
        <v>0.1</v>
      </c>
      <c r="Y233" s="11">
        <f t="shared" si="6"/>
        <v>0.6872830937</v>
      </c>
    </row>
    <row r="234">
      <c r="A234" s="7" t="str">
        <f t="shared" si="1"/>
        <v>KUEOV3059A</v>
      </c>
      <c r="B234" s="2" t="s">
        <v>868</v>
      </c>
      <c r="C234" s="2" t="s">
        <v>869</v>
      </c>
      <c r="D234" s="7" t="str">
        <f t="shared" si="2"/>
        <v>320x50 </v>
      </c>
      <c r="E234" s="2" t="s">
        <v>870</v>
      </c>
      <c r="F234" s="2" t="s">
        <v>36</v>
      </c>
      <c r="G234" s="8" t="s">
        <v>871</v>
      </c>
      <c r="H234" s="2" t="s">
        <v>30</v>
      </c>
      <c r="I234" s="2" t="s">
        <v>31</v>
      </c>
      <c r="J234" s="2">
        <v>43327.0</v>
      </c>
      <c r="K234" s="2">
        <v>140.0</v>
      </c>
      <c r="L234" s="2">
        <v>4689.0</v>
      </c>
      <c r="M234" s="2">
        <v>31363.0</v>
      </c>
      <c r="N234" s="2">
        <v>14.0</v>
      </c>
      <c r="O234" s="3">
        <v>4554.876884</v>
      </c>
      <c r="P234" s="7" t="str">
        <f>VLOOKUP(A234,'New Data'!A:E,2,FALSE)</f>
        <v>Male</v>
      </c>
      <c r="Q234" s="7">
        <f>VLOOKUP(A234,'New Data'!A:E,3,FALSE)</f>
        <v>64</v>
      </c>
      <c r="R234" s="7" t="str">
        <f>VLOOKUP(A234,'New Data'!A:E,4,FALSE)</f>
        <v>Kentucky</v>
      </c>
      <c r="S234" s="9">
        <f>VLOOKUP(A234,'New Data'!A:E,5,FALSE)</f>
        <v>45548</v>
      </c>
      <c r="T234" s="10">
        <f t="shared" si="3"/>
        <v>325.3483489</v>
      </c>
      <c r="U234" s="11">
        <f t="shared" si="4"/>
        <v>0.003231241489</v>
      </c>
      <c r="V234" s="12">
        <f t="shared" si="7"/>
        <v>32.53483489</v>
      </c>
      <c r="W234" s="10">
        <f t="shared" si="5"/>
        <v>105.1279083</v>
      </c>
      <c r="X234" s="11">
        <f t="shared" si="8"/>
        <v>0.1</v>
      </c>
      <c r="Y234" s="11">
        <f t="shared" si="6"/>
        <v>0.1082235096</v>
      </c>
    </row>
    <row r="235">
      <c r="A235" s="7" t="str">
        <f t="shared" si="1"/>
        <v>UGXAX0803E</v>
      </c>
      <c r="B235" s="2" t="s">
        <v>872</v>
      </c>
      <c r="C235" s="2" t="s">
        <v>873</v>
      </c>
      <c r="D235" s="7" t="str">
        <f t="shared" si="2"/>
        <v>300x250 </v>
      </c>
      <c r="E235" s="2" t="s">
        <v>874</v>
      </c>
      <c r="F235" s="2" t="s">
        <v>28</v>
      </c>
      <c r="G235" s="8" t="s">
        <v>875</v>
      </c>
      <c r="H235" s="2" t="s">
        <v>30</v>
      </c>
      <c r="I235" s="2" t="s">
        <v>31</v>
      </c>
      <c r="J235" s="2">
        <v>12391.0</v>
      </c>
      <c r="K235" s="2">
        <v>40.0</v>
      </c>
      <c r="L235" s="2">
        <v>5756.0</v>
      </c>
      <c r="M235" s="2">
        <v>11636.0</v>
      </c>
      <c r="N235" s="2">
        <v>4.0</v>
      </c>
      <c r="O235" s="3">
        <v>3069.123483</v>
      </c>
      <c r="P235" s="7" t="str">
        <f>VLOOKUP(A235,'New Data'!A:E,2,FALSE)</f>
        <v>Female</v>
      </c>
      <c r="Q235" s="7">
        <f>VLOOKUP(A235,'New Data'!A:E,3,FALSE)</f>
        <v>41</v>
      </c>
      <c r="R235" s="7" t="str">
        <f>VLOOKUP(A235,'New Data'!A:E,4,FALSE)</f>
        <v>Maine</v>
      </c>
      <c r="S235" s="9">
        <f>VLOOKUP(A235,'New Data'!A:E,5,FALSE)</f>
        <v>45117</v>
      </c>
      <c r="T235" s="10">
        <f t="shared" si="3"/>
        <v>767.2808708</v>
      </c>
      <c r="U235" s="11">
        <f t="shared" si="4"/>
        <v>0.003228149463</v>
      </c>
      <c r="V235" s="12">
        <f t="shared" si="7"/>
        <v>76.72808708</v>
      </c>
      <c r="W235" s="10">
        <f t="shared" si="5"/>
        <v>247.6897331</v>
      </c>
      <c r="X235" s="11">
        <f t="shared" si="8"/>
        <v>0.1</v>
      </c>
      <c r="Y235" s="11">
        <f t="shared" si="6"/>
        <v>0.4645307078</v>
      </c>
    </row>
    <row r="236">
      <c r="A236" s="7" t="str">
        <f t="shared" si="1"/>
        <v>DBWPR4771C</v>
      </c>
      <c r="B236" s="2" t="s">
        <v>876</v>
      </c>
      <c r="C236" s="2" t="s">
        <v>877</v>
      </c>
      <c r="D236" s="7" t="str">
        <f t="shared" si="2"/>
        <v>320x50 </v>
      </c>
      <c r="E236" s="2" t="s">
        <v>878</v>
      </c>
      <c r="F236" s="2" t="s">
        <v>41</v>
      </c>
      <c r="G236" s="8" t="s">
        <v>879</v>
      </c>
      <c r="H236" s="2" t="s">
        <v>62</v>
      </c>
      <c r="I236" s="2" t="s">
        <v>31</v>
      </c>
      <c r="J236" s="2">
        <v>16137.0</v>
      </c>
      <c r="K236" s="2">
        <v>40.0</v>
      </c>
      <c r="L236" s="2">
        <v>7938.0</v>
      </c>
      <c r="M236" s="2">
        <v>14030.0</v>
      </c>
      <c r="N236" s="2">
        <v>4.0</v>
      </c>
      <c r="O236" s="3">
        <v>1835.048738</v>
      </c>
      <c r="P236" s="7" t="str">
        <f>VLOOKUP(A236,'New Data'!A:E,2,FALSE)</f>
        <v>Female</v>
      </c>
      <c r="Q236" s="7">
        <f>VLOOKUP(A236,'New Data'!A:E,3,FALSE)</f>
        <v>48</v>
      </c>
      <c r="R236" s="7" t="str">
        <f>VLOOKUP(A236,'New Data'!A:E,4,FALSE)</f>
        <v>Michigan</v>
      </c>
      <c r="S236" s="9">
        <f>VLOOKUP(A236,'New Data'!A:E,5,FALSE)</f>
        <v>45209</v>
      </c>
      <c r="T236" s="10">
        <f t="shared" si="3"/>
        <v>458.7621845</v>
      </c>
      <c r="U236" s="11">
        <f t="shared" si="4"/>
        <v>0.002478775485</v>
      </c>
      <c r="V236" s="12">
        <f t="shared" si="7"/>
        <v>45.87621845</v>
      </c>
      <c r="W236" s="10">
        <f t="shared" si="5"/>
        <v>113.7168456</v>
      </c>
      <c r="X236" s="11">
        <f t="shared" si="8"/>
        <v>0.1</v>
      </c>
      <c r="Y236" s="11">
        <f t="shared" si="6"/>
        <v>0.491912995</v>
      </c>
    </row>
    <row r="237">
      <c r="A237" s="7" t="str">
        <f t="shared" si="1"/>
        <v>AFMSM7834H</v>
      </c>
      <c r="B237" s="2" t="s">
        <v>880</v>
      </c>
      <c r="C237" s="2" t="s">
        <v>881</v>
      </c>
      <c r="D237" s="7" t="str">
        <f t="shared" si="2"/>
        <v>300x250 </v>
      </c>
      <c r="E237" s="2" t="s">
        <v>882</v>
      </c>
      <c r="F237" s="2" t="s">
        <v>36</v>
      </c>
      <c r="G237" s="8" t="s">
        <v>883</v>
      </c>
      <c r="H237" s="2" t="s">
        <v>30</v>
      </c>
      <c r="I237" s="2" t="s">
        <v>53</v>
      </c>
      <c r="J237" s="2">
        <v>16354.0</v>
      </c>
      <c r="K237" s="2">
        <v>40.0</v>
      </c>
      <c r="L237" s="2">
        <v>8061.0</v>
      </c>
      <c r="M237" s="2">
        <v>15667.0</v>
      </c>
      <c r="N237" s="2">
        <v>4.0</v>
      </c>
      <c r="O237" s="3">
        <v>1610.319977</v>
      </c>
      <c r="P237" s="7" t="str">
        <f>VLOOKUP(A237,'New Data'!A:E,2,FALSE)</f>
        <v>Male</v>
      </c>
      <c r="Q237" s="7">
        <f>VLOOKUP(A237,'New Data'!A:E,3,FALSE)</f>
        <v>59</v>
      </c>
      <c r="R237" s="7" t="str">
        <f>VLOOKUP(A237,'New Data'!A:E,4,FALSE)</f>
        <v>Montana</v>
      </c>
      <c r="S237" s="9">
        <f>VLOOKUP(A237,'New Data'!A:E,5,FALSE)</f>
        <v>45487</v>
      </c>
      <c r="T237" s="10">
        <f t="shared" si="3"/>
        <v>402.5799943</v>
      </c>
      <c r="U237" s="11">
        <f t="shared" si="4"/>
        <v>0.002445884799</v>
      </c>
      <c r="V237" s="12">
        <f t="shared" si="7"/>
        <v>40.25799943</v>
      </c>
      <c r="W237" s="10">
        <f t="shared" si="5"/>
        <v>98.46642882</v>
      </c>
      <c r="X237" s="11">
        <f t="shared" si="8"/>
        <v>0.1</v>
      </c>
      <c r="Y237" s="11">
        <f t="shared" si="6"/>
        <v>0.4929069341</v>
      </c>
    </row>
    <row r="238">
      <c r="A238" s="7" t="str">
        <f t="shared" si="1"/>
        <v>YHBPW3142T</v>
      </c>
      <c r="B238" s="2" t="s">
        <v>884</v>
      </c>
      <c r="C238" s="2" t="s">
        <v>885</v>
      </c>
      <c r="D238" s="7" t="str">
        <f t="shared" si="2"/>
        <v>320x50 </v>
      </c>
      <c r="E238" s="2" t="s">
        <v>886</v>
      </c>
      <c r="F238" s="2" t="s">
        <v>41</v>
      </c>
      <c r="G238" s="8" t="s">
        <v>211</v>
      </c>
      <c r="H238" s="2" t="s">
        <v>30</v>
      </c>
      <c r="I238" s="2" t="s">
        <v>31</v>
      </c>
      <c r="J238" s="2">
        <v>9515.0</v>
      </c>
      <c r="K238" s="2">
        <v>30.0</v>
      </c>
      <c r="L238" s="2">
        <v>6169.0</v>
      </c>
      <c r="M238" s="2">
        <v>9138.0</v>
      </c>
      <c r="N238" s="2">
        <v>3.0</v>
      </c>
      <c r="O238" s="3">
        <v>5776.508186</v>
      </c>
      <c r="P238" s="7" t="str">
        <f>VLOOKUP(A238,'New Data'!A:E,2,FALSE)</f>
        <v>Female</v>
      </c>
      <c r="Q238" s="7">
        <f>VLOOKUP(A238,'New Data'!A:E,3,FALSE)</f>
        <v>43</v>
      </c>
      <c r="R238" s="7" t="str">
        <f>VLOOKUP(A238,'New Data'!A:E,4,FALSE)</f>
        <v>New Jersey</v>
      </c>
      <c r="S238" s="9">
        <f>VLOOKUP(A238,'New Data'!A:E,5,FALSE)</f>
        <v>44993</v>
      </c>
      <c r="T238" s="10">
        <f t="shared" si="3"/>
        <v>1925.502729</v>
      </c>
      <c r="U238" s="11">
        <f t="shared" si="4"/>
        <v>0.003152916448</v>
      </c>
      <c r="V238" s="12">
        <f t="shared" si="7"/>
        <v>192.5502729</v>
      </c>
      <c r="W238" s="10">
        <f t="shared" si="5"/>
        <v>607.0949223</v>
      </c>
      <c r="X238" s="11">
        <f t="shared" si="8"/>
        <v>0.1</v>
      </c>
      <c r="Y238" s="11">
        <f t="shared" si="6"/>
        <v>0.6483447189</v>
      </c>
    </row>
    <row r="239">
      <c r="A239" s="7" t="str">
        <f t="shared" si="1"/>
        <v>LLQYY4909B</v>
      </c>
      <c r="B239" s="2" t="s">
        <v>887</v>
      </c>
      <c r="C239" s="2" t="s">
        <v>888</v>
      </c>
      <c r="D239" s="7" t="str">
        <f t="shared" si="2"/>
        <v>300x50 </v>
      </c>
      <c r="E239" s="2" t="s">
        <v>889</v>
      </c>
      <c r="F239" s="2" t="s">
        <v>36</v>
      </c>
      <c r="G239" s="8" t="s">
        <v>890</v>
      </c>
      <c r="H239" s="2" t="s">
        <v>62</v>
      </c>
      <c r="I239" s="2" t="s">
        <v>31</v>
      </c>
      <c r="J239" s="2">
        <v>7531.0</v>
      </c>
      <c r="K239" s="2">
        <v>10.0</v>
      </c>
      <c r="L239" s="2">
        <v>3059.0</v>
      </c>
      <c r="M239" s="2">
        <v>6523.0</v>
      </c>
      <c r="N239" s="2">
        <v>1.0</v>
      </c>
      <c r="O239" s="3">
        <v>1937.058388</v>
      </c>
      <c r="P239" s="7" t="str">
        <f>VLOOKUP(A239,'New Data'!A:E,2,FALSE)</f>
        <v>Female</v>
      </c>
      <c r="Q239" s="7">
        <f>VLOOKUP(A239,'New Data'!A:E,3,FALSE)</f>
        <v>36</v>
      </c>
      <c r="R239" s="7" t="str">
        <f>VLOOKUP(A239,'New Data'!A:E,4,FALSE)</f>
        <v>New York</v>
      </c>
      <c r="S239" s="9">
        <f>VLOOKUP(A239,'New Data'!A:E,5,FALSE)</f>
        <v>45332</v>
      </c>
      <c r="T239" s="10">
        <f t="shared" si="3"/>
        <v>1937.058388</v>
      </c>
      <c r="U239" s="11">
        <f t="shared" si="4"/>
        <v>0.001327844908</v>
      </c>
      <c r="V239" s="12">
        <f t="shared" si="7"/>
        <v>193.7058388</v>
      </c>
      <c r="W239" s="10">
        <f t="shared" si="5"/>
        <v>257.2113116</v>
      </c>
      <c r="X239" s="11">
        <f t="shared" si="8"/>
        <v>0.1</v>
      </c>
      <c r="Y239" s="11">
        <f t="shared" si="6"/>
        <v>0.4061877573</v>
      </c>
    </row>
    <row r="240">
      <c r="A240" s="7" t="str">
        <f t="shared" si="1"/>
        <v>KNJHG4959G</v>
      </c>
      <c r="B240" s="2" t="s">
        <v>891</v>
      </c>
      <c r="C240" s="2" t="s">
        <v>892</v>
      </c>
      <c r="D240" s="7" t="str">
        <f t="shared" si="2"/>
        <v>320x50 </v>
      </c>
      <c r="E240" s="2" t="s">
        <v>893</v>
      </c>
      <c r="F240" s="2" t="s">
        <v>36</v>
      </c>
      <c r="G240" s="8" t="s">
        <v>894</v>
      </c>
      <c r="H240" s="2" t="s">
        <v>48</v>
      </c>
      <c r="I240" s="2" t="s">
        <v>31</v>
      </c>
      <c r="J240" s="2">
        <v>7769.0</v>
      </c>
      <c r="K240" s="2">
        <v>10.0</v>
      </c>
      <c r="L240" s="2">
        <v>3152.0</v>
      </c>
      <c r="M240" s="2">
        <v>6464.0</v>
      </c>
      <c r="N240" s="2">
        <v>1.0</v>
      </c>
      <c r="O240" s="3">
        <v>5603.048132</v>
      </c>
      <c r="P240" s="7" t="str">
        <f>VLOOKUP(A240,'New Data'!A:E,2,FALSE)</f>
        <v>Female</v>
      </c>
      <c r="Q240" s="7">
        <f>VLOOKUP(A240,'New Data'!A:E,3,FALSE)</f>
        <v>64</v>
      </c>
      <c r="R240" s="7" t="str">
        <f>VLOOKUP(A240,'New Data'!A:E,4,FALSE)</f>
        <v>North Carolina</v>
      </c>
      <c r="S240" s="9">
        <f>VLOOKUP(A240,'New Data'!A:E,5,FALSE)</f>
        <v>45374</v>
      </c>
      <c r="T240" s="10">
        <f t="shared" si="3"/>
        <v>5603.048132</v>
      </c>
      <c r="U240" s="11">
        <f t="shared" si="4"/>
        <v>0.001287166946</v>
      </c>
      <c r="V240" s="12">
        <f t="shared" si="7"/>
        <v>560.3048132</v>
      </c>
      <c r="W240" s="10">
        <f t="shared" si="5"/>
        <v>721.205835</v>
      </c>
      <c r="X240" s="11">
        <f t="shared" si="8"/>
        <v>0.1</v>
      </c>
      <c r="Y240" s="11">
        <f t="shared" si="6"/>
        <v>0.4057150212</v>
      </c>
    </row>
    <row r="241">
      <c r="A241" s="7" t="str">
        <f t="shared" si="1"/>
        <v>KODBQ9842M</v>
      </c>
      <c r="B241" s="2" t="s">
        <v>895</v>
      </c>
      <c r="C241" s="2" t="s">
        <v>896</v>
      </c>
      <c r="D241" s="7" t="str">
        <f t="shared" si="2"/>
        <v>300x250 </v>
      </c>
      <c r="E241" s="2" t="s">
        <v>897</v>
      </c>
      <c r="F241" s="2" t="s">
        <v>36</v>
      </c>
      <c r="G241" s="8" t="s">
        <v>898</v>
      </c>
      <c r="H241" s="2" t="s">
        <v>30</v>
      </c>
      <c r="I241" s="2" t="s">
        <v>53</v>
      </c>
      <c r="J241" s="2">
        <v>20459.0</v>
      </c>
      <c r="K241" s="2">
        <v>40.0</v>
      </c>
      <c r="L241" s="2">
        <v>12668.0</v>
      </c>
      <c r="M241" s="2">
        <v>18613.0</v>
      </c>
      <c r="N241" s="2">
        <v>4.0</v>
      </c>
      <c r="O241" s="3">
        <v>1842.606513</v>
      </c>
      <c r="P241" s="7" t="str">
        <f>VLOOKUP(A241,'New Data'!A:E,2,FALSE)</f>
        <v>Male</v>
      </c>
      <c r="Q241" s="7">
        <f>VLOOKUP(A241,'New Data'!A:E,3,FALSE)</f>
        <v>47</v>
      </c>
      <c r="R241" s="7" t="str">
        <f>VLOOKUP(A241,'New Data'!A:E,4,FALSE)</f>
        <v>North Dakota</v>
      </c>
      <c r="S241" s="9">
        <f>VLOOKUP(A241,'New Data'!A:E,5,FALSE)</f>
        <v>45435</v>
      </c>
      <c r="T241" s="10">
        <f t="shared" si="3"/>
        <v>460.6516283</v>
      </c>
      <c r="U241" s="11">
        <f t="shared" si="4"/>
        <v>0.001955129772</v>
      </c>
      <c r="V241" s="12">
        <f t="shared" si="7"/>
        <v>46.06516283</v>
      </c>
      <c r="W241" s="10">
        <f t="shared" si="5"/>
        <v>90.06337128</v>
      </c>
      <c r="X241" s="11">
        <f t="shared" si="8"/>
        <v>0.1</v>
      </c>
      <c r="Y241" s="11">
        <f t="shared" si="6"/>
        <v>0.6191895987</v>
      </c>
    </row>
    <row r="242">
      <c r="A242" s="7" t="str">
        <f t="shared" si="1"/>
        <v>ZZDMK1526H</v>
      </c>
      <c r="B242" s="2" t="s">
        <v>899</v>
      </c>
      <c r="C242" s="2" t="s">
        <v>900</v>
      </c>
      <c r="D242" s="7" t="str">
        <f t="shared" si="2"/>
        <v>300x250 </v>
      </c>
      <c r="E242" s="2" t="s">
        <v>901</v>
      </c>
      <c r="F242" s="2" t="s">
        <v>41</v>
      </c>
      <c r="G242" s="8" t="s">
        <v>93</v>
      </c>
      <c r="H242" s="2" t="s">
        <v>786</v>
      </c>
      <c r="I242" s="2" t="s">
        <v>53</v>
      </c>
      <c r="J242" s="2">
        <v>74426.0</v>
      </c>
      <c r="K242" s="2">
        <v>150.0</v>
      </c>
      <c r="L242" s="2">
        <v>39257.0</v>
      </c>
      <c r="M242" s="2">
        <v>67151.0</v>
      </c>
      <c r="N242" s="2">
        <v>15.0</v>
      </c>
      <c r="O242" s="3">
        <v>1519.596552</v>
      </c>
      <c r="P242" s="7" t="str">
        <f>VLOOKUP(A242,'New Data'!A:E,2,FALSE)</f>
        <v>Male</v>
      </c>
      <c r="Q242" s="7">
        <f>VLOOKUP(A242,'New Data'!A:E,3,FALSE)</f>
        <v>39</v>
      </c>
      <c r="R242" s="7" t="str">
        <f>VLOOKUP(A242,'New Data'!A:E,4,FALSE)</f>
        <v>Oklahoma</v>
      </c>
      <c r="S242" s="9">
        <f>VLOOKUP(A242,'New Data'!A:E,5,FALSE)</f>
        <v>45149</v>
      </c>
      <c r="T242" s="10">
        <f t="shared" si="3"/>
        <v>101.3064368</v>
      </c>
      <c r="U242" s="11">
        <f t="shared" si="4"/>
        <v>0.002015424717</v>
      </c>
      <c r="V242" s="12">
        <f t="shared" si="7"/>
        <v>10.13064368</v>
      </c>
      <c r="W242" s="10">
        <f t="shared" si="5"/>
        <v>20.41754967</v>
      </c>
      <c r="X242" s="11">
        <f t="shared" si="8"/>
        <v>0.1</v>
      </c>
      <c r="Y242" s="11">
        <f t="shared" si="6"/>
        <v>0.5274635208</v>
      </c>
    </row>
    <row r="243">
      <c r="A243" s="7" t="str">
        <f t="shared" si="1"/>
        <v>EDGHK7447A</v>
      </c>
      <c r="B243" s="2" t="s">
        <v>902</v>
      </c>
      <c r="C243" s="2" t="s">
        <v>903</v>
      </c>
      <c r="D243" s="7" t="str">
        <f t="shared" si="2"/>
        <v>300x50 </v>
      </c>
      <c r="E243" s="2" t="s">
        <v>904</v>
      </c>
      <c r="F243" s="2" t="s">
        <v>66</v>
      </c>
      <c r="G243" s="8" t="s">
        <v>114</v>
      </c>
      <c r="H243" s="2" t="s">
        <v>48</v>
      </c>
      <c r="I243" s="2" t="s">
        <v>31</v>
      </c>
      <c r="J243" s="2">
        <v>10819.0</v>
      </c>
      <c r="K243" s="2">
        <v>20.0</v>
      </c>
      <c r="L243" s="2">
        <v>4168.0</v>
      </c>
      <c r="M243" s="2">
        <v>9768.0</v>
      </c>
      <c r="N243" s="2">
        <v>2.0</v>
      </c>
      <c r="O243" s="3">
        <v>1504.329214</v>
      </c>
      <c r="P243" s="7" t="str">
        <f>VLOOKUP(A243,'New Data'!A:E,2,FALSE)</f>
        <v>Male</v>
      </c>
      <c r="Q243" s="7">
        <f>VLOOKUP(A243,'New Data'!A:E,3,FALSE)</f>
        <v>40</v>
      </c>
      <c r="R243" s="7" t="str">
        <f>VLOOKUP(A243,'New Data'!A:E,4,FALSE)</f>
        <v>Oregon</v>
      </c>
      <c r="S243" s="9">
        <f>VLOOKUP(A243,'New Data'!A:E,5,FALSE)</f>
        <v>45117</v>
      </c>
      <c r="T243" s="10">
        <f t="shared" si="3"/>
        <v>752.164607</v>
      </c>
      <c r="U243" s="11">
        <f t="shared" si="4"/>
        <v>0.001848599686</v>
      </c>
      <c r="V243" s="12">
        <f t="shared" si="7"/>
        <v>75.2164607</v>
      </c>
      <c r="W243" s="10">
        <f t="shared" si="5"/>
        <v>139.0451256</v>
      </c>
      <c r="X243" s="11">
        <f t="shared" si="8"/>
        <v>0.1</v>
      </c>
      <c r="Y243" s="11">
        <f t="shared" si="6"/>
        <v>0.3852481745</v>
      </c>
    </row>
    <row r="244">
      <c r="A244" s="7" t="str">
        <f t="shared" si="1"/>
        <v>BOQOT3577K</v>
      </c>
      <c r="B244" s="2" t="s">
        <v>905</v>
      </c>
      <c r="C244" s="2" t="s">
        <v>906</v>
      </c>
      <c r="D244" s="7" t="str">
        <f t="shared" si="2"/>
        <v>300x250 </v>
      </c>
      <c r="E244" s="2" t="s">
        <v>907</v>
      </c>
      <c r="F244" s="2" t="s">
        <v>36</v>
      </c>
      <c r="G244" s="8" t="s">
        <v>908</v>
      </c>
      <c r="H244" s="2" t="s">
        <v>48</v>
      </c>
      <c r="I244" s="2" t="s">
        <v>31</v>
      </c>
      <c r="J244" s="2">
        <v>7356.0</v>
      </c>
      <c r="K244" s="2">
        <v>10.0</v>
      </c>
      <c r="L244" s="2">
        <v>1588.0</v>
      </c>
      <c r="M244" s="2">
        <v>7088.0</v>
      </c>
      <c r="N244" s="2">
        <v>1.0</v>
      </c>
      <c r="O244" s="3">
        <v>1730.37357</v>
      </c>
      <c r="P244" s="7" t="str">
        <f>VLOOKUP(A244,'New Data'!A:E,2,FALSE)</f>
        <v>Male</v>
      </c>
      <c r="Q244" s="7">
        <f>VLOOKUP(A244,'New Data'!A:E,3,FALSE)</f>
        <v>33</v>
      </c>
      <c r="R244" s="7" t="str">
        <f>VLOOKUP(A244,'New Data'!A:E,4,FALSE)</f>
        <v>Rhode Island</v>
      </c>
      <c r="S244" s="9">
        <f>VLOOKUP(A244,'New Data'!A:E,5,FALSE)</f>
        <v>45105</v>
      </c>
      <c r="T244" s="10">
        <f t="shared" si="3"/>
        <v>1730.37357</v>
      </c>
      <c r="U244" s="11">
        <f t="shared" si="4"/>
        <v>0.001359434475</v>
      </c>
      <c r="V244" s="12">
        <f t="shared" si="7"/>
        <v>173.037357</v>
      </c>
      <c r="W244" s="10">
        <f t="shared" si="5"/>
        <v>235.2329486</v>
      </c>
      <c r="X244" s="11">
        <f t="shared" si="8"/>
        <v>0.1</v>
      </c>
      <c r="Y244" s="11">
        <f t="shared" si="6"/>
        <v>0.2158781947</v>
      </c>
    </row>
    <row r="245">
      <c r="A245" s="7" t="str">
        <f t="shared" si="1"/>
        <v>DYYCQ3365N</v>
      </c>
      <c r="B245" s="2" t="s">
        <v>909</v>
      </c>
      <c r="C245" s="2" t="s">
        <v>910</v>
      </c>
      <c r="D245" s="7" t="str">
        <f t="shared" si="2"/>
        <v>300x250 </v>
      </c>
      <c r="E245" s="2" t="s">
        <v>911</v>
      </c>
      <c r="F245" s="2" t="s">
        <v>66</v>
      </c>
      <c r="G245" s="8" t="s">
        <v>67</v>
      </c>
      <c r="H245" s="2" t="s">
        <v>71</v>
      </c>
      <c r="I245" s="2" t="s">
        <v>31</v>
      </c>
      <c r="J245" s="2">
        <v>8545.0</v>
      </c>
      <c r="K245" s="2">
        <v>20.0</v>
      </c>
      <c r="L245" s="2">
        <v>3454.0</v>
      </c>
      <c r="M245" s="2">
        <v>5510.0</v>
      </c>
      <c r="N245" s="2">
        <v>2.0</v>
      </c>
      <c r="O245" s="3">
        <v>2181.247949</v>
      </c>
      <c r="P245" s="7" t="str">
        <f>VLOOKUP(A245,'New Data'!A:E,2,FALSE)</f>
        <v>Male</v>
      </c>
      <c r="Q245" s="7">
        <f>VLOOKUP(A245,'New Data'!A:E,3,FALSE)</f>
        <v>62</v>
      </c>
      <c r="R245" s="7" t="str">
        <f>VLOOKUP(A245,'New Data'!A:E,4,FALSE)</f>
        <v>South Carolina</v>
      </c>
      <c r="S245" s="9">
        <f>VLOOKUP(A245,'New Data'!A:E,5,FALSE)</f>
        <v>44948</v>
      </c>
      <c r="T245" s="10">
        <f t="shared" si="3"/>
        <v>1090.623975</v>
      </c>
      <c r="U245" s="11">
        <f t="shared" si="4"/>
        <v>0.002340550029</v>
      </c>
      <c r="V245" s="12">
        <f t="shared" si="7"/>
        <v>109.0623975</v>
      </c>
      <c r="W245" s="10">
        <f t="shared" si="5"/>
        <v>255.2659975</v>
      </c>
      <c r="X245" s="11">
        <f t="shared" si="8"/>
        <v>0.1</v>
      </c>
      <c r="Y245" s="11">
        <f t="shared" si="6"/>
        <v>0.4042129901</v>
      </c>
    </row>
    <row r="246">
      <c r="A246" s="7" t="str">
        <f t="shared" si="1"/>
        <v>NKXQD8942M</v>
      </c>
      <c r="B246" s="2" t="s">
        <v>912</v>
      </c>
      <c r="C246" s="2" t="s">
        <v>913</v>
      </c>
      <c r="D246" s="7" t="str">
        <f t="shared" si="2"/>
        <v>300x250 </v>
      </c>
      <c r="E246" s="2" t="s">
        <v>914</v>
      </c>
      <c r="F246" s="2" t="s">
        <v>41</v>
      </c>
      <c r="G246" s="8" t="s">
        <v>122</v>
      </c>
      <c r="H246" s="2" t="s">
        <v>48</v>
      </c>
      <c r="I246" s="2" t="s">
        <v>43</v>
      </c>
      <c r="J246" s="2">
        <v>17228.0</v>
      </c>
      <c r="K246" s="2">
        <v>30.0</v>
      </c>
      <c r="L246" s="2">
        <v>11116.0</v>
      </c>
      <c r="M246" s="2">
        <v>16044.0</v>
      </c>
      <c r="N246" s="2">
        <v>3.0</v>
      </c>
      <c r="O246" s="3">
        <v>1547.513459</v>
      </c>
      <c r="P246" s="7" t="str">
        <f>VLOOKUP(A246,'New Data'!A:E,2,FALSE)</f>
        <v>Female</v>
      </c>
      <c r="Q246" s="7">
        <f>VLOOKUP(A246,'New Data'!A:E,3,FALSE)</f>
        <v>36</v>
      </c>
      <c r="R246" s="7" t="str">
        <f>VLOOKUP(A246,'New Data'!A:E,4,FALSE)</f>
        <v>Texas</v>
      </c>
      <c r="S246" s="9">
        <f>VLOOKUP(A246,'New Data'!A:E,5,FALSE)</f>
        <v>45125</v>
      </c>
      <c r="T246" s="10">
        <f t="shared" si="3"/>
        <v>515.8378197</v>
      </c>
      <c r="U246" s="11">
        <f t="shared" si="4"/>
        <v>0.001741351289</v>
      </c>
      <c r="V246" s="12">
        <f t="shared" si="7"/>
        <v>51.58378197</v>
      </c>
      <c r="W246" s="10">
        <f t="shared" si="5"/>
        <v>89.8254852</v>
      </c>
      <c r="X246" s="11">
        <f t="shared" si="8"/>
        <v>0.1</v>
      </c>
      <c r="Y246" s="11">
        <f t="shared" si="6"/>
        <v>0.6452286975</v>
      </c>
    </row>
    <row r="247">
      <c r="A247" s="7" t="str">
        <f t="shared" si="1"/>
        <v>MDRXP7045D</v>
      </c>
      <c r="B247" s="2" t="s">
        <v>915</v>
      </c>
      <c r="C247" s="2" t="s">
        <v>916</v>
      </c>
      <c r="D247" s="7" t="str">
        <f t="shared" si="2"/>
        <v>320x50 </v>
      </c>
      <c r="E247" s="2" t="s">
        <v>917</v>
      </c>
      <c r="F247" s="2" t="s">
        <v>36</v>
      </c>
      <c r="G247" s="8" t="s">
        <v>918</v>
      </c>
      <c r="H247" s="2" t="s">
        <v>30</v>
      </c>
      <c r="I247" s="2" t="s">
        <v>31</v>
      </c>
      <c r="J247" s="2">
        <v>14890.0</v>
      </c>
      <c r="K247" s="2">
        <v>60.0</v>
      </c>
      <c r="L247" s="2">
        <v>6248.0</v>
      </c>
      <c r="M247" s="2">
        <v>11493.0</v>
      </c>
      <c r="N247" s="2">
        <v>6.0</v>
      </c>
      <c r="O247" s="3">
        <v>1982.416484</v>
      </c>
      <c r="P247" s="7" t="str">
        <f>VLOOKUP(A247,'New Data'!A:E,2,FALSE)</f>
        <v>Male</v>
      </c>
      <c r="Q247" s="7">
        <f>VLOOKUP(A247,'New Data'!A:E,3,FALSE)</f>
        <v>40</v>
      </c>
      <c r="R247" s="7" t="str">
        <f>VLOOKUP(A247,'New Data'!A:E,4,FALSE)</f>
        <v>Utah</v>
      </c>
      <c r="S247" s="9">
        <f>VLOOKUP(A247,'New Data'!A:E,5,FALSE)</f>
        <v>45092</v>
      </c>
      <c r="T247" s="10">
        <f t="shared" si="3"/>
        <v>330.4027473</v>
      </c>
      <c r="U247" s="11">
        <f t="shared" si="4"/>
        <v>0.004029550034</v>
      </c>
      <c r="V247" s="12">
        <f t="shared" si="7"/>
        <v>33.04027473</v>
      </c>
      <c r="W247" s="10">
        <f t="shared" si="5"/>
        <v>133.1374402</v>
      </c>
      <c r="X247" s="11">
        <f t="shared" si="8"/>
        <v>0.1</v>
      </c>
      <c r="Y247" s="11">
        <f t="shared" si="6"/>
        <v>0.4196104768</v>
      </c>
    </row>
    <row r="248">
      <c r="A248" s="7" t="str">
        <f t="shared" si="1"/>
        <v>DBLTB3558S</v>
      </c>
      <c r="B248" s="2" t="s">
        <v>919</v>
      </c>
      <c r="C248" s="2" t="s">
        <v>920</v>
      </c>
      <c r="D248" s="7" t="str">
        <f t="shared" si="2"/>
        <v>320x50 </v>
      </c>
      <c r="E248" s="2" t="s">
        <v>921</v>
      </c>
      <c r="F248" s="2" t="s">
        <v>36</v>
      </c>
      <c r="G248" s="8" t="s">
        <v>534</v>
      </c>
      <c r="H248" s="2" t="s">
        <v>71</v>
      </c>
      <c r="I248" s="2" t="s">
        <v>31</v>
      </c>
      <c r="J248" s="2">
        <v>16372.0</v>
      </c>
      <c r="K248" s="2">
        <v>90.0</v>
      </c>
      <c r="L248" s="2">
        <v>4731.0</v>
      </c>
      <c r="M248" s="2">
        <v>15332.0</v>
      </c>
      <c r="N248" s="2">
        <v>9.0</v>
      </c>
      <c r="O248" s="3">
        <v>1704.511123</v>
      </c>
      <c r="P248" s="7" t="str">
        <f>VLOOKUP(A248,'New Data'!A:E,2,FALSE)</f>
        <v>Male</v>
      </c>
      <c r="Q248" s="7">
        <f>VLOOKUP(A248,'New Data'!A:E,3,FALSE)</f>
        <v>64</v>
      </c>
      <c r="R248" s="7" t="str">
        <f>VLOOKUP(A248,'New Data'!A:E,4,FALSE)</f>
        <v>Utah</v>
      </c>
      <c r="S248" s="9">
        <f>VLOOKUP(A248,'New Data'!A:E,5,FALSE)</f>
        <v>45181</v>
      </c>
      <c r="T248" s="10">
        <f t="shared" si="3"/>
        <v>189.3901248</v>
      </c>
      <c r="U248" s="11">
        <f t="shared" si="4"/>
        <v>0.005497190325</v>
      </c>
      <c r="V248" s="12">
        <f t="shared" si="7"/>
        <v>18.93901248</v>
      </c>
      <c r="W248" s="10">
        <f t="shared" si="5"/>
        <v>104.1113562</v>
      </c>
      <c r="X248" s="11">
        <f t="shared" si="8"/>
        <v>0.1</v>
      </c>
      <c r="Y248" s="11">
        <f t="shared" si="6"/>
        <v>0.2889689714</v>
      </c>
    </row>
    <row r="249">
      <c r="A249" s="7" t="str">
        <f t="shared" si="1"/>
        <v>PSRDL1633K</v>
      </c>
      <c r="B249" s="2" t="s">
        <v>922</v>
      </c>
      <c r="C249" s="2" t="s">
        <v>923</v>
      </c>
      <c r="D249" s="7" t="str">
        <f t="shared" si="2"/>
        <v>300x250 </v>
      </c>
      <c r="E249" s="2" t="s">
        <v>924</v>
      </c>
      <c r="F249" s="2" t="s">
        <v>66</v>
      </c>
      <c r="G249" s="8" t="s">
        <v>828</v>
      </c>
      <c r="H249" s="2" t="s">
        <v>30</v>
      </c>
      <c r="I249" s="2" t="s">
        <v>31</v>
      </c>
      <c r="J249" s="2">
        <v>12280.0</v>
      </c>
      <c r="K249" s="2">
        <v>40.0</v>
      </c>
      <c r="L249" s="2">
        <v>9613.0</v>
      </c>
      <c r="M249" s="2">
        <v>11247.0</v>
      </c>
      <c r="N249" s="2">
        <v>4.0</v>
      </c>
      <c r="O249" s="3">
        <v>1765.39871</v>
      </c>
      <c r="P249" s="7" t="str">
        <f>VLOOKUP(A249,'New Data'!A:E,2,FALSE)</f>
        <v>Male</v>
      </c>
      <c r="Q249" s="7">
        <f>VLOOKUP(A249,'New Data'!A:E,3,FALSE)</f>
        <v>53</v>
      </c>
      <c r="R249" s="7" t="str">
        <f>VLOOKUP(A249,'New Data'!A:E,4,FALSE)</f>
        <v>Vermont</v>
      </c>
      <c r="S249" s="9">
        <f>VLOOKUP(A249,'New Data'!A:E,5,FALSE)</f>
        <v>45449</v>
      </c>
      <c r="T249" s="10">
        <f t="shared" si="3"/>
        <v>441.3496775</v>
      </c>
      <c r="U249" s="11">
        <f t="shared" si="4"/>
        <v>0.00325732899</v>
      </c>
      <c r="V249" s="12">
        <f t="shared" si="7"/>
        <v>44.13496775</v>
      </c>
      <c r="W249" s="10">
        <f t="shared" si="5"/>
        <v>143.7621099</v>
      </c>
      <c r="X249" s="11">
        <f t="shared" si="8"/>
        <v>0.1</v>
      </c>
      <c r="Y249" s="11">
        <f t="shared" si="6"/>
        <v>0.7828175896</v>
      </c>
    </row>
    <row r="250">
      <c r="A250" s="7" t="str">
        <f t="shared" si="1"/>
        <v>EBJLN4203Z</v>
      </c>
      <c r="B250" s="2" t="s">
        <v>925</v>
      </c>
      <c r="C250" s="2" t="s">
        <v>926</v>
      </c>
      <c r="D250" s="7" t="str">
        <f t="shared" si="2"/>
        <v>300x250 </v>
      </c>
      <c r="E250" s="2" t="s">
        <v>927</v>
      </c>
      <c r="F250" s="2" t="s">
        <v>66</v>
      </c>
      <c r="G250" s="8" t="s">
        <v>928</v>
      </c>
      <c r="H250" s="2" t="s">
        <v>220</v>
      </c>
      <c r="I250" s="2" t="s">
        <v>31</v>
      </c>
      <c r="J250" s="2">
        <v>9149.0</v>
      </c>
      <c r="K250" s="2">
        <v>40.0</v>
      </c>
      <c r="L250" s="2">
        <v>4568.0</v>
      </c>
      <c r="M250" s="2">
        <v>8648.0</v>
      </c>
      <c r="N250" s="2">
        <v>4.0</v>
      </c>
      <c r="O250" s="3">
        <v>1758.098365</v>
      </c>
      <c r="P250" s="7" t="str">
        <f>VLOOKUP(A250,'New Data'!A:E,2,FALSE)</f>
        <v>Female</v>
      </c>
      <c r="Q250" s="7">
        <f>VLOOKUP(A250,'New Data'!A:E,3,FALSE)</f>
        <v>54</v>
      </c>
      <c r="R250" s="7" t="str">
        <f>VLOOKUP(A250,'New Data'!A:E,4,FALSE)</f>
        <v>Virginia</v>
      </c>
      <c r="S250" s="9">
        <f>VLOOKUP(A250,'New Data'!A:E,5,FALSE)</f>
        <v>45195</v>
      </c>
      <c r="T250" s="10">
        <f t="shared" si="3"/>
        <v>439.5245913</v>
      </c>
      <c r="U250" s="11">
        <f t="shared" si="4"/>
        <v>0.00437206252</v>
      </c>
      <c r="V250" s="12">
        <f t="shared" si="7"/>
        <v>43.95245913</v>
      </c>
      <c r="W250" s="10">
        <f t="shared" si="5"/>
        <v>192.1628992</v>
      </c>
      <c r="X250" s="11">
        <f t="shared" si="8"/>
        <v>0.1</v>
      </c>
      <c r="Y250" s="11">
        <f t="shared" si="6"/>
        <v>0.4992895398</v>
      </c>
    </row>
    <row r="251">
      <c r="A251" s="7" t="str">
        <f t="shared" si="1"/>
        <v>MKCML3857A</v>
      </c>
      <c r="B251" s="2" t="s">
        <v>929</v>
      </c>
      <c r="C251" s="2" t="s">
        <v>930</v>
      </c>
      <c r="D251" s="7" t="str">
        <f t="shared" si="2"/>
        <v>300x250 </v>
      </c>
      <c r="E251" s="2" t="s">
        <v>931</v>
      </c>
      <c r="F251" s="2" t="s">
        <v>36</v>
      </c>
      <c r="G251" s="8" t="s">
        <v>398</v>
      </c>
      <c r="H251" s="2" t="s">
        <v>48</v>
      </c>
      <c r="I251" s="2" t="s">
        <v>31</v>
      </c>
      <c r="J251" s="2">
        <v>14350.0</v>
      </c>
      <c r="K251" s="2">
        <v>60.0</v>
      </c>
      <c r="L251" s="2">
        <v>8228.0</v>
      </c>
      <c r="M251" s="2">
        <v>13396.0</v>
      </c>
      <c r="N251" s="2">
        <v>6.0</v>
      </c>
      <c r="O251" s="3">
        <v>6114.034936</v>
      </c>
      <c r="P251" s="7" t="str">
        <f>VLOOKUP(A251,'New Data'!A:E,2,FALSE)</f>
        <v>Female</v>
      </c>
      <c r="Q251" s="7">
        <f>VLOOKUP(A251,'New Data'!A:E,3,FALSE)</f>
        <v>28</v>
      </c>
      <c r="R251" s="7" t="str">
        <f>VLOOKUP(A251,'New Data'!A:E,4,FALSE)</f>
        <v>Washington</v>
      </c>
      <c r="S251" s="9">
        <f>VLOOKUP(A251,'New Data'!A:E,5,FALSE)</f>
        <v>45175</v>
      </c>
      <c r="T251" s="10">
        <f t="shared" si="3"/>
        <v>1019.005823</v>
      </c>
      <c r="U251" s="11">
        <f t="shared" si="4"/>
        <v>0.004181184669</v>
      </c>
      <c r="V251" s="12">
        <f t="shared" si="7"/>
        <v>101.9005823</v>
      </c>
      <c r="W251" s="10">
        <f t="shared" si="5"/>
        <v>426.0651523</v>
      </c>
      <c r="X251" s="11">
        <f t="shared" si="8"/>
        <v>0.1</v>
      </c>
      <c r="Y251" s="11">
        <f t="shared" si="6"/>
        <v>0.5733797909</v>
      </c>
    </row>
    <row r="252">
      <c r="A252" s="7" t="str">
        <f t="shared" si="1"/>
        <v>RTBFW6798E</v>
      </c>
      <c r="B252" s="2" t="s">
        <v>932</v>
      </c>
      <c r="C252" s="2" t="s">
        <v>933</v>
      </c>
      <c r="D252" s="7" t="str">
        <f t="shared" si="2"/>
        <v>320x50 </v>
      </c>
      <c r="E252" s="2" t="s">
        <v>934</v>
      </c>
      <c r="F252" s="2" t="s">
        <v>36</v>
      </c>
      <c r="G252" s="8" t="s">
        <v>114</v>
      </c>
      <c r="H252" s="2" t="s">
        <v>71</v>
      </c>
      <c r="I252" s="2" t="s">
        <v>31</v>
      </c>
      <c r="J252" s="2">
        <v>51515.0</v>
      </c>
      <c r="K252" s="2">
        <v>144.0</v>
      </c>
      <c r="L252" s="2">
        <v>18304.0</v>
      </c>
      <c r="M252" s="2">
        <v>44891.0</v>
      </c>
      <c r="N252" s="2">
        <v>14.0</v>
      </c>
      <c r="O252" s="3">
        <v>2160.307325</v>
      </c>
      <c r="P252" s="7" t="str">
        <f>VLOOKUP(A252,'New Data'!A:E,2,FALSE)</f>
        <v>Male</v>
      </c>
      <c r="Q252" s="7">
        <f>VLOOKUP(A252,'New Data'!A:E,3,FALSE)</f>
        <v>19</v>
      </c>
      <c r="R252" s="7" t="str">
        <f>VLOOKUP(A252,'New Data'!A:E,4,FALSE)</f>
        <v>Alabama</v>
      </c>
      <c r="S252" s="9">
        <f>VLOOKUP(A252,'New Data'!A:E,5,FALSE)</f>
        <v>45125</v>
      </c>
      <c r="T252" s="10">
        <f t="shared" si="3"/>
        <v>154.3076661</v>
      </c>
      <c r="U252" s="11">
        <f t="shared" si="4"/>
        <v>0.002795302339</v>
      </c>
      <c r="V252" s="12">
        <f t="shared" si="7"/>
        <v>15.0021342</v>
      </c>
      <c r="W252" s="10">
        <f t="shared" si="5"/>
        <v>41.93550083</v>
      </c>
      <c r="X252" s="11">
        <f t="shared" si="8"/>
        <v>0.09722222222</v>
      </c>
      <c r="Y252" s="11">
        <f t="shared" si="6"/>
        <v>0.3553139862</v>
      </c>
    </row>
    <row r="253">
      <c r="A253" s="7" t="str">
        <f t="shared" si="1"/>
        <v>FGJQD8833Y</v>
      </c>
      <c r="B253" s="2" t="s">
        <v>935</v>
      </c>
      <c r="C253" s="2" t="s">
        <v>936</v>
      </c>
      <c r="D253" s="7" t="str">
        <f t="shared" si="2"/>
        <v>300x50 </v>
      </c>
      <c r="E253" s="2" t="s">
        <v>937</v>
      </c>
      <c r="F253" s="2" t="s">
        <v>28</v>
      </c>
      <c r="G253" s="8" t="s">
        <v>371</v>
      </c>
      <c r="H253" s="2" t="s">
        <v>30</v>
      </c>
      <c r="I253" s="2" t="s">
        <v>31</v>
      </c>
      <c r="J253" s="2">
        <v>53561.0</v>
      </c>
      <c r="K253" s="2">
        <v>147.0</v>
      </c>
      <c r="L253" s="2">
        <v>37063.0</v>
      </c>
      <c r="M253" s="2">
        <v>51480.0</v>
      </c>
      <c r="N253" s="2">
        <v>14.0</v>
      </c>
      <c r="O253" s="3">
        <v>2039.35506</v>
      </c>
      <c r="P253" s="7" t="str">
        <f>VLOOKUP(A253,'New Data'!A:E,2,FALSE)</f>
        <v>Male</v>
      </c>
      <c r="Q253" s="7">
        <f>VLOOKUP(A253,'New Data'!A:E,3,FALSE)</f>
        <v>22</v>
      </c>
      <c r="R253" s="7" t="str">
        <f>VLOOKUP(A253,'New Data'!A:E,4,FALSE)</f>
        <v>Colorado</v>
      </c>
      <c r="S253" s="9">
        <f>VLOOKUP(A253,'New Data'!A:E,5,FALSE)</f>
        <v>45493</v>
      </c>
      <c r="T253" s="10">
        <f t="shared" si="3"/>
        <v>145.6682186</v>
      </c>
      <c r="U253" s="11">
        <f t="shared" si="4"/>
        <v>0.002744534269</v>
      </c>
      <c r="V253" s="12">
        <f t="shared" si="7"/>
        <v>13.87316367</v>
      </c>
      <c r="W253" s="10">
        <f t="shared" si="5"/>
        <v>38.07537313</v>
      </c>
      <c r="X253" s="11">
        <f t="shared" si="8"/>
        <v>0.09523809524</v>
      </c>
      <c r="Y253" s="11">
        <f t="shared" si="6"/>
        <v>0.6919773716</v>
      </c>
    </row>
    <row r="254">
      <c r="A254" s="7" t="str">
        <f t="shared" si="1"/>
        <v>PWPQP4253T</v>
      </c>
      <c r="B254" s="2" t="s">
        <v>938</v>
      </c>
      <c r="C254" s="2" t="s">
        <v>939</v>
      </c>
      <c r="D254" s="7" t="str">
        <f t="shared" si="2"/>
        <v>320x50 </v>
      </c>
      <c r="E254" s="2" t="s">
        <v>940</v>
      </c>
      <c r="F254" s="2" t="s">
        <v>66</v>
      </c>
      <c r="G254" s="8" t="s">
        <v>449</v>
      </c>
      <c r="H254" s="2" t="s">
        <v>48</v>
      </c>
      <c r="I254" s="2" t="s">
        <v>31</v>
      </c>
      <c r="J254" s="2">
        <v>507889.0</v>
      </c>
      <c r="K254" s="2">
        <v>823.0</v>
      </c>
      <c r="L254" s="2">
        <v>176329.0</v>
      </c>
      <c r="M254" s="2">
        <v>450103.0</v>
      </c>
      <c r="N254" s="2">
        <v>78.0</v>
      </c>
      <c r="O254" s="3">
        <v>1440.745362</v>
      </c>
      <c r="P254" s="7" t="str">
        <f>VLOOKUP(A254,'New Data'!A:E,2,FALSE)</f>
        <v>Female</v>
      </c>
      <c r="Q254" s="7">
        <f>VLOOKUP(A254,'New Data'!A:E,3,FALSE)</f>
        <v>56</v>
      </c>
      <c r="R254" s="7" t="str">
        <f>VLOOKUP(A254,'New Data'!A:E,4,FALSE)</f>
        <v>Louisiana</v>
      </c>
      <c r="S254" s="9">
        <f>VLOOKUP(A254,'New Data'!A:E,5,FALSE)</f>
        <v>45174</v>
      </c>
      <c r="T254" s="10">
        <f t="shared" si="3"/>
        <v>18.47109438</v>
      </c>
      <c r="U254" s="11">
        <f t="shared" si="4"/>
        <v>0.001620432811</v>
      </c>
      <c r="V254" s="12">
        <f t="shared" si="7"/>
        <v>1.750601898</v>
      </c>
      <c r="W254" s="10">
        <f t="shared" si="5"/>
        <v>2.836732755</v>
      </c>
      <c r="X254" s="11">
        <f t="shared" si="8"/>
        <v>0.09477521264</v>
      </c>
      <c r="Y254" s="11">
        <f t="shared" si="6"/>
        <v>0.3471801909</v>
      </c>
    </row>
    <row r="255">
      <c r="A255" s="7" t="str">
        <f t="shared" si="1"/>
        <v>CUZSG1386K</v>
      </c>
      <c r="B255" s="2" t="s">
        <v>941</v>
      </c>
      <c r="C255" s="2" t="s">
        <v>942</v>
      </c>
      <c r="D255" s="7" t="str">
        <f t="shared" si="2"/>
        <v>320x50 </v>
      </c>
      <c r="E255" s="2" t="s">
        <v>943</v>
      </c>
      <c r="F255" s="2" t="s">
        <v>36</v>
      </c>
      <c r="G255" s="8" t="s">
        <v>157</v>
      </c>
      <c r="H255" s="2" t="s">
        <v>30</v>
      </c>
      <c r="I255" s="2" t="s">
        <v>31</v>
      </c>
      <c r="J255" s="2">
        <v>272509.0</v>
      </c>
      <c r="K255" s="2">
        <v>736.0</v>
      </c>
      <c r="L255" s="2">
        <v>89526.0</v>
      </c>
      <c r="M255" s="2">
        <v>237859.0</v>
      </c>
      <c r="N255" s="2">
        <v>69.0</v>
      </c>
      <c r="O255" s="3">
        <v>8168.347077</v>
      </c>
      <c r="P255" s="7" t="str">
        <f>VLOOKUP(A255,'New Data'!A:E,2,FALSE)</f>
        <v>Female</v>
      </c>
      <c r="Q255" s="7">
        <f>VLOOKUP(A255,'New Data'!A:E,3,FALSE)</f>
        <v>29</v>
      </c>
      <c r="R255" s="7" t="str">
        <f>VLOOKUP(A255,'New Data'!A:E,4,FALSE)</f>
        <v>Virginia</v>
      </c>
      <c r="S255" s="9">
        <f>VLOOKUP(A255,'New Data'!A:E,5,FALSE)</f>
        <v>45559</v>
      </c>
      <c r="T255" s="10">
        <f t="shared" si="3"/>
        <v>118.3818417</v>
      </c>
      <c r="U255" s="11">
        <f t="shared" si="4"/>
        <v>0.00270082823</v>
      </c>
      <c r="V255" s="12">
        <f t="shared" si="7"/>
        <v>11.09829766</v>
      </c>
      <c r="W255" s="10">
        <f t="shared" si="5"/>
        <v>29.97459562</v>
      </c>
      <c r="X255" s="11">
        <f t="shared" si="8"/>
        <v>0.09375</v>
      </c>
      <c r="Y255" s="11">
        <f t="shared" si="6"/>
        <v>0.3285249295</v>
      </c>
    </row>
    <row r="256">
      <c r="A256" s="7" t="str">
        <f t="shared" si="1"/>
        <v>TXPGH7140K</v>
      </c>
      <c r="B256" s="2" t="s">
        <v>944</v>
      </c>
      <c r="C256" s="2" t="s">
        <v>945</v>
      </c>
      <c r="D256" s="7" t="str">
        <f t="shared" si="2"/>
        <v>320x50 </v>
      </c>
      <c r="E256" s="2" t="s">
        <v>946</v>
      </c>
      <c r="F256" s="2" t="s">
        <v>28</v>
      </c>
      <c r="G256" s="8" t="s">
        <v>181</v>
      </c>
      <c r="H256" s="2" t="s">
        <v>30</v>
      </c>
      <c r="I256" s="2" t="s">
        <v>31</v>
      </c>
      <c r="J256" s="2">
        <v>31003.0</v>
      </c>
      <c r="K256" s="2">
        <v>87.0</v>
      </c>
      <c r="L256" s="2">
        <v>12591.0</v>
      </c>
      <c r="M256" s="2">
        <v>22656.0</v>
      </c>
      <c r="N256" s="2">
        <v>8.0</v>
      </c>
      <c r="O256" s="3">
        <v>2294.003778</v>
      </c>
      <c r="P256" s="7" t="str">
        <f>VLOOKUP(A256,'New Data'!A:E,2,FALSE)</f>
        <v>Female</v>
      </c>
      <c r="Q256" s="7">
        <f>VLOOKUP(A256,'New Data'!A:E,3,FALSE)</f>
        <v>25</v>
      </c>
      <c r="R256" s="7" t="str">
        <f>VLOOKUP(A256,'New Data'!A:E,4,FALSE)</f>
        <v>Vermont</v>
      </c>
      <c r="S256" s="9">
        <f>VLOOKUP(A256,'New Data'!A:E,5,FALSE)</f>
        <v>45210</v>
      </c>
      <c r="T256" s="10">
        <f t="shared" si="3"/>
        <v>286.7504723</v>
      </c>
      <c r="U256" s="11">
        <f t="shared" si="4"/>
        <v>0.002806180047</v>
      </c>
      <c r="V256" s="12">
        <f t="shared" si="7"/>
        <v>26.36785952</v>
      </c>
      <c r="W256" s="10">
        <f t="shared" si="5"/>
        <v>73.99296126</v>
      </c>
      <c r="X256" s="11">
        <f t="shared" si="8"/>
        <v>0.09195402299</v>
      </c>
      <c r="Y256" s="11">
        <f t="shared" si="6"/>
        <v>0.4061219882</v>
      </c>
    </row>
    <row r="257">
      <c r="A257" s="7" t="str">
        <f t="shared" si="1"/>
        <v>DUVJV0365K</v>
      </c>
      <c r="B257" s="2" t="s">
        <v>947</v>
      </c>
      <c r="C257" s="2" t="s">
        <v>948</v>
      </c>
      <c r="D257" s="7" t="str">
        <f t="shared" si="2"/>
        <v>320x50 </v>
      </c>
      <c r="E257" s="2" t="s">
        <v>949</v>
      </c>
      <c r="F257" s="2" t="s">
        <v>41</v>
      </c>
      <c r="G257" s="8" t="s">
        <v>950</v>
      </c>
      <c r="H257" s="2" t="s">
        <v>48</v>
      </c>
      <c r="I257" s="2" t="s">
        <v>31</v>
      </c>
      <c r="J257" s="2">
        <v>21962.0</v>
      </c>
      <c r="K257" s="2">
        <v>120.0</v>
      </c>
      <c r="L257" s="2">
        <v>10702.0</v>
      </c>
      <c r="M257" s="2">
        <v>21034.0</v>
      </c>
      <c r="N257" s="2">
        <v>11.0</v>
      </c>
      <c r="O257" s="3">
        <v>6404.003128</v>
      </c>
      <c r="P257" s="7" t="str">
        <f>VLOOKUP(A257,'New Data'!A:E,2,FALSE)</f>
        <v>Female</v>
      </c>
      <c r="Q257" s="7">
        <f>VLOOKUP(A257,'New Data'!A:E,3,FALSE)</f>
        <v>27</v>
      </c>
      <c r="R257" s="7" t="str">
        <f>VLOOKUP(A257,'New Data'!A:E,4,FALSE)</f>
        <v>New Mexico</v>
      </c>
      <c r="S257" s="9">
        <f>VLOOKUP(A257,'New Data'!A:E,5,FALSE)</f>
        <v>45247</v>
      </c>
      <c r="T257" s="10">
        <f t="shared" si="3"/>
        <v>582.1821025</v>
      </c>
      <c r="U257" s="11">
        <f t="shared" si="4"/>
        <v>0.005463983244</v>
      </c>
      <c r="V257" s="12">
        <f t="shared" si="7"/>
        <v>53.36669273</v>
      </c>
      <c r="W257" s="10">
        <f t="shared" si="5"/>
        <v>291.5947149</v>
      </c>
      <c r="X257" s="11">
        <f t="shared" si="8"/>
        <v>0.09166666667</v>
      </c>
      <c r="Y257" s="11">
        <f t="shared" si="6"/>
        <v>0.487296239</v>
      </c>
    </row>
    <row r="258">
      <c r="A258" s="7" t="str">
        <f t="shared" si="1"/>
        <v>UFEIC4685Q</v>
      </c>
      <c r="B258" s="2" t="s">
        <v>951</v>
      </c>
      <c r="C258" s="2" t="s">
        <v>952</v>
      </c>
      <c r="D258" s="7" t="str">
        <f t="shared" si="2"/>
        <v>300x250 </v>
      </c>
      <c r="E258" s="2" t="s">
        <v>953</v>
      </c>
      <c r="F258" s="2" t="s">
        <v>28</v>
      </c>
      <c r="G258" s="8" t="s">
        <v>954</v>
      </c>
      <c r="H258" s="2" t="s">
        <v>48</v>
      </c>
      <c r="I258" s="2" t="s">
        <v>53</v>
      </c>
      <c r="J258" s="2">
        <v>99205.0</v>
      </c>
      <c r="K258" s="2">
        <v>230.0</v>
      </c>
      <c r="L258" s="2">
        <v>49240.0</v>
      </c>
      <c r="M258" s="2">
        <v>72687.0</v>
      </c>
      <c r="N258" s="2">
        <v>21.0</v>
      </c>
      <c r="O258" s="3">
        <v>6185.002486</v>
      </c>
      <c r="P258" s="7" t="str">
        <f>VLOOKUP(A258,'New Data'!A:E,2,FALSE)</f>
        <v>Female</v>
      </c>
      <c r="Q258" s="7">
        <f>VLOOKUP(A258,'New Data'!A:E,3,FALSE)</f>
        <v>23</v>
      </c>
      <c r="R258" s="7" t="str">
        <f>VLOOKUP(A258,'New Data'!A:E,4,FALSE)</f>
        <v>Hawaii</v>
      </c>
      <c r="S258" s="9">
        <f>VLOOKUP(A258,'New Data'!A:E,5,FALSE)</f>
        <v>45092</v>
      </c>
      <c r="T258" s="10">
        <f t="shared" si="3"/>
        <v>294.5239279</v>
      </c>
      <c r="U258" s="11">
        <f t="shared" si="4"/>
        <v>0.002318431531</v>
      </c>
      <c r="V258" s="12">
        <f t="shared" si="7"/>
        <v>26.89131516</v>
      </c>
      <c r="W258" s="10">
        <f t="shared" si="5"/>
        <v>62.34567296</v>
      </c>
      <c r="X258" s="11">
        <f t="shared" si="8"/>
        <v>0.09130434783</v>
      </c>
      <c r="Y258" s="11">
        <f t="shared" si="6"/>
        <v>0.4963459503</v>
      </c>
    </row>
    <row r="259">
      <c r="A259" s="7" t="str">
        <f t="shared" si="1"/>
        <v>LJRKT6242F</v>
      </c>
      <c r="B259" s="2" t="s">
        <v>955</v>
      </c>
      <c r="C259" s="2" t="s">
        <v>956</v>
      </c>
      <c r="D259" s="7" t="str">
        <f t="shared" si="2"/>
        <v>320x50 </v>
      </c>
      <c r="E259" s="2" t="s">
        <v>957</v>
      </c>
      <c r="F259" s="2" t="s">
        <v>28</v>
      </c>
      <c r="G259" s="8" t="s">
        <v>334</v>
      </c>
      <c r="H259" s="2" t="s">
        <v>30</v>
      </c>
      <c r="I259" s="2" t="s">
        <v>31</v>
      </c>
      <c r="J259" s="2">
        <v>48947.0</v>
      </c>
      <c r="K259" s="2">
        <v>230.0</v>
      </c>
      <c r="L259" s="2">
        <v>32089.0</v>
      </c>
      <c r="M259" s="2">
        <v>45597.0</v>
      </c>
      <c r="N259" s="2">
        <v>21.0</v>
      </c>
      <c r="O259" s="3">
        <v>5702.290265</v>
      </c>
      <c r="P259" s="7" t="str">
        <f>VLOOKUP(A259,'New Data'!A:E,2,FALSE)</f>
        <v>Female</v>
      </c>
      <c r="Q259" s="7">
        <f>VLOOKUP(A259,'New Data'!A:E,3,FALSE)</f>
        <v>54</v>
      </c>
      <c r="R259" s="7" t="str">
        <f>VLOOKUP(A259,'New Data'!A:E,4,FALSE)</f>
        <v>New Jersey</v>
      </c>
      <c r="S259" s="9">
        <f>VLOOKUP(A259,'New Data'!A:E,5,FALSE)</f>
        <v>45137</v>
      </c>
      <c r="T259" s="10">
        <f t="shared" si="3"/>
        <v>271.5376317</v>
      </c>
      <c r="U259" s="11">
        <f t="shared" si="4"/>
        <v>0.0046989601</v>
      </c>
      <c r="V259" s="12">
        <f t="shared" si="7"/>
        <v>24.79256637</v>
      </c>
      <c r="W259" s="10">
        <f t="shared" si="5"/>
        <v>116.4992801</v>
      </c>
      <c r="X259" s="11">
        <f t="shared" si="8"/>
        <v>0.09130434783</v>
      </c>
      <c r="Y259" s="11">
        <f t="shared" si="6"/>
        <v>0.655586655</v>
      </c>
    </row>
    <row r="260">
      <c r="A260" s="7" t="str">
        <f t="shared" si="1"/>
        <v>XNMNN2508C</v>
      </c>
      <c r="B260" s="2" t="s">
        <v>958</v>
      </c>
      <c r="C260" s="2" t="s">
        <v>959</v>
      </c>
      <c r="D260" s="7" t="str">
        <f t="shared" si="2"/>
        <v>320x50 </v>
      </c>
      <c r="E260" s="2" t="s">
        <v>960</v>
      </c>
      <c r="F260" s="2" t="s">
        <v>66</v>
      </c>
      <c r="G260" s="8" t="s">
        <v>143</v>
      </c>
      <c r="H260" s="2" t="s">
        <v>30</v>
      </c>
      <c r="I260" s="2" t="s">
        <v>31</v>
      </c>
      <c r="J260" s="2">
        <v>11511.0</v>
      </c>
      <c r="K260" s="2">
        <v>33.0</v>
      </c>
      <c r="L260" s="2">
        <v>8268.0</v>
      </c>
      <c r="M260" s="2">
        <v>11042.0</v>
      </c>
      <c r="N260" s="2">
        <v>3.0</v>
      </c>
      <c r="O260" s="3">
        <v>6815.712325</v>
      </c>
      <c r="P260" s="7" t="str">
        <f>VLOOKUP(A260,'New Data'!A:E,2,FALSE)</f>
        <v>Female</v>
      </c>
      <c r="Q260" s="7">
        <f>VLOOKUP(A260,'New Data'!A:E,3,FALSE)</f>
        <v>43</v>
      </c>
      <c r="R260" s="7" t="str">
        <f>VLOOKUP(A260,'New Data'!A:E,4,FALSE)</f>
        <v>Colorado</v>
      </c>
      <c r="S260" s="9">
        <f>VLOOKUP(A260,'New Data'!A:E,5,FALSE)</f>
        <v>45405</v>
      </c>
      <c r="T260" s="10">
        <f t="shared" si="3"/>
        <v>2271.904108</v>
      </c>
      <c r="U260" s="11">
        <f t="shared" si="4"/>
        <v>0.002866823039</v>
      </c>
      <c r="V260" s="12">
        <f t="shared" si="7"/>
        <v>206.5367371</v>
      </c>
      <c r="W260" s="10">
        <f t="shared" si="5"/>
        <v>592.1042763</v>
      </c>
      <c r="X260" s="11">
        <f t="shared" si="8"/>
        <v>0.09090909091</v>
      </c>
      <c r="Y260" s="11">
        <f t="shared" si="6"/>
        <v>0.7182694814</v>
      </c>
    </row>
    <row r="261">
      <c r="A261" s="7" t="str">
        <f t="shared" si="1"/>
        <v>AJMBY2346O</v>
      </c>
      <c r="B261" s="2" t="s">
        <v>961</v>
      </c>
      <c r="C261" s="2" t="s">
        <v>962</v>
      </c>
      <c r="D261" s="7" t="str">
        <f t="shared" si="2"/>
        <v>320x50 </v>
      </c>
      <c r="E261" s="2" t="s">
        <v>963</v>
      </c>
      <c r="F261" s="2" t="s">
        <v>28</v>
      </c>
      <c r="G261" s="8" t="s">
        <v>871</v>
      </c>
      <c r="H261" s="2" t="s">
        <v>30</v>
      </c>
      <c r="I261" s="2" t="s">
        <v>31</v>
      </c>
      <c r="J261" s="2">
        <v>39844.0</v>
      </c>
      <c r="K261" s="2">
        <v>99.0</v>
      </c>
      <c r="L261" s="2">
        <v>11077.0</v>
      </c>
      <c r="M261" s="2">
        <v>30190.0</v>
      </c>
      <c r="N261" s="2">
        <v>9.0</v>
      </c>
      <c r="O261" s="3">
        <v>6367.869929</v>
      </c>
      <c r="P261" s="7" t="str">
        <f>VLOOKUP(A261,'New Data'!A:E,2,FALSE)</f>
        <v>Female</v>
      </c>
      <c r="Q261" s="7">
        <f>VLOOKUP(A261,'New Data'!A:E,3,FALSE)</f>
        <v>27</v>
      </c>
      <c r="R261" s="7" t="str">
        <f>VLOOKUP(A261,'New Data'!A:E,4,FALSE)</f>
        <v>Nevada</v>
      </c>
      <c r="S261" s="9">
        <f>VLOOKUP(A261,'New Data'!A:E,5,FALSE)</f>
        <v>45101</v>
      </c>
      <c r="T261" s="10">
        <f t="shared" si="3"/>
        <v>707.5411032</v>
      </c>
      <c r="U261" s="11">
        <f t="shared" si="4"/>
        <v>0.002484690292</v>
      </c>
      <c r="V261" s="12">
        <f t="shared" si="7"/>
        <v>64.32191847</v>
      </c>
      <c r="W261" s="10">
        <f t="shared" si="5"/>
        <v>159.8200464</v>
      </c>
      <c r="X261" s="11">
        <f t="shared" si="8"/>
        <v>0.09090909091</v>
      </c>
      <c r="Y261" s="11">
        <f t="shared" si="6"/>
        <v>0.278009236</v>
      </c>
    </row>
    <row r="262">
      <c r="A262" s="7" t="str">
        <f t="shared" si="1"/>
        <v>UODXL9048I</v>
      </c>
      <c r="B262" s="2" t="s">
        <v>964</v>
      </c>
      <c r="C262" s="2" t="s">
        <v>965</v>
      </c>
      <c r="D262" s="7" t="str">
        <f t="shared" si="2"/>
        <v>320x50 </v>
      </c>
      <c r="E262" s="2" t="s">
        <v>966</v>
      </c>
      <c r="F262" s="2" t="s">
        <v>28</v>
      </c>
      <c r="G262" s="8" t="s">
        <v>967</v>
      </c>
      <c r="H262" s="2" t="s">
        <v>30</v>
      </c>
      <c r="I262" s="2" t="s">
        <v>31</v>
      </c>
      <c r="J262" s="2">
        <v>15322.0</v>
      </c>
      <c r="K262" s="2">
        <v>55.0</v>
      </c>
      <c r="L262" s="2">
        <v>6416.0</v>
      </c>
      <c r="M262" s="2">
        <v>14049.0</v>
      </c>
      <c r="N262" s="2">
        <v>5.0</v>
      </c>
      <c r="O262" s="3">
        <v>1850.464205</v>
      </c>
      <c r="P262" s="7" t="str">
        <f>VLOOKUP(A262,'New Data'!A:E,2,FALSE)</f>
        <v>Female</v>
      </c>
      <c r="Q262" s="7">
        <f>VLOOKUP(A262,'New Data'!A:E,3,FALSE)</f>
        <v>25</v>
      </c>
      <c r="R262" s="7" t="str">
        <f>VLOOKUP(A262,'New Data'!A:E,4,FALSE)</f>
        <v>New Jersey</v>
      </c>
      <c r="S262" s="9">
        <f>VLOOKUP(A262,'New Data'!A:E,5,FALSE)</f>
        <v>45073</v>
      </c>
      <c r="T262" s="10">
        <f t="shared" si="3"/>
        <v>370.092841</v>
      </c>
      <c r="U262" s="11">
        <f t="shared" si="4"/>
        <v>0.003589609712</v>
      </c>
      <c r="V262" s="12">
        <f t="shared" si="7"/>
        <v>33.64480373</v>
      </c>
      <c r="W262" s="10">
        <f t="shared" si="5"/>
        <v>120.7717142</v>
      </c>
      <c r="X262" s="11">
        <f t="shared" si="8"/>
        <v>0.09090909091</v>
      </c>
      <c r="Y262" s="11">
        <f t="shared" si="6"/>
        <v>0.4187442893</v>
      </c>
    </row>
    <row r="263">
      <c r="A263" s="7" t="str">
        <f t="shared" si="1"/>
        <v>HYWBU2767P</v>
      </c>
      <c r="B263" s="2" t="s">
        <v>968</v>
      </c>
      <c r="C263" s="2" t="s">
        <v>969</v>
      </c>
      <c r="D263" s="7" t="str">
        <f t="shared" si="2"/>
        <v>320x50 </v>
      </c>
      <c r="E263" s="2" t="s">
        <v>117</v>
      </c>
      <c r="F263" s="2" t="s">
        <v>36</v>
      </c>
      <c r="G263" s="8" t="s">
        <v>114</v>
      </c>
      <c r="H263" s="2" t="s">
        <v>89</v>
      </c>
      <c r="I263" s="2" t="s">
        <v>31</v>
      </c>
      <c r="J263" s="2">
        <v>42459.0</v>
      </c>
      <c r="K263" s="2">
        <v>121.0</v>
      </c>
      <c r="L263" s="2">
        <v>15187.0</v>
      </c>
      <c r="M263" s="2">
        <v>37408.0</v>
      </c>
      <c r="N263" s="2">
        <v>11.0</v>
      </c>
      <c r="O263" s="3">
        <v>6321.491689</v>
      </c>
      <c r="P263" s="7" t="str">
        <f>VLOOKUP(A263,'New Data'!A:E,2,FALSE)</f>
        <v>Male</v>
      </c>
      <c r="Q263" s="7">
        <f>VLOOKUP(A263,'New Data'!A:E,3,FALSE)</f>
        <v>51</v>
      </c>
      <c r="R263" s="7" t="str">
        <f>VLOOKUP(A263,'New Data'!A:E,4,FALSE)</f>
        <v>Pennsylvania</v>
      </c>
      <c r="S263" s="9">
        <f>VLOOKUP(A263,'New Data'!A:E,5,FALSE)</f>
        <v>45161</v>
      </c>
      <c r="T263" s="10">
        <f t="shared" si="3"/>
        <v>574.6810626</v>
      </c>
      <c r="U263" s="11">
        <f t="shared" si="4"/>
        <v>0.00284980805</v>
      </c>
      <c r="V263" s="12">
        <f t="shared" si="7"/>
        <v>52.24373297</v>
      </c>
      <c r="W263" s="10">
        <f t="shared" si="5"/>
        <v>148.8846108</v>
      </c>
      <c r="X263" s="11">
        <f t="shared" si="8"/>
        <v>0.09090909091</v>
      </c>
      <c r="Y263" s="11">
        <f t="shared" si="6"/>
        <v>0.3576862385</v>
      </c>
    </row>
    <row r="264">
      <c r="A264" s="7" t="str">
        <f t="shared" si="1"/>
        <v>SXGTG5116S</v>
      </c>
      <c r="B264" s="2" t="s">
        <v>970</v>
      </c>
      <c r="C264" s="2" t="s">
        <v>971</v>
      </c>
      <c r="D264" s="7" t="str">
        <f t="shared" si="2"/>
        <v>300x50 </v>
      </c>
      <c r="E264" s="2" t="s">
        <v>972</v>
      </c>
      <c r="F264" s="2" t="s">
        <v>66</v>
      </c>
      <c r="G264" s="8" t="s">
        <v>973</v>
      </c>
      <c r="H264" s="2" t="s">
        <v>62</v>
      </c>
      <c r="I264" s="2" t="s">
        <v>31</v>
      </c>
      <c r="J264" s="2">
        <v>23410.0</v>
      </c>
      <c r="K264" s="2">
        <v>66.0</v>
      </c>
      <c r="L264" s="2">
        <v>13626.0</v>
      </c>
      <c r="M264" s="2">
        <v>22109.0</v>
      </c>
      <c r="N264" s="2">
        <v>6.0</v>
      </c>
      <c r="O264" s="3">
        <v>1930.180523</v>
      </c>
      <c r="P264" s="7" t="str">
        <f>VLOOKUP(A264,'New Data'!A:E,2,FALSE)</f>
        <v>Female</v>
      </c>
      <c r="Q264" s="7">
        <f>VLOOKUP(A264,'New Data'!A:E,3,FALSE)</f>
        <v>64</v>
      </c>
      <c r="R264" s="7" t="str">
        <f>VLOOKUP(A264,'New Data'!A:E,4,FALSE)</f>
        <v>Virginia</v>
      </c>
      <c r="S264" s="9">
        <f>VLOOKUP(A264,'New Data'!A:E,5,FALSE)</f>
        <v>45403</v>
      </c>
      <c r="T264" s="10">
        <f t="shared" si="3"/>
        <v>321.6967538</v>
      </c>
      <c r="U264" s="11">
        <f t="shared" si="4"/>
        <v>0.002819307988</v>
      </c>
      <c r="V264" s="12">
        <f t="shared" si="7"/>
        <v>29.24515944</v>
      </c>
      <c r="W264" s="10">
        <f t="shared" si="5"/>
        <v>82.45111162</v>
      </c>
      <c r="X264" s="11">
        <f t="shared" si="8"/>
        <v>0.09090909091</v>
      </c>
      <c r="Y264" s="11">
        <f t="shared" si="6"/>
        <v>0.5820589492</v>
      </c>
    </row>
    <row r="265">
      <c r="A265" s="7" t="str">
        <f t="shared" si="1"/>
        <v>DPPOA9109K</v>
      </c>
      <c r="B265" s="2" t="s">
        <v>974</v>
      </c>
      <c r="C265" s="2" t="s">
        <v>975</v>
      </c>
      <c r="D265" s="7" t="str">
        <f t="shared" si="2"/>
        <v>300x250 </v>
      </c>
      <c r="E265" s="2" t="s">
        <v>976</v>
      </c>
      <c r="F265" s="2" t="s">
        <v>66</v>
      </c>
      <c r="G265" s="8" t="s">
        <v>871</v>
      </c>
      <c r="H265" s="2" t="s">
        <v>62</v>
      </c>
      <c r="I265" s="2" t="s">
        <v>31</v>
      </c>
      <c r="J265" s="2">
        <v>40519.0</v>
      </c>
      <c r="K265" s="2">
        <v>111.0</v>
      </c>
      <c r="L265" s="2">
        <v>6105.0</v>
      </c>
      <c r="M265" s="2">
        <v>26283.0</v>
      </c>
      <c r="N265" s="2">
        <v>10.0</v>
      </c>
      <c r="O265" s="3">
        <v>1582.410977</v>
      </c>
      <c r="P265" s="7" t="str">
        <f>VLOOKUP(A265,'New Data'!A:E,2,FALSE)</f>
        <v>Female</v>
      </c>
      <c r="Q265" s="7">
        <f>VLOOKUP(A265,'New Data'!A:E,3,FALSE)</f>
        <v>46</v>
      </c>
      <c r="R265" s="7" t="str">
        <f>VLOOKUP(A265,'New Data'!A:E,4,FALSE)</f>
        <v>West Virginia</v>
      </c>
      <c r="S265" s="9">
        <f>VLOOKUP(A265,'New Data'!A:E,5,FALSE)</f>
        <v>45268</v>
      </c>
      <c r="T265" s="10">
        <f t="shared" si="3"/>
        <v>158.2410977</v>
      </c>
      <c r="U265" s="11">
        <f t="shared" si="4"/>
        <v>0.002739455564</v>
      </c>
      <c r="V265" s="12">
        <f t="shared" si="7"/>
        <v>14.25595475</v>
      </c>
      <c r="W265" s="10">
        <f t="shared" si="5"/>
        <v>39.05355455</v>
      </c>
      <c r="X265" s="11">
        <f t="shared" si="8"/>
        <v>0.09009009009</v>
      </c>
      <c r="Y265" s="11">
        <f t="shared" si="6"/>
        <v>0.150670056</v>
      </c>
    </row>
    <row r="266">
      <c r="A266" s="7" t="str">
        <f t="shared" si="1"/>
        <v>ULAIX3501E</v>
      </c>
      <c r="B266" s="2" t="s">
        <v>977</v>
      </c>
      <c r="C266" s="2" t="s">
        <v>978</v>
      </c>
      <c r="D266" s="7" t="str">
        <f t="shared" si="2"/>
        <v>300x250 </v>
      </c>
      <c r="E266" s="2" t="s">
        <v>979</v>
      </c>
      <c r="F266" s="2" t="s">
        <v>41</v>
      </c>
      <c r="G266" s="8" t="s">
        <v>238</v>
      </c>
      <c r="H266" s="2" t="s">
        <v>30</v>
      </c>
      <c r="I266" s="2" t="s">
        <v>53</v>
      </c>
      <c r="J266" s="2">
        <v>33650.0</v>
      </c>
      <c r="K266" s="2">
        <v>100.0</v>
      </c>
      <c r="L266" s="2">
        <v>15621.0</v>
      </c>
      <c r="M266" s="2">
        <v>32539.0</v>
      </c>
      <c r="N266" s="2">
        <v>9.0</v>
      </c>
      <c r="O266" s="3">
        <v>3844.991165</v>
      </c>
      <c r="P266" s="7" t="str">
        <f>VLOOKUP(A266,'New Data'!A:E,2,FALSE)</f>
        <v>Female</v>
      </c>
      <c r="Q266" s="7">
        <f>VLOOKUP(A266,'New Data'!A:E,3,FALSE)</f>
        <v>44</v>
      </c>
      <c r="R266" s="7" t="str">
        <f>VLOOKUP(A266,'New Data'!A:E,4,FALSE)</f>
        <v>Wisconsin</v>
      </c>
      <c r="S266" s="9">
        <f>VLOOKUP(A266,'New Data'!A:E,5,FALSE)</f>
        <v>45337</v>
      </c>
      <c r="T266" s="10">
        <f t="shared" si="3"/>
        <v>427.2212406</v>
      </c>
      <c r="U266" s="11">
        <f t="shared" si="4"/>
        <v>0.002971768202</v>
      </c>
      <c r="V266" s="12">
        <f t="shared" si="7"/>
        <v>38.44991165</v>
      </c>
      <c r="W266" s="10">
        <f t="shared" si="5"/>
        <v>114.2642248</v>
      </c>
      <c r="X266" s="11">
        <f t="shared" si="8"/>
        <v>0.09</v>
      </c>
      <c r="Y266" s="11">
        <f t="shared" si="6"/>
        <v>0.4642199108</v>
      </c>
    </row>
    <row r="267">
      <c r="A267" s="7" t="str">
        <f t="shared" si="1"/>
        <v>NHIUE2081D</v>
      </c>
      <c r="B267" s="2" t="s">
        <v>980</v>
      </c>
      <c r="C267" s="2" t="s">
        <v>981</v>
      </c>
      <c r="D267" s="7" t="str">
        <f t="shared" si="2"/>
        <v>300x250 </v>
      </c>
      <c r="E267" s="2" t="s">
        <v>982</v>
      </c>
      <c r="F267" s="2" t="s">
        <v>36</v>
      </c>
      <c r="G267" s="8" t="s">
        <v>983</v>
      </c>
      <c r="H267" s="2" t="s">
        <v>30</v>
      </c>
      <c r="I267" s="2" t="s">
        <v>31</v>
      </c>
      <c r="J267" s="2">
        <v>9328.0</v>
      </c>
      <c r="K267" s="2">
        <v>56.0</v>
      </c>
      <c r="L267" s="2">
        <v>7102.0</v>
      </c>
      <c r="M267" s="2">
        <v>8925.0</v>
      </c>
      <c r="N267" s="2">
        <v>5.0</v>
      </c>
      <c r="O267" s="3">
        <v>3408.076049</v>
      </c>
      <c r="P267" s="7" t="str">
        <f>VLOOKUP(A267,'New Data'!A:E,2,FALSE)</f>
        <v>Female</v>
      </c>
      <c r="Q267" s="7">
        <f>VLOOKUP(A267,'New Data'!A:E,3,FALSE)</f>
        <v>61</v>
      </c>
      <c r="R267" s="7" t="str">
        <f>VLOOKUP(A267,'New Data'!A:E,4,FALSE)</f>
        <v>Connecticut</v>
      </c>
      <c r="S267" s="9">
        <f>VLOOKUP(A267,'New Data'!A:E,5,FALSE)</f>
        <v>45291</v>
      </c>
      <c r="T267" s="10">
        <f t="shared" si="3"/>
        <v>681.6152098</v>
      </c>
      <c r="U267" s="11">
        <f t="shared" si="4"/>
        <v>0.006003430532</v>
      </c>
      <c r="V267" s="12">
        <f t="shared" si="7"/>
        <v>60.85850088</v>
      </c>
      <c r="W267" s="10">
        <f t="shared" si="5"/>
        <v>365.3597823</v>
      </c>
      <c r="X267" s="11">
        <f t="shared" si="8"/>
        <v>0.08928571429</v>
      </c>
      <c r="Y267" s="11">
        <f t="shared" si="6"/>
        <v>0.7613636364</v>
      </c>
    </row>
    <row r="268">
      <c r="A268" s="7" t="str">
        <f t="shared" si="1"/>
        <v>ADOWV1114V</v>
      </c>
      <c r="B268" s="2" t="s">
        <v>984</v>
      </c>
      <c r="C268" s="2" t="s">
        <v>985</v>
      </c>
      <c r="D268" s="7" t="str">
        <f t="shared" si="2"/>
        <v>300x250 </v>
      </c>
      <c r="E268" s="2" t="s">
        <v>986</v>
      </c>
      <c r="F268" s="2" t="s">
        <v>41</v>
      </c>
      <c r="G268" s="8" t="s">
        <v>275</v>
      </c>
      <c r="H268" s="2" t="s">
        <v>135</v>
      </c>
      <c r="I268" s="2" t="s">
        <v>31</v>
      </c>
      <c r="J268" s="2">
        <v>10501.0</v>
      </c>
      <c r="K268" s="2">
        <v>90.0</v>
      </c>
      <c r="L268" s="2">
        <v>4126.0</v>
      </c>
      <c r="M268" s="2">
        <v>7654.0</v>
      </c>
      <c r="N268" s="2">
        <v>8.0</v>
      </c>
      <c r="O268" s="3">
        <v>6244.517921</v>
      </c>
      <c r="P268" s="7" t="str">
        <f>VLOOKUP(A268,'New Data'!A:E,2,FALSE)</f>
        <v>Male</v>
      </c>
      <c r="Q268" s="7">
        <f>VLOOKUP(A268,'New Data'!A:E,3,FALSE)</f>
        <v>20</v>
      </c>
      <c r="R268" s="7" t="str">
        <f>VLOOKUP(A268,'New Data'!A:E,4,FALSE)</f>
        <v>New Jersey</v>
      </c>
      <c r="S268" s="9">
        <f>VLOOKUP(A268,'New Data'!A:E,5,FALSE)</f>
        <v>45179</v>
      </c>
      <c r="T268" s="10">
        <f t="shared" si="3"/>
        <v>780.5647401</v>
      </c>
      <c r="U268" s="11">
        <f t="shared" si="4"/>
        <v>0.008570612323</v>
      </c>
      <c r="V268" s="12">
        <f t="shared" si="7"/>
        <v>69.38353246</v>
      </c>
      <c r="W268" s="10">
        <f t="shared" si="5"/>
        <v>594.6593583</v>
      </c>
      <c r="X268" s="11">
        <f t="shared" si="8"/>
        <v>0.08888888889</v>
      </c>
      <c r="Y268" s="11">
        <f t="shared" si="6"/>
        <v>0.3929149605</v>
      </c>
    </row>
    <row r="269">
      <c r="A269" s="7" t="str">
        <f t="shared" si="1"/>
        <v>UMAYV9951W</v>
      </c>
      <c r="B269" s="2" t="s">
        <v>987</v>
      </c>
      <c r="C269" s="2" t="s">
        <v>988</v>
      </c>
      <c r="D269" s="7" t="str">
        <f t="shared" si="2"/>
        <v>320x50 </v>
      </c>
      <c r="E269" s="2" t="s">
        <v>989</v>
      </c>
      <c r="F269" s="2" t="s">
        <v>28</v>
      </c>
      <c r="G269" s="8" t="s">
        <v>990</v>
      </c>
      <c r="H269" s="2" t="s">
        <v>30</v>
      </c>
      <c r="I269" s="2" t="s">
        <v>31</v>
      </c>
      <c r="J269" s="2">
        <v>14509.0</v>
      </c>
      <c r="K269" s="2">
        <v>90.0</v>
      </c>
      <c r="L269" s="2">
        <v>866.0</v>
      </c>
      <c r="M269" s="2">
        <v>13268.0</v>
      </c>
      <c r="N269" s="2">
        <v>8.0</v>
      </c>
      <c r="O269" s="3">
        <v>5521.18913</v>
      </c>
      <c r="P269" s="7" t="str">
        <f>VLOOKUP(A269,'New Data'!A:E,2,FALSE)</f>
        <v>Male</v>
      </c>
      <c r="Q269" s="7">
        <f>VLOOKUP(A269,'New Data'!A:E,3,FALSE)</f>
        <v>42</v>
      </c>
      <c r="R269" s="7" t="str">
        <f>VLOOKUP(A269,'New Data'!A:E,4,FALSE)</f>
        <v>South Carolina</v>
      </c>
      <c r="S269" s="9">
        <f>VLOOKUP(A269,'New Data'!A:E,5,FALSE)</f>
        <v>45557</v>
      </c>
      <c r="T269" s="10">
        <f t="shared" si="3"/>
        <v>690.1486413</v>
      </c>
      <c r="U269" s="11">
        <f t="shared" si="4"/>
        <v>0.006203046385</v>
      </c>
      <c r="V269" s="12">
        <f t="shared" si="7"/>
        <v>61.34654589</v>
      </c>
      <c r="W269" s="10">
        <f t="shared" si="5"/>
        <v>380.5354697</v>
      </c>
      <c r="X269" s="11">
        <f t="shared" si="8"/>
        <v>0.08888888889</v>
      </c>
      <c r="Y269" s="11">
        <f t="shared" si="6"/>
        <v>0.05968709077</v>
      </c>
    </row>
    <row r="270">
      <c r="A270" s="7" t="str">
        <f t="shared" si="1"/>
        <v>UDWCZ8207P</v>
      </c>
      <c r="B270" s="2" t="s">
        <v>991</v>
      </c>
      <c r="C270" s="2" t="s">
        <v>992</v>
      </c>
      <c r="D270" s="7" t="str">
        <f t="shared" si="2"/>
        <v>320x50 </v>
      </c>
      <c r="E270" s="2" t="s">
        <v>993</v>
      </c>
      <c r="F270" s="2" t="s">
        <v>28</v>
      </c>
      <c r="G270" s="8" t="s">
        <v>29</v>
      </c>
      <c r="H270" s="2" t="s">
        <v>48</v>
      </c>
      <c r="I270" s="2" t="s">
        <v>31</v>
      </c>
      <c r="J270" s="2">
        <v>87287.0</v>
      </c>
      <c r="K270" s="2">
        <v>203.0</v>
      </c>
      <c r="L270" s="2">
        <v>40039.0</v>
      </c>
      <c r="M270" s="2">
        <v>80040.0</v>
      </c>
      <c r="N270" s="2">
        <v>18.0</v>
      </c>
      <c r="O270" s="3">
        <v>1579.367346</v>
      </c>
      <c r="P270" s="7" t="str">
        <f>VLOOKUP(A270,'New Data'!A:E,2,FALSE)</f>
        <v>Female</v>
      </c>
      <c r="Q270" s="7">
        <f>VLOOKUP(A270,'New Data'!A:E,3,FALSE)</f>
        <v>58</v>
      </c>
      <c r="R270" s="7" t="str">
        <f>VLOOKUP(A270,'New Data'!A:E,4,FALSE)</f>
        <v>Vermont</v>
      </c>
      <c r="S270" s="9">
        <f>VLOOKUP(A270,'New Data'!A:E,5,FALSE)</f>
        <v>44954</v>
      </c>
      <c r="T270" s="10">
        <f t="shared" si="3"/>
        <v>87.74263033</v>
      </c>
      <c r="U270" s="11">
        <f t="shared" si="4"/>
        <v>0.002325661324</v>
      </c>
      <c r="V270" s="12">
        <f t="shared" si="7"/>
        <v>7.780134709</v>
      </c>
      <c r="W270" s="10">
        <f t="shared" si="5"/>
        <v>18.09395839</v>
      </c>
      <c r="X270" s="11">
        <f t="shared" si="8"/>
        <v>0.08866995074</v>
      </c>
      <c r="Y270" s="11">
        <f t="shared" si="6"/>
        <v>0.4587051909</v>
      </c>
    </row>
    <row r="271">
      <c r="A271" s="7" t="str">
        <f t="shared" si="1"/>
        <v>FEICG0482L</v>
      </c>
      <c r="B271" s="2" t="s">
        <v>994</v>
      </c>
      <c r="C271" s="2" t="s">
        <v>995</v>
      </c>
      <c r="D271" s="7" t="str">
        <f t="shared" si="2"/>
        <v>300x250 </v>
      </c>
      <c r="E271" s="2" t="s">
        <v>996</v>
      </c>
      <c r="F271" s="2" t="s">
        <v>36</v>
      </c>
      <c r="G271" s="8" t="s">
        <v>151</v>
      </c>
      <c r="H271" s="2" t="s">
        <v>30</v>
      </c>
      <c r="I271" s="2" t="s">
        <v>53</v>
      </c>
      <c r="J271" s="2">
        <v>48211.0</v>
      </c>
      <c r="K271" s="2">
        <v>160.0</v>
      </c>
      <c r="L271" s="2">
        <v>30157.0</v>
      </c>
      <c r="M271" s="2">
        <v>43810.0</v>
      </c>
      <c r="N271" s="2">
        <v>14.0</v>
      </c>
      <c r="O271" s="3">
        <v>6708.463351</v>
      </c>
      <c r="P271" s="7" t="str">
        <f>VLOOKUP(A271,'New Data'!A:E,2,FALSE)</f>
        <v>Male</v>
      </c>
      <c r="Q271" s="7">
        <f>VLOOKUP(A271,'New Data'!A:E,3,FALSE)</f>
        <v>41</v>
      </c>
      <c r="R271" s="7" t="str">
        <f>VLOOKUP(A271,'New Data'!A:E,4,FALSE)</f>
        <v>Missouri</v>
      </c>
      <c r="S271" s="9">
        <f>VLOOKUP(A271,'New Data'!A:E,5,FALSE)</f>
        <v>45385</v>
      </c>
      <c r="T271" s="10">
        <f t="shared" si="3"/>
        <v>479.1759536</v>
      </c>
      <c r="U271" s="11">
        <f t="shared" si="4"/>
        <v>0.003318744685</v>
      </c>
      <c r="V271" s="12">
        <f t="shared" si="7"/>
        <v>41.92789594</v>
      </c>
      <c r="W271" s="10">
        <f t="shared" si="5"/>
        <v>139.1479818</v>
      </c>
      <c r="X271" s="11">
        <f t="shared" si="8"/>
        <v>0.0875</v>
      </c>
      <c r="Y271" s="11">
        <f t="shared" si="6"/>
        <v>0.6255211466</v>
      </c>
    </row>
    <row r="272">
      <c r="A272" s="7" t="str">
        <f t="shared" si="1"/>
        <v>YEDWG7133W</v>
      </c>
      <c r="B272" s="2" t="s">
        <v>997</v>
      </c>
      <c r="C272" s="2" t="s">
        <v>998</v>
      </c>
      <c r="D272" s="7" t="str">
        <f t="shared" si="2"/>
        <v>300x250 </v>
      </c>
      <c r="E272" s="2" t="s">
        <v>999</v>
      </c>
      <c r="F272" s="2" t="s">
        <v>41</v>
      </c>
      <c r="G272" s="8" t="s">
        <v>207</v>
      </c>
      <c r="H272" s="2" t="s">
        <v>30</v>
      </c>
      <c r="I272" s="2" t="s">
        <v>53</v>
      </c>
      <c r="J272" s="2">
        <v>95655.0</v>
      </c>
      <c r="K272" s="2">
        <v>275.0</v>
      </c>
      <c r="L272" s="2">
        <v>9202.0</v>
      </c>
      <c r="M272" s="2">
        <v>85273.0</v>
      </c>
      <c r="N272" s="2">
        <v>24.0</v>
      </c>
      <c r="O272" s="3">
        <v>6189.416082</v>
      </c>
      <c r="P272" s="7" t="str">
        <f>VLOOKUP(A272,'New Data'!A:E,2,FALSE)</f>
        <v>Male</v>
      </c>
      <c r="Q272" s="7">
        <f>VLOOKUP(A272,'New Data'!A:E,3,FALSE)</f>
        <v>36</v>
      </c>
      <c r="R272" s="7" t="str">
        <f>VLOOKUP(A272,'New Data'!A:E,4,FALSE)</f>
        <v>New York</v>
      </c>
      <c r="S272" s="9">
        <f>VLOOKUP(A272,'New Data'!A:E,5,FALSE)</f>
        <v>45403</v>
      </c>
      <c r="T272" s="10">
        <f t="shared" si="3"/>
        <v>257.8923368</v>
      </c>
      <c r="U272" s="11">
        <f t="shared" si="4"/>
        <v>0.002874915059</v>
      </c>
      <c r="V272" s="12">
        <f t="shared" si="7"/>
        <v>22.50696757</v>
      </c>
      <c r="W272" s="10">
        <f t="shared" si="5"/>
        <v>64.70562001</v>
      </c>
      <c r="X272" s="11">
        <f t="shared" si="8"/>
        <v>0.08727272727</v>
      </c>
      <c r="Y272" s="11">
        <f t="shared" si="6"/>
        <v>0.096199885</v>
      </c>
    </row>
    <row r="273">
      <c r="A273" s="7" t="str">
        <f t="shared" si="1"/>
        <v>BUFTA5555M</v>
      </c>
      <c r="B273" s="2" t="s">
        <v>1000</v>
      </c>
      <c r="C273" s="2" t="s">
        <v>1001</v>
      </c>
      <c r="D273" s="7" t="str">
        <f t="shared" si="2"/>
        <v>300x250 </v>
      </c>
      <c r="E273" s="2" t="s">
        <v>1002</v>
      </c>
      <c r="F273" s="2" t="s">
        <v>66</v>
      </c>
      <c r="G273" s="8" t="s">
        <v>426</v>
      </c>
      <c r="H273" s="2" t="s">
        <v>30</v>
      </c>
      <c r="I273" s="2" t="s">
        <v>31</v>
      </c>
      <c r="J273" s="2">
        <v>37554.0</v>
      </c>
      <c r="K273" s="2">
        <v>92.0</v>
      </c>
      <c r="L273" s="2">
        <v>13128.0</v>
      </c>
      <c r="M273" s="2">
        <v>27596.0</v>
      </c>
      <c r="N273" s="2">
        <v>8.0</v>
      </c>
      <c r="O273" s="3">
        <v>1737.843485</v>
      </c>
      <c r="P273" s="7" t="str">
        <f>VLOOKUP(A273,'New Data'!A:E,2,FALSE)</f>
        <v>Male</v>
      </c>
      <c r="Q273" s="7">
        <f>VLOOKUP(A273,'New Data'!A:E,3,FALSE)</f>
        <v>63</v>
      </c>
      <c r="R273" s="7" t="str">
        <f>VLOOKUP(A273,'New Data'!A:E,4,FALSE)</f>
        <v>Hawaii</v>
      </c>
      <c r="S273" s="9">
        <f>VLOOKUP(A273,'New Data'!A:E,5,FALSE)</f>
        <v>45074</v>
      </c>
      <c r="T273" s="10">
        <f t="shared" si="3"/>
        <v>217.2304356</v>
      </c>
      <c r="U273" s="11">
        <f t="shared" si="4"/>
        <v>0.002449805613</v>
      </c>
      <c r="V273" s="12">
        <f t="shared" si="7"/>
        <v>18.8896031</v>
      </c>
      <c r="W273" s="10">
        <f t="shared" si="5"/>
        <v>46.2758557</v>
      </c>
      <c r="X273" s="11">
        <f t="shared" si="8"/>
        <v>0.08695652174</v>
      </c>
      <c r="Y273" s="11">
        <f t="shared" si="6"/>
        <v>0.3495766097</v>
      </c>
    </row>
    <row r="274">
      <c r="A274" s="7" t="str">
        <f t="shared" si="1"/>
        <v>WMDBP5263P</v>
      </c>
      <c r="B274" s="2" t="s">
        <v>1003</v>
      </c>
      <c r="C274" s="2" t="s">
        <v>1004</v>
      </c>
      <c r="D274" s="7" t="str">
        <f t="shared" si="2"/>
        <v>320x50 </v>
      </c>
      <c r="E274" s="2" t="s">
        <v>1005</v>
      </c>
      <c r="F274" s="2" t="s">
        <v>28</v>
      </c>
      <c r="G274" s="8" t="s">
        <v>775</v>
      </c>
      <c r="H274" s="2" t="s">
        <v>30</v>
      </c>
      <c r="I274" s="2" t="s">
        <v>31</v>
      </c>
      <c r="J274" s="2">
        <v>18771.0</v>
      </c>
      <c r="K274" s="2">
        <v>69.0</v>
      </c>
      <c r="L274" s="2">
        <v>10871.0</v>
      </c>
      <c r="M274" s="2">
        <v>17138.0</v>
      </c>
      <c r="N274" s="2">
        <v>6.0</v>
      </c>
      <c r="O274" s="3">
        <v>3827.366381</v>
      </c>
      <c r="P274" s="7" t="str">
        <f>VLOOKUP(A274,'New Data'!A:E,2,FALSE)</f>
        <v>Male</v>
      </c>
      <c r="Q274" s="7">
        <f>VLOOKUP(A274,'New Data'!A:E,3,FALSE)</f>
        <v>42</v>
      </c>
      <c r="R274" s="7" t="str">
        <f>VLOOKUP(A274,'New Data'!A:E,4,FALSE)</f>
        <v>South Dakota</v>
      </c>
      <c r="S274" s="9">
        <f>VLOOKUP(A274,'New Data'!A:E,5,FALSE)</f>
        <v>45403</v>
      </c>
      <c r="T274" s="10">
        <f t="shared" si="3"/>
        <v>637.8943968</v>
      </c>
      <c r="U274" s="11">
        <f t="shared" si="4"/>
        <v>0.003675883011</v>
      </c>
      <c r="V274" s="12">
        <f t="shared" si="7"/>
        <v>55.46907799</v>
      </c>
      <c r="W274" s="10">
        <f t="shared" si="5"/>
        <v>203.8978414</v>
      </c>
      <c r="X274" s="11">
        <f t="shared" si="8"/>
        <v>0.08695652174</v>
      </c>
      <c r="Y274" s="11">
        <f t="shared" si="6"/>
        <v>0.5791380321</v>
      </c>
    </row>
    <row r="275">
      <c r="A275" s="7" t="str">
        <f t="shared" si="1"/>
        <v>SSLQK7603J</v>
      </c>
      <c r="B275" s="2" t="s">
        <v>1006</v>
      </c>
      <c r="C275" s="2" t="s">
        <v>1007</v>
      </c>
      <c r="D275" s="7" t="str">
        <f t="shared" si="2"/>
        <v>320x50 </v>
      </c>
      <c r="E275" s="2" t="s">
        <v>1008</v>
      </c>
      <c r="F275" s="2" t="s">
        <v>28</v>
      </c>
      <c r="G275" s="8" t="s">
        <v>871</v>
      </c>
      <c r="H275" s="2" t="s">
        <v>62</v>
      </c>
      <c r="I275" s="2" t="s">
        <v>31</v>
      </c>
      <c r="J275" s="2">
        <v>42884.0</v>
      </c>
      <c r="K275" s="2">
        <v>104.0</v>
      </c>
      <c r="L275" s="2">
        <v>4345.0</v>
      </c>
      <c r="M275" s="2">
        <v>25153.0</v>
      </c>
      <c r="N275" s="2">
        <v>9.0</v>
      </c>
      <c r="O275" s="3">
        <v>6322.152655</v>
      </c>
      <c r="P275" s="7" t="str">
        <f>VLOOKUP(A275,'New Data'!A:E,2,FALSE)</f>
        <v>Female</v>
      </c>
      <c r="Q275" s="7">
        <f>VLOOKUP(A275,'New Data'!A:E,3,FALSE)</f>
        <v>36</v>
      </c>
      <c r="R275" s="7" t="str">
        <f>VLOOKUP(A275,'New Data'!A:E,4,FALSE)</f>
        <v>Colorado</v>
      </c>
      <c r="S275" s="9">
        <f>VLOOKUP(A275,'New Data'!A:E,5,FALSE)</f>
        <v>45009</v>
      </c>
      <c r="T275" s="10">
        <f t="shared" si="3"/>
        <v>702.4614061</v>
      </c>
      <c r="U275" s="11">
        <f t="shared" si="4"/>
        <v>0.002425146908</v>
      </c>
      <c r="V275" s="12">
        <f t="shared" si="7"/>
        <v>60.78992938</v>
      </c>
      <c r="W275" s="10">
        <f t="shared" si="5"/>
        <v>147.4245093</v>
      </c>
      <c r="X275" s="11">
        <f t="shared" si="8"/>
        <v>0.08653846154</v>
      </c>
      <c r="Y275" s="11">
        <f t="shared" si="6"/>
        <v>0.1013198396</v>
      </c>
    </row>
    <row r="276">
      <c r="A276" s="7" t="str">
        <f t="shared" si="1"/>
        <v>SDVKA9078Z</v>
      </c>
      <c r="B276" s="2" t="s">
        <v>1009</v>
      </c>
      <c r="C276" s="2" t="s">
        <v>1010</v>
      </c>
      <c r="D276" s="7" t="str">
        <f t="shared" si="2"/>
        <v>300x50 </v>
      </c>
      <c r="E276" s="2" t="s">
        <v>1011</v>
      </c>
      <c r="F276" s="2" t="s">
        <v>41</v>
      </c>
      <c r="G276" s="8" t="s">
        <v>782</v>
      </c>
      <c r="H276" s="2" t="s">
        <v>48</v>
      </c>
      <c r="I276" s="2" t="s">
        <v>31</v>
      </c>
      <c r="J276" s="2">
        <v>68704.0</v>
      </c>
      <c r="K276" s="2">
        <v>185.0</v>
      </c>
      <c r="L276" s="2">
        <v>31283.0</v>
      </c>
      <c r="M276" s="2">
        <v>59462.0</v>
      </c>
      <c r="N276" s="2">
        <v>16.0</v>
      </c>
      <c r="O276" s="3">
        <v>1605.566031</v>
      </c>
      <c r="P276" s="7" t="str">
        <f>VLOOKUP(A276,'New Data'!A:E,2,FALSE)</f>
        <v>Female</v>
      </c>
      <c r="Q276" s="7">
        <f>VLOOKUP(A276,'New Data'!A:E,3,FALSE)</f>
        <v>46</v>
      </c>
      <c r="R276" s="7" t="str">
        <f>VLOOKUP(A276,'New Data'!A:E,4,FALSE)</f>
        <v>Missouri</v>
      </c>
      <c r="S276" s="9">
        <f>VLOOKUP(A276,'New Data'!A:E,5,FALSE)</f>
        <v>44931</v>
      </c>
      <c r="T276" s="10">
        <f t="shared" si="3"/>
        <v>100.3478769</v>
      </c>
      <c r="U276" s="11">
        <f t="shared" si="4"/>
        <v>0.002692710759</v>
      </c>
      <c r="V276" s="12">
        <f t="shared" si="7"/>
        <v>8.678735303</v>
      </c>
      <c r="W276" s="10">
        <f t="shared" si="5"/>
        <v>23.36932393</v>
      </c>
      <c r="X276" s="11">
        <f t="shared" si="8"/>
        <v>0.08648648649</v>
      </c>
      <c r="Y276" s="11">
        <f t="shared" si="6"/>
        <v>0.4553301118</v>
      </c>
    </row>
    <row r="277">
      <c r="A277" s="7" t="str">
        <f t="shared" si="1"/>
        <v>FXYFQ8937T</v>
      </c>
      <c r="B277" s="2" t="s">
        <v>1012</v>
      </c>
      <c r="C277" s="2" t="s">
        <v>1013</v>
      </c>
      <c r="D277" s="7" t="str">
        <f t="shared" si="2"/>
        <v>300x250 </v>
      </c>
      <c r="E277" s="2" t="s">
        <v>768</v>
      </c>
      <c r="F277" s="2" t="s">
        <v>66</v>
      </c>
      <c r="G277" s="8" t="s">
        <v>475</v>
      </c>
      <c r="H277" s="2" t="s">
        <v>30</v>
      </c>
      <c r="I277" s="2" t="s">
        <v>53</v>
      </c>
      <c r="J277" s="2">
        <v>62040.0</v>
      </c>
      <c r="K277" s="2">
        <v>174.0</v>
      </c>
      <c r="L277" s="2">
        <v>43853.0</v>
      </c>
      <c r="M277" s="2">
        <v>58642.0</v>
      </c>
      <c r="N277" s="2">
        <v>15.0</v>
      </c>
      <c r="O277" s="3">
        <v>2139.065793</v>
      </c>
      <c r="P277" s="7" t="str">
        <f>VLOOKUP(A277,'New Data'!A:E,2,FALSE)</f>
        <v>Female</v>
      </c>
      <c r="Q277" s="7">
        <f>VLOOKUP(A277,'New Data'!A:E,3,FALSE)</f>
        <v>31</v>
      </c>
      <c r="R277" s="7" t="str">
        <f>VLOOKUP(A277,'New Data'!A:E,4,FALSE)</f>
        <v>North Carolina</v>
      </c>
      <c r="S277" s="9">
        <f>VLOOKUP(A277,'New Data'!A:E,5,FALSE)</f>
        <v>45539</v>
      </c>
      <c r="T277" s="10">
        <f t="shared" si="3"/>
        <v>142.6043862</v>
      </c>
      <c r="U277" s="11">
        <f t="shared" si="4"/>
        <v>0.002804642166</v>
      </c>
      <c r="V277" s="12">
        <f t="shared" si="7"/>
        <v>12.29348157</v>
      </c>
      <c r="W277" s="10">
        <f t="shared" si="5"/>
        <v>34.47881678</v>
      </c>
      <c r="X277" s="11">
        <f t="shared" si="8"/>
        <v>0.08620689655</v>
      </c>
      <c r="Y277" s="11">
        <f t="shared" si="6"/>
        <v>0.7068504191</v>
      </c>
    </row>
    <row r="278">
      <c r="A278" s="7" t="str">
        <f t="shared" si="1"/>
        <v>DPPOA9109K</v>
      </c>
      <c r="B278" s="2" t="s">
        <v>1014</v>
      </c>
      <c r="C278" s="2" t="s">
        <v>1015</v>
      </c>
      <c r="D278" s="7" t="str">
        <f t="shared" si="2"/>
        <v>320x50 </v>
      </c>
      <c r="E278" s="2" t="s">
        <v>1016</v>
      </c>
      <c r="F278" s="2" t="s">
        <v>36</v>
      </c>
      <c r="G278" s="8" t="s">
        <v>1017</v>
      </c>
      <c r="H278" s="2" t="s">
        <v>62</v>
      </c>
      <c r="I278" s="2" t="s">
        <v>31</v>
      </c>
      <c r="J278" s="2">
        <v>68114.0</v>
      </c>
      <c r="K278" s="2">
        <v>174.0</v>
      </c>
      <c r="L278" s="2">
        <v>569.0</v>
      </c>
      <c r="M278" s="2">
        <v>2059.0</v>
      </c>
      <c r="N278" s="2">
        <v>15.0</v>
      </c>
      <c r="O278" s="3">
        <v>2753.711986</v>
      </c>
      <c r="P278" s="7" t="str">
        <f>VLOOKUP(A278,'New Data'!A:E,2,FALSE)</f>
        <v>Female</v>
      </c>
      <c r="Q278" s="7">
        <f>VLOOKUP(A278,'New Data'!A:E,3,FALSE)</f>
        <v>46</v>
      </c>
      <c r="R278" s="7" t="str">
        <f>VLOOKUP(A278,'New Data'!A:E,4,FALSE)</f>
        <v>West Virginia</v>
      </c>
      <c r="S278" s="9">
        <f>VLOOKUP(A278,'New Data'!A:E,5,FALSE)</f>
        <v>45268</v>
      </c>
      <c r="T278" s="10">
        <f t="shared" si="3"/>
        <v>183.5807991</v>
      </c>
      <c r="U278" s="11">
        <f t="shared" si="4"/>
        <v>0.002554540917</v>
      </c>
      <c r="V278" s="12">
        <f t="shared" si="7"/>
        <v>15.82593095</v>
      </c>
      <c r="W278" s="10">
        <f t="shared" si="5"/>
        <v>40.42798817</v>
      </c>
      <c r="X278" s="11">
        <f t="shared" si="8"/>
        <v>0.08620689655</v>
      </c>
      <c r="Y278" s="11">
        <f t="shared" si="6"/>
        <v>0.008353642423</v>
      </c>
    </row>
    <row r="279">
      <c r="A279" s="7" t="str">
        <f t="shared" si="1"/>
        <v>OICXW8154D</v>
      </c>
      <c r="B279" s="2" t="s">
        <v>1018</v>
      </c>
      <c r="C279" s="2" t="s">
        <v>1019</v>
      </c>
      <c r="D279" s="7" t="str">
        <f t="shared" si="2"/>
        <v>320x50 </v>
      </c>
      <c r="E279" s="2" t="s">
        <v>1020</v>
      </c>
      <c r="F279" s="2" t="s">
        <v>36</v>
      </c>
      <c r="G279" s="8" t="s">
        <v>263</v>
      </c>
      <c r="H279" s="2" t="s">
        <v>71</v>
      </c>
      <c r="I279" s="2" t="s">
        <v>31</v>
      </c>
      <c r="J279" s="2">
        <v>15399.0</v>
      </c>
      <c r="K279" s="2">
        <v>35.0</v>
      </c>
      <c r="L279" s="2">
        <v>3398.0</v>
      </c>
      <c r="M279" s="2">
        <v>4324.0</v>
      </c>
      <c r="N279" s="2">
        <v>3.0</v>
      </c>
      <c r="O279" s="3">
        <v>3434.731153</v>
      </c>
      <c r="P279" s="7" t="str">
        <f>VLOOKUP(A279,'New Data'!A:E,2,FALSE)</f>
        <v>Male</v>
      </c>
      <c r="Q279" s="7">
        <f>VLOOKUP(A279,'New Data'!A:E,3,FALSE)</f>
        <v>40</v>
      </c>
      <c r="R279" s="7" t="str">
        <f>VLOOKUP(A279,'New Data'!A:E,4,FALSE)</f>
        <v>Rhode Island</v>
      </c>
      <c r="S279" s="9">
        <f>VLOOKUP(A279,'New Data'!A:E,5,FALSE)</f>
        <v>45421</v>
      </c>
      <c r="T279" s="10">
        <f t="shared" si="3"/>
        <v>1144.910384</v>
      </c>
      <c r="U279" s="11">
        <f t="shared" si="4"/>
        <v>0.002272874862</v>
      </c>
      <c r="V279" s="12">
        <f t="shared" si="7"/>
        <v>98.1351758</v>
      </c>
      <c r="W279" s="10">
        <f t="shared" si="5"/>
        <v>223.0489742</v>
      </c>
      <c r="X279" s="11">
        <f t="shared" si="8"/>
        <v>0.08571428571</v>
      </c>
      <c r="Y279" s="11">
        <f t="shared" si="6"/>
        <v>0.2206636795</v>
      </c>
    </row>
    <row r="280">
      <c r="A280" s="7" t="str">
        <f t="shared" si="1"/>
        <v>CUCAI3074I</v>
      </c>
      <c r="B280" s="2" t="s">
        <v>1021</v>
      </c>
      <c r="C280" s="2" t="s">
        <v>1022</v>
      </c>
      <c r="D280" s="7" t="str">
        <f t="shared" si="2"/>
        <v>320x50 </v>
      </c>
      <c r="E280" s="2" t="s">
        <v>1023</v>
      </c>
      <c r="F280" s="2" t="s">
        <v>36</v>
      </c>
      <c r="G280" s="8" t="s">
        <v>188</v>
      </c>
      <c r="H280" s="2" t="s">
        <v>30</v>
      </c>
      <c r="I280" s="2" t="s">
        <v>31</v>
      </c>
      <c r="J280" s="2">
        <v>18412.0</v>
      </c>
      <c r="K280" s="2">
        <v>140.0</v>
      </c>
      <c r="L280" s="2">
        <v>5668.0</v>
      </c>
      <c r="M280" s="2">
        <v>16711.0</v>
      </c>
      <c r="N280" s="2">
        <v>12.0</v>
      </c>
      <c r="O280" s="3">
        <v>5244.34174</v>
      </c>
      <c r="P280" s="7" t="str">
        <f>VLOOKUP(A280,'New Data'!A:E,2,FALSE)</f>
        <v>Male</v>
      </c>
      <c r="Q280" s="7">
        <f>VLOOKUP(A280,'New Data'!A:E,3,FALSE)</f>
        <v>30</v>
      </c>
      <c r="R280" s="7" t="str">
        <f>VLOOKUP(A280,'New Data'!A:E,4,FALSE)</f>
        <v>South Carolina</v>
      </c>
      <c r="S280" s="9">
        <f>VLOOKUP(A280,'New Data'!A:E,5,FALSE)</f>
        <v>45183</v>
      </c>
      <c r="T280" s="10">
        <f t="shared" si="3"/>
        <v>437.0284783</v>
      </c>
      <c r="U280" s="11">
        <f t="shared" si="4"/>
        <v>0.007603736693</v>
      </c>
      <c r="V280" s="12">
        <f t="shared" si="7"/>
        <v>37.45958386</v>
      </c>
      <c r="W280" s="10">
        <f t="shared" si="5"/>
        <v>284.8328123</v>
      </c>
      <c r="X280" s="11">
        <f t="shared" si="8"/>
        <v>0.08571428571</v>
      </c>
      <c r="Y280" s="11">
        <f t="shared" si="6"/>
        <v>0.3078427113</v>
      </c>
    </row>
    <row r="281">
      <c r="A281" s="7" t="str">
        <f t="shared" si="1"/>
        <v>IBKUG9489W</v>
      </c>
      <c r="B281" s="2" t="s">
        <v>1024</v>
      </c>
      <c r="C281" s="2" t="s">
        <v>1025</v>
      </c>
      <c r="D281" s="7" t="str">
        <f t="shared" si="2"/>
        <v>300x250 </v>
      </c>
      <c r="E281" s="2" t="s">
        <v>218</v>
      </c>
      <c r="F281" s="2" t="s">
        <v>28</v>
      </c>
      <c r="G281" s="8" t="s">
        <v>468</v>
      </c>
      <c r="H281" s="2" t="s">
        <v>62</v>
      </c>
      <c r="I281" s="2" t="s">
        <v>31</v>
      </c>
      <c r="J281" s="2">
        <v>21280.0</v>
      </c>
      <c r="K281" s="2">
        <v>70.0</v>
      </c>
      <c r="L281" s="2">
        <v>15309.0</v>
      </c>
      <c r="M281" s="2">
        <v>20244.0</v>
      </c>
      <c r="N281" s="2">
        <v>6.0</v>
      </c>
      <c r="O281" s="3">
        <v>6837.510602</v>
      </c>
      <c r="P281" s="7" t="str">
        <f>VLOOKUP(A281,'New Data'!A:E,2,FALSE)</f>
        <v>Female</v>
      </c>
      <c r="Q281" s="7">
        <f>VLOOKUP(A281,'New Data'!A:E,3,FALSE)</f>
        <v>34</v>
      </c>
      <c r="R281" s="7" t="str">
        <f>VLOOKUP(A281,'New Data'!A:E,4,FALSE)</f>
        <v>Wyoming</v>
      </c>
      <c r="S281" s="9">
        <f>VLOOKUP(A281,'New Data'!A:E,5,FALSE)</f>
        <v>45114</v>
      </c>
      <c r="T281" s="10">
        <f t="shared" si="3"/>
        <v>1139.5851</v>
      </c>
      <c r="U281" s="11">
        <f t="shared" si="4"/>
        <v>0.003289473684</v>
      </c>
      <c r="V281" s="12">
        <f t="shared" si="7"/>
        <v>97.67872289</v>
      </c>
      <c r="W281" s="10">
        <f t="shared" si="5"/>
        <v>321.3115884</v>
      </c>
      <c r="X281" s="11">
        <f t="shared" si="8"/>
        <v>0.08571428571</v>
      </c>
      <c r="Y281" s="11">
        <f t="shared" si="6"/>
        <v>0.7194078947</v>
      </c>
    </row>
    <row r="282">
      <c r="A282" s="7" t="str">
        <f t="shared" si="1"/>
        <v>UTHKV3343C</v>
      </c>
      <c r="B282" s="2" t="s">
        <v>1026</v>
      </c>
      <c r="C282" s="2" t="s">
        <v>1027</v>
      </c>
      <c r="D282" s="7" t="str">
        <f t="shared" si="2"/>
        <v>300x50 </v>
      </c>
      <c r="E282" s="2" t="s">
        <v>1028</v>
      </c>
      <c r="F282" s="2" t="s">
        <v>36</v>
      </c>
      <c r="G282" s="8" t="s">
        <v>816</v>
      </c>
      <c r="H282" s="2" t="s">
        <v>89</v>
      </c>
      <c r="I282" s="2" t="s">
        <v>31</v>
      </c>
      <c r="J282" s="2">
        <v>72117.0</v>
      </c>
      <c r="K282" s="2">
        <v>187.0</v>
      </c>
      <c r="L282" s="2">
        <v>9807.0</v>
      </c>
      <c r="M282" s="2">
        <v>68568.0</v>
      </c>
      <c r="N282" s="2">
        <v>16.0</v>
      </c>
      <c r="O282" s="3">
        <v>1702.317206</v>
      </c>
      <c r="P282" s="7" t="str">
        <f>VLOOKUP(A282,'New Data'!A:E,2,FALSE)</f>
        <v>Female</v>
      </c>
      <c r="Q282" s="7">
        <f>VLOOKUP(A282,'New Data'!A:E,3,FALSE)</f>
        <v>52</v>
      </c>
      <c r="R282" s="7" t="str">
        <f>VLOOKUP(A282,'New Data'!A:E,4,FALSE)</f>
        <v>Wyoming</v>
      </c>
      <c r="S282" s="9">
        <f>VLOOKUP(A282,'New Data'!A:E,5,FALSE)</f>
        <v>45317</v>
      </c>
      <c r="T282" s="10">
        <f t="shared" si="3"/>
        <v>106.3948254</v>
      </c>
      <c r="U282" s="11">
        <f t="shared" si="4"/>
        <v>0.002593008583</v>
      </c>
      <c r="V282" s="12">
        <f t="shared" si="7"/>
        <v>9.103300567</v>
      </c>
      <c r="W282" s="10">
        <f t="shared" si="5"/>
        <v>23.60493651</v>
      </c>
      <c r="X282" s="11">
        <f t="shared" si="8"/>
        <v>0.08556149733</v>
      </c>
      <c r="Y282" s="11">
        <f t="shared" si="6"/>
        <v>0.1359873539</v>
      </c>
    </row>
    <row r="283">
      <c r="A283" s="7" t="str">
        <f t="shared" si="1"/>
        <v>GVZIZ4368Z</v>
      </c>
      <c r="B283" s="2" t="s">
        <v>1029</v>
      </c>
      <c r="C283" s="2" t="s">
        <v>1030</v>
      </c>
      <c r="D283" s="7" t="str">
        <f t="shared" si="2"/>
        <v>320x50 </v>
      </c>
      <c r="E283" s="2" t="s">
        <v>1031</v>
      </c>
      <c r="F283" s="2" t="s">
        <v>41</v>
      </c>
      <c r="G283" s="8" t="s">
        <v>387</v>
      </c>
      <c r="H283" s="2" t="s">
        <v>30</v>
      </c>
      <c r="I283" s="2" t="s">
        <v>31</v>
      </c>
      <c r="J283" s="2">
        <v>58738.0</v>
      </c>
      <c r="K283" s="2">
        <v>165.0</v>
      </c>
      <c r="L283" s="2">
        <v>33538.0</v>
      </c>
      <c r="M283" s="2">
        <v>47535.0</v>
      </c>
      <c r="N283" s="2">
        <v>14.0</v>
      </c>
      <c r="O283" s="3">
        <v>2801.584386</v>
      </c>
      <c r="P283" s="7" t="str">
        <f>VLOOKUP(A283,'New Data'!A:E,2,FALSE)</f>
        <v>Female</v>
      </c>
      <c r="Q283" s="7">
        <f>VLOOKUP(A283,'New Data'!A:E,3,FALSE)</f>
        <v>40</v>
      </c>
      <c r="R283" s="7" t="str">
        <f>VLOOKUP(A283,'New Data'!A:E,4,FALSE)</f>
        <v>New Hampshire</v>
      </c>
      <c r="S283" s="9">
        <f>VLOOKUP(A283,'New Data'!A:E,5,FALSE)</f>
        <v>45409</v>
      </c>
      <c r="T283" s="10">
        <f t="shared" si="3"/>
        <v>200.1131704</v>
      </c>
      <c r="U283" s="11">
        <f t="shared" si="4"/>
        <v>0.002809084409</v>
      </c>
      <c r="V283" s="12">
        <f t="shared" si="7"/>
        <v>16.97929931</v>
      </c>
      <c r="W283" s="10">
        <f t="shared" si="5"/>
        <v>47.69628496</v>
      </c>
      <c r="X283" s="11">
        <f t="shared" si="8"/>
        <v>0.08484848485</v>
      </c>
      <c r="Y283" s="11">
        <f t="shared" si="6"/>
        <v>0.5709761994</v>
      </c>
    </row>
    <row r="284">
      <c r="A284" s="7" t="str">
        <f t="shared" si="1"/>
        <v>KNDVK7610T</v>
      </c>
      <c r="B284" s="2" t="s">
        <v>1032</v>
      </c>
      <c r="C284" s="2" t="s">
        <v>1033</v>
      </c>
      <c r="D284" s="7" t="str">
        <f t="shared" si="2"/>
        <v>320x50 </v>
      </c>
      <c r="E284" s="2" t="s">
        <v>1034</v>
      </c>
      <c r="F284" s="2" t="s">
        <v>36</v>
      </c>
      <c r="G284" s="8" t="s">
        <v>181</v>
      </c>
      <c r="H284" s="2" t="s">
        <v>62</v>
      </c>
      <c r="I284" s="2" t="s">
        <v>31</v>
      </c>
      <c r="J284" s="2">
        <v>50838.0</v>
      </c>
      <c r="K284" s="2">
        <v>130.0</v>
      </c>
      <c r="L284" s="2">
        <v>23274.0</v>
      </c>
      <c r="M284" s="2">
        <v>35934.0</v>
      </c>
      <c r="N284" s="2">
        <v>11.0</v>
      </c>
      <c r="O284" s="3">
        <v>1521.372273</v>
      </c>
      <c r="P284" s="7" t="str">
        <f>VLOOKUP(A284,'New Data'!A:E,2,FALSE)</f>
        <v>Female</v>
      </c>
      <c r="Q284" s="7">
        <f>VLOOKUP(A284,'New Data'!A:E,3,FALSE)</f>
        <v>34</v>
      </c>
      <c r="R284" s="7" t="str">
        <f>VLOOKUP(A284,'New Data'!A:E,4,FALSE)</f>
        <v>Colorado</v>
      </c>
      <c r="S284" s="9">
        <f>VLOOKUP(A284,'New Data'!A:E,5,FALSE)</f>
        <v>45479</v>
      </c>
      <c r="T284" s="10">
        <f t="shared" si="3"/>
        <v>138.3065703</v>
      </c>
      <c r="U284" s="11">
        <f t="shared" si="4"/>
        <v>0.002557142295</v>
      </c>
      <c r="V284" s="12">
        <f t="shared" si="7"/>
        <v>11.70286364</v>
      </c>
      <c r="W284" s="10">
        <f t="shared" si="5"/>
        <v>29.92588758</v>
      </c>
      <c r="X284" s="11">
        <f t="shared" si="8"/>
        <v>0.08461538462</v>
      </c>
      <c r="Y284" s="11">
        <f t="shared" si="6"/>
        <v>0.4578071521</v>
      </c>
    </row>
    <row r="285">
      <c r="A285" s="7" t="str">
        <f t="shared" si="1"/>
        <v>BUFTA5555M</v>
      </c>
      <c r="B285" s="2" t="s">
        <v>1035</v>
      </c>
      <c r="C285" s="2" t="s">
        <v>1036</v>
      </c>
      <c r="D285" s="7" t="str">
        <f t="shared" si="2"/>
        <v>300x250 </v>
      </c>
      <c r="E285" s="2" t="s">
        <v>1002</v>
      </c>
      <c r="F285" s="2" t="s">
        <v>41</v>
      </c>
      <c r="G285" s="8" t="s">
        <v>340</v>
      </c>
      <c r="H285" s="2" t="s">
        <v>48</v>
      </c>
      <c r="I285" s="2" t="s">
        <v>53</v>
      </c>
      <c r="J285" s="2">
        <v>45711.0</v>
      </c>
      <c r="K285" s="2">
        <v>130.0</v>
      </c>
      <c r="L285" s="2">
        <v>23052.0</v>
      </c>
      <c r="M285" s="2">
        <v>42375.0</v>
      </c>
      <c r="N285" s="2">
        <v>11.0</v>
      </c>
      <c r="O285" s="3">
        <v>6417.876169</v>
      </c>
      <c r="P285" s="7" t="str">
        <f>VLOOKUP(A285,'New Data'!A:E,2,FALSE)</f>
        <v>Male</v>
      </c>
      <c r="Q285" s="7">
        <f>VLOOKUP(A285,'New Data'!A:E,3,FALSE)</f>
        <v>63</v>
      </c>
      <c r="R285" s="7" t="str">
        <f>VLOOKUP(A285,'New Data'!A:E,4,FALSE)</f>
        <v>Hawaii</v>
      </c>
      <c r="S285" s="9">
        <f>VLOOKUP(A285,'New Data'!A:E,5,FALSE)</f>
        <v>45074</v>
      </c>
      <c r="T285" s="10">
        <f t="shared" si="3"/>
        <v>583.4432881</v>
      </c>
      <c r="U285" s="11">
        <f t="shared" si="4"/>
        <v>0.002843954409</v>
      </c>
      <c r="V285" s="12">
        <f t="shared" si="7"/>
        <v>49.36827822</v>
      </c>
      <c r="W285" s="10">
        <f t="shared" si="5"/>
        <v>140.4011325</v>
      </c>
      <c r="X285" s="11">
        <f t="shared" si="8"/>
        <v>0.08461538462</v>
      </c>
      <c r="Y285" s="11">
        <f t="shared" si="6"/>
        <v>0.5042987465</v>
      </c>
    </row>
    <row r="286">
      <c r="A286" s="7" t="str">
        <f t="shared" si="1"/>
        <v>FGRHL1188N</v>
      </c>
      <c r="B286" s="2" t="s">
        <v>1037</v>
      </c>
      <c r="C286" s="2" t="s">
        <v>1038</v>
      </c>
      <c r="D286" s="7" t="str">
        <f t="shared" si="2"/>
        <v>320x50 </v>
      </c>
      <c r="E286" s="2" t="s">
        <v>1039</v>
      </c>
      <c r="F286" s="2" t="s">
        <v>66</v>
      </c>
      <c r="G286" s="8" t="s">
        <v>287</v>
      </c>
      <c r="H286" s="2" t="s">
        <v>30</v>
      </c>
      <c r="I286" s="2" t="s">
        <v>31</v>
      </c>
      <c r="J286" s="2">
        <v>29251.0</v>
      </c>
      <c r="K286" s="2">
        <v>95.0</v>
      </c>
      <c r="L286" s="2">
        <v>25060.0</v>
      </c>
      <c r="M286" s="2">
        <v>28038.0</v>
      </c>
      <c r="N286" s="2">
        <v>8.0</v>
      </c>
      <c r="O286" s="3">
        <v>5994.746834</v>
      </c>
      <c r="P286" s="7" t="str">
        <f>VLOOKUP(A286,'New Data'!A:E,2,FALSE)</f>
        <v>Male</v>
      </c>
      <c r="Q286" s="7">
        <f>VLOOKUP(A286,'New Data'!A:E,3,FALSE)</f>
        <v>46</v>
      </c>
      <c r="R286" s="7" t="str">
        <f>VLOOKUP(A286,'New Data'!A:E,4,FALSE)</f>
        <v>Maine</v>
      </c>
      <c r="S286" s="9">
        <f>VLOOKUP(A286,'New Data'!A:E,5,FALSE)</f>
        <v>45008</v>
      </c>
      <c r="T286" s="10">
        <f t="shared" si="3"/>
        <v>749.3433543</v>
      </c>
      <c r="U286" s="11">
        <f t="shared" si="4"/>
        <v>0.003247752214</v>
      </c>
      <c r="V286" s="12">
        <f t="shared" si="7"/>
        <v>63.10259825</v>
      </c>
      <c r="W286" s="10">
        <f t="shared" si="5"/>
        <v>204.9416032</v>
      </c>
      <c r="X286" s="11">
        <f t="shared" si="8"/>
        <v>0.08421052632</v>
      </c>
      <c r="Y286" s="11">
        <f t="shared" si="6"/>
        <v>0.8567228471</v>
      </c>
    </row>
    <row r="287">
      <c r="A287" s="7" t="str">
        <f t="shared" si="1"/>
        <v>UGRIS7899B</v>
      </c>
      <c r="B287" s="2" t="s">
        <v>1040</v>
      </c>
      <c r="C287" s="2" t="s">
        <v>1041</v>
      </c>
      <c r="D287" s="7" t="str">
        <f t="shared" si="2"/>
        <v>300x250 </v>
      </c>
      <c r="E287" s="2" t="s">
        <v>1042</v>
      </c>
      <c r="F287" s="2" t="s">
        <v>41</v>
      </c>
      <c r="G287" s="8" t="s">
        <v>387</v>
      </c>
      <c r="H287" s="2" t="s">
        <v>48</v>
      </c>
      <c r="I287" s="2" t="s">
        <v>31</v>
      </c>
      <c r="J287" s="2">
        <v>12974.0</v>
      </c>
      <c r="K287" s="2">
        <v>84.0</v>
      </c>
      <c r="L287" s="2">
        <v>7521.0</v>
      </c>
      <c r="M287" s="2">
        <v>10959.0</v>
      </c>
      <c r="N287" s="2">
        <v>7.0</v>
      </c>
      <c r="O287" s="3">
        <v>6301.868847</v>
      </c>
      <c r="P287" s="7" t="str">
        <f>VLOOKUP(A287,'New Data'!A:E,2,FALSE)</f>
        <v>Male</v>
      </c>
      <c r="Q287" s="7">
        <f>VLOOKUP(A287,'New Data'!A:E,3,FALSE)</f>
        <v>43</v>
      </c>
      <c r="R287" s="7" t="str">
        <f>VLOOKUP(A287,'New Data'!A:E,4,FALSE)</f>
        <v>Alaska</v>
      </c>
      <c r="S287" s="9">
        <f>VLOOKUP(A287,'New Data'!A:E,5,FALSE)</f>
        <v>45219</v>
      </c>
      <c r="T287" s="10">
        <f t="shared" si="3"/>
        <v>900.2669781</v>
      </c>
      <c r="U287" s="11">
        <f t="shared" si="4"/>
        <v>0.006474487436</v>
      </c>
      <c r="V287" s="12">
        <f t="shared" si="7"/>
        <v>75.02224818</v>
      </c>
      <c r="W287" s="10">
        <f t="shared" si="5"/>
        <v>485.7306033</v>
      </c>
      <c r="X287" s="11">
        <f t="shared" si="8"/>
        <v>0.08333333333</v>
      </c>
      <c r="Y287" s="11">
        <f t="shared" si="6"/>
        <v>0.5796978573</v>
      </c>
    </row>
    <row r="288">
      <c r="A288" s="7" t="str">
        <f t="shared" si="1"/>
        <v>KVFZR5846U</v>
      </c>
      <c r="B288" s="2" t="s">
        <v>1043</v>
      </c>
      <c r="C288" s="2" t="s">
        <v>1044</v>
      </c>
      <c r="D288" s="7" t="str">
        <f t="shared" si="2"/>
        <v>300x250 </v>
      </c>
      <c r="E288" s="2" t="s">
        <v>1045</v>
      </c>
      <c r="F288" s="2" t="s">
        <v>66</v>
      </c>
      <c r="G288" s="8" t="s">
        <v>1046</v>
      </c>
      <c r="H288" s="2" t="s">
        <v>30</v>
      </c>
      <c r="I288" s="2" t="s">
        <v>31</v>
      </c>
      <c r="J288" s="2">
        <v>11672.0</v>
      </c>
      <c r="K288" s="2">
        <v>84.0</v>
      </c>
      <c r="L288" s="2">
        <v>7619.0</v>
      </c>
      <c r="M288" s="2">
        <v>9999.0</v>
      </c>
      <c r="N288" s="2">
        <v>7.0</v>
      </c>
      <c r="O288" s="3">
        <v>5284.27704</v>
      </c>
      <c r="P288" s="7" t="str">
        <f>VLOOKUP(A288,'New Data'!A:E,2,FALSE)</f>
        <v>Female</v>
      </c>
      <c r="Q288" s="7">
        <f>VLOOKUP(A288,'New Data'!A:E,3,FALSE)</f>
        <v>31</v>
      </c>
      <c r="R288" s="7" t="str">
        <f>VLOOKUP(A288,'New Data'!A:E,4,FALSE)</f>
        <v>Idaho</v>
      </c>
      <c r="S288" s="9">
        <f>VLOOKUP(A288,'New Data'!A:E,5,FALSE)</f>
        <v>45475</v>
      </c>
      <c r="T288" s="10">
        <f t="shared" si="3"/>
        <v>754.89672</v>
      </c>
      <c r="U288" s="11">
        <f t="shared" si="4"/>
        <v>0.007196710075</v>
      </c>
      <c r="V288" s="12">
        <f t="shared" si="7"/>
        <v>62.90806</v>
      </c>
      <c r="W288" s="10">
        <f t="shared" si="5"/>
        <v>452.7310692</v>
      </c>
      <c r="X288" s="11">
        <f t="shared" si="8"/>
        <v>0.08333333333</v>
      </c>
      <c r="Y288" s="11">
        <f t="shared" si="6"/>
        <v>0.6527587389</v>
      </c>
    </row>
    <row r="289">
      <c r="A289" s="7" t="str">
        <f t="shared" si="1"/>
        <v>DCAHB9626S</v>
      </c>
      <c r="B289" s="2" t="s">
        <v>1047</v>
      </c>
      <c r="C289" s="2" t="s">
        <v>1048</v>
      </c>
      <c r="D289" s="7" t="str">
        <f t="shared" si="2"/>
        <v>320x50 </v>
      </c>
      <c r="E289" s="2" t="s">
        <v>1049</v>
      </c>
      <c r="F289" s="2" t="s">
        <v>28</v>
      </c>
      <c r="G289" s="8" t="s">
        <v>1050</v>
      </c>
      <c r="H289" s="2" t="s">
        <v>71</v>
      </c>
      <c r="I289" s="2" t="s">
        <v>31</v>
      </c>
      <c r="J289" s="2">
        <v>27371.0</v>
      </c>
      <c r="K289" s="2">
        <v>60.0</v>
      </c>
      <c r="L289" s="2">
        <v>22256.0</v>
      </c>
      <c r="M289" s="2">
        <v>25986.0</v>
      </c>
      <c r="N289" s="2">
        <v>5.0</v>
      </c>
      <c r="O289" s="3">
        <v>4984.485583</v>
      </c>
      <c r="P289" s="7" t="str">
        <f>VLOOKUP(A289,'New Data'!A:E,2,FALSE)</f>
        <v>Female</v>
      </c>
      <c r="Q289" s="7">
        <f>VLOOKUP(A289,'New Data'!A:E,3,FALSE)</f>
        <v>21</v>
      </c>
      <c r="R289" s="7" t="str">
        <f>VLOOKUP(A289,'New Data'!A:E,4,FALSE)</f>
        <v>North Carolina</v>
      </c>
      <c r="S289" s="9">
        <f>VLOOKUP(A289,'New Data'!A:E,5,FALSE)</f>
        <v>45288</v>
      </c>
      <c r="T289" s="10">
        <f t="shared" si="3"/>
        <v>996.8971166</v>
      </c>
      <c r="U289" s="11">
        <f t="shared" si="4"/>
        <v>0.002192101129</v>
      </c>
      <c r="V289" s="12">
        <f t="shared" si="7"/>
        <v>83.07475972</v>
      </c>
      <c r="W289" s="10">
        <f t="shared" si="5"/>
        <v>182.1082746</v>
      </c>
      <c r="X289" s="11">
        <f t="shared" si="8"/>
        <v>0.08333333333</v>
      </c>
      <c r="Y289" s="11">
        <f t="shared" si="6"/>
        <v>0.8131233788</v>
      </c>
    </row>
    <row r="290">
      <c r="A290" s="7" t="str">
        <f t="shared" si="1"/>
        <v>IXZCJ1734X</v>
      </c>
      <c r="B290" s="2" t="s">
        <v>1051</v>
      </c>
      <c r="C290" s="2" t="s">
        <v>1052</v>
      </c>
      <c r="D290" s="7" t="str">
        <f t="shared" si="2"/>
        <v>300x250 </v>
      </c>
      <c r="E290" s="2" t="s">
        <v>1053</v>
      </c>
      <c r="F290" s="2" t="s">
        <v>66</v>
      </c>
      <c r="G290" s="8" t="s">
        <v>271</v>
      </c>
      <c r="H290" s="2" t="s">
        <v>48</v>
      </c>
      <c r="I290" s="2" t="s">
        <v>31</v>
      </c>
      <c r="J290" s="2">
        <v>9790.0</v>
      </c>
      <c r="K290" s="2">
        <v>24.0</v>
      </c>
      <c r="L290" s="2">
        <v>1295.0</v>
      </c>
      <c r="M290" s="2">
        <v>9196.0</v>
      </c>
      <c r="N290" s="2">
        <v>2.0</v>
      </c>
      <c r="O290" s="3">
        <v>1532.148881</v>
      </c>
      <c r="P290" s="7" t="str">
        <f>VLOOKUP(A290,'New Data'!A:E,2,FALSE)</f>
        <v>Male</v>
      </c>
      <c r="Q290" s="7">
        <f>VLOOKUP(A290,'New Data'!A:E,3,FALSE)</f>
        <v>59</v>
      </c>
      <c r="R290" s="7" t="str">
        <f>VLOOKUP(A290,'New Data'!A:E,4,FALSE)</f>
        <v>Tennessee</v>
      </c>
      <c r="S290" s="9">
        <f>VLOOKUP(A290,'New Data'!A:E,5,FALSE)</f>
        <v>45446</v>
      </c>
      <c r="T290" s="10">
        <f t="shared" si="3"/>
        <v>766.0744405</v>
      </c>
      <c r="U290" s="11">
        <f t="shared" si="4"/>
        <v>0.002451481103</v>
      </c>
      <c r="V290" s="12">
        <f t="shared" si="7"/>
        <v>63.83953671</v>
      </c>
      <c r="W290" s="10">
        <f t="shared" si="5"/>
        <v>156.5014179</v>
      </c>
      <c r="X290" s="11">
        <f t="shared" si="8"/>
        <v>0.08333333333</v>
      </c>
      <c r="Y290" s="11">
        <f t="shared" si="6"/>
        <v>0.1322778345</v>
      </c>
    </row>
    <row r="291">
      <c r="A291" s="7" t="str">
        <f t="shared" si="1"/>
        <v>JLMBA1714K</v>
      </c>
      <c r="B291" s="2" t="s">
        <v>1054</v>
      </c>
      <c r="C291" s="2" t="s">
        <v>1055</v>
      </c>
      <c r="D291" s="7" t="str">
        <f t="shared" si="2"/>
        <v>300x250 </v>
      </c>
      <c r="E291" s="2" t="s">
        <v>1056</v>
      </c>
      <c r="F291" s="2" t="s">
        <v>66</v>
      </c>
      <c r="G291" s="8" t="s">
        <v>1057</v>
      </c>
      <c r="H291" s="2" t="s">
        <v>30</v>
      </c>
      <c r="I291" s="2" t="s">
        <v>43</v>
      </c>
      <c r="J291" s="2">
        <v>39725.0</v>
      </c>
      <c r="K291" s="2">
        <v>144.0</v>
      </c>
      <c r="L291" s="2">
        <v>5402.0</v>
      </c>
      <c r="M291" s="2">
        <v>36080.0</v>
      </c>
      <c r="N291" s="2">
        <v>12.0</v>
      </c>
      <c r="O291" s="3">
        <v>6431.555152</v>
      </c>
      <c r="P291" s="7" t="str">
        <f>VLOOKUP(A291,'New Data'!A:E,2,FALSE)</f>
        <v>Male</v>
      </c>
      <c r="Q291" s="7">
        <f>VLOOKUP(A291,'New Data'!A:E,3,FALSE)</f>
        <v>48</v>
      </c>
      <c r="R291" s="7" t="str">
        <f>VLOOKUP(A291,'New Data'!A:E,4,FALSE)</f>
        <v>Tennessee</v>
      </c>
      <c r="S291" s="9">
        <f>VLOOKUP(A291,'New Data'!A:E,5,FALSE)</f>
        <v>45399</v>
      </c>
      <c r="T291" s="10">
        <f t="shared" si="3"/>
        <v>535.9629293</v>
      </c>
      <c r="U291" s="11">
        <f t="shared" si="4"/>
        <v>0.003624921334</v>
      </c>
      <c r="V291" s="12">
        <f t="shared" si="7"/>
        <v>44.66357744</v>
      </c>
      <c r="W291" s="10">
        <f t="shared" si="5"/>
        <v>161.9019547</v>
      </c>
      <c r="X291" s="11">
        <f t="shared" si="8"/>
        <v>0.08333333333</v>
      </c>
      <c r="Y291" s="11">
        <f t="shared" si="6"/>
        <v>0.1359848962</v>
      </c>
    </row>
    <row r="292">
      <c r="A292" s="7" t="str">
        <f t="shared" si="1"/>
        <v>ZQQVT1648U</v>
      </c>
      <c r="B292" s="2" t="s">
        <v>1058</v>
      </c>
      <c r="C292" s="2" t="s">
        <v>1059</v>
      </c>
      <c r="D292" s="7" t="str">
        <f t="shared" si="2"/>
        <v>320x50 </v>
      </c>
      <c r="E292" s="2" t="s">
        <v>1060</v>
      </c>
      <c r="F292" s="2" t="s">
        <v>28</v>
      </c>
      <c r="G292" s="8" t="s">
        <v>165</v>
      </c>
      <c r="H292" s="2" t="s">
        <v>30</v>
      </c>
      <c r="I292" s="2" t="s">
        <v>31</v>
      </c>
      <c r="J292" s="2">
        <v>70134.0</v>
      </c>
      <c r="K292" s="2">
        <v>169.0</v>
      </c>
      <c r="L292" s="2">
        <v>48862.0</v>
      </c>
      <c r="M292" s="2">
        <v>66739.0</v>
      </c>
      <c r="N292" s="2">
        <v>14.0</v>
      </c>
      <c r="O292" s="3">
        <v>2514.868116</v>
      </c>
      <c r="P292" s="7" t="str">
        <f>VLOOKUP(A292,'New Data'!A:E,2,FALSE)</f>
        <v>Female</v>
      </c>
      <c r="Q292" s="7">
        <f>VLOOKUP(A292,'New Data'!A:E,3,FALSE)</f>
        <v>41</v>
      </c>
      <c r="R292" s="7" t="str">
        <f>VLOOKUP(A292,'New Data'!A:E,4,FALSE)</f>
        <v>Montana</v>
      </c>
      <c r="S292" s="9">
        <f>VLOOKUP(A292,'New Data'!A:E,5,FALSE)</f>
        <v>45507</v>
      </c>
      <c r="T292" s="10">
        <f t="shared" si="3"/>
        <v>179.6334369</v>
      </c>
      <c r="U292" s="11">
        <f t="shared" si="4"/>
        <v>0.002409672912</v>
      </c>
      <c r="V292" s="12">
        <f t="shared" si="7"/>
        <v>14.88087643</v>
      </c>
      <c r="W292" s="10">
        <f t="shared" si="5"/>
        <v>35.85804483</v>
      </c>
      <c r="X292" s="11">
        <f t="shared" si="8"/>
        <v>0.08284023669</v>
      </c>
      <c r="Y292" s="11">
        <f t="shared" si="6"/>
        <v>0.6966948983</v>
      </c>
    </row>
    <row r="293">
      <c r="A293" s="7" t="str">
        <f t="shared" si="1"/>
        <v>YXUGJ2459B</v>
      </c>
      <c r="B293" s="2" t="s">
        <v>1061</v>
      </c>
      <c r="C293" s="2" t="s">
        <v>1062</v>
      </c>
      <c r="D293" s="7" t="str">
        <f t="shared" si="2"/>
        <v>300x250 </v>
      </c>
      <c r="E293" s="2" t="s">
        <v>418</v>
      </c>
      <c r="F293" s="2" t="s">
        <v>41</v>
      </c>
      <c r="G293" s="8" t="s">
        <v>114</v>
      </c>
      <c r="H293" s="2" t="s">
        <v>30</v>
      </c>
      <c r="I293" s="2" t="s">
        <v>43</v>
      </c>
      <c r="J293" s="2">
        <v>48892.0</v>
      </c>
      <c r="K293" s="2">
        <v>110.0</v>
      </c>
      <c r="L293" s="2">
        <v>32060.0</v>
      </c>
      <c r="M293" s="2">
        <v>45251.0</v>
      </c>
      <c r="N293" s="2">
        <v>9.0</v>
      </c>
      <c r="O293" s="3">
        <v>1978.609661</v>
      </c>
      <c r="P293" s="7" t="str">
        <f>VLOOKUP(A293,'New Data'!A:E,2,FALSE)</f>
        <v>Male</v>
      </c>
      <c r="Q293" s="7">
        <f>VLOOKUP(A293,'New Data'!A:E,3,FALSE)</f>
        <v>38</v>
      </c>
      <c r="R293" s="7" t="str">
        <f>VLOOKUP(A293,'New Data'!A:E,4,FALSE)</f>
        <v>Missouri</v>
      </c>
      <c r="S293" s="9">
        <f>VLOOKUP(A293,'New Data'!A:E,5,FALSE)</f>
        <v>45173</v>
      </c>
      <c r="T293" s="10">
        <f t="shared" si="3"/>
        <v>219.8455179</v>
      </c>
      <c r="U293" s="11">
        <f t="shared" si="4"/>
        <v>0.002249856827</v>
      </c>
      <c r="V293" s="12">
        <f t="shared" si="7"/>
        <v>17.98736055</v>
      </c>
      <c r="W293" s="10">
        <f t="shared" si="5"/>
        <v>40.46898595</v>
      </c>
      <c r="X293" s="11">
        <f t="shared" si="8"/>
        <v>0.08181818182</v>
      </c>
      <c r="Y293" s="11">
        <f t="shared" si="6"/>
        <v>0.6557309989</v>
      </c>
    </row>
    <row r="294">
      <c r="A294" s="7" t="str">
        <f t="shared" si="1"/>
        <v>XULRY0614D</v>
      </c>
      <c r="B294" s="2" t="s">
        <v>1063</v>
      </c>
      <c r="C294" s="2" t="s">
        <v>1064</v>
      </c>
      <c r="D294" s="7" t="str">
        <f t="shared" si="2"/>
        <v>300x50 </v>
      </c>
      <c r="E294" s="2" t="s">
        <v>1065</v>
      </c>
      <c r="F294" s="2" t="s">
        <v>36</v>
      </c>
      <c r="G294" s="8" t="s">
        <v>1066</v>
      </c>
      <c r="H294" s="2" t="s">
        <v>62</v>
      </c>
      <c r="I294" s="2" t="s">
        <v>31</v>
      </c>
      <c r="J294" s="2">
        <v>15475.0</v>
      </c>
      <c r="K294" s="2">
        <v>110.0</v>
      </c>
      <c r="L294" s="2">
        <v>6019.0</v>
      </c>
      <c r="M294" s="2">
        <v>10952.0</v>
      </c>
      <c r="N294" s="2">
        <v>9.0</v>
      </c>
      <c r="O294" s="3">
        <v>4156.713383</v>
      </c>
      <c r="P294" s="7" t="str">
        <f>VLOOKUP(A294,'New Data'!A:E,2,FALSE)</f>
        <v>Male</v>
      </c>
      <c r="Q294" s="7">
        <f>VLOOKUP(A294,'New Data'!A:E,3,FALSE)</f>
        <v>22</v>
      </c>
      <c r="R294" s="7" t="str">
        <f>VLOOKUP(A294,'New Data'!A:E,4,FALSE)</f>
        <v>New Mexico</v>
      </c>
      <c r="S294" s="9">
        <f>VLOOKUP(A294,'New Data'!A:E,5,FALSE)</f>
        <v>45118</v>
      </c>
      <c r="T294" s="10">
        <f t="shared" si="3"/>
        <v>461.8570426</v>
      </c>
      <c r="U294" s="11">
        <f t="shared" si="4"/>
        <v>0.007108239095</v>
      </c>
      <c r="V294" s="12">
        <f t="shared" si="7"/>
        <v>37.78830348</v>
      </c>
      <c r="W294" s="10">
        <f t="shared" si="5"/>
        <v>268.6082962</v>
      </c>
      <c r="X294" s="11">
        <f t="shared" si="8"/>
        <v>0.08181818182</v>
      </c>
      <c r="Y294" s="11">
        <f t="shared" si="6"/>
        <v>0.3889499192</v>
      </c>
    </row>
    <row r="295">
      <c r="A295" s="7" t="str">
        <f t="shared" si="1"/>
        <v>RHAIL7304A</v>
      </c>
      <c r="B295" s="2" t="s">
        <v>1067</v>
      </c>
      <c r="C295" s="2" t="s">
        <v>1068</v>
      </c>
      <c r="D295" s="7" t="str">
        <f t="shared" si="2"/>
        <v>300x250 </v>
      </c>
      <c r="E295" s="2" t="s">
        <v>1069</v>
      </c>
      <c r="F295" s="2" t="s">
        <v>41</v>
      </c>
      <c r="G295" s="8" t="s">
        <v>871</v>
      </c>
      <c r="H295" s="2" t="s">
        <v>30</v>
      </c>
      <c r="I295" s="2" t="s">
        <v>43</v>
      </c>
      <c r="J295" s="2">
        <v>29856.0</v>
      </c>
      <c r="K295" s="2">
        <v>111.0</v>
      </c>
      <c r="L295" s="2">
        <v>7664.0</v>
      </c>
      <c r="M295" s="2">
        <v>21698.0</v>
      </c>
      <c r="N295" s="2">
        <v>9.0</v>
      </c>
      <c r="O295" s="3">
        <v>4851.394446</v>
      </c>
      <c r="P295" s="7" t="str">
        <f>VLOOKUP(A295,'New Data'!A:E,2,FALSE)</f>
        <v>Female</v>
      </c>
      <c r="Q295" s="7">
        <f>VLOOKUP(A295,'New Data'!A:E,3,FALSE)</f>
        <v>54</v>
      </c>
      <c r="R295" s="7" t="str">
        <f>VLOOKUP(A295,'New Data'!A:E,4,FALSE)</f>
        <v>Michigan</v>
      </c>
      <c r="S295" s="9">
        <f>VLOOKUP(A295,'New Data'!A:E,5,FALSE)</f>
        <v>45258</v>
      </c>
      <c r="T295" s="10">
        <f t="shared" si="3"/>
        <v>539.0438273</v>
      </c>
      <c r="U295" s="11">
        <f t="shared" si="4"/>
        <v>0.003717845659</v>
      </c>
      <c r="V295" s="12">
        <f t="shared" si="7"/>
        <v>43.70625627</v>
      </c>
      <c r="W295" s="10">
        <f t="shared" si="5"/>
        <v>162.4931152</v>
      </c>
      <c r="X295" s="11">
        <f t="shared" si="8"/>
        <v>0.08108108108</v>
      </c>
      <c r="Y295" s="11">
        <f t="shared" si="6"/>
        <v>0.256698821</v>
      </c>
    </row>
    <row r="296">
      <c r="A296" s="7" t="str">
        <f t="shared" si="1"/>
        <v>AJMBY2346O</v>
      </c>
      <c r="B296" s="2" t="s">
        <v>1070</v>
      </c>
      <c r="C296" s="2" t="s">
        <v>1071</v>
      </c>
      <c r="D296" s="7" t="str">
        <f t="shared" si="2"/>
        <v>320x50 </v>
      </c>
      <c r="E296" s="2" t="s">
        <v>963</v>
      </c>
      <c r="F296" s="2" t="s">
        <v>41</v>
      </c>
      <c r="G296" s="8" t="s">
        <v>426</v>
      </c>
      <c r="H296" s="2" t="s">
        <v>48</v>
      </c>
      <c r="I296" s="2" t="s">
        <v>31</v>
      </c>
      <c r="J296" s="2">
        <v>12510.0</v>
      </c>
      <c r="K296" s="2">
        <v>74.0</v>
      </c>
      <c r="L296" s="2">
        <v>4391.0</v>
      </c>
      <c r="M296" s="2">
        <v>9098.0</v>
      </c>
      <c r="N296" s="2">
        <v>6.0</v>
      </c>
      <c r="O296" s="3">
        <v>1524.470523</v>
      </c>
      <c r="P296" s="7" t="str">
        <f>VLOOKUP(A296,'New Data'!A:E,2,FALSE)</f>
        <v>Female</v>
      </c>
      <c r="Q296" s="7">
        <f>VLOOKUP(A296,'New Data'!A:E,3,FALSE)</f>
        <v>27</v>
      </c>
      <c r="R296" s="7" t="str">
        <f>VLOOKUP(A296,'New Data'!A:E,4,FALSE)</f>
        <v>Nevada</v>
      </c>
      <c r="S296" s="9">
        <f>VLOOKUP(A296,'New Data'!A:E,5,FALSE)</f>
        <v>45101</v>
      </c>
      <c r="T296" s="10">
        <f t="shared" si="3"/>
        <v>254.0784205</v>
      </c>
      <c r="U296" s="11">
        <f t="shared" si="4"/>
        <v>0.005915267786</v>
      </c>
      <c r="V296" s="12">
        <f t="shared" si="7"/>
        <v>20.60095301</v>
      </c>
      <c r="W296" s="10">
        <f t="shared" si="5"/>
        <v>121.8601537</v>
      </c>
      <c r="X296" s="11">
        <f t="shared" si="8"/>
        <v>0.08108108108</v>
      </c>
      <c r="Y296" s="11">
        <f t="shared" si="6"/>
        <v>0.3509992006</v>
      </c>
    </row>
    <row r="297">
      <c r="A297" s="7" t="str">
        <f t="shared" si="1"/>
        <v>DXADI4176M</v>
      </c>
      <c r="B297" s="2" t="s">
        <v>1072</v>
      </c>
      <c r="C297" s="2" t="s">
        <v>1073</v>
      </c>
      <c r="D297" s="7" t="str">
        <f t="shared" si="2"/>
        <v>300x250 </v>
      </c>
      <c r="E297" s="2" t="s">
        <v>501</v>
      </c>
      <c r="F297" s="2" t="s">
        <v>36</v>
      </c>
      <c r="G297" s="8" t="s">
        <v>114</v>
      </c>
      <c r="H297" s="2" t="s">
        <v>48</v>
      </c>
      <c r="I297" s="2" t="s">
        <v>31</v>
      </c>
      <c r="J297" s="2">
        <v>30714.0</v>
      </c>
      <c r="K297" s="2">
        <v>111.0</v>
      </c>
      <c r="L297" s="2">
        <v>12531.0</v>
      </c>
      <c r="M297" s="2">
        <v>28461.0</v>
      </c>
      <c r="N297" s="2">
        <v>9.0</v>
      </c>
      <c r="O297" s="3">
        <v>1503.484311</v>
      </c>
      <c r="P297" s="7" t="str">
        <f>VLOOKUP(A297,'New Data'!A:E,2,FALSE)</f>
        <v>Female</v>
      </c>
      <c r="Q297" s="7">
        <f>VLOOKUP(A297,'New Data'!A:E,3,FALSE)</f>
        <v>18</v>
      </c>
      <c r="R297" s="7" t="str">
        <f>VLOOKUP(A297,'New Data'!A:E,4,FALSE)</f>
        <v>Utah</v>
      </c>
      <c r="S297" s="9">
        <f>VLOOKUP(A297,'New Data'!A:E,5,FALSE)</f>
        <v>45303</v>
      </c>
      <c r="T297" s="10">
        <f t="shared" si="3"/>
        <v>167.0538123</v>
      </c>
      <c r="U297" s="11">
        <f t="shared" si="4"/>
        <v>0.003613987107</v>
      </c>
      <c r="V297" s="12">
        <f t="shared" si="7"/>
        <v>13.5449037</v>
      </c>
      <c r="W297" s="10">
        <f t="shared" si="5"/>
        <v>48.95110735</v>
      </c>
      <c r="X297" s="11">
        <f t="shared" si="8"/>
        <v>0.08108108108</v>
      </c>
      <c r="Y297" s="11">
        <f t="shared" si="6"/>
        <v>0.4079898418</v>
      </c>
    </row>
    <row r="298">
      <c r="A298" s="7" t="str">
        <f t="shared" si="1"/>
        <v>IBXAA5591O</v>
      </c>
      <c r="B298" s="2" t="s">
        <v>1074</v>
      </c>
      <c r="C298" s="2" t="s">
        <v>1075</v>
      </c>
      <c r="D298" s="7" t="str">
        <f t="shared" si="2"/>
        <v>300x250 </v>
      </c>
      <c r="E298" s="2" t="s">
        <v>1076</v>
      </c>
      <c r="F298" s="2" t="s">
        <v>28</v>
      </c>
      <c r="G298" s="8" t="s">
        <v>93</v>
      </c>
      <c r="H298" s="2" t="s">
        <v>30</v>
      </c>
      <c r="I298" s="2" t="s">
        <v>53</v>
      </c>
      <c r="J298" s="2">
        <v>127090.0</v>
      </c>
      <c r="K298" s="2">
        <v>299.0</v>
      </c>
      <c r="L298" s="2">
        <v>30178.0</v>
      </c>
      <c r="M298" s="2">
        <v>113438.0</v>
      </c>
      <c r="N298" s="2">
        <v>24.0</v>
      </c>
      <c r="O298" s="3">
        <v>5808.911254</v>
      </c>
      <c r="P298" s="7" t="str">
        <f>VLOOKUP(A298,'New Data'!A:E,2,FALSE)</f>
        <v>Male</v>
      </c>
      <c r="Q298" s="7">
        <f>VLOOKUP(A298,'New Data'!A:E,3,FALSE)</f>
        <v>25</v>
      </c>
      <c r="R298" s="7" t="str">
        <f>VLOOKUP(A298,'New Data'!A:E,4,FALSE)</f>
        <v>Missouri</v>
      </c>
      <c r="S298" s="9">
        <f>VLOOKUP(A298,'New Data'!A:E,5,FALSE)</f>
        <v>45406</v>
      </c>
      <c r="T298" s="10">
        <f t="shared" si="3"/>
        <v>242.0379689</v>
      </c>
      <c r="U298" s="11">
        <f t="shared" si="4"/>
        <v>0.002352663467</v>
      </c>
      <c r="V298" s="12">
        <f t="shared" si="7"/>
        <v>19.42779684</v>
      </c>
      <c r="W298" s="10">
        <f t="shared" si="5"/>
        <v>45.70706786</v>
      </c>
      <c r="X298" s="11">
        <f t="shared" si="8"/>
        <v>0.08026755853</v>
      </c>
      <c r="Y298" s="11">
        <f t="shared" si="6"/>
        <v>0.2374537729</v>
      </c>
    </row>
    <row r="299">
      <c r="A299" s="7" t="str">
        <f t="shared" si="1"/>
        <v>XNMNN2508C</v>
      </c>
      <c r="B299" s="2" t="s">
        <v>1077</v>
      </c>
      <c r="C299" s="2" t="s">
        <v>1078</v>
      </c>
      <c r="D299" s="7" t="str">
        <f t="shared" si="2"/>
        <v>300x250 </v>
      </c>
      <c r="E299" s="2" t="s">
        <v>857</v>
      </c>
      <c r="F299" s="2" t="s">
        <v>66</v>
      </c>
      <c r="G299" s="8" t="s">
        <v>114</v>
      </c>
      <c r="H299" s="2" t="s">
        <v>48</v>
      </c>
      <c r="I299" s="2" t="s">
        <v>43</v>
      </c>
      <c r="J299" s="2">
        <v>10815.0</v>
      </c>
      <c r="K299" s="2">
        <v>25.0</v>
      </c>
      <c r="L299" s="2">
        <v>4321.0</v>
      </c>
      <c r="M299" s="2">
        <v>9646.0</v>
      </c>
      <c r="N299" s="2">
        <v>2.0</v>
      </c>
      <c r="O299" s="3">
        <v>4921.594843</v>
      </c>
      <c r="P299" s="7" t="str">
        <f>VLOOKUP(A299,'New Data'!A:E,2,FALSE)</f>
        <v>Female</v>
      </c>
      <c r="Q299" s="7">
        <f>VLOOKUP(A299,'New Data'!A:E,3,FALSE)</f>
        <v>43</v>
      </c>
      <c r="R299" s="7" t="str">
        <f>VLOOKUP(A299,'New Data'!A:E,4,FALSE)</f>
        <v>Colorado</v>
      </c>
      <c r="S299" s="9">
        <f>VLOOKUP(A299,'New Data'!A:E,5,FALSE)</f>
        <v>45405</v>
      </c>
      <c r="T299" s="10">
        <f t="shared" si="3"/>
        <v>2460.797422</v>
      </c>
      <c r="U299" s="11">
        <f t="shared" si="4"/>
        <v>0.002311604253</v>
      </c>
      <c r="V299" s="12">
        <f t="shared" si="7"/>
        <v>196.8637937</v>
      </c>
      <c r="W299" s="10">
        <f t="shared" si="5"/>
        <v>455.0711829</v>
      </c>
      <c r="X299" s="11">
        <f t="shared" si="8"/>
        <v>0.08</v>
      </c>
      <c r="Y299" s="11">
        <f t="shared" si="6"/>
        <v>0.3995376791</v>
      </c>
    </row>
    <row r="300">
      <c r="A300" s="7" t="str">
        <f t="shared" si="1"/>
        <v>ZYYBI7750V</v>
      </c>
      <c r="B300" s="2" t="s">
        <v>1079</v>
      </c>
      <c r="C300" s="2" t="s">
        <v>1080</v>
      </c>
      <c r="D300" s="7" t="str">
        <f t="shared" si="2"/>
        <v>300x250 </v>
      </c>
      <c r="E300" s="2" t="s">
        <v>1081</v>
      </c>
      <c r="F300" s="2" t="s">
        <v>28</v>
      </c>
      <c r="G300" s="8" t="s">
        <v>782</v>
      </c>
      <c r="H300" s="2" t="s">
        <v>30</v>
      </c>
      <c r="I300" s="2" t="s">
        <v>53</v>
      </c>
      <c r="J300" s="2">
        <v>76439.0</v>
      </c>
      <c r="K300" s="2">
        <v>100.0</v>
      </c>
      <c r="L300" s="2">
        <v>58269.0</v>
      </c>
      <c r="M300" s="2">
        <v>66924.0</v>
      </c>
      <c r="N300" s="2">
        <v>8.0</v>
      </c>
      <c r="O300" s="3">
        <v>1524.810224</v>
      </c>
      <c r="P300" s="7" t="str">
        <f>VLOOKUP(A300,'New Data'!A:E,2,FALSE)</f>
        <v>Female</v>
      </c>
      <c r="Q300" s="7">
        <f>VLOOKUP(A300,'New Data'!A:E,3,FALSE)</f>
        <v>23</v>
      </c>
      <c r="R300" s="7" t="str">
        <f>VLOOKUP(A300,'New Data'!A:E,4,FALSE)</f>
        <v>Delaware</v>
      </c>
      <c r="S300" s="9">
        <f>VLOOKUP(A300,'New Data'!A:E,5,FALSE)</f>
        <v>45435</v>
      </c>
      <c r="T300" s="10">
        <f t="shared" si="3"/>
        <v>190.601278</v>
      </c>
      <c r="U300" s="11">
        <f t="shared" si="4"/>
        <v>0.001308232708</v>
      </c>
      <c r="V300" s="12">
        <f t="shared" si="7"/>
        <v>15.24810224</v>
      </c>
      <c r="W300" s="10">
        <f t="shared" si="5"/>
        <v>19.94806609</v>
      </c>
      <c r="X300" s="11">
        <f t="shared" si="8"/>
        <v>0.08</v>
      </c>
      <c r="Y300" s="11">
        <f t="shared" si="6"/>
        <v>0.7622941169</v>
      </c>
    </row>
    <row r="301">
      <c r="A301" s="7" t="str">
        <f t="shared" si="1"/>
        <v>UUBIN9425T</v>
      </c>
      <c r="B301" s="2" t="s">
        <v>1082</v>
      </c>
      <c r="C301" s="2" t="s">
        <v>1083</v>
      </c>
      <c r="D301" s="7" t="str">
        <f t="shared" si="2"/>
        <v>320x50 </v>
      </c>
      <c r="E301" s="2" t="s">
        <v>1084</v>
      </c>
      <c r="F301" s="2" t="s">
        <v>36</v>
      </c>
      <c r="G301" s="8" t="s">
        <v>151</v>
      </c>
      <c r="H301" s="2" t="s">
        <v>30</v>
      </c>
      <c r="I301" s="2" t="s">
        <v>31</v>
      </c>
      <c r="J301" s="2">
        <v>43117.0</v>
      </c>
      <c r="K301" s="2">
        <v>100.0</v>
      </c>
      <c r="L301" s="2">
        <v>6478.0</v>
      </c>
      <c r="M301" s="2">
        <v>27405.0</v>
      </c>
      <c r="N301" s="2">
        <v>8.0</v>
      </c>
      <c r="O301" s="3">
        <v>4250.430439</v>
      </c>
      <c r="P301" s="7" t="str">
        <f>VLOOKUP(A301,'New Data'!A:E,2,FALSE)</f>
        <v>Male</v>
      </c>
      <c r="Q301" s="7">
        <f>VLOOKUP(A301,'New Data'!A:E,3,FALSE)</f>
        <v>26</v>
      </c>
      <c r="R301" s="7" t="str">
        <f>VLOOKUP(A301,'New Data'!A:E,4,FALSE)</f>
        <v>Louisiana</v>
      </c>
      <c r="S301" s="9">
        <f>VLOOKUP(A301,'New Data'!A:E,5,FALSE)</f>
        <v>45422</v>
      </c>
      <c r="T301" s="10">
        <f t="shared" si="3"/>
        <v>531.3038049</v>
      </c>
      <c r="U301" s="11">
        <f t="shared" si="4"/>
        <v>0.002319270821</v>
      </c>
      <c r="V301" s="12">
        <f t="shared" si="7"/>
        <v>42.50430439</v>
      </c>
      <c r="W301" s="10">
        <f t="shared" si="5"/>
        <v>98.57899295</v>
      </c>
      <c r="X301" s="11">
        <f t="shared" si="8"/>
        <v>0.08</v>
      </c>
      <c r="Y301" s="11">
        <f t="shared" si="6"/>
        <v>0.1502423638</v>
      </c>
    </row>
    <row r="302">
      <c r="A302" s="7" t="str">
        <f t="shared" si="1"/>
        <v>MBYFR7830Z</v>
      </c>
      <c r="B302" s="2" t="s">
        <v>1085</v>
      </c>
      <c r="C302" s="2" t="s">
        <v>1086</v>
      </c>
      <c r="D302" s="7" t="str">
        <f t="shared" si="2"/>
        <v>300x250 </v>
      </c>
      <c r="E302" s="2" t="s">
        <v>1087</v>
      </c>
      <c r="F302" s="2" t="s">
        <v>66</v>
      </c>
      <c r="G302" s="8" t="s">
        <v>1088</v>
      </c>
      <c r="H302" s="2" t="s">
        <v>71</v>
      </c>
      <c r="I302" s="2" t="s">
        <v>43</v>
      </c>
      <c r="J302" s="2">
        <v>39314.0</v>
      </c>
      <c r="K302" s="2">
        <v>100.0</v>
      </c>
      <c r="L302" s="2">
        <v>27671.0</v>
      </c>
      <c r="M302" s="2">
        <v>35488.0</v>
      </c>
      <c r="N302" s="2">
        <v>8.0</v>
      </c>
      <c r="O302" s="3">
        <v>5530.800458</v>
      </c>
      <c r="P302" s="7" t="str">
        <f>VLOOKUP(A302,'New Data'!A:E,2,FALSE)</f>
        <v>Female</v>
      </c>
      <c r="Q302" s="7">
        <f>VLOOKUP(A302,'New Data'!A:E,3,FALSE)</f>
        <v>51</v>
      </c>
      <c r="R302" s="7" t="str">
        <f>VLOOKUP(A302,'New Data'!A:E,4,FALSE)</f>
        <v>Nevada</v>
      </c>
      <c r="S302" s="9">
        <f>VLOOKUP(A302,'New Data'!A:E,5,FALSE)</f>
        <v>45236</v>
      </c>
      <c r="T302" s="10">
        <f t="shared" si="3"/>
        <v>691.3500573</v>
      </c>
      <c r="U302" s="11">
        <f t="shared" si="4"/>
        <v>0.002543623137</v>
      </c>
      <c r="V302" s="12">
        <f t="shared" si="7"/>
        <v>55.30800458</v>
      </c>
      <c r="W302" s="10">
        <f t="shared" si="5"/>
        <v>140.6827201</v>
      </c>
      <c r="X302" s="11">
        <f t="shared" si="8"/>
        <v>0.08</v>
      </c>
      <c r="Y302" s="11">
        <f t="shared" si="6"/>
        <v>0.7038459582</v>
      </c>
    </row>
    <row r="303">
      <c r="A303" s="7" t="str">
        <f t="shared" si="1"/>
        <v>JUAJZ1179L</v>
      </c>
      <c r="B303" s="2" t="s">
        <v>1089</v>
      </c>
      <c r="C303" s="2" t="s">
        <v>1090</v>
      </c>
      <c r="D303" s="7" t="str">
        <f t="shared" si="2"/>
        <v>320x50 </v>
      </c>
      <c r="E303" s="2" t="s">
        <v>1091</v>
      </c>
      <c r="F303" s="2" t="s">
        <v>66</v>
      </c>
      <c r="G303" s="8" t="s">
        <v>57</v>
      </c>
      <c r="H303" s="2" t="s">
        <v>30</v>
      </c>
      <c r="I303" s="2" t="s">
        <v>31</v>
      </c>
      <c r="J303" s="2">
        <v>11025.0</v>
      </c>
      <c r="K303" s="2">
        <v>50.0</v>
      </c>
      <c r="L303" s="2">
        <v>7974.0</v>
      </c>
      <c r="M303" s="2">
        <v>10311.0</v>
      </c>
      <c r="N303" s="2">
        <v>4.0</v>
      </c>
      <c r="O303" s="3">
        <v>1657.159766</v>
      </c>
      <c r="P303" s="7" t="str">
        <f>VLOOKUP(A303,'New Data'!A:E,2,FALSE)</f>
        <v>Male</v>
      </c>
      <c r="Q303" s="7">
        <f>VLOOKUP(A303,'New Data'!A:E,3,FALSE)</f>
        <v>56</v>
      </c>
      <c r="R303" s="7" t="str">
        <f>VLOOKUP(A303,'New Data'!A:E,4,FALSE)</f>
        <v>Pennsylvania</v>
      </c>
      <c r="S303" s="9">
        <f>VLOOKUP(A303,'New Data'!A:E,5,FALSE)</f>
        <v>45302</v>
      </c>
      <c r="T303" s="10">
        <f t="shared" si="3"/>
        <v>414.2899415</v>
      </c>
      <c r="U303" s="11">
        <f t="shared" si="4"/>
        <v>0.004535147392</v>
      </c>
      <c r="V303" s="12">
        <f t="shared" si="7"/>
        <v>33.14319532</v>
      </c>
      <c r="W303" s="10">
        <f t="shared" si="5"/>
        <v>150.3092758</v>
      </c>
      <c r="X303" s="11">
        <f t="shared" si="8"/>
        <v>0.08</v>
      </c>
      <c r="Y303" s="11">
        <f t="shared" si="6"/>
        <v>0.7232653061</v>
      </c>
    </row>
    <row r="304">
      <c r="A304" s="7" t="str">
        <f t="shared" si="1"/>
        <v>XMYUC8028K</v>
      </c>
      <c r="B304" s="2" t="s">
        <v>1092</v>
      </c>
      <c r="C304" s="2" t="s">
        <v>1093</v>
      </c>
      <c r="D304" s="7" t="str">
        <f t="shared" si="2"/>
        <v>300x50 </v>
      </c>
      <c r="E304" s="2" t="s">
        <v>1094</v>
      </c>
      <c r="F304" s="2" t="s">
        <v>28</v>
      </c>
      <c r="G304" s="8" t="s">
        <v>1095</v>
      </c>
      <c r="H304" s="2" t="s">
        <v>30</v>
      </c>
      <c r="I304" s="2" t="s">
        <v>31</v>
      </c>
      <c r="J304" s="2">
        <v>17382.0</v>
      </c>
      <c r="K304" s="2">
        <v>100.0</v>
      </c>
      <c r="L304" s="2">
        <v>7411.0</v>
      </c>
      <c r="M304" s="2">
        <v>16576.0</v>
      </c>
      <c r="N304" s="2">
        <v>8.0</v>
      </c>
      <c r="O304" s="3">
        <v>5797.219977</v>
      </c>
      <c r="P304" s="7" t="str">
        <f>VLOOKUP(A304,'New Data'!A:E,2,FALSE)</f>
        <v>Female</v>
      </c>
      <c r="Q304" s="7">
        <f>VLOOKUP(A304,'New Data'!A:E,3,FALSE)</f>
        <v>43</v>
      </c>
      <c r="R304" s="7" t="str">
        <f>VLOOKUP(A304,'New Data'!A:E,4,FALSE)</f>
        <v>Pennsylvania</v>
      </c>
      <c r="S304" s="9">
        <f>VLOOKUP(A304,'New Data'!A:E,5,FALSE)</f>
        <v>45493</v>
      </c>
      <c r="T304" s="10">
        <f t="shared" si="3"/>
        <v>724.6524971</v>
      </c>
      <c r="U304" s="11">
        <f t="shared" si="4"/>
        <v>0.005753077897</v>
      </c>
      <c r="V304" s="12">
        <f t="shared" si="7"/>
        <v>57.97219977</v>
      </c>
      <c r="W304" s="10">
        <f t="shared" si="5"/>
        <v>333.5185811</v>
      </c>
      <c r="X304" s="11">
        <f t="shared" si="8"/>
        <v>0.08</v>
      </c>
      <c r="Y304" s="11">
        <f t="shared" si="6"/>
        <v>0.4263606029</v>
      </c>
    </row>
    <row r="305">
      <c r="A305" s="7" t="str">
        <f t="shared" si="1"/>
        <v>LYYFK6266Q</v>
      </c>
      <c r="B305" s="2" t="s">
        <v>1096</v>
      </c>
      <c r="C305" s="2" t="s">
        <v>1097</v>
      </c>
      <c r="D305" s="7" t="str">
        <f t="shared" si="2"/>
        <v>320x50 </v>
      </c>
      <c r="E305" s="2" t="s">
        <v>1098</v>
      </c>
      <c r="F305" s="2" t="s">
        <v>28</v>
      </c>
      <c r="G305" s="8" t="s">
        <v>1099</v>
      </c>
      <c r="H305" s="2" t="s">
        <v>62</v>
      </c>
      <c r="I305" s="2" t="s">
        <v>31</v>
      </c>
      <c r="J305" s="2">
        <v>39881.0</v>
      </c>
      <c r="K305" s="2">
        <v>125.0</v>
      </c>
      <c r="L305" s="2">
        <v>6331.0</v>
      </c>
      <c r="M305" s="2">
        <v>36245.0</v>
      </c>
      <c r="N305" s="2">
        <v>10.0</v>
      </c>
      <c r="O305" s="3">
        <v>7098.889706</v>
      </c>
      <c r="P305" s="7" t="str">
        <f>VLOOKUP(A305,'New Data'!A:E,2,FALSE)</f>
        <v>Female</v>
      </c>
      <c r="Q305" s="7">
        <f>VLOOKUP(A305,'New Data'!A:E,3,FALSE)</f>
        <v>47</v>
      </c>
      <c r="R305" s="7" t="str">
        <f>VLOOKUP(A305,'New Data'!A:E,4,FALSE)</f>
        <v>Rhode Island</v>
      </c>
      <c r="S305" s="9">
        <f>VLOOKUP(A305,'New Data'!A:E,5,FALSE)</f>
        <v>44928</v>
      </c>
      <c r="T305" s="10">
        <f t="shared" si="3"/>
        <v>709.8889706</v>
      </c>
      <c r="U305" s="11">
        <f t="shared" si="4"/>
        <v>0.003134324616</v>
      </c>
      <c r="V305" s="12">
        <f t="shared" si="7"/>
        <v>56.79111765</v>
      </c>
      <c r="W305" s="10">
        <f t="shared" si="5"/>
        <v>178.001798</v>
      </c>
      <c r="X305" s="11">
        <f t="shared" si="8"/>
        <v>0.08</v>
      </c>
      <c r="Y305" s="11">
        <f t="shared" si="6"/>
        <v>0.1587472731</v>
      </c>
    </row>
    <row r="306">
      <c r="A306" s="7" t="str">
        <f t="shared" si="1"/>
        <v>QGJUN3539N</v>
      </c>
      <c r="B306" s="2" t="s">
        <v>1100</v>
      </c>
      <c r="C306" s="2" t="s">
        <v>1101</v>
      </c>
      <c r="D306" s="7" t="str">
        <f t="shared" si="2"/>
        <v>300x50 </v>
      </c>
      <c r="E306" s="2" t="s">
        <v>1102</v>
      </c>
      <c r="F306" s="2" t="s">
        <v>36</v>
      </c>
      <c r="G306" s="8" t="s">
        <v>583</v>
      </c>
      <c r="H306" s="2" t="s">
        <v>30</v>
      </c>
      <c r="I306" s="2" t="s">
        <v>31</v>
      </c>
      <c r="J306" s="2">
        <v>9178.0</v>
      </c>
      <c r="K306" s="2">
        <v>25.0</v>
      </c>
      <c r="L306" s="2">
        <v>4644.0</v>
      </c>
      <c r="M306" s="2">
        <v>8462.0</v>
      </c>
      <c r="N306" s="2">
        <v>2.0</v>
      </c>
      <c r="O306" s="3">
        <v>1503.205183</v>
      </c>
      <c r="P306" s="7" t="str">
        <f>VLOOKUP(A306,'New Data'!A:E,2,FALSE)</f>
        <v>Male</v>
      </c>
      <c r="Q306" s="7">
        <f>VLOOKUP(A306,'New Data'!A:E,3,FALSE)</f>
        <v>58</v>
      </c>
      <c r="R306" s="7" t="str">
        <f>VLOOKUP(A306,'New Data'!A:E,4,FALSE)</f>
        <v>Washington</v>
      </c>
      <c r="S306" s="9">
        <f>VLOOKUP(A306,'New Data'!A:E,5,FALSE)</f>
        <v>45281</v>
      </c>
      <c r="T306" s="10">
        <f t="shared" si="3"/>
        <v>751.6025915</v>
      </c>
      <c r="U306" s="11">
        <f t="shared" si="4"/>
        <v>0.00272390499</v>
      </c>
      <c r="V306" s="12">
        <f t="shared" si="7"/>
        <v>60.12820732</v>
      </c>
      <c r="W306" s="10">
        <f t="shared" si="5"/>
        <v>163.783524</v>
      </c>
      <c r="X306" s="11">
        <f t="shared" si="8"/>
        <v>0.08</v>
      </c>
      <c r="Y306" s="11">
        <f t="shared" si="6"/>
        <v>0.505992591</v>
      </c>
    </row>
    <row r="307">
      <c r="A307" s="7" t="str">
        <f t="shared" si="1"/>
        <v>ZDTAD6991M</v>
      </c>
      <c r="B307" s="2" t="s">
        <v>1103</v>
      </c>
      <c r="C307" s="2" t="s">
        <v>1104</v>
      </c>
      <c r="D307" s="7" t="str">
        <f t="shared" si="2"/>
        <v>320x50 </v>
      </c>
      <c r="E307" s="2" t="s">
        <v>357</v>
      </c>
      <c r="F307" s="2" t="s">
        <v>36</v>
      </c>
      <c r="G307" s="8" t="s">
        <v>838</v>
      </c>
      <c r="H307" s="2" t="s">
        <v>234</v>
      </c>
      <c r="I307" s="2" t="s">
        <v>31</v>
      </c>
      <c r="J307" s="2">
        <v>41513.0</v>
      </c>
      <c r="K307" s="2">
        <v>113.0</v>
      </c>
      <c r="L307" s="2">
        <v>20872.0</v>
      </c>
      <c r="M307" s="2">
        <v>39250.0</v>
      </c>
      <c r="N307" s="2">
        <v>9.0</v>
      </c>
      <c r="O307" s="3">
        <v>6789.533401</v>
      </c>
      <c r="P307" s="7" t="str">
        <f>VLOOKUP(A307,'New Data'!A:E,2,FALSE)</f>
        <v>Female</v>
      </c>
      <c r="Q307" s="7">
        <f>VLOOKUP(A307,'New Data'!A:E,3,FALSE)</f>
        <v>43</v>
      </c>
      <c r="R307" s="7" t="str">
        <f>VLOOKUP(A307,'New Data'!A:E,4,FALSE)</f>
        <v>Colorado</v>
      </c>
      <c r="S307" s="9">
        <f>VLOOKUP(A307,'New Data'!A:E,5,FALSE)</f>
        <v>44946</v>
      </c>
      <c r="T307" s="10">
        <f t="shared" si="3"/>
        <v>754.3926001</v>
      </c>
      <c r="U307" s="11">
        <f t="shared" si="4"/>
        <v>0.002722038879</v>
      </c>
      <c r="V307" s="12">
        <f t="shared" si="7"/>
        <v>60.08436638</v>
      </c>
      <c r="W307" s="10">
        <f t="shared" si="5"/>
        <v>163.5519813</v>
      </c>
      <c r="X307" s="11">
        <f t="shared" si="8"/>
        <v>0.0796460177</v>
      </c>
      <c r="Y307" s="11">
        <f t="shared" si="6"/>
        <v>0.502782261</v>
      </c>
    </row>
    <row r="308">
      <c r="A308" s="7" t="str">
        <f t="shared" si="1"/>
        <v>EDGHK7447A</v>
      </c>
      <c r="B308" s="2" t="s">
        <v>1105</v>
      </c>
      <c r="C308" s="2" t="s">
        <v>1106</v>
      </c>
      <c r="D308" s="7" t="str">
        <f t="shared" si="2"/>
        <v>300x250 </v>
      </c>
      <c r="E308" s="2" t="s">
        <v>1107</v>
      </c>
      <c r="F308" s="2" t="s">
        <v>28</v>
      </c>
      <c r="G308" s="8" t="s">
        <v>449</v>
      </c>
      <c r="H308" s="2" t="s">
        <v>30</v>
      </c>
      <c r="I308" s="2" t="s">
        <v>53</v>
      </c>
      <c r="J308" s="2">
        <v>74164.0</v>
      </c>
      <c r="K308" s="2">
        <v>241.0</v>
      </c>
      <c r="L308" s="2">
        <v>25104.0</v>
      </c>
      <c r="M308" s="2">
        <v>61242.0</v>
      </c>
      <c r="N308" s="2">
        <v>19.0</v>
      </c>
      <c r="O308" s="3">
        <v>1902.301443</v>
      </c>
      <c r="P308" s="7" t="str">
        <f>VLOOKUP(A308,'New Data'!A:E,2,FALSE)</f>
        <v>Male</v>
      </c>
      <c r="Q308" s="7">
        <f>VLOOKUP(A308,'New Data'!A:E,3,FALSE)</f>
        <v>40</v>
      </c>
      <c r="R308" s="7" t="str">
        <f>VLOOKUP(A308,'New Data'!A:E,4,FALSE)</f>
        <v>Oregon</v>
      </c>
      <c r="S308" s="9">
        <f>VLOOKUP(A308,'New Data'!A:E,5,FALSE)</f>
        <v>45117</v>
      </c>
      <c r="T308" s="10">
        <f t="shared" si="3"/>
        <v>100.1211286</v>
      </c>
      <c r="U308" s="11">
        <f t="shared" si="4"/>
        <v>0.00324955504</v>
      </c>
      <c r="V308" s="12">
        <f t="shared" si="7"/>
        <v>7.893366983</v>
      </c>
      <c r="W308" s="10">
        <f t="shared" si="5"/>
        <v>25.64993046</v>
      </c>
      <c r="X308" s="11">
        <f t="shared" si="8"/>
        <v>0.07883817427</v>
      </c>
      <c r="Y308" s="11">
        <f t="shared" si="6"/>
        <v>0.3384930694</v>
      </c>
    </row>
    <row r="309">
      <c r="A309" s="7" t="str">
        <f t="shared" si="1"/>
        <v>QTDDO7203O</v>
      </c>
      <c r="B309" s="2" t="s">
        <v>1108</v>
      </c>
      <c r="C309" s="2" t="s">
        <v>1109</v>
      </c>
      <c r="D309" s="7" t="str">
        <f t="shared" si="2"/>
        <v>320x50 </v>
      </c>
      <c r="E309" s="2" t="s">
        <v>1110</v>
      </c>
      <c r="F309" s="2" t="s">
        <v>36</v>
      </c>
      <c r="G309" s="8" t="s">
        <v>271</v>
      </c>
      <c r="H309" s="2" t="s">
        <v>30</v>
      </c>
      <c r="I309" s="2" t="s">
        <v>31</v>
      </c>
      <c r="J309" s="2">
        <v>304377.0</v>
      </c>
      <c r="K309" s="2">
        <v>801.0</v>
      </c>
      <c r="L309" s="2">
        <v>27519.0</v>
      </c>
      <c r="M309" s="2">
        <v>270098.0</v>
      </c>
      <c r="N309" s="2">
        <v>63.0</v>
      </c>
      <c r="O309" s="3">
        <v>1595.48714</v>
      </c>
      <c r="P309" s="7" t="str">
        <f>VLOOKUP(A309,'New Data'!A:E,2,FALSE)</f>
        <v>Male</v>
      </c>
      <c r="Q309" s="7">
        <f>VLOOKUP(A309,'New Data'!A:E,3,FALSE)</f>
        <v>20</v>
      </c>
      <c r="R309" s="7" t="str">
        <f>VLOOKUP(A309,'New Data'!A:E,4,FALSE)</f>
        <v>Hawaii</v>
      </c>
      <c r="S309" s="9">
        <f>VLOOKUP(A309,'New Data'!A:E,5,FALSE)</f>
        <v>45287</v>
      </c>
      <c r="T309" s="10">
        <f t="shared" si="3"/>
        <v>25.3251927</v>
      </c>
      <c r="U309" s="11">
        <f t="shared" si="4"/>
        <v>0.002631604885</v>
      </c>
      <c r="V309" s="12">
        <f t="shared" si="7"/>
        <v>1.991869089</v>
      </c>
      <c r="W309" s="10">
        <f t="shared" si="5"/>
        <v>5.241812423</v>
      </c>
      <c r="X309" s="11">
        <f t="shared" si="8"/>
        <v>0.07865168539</v>
      </c>
      <c r="Y309" s="11">
        <f t="shared" si="6"/>
        <v>0.0904109049</v>
      </c>
    </row>
    <row r="310">
      <c r="A310" s="7" t="str">
        <f t="shared" si="1"/>
        <v>ZLASU0197Q</v>
      </c>
      <c r="B310" s="2" t="s">
        <v>1111</v>
      </c>
      <c r="C310" s="2" t="s">
        <v>1112</v>
      </c>
      <c r="D310" s="7" t="str">
        <f t="shared" si="2"/>
        <v>320x50 </v>
      </c>
      <c r="E310" s="2" t="s">
        <v>1113</v>
      </c>
      <c r="F310" s="2" t="s">
        <v>36</v>
      </c>
      <c r="G310" s="8" t="s">
        <v>871</v>
      </c>
      <c r="H310" s="2" t="s">
        <v>30</v>
      </c>
      <c r="I310" s="2" t="s">
        <v>31</v>
      </c>
      <c r="J310" s="2">
        <v>78433.0</v>
      </c>
      <c r="K310" s="2">
        <v>204.0</v>
      </c>
      <c r="L310" s="2">
        <v>24067.0</v>
      </c>
      <c r="M310" s="2">
        <v>58308.0</v>
      </c>
      <c r="N310" s="2">
        <v>16.0</v>
      </c>
      <c r="O310" s="3">
        <v>1612.549327</v>
      </c>
      <c r="P310" s="7" t="str">
        <f>VLOOKUP(A310,'New Data'!A:E,2,FALSE)</f>
        <v>Male</v>
      </c>
      <c r="Q310" s="7">
        <f>VLOOKUP(A310,'New Data'!A:E,3,FALSE)</f>
        <v>49</v>
      </c>
      <c r="R310" s="7" t="str">
        <f>VLOOKUP(A310,'New Data'!A:E,4,FALSE)</f>
        <v>Ohio</v>
      </c>
      <c r="S310" s="9">
        <f>VLOOKUP(A310,'New Data'!A:E,5,FALSE)</f>
        <v>45237</v>
      </c>
      <c r="T310" s="10">
        <f t="shared" si="3"/>
        <v>100.7843329</v>
      </c>
      <c r="U310" s="11">
        <f t="shared" si="4"/>
        <v>0.00260094603</v>
      </c>
      <c r="V310" s="12">
        <f t="shared" si="7"/>
        <v>7.904653564</v>
      </c>
      <c r="W310" s="10">
        <f t="shared" si="5"/>
        <v>20.55957731</v>
      </c>
      <c r="X310" s="11">
        <f t="shared" si="8"/>
        <v>0.07843137255</v>
      </c>
      <c r="Y310" s="11">
        <f t="shared" si="6"/>
        <v>0.3068478829</v>
      </c>
    </row>
    <row r="311">
      <c r="A311" s="7" t="str">
        <f t="shared" si="1"/>
        <v>XSPIU6074Y</v>
      </c>
      <c r="B311" s="2" t="s">
        <v>1114</v>
      </c>
      <c r="C311" s="2" t="s">
        <v>1115</v>
      </c>
      <c r="D311" s="7" t="str">
        <f t="shared" si="2"/>
        <v>320x50 </v>
      </c>
      <c r="E311" s="2" t="s">
        <v>1116</v>
      </c>
      <c r="F311" s="2" t="s">
        <v>28</v>
      </c>
      <c r="G311" s="8" t="s">
        <v>299</v>
      </c>
      <c r="H311" s="2" t="s">
        <v>71</v>
      </c>
      <c r="I311" s="2" t="s">
        <v>31</v>
      </c>
      <c r="J311" s="2">
        <v>189571.0</v>
      </c>
      <c r="K311" s="2">
        <v>500.0</v>
      </c>
      <c r="L311" s="2">
        <v>130676.0</v>
      </c>
      <c r="M311" s="2">
        <v>183688.0</v>
      </c>
      <c r="N311" s="2">
        <v>39.0</v>
      </c>
      <c r="O311" s="3">
        <v>6335.948388</v>
      </c>
      <c r="P311" s="7" t="str">
        <f>VLOOKUP(A311,'New Data'!A:E,2,FALSE)</f>
        <v>Male</v>
      </c>
      <c r="Q311" s="7">
        <f>VLOOKUP(A311,'New Data'!A:E,3,FALSE)</f>
        <v>35</v>
      </c>
      <c r="R311" s="7" t="str">
        <f>VLOOKUP(A311,'New Data'!A:E,4,FALSE)</f>
        <v>Kansas</v>
      </c>
      <c r="S311" s="9">
        <f>VLOOKUP(A311,'New Data'!A:E,5,FALSE)</f>
        <v>45510</v>
      </c>
      <c r="T311" s="10">
        <f t="shared" si="3"/>
        <v>162.4602151</v>
      </c>
      <c r="U311" s="11">
        <f t="shared" si="4"/>
        <v>0.002637534222</v>
      </c>
      <c r="V311" s="12">
        <f t="shared" si="7"/>
        <v>12.67189678</v>
      </c>
      <c r="W311" s="10">
        <f t="shared" si="5"/>
        <v>33.4225614</v>
      </c>
      <c r="X311" s="11">
        <f t="shared" si="8"/>
        <v>0.078</v>
      </c>
      <c r="Y311" s="11">
        <f t="shared" si="6"/>
        <v>0.689324844</v>
      </c>
    </row>
    <row r="312">
      <c r="A312" s="7" t="str">
        <f t="shared" si="1"/>
        <v>DMNFG5266O</v>
      </c>
      <c r="B312" s="2" t="s">
        <v>1117</v>
      </c>
      <c r="C312" s="2" t="s">
        <v>1118</v>
      </c>
      <c r="D312" s="7" t="str">
        <f t="shared" si="2"/>
        <v>300x250 </v>
      </c>
      <c r="E312" s="2" t="s">
        <v>1119</v>
      </c>
      <c r="F312" s="2" t="s">
        <v>36</v>
      </c>
      <c r="G312" s="8" t="s">
        <v>534</v>
      </c>
      <c r="H312" s="2" t="s">
        <v>30</v>
      </c>
      <c r="I312" s="2" t="s">
        <v>31</v>
      </c>
      <c r="J312" s="2">
        <v>357707.0</v>
      </c>
      <c r="K312" s="2">
        <v>951.0</v>
      </c>
      <c r="L312" s="2">
        <v>203987.0</v>
      </c>
      <c r="M312" s="2">
        <v>338107.0</v>
      </c>
      <c r="N312" s="2">
        <v>74.0</v>
      </c>
      <c r="O312" s="3">
        <v>6749.202353</v>
      </c>
      <c r="P312" s="7" t="str">
        <f>VLOOKUP(A312,'New Data'!A:E,2,FALSE)</f>
        <v>Female</v>
      </c>
      <c r="Q312" s="7">
        <f>VLOOKUP(A312,'New Data'!A:E,3,FALSE)</f>
        <v>19</v>
      </c>
      <c r="R312" s="7" t="str">
        <f>VLOOKUP(A312,'New Data'!A:E,4,FALSE)</f>
        <v>Arkansas</v>
      </c>
      <c r="S312" s="9">
        <f>VLOOKUP(A312,'New Data'!A:E,5,FALSE)</f>
        <v>45128</v>
      </c>
      <c r="T312" s="10">
        <f t="shared" si="3"/>
        <v>91.2054372</v>
      </c>
      <c r="U312" s="11">
        <f t="shared" si="4"/>
        <v>0.002658600475</v>
      </c>
      <c r="V312" s="12">
        <f t="shared" si="7"/>
        <v>7.096953053</v>
      </c>
      <c r="W312" s="10">
        <f t="shared" si="5"/>
        <v>18.86796275</v>
      </c>
      <c r="X312" s="11">
        <f t="shared" si="8"/>
        <v>0.0778128286</v>
      </c>
      <c r="Y312" s="11">
        <f t="shared" si="6"/>
        <v>0.5702628129</v>
      </c>
    </row>
    <row r="313">
      <c r="A313" s="7" t="str">
        <f t="shared" si="1"/>
        <v>XWYIT9866J</v>
      </c>
      <c r="B313" s="2" t="s">
        <v>1120</v>
      </c>
      <c r="C313" s="2" t="s">
        <v>1121</v>
      </c>
      <c r="D313" s="7" t="str">
        <f t="shared" si="2"/>
        <v>300x250 </v>
      </c>
      <c r="E313" s="2" t="s">
        <v>266</v>
      </c>
      <c r="F313" s="2" t="s">
        <v>36</v>
      </c>
      <c r="G313" s="8" t="s">
        <v>263</v>
      </c>
      <c r="H313" s="2" t="s">
        <v>30</v>
      </c>
      <c r="I313" s="2" t="s">
        <v>53</v>
      </c>
      <c r="J313" s="2">
        <v>83854.0</v>
      </c>
      <c r="K313" s="2">
        <v>197.0</v>
      </c>
      <c r="L313" s="2">
        <v>60626.0</v>
      </c>
      <c r="M313" s="2">
        <v>76071.0</v>
      </c>
      <c r="N313" s="2">
        <v>15.0</v>
      </c>
      <c r="O313" s="3">
        <v>5783.843758</v>
      </c>
      <c r="P313" s="7" t="str">
        <f>VLOOKUP(A313,'New Data'!A:E,2,FALSE)</f>
        <v>Female</v>
      </c>
      <c r="Q313" s="7">
        <f>VLOOKUP(A313,'New Data'!A:E,3,FALSE)</f>
        <v>53</v>
      </c>
      <c r="R313" s="7" t="str">
        <f>VLOOKUP(A313,'New Data'!A:E,4,FALSE)</f>
        <v>Utah</v>
      </c>
      <c r="S313" s="9">
        <f>VLOOKUP(A313,'New Data'!A:E,5,FALSE)</f>
        <v>45428</v>
      </c>
      <c r="T313" s="10">
        <f t="shared" si="3"/>
        <v>385.5895839</v>
      </c>
      <c r="U313" s="11">
        <f t="shared" si="4"/>
        <v>0.00234932144</v>
      </c>
      <c r="V313" s="12">
        <f t="shared" si="7"/>
        <v>29.35961298</v>
      </c>
      <c r="W313" s="10">
        <f t="shared" si="5"/>
        <v>68.97516824</v>
      </c>
      <c r="X313" s="11">
        <f t="shared" si="8"/>
        <v>0.07614213198</v>
      </c>
      <c r="Y313" s="11">
        <f t="shared" si="6"/>
        <v>0.7229947289</v>
      </c>
    </row>
    <row r="314">
      <c r="A314" s="7" t="str">
        <f t="shared" si="1"/>
        <v>UWHDX4547D</v>
      </c>
      <c r="B314" s="2" t="s">
        <v>1122</v>
      </c>
      <c r="C314" s="2" t="s">
        <v>1123</v>
      </c>
      <c r="D314" s="7" t="str">
        <f t="shared" si="2"/>
        <v>300x250 </v>
      </c>
      <c r="E314" s="2" t="s">
        <v>1124</v>
      </c>
      <c r="F314" s="2" t="s">
        <v>66</v>
      </c>
      <c r="G314" s="8" t="s">
        <v>689</v>
      </c>
      <c r="H314" s="2" t="s">
        <v>30</v>
      </c>
      <c r="I314" s="2" t="s">
        <v>43</v>
      </c>
      <c r="J314" s="2">
        <v>50183.0</v>
      </c>
      <c r="K314" s="2">
        <v>199.0</v>
      </c>
      <c r="L314" s="2">
        <v>41506.0</v>
      </c>
      <c r="M314" s="2">
        <v>46163.0</v>
      </c>
      <c r="N314" s="2">
        <v>15.0</v>
      </c>
      <c r="O314" s="3">
        <v>1628.882813</v>
      </c>
      <c r="P314" s="7" t="str">
        <f>VLOOKUP(A314,'New Data'!A:E,2,FALSE)</f>
        <v>Female</v>
      </c>
      <c r="Q314" s="7">
        <f>VLOOKUP(A314,'New Data'!A:E,3,FALSE)</f>
        <v>42</v>
      </c>
      <c r="R314" s="7" t="str">
        <f>VLOOKUP(A314,'New Data'!A:E,4,FALSE)</f>
        <v>Vermont</v>
      </c>
      <c r="S314" s="9">
        <f>VLOOKUP(A314,'New Data'!A:E,5,FALSE)</f>
        <v>45011</v>
      </c>
      <c r="T314" s="10">
        <f t="shared" si="3"/>
        <v>108.5921875</v>
      </c>
      <c r="U314" s="11">
        <f t="shared" si="4"/>
        <v>0.00396548632</v>
      </c>
      <c r="V314" s="12">
        <f t="shared" si="7"/>
        <v>8.185340769</v>
      </c>
      <c r="W314" s="10">
        <f t="shared" si="5"/>
        <v>32.45885684</v>
      </c>
      <c r="X314" s="11">
        <f t="shared" si="8"/>
        <v>0.07537688442</v>
      </c>
      <c r="Y314" s="11">
        <f t="shared" si="6"/>
        <v>0.8270928402</v>
      </c>
    </row>
    <row r="315">
      <c r="A315" s="7" t="str">
        <f t="shared" si="1"/>
        <v>RUPEE8669S</v>
      </c>
      <c r="B315" s="2" t="s">
        <v>1125</v>
      </c>
      <c r="C315" s="2" t="s">
        <v>1126</v>
      </c>
      <c r="D315" s="7" t="str">
        <f t="shared" si="2"/>
        <v>320x50 </v>
      </c>
      <c r="E315" s="2" t="s">
        <v>1127</v>
      </c>
      <c r="F315" s="2" t="s">
        <v>41</v>
      </c>
      <c r="G315" s="8" t="s">
        <v>177</v>
      </c>
      <c r="H315" s="2" t="s">
        <v>786</v>
      </c>
      <c r="I315" s="2" t="s">
        <v>31</v>
      </c>
      <c r="J315" s="2">
        <v>16791.0</v>
      </c>
      <c r="K315" s="2">
        <v>40.0</v>
      </c>
      <c r="L315" s="2">
        <v>11402.0</v>
      </c>
      <c r="M315" s="2">
        <v>14231.0</v>
      </c>
      <c r="N315" s="2">
        <v>3.0</v>
      </c>
      <c r="O315" s="3">
        <v>1522.512272</v>
      </c>
      <c r="P315" s="7" t="str">
        <f>VLOOKUP(A315,'New Data'!A:E,2,FALSE)</f>
        <v>Male</v>
      </c>
      <c r="Q315" s="7">
        <f>VLOOKUP(A315,'New Data'!A:E,3,FALSE)</f>
        <v>58</v>
      </c>
      <c r="R315" s="7" t="str">
        <f>VLOOKUP(A315,'New Data'!A:E,4,FALSE)</f>
        <v>Colorado</v>
      </c>
      <c r="S315" s="9">
        <f>VLOOKUP(A315,'New Data'!A:E,5,FALSE)</f>
        <v>45139</v>
      </c>
      <c r="T315" s="10">
        <f t="shared" si="3"/>
        <v>507.5040907</v>
      </c>
      <c r="U315" s="11">
        <f t="shared" si="4"/>
        <v>0.002382228575</v>
      </c>
      <c r="V315" s="12">
        <f t="shared" si="7"/>
        <v>38.0628068</v>
      </c>
      <c r="W315" s="10">
        <f t="shared" si="5"/>
        <v>90.674306</v>
      </c>
      <c r="X315" s="11">
        <f t="shared" si="8"/>
        <v>0.075</v>
      </c>
      <c r="Y315" s="11">
        <f t="shared" si="6"/>
        <v>0.6790542553</v>
      </c>
    </row>
    <row r="316">
      <c r="A316" s="7" t="str">
        <f t="shared" si="1"/>
        <v>CEGED2731Y</v>
      </c>
      <c r="B316" s="2" t="s">
        <v>1128</v>
      </c>
      <c r="C316" s="2" t="s">
        <v>1129</v>
      </c>
      <c r="D316" s="7" t="str">
        <f t="shared" si="2"/>
        <v>300x250 </v>
      </c>
      <c r="E316" s="2" t="s">
        <v>1130</v>
      </c>
      <c r="F316" s="2" t="s">
        <v>36</v>
      </c>
      <c r="G316" s="8" t="s">
        <v>1131</v>
      </c>
      <c r="H316" s="2" t="s">
        <v>71</v>
      </c>
      <c r="I316" s="2" t="s">
        <v>31</v>
      </c>
      <c r="J316" s="2">
        <v>13642.0</v>
      </c>
      <c r="K316" s="2">
        <v>40.0</v>
      </c>
      <c r="L316" s="2">
        <v>9830.0</v>
      </c>
      <c r="M316" s="2">
        <v>11658.0</v>
      </c>
      <c r="N316" s="2">
        <v>3.0</v>
      </c>
      <c r="O316" s="3">
        <v>1731.271848</v>
      </c>
      <c r="P316" s="7" t="str">
        <f>VLOOKUP(A316,'New Data'!A:E,2,FALSE)</f>
        <v>Female</v>
      </c>
      <c r="Q316" s="7">
        <f>VLOOKUP(A316,'New Data'!A:E,3,FALSE)</f>
        <v>65</v>
      </c>
      <c r="R316" s="7" t="str">
        <f>VLOOKUP(A316,'New Data'!A:E,4,FALSE)</f>
        <v>Delaware</v>
      </c>
      <c r="S316" s="9">
        <f>VLOOKUP(A316,'New Data'!A:E,5,FALSE)</f>
        <v>45015</v>
      </c>
      <c r="T316" s="10">
        <f t="shared" si="3"/>
        <v>577.090616</v>
      </c>
      <c r="U316" s="11">
        <f t="shared" si="4"/>
        <v>0.00293212139</v>
      </c>
      <c r="V316" s="12">
        <f t="shared" si="7"/>
        <v>43.2817962</v>
      </c>
      <c r="W316" s="10">
        <f t="shared" si="5"/>
        <v>126.9074804</v>
      </c>
      <c r="X316" s="11">
        <f t="shared" si="8"/>
        <v>0.075</v>
      </c>
      <c r="Y316" s="11">
        <f t="shared" si="6"/>
        <v>0.7205688315</v>
      </c>
    </row>
    <row r="317">
      <c r="A317" s="7" t="str">
        <f t="shared" si="1"/>
        <v>DBQPZ0065J</v>
      </c>
      <c r="B317" s="2" t="s">
        <v>1132</v>
      </c>
      <c r="C317" s="2" t="s">
        <v>1133</v>
      </c>
      <c r="D317" s="7" t="str">
        <f t="shared" si="2"/>
        <v>320x50 </v>
      </c>
      <c r="E317" s="2" t="s">
        <v>1134</v>
      </c>
      <c r="F317" s="2" t="s">
        <v>36</v>
      </c>
      <c r="G317" s="8" t="s">
        <v>79</v>
      </c>
      <c r="H317" s="2" t="s">
        <v>89</v>
      </c>
      <c r="I317" s="2" t="s">
        <v>31</v>
      </c>
      <c r="J317" s="2">
        <v>16227.0</v>
      </c>
      <c r="K317" s="2">
        <v>40.0</v>
      </c>
      <c r="L317" s="2">
        <v>9438.0</v>
      </c>
      <c r="M317" s="2">
        <v>15611.0</v>
      </c>
      <c r="N317" s="2">
        <v>3.0</v>
      </c>
      <c r="O317" s="3">
        <v>1991.94384</v>
      </c>
      <c r="P317" s="7" t="str">
        <f>VLOOKUP(A317,'New Data'!A:E,2,FALSE)</f>
        <v>Female</v>
      </c>
      <c r="Q317" s="7">
        <f>VLOOKUP(A317,'New Data'!A:E,3,FALSE)</f>
        <v>36</v>
      </c>
      <c r="R317" s="7" t="str">
        <f>VLOOKUP(A317,'New Data'!A:E,4,FALSE)</f>
        <v>Illinois</v>
      </c>
      <c r="S317" s="9">
        <f>VLOOKUP(A317,'New Data'!A:E,5,FALSE)</f>
        <v>45509</v>
      </c>
      <c r="T317" s="10">
        <f t="shared" si="3"/>
        <v>663.98128</v>
      </c>
      <c r="U317" s="11">
        <f t="shared" si="4"/>
        <v>0.002465027423</v>
      </c>
      <c r="V317" s="12">
        <f t="shared" si="7"/>
        <v>49.798596</v>
      </c>
      <c r="W317" s="10">
        <f t="shared" si="5"/>
        <v>122.7549048</v>
      </c>
      <c r="X317" s="11">
        <f t="shared" si="8"/>
        <v>0.075</v>
      </c>
      <c r="Y317" s="11">
        <f t="shared" si="6"/>
        <v>0.5816232206</v>
      </c>
    </row>
    <row r="318">
      <c r="A318" s="7" t="str">
        <f t="shared" si="1"/>
        <v>VYLUI9549K</v>
      </c>
      <c r="B318" s="2" t="s">
        <v>1135</v>
      </c>
      <c r="C318" s="2" t="s">
        <v>1136</v>
      </c>
      <c r="D318" s="7" t="str">
        <f t="shared" si="2"/>
        <v>300x250 </v>
      </c>
      <c r="E318" s="2" t="s">
        <v>1137</v>
      </c>
      <c r="F318" s="2" t="s">
        <v>36</v>
      </c>
      <c r="G318" s="8" t="s">
        <v>838</v>
      </c>
      <c r="H318" s="2" t="s">
        <v>30</v>
      </c>
      <c r="I318" s="2" t="s">
        <v>31</v>
      </c>
      <c r="J318" s="2">
        <v>52006.0</v>
      </c>
      <c r="K318" s="2">
        <v>160.0</v>
      </c>
      <c r="L318" s="2">
        <v>24711.0</v>
      </c>
      <c r="M318" s="2">
        <v>48019.0</v>
      </c>
      <c r="N318" s="2">
        <v>12.0</v>
      </c>
      <c r="O318" s="3">
        <v>5200.010118</v>
      </c>
      <c r="P318" s="7" t="str">
        <f>VLOOKUP(A318,'New Data'!A:E,2,FALSE)</f>
        <v>Female</v>
      </c>
      <c r="Q318" s="7">
        <f>VLOOKUP(A318,'New Data'!A:E,3,FALSE)</f>
        <v>37</v>
      </c>
      <c r="R318" s="7" t="str">
        <f>VLOOKUP(A318,'New Data'!A:E,4,FALSE)</f>
        <v>Indiana</v>
      </c>
      <c r="S318" s="9">
        <f>VLOOKUP(A318,'New Data'!A:E,5,FALSE)</f>
        <v>44964</v>
      </c>
      <c r="T318" s="10">
        <f t="shared" si="3"/>
        <v>433.3341765</v>
      </c>
      <c r="U318" s="11">
        <f t="shared" si="4"/>
        <v>0.003076568088</v>
      </c>
      <c r="V318" s="12">
        <f t="shared" si="7"/>
        <v>32.50006324</v>
      </c>
      <c r="W318" s="10">
        <f t="shared" si="5"/>
        <v>99.98865742</v>
      </c>
      <c r="X318" s="11">
        <f t="shared" si="8"/>
        <v>0.075</v>
      </c>
      <c r="Y318" s="11">
        <f t="shared" si="6"/>
        <v>0.4751567127</v>
      </c>
    </row>
    <row r="319">
      <c r="A319" s="7" t="str">
        <f t="shared" si="1"/>
        <v>RUPPP6016V</v>
      </c>
      <c r="B319" s="2" t="s">
        <v>1138</v>
      </c>
      <c r="C319" s="2" t="s">
        <v>1139</v>
      </c>
      <c r="D319" s="7" t="str">
        <f t="shared" si="2"/>
        <v>300x250 </v>
      </c>
      <c r="E319" s="2" t="s">
        <v>1140</v>
      </c>
      <c r="F319" s="2" t="s">
        <v>28</v>
      </c>
      <c r="G319" s="8" t="s">
        <v>491</v>
      </c>
      <c r="H319" s="2" t="s">
        <v>30</v>
      </c>
      <c r="I319" s="2" t="s">
        <v>53</v>
      </c>
      <c r="J319" s="2">
        <v>22501.0</v>
      </c>
      <c r="K319" s="2">
        <v>120.0</v>
      </c>
      <c r="L319" s="2">
        <v>13003.0</v>
      </c>
      <c r="M319" s="2">
        <v>21286.0</v>
      </c>
      <c r="N319" s="2">
        <v>9.0</v>
      </c>
      <c r="O319" s="3">
        <v>1522.517949</v>
      </c>
      <c r="P319" s="7" t="str">
        <f>VLOOKUP(A319,'New Data'!A:E,2,FALSE)</f>
        <v>Female</v>
      </c>
      <c r="Q319" s="7">
        <f>VLOOKUP(A319,'New Data'!A:E,3,FALSE)</f>
        <v>65</v>
      </c>
      <c r="R319" s="7" t="str">
        <f>VLOOKUP(A319,'New Data'!A:E,4,FALSE)</f>
        <v>Indiana</v>
      </c>
      <c r="S319" s="9">
        <f>VLOOKUP(A319,'New Data'!A:E,5,FALSE)</f>
        <v>45472</v>
      </c>
      <c r="T319" s="10">
        <f t="shared" si="3"/>
        <v>169.168661</v>
      </c>
      <c r="U319" s="11">
        <f t="shared" si="4"/>
        <v>0.005333096307</v>
      </c>
      <c r="V319" s="12">
        <f t="shared" si="7"/>
        <v>12.68764958</v>
      </c>
      <c r="W319" s="10">
        <f t="shared" si="5"/>
        <v>67.66445709</v>
      </c>
      <c r="X319" s="11">
        <f t="shared" si="8"/>
        <v>0.075</v>
      </c>
      <c r="Y319" s="11">
        <f t="shared" si="6"/>
        <v>0.5778854273</v>
      </c>
    </row>
    <row r="320">
      <c r="A320" s="7" t="str">
        <f t="shared" si="1"/>
        <v>IXAMN5010X</v>
      </c>
      <c r="B320" s="2" t="s">
        <v>1141</v>
      </c>
      <c r="C320" s="2" t="s">
        <v>1142</v>
      </c>
      <c r="D320" s="7" t="str">
        <f t="shared" si="2"/>
        <v>320x50 </v>
      </c>
      <c r="E320" s="2" t="s">
        <v>1143</v>
      </c>
      <c r="F320" s="2" t="s">
        <v>28</v>
      </c>
      <c r="G320" s="8" t="s">
        <v>437</v>
      </c>
      <c r="H320" s="2" t="s">
        <v>48</v>
      </c>
      <c r="I320" s="2" t="s">
        <v>31</v>
      </c>
      <c r="J320" s="2">
        <v>12868.0</v>
      </c>
      <c r="K320" s="2">
        <v>80.0</v>
      </c>
      <c r="L320" s="2">
        <v>6472.0</v>
      </c>
      <c r="M320" s="2">
        <v>11922.0</v>
      </c>
      <c r="N320" s="2">
        <v>6.0</v>
      </c>
      <c r="O320" s="3">
        <v>3137.143043</v>
      </c>
      <c r="P320" s="7" t="str">
        <f>VLOOKUP(A320,'New Data'!A:E,2,FALSE)</f>
        <v>Female</v>
      </c>
      <c r="Q320" s="7">
        <f>VLOOKUP(A320,'New Data'!A:E,3,FALSE)</f>
        <v>30</v>
      </c>
      <c r="R320" s="7" t="str">
        <f>VLOOKUP(A320,'New Data'!A:E,4,FALSE)</f>
        <v>Kansas</v>
      </c>
      <c r="S320" s="9">
        <f>VLOOKUP(A320,'New Data'!A:E,5,FALSE)</f>
        <v>45493</v>
      </c>
      <c r="T320" s="10">
        <f t="shared" si="3"/>
        <v>522.8571738</v>
      </c>
      <c r="U320" s="11">
        <f t="shared" si="4"/>
        <v>0.006216972334</v>
      </c>
      <c r="V320" s="12">
        <f t="shared" si="7"/>
        <v>39.21428804</v>
      </c>
      <c r="W320" s="10">
        <f t="shared" si="5"/>
        <v>243.7941438</v>
      </c>
      <c r="X320" s="11">
        <f t="shared" si="8"/>
        <v>0.075</v>
      </c>
      <c r="Y320" s="11">
        <f t="shared" si="6"/>
        <v>0.5029530619</v>
      </c>
    </row>
    <row r="321">
      <c r="A321" s="7" t="str">
        <f t="shared" si="1"/>
        <v>CCRNM8255N</v>
      </c>
      <c r="B321" s="2" t="s">
        <v>1144</v>
      </c>
      <c r="C321" s="2" t="s">
        <v>1145</v>
      </c>
      <c r="D321" s="7" t="str">
        <f t="shared" si="2"/>
        <v>320x50 </v>
      </c>
      <c r="E321" s="2" t="s">
        <v>1146</v>
      </c>
      <c r="F321" s="2" t="s">
        <v>66</v>
      </c>
      <c r="G321" s="8" t="s">
        <v>689</v>
      </c>
      <c r="H321" s="2" t="s">
        <v>30</v>
      </c>
      <c r="I321" s="2" t="s">
        <v>31</v>
      </c>
      <c r="J321" s="2">
        <v>42833.0</v>
      </c>
      <c r="K321" s="2">
        <v>120.0</v>
      </c>
      <c r="L321" s="2">
        <v>37438.0</v>
      </c>
      <c r="M321" s="2">
        <v>40447.0</v>
      </c>
      <c r="N321" s="2">
        <v>9.0</v>
      </c>
      <c r="O321" s="3">
        <v>2040.934819</v>
      </c>
      <c r="P321" s="7" t="str">
        <f>VLOOKUP(A321,'New Data'!A:E,2,FALSE)</f>
        <v>Male</v>
      </c>
      <c r="Q321" s="7">
        <f>VLOOKUP(A321,'New Data'!A:E,3,FALSE)</f>
        <v>29</v>
      </c>
      <c r="R321" s="7" t="str">
        <f>VLOOKUP(A321,'New Data'!A:E,4,FALSE)</f>
        <v>Pennsylvania</v>
      </c>
      <c r="S321" s="9">
        <f>VLOOKUP(A321,'New Data'!A:E,5,FALSE)</f>
        <v>45207</v>
      </c>
      <c r="T321" s="10">
        <f t="shared" si="3"/>
        <v>226.7705354</v>
      </c>
      <c r="U321" s="11">
        <f t="shared" si="4"/>
        <v>0.002801578222</v>
      </c>
      <c r="V321" s="12">
        <f t="shared" si="7"/>
        <v>17.00779016</v>
      </c>
      <c r="W321" s="10">
        <f t="shared" si="5"/>
        <v>47.64865452</v>
      </c>
      <c r="X321" s="11">
        <f t="shared" si="8"/>
        <v>0.075</v>
      </c>
      <c r="Y321" s="11">
        <f t="shared" si="6"/>
        <v>0.8740457124</v>
      </c>
    </row>
    <row r="322">
      <c r="A322" s="7" t="str">
        <f t="shared" si="1"/>
        <v>VTFJZ4454U</v>
      </c>
      <c r="B322" s="2" t="s">
        <v>1147</v>
      </c>
      <c r="C322" s="2" t="s">
        <v>1148</v>
      </c>
      <c r="D322" s="7" t="str">
        <f t="shared" si="2"/>
        <v>300x250 </v>
      </c>
      <c r="E322" s="2" t="s">
        <v>1149</v>
      </c>
      <c r="F322" s="2" t="s">
        <v>66</v>
      </c>
      <c r="G322" s="8" t="s">
        <v>344</v>
      </c>
      <c r="H322" s="2" t="s">
        <v>71</v>
      </c>
      <c r="I322" s="2" t="s">
        <v>31</v>
      </c>
      <c r="J322" s="2">
        <v>57168.0</v>
      </c>
      <c r="K322" s="2">
        <v>160.0</v>
      </c>
      <c r="L322" s="2">
        <v>43261.0</v>
      </c>
      <c r="M322" s="2">
        <v>55261.0</v>
      </c>
      <c r="N322" s="2">
        <v>12.0</v>
      </c>
      <c r="O322" s="3">
        <v>5841.15136</v>
      </c>
      <c r="P322" s="7" t="str">
        <f>VLOOKUP(A322,'New Data'!A:E,2,FALSE)</f>
        <v>Male</v>
      </c>
      <c r="Q322" s="7">
        <f>VLOOKUP(A322,'New Data'!A:E,3,FALSE)</f>
        <v>58</v>
      </c>
      <c r="R322" s="7" t="str">
        <f>VLOOKUP(A322,'New Data'!A:E,4,FALSE)</f>
        <v>South Carolina</v>
      </c>
      <c r="S322" s="9">
        <f>VLOOKUP(A322,'New Data'!A:E,5,FALSE)</f>
        <v>44944</v>
      </c>
      <c r="T322" s="10">
        <f t="shared" si="3"/>
        <v>486.7626133</v>
      </c>
      <c r="U322" s="11">
        <f t="shared" si="4"/>
        <v>0.002798768542</v>
      </c>
      <c r="V322" s="12">
        <f t="shared" si="7"/>
        <v>36.507196</v>
      </c>
      <c r="W322" s="10">
        <f t="shared" si="5"/>
        <v>102.1751917</v>
      </c>
      <c r="X322" s="11">
        <f t="shared" si="8"/>
        <v>0.075</v>
      </c>
      <c r="Y322" s="11">
        <f t="shared" si="6"/>
        <v>0.7567345368</v>
      </c>
    </row>
    <row r="323">
      <c r="A323" s="7" t="str">
        <f t="shared" si="1"/>
        <v>ARBEB1229T</v>
      </c>
      <c r="B323" s="2" t="s">
        <v>1150</v>
      </c>
      <c r="C323" s="2" t="s">
        <v>1151</v>
      </c>
      <c r="D323" s="7" t="str">
        <f t="shared" si="2"/>
        <v>300x250 </v>
      </c>
      <c r="E323" s="2" t="s">
        <v>1152</v>
      </c>
      <c r="F323" s="2" t="s">
        <v>28</v>
      </c>
      <c r="G323" s="8" t="s">
        <v>726</v>
      </c>
      <c r="H323" s="2" t="s">
        <v>30</v>
      </c>
      <c r="I323" s="2" t="s">
        <v>53</v>
      </c>
      <c r="J323" s="2">
        <v>88293.0</v>
      </c>
      <c r="K323" s="2">
        <v>255.0</v>
      </c>
      <c r="L323" s="2">
        <v>24101.0</v>
      </c>
      <c r="M323" s="2">
        <v>75557.0</v>
      </c>
      <c r="N323" s="2">
        <v>19.0</v>
      </c>
      <c r="O323" s="3">
        <v>5054.481581</v>
      </c>
      <c r="P323" s="7" t="str">
        <f>VLOOKUP(A323,'New Data'!A:E,2,FALSE)</f>
        <v>Male</v>
      </c>
      <c r="Q323" s="7">
        <f>VLOOKUP(A323,'New Data'!A:E,3,FALSE)</f>
        <v>40</v>
      </c>
      <c r="R323" s="7" t="str">
        <f>VLOOKUP(A323,'New Data'!A:E,4,FALSE)</f>
        <v>Alabama</v>
      </c>
      <c r="S323" s="9">
        <f>VLOOKUP(A323,'New Data'!A:E,5,FALSE)</f>
        <v>45478</v>
      </c>
      <c r="T323" s="10">
        <f t="shared" si="3"/>
        <v>266.0253464</v>
      </c>
      <c r="U323" s="11">
        <f t="shared" si="4"/>
        <v>0.002888111175</v>
      </c>
      <c r="V323" s="12">
        <f t="shared" si="7"/>
        <v>19.8214964</v>
      </c>
      <c r="W323" s="10">
        <f t="shared" si="5"/>
        <v>57.24668525</v>
      </c>
      <c r="X323" s="11">
        <f t="shared" si="8"/>
        <v>0.07450980392</v>
      </c>
      <c r="Y323" s="11">
        <f t="shared" si="6"/>
        <v>0.2729661468</v>
      </c>
    </row>
    <row r="324">
      <c r="A324" s="7" t="str">
        <f t="shared" si="1"/>
        <v>EZURE6857K</v>
      </c>
      <c r="B324" s="2" t="s">
        <v>1153</v>
      </c>
      <c r="C324" s="2" t="s">
        <v>1154</v>
      </c>
      <c r="D324" s="7" t="str">
        <f t="shared" si="2"/>
        <v>300x250 </v>
      </c>
      <c r="E324" s="2" t="s">
        <v>1155</v>
      </c>
      <c r="F324" s="2" t="s">
        <v>36</v>
      </c>
      <c r="G324" s="8" t="s">
        <v>219</v>
      </c>
      <c r="H324" s="2" t="s">
        <v>234</v>
      </c>
      <c r="I324" s="2" t="s">
        <v>31</v>
      </c>
      <c r="J324" s="2">
        <v>11296.0</v>
      </c>
      <c r="K324" s="2">
        <v>54.0</v>
      </c>
      <c r="L324" s="2">
        <v>6822.0</v>
      </c>
      <c r="M324" s="2">
        <v>9274.0</v>
      </c>
      <c r="N324" s="2">
        <v>4.0</v>
      </c>
      <c r="O324" s="3">
        <v>1682.338499</v>
      </c>
      <c r="P324" s="7" t="str">
        <f>VLOOKUP(A324,'New Data'!A:E,2,FALSE)</f>
        <v>Female</v>
      </c>
      <c r="Q324" s="7">
        <f>VLOOKUP(A324,'New Data'!A:E,3,FALSE)</f>
        <v>38</v>
      </c>
      <c r="R324" s="7" t="str">
        <f>VLOOKUP(A324,'New Data'!A:E,4,FALSE)</f>
        <v>Pennsylvania</v>
      </c>
      <c r="S324" s="9">
        <f>VLOOKUP(A324,'New Data'!A:E,5,FALSE)</f>
        <v>44972</v>
      </c>
      <c r="T324" s="10">
        <f t="shared" si="3"/>
        <v>420.5846248</v>
      </c>
      <c r="U324" s="11">
        <f t="shared" si="4"/>
        <v>0.004780453258</v>
      </c>
      <c r="V324" s="12">
        <f t="shared" si="7"/>
        <v>31.15441665</v>
      </c>
      <c r="W324" s="10">
        <f t="shared" si="5"/>
        <v>148.9322326</v>
      </c>
      <c r="X324" s="11">
        <f t="shared" si="8"/>
        <v>0.07407407407</v>
      </c>
      <c r="Y324" s="11">
        <f t="shared" si="6"/>
        <v>0.6039305949</v>
      </c>
    </row>
    <row r="325">
      <c r="A325" s="7" t="str">
        <f t="shared" si="1"/>
        <v>IBYZN1800D</v>
      </c>
      <c r="B325" s="2" t="s">
        <v>1156</v>
      </c>
      <c r="C325" s="2" t="s">
        <v>1157</v>
      </c>
      <c r="D325" s="7" t="str">
        <f t="shared" si="2"/>
        <v>300x50 </v>
      </c>
      <c r="E325" s="2" t="s">
        <v>1158</v>
      </c>
      <c r="F325" s="2" t="s">
        <v>41</v>
      </c>
      <c r="G325" s="8" t="s">
        <v>375</v>
      </c>
      <c r="H325" s="2" t="s">
        <v>135</v>
      </c>
      <c r="I325" s="2" t="s">
        <v>31</v>
      </c>
      <c r="J325" s="2">
        <v>140359.0</v>
      </c>
      <c r="K325" s="2">
        <v>352.0</v>
      </c>
      <c r="L325" s="2">
        <v>76130.0</v>
      </c>
      <c r="M325" s="2">
        <v>133578.0</v>
      </c>
      <c r="N325" s="2">
        <v>26.0</v>
      </c>
      <c r="O325" s="3">
        <v>6094.666799</v>
      </c>
      <c r="P325" s="7" t="str">
        <f>VLOOKUP(A325,'New Data'!A:E,2,FALSE)</f>
        <v>Male</v>
      </c>
      <c r="Q325" s="7">
        <f>VLOOKUP(A325,'New Data'!A:E,3,FALSE)</f>
        <v>32</v>
      </c>
      <c r="R325" s="7" t="str">
        <f>VLOOKUP(A325,'New Data'!A:E,4,FALSE)</f>
        <v>Colorado</v>
      </c>
      <c r="S325" s="9">
        <f>VLOOKUP(A325,'New Data'!A:E,5,FALSE)</f>
        <v>45207</v>
      </c>
      <c r="T325" s="10">
        <f t="shared" si="3"/>
        <v>234.4102615</v>
      </c>
      <c r="U325" s="11">
        <f t="shared" si="4"/>
        <v>0.002507854858</v>
      </c>
      <c r="V325" s="12">
        <f t="shared" si="7"/>
        <v>17.31439432</v>
      </c>
      <c r="W325" s="10">
        <f t="shared" si="5"/>
        <v>43.4219879</v>
      </c>
      <c r="X325" s="11">
        <f t="shared" si="8"/>
        <v>0.07386363636</v>
      </c>
      <c r="Y325" s="11">
        <f t="shared" si="6"/>
        <v>0.5423948589</v>
      </c>
    </row>
    <row r="326">
      <c r="A326" s="7" t="str">
        <f t="shared" si="1"/>
        <v>ZUTDU7524X</v>
      </c>
      <c r="B326" s="2" t="s">
        <v>1159</v>
      </c>
      <c r="C326" s="2" t="s">
        <v>1160</v>
      </c>
      <c r="D326" s="7" t="str">
        <f t="shared" si="2"/>
        <v>300x250 </v>
      </c>
      <c r="E326" s="2" t="s">
        <v>1161</v>
      </c>
      <c r="F326" s="2" t="s">
        <v>66</v>
      </c>
      <c r="G326" s="8" t="s">
        <v>871</v>
      </c>
      <c r="H326" s="2" t="s">
        <v>62</v>
      </c>
      <c r="I326" s="2" t="s">
        <v>53</v>
      </c>
      <c r="J326" s="2">
        <v>26439.0</v>
      </c>
      <c r="K326" s="2">
        <v>95.0</v>
      </c>
      <c r="L326" s="2">
        <v>7093.0</v>
      </c>
      <c r="M326" s="2">
        <v>19681.0</v>
      </c>
      <c r="N326" s="2">
        <v>7.0</v>
      </c>
      <c r="O326" s="3">
        <v>5330.781969</v>
      </c>
      <c r="P326" s="7" t="str">
        <f>VLOOKUP(A326,'New Data'!A:E,2,FALSE)</f>
        <v>Male</v>
      </c>
      <c r="Q326" s="7">
        <f>VLOOKUP(A326,'New Data'!A:E,3,FALSE)</f>
        <v>38</v>
      </c>
      <c r="R326" s="7" t="str">
        <f>VLOOKUP(A326,'New Data'!A:E,4,FALSE)</f>
        <v>Wyoming</v>
      </c>
      <c r="S326" s="9">
        <f>VLOOKUP(A326,'New Data'!A:E,5,FALSE)</f>
        <v>45092</v>
      </c>
      <c r="T326" s="10">
        <f t="shared" si="3"/>
        <v>761.5402813</v>
      </c>
      <c r="U326" s="11">
        <f t="shared" si="4"/>
        <v>0.003593176746</v>
      </c>
      <c r="V326" s="12">
        <f t="shared" si="7"/>
        <v>56.11349441</v>
      </c>
      <c r="W326" s="10">
        <f t="shared" si="5"/>
        <v>201.6257033</v>
      </c>
      <c r="X326" s="11">
        <f t="shared" si="8"/>
        <v>0.07368421053</v>
      </c>
      <c r="Y326" s="11">
        <f t="shared" si="6"/>
        <v>0.2682779228</v>
      </c>
    </row>
    <row r="327">
      <c r="A327" s="7" t="str">
        <f t="shared" si="1"/>
        <v>NPHUV3051S</v>
      </c>
      <c r="B327" s="2" t="s">
        <v>1162</v>
      </c>
      <c r="C327" s="2" t="s">
        <v>1163</v>
      </c>
      <c r="D327" s="7" t="str">
        <f t="shared" si="2"/>
        <v>320x50 </v>
      </c>
      <c r="E327" s="2" t="s">
        <v>1164</v>
      </c>
      <c r="F327" s="2" t="s">
        <v>36</v>
      </c>
      <c r="G327" s="8" t="s">
        <v>151</v>
      </c>
      <c r="H327" s="2" t="s">
        <v>239</v>
      </c>
      <c r="I327" s="2" t="s">
        <v>31</v>
      </c>
      <c r="J327" s="2">
        <v>69540.0</v>
      </c>
      <c r="K327" s="2">
        <v>204.0</v>
      </c>
      <c r="L327" s="2">
        <v>28713.0</v>
      </c>
      <c r="M327" s="2">
        <v>62829.0</v>
      </c>
      <c r="N327" s="2">
        <v>15.0</v>
      </c>
      <c r="O327" s="3">
        <v>1838.98773</v>
      </c>
      <c r="P327" s="7" t="str">
        <f>VLOOKUP(A327,'New Data'!A:E,2,FALSE)</f>
        <v>Female</v>
      </c>
      <c r="Q327" s="7">
        <f>VLOOKUP(A327,'New Data'!A:E,3,FALSE)</f>
        <v>52</v>
      </c>
      <c r="R327" s="7" t="str">
        <f>VLOOKUP(A327,'New Data'!A:E,4,FALSE)</f>
        <v>North Carolina</v>
      </c>
      <c r="S327" s="9">
        <f>VLOOKUP(A327,'New Data'!A:E,5,FALSE)</f>
        <v>45235</v>
      </c>
      <c r="T327" s="10">
        <f t="shared" si="3"/>
        <v>122.599182</v>
      </c>
      <c r="U327" s="11">
        <f t="shared" si="4"/>
        <v>0.002933563417</v>
      </c>
      <c r="V327" s="12">
        <f t="shared" si="7"/>
        <v>9.014645735</v>
      </c>
      <c r="W327" s="10">
        <f t="shared" si="5"/>
        <v>26.44503494</v>
      </c>
      <c r="X327" s="11">
        <f t="shared" si="8"/>
        <v>0.07352941176</v>
      </c>
      <c r="Y327" s="11">
        <f t="shared" si="6"/>
        <v>0.4128990509</v>
      </c>
    </row>
    <row r="328">
      <c r="A328" s="7" t="str">
        <f t="shared" si="1"/>
        <v>ULAIX3501E</v>
      </c>
      <c r="B328" s="2" t="s">
        <v>1165</v>
      </c>
      <c r="C328" s="2" t="s">
        <v>1166</v>
      </c>
      <c r="D328" s="7" t="str">
        <f t="shared" si="2"/>
        <v>300x250 </v>
      </c>
      <c r="E328" s="2" t="s">
        <v>979</v>
      </c>
      <c r="F328" s="2" t="s">
        <v>66</v>
      </c>
      <c r="G328" s="8" t="s">
        <v>340</v>
      </c>
      <c r="H328" s="2" t="s">
        <v>62</v>
      </c>
      <c r="I328" s="2" t="s">
        <v>53</v>
      </c>
      <c r="J328" s="2">
        <v>48562.0</v>
      </c>
      <c r="K328" s="2">
        <v>150.0</v>
      </c>
      <c r="L328" s="2">
        <v>29108.0</v>
      </c>
      <c r="M328" s="2">
        <v>45570.0</v>
      </c>
      <c r="N328" s="2">
        <v>11.0</v>
      </c>
      <c r="O328" s="3">
        <v>6346.633024</v>
      </c>
      <c r="P328" s="7" t="str">
        <f>VLOOKUP(A328,'New Data'!A:E,2,FALSE)</f>
        <v>Female</v>
      </c>
      <c r="Q328" s="7">
        <f>VLOOKUP(A328,'New Data'!A:E,3,FALSE)</f>
        <v>44</v>
      </c>
      <c r="R328" s="7" t="str">
        <f>VLOOKUP(A328,'New Data'!A:E,4,FALSE)</f>
        <v>Wisconsin</v>
      </c>
      <c r="S328" s="9">
        <f>VLOOKUP(A328,'New Data'!A:E,5,FALSE)</f>
        <v>45337</v>
      </c>
      <c r="T328" s="10">
        <f t="shared" si="3"/>
        <v>576.9666385</v>
      </c>
      <c r="U328" s="11">
        <f t="shared" si="4"/>
        <v>0.003088834891</v>
      </c>
      <c r="V328" s="12">
        <f t="shared" si="7"/>
        <v>42.31088683</v>
      </c>
      <c r="W328" s="10">
        <f t="shared" si="5"/>
        <v>130.6913435</v>
      </c>
      <c r="X328" s="11">
        <f t="shared" si="8"/>
        <v>0.07333333333</v>
      </c>
      <c r="Y328" s="11">
        <f t="shared" si="6"/>
        <v>0.5993987068</v>
      </c>
    </row>
    <row r="329">
      <c r="A329" s="7" t="str">
        <f t="shared" si="1"/>
        <v>NTFCU1151W</v>
      </c>
      <c r="B329" s="2" t="s">
        <v>1167</v>
      </c>
      <c r="C329" s="2" t="s">
        <v>1168</v>
      </c>
      <c r="D329" s="7" t="str">
        <f t="shared" si="2"/>
        <v>300x50 </v>
      </c>
      <c r="E329" s="2" t="s">
        <v>1169</v>
      </c>
      <c r="F329" s="2" t="s">
        <v>41</v>
      </c>
      <c r="G329" s="8" t="s">
        <v>334</v>
      </c>
      <c r="H329" s="2" t="s">
        <v>48</v>
      </c>
      <c r="I329" s="2" t="s">
        <v>31</v>
      </c>
      <c r="J329" s="2">
        <v>37717.0</v>
      </c>
      <c r="K329" s="2">
        <v>69.0</v>
      </c>
      <c r="L329" s="2">
        <v>26541.0</v>
      </c>
      <c r="M329" s="2">
        <v>35126.0</v>
      </c>
      <c r="N329" s="2">
        <v>5.0</v>
      </c>
      <c r="O329" s="3">
        <v>1725.271363</v>
      </c>
      <c r="P329" s="7" t="str">
        <f>VLOOKUP(A329,'New Data'!A:E,2,FALSE)</f>
        <v>Female</v>
      </c>
      <c r="Q329" s="7">
        <f>VLOOKUP(A329,'New Data'!A:E,3,FALSE)</f>
        <v>35</v>
      </c>
      <c r="R329" s="7" t="str">
        <f>VLOOKUP(A329,'New Data'!A:E,4,FALSE)</f>
        <v>North Dakota</v>
      </c>
      <c r="S329" s="9">
        <f>VLOOKUP(A329,'New Data'!A:E,5,FALSE)</f>
        <v>45310</v>
      </c>
      <c r="T329" s="10">
        <f t="shared" si="3"/>
        <v>345.0542726</v>
      </c>
      <c r="U329" s="11">
        <f t="shared" si="4"/>
        <v>0.001829413792</v>
      </c>
      <c r="V329" s="12">
        <f t="shared" si="7"/>
        <v>25.0039328</v>
      </c>
      <c r="W329" s="10">
        <f t="shared" si="5"/>
        <v>45.74253952</v>
      </c>
      <c r="X329" s="11">
        <f t="shared" si="8"/>
        <v>0.07246376812</v>
      </c>
      <c r="Y329" s="11">
        <f t="shared" si="6"/>
        <v>0.7036879922</v>
      </c>
    </row>
    <row r="330">
      <c r="A330" s="7" t="str">
        <f t="shared" si="1"/>
        <v>UDQZF1654N</v>
      </c>
      <c r="B330" s="2" t="s">
        <v>1170</v>
      </c>
      <c r="C330" s="2" t="s">
        <v>1171</v>
      </c>
      <c r="D330" s="7" t="str">
        <f t="shared" si="2"/>
        <v>300x50 </v>
      </c>
      <c r="E330" s="2" t="s">
        <v>1172</v>
      </c>
      <c r="F330" s="2" t="s">
        <v>36</v>
      </c>
      <c r="G330" s="8" t="s">
        <v>181</v>
      </c>
      <c r="H330" s="2" t="s">
        <v>30</v>
      </c>
      <c r="I330" s="2" t="s">
        <v>31</v>
      </c>
      <c r="J330" s="2">
        <v>184622.0</v>
      </c>
      <c r="K330" s="2">
        <v>180.0</v>
      </c>
      <c r="L330" s="2">
        <v>98938.0</v>
      </c>
      <c r="M330" s="2">
        <v>161848.0</v>
      </c>
      <c r="N330" s="2">
        <v>13.0</v>
      </c>
      <c r="O330" s="3">
        <v>7149.816075</v>
      </c>
      <c r="P330" s="7" t="str">
        <f>VLOOKUP(A330,'New Data'!A:E,2,FALSE)</f>
        <v>Male</v>
      </c>
      <c r="Q330" s="7">
        <f>VLOOKUP(A330,'New Data'!A:E,3,FALSE)</f>
        <v>53</v>
      </c>
      <c r="R330" s="7" t="str">
        <f>VLOOKUP(A330,'New Data'!A:E,4,FALSE)</f>
        <v>Hawaii</v>
      </c>
      <c r="S330" s="9">
        <f>VLOOKUP(A330,'New Data'!A:E,5,FALSE)</f>
        <v>45452</v>
      </c>
      <c r="T330" s="10">
        <f t="shared" si="3"/>
        <v>549.9858519</v>
      </c>
      <c r="U330" s="11">
        <f t="shared" si="4"/>
        <v>0.0009749650638</v>
      </c>
      <c r="V330" s="12">
        <f t="shared" si="7"/>
        <v>39.72120042</v>
      </c>
      <c r="W330" s="10">
        <f t="shared" si="5"/>
        <v>38.7267827</v>
      </c>
      <c r="X330" s="11">
        <f t="shared" si="8"/>
        <v>0.07222222222</v>
      </c>
      <c r="Y330" s="11">
        <f t="shared" si="6"/>
        <v>0.5358949638</v>
      </c>
    </row>
    <row r="331">
      <c r="A331" s="7" t="str">
        <f t="shared" si="1"/>
        <v>HFZCU7720Q</v>
      </c>
      <c r="B331" s="2" t="s">
        <v>1173</v>
      </c>
      <c r="C331" s="2" t="s">
        <v>1174</v>
      </c>
      <c r="D331" s="7" t="str">
        <f t="shared" si="2"/>
        <v>320x50 </v>
      </c>
      <c r="E331" s="2" t="s">
        <v>1175</v>
      </c>
      <c r="F331" s="2" t="s">
        <v>66</v>
      </c>
      <c r="G331" s="8" t="s">
        <v>653</v>
      </c>
      <c r="H331" s="2" t="s">
        <v>30</v>
      </c>
      <c r="I331" s="2" t="s">
        <v>31</v>
      </c>
      <c r="J331" s="2">
        <v>109709.0</v>
      </c>
      <c r="K331" s="2">
        <v>278.0</v>
      </c>
      <c r="L331" s="2">
        <v>3064.0</v>
      </c>
      <c r="M331" s="2">
        <v>15428.0</v>
      </c>
      <c r="N331" s="2">
        <v>20.0</v>
      </c>
      <c r="O331" s="3">
        <v>5409.083955</v>
      </c>
      <c r="P331" s="7" t="str">
        <f>VLOOKUP(A331,'New Data'!A:E,2,FALSE)</f>
        <v>Male</v>
      </c>
      <c r="Q331" s="7">
        <f>VLOOKUP(A331,'New Data'!A:E,3,FALSE)</f>
        <v>31</v>
      </c>
      <c r="R331" s="7" t="str">
        <f>VLOOKUP(A331,'New Data'!A:E,4,FALSE)</f>
        <v>Nevada</v>
      </c>
      <c r="S331" s="9">
        <f>VLOOKUP(A331,'New Data'!A:E,5,FALSE)</f>
        <v>45378</v>
      </c>
      <c r="T331" s="10">
        <f t="shared" si="3"/>
        <v>270.4541978</v>
      </c>
      <c r="U331" s="11">
        <f t="shared" si="4"/>
        <v>0.002533976246</v>
      </c>
      <c r="V331" s="12">
        <f t="shared" si="7"/>
        <v>19.45713653</v>
      </c>
      <c r="W331" s="10">
        <f t="shared" si="5"/>
        <v>49.30392178</v>
      </c>
      <c r="X331" s="11">
        <f t="shared" si="8"/>
        <v>0.07194244604</v>
      </c>
      <c r="Y331" s="11">
        <f t="shared" si="6"/>
        <v>0.02792842884</v>
      </c>
    </row>
    <row r="332">
      <c r="A332" s="7" t="str">
        <f t="shared" si="1"/>
        <v>MPLPP0362A</v>
      </c>
      <c r="B332" s="2" t="s">
        <v>1176</v>
      </c>
      <c r="C332" s="2" t="s">
        <v>1177</v>
      </c>
      <c r="D332" s="7" t="str">
        <f t="shared" si="2"/>
        <v>320x50 </v>
      </c>
      <c r="E332" s="2" t="s">
        <v>1178</v>
      </c>
      <c r="F332" s="2" t="s">
        <v>66</v>
      </c>
      <c r="G332" s="8" t="s">
        <v>88</v>
      </c>
      <c r="H332" s="2" t="s">
        <v>30</v>
      </c>
      <c r="I332" s="2" t="s">
        <v>31</v>
      </c>
      <c r="J332" s="2">
        <v>9463.0</v>
      </c>
      <c r="K332" s="2">
        <v>56.0</v>
      </c>
      <c r="L332" s="2">
        <v>1518.0</v>
      </c>
      <c r="M332" s="2">
        <v>8191.0</v>
      </c>
      <c r="N332" s="2">
        <v>4.0</v>
      </c>
      <c r="O332" s="3">
        <v>6879.601707</v>
      </c>
      <c r="P332" s="7" t="str">
        <f>VLOOKUP(A332,'New Data'!A:E,2,FALSE)</f>
        <v>Male</v>
      </c>
      <c r="Q332" s="7">
        <f>VLOOKUP(A332,'New Data'!A:E,3,FALSE)</f>
        <v>56</v>
      </c>
      <c r="R332" s="7" t="str">
        <f>VLOOKUP(A332,'New Data'!A:E,4,FALSE)</f>
        <v>Arizona</v>
      </c>
      <c r="S332" s="9">
        <f>VLOOKUP(A332,'New Data'!A:E,5,FALSE)</f>
        <v>45291</v>
      </c>
      <c r="T332" s="10">
        <f t="shared" si="3"/>
        <v>1719.900427</v>
      </c>
      <c r="U332" s="11">
        <f t="shared" si="4"/>
        <v>0.005917785058</v>
      </c>
      <c r="V332" s="12">
        <f t="shared" si="7"/>
        <v>122.8500305</v>
      </c>
      <c r="W332" s="10">
        <f t="shared" si="5"/>
        <v>727.0000747</v>
      </c>
      <c r="X332" s="11">
        <f t="shared" si="8"/>
        <v>0.07142857143</v>
      </c>
      <c r="Y332" s="11">
        <f t="shared" si="6"/>
        <v>0.160414245</v>
      </c>
    </row>
    <row r="333">
      <c r="A333" s="7" t="str">
        <f t="shared" si="1"/>
        <v>HRVXJ7349Z</v>
      </c>
      <c r="B333" s="2" t="s">
        <v>1179</v>
      </c>
      <c r="C333" s="2" t="s">
        <v>1180</v>
      </c>
      <c r="D333" s="7" t="str">
        <f t="shared" si="2"/>
        <v>320x50 </v>
      </c>
      <c r="E333" s="2" t="s">
        <v>1181</v>
      </c>
      <c r="F333" s="2" t="s">
        <v>66</v>
      </c>
      <c r="G333" s="8" t="s">
        <v>426</v>
      </c>
      <c r="H333" s="2" t="s">
        <v>89</v>
      </c>
      <c r="I333" s="2" t="s">
        <v>31</v>
      </c>
      <c r="J333" s="2">
        <v>47360.0</v>
      </c>
      <c r="K333" s="2">
        <v>126.0</v>
      </c>
      <c r="L333" s="2">
        <v>8047.0</v>
      </c>
      <c r="M333" s="2">
        <v>33641.0</v>
      </c>
      <c r="N333" s="2">
        <v>9.0</v>
      </c>
      <c r="O333" s="3">
        <v>6502.274933</v>
      </c>
      <c r="P333" s="7" t="str">
        <f>VLOOKUP(A333,'New Data'!A:E,2,FALSE)</f>
        <v>Female</v>
      </c>
      <c r="Q333" s="7">
        <f>VLOOKUP(A333,'New Data'!A:E,3,FALSE)</f>
        <v>20</v>
      </c>
      <c r="R333" s="7" t="str">
        <f>VLOOKUP(A333,'New Data'!A:E,4,FALSE)</f>
        <v>Delaware</v>
      </c>
      <c r="S333" s="9">
        <f>VLOOKUP(A333,'New Data'!A:E,5,FALSE)</f>
        <v>45051</v>
      </c>
      <c r="T333" s="10">
        <f t="shared" si="3"/>
        <v>722.4749926</v>
      </c>
      <c r="U333" s="11">
        <f t="shared" si="4"/>
        <v>0.002660472973</v>
      </c>
      <c r="V333" s="12">
        <f t="shared" si="7"/>
        <v>51.60535661</v>
      </c>
      <c r="W333" s="10">
        <f t="shared" si="5"/>
        <v>137.2946565</v>
      </c>
      <c r="X333" s="11">
        <f t="shared" si="8"/>
        <v>0.07142857143</v>
      </c>
      <c r="Y333" s="11">
        <f t="shared" si="6"/>
        <v>0.1699113176</v>
      </c>
    </row>
    <row r="334">
      <c r="A334" s="7" t="str">
        <f t="shared" si="1"/>
        <v>JGLSA4329U</v>
      </c>
      <c r="B334" s="2" t="s">
        <v>1182</v>
      </c>
      <c r="C334" s="2" t="s">
        <v>1183</v>
      </c>
      <c r="D334" s="7" t="str">
        <f t="shared" si="2"/>
        <v>320x50 </v>
      </c>
      <c r="E334" s="2" t="s">
        <v>1184</v>
      </c>
      <c r="F334" s="2" t="s">
        <v>66</v>
      </c>
      <c r="G334" s="8" t="s">
        <v>93</v>
      </c>
      <c r="H334" s="2" t="s">
        <v>30</v>
      </c>
      <c r="I334" s="2" t="s">
        <v>31</v>
      </c>
      <c r="J334" s="2">
        <v>52582.0</v>
      </c>
      <c r="K334" s="2">
        <v>140.0</v>
      </c>
      <c r="L334" s="2">
        <v>22065.0</v>
      </c>
      <c r="M334" s="2">
        <v>46126.0</v>
      </c>
      <c r="N334" s="2">
        <v>10.0</v>
      </c>
      <c r="O334" s="3">
        <v>1631.741712</v>
      </c>
      <c r="P334" s="7" t="str">
        <f>VLOOKUP(A334,'New Data'!A:E,2,FALSE)</f>
        <v>Female</v>
      </c>
      <c r="Q334" s="7">
        <f>VLOOKUP(A334,'New Data'!A:E,3,FALSE)</f>
        <v>54</v>
      </c>
      <c r="R334" s="7" t="str">
        <f>VLOOKUP(A334,'New Data'!A:E,4,FALSE)</f>
        <v>Hawaii</v>
      </c>
      <c r="S334" s="9">
        <f>VLOOKUP(A334,'New Data'!A:E,5,FALSE)</f>
        <v>45131</v>
      </c>
      <c r="T334" s="10">
        <f t="shared" si="3"/>
        <v>163.1741712</v>
      </c>
      <c r="U334" s="11">
        <f t="shared" si="4"/>
        <v>0.002662508083</v>
      </c>
      <c r="V334" s="12">
        <f t="shared" si="7"/>
        <v>11.65529794</v>
      </c>
      <c r="W334" s="10">
        <f t="shared" si="5"/>
        <v>31.03232498</v>
      </c>
      <c r="X334" s="11">
        <f t="shared" si="8"/>
        <v>0.07142857143</v>
      </c>
      <c r="Y334" s="11">
        <f t="shared" si="6"/>
        <v>0.4196302917</v>
      </c>
    </row>
    <row r="335">
      <c r="A335" s="7" t="str">
        <f t="shared" si="1"/>
        <v>XSPIU6074Y</v>
      </c>
      <c r="B335" s="2" t="s">
        <v>1185</v>
      </c>
      <c r="C335" s="2" t="s">
        <v>1186</v>
      </c>
      <c r="D335" s="7" t="str">
        <f t="shared" si="2"/>
        <v>300x250 </v>
      </c>
      <c r="E335" s="2" t="s">
        <v>1187</v>
      </c>
      <c r="F335" s="2" t="s">
        <v>36</v>
      </c>
      <c r="G335" s="8" t="s">
        <v>548</v>
      </c>
      <c r="H335" s="2" t="s">
        <v>212</v>
      </c>
      <c r="I335" s="2" t="s">
        <v>31</v>
      </c>
      <c r="J335" s="2">
        <v>13833.0</v>
      </c>
      <c r="K335" s="2">
        <v>84.0</v>
      </c>
      <c r="L335" s="2">
        <v>7693.0</v>
      </c>
      <c r="M335" s="2">
        <v>13237.0</v>
      </c>
      <c r="N335" s="2">
        <v>6.0</v>
      </c>
      <c r="O335" s="3">
        <v>1526.787066</v>
      </c>
      <c r="P335" s="7" t="str">
        <f>VLOOKUP(A335,'New Data'!A:E,2,FALSE)</f>
        <v>Male</v>
      </c>
      <c r="Q335" s="7">
        <f>VLOOKUP(A335,'New Data'!A:E,3,FALSE)</f>
        <v>35</v>
      </c>
      <c r="R335" s="7" t="str">
        <f>VLOOKUP(A335,'New Data'!A:E,4,FALSE)</f>
        <v>Kansas</v>
      </c>
      <c r="S335" s="9">
        <f>VLOOKUP(A335,'New Data'!A:E,5,FALSE)</f>
        <v>45510</v>
      </c>
      <c r="T335" s="10">
        <f t="shared" si="3"/>
        <v>254.464511</v>
      </c>
      <c r="U335" s="11">
        <f t="shared" si="4"/>
        <v>0.00607243548</v>
      </c>
      <c r="V335" s="12">
        <f t="shared" si="7"/>
        <v>18.1760365</v>
      </c>
      <c r="W335" s="10">
        <f t="shared" si="5"/>
        <v>110.3728089</v>
      </c>
      <c r="X335" s="11">
        <f t="shared" si="8"/>
        <v>0.07142857143</v>
      </c>
      <c r="Y335" s="11">
        <f t="shared" si="6"/>
        <v>0.5561338827</v>
      </c>
    </row>
    <row r="336">
      <c r="A336" s="7" t="str">
        <f t="shared" si="1"/>
        <v>OJNGY6042R</v>
      </c>
      <c r="B336" s="2" t="s">
        <v>1188</v>
      </c>
      <c r="C336" s="2" t="s">
        <v>1189</v>
      </c>
      <c r="D336" s="7" t="str">
        <f t="shared" si="2"/>
        <v>300x250 </v>
      </c>
      <c r="E336" s="2" t="s">
        <v>1190</v>
      </c>
      <c r="F336" s="2" t="s">
        <v>66</v>
      </c>
      <c r="G336" s="8" t="s">
        <v>1191</v>
      </c>
      <c r="H336" s="2" t="s">
        <v>30</v>
      </c>
      <c r="I336" s="2" t="s">
        <v>31</v>
      </c>
      <c r="J336" s="2">
        <v>9273.0</v>
      </c>
      <c r="K336" s="2">
        <v>70.0</v>
      </c>
      <c r="L336" s="2">
        <v>4648.0</v>
      </c>
      <c r="M336" s="2">
        <v>8751.0</v>
      </c>
      <c r="N336" s="2">
        <v>5.0</v>
      </c>
      <c r="O336" s="3">
        <v>4986.51937</v>
      </c>
      <c r="P336" s="7" t="str">
        <f>VLOOKUP(A336,'New Data'!A:E,2,FALSE)</f>
        <v>Male</v>
      </c>
      <c r="Q336" s="7">
        <f>VLOOKUP(A336,'New Data'!A:E,3,FALSE)</f>
        <v>40</v>
      </c>
      <c r="R336" s="7" t="str">
        <f>VLOOKUP(A336,'New Data'!A:E,4,FALSE)</f>
        <v>Massachusetts</v>
      </c>
      <c r="S336" s="9">
        <f>VLOOKUP(A336,'New Data'!A:E,5,FALSE)</f>
        <v>45353</v>
      </c>
      <c r="T336" s="10">
        <f t="shared" si="3"/>
        <v>997.303874</v>
      </c>
      <c r="U336" s="11">
        <f t="shared" si="4"/>
        <v>0.007548797584</v>
      </c>
      <c r="V336" s="12">
        <f t="shared" si="7"/>
        <v>71.235991</v>
      </c>
      <c r="W336" s="10">
        <f t="shared" si="5"/>
        <v>537.7460768</v>
      </c>
      <c r="X336" s="11">
        <f t="shared" si="8"/>
        <v>0.07142857143</v>
      </c>
      <c r="Y336" s="11">
        <f t="shared" si="6"/>
        <v>0.5012401596</v>
      </c>
    </row>
    <row r="337">
      <c r="A337" s="7" t="str">
        <f t="shared" si="1"/>
        <v>NGAMR1003C</v>
      </c>
      <c r="B337" s="2" t="s">
        <v>1192</v>
      </c>
      <c r="C337" s="2" t="s">
        <v>1193</v>
      </c>
      <c r="D337" s="7" t="str">
        <f t="shared" si="2"/>
        <v>320x50 </v>
      </c>
      <c r="E337" s="2" t="s">
        <v>1194</v>
      </c>
      <c r="F337" s="2" t="s">
        <v>36</v>
      </c>
      <c r="G337" s="8" t="s">
        <v>379</v>
      </c>
      <c r="H337" s="2" t="s">
        <v>30</v>
      </c>
      <c r="I337" s="2" t="s">
        <v>31</v>
      </c>
      <c r="J337" s="2">
        <v>16580.0</v>
      </c>
      <c r="K337" s="2">
        <v>84.0</v>
      </c>
      <c r="L337" s="2">
        <v>11928.0</v>
      </c>
      <c r="M337" s="2">
        <v>14527.0</v>
      </c>
      <c r="N337" s="2">
        <v>6.0</v>
      </c>
      <c r="O337" s="3">
        <v>1965.738947</v>
      </c>
      <c r="P337" s="7" t="str">
        <f>VLOOKUP(A337,'New Data'!A:E,2,FALSE)</f>
        <v>Male</v>
      </c>
      <c r="Q337" s="7">
        <f>VLOOKUP(A337,'New Data'!A:E,3,FALSE)</f>
        <v>52</v>
      </c>
      <c r="R337" s="7" t="str">
        <f>VLOOKUP(A337,'New Data'!A:E,4,FALSE)</f>
        <v>Nebraska</v>
      </c>
      <c r="S337" s="9">
        <f>VLOOKUP(A337,'New Data'!A:E,5,FALSE)</f>
        <v>45242</v>
      </c>
      <c r="T337" s="10">
        <f t="shared" si="3"/>
        <v>327.6231578</v>
      </c>
      <c r="U337" s="11">
        <f t="shared" si="4"/>
        <v>0.005066344994</v>
      </c>
      <c r="V337" s="12">
        <f t="shared" si="7"/>
        <v>23.40165413</v>
      </c>
      <c r="W337" s="10">
        <f t="shared" si="5"/>
        <v>118.5608533</v>
      </c>
      <c r="X337" s="11">
        <f t="shared" si="8"/>
        <v>0.07142857143</v>
      </c>
      <c r="Y337" s="11">
        <f t="shared" si="6"/>
        <v>0.7194209891</v>
      </c>
    </row>
    <row r="338">
      <c r="A338" s="7" t="str">
        <f t="shared" si="1"/>
        <v>GLOSR9987H</v>
      </c>
      <c r="B338" s="2" t="s">
        <v>1195</v>
      </c>
      <c r="C338" s="2" t="s">
        <v>1196</v>
      </c>
      <c r="D338" s="7" t="str">
        <f t="shared" si="2"/>
        <v>320x50 </v>
      </c>
      <c r="E338" s="2" t="s">
        <v>1197</v>
      </c>
      <c r="F338" s="2" t="s">
        <v>28</v>
      </c>
      <c r="G338" s="8" t="s">
        <v>93</v>
      </c>
      <c r="H338" s="2" t="s">
        <v>30</v>
      </c>
      <c r="I338" s="2" t="s">
        <v>31</v>
      </c>
      <c r="J338" s="2">
        <v>232470.0</v>
      </c>
      <c r="K338" s="2">
        <v>504.0</v>
      </c>
      <c r="L338" s="2">
        <v>40870.0</v>
      </c>
      <c r="M338" s="2">
        <v>195447.0</v>
      </c>
      <c r="N338" s="2">
        <v>36.0</v>
      </c>
      <c r="O338" s="3">
        <v>5401.365085</v>
      </c>
      <c r="P338" s="7" t="str">
        <f>VLOOKUP(A338,'New Data'!A:E,2,FALSE)</f>
        <v>Female</v>
      </c>
      <c r="Q338" s="7">
        <f>VLOOKUP(A338,'New Data'!A:E,3,FALSE)</f>
        <v>61</v>
      </c>
      <c r="R338" s="7" t="str">
        <f>VLOOKUP(A338,'New Data'!A:E,4,FALSE)</f>
        <v>North Dakota</v>
      </c>
      <c r="S338" s="9">
        <f>VLOOKUP(A338,'New Data'!A:E,5,FALSE)</f>
        <v>45274</v>
      </c>
      <c r="T338" s="10">
        <f t="shared" si="3"/>
        <v>150.037919</v>
      </c>
      <c r="U338" s="11">
        <f t="shared" si="4"/>
        <v>0.00216802168</v>
      </c>
      <c r="V338" s="12">
        <f t="shared" si="7"/>
        <v>10.71699422</v>
      </c>
      <c r="W338" s="10">
        <f t="shared" si="5"/>
        <v>23.23467581</v>
      </c>
      <c r="X338" s="11">
        <f t="shared" si="8"/>
        <v>0.07142857143</v>
      </c>
      <c r="Y338" s="11">
        <f t="shared" si="6"/>
        <v>0.1758076311</v>
      </c>
    </row>
    <row r="339">
      <c r="A339" s="7" t="str">
        <f t="shared" si="1"/>
        <v>NHUXA3523K</v>
      </c>
      <c r="B339" s="2" t="s">
        <v>1198</v>
      </c>
      <c r="C339" s="2" t="s">
        <v>1199</v>
      </c>
      <c r="D339" s="7" t="str">
        <f t="shared" si="2"/>
        <v>320x50 </v>
      </c>
      <c r="E339" s="2" t="s">
        <v>1200</v>
      </c>
      <c r="F339" s="2" t="s">
        <v>36</v>
      </c>
      <c r="G339" s="8" t="s">
        <v>1201</v>
      </c>
      <c r="H339" s="2" t="s">
        <v>212</v>
      </c>
      <c r="I339" s="2" t="s">
        <v>31</v>
      </c>
      <c r="J339" s="2">
        <v>37617.0</v>
      </c>
      <c r="K339" s="2">
        <v>85.0</v>
      </c>
      <c r="L339" s="2">
        <v>5092.0</v>
      </c>
      <c r="M339" s="2">
        <v>34373.0</v>
      </c>
      <c r="N339" s="2">
        <v>6.0</v>
      </c>
      <c r="O339" s="3">
        <v>1608.882952</v>
      </c>
      <c r="P339" s="7" t="str">
        <f>VLOOKUP(A339,'New Data'!A:E,2,FALSE)</f>
        <v>Female</v>
      </c>
      <c r="Q339" s="7">
        <f>VLOOKUP(A339,'New Data'!A:E,3,FALSE)</f>
        <v>61</v>
      </c>
      <c r="R339" s="7" t="str">
        <f>VLOOKUP(A339,'New Data'!A:E,4,FALSE)</f>
        <v>Wisconsin</v>
      </c>
      <c r="S339" s="9">
        <f>VLOOKUP(A339,'New Data'!A:E,5,FALSE)</f>
        <v>45340</v>
      </c>
      <c r="T339" s="10">
        <f t="shared" si="3"/>
        <v>268.1471587</v>
      </c>
      <c r="U339" s="11">
        <f t="shared" si="4"/>
        <v>0.002259616663</v>
      </c>
      <c r="V339" s="12">
        <f t="shared" si="7"/>
        <v>18.92803473</v>
      </c>
      <c r="W339" s="10">
        <f t="shared" si="5"/>
        <v>42.77010267</v>
      </c>
      <c r="X339" s="11">
        <f t="shared" si="8"/>
        <v>0.07058823529</v>
      </c>
      <c r="Y339" s="11">
        <f t="shared" si="6"/>
        <v>0.13536433</v>
      </c>
    </row>
    <row r="340">
      <c r="A340" s="7" t="str">
        <f t="shared" si="1"/>
        <v>MNVGC8599B</v>
      </c>
      <c r="B340" s="2" t="s">
        <v>1202</v>
      </c>
      <c r="C340" s="2" t="s">
        <v>1203</v>
      </c>
      <c r="D340" s="7" t="str">
        <f t="shared" si="2"/>
        <v>320x50 </v>
      </c>
      <c r="E340" s="2" t="s">
        <v>1204</v>
      </c>
      <c r="F340" s="2" t="s">
        <v>28</v>
      </c>
      <c r="G340" s="8" t="s">
        <v>871</v>
      </c>
      <c r="H340" s="2" t="s">
        <v>62</v>
      </c>
      <c r="I340" s="2" t="s">
        <v>31</v>
      </c>
      <c r="J340" s="2">
        <v>61848.0</v>
      </c>
      <c r="K340" s="2">
        <v>213.0</v>
      </c>
      <c r="L340" s="2">
        <v>6581.0</v>
      </c>
      <c r="M340" s="2">
        <v>44917.0</v>
      </c>
      <c r="N340" s="2">
        <v>15.0</v>
      </c>
      <c r="O340" s="3">
        <v>1819.893602</v>
      </c>
      <c r="P340" s="7" t="str">
        <f>VLOOKUP(A340,'New Data'!A:E,2,FALSE)</f>
        <v>Male</v>
      </c>
      <c r="Q340" s="7">
        <f>VLOOKUP(A340,'New Data'!A:E,3,FALSE)</f>
        <v>36</v>
      </c>
      <c r="R340" s="7" t="str">
        <f>VLOOKUP(A340,'New Data'!A:E,4,FALSE)</f>
        <v>Alabama</v>
      </c>
      <c r="S340" s="9">
        <f>VLOOKUP(A340,'New Data'!A:E,5,FALSE)</f>
        <v>45220</v>
      </c>
      <c r="T340" s="10">
        <f t="shared" si="3"/>
        <v>121.3262401</v>
      </c>
      <c r="U340" s="11">
        <f t="shared" si="4"/>
        <v>0.003443927047</v>
      </c>
      <c r="V340" s="12">
        <f t="shared" si="7"/>
        <v>8.544101418</v>
      </c>
      <c r="W340" s="10">
        <f t="shared" si="5"/>
        <v>29.42526196</v>
      </c>
      <c r="X340" s="11">
        <f t="shared" si="8"/>
        <v>0.07042253521</v>
      </c>
      <c r="Y340" s="11">
        <f t="shared" si="6"/>
        <v>0.1064060277</v>
      </c>
    </row>
    <row r="341">
      <c r="A341" s="7" t="str">
        <f t="shared" si="1"/>
        <v>DUZHB7832G</v>
      </c>
      <c r="B341" s="2" t="s">
        <v>1205</v>
      </c>
      <c r="C341" s="2" t="s">
        <v>1206</v>
      </c>
      <c r="D341" s="7" t="str">
        <f t="shared" si="2"/>
        <v>300x250 </v>
      </c>
      <c r="E341" s="2" t="s">
        <v>1207</v>
      </c>
      <c r="F341" s="2" t="s">
        <v>66</v>
      </c>
      <c r="G341" s="8" t="s">
        <v>534</v>
      </c>
      <c r="H341" s="2" t="s">
        <v>89</v>
      </c>
      <c r="I341" s="2" t="s">
        <v>43</v>
      </c>
      <c r="J341" s="2">
        <v>48707.0</v>
      </c>
      <c r="K341" s="2">
        <v>185.0</v>
      </c>
      <c r="L341" s="2">
        <v>25182.0</v>
      </c>
      <c r="M341" s="2">
        <v>44696.0</v>
      </c>
      <c r="N341" s="2">
        <v>13.0</v>
      </c>
      <c r="O341" s="3">
        <v>5600.355643</v>
      </c>
      <c r="P341" s="7" t="str">
        <f>VLOOKUP(A341,'New Data'!A:E,2,FALSE)</f>
        <v>Female</v>
      </c>
      <c r="Q341" s="7">
        <f>VLOOKUP(A341,'New Data'!A:E,3,FALSE)</f>
        <v>33</v>
      </c>
      <c r="R341" s="7" t="str">
        <f>VLOOKUP(A341,'New Data'!A:E,4,FALSE)</f>
        <v>Alabama</v>
      </c>
      <c r="S341" s="9">
        <f>VLOOKUP(A341,'New Data'!A:E,5,FALSE)</f>
        <v>45274</v>
      </c>
      <c r="T341" s="10">
        <f t="shared" si="3"/>
        <v>430.7965879</v>
      </c>
      <c r="U341" s="11">
        <f t="shared" si="4"/>
        <v>0.003798222021</v>
      </c>
      <c r="V341" s="12">
        <f t="shared" si="7"/>
        <v>30.27219266</v>
      </c>
      <c r="W341" s="10">
        <f t="shared" si="5"/>
        <v>114.9805088</v>
      </c>
      <c r="X341" s="11">
        <f t="shared" si="8"/>
        <v>0.07027027027</v>
      </c>
      <c r="Y341" s="11">
        <f t="shared" si="6"/>
        <v>0.5170098754</v>
      </c>
    </row>
    <row r="342">
      <c r="A342" s="7" t="str">
        <f t="shared" si="1"/>
        <v>FGJQD8833Y</v>
      </c>
      <c r="B342" s="2" t="s">
        <v>1208</v>
      </c>
      <c r="C342" s="2" t="s">
        <v>1209</v>
      </c>
      <c r="D342" s="7" t="str">
        <f t="shared" si="2"/>
        <v>300x250 </v>
      </c>
      <c r="E342" s="2" t="s">
        <v>1210</v>
      </c>
      <c r="F342" s="2" t="s">
        <v>28</v>
      </c>
      <c r="G342" s="8" t="s">
        <v>181</v>
      </c>
      <c r="H342" s="2" t="s">
        <v>30</v>
      </c>
      <c r="I342" s="2" t="s">
        <v>31</v>
      </c>
      <c r="J342" s="2">
        <v>14730.0</v>
      </c>
      <c r="K342" s="2">
        <v>86.0</v>
      </c>
      <c r="L342" s="2">
        <v>6410.0</v>
      </c>
      <c r="M342" s="2">
        <v>10860.0</v>
      </c>
      <c r="N342" s="2">
        <v>6.0</v>
      </c>
      <c r="O342" s="3">
        <v>5287.567528</v>
      </c>
      <c r="P342" s="7" t="str">
        <f>VLOOKUP(A342,'New Data'!A:E,2,FALSE)</f>
        <v>Male</v>
      </c>
      <c r="Q342" s="7">
        <f>VLOOKUP(A342,'New Data'!A:E,3,FALSE)</f>
        <v>22</v>
      </c>
      <c r="R342" s="7" t="str">
        <f>VLOOKUP(A342,'New Data'!A:E,4,FALSE)</f>
        <v>Colorado</v>
      </c>
      <c r="S342" s="9">
        <f>VLOOKUP(A342,'New Data'!A:E,5,FALSE)</f>
        <v>45493</v>
      </c>
      <c r="T342" s="10">
        <f t="shared" si="3"/>
        <v>881.2612547</v>
      </c>
      <c r="U342" s="11">
        <f t="shared" si="4"/>
        <v>0.005838424983</v>
      </c>
      <c r="V342" s="12">
        <f t="shared" si="7"/>
        <v>61.48334335</v>
      </c>
      <c r="W342" s="10">
        <f t="shared" si="5"/>
        <v>358.9658878</v>
      </c>
      <c r="X342" s="11">
        <f t="shared" si="8"/>
        <v>0.06976744186</v>
      </c>
      <c r="Y342" s="11">
        <f t="shared" si="6"/>
        <v>0.4351663272</v>
      </c>
    </row>
    <row r="343">
      <c r="A343" s="7" t="str">
        <f t="shared" si="1"/>
        <v>RUPPP6016V</v>
      </c>
      <c r="B343" s="2" t="s">
        <v>1211</v>
      </c>
      <c r="C343" s="2" t="s">
        <v>1212</v>
      </c>
      <c r="D343" s="7" t="str">
        <f t="shared" si="2"/>
        <v>300x250 </v>
      </c>
      <c r="E343" s="2" t="s">
        <v>1140</v>
      </c>
      <c r="F343" s="2" t="s">
        <v>28</v>
      </c>
      <c r="G343" s="8" t="s">
        <v>726</v>
      </c>
      <c r="H343" s="2" t="s">
        <v>30</v>
      </c>
      <c r="I343" s="2" t="s">
        <v>53</v>
      </c>
      <c r="J343" s="2">
        <v>16808.0</v>
      </c>
      <c r="K343" s="2">
        <v>43.0</v>
      </c>
      <c r="L343" s="2">
        <v>9211.0</v>
      </c>
      <c r="M343" s="2">
        <v>13372.0</v>
      </c>
      <c r="N343" s="2">
        <v>3.0</v>
      </c>
      <c r="O343" s="3">
        <v>1574.79128</v>
      </c>
      <c r="P343" s="7" t="str">
        <f>VLOOKUP(A343,'New Data'!A:E,2,FALSE)</f>
        <v>Female</v>
      </c>
      <c r="Q343" s="7">
        <f>VLOOKUP(A343,'New Data'!A:E,3,FALSE)</f>
        <v>65</v>
      </c>
      <c r="R343" s="7" t="str">
        <f>VLOOKUP(A343,'New Data'!A:E,4,FALSE)</f>
        <v>Indiana</v>
      </c>
      <c r="S343" s="9">
        <f>VLOOKUP(A343,'New Data'!A:E,5,FALSE)</f>
        <v>45472</v>
      </c>
      <c r="T343" s="10">
        <f t="shared" si="3"/>
        <v>524.9304267</v>
      </c>
      <c r="U343" s="11">
        <f t="shared" si="4"/>
        <v>0.002558305569</v>
      </c>
      <c r="V343" s="12">
        <f t="shared" si="7"/>
        <v>36.62305302</v>
      </c>
      <c r="W343" s="10">
        <f t="shared" si="5"/>
        <v>93.6929605</v>
      </c>
      <c r="X343" s="11">
        <f t="shared" si="8"/>
        <v>0.06976744186</v>
      </c>
      <c r="Y343" s="11">
        <f t="shared" si="6"/>
        <v>0.548012851</v>
      </c>
    </row>
    <row r="344">
      <c r="A344" s="7" t="str">
        <f t="shared" si="1"/>
        <v>IGJXP7390M</v>
      </c>
      <c r="B344" s="2" t="s">
        <v>1213</v>
      </c>
      <c r="C344" s="2" t="s">
        <v>1214</v>
      </c>
      <c r="D344" s="7" t="str">
        <f t="shared" si="2"/>
        <v>300x250 </v>
      </c>
      <c r="E344" s="2" t="s">
        <v>1215</v>
      </c>
      <c r="F344" s="2" t="s">
        <v>41</v>
      </c>
      <c r="G344" s="8" t="s">
        <v>299</v>
      </c>
      <c r="H344" s="2" t="s">
        <v>30</v>
      </c>
      <c r="I344" s="2" t="s">
        <v>31</v>
      </c>
      <c r="J344" s="2">
        <v>183208.0</v>
      </c>
      <c r="K344" s="2">
        <v>620.0</v>
      </c>
      <c r="L344" s="2">
        <v>131164.0</v>
      </c>
      <c r="M344" s="2">
        <v>177952.0</v>
      </c>
      <c r="N344" s="2">
        <v>43.0</v>
      </c>
      <c r="O344" s="3">
        <v>2682.436623</v>
      </c>
      <c r="P344" s="7" t="str">
        <f>VLOOKUP(A344,'New Data'!A:E,2,FALSE)</f>
        <v>Male</v>
      </c>
      <c r="Q344" s="7">
        <f>VLOOKUP(A344,'New Data'!A:E,3,FALSE)</f>
        <v>30</v>
      </c>
      <c r="R344" s="7" t="str">
        <f>VLOOKUP(A344,'New Data'!A:E,4,FALSE)</f>
        <v>Washington</v>
      </c>
      <c r="S344" s="9">
        <f>VLOOKUP(A344,'New Data'!A:E,5,FALSE)</f>
        <v>45303</v>
      </c>
      <c r="T344" s="10">
        <f t="shared" si="3"/>
        <v>62.38224705</v>
      </c>
      <c r="U344" s="11">
        <f t="shared" si="4"/>
        <v>0.003384131697</v>
      </c>
      <c r="V344" s="12">
        <f t="shared" si="7"/>
        <v>4.326510682</v>
      </c>
      <c r="W344" s="10">
        <f t="shared" si="5"/>
        <v>14.64148194</v>
      </c>
      <c r="X344" s="11">
        <f t="shared" si="8"/>
        <v>0.06935483871</v>
      </c>
      <c r="Y344" s="11">
        <f t="shared" si="6"/>
        <v>0.7159294354</v>
      </c>
    </row>
    <row r="345">
      <c r="A345" s="7" t="str">
        <f t="shared" si="1"/>
        <v>LGXZN7618K</v>
      </c>
      <c r="B345" s="2" t="s">
        <v>1216</v>
      </c>
      <c r="C345" s="2" t="s">
        <v>1217</v>
      </c>
      <c r="D345" s="7" t="str">
        <f t="shared" si="2"/>
        <v>320x50 </v>
      </c>
      <c r="E345" s="2" t="s">
        <v>1218</v>
      </c>
      <c r="F345" s="2" t="s">
        <v>28</v>
      </c>
      <c r="G345" s="8" t="s">
        <v>165</v>
      </c>
      <c r="H345" s="2" t="s">
        <v>48</v>
      </c>
      <c r="I345" s="2" t="s">
        <v>31</v>
      </c>
      <c r="J345" s="2">
        <v>38408.0</v>
      </c>
      <c r="K345" s="2">
        <v>101.0</v>
      </c>
      <c r="L345" s="2">
        <v>23557.0</v>
      </c>
      <c r="M345" s="2">
        <v>35247.0</v>
      </c>
      <c r="N345" s="2">
        <v>7.0</v>
      </c>
      <c r="O345" s="3">
        <v>5343.459431</v>
      </c>
      <c r="P345" s="7" t="str">
        <f>VLOOKUP(A345,'New Data'!A:E,2,FALSE)</f>
        <v>Female</v>
      </c>
      <c r="Q345" s="7">
        <f>VLOOKUP(A345,'New Data'!A:E,3,FALSE)</f>
        <v>48</v>
      </c>
      <c r="R345" s="7" t="str">
        <f>VLOOKUP(A345,'New Data'!A:E,4,FALSE)</f>
        <v>Idaho</v>
      </c>
      <c r="S345" s="9">
        <f>VLOOKUP(A345,'New Data'!A:E,5,FALSE)</f>
        <v>45129</v>
      </c>
      <c r="T345" s="10">
        <f t="shared" si="3"/>
        <v>763.3513473</v>
      </c>
      <c r="U345" s="11">
        <f t="shared" si="4"/>
        <v>0.002629660487</v>
      </c>
      <c r="V345" s="12">
        <f t="shared" si="7"/>
        <v>52.90553892</v>
      </c>
      <c r="W345" s="10">
        <f t="shared" si="5"/>
        <v>139.1236053</v>
      </c>
      <c r="X345" s="11">
        <f t="shared" si="8"/>
        <v>0.06930693069</v>
      </c>
      <c r="Y345" s="11">
        <f t="shared" si="6"/>
        <v>0.6133357634</v>
      </c>
    </row>
    <row r="346">
      <c r="A346" s="7" t="str">
        <f t="shared" si="1"/>
        <v>NHUXA3523K</v>
      </c>
      <c r="B346" s="2" t="s">
        <v>1219</v>
      </c>
      <c r="C346" s="2" t="s">
        <v>1220</v>
      </c>
      <c r="D346" s="7" t="str">
        <f t="shared" si="2"/>
        <v>300x250 </v>
      </c>
      <c r="E346" s="2" t="s">
        <v>1221</v>
      </c>
      <c r="F346" s="2" t="s">
        <v>36</v>
      </c>
      <c r="G346" s="8" t="s">
        <v>871</v>
      </c>
      <c r="H346" s="2" t="s">
        <v>30</v>
      </c>
      <c r="I346" s="2" t="s">
        <v>43</v>
      </c>
      <c r="J346" s="2">
        <v>45668.0</v>
      </c>
      <c r="K346" s="2">
        <v>130.0</v>
      </c>
      <c r="L346" s="2">
        <v>16872.0</v>
      </c>
      <c r="M346" s="2">
        <v>32085.0</v>
      </c>
      <c r="N346" s="2">
        <v>9.0</v>
      </c>
      <c r="O346" s="3">
        <v>3444.202946</v>
      </c>
      <c r="P346" s="7" t="str">
        <f>VLOOKUP(A346,'New Data'!A:E,2,FALSE)</f>
        <v>Female</v>
      </c>
      <c r="Q346" s="7">
        <f>VLOOKUP(A346,'New Data'!A:E,3,FALSE)</f>
        <v>61</v>
      </c>
      <c r="R346" s="7" t="str">
        <f>VLOOKUP(A346,'New Data'!A:E,4,FALSE)</f>
        <v>Wisconsin</v>
      </c>
      <c r="S346" s="9">
        <f>VLOOKUP(A346,'New Data'!A:E,5,FALSE)</f>
        <v>45340</v>
      </c>
      <c r="T346" s="10">
        <f t="shared" si="3"/>
        <v>382.6892162</v>
      </c>
      <c r="U346" s="11">
        <f t="shared" si="4"/>
        <v>0.002846632215</v>
      </c>
      <c r="V346" s="12">
        <f t="shared" si="7"/>
        <v>26.49386882</v>
      </c>
      <c r="W346" s="10">
        <f t="shared" si="5"/>
        <v>75.41830047</v>
      </c>
      <c r="X346" s="11">
        <f t="shared" si="8"/>
        <v>0.06923076923</v>
      </c>
      <c r="Y346" s="11">
        <f t="shared" si="6"/>
        <v>0.3694490672</v>
      </c>
    </row>
    <row r="347">
      <c r="A347" s="7" t="str">
        <f t="shared" si="1"/>
        <v>DDAUP9478O</v>
      </c>
      <c r="B347" s="2" t="s">
        <v>1222</v>
      </c>
      <c r="C347" s="2" t="s">
        <v>1223</v>
      </c>
      <c r="D347" s="7" t="str">
        <f t="shared" si="2"/>
        <v>320x50 </v>
      </c>
      <c r="E347" s="2" t="s">
        <v>819</v>
      </c>
      <c r="F347" s="2" t="s">
        <v>41</v>
      </c>
      <c r="G347" s="8" t="s">
        <v>157</v>
      </c>
      <c r="H347" s="2" t="s">
        <v>89</v>
      </c>
      <c r="I347" s="2" t="s">
        <v>31</v>
      </c>
      <c r="J347" s="2">
        <v>116926.0</v>
      </c>
      <c r="K347" s="2">
        <v>321.0</v>
      </c>
      <c r="L347" s="2">
        <v>69132.0</v>
      </c>
      <c r="M347" s="2">
        <v>111957.0</v>
      </c>
      <c r="N347" s="2">
        <v>22.0</v>
      </c>
      <c r="O347" s="3">
        <v>4918.040982</v>
      </c>
      <c r="P347" s="7" t="str">
        <f>VLOOKUP(A347,'New Data'!A:E,2,FALSE)</f>
        <v>Male</v>
      </c>
      <c r="Q347" s="7">
        <f>VLOOKUP(A347,'New Data'!A:E,3,FALSE)</f>
        <v>46</v>
      </c>
      <c r="R347" s="7" t="str">
        <f>VLOOKUP(A347,'New Data'!A:E,4,FALSE)</f>
        <v>Louisiana</v>
      </c>
      <c r="S347" s="9">
        <f>VLOOKUP(A347,'New Data'!A:E,5,FALSE)</f>
        <v>45077</v>
      </c>
      <c r="T347" s="10">
        <f t="shared" si="3"/>
        <v>223.5473174</v>
      </c>
      <c r="U347" s="11">
        <f t="shared" si="4"/>
        <v>0.002745326104</v>
      </c>
      <c r="V347" s="12">
        <f t="shared" si="7"/>
        <v>15.32099994</v>
      </c>
      <c r="W347" s="10">
        <f t="shared" si="5"/>
        <v>42.06114108</v>
      </c>
      <c r="X347" s="11">
        <f t="shared" si="8"/>
        <v>0.06853582555</v>
      </c>
      <c r="Y347" s="11">
        <f t="shared" si="6"/>
        <v>0.5912457452</v>
      </c>
    </row>
    <row r="348">
      <c r="A348" s="7" t="str">
        <f t="shared" si="1"/>
        <v>IBXAA5591O</v>
      </c>
      <c r="B348" s="2" t="s">
        <v>1224</v>
      </c>
      <c r="C348" s="2" t="s">
        <v>1225</v>
      </c>
      <c r="D348" s="7" t="str">
        <f t="shared" si="2"/>
        <v>300x250 </v>
      </c>
      <c r="E348" s="2" t="s">
        <v>1076</v>
      </c>
      <c r="F348" s="2" t="s">
        <v>41</v>
      </c>
      <c r="G348" s="8" t="s">
        <v>275</v>
      </c>
      <c r="H348" s="2" t="s">
        <v>30</v>
      </c>
      <c r="I348" s="2" t="s">
        <v>53</v>
      </c>
      <c r="J348" s="2">
        <v>49250.0</v>
      </c>
      <c r="K348" s="2">
        <v>220.0</v>
      </c>
      <c r="L348" s="2">
        <v>9205.0</v>
      </c>
      <c r="M348" s="2">
        <v>43535.0</v>
      </c>
      <c r="N348" s="2">
        <v>15.0</v>
      </c>
      <c r="O348" s="3">
        <v>1694.470977</v>
      </c>
      <c r="P348" s="7" t="str">
        <f>VLOOKUP(A348,'New Data'!A:E,2,FALSE)</f>
        <v>Male</v>
      </c>
      <c r="Q348" s="7">
        <f>VLOOKUP(A348,'New Data'!A:E,3,FALSE)</f>
        <v>25</v>
      </c>
      <c r="R348" s="7" t="str">
        <f>VLOOKUP(A348,'New Data'!A:E,4,FALSE)</f>
        <v>Missouri</v>
      </c>
      <c r="S348" s="9">
        <f>VLOOKUP(A348,'New Data'!A:E,5,FALSE)</f>
        <v>45406</v>
      </c>
      <c r="T348" s="10">
        <f t="shared" si="3"/>
        <v>112.9647318</v>
      </c>
      <c r="U348" s="11">
        <f t="shared" si="4"/>
        <v>0.004467005076</v>
      </c>
      <c r="V348" s="12">
        <f t="shared" si="7"/>
        <v>7.702140805</v>
      </c>
      <c r="W348" s="10">
        <f t="shared" si="5"/>
        <v>34.40550207</v>
      </c>
      <c r="X348" s="11">
        <f t="shared" si="8"/>
        <v>0.06818181818</v>
      </c>
      <c r="Y348" s="11">
        <f t="shared" si="6"/>
        <v>0.1869035533</v>
      </c>
    </row>
    <row r="349">
      <c r="A349" s="7" t="str">
        <f t="shared" si="1"/>
        <v>LTHGG8490O</v>
      </c>
      <c r="B349" s="2" t="s">
        <v>1226</v>
      </c>
      <c r="C349" s="2" t="s">
        <v>1227</v>
      </c>
      <c r="D349" s="7" t="str">
        <f t="shared" si="2"/>
        <v>320x50 </v>
      </c>
      <c r="E349" s="2" t="s">
        <v>1228</v>
      </c>
      <c r="F349" s="2" t="s">
        <v>36</v>
      </c>
      <c r="G349" s="8" t="s">
        <v>1229</v>
      </c>
      <c r="H349" s="2" t="s">
        <v>30</v>
      </c>
      <c r="I349" s="2" t="s">
        <v>31</v>
      </c>
      <c r="J349" s="2">
        <v>42759.0</v>
      </c>
      <c r="K349" s="2">
        <v>177.0</v>
      </c>
      <c r="L349" s="2">
        <v>17744.0</v>
      </c>
      <c r="M349" s="2">
        <v>34812.0</v>
      </c>
      <c r="N349" s="2">
        <v>12.0</v>
      </c>
      <c r="O349" s="3">
        <v>6316.488054</v>
      </c>
      <c r="P349" s="7" t="str">
        <f>VLOOKUP(A349,'New Data'!A:E,2,FALSE)</f>
        <v>Female</v>
      </c>
      <c r="Q349" s="7">
        <f>VLOOKUP(A349,'New Data'!A:E,3,FALSE)</f>
        <v>18</v>
      </c>
      <c r="R349" s="7" t="str">
        <f>VLOOKUP(A349,'New Data'!A:E,4,FALSE)</f>
        <v>Idaho</v>
      </c>
      <c r="S349" s="9">
        <f>VLOOKUP(A349,'New Data'!A:E,5,FALSE)</f>
        <v>45164</v>
      </c>
      <c r="T349" s="10">
        <f t="shared" si="3"/>
        <v>526.3740045</v>
      </c>
      <c r="U349" s="11">
        <f t="shared" si="4"/>
        <v>0.004139479408</v>
      </c>
      <c r="V349" s="12">
        <f t="shared" si="7"/>
        <v>35.68637319</v>
      </c>
      <c r="W349" s="10">
        <f t="shared" si="5"/>
        <v>147.7230069</v>
      </c>
      <c r="X349" s="11">
        <f t="shared" si="8"/>
        <v>0.06779661017</v>
      </c>
      <c r="Y349" s="11">
        <f t="shared" si="6"/>
        <v>0.4149769639</v>
      </c>
    </row>
    <row r="350">
      <c r="A350" s="7" t="str">
        <f t="shared" si="1"/>
        <v>JOKIV1520Z</v>
      </c>
      <c r="B350" s="2" t="s">
        <v>1230</v>
      </c>
      <c r="C350" s="2" t="s">
        <v>1231</v>
      </c>
      <c r="D350" s="7" t="str">
        <f t="shared" si="2"/>
        <v>320x50 </v>
      </c>
      <c r="E350" s="2" t="s">
        <v>1232</v>
      </c>
      <c r="F350" s="2" t="s">
        <v>41</v>
      </c>
      <c r="G350" s="8" t="s">
        <v>1233</v>
      </c>
      <c r="H350" s="2" t="s">
        <v>212</v>
      </c>
      <c r="I350" s="2" t="s">
        <v>31</v>
      </c>
      <c r="J350" s="2">
        <v>40447.0</v>
      </c>
      <c r="K350" s="2">
        <v>177.0</v>
      </c>
      <c r="L350" s="2">
        <v>16663.0</v>
      </c>
      <c r="M350" s="2">
        <v>29774.0</v>
      </c>
      <c r="N350" s="2">
        <v>12.0</v>
      </c>
      <c r="O350" s="3">
        <v>5083.886273</v>
      </c>
      <c r="P350" s="7" t="str">
        <f>VLOOKUP(A350,'New Data'!A:E,2,FALSE)</f>
        <v>Female</v>
      </c>
      <c r="Q350" s="7">
        <f>VLOOKUP(A350,'New Data'!A:E,3,FALSE)</f>
        <v>42</v>
      </c>
      <c r="R350" s="7" t="str">
        <f>VLOOKUP(A350,'New Data'!A:E,4,FALSE)</f>
        <v>New Jersey</v>
      </c>
      <c r="S350" s="9">
        <f>VLOOKUP(A350,'New Data'!A:E,5,FALSE)</f>
        <v>44963</v>
      </c>
      <c r="T350" s="10">
        <f t="shared" si="3"/>
        <v>423.6571894</v>
      </c>
      <c r="U350" s="11">
        <f t="shared" si="4"/>
        <v>0.004376097115</v>
      </c>
      <c r="V350" s="12">
        <f t="shared" si="7"/>
        <v>28.72252132</v>
      </c>
      <c r="W350" s="10">
        <f t="shared" si="5"/>
        <v>125.6925427</v>
      </c>
      <c r="X350" s="11">
        <f t="shared" si="8"/>
        <v>0.06779661017</v>
      </c>
      <c r="Y350" s="11">
        <f t="shared" si="6"/>
        <v>0.4119712216</v>
      </c>
    </row>
    <row r="351">
      <c r="A351" s="7" t="str">
        <f t="shared" si="1"/>
        <v>RRFVN6966N</v>
      </c>
      <c r="B351" s="2" t="s">
        <v>1234</v>
      </c>
      <c r="C351" s="2" t="s">
        <v>1235</v>
      </c>
      <c r="D351" s="7" t="str">
        <f t="shared" si="2"/>
        <v>320x50 </v>
      </c>
      <c r="E351" s="2" t="s">
        <v>1236</v>
      </c>
      <c r="F351" s="2" t="s">
        <v>36</v>
      </c>
      <c r="G351" s="8" t="s">
        <v>653</v>
      </c>
      <c r="H351" s="2" t="s">
        <v>89</v>
      </c>
      <c r="I351" s="2" t="s">
        <v>31</v>
      </c>
      <c r="J351" s="2">
        <v>13293.0</v>
      </c>
      <c r="K351" s="2">
        <v>74.0</v>
      </c>
      <c r="L351" s="2">
        <v>9054.0</v>
      </c>
      <c r="M351" s="2">
        <v>12676.0</v>
      </c>
      <c r="N351" s="2">
        <v>5.0</v>
      </c>
      <c r="O351" s="3">
        <v>2901.209509</v>
      </c>
      <c r="P351" s="7" t="str">
        <f>VLOOKUP(A351,'New Data'!A:E,2,FALSE)</f>
        <v>Male</v>
      </c>
      <c r="Q351" s="7">
        <f>VLOOKUP(A351,'New Data'!A:E,3,FALSE)</f>
        <v>53</v>
      </c>
      <c r="R351" s="7" t="str">
        <f>VLOOKUP(A351,'New Data'!A:E,4,FALSE)</f>
        <v>Delaware</v>
      </c>
      <c r="S351" s="9">
        <f>VLOOKUP(A351,'New Data'!A:E,5,FALSE)</f>
        <v>45562</v>
      </c>
      <c r="T351" s="10">
        <f t="shared" si="3"/>
        <v>580.2419018</v>
      </c>
      <c r="U351" s="11">
        <f t="shared" si="4"/>
        <v>0.00556683969</v>
      </c>
      <c r="V351" s="12">
        <f t="shared" si="7"/>
        <v>39.20553391</v>
      </c>
      <c r="W351" s="10">
        <f t="shared" si="5"/>
        <v>218.2509222</v>
      </c>
      <c r="X351" s="11">
        <f t="shared" si="8"/>
        <v>0.06756756757</v>
      </c>
      <c r="Y351" s="11">
        <f t="shared" si="6"/>
        <v>0.6811103588</v>
      </c>
    </row>
    <row r="352">
      <c r="A352" s="7" t="str">
        <f t="shared" si="1"/>
        <v>RBTCM6209G</v>
      </c>
      <c r="B352" s="2" t="s">
        <v>1237</v>
      </c>
      <c r="C352" s="2" t="s">
        <v>1238</v>
      </c>
      <c r="D352" s="7" t="str">
        <f t="shared" si="2"/>
        <v>320x50 </v>
      </c>
      <c r="E352" s="2" t="s">
        <v>1239</v>
      </c>
      <c r="F352" s="2" t="s">
        <v>28</v>
      </c>
      <c r="G352" s="8" t="s">
        <v>1240</v>
      </c>
      <c r="H352" s="2" t="s">
        <v>30</v>
      </c>
      <c r="I352" s="2" t="s">
        <v>31</v>
      </c>
      <c r="J352" s="2">
        <v>12606.0</v>
      </c>
      <c r="K352" s="2">
        <v>74.0</v>
      </c>
      <c r="L352" s="2">
        <v>8332.0</v>
      </c>
      <c r="M352" s="2">
        <v>11170.0</v>
      </c>
      <c r="N352" s="2">
        <v>5.0</v>
      </c>
      <c r="O352" s="3">
        <v>2002.537989</v>
      </c>
      <c r="P352" s="7" t="str">
        <f>VLOOKUP(A352,'New Data'!A:E,2,FALSE)</f>
        <v>Male</v>
      </c>
      <c r="Q352" s="7">
        <f>VLOOKUP(A352,'New Data'!A:E,3,FALSE)</f>
        <v>25</v>
      </c>
      <c r="R352" s="7" t="str">
        <f>VLOOKUP(A352,'New Data'!A:E,4,FALSE)</f>
        <v>Delaware</v>
      </c>
      <c r="S352" s="9">
        <f>VLOOKUP(A352,'New Data'!A:E,5,FALSE)</f>
        <v>45360</v>
      </c>
      <c r="T352" s="10">
        <f t="shared" si="3"/>
        <v>400.5075978</v>
      </c>
      <c r="U352" s="11">
        <f t="shared" si="4"/>
        <v>0.00587022053</v>
      </c>
      <c r="V352" s="12">
        <f t="shared" si="7"/>
        <v>27.06132418</v>
      </c>
      <c r="W352" s="10">
        <f t="shared" si="5"/>
        <v>158.8559407</v>
      </c>
      <c r="X352" s="11">
        <f t="shared" si="8"/>
        <v>0.06756756757</v>
      </c>
      <c r="Y352" s="11">
        <f t="shared" si="6"/>
        <v>0.6609551007</v>
      </c>
    </row>
    <row r="353">
      <c r="A353" s="7" t="str">
        <f t="shared" si="1"/>
        <v>YOGGI4679I</v>
      </c>
      <c r="B353" s="2" t="s">
        <v>1241</v>
      </c>
      <c r="C353" s="2" t="s">
        <v>1242</v>
      </c>
      <c r="D353" s="7" t="str">
        <f t="shared" si="2"/>
        <v>300x250 </v>
      </c>
      <c r="E353" s="2" t="s">
        <v>1243</v>
      </c>
      <c r="F353" s="2" t="s">
        <v>36</v>
      </c>
      <c r="G353" s="8" t="s">
        <v>387</v>
      </c>
      <c r="H353" s="2" t="s">
        <v>48</v>
      </c>
      <c r="I353" s="2" t="s">
        <v>43</v>
      </c>
      <c r="J353" s="2">
        <v>96031.0</v>
      </c>
      <c r="K353" s="2">
        <v>311.0</v>
      </c>
      <c r="L353" s="2">
        <v>57187.0</v>
      </c>
      <c r="M353" s="2">
        <v>78396.0</v>
      </c>
      <c r="N353" s="2">
        <v>21.0</v>
      </c>
      <c r="O353" s="3">
        <v>1508.90767</v>
      </c>
      <c r="P353" s="7" t="str">
        <f>VLOOKUP(A353,'New Data'!A:E,2,FALSE)</f>
        <v>Female</v>
      </c>
      <c r="Q353" s="7">
        <f>VLOOKUP(A353,'New Data'!A:E,3,FALSE)</f>
        <v>21</v>
      </c>
      <c r="R353" s="7" t="str">
        <f>VLOOKUP(A353,'New Data'!A:E,4,FALSE)</f>
        <v>Arizona</v>
      </c>
      <c r="S353" s="9">
        <f>VLOOKUP(A353,'New Data'!A:E,5,FALSE)</f>
        <v>45199</v>
      </c>
      <c r="T353" s="10">
        <f t="shared" si="3"/>
        <v>71.85274619</v>
      </c>
      <c r="U353" s="11">
        <f t="shared" si="4"/>
        <v>0.003238537556</v>
      </c>
      <c r="V353" s="12">
        <f t="shared" si="7"/>
        <v>4.851793151</v>
      </c>
      <c r="W353" s="10">
        <f t="shared" si="5"/>
        <v>15.71271433</v>
      </c>
      <c r="X353" s="11">
        <f t="shared" si="8"/>
        <v>0.06752411576</v>
      </c>
      <c r="Y353" s="11">
        <f t="shared" si="6"/>
        <v>0.595505618</v>
      </c>
    </row>
    <row r="354">
      <c r="A354" s="7" t="str">
        <f t="shared" si="1"/>
        <v>YXRCM7069A</v>
      </c>
      <c r="B354" s="2" t="s">
        <v>1244</v>
      </c>
      <c r="C354" s="2" t="s">
        <v>1245</v>
      </c>
      <c r="D354" s="7" t="str">
        <f t="shared" si="2"/>
        <v>300x50 </v>
      </c>
      <c r="E354" s="2" t="s">
        <v>1246</v>
      </c>
      <c r="F354" s="2" t="s">
        <v>36</v>
      </c>
      <c r="G354" s="8" t="s">
        <v>340</v>
      </c>
      <c r="H354" s="2" t="s">
        <v>30</v>
      </c>
      <c r="I354" s="2" t="s">
        <v>31</v>
      </c>
      <c r="J354" s="2">
        <v>9730.0</v>
      </c>
      <c r="K354" s="2">
        <v>45.0</v>
      </c>
      <c r="L354" s="2">
        <v>2971.0</v>
      </c>
      <c r="M354" s="2">
        <v>5102.0</v>
      </c>
      <c r="N354" s="2">
        <v>3.0</v>
      </c>
      <c r="O354" s="3">
        <v>1778.937935</v>
      </c>
      <c r="P354" s="7" t="str">
        <f>VLOOKUP(A354,'New Data'!A:E,2,FALSE)</f>
        <v>Female</v>
      </c>
      <c r="Q354" s="7">
        <f>VLOOKUP(A354,'New Data'!A:E,3,FALSE)</f>
        <v>39</v>
      </c>
      <c r="R354" s="7" t="str">
        <f>VLOOKUP(A354,'New Data'!A:E,4,FALSE)</f>
        <v>Florida</v>
      </c>
      <c r="S354" s="9">
        <f>VLOOKUP(A354,'New Data'!A:E,5,FALSE)</f>
        <v>45154</v>
      </c>
      <c r="T354" s="10">
        <f t="shared" si="3"/>
        <v>592.9793117</v>
      </c>
      <c r="U354" s="11">
        <f t="shared" si="4"/>
        <v>0.004624871531</v>
      </c>
      <c r="V354" s="12">
        <f t="shared" si="7"/>
        <v>39.53195411</v>
      </c>
      <c r="W354" s="10">
        <f t="shared" si="5"/>
        <v>182.8302091</v>
      </c>
      <c r="X354" s="11">
        <f t="shared" si="8"/>
        <v>0.06666666667</v>
      </c>
      <c r="Y354" s="11">
        <f t="shared" si="6"/>
        <v>0.305344296</v>
      </c>
    </row>
    <row r="355">
      <c r="A355" s="7" t="str">
        <f t="shared" si="1"/>
        <v>KVFZR5846U</v>
      </c>
      <c r="B355" s="2" t="s">
        <v>1247</v>
      </c>
      <c r="C355" s="2" t="s">
        <v>1248</v>
      </c>
      <c r="D355" s="7" t="str">
        <f t="shared" si="2"/>
        <v>320x50 </v>
      </c>
      <c r="E355" s="2" t="s">
        <v>1249</v>
      </c>
      <c r="F355" s="2" t="s">
        <v>28</v>
      </c>
      <c r="G355" s="8" t="s">
        <v>192</v>
      </c>
      <c r="H355" s="2" t="s">
        <v>71</v>
      </c>
      <c r="I355" s="2" t="s">
        <v>31</v>
      </c>
      <c r="J355" s="2">
        <v>9881.0</v>
      </c>
      <c r="K355" s="2">
        <v>15.0</v>
      </c>
      <c r="L355" s="2">
        <v>2344.0</v>
      </c>
      <c r="M355" s="2">
        <v>7324.0</v>
      </c>
      <c r="N355" s="2">
        <v>1.0</v>
      </c>
      <c r="O355" s="3">
        <v>1505.01155</v>
      </c>
      <c r="P355" s="7" t="str">
        <f>VLOOKUP(A355,'New Data'!A:E,2,FALSE)</f>
        <v>Female</v>
      </c>
      <c r="Q355" s="7">
        <f>VLOOKUP(A355,'New Data'!A:E,3,FALSE)</f>
        <v>31</v>
      </c>
      <c r="R355" s="7" t="str">
        <f>VLOOKUP(A355,'New Data'!A:E,4,FALSE)</f>
        <v>Idaho</v>
      </c>
      <c r="S355" s="9">
        <f>VLOOKUP(A355,'New Data'!A:E,5,FALSE)</f>
        <v>45475</v>
      </c>
      <c r="T355" s="10">
        <f t="shared" si="3"/>
        <v>1505.01155</v>
      </c>
      <c r="U355" s="11">
        <f t="shared" si="4"/>
        <v>0.001518064973</v>
      </c>
      <c r="V355" s="12">
        <f t="shared" si="7"/>
        <v>100.3341033</v>
      </c>
      <c r="W355" s="10">
        <f t="shared" si="5"/>
        <v>152.3136879</v>
      </c>
      <c r="X355" s="11">
        <f t="shared" si="8"/>
        <v>0.06666666667</v>
      </c>
      <c r="Y355" s="11">
        <f t="shared" si="6"/>
        <v>0.2372229531</v>
      </c>
    </row>
    <row r="356">
      <c r="A356" s="7" t="str">
        <f t="shared" si="1"/>
        <v>VBOIN7828R</v>
      </c>
      <c r="B356" s="2" t="s">
        <v>1250</v>
      </c>
      <c r="C356" s="2" t="s">
        <v>1251</v>
      </c>
      <c r="D356" s="7" t="str">
        <f t="shared" si="2"/>
        <v>300x250 </v>
      </c>
      <c r="E356" s="2" t="s">
        <v>1252</v>
      </c>
      <c r="F356" s="2" t="s">
        <v>66</v>
      </c>
      <c r="G356" s="8" t="s">
        <v>689</v>
      </c>
      <c r="H356" s="2" t="s">
        <v>30</v>
      </c>
      <c r="I356" s="2" t="s">
        <v>31</v>
      </c>
      <c r="J356" s="2">
        <v>21088.0</v>
      </c>
      <c r="K356" s="2">
        <v>60.0</v>
      </c>
      <c r="L356" s="2">
        <v>17930.0</v>
      </c>
      <c r="M356" s="2">
        <v>19822.0</v>
      </c>
      <c r="N356" s="2">
        <v>4.0</v>
      </c>
      <c r="O356" s="3">
        <v>1623.681601</v>
      </c>
      <c r="P356" s="7" t="str">
        <f>VLOOKUP(A356,'New Data'!A:E,2,FALSE)</f>
        <v>Male</v>
      </c>
      <c r="Q356" s="7">
        <f>VLOOKUP(A356,'New Data'!A:E,3,FALSE)</f>
        <v>39</v>
      </c>
      <c r="R356" s="7" t="str">
        <f>VLOOKUP(A356,'New Data'!A:E,4,FALSE)</f>
        <v>Ohio</v>
      </c>
      <c r="S356" s="9">
        <f>VLOOKUP(A356,'New Data'!A:E,5,FALSE)</f>
        <v>45051</v>
      </c>
      <c r="T356" s="10">
        <f t="shared" si="3"/>
        <v>405.9204003</v>
      </c>
      <c r="U356" s="11">
        <f t="shared" si="4"/>
        <v>0.00284522003</v>
      </c>
      <c r="V356" s="12">
        <f t="shared" si="7"/>
        <v>27.06136002</v>
      </c>
      <c r="W356" s="10">
        <f t="shared" si="5"/>
        <v>76.99552357</v>
      </c>
      <c r="X356" s="11">
        <f t="shared" si="8"/>
        <v>0.06666666667</v>
      </c>
      <c r="Y356" s="11">
        <f t="shared" si="6"/>
        <v>0.8502465857</v>
      </c>
    </row>
    <row r="357">
      <c r="A357" s="7" t="str">
        <f t="shared" si="1"/>
        <v>XJCCK3495N</v>
      </c>
      <c r="B357" s="2" t="s">
        <v>1253</v>
      </c>
      <c r="C357" s="2" t="s">
        <v>1254</v>
      </c>
      <c r="D357" s="7" t="str">
        <f t="shared" si="2"/>
        <v>300x250 </v>
      </c>
      <c r="E357" s="2" t="s">
        <v>1255</v>
      </c>
      <c r="F357" s="2" t="s">
        <v>28</v>
      </c>
      <c r="G357" s="8" t="s">
        <v>726</v>
      </c>
      <c r="H357" s="2" t="s">
        <v>239</v>
      </c>
      <c r="I357" s="2" t="s">
        <v>43</v>
      </c>
      <c r="J357" s="2">
        <v>18313.0</v>
      </c>
      <c r="K357" s="2">
        <v>60.0</v>
      </c>
      <c r="L357" s="2">
        <v>9481.0</v>
      </c>
      <c r="M357" s="2">
        <v>16300.0</v>
      </c>
      <c r="N357" s="2">
        <v>4.0</v>
      </c>
      <c r="O357" s="3">
        <v>1456.934187</v>
      </c>
      <c r="P357" s="7" t="str">
        <f>VLOOKUP(A357,'New Data'!A:E,2,FALSE)</f>
        <v>Male</v>
      </c>
      <c r="Q357" s="7">
        <f>VLOOKUP(A357,'New Data'!A:E,3,FALSE)</f>
        <v>36</v>
      </c>
      <c r="R357" s="7" t="str">
        <f>VLOOKUP(A357,'New Data'!A:E,4,FALSE)</f>
        <v>South Carolina</v>
      </c>
      <c r="S357" s="9">
        <f>VLOOKUP(A357,'New Data'!A:E,5,FALSE)</f>
        <v>45134</v>
      </c>
      <c r="T357" s="10">
        <f t="shared" si="3"/>
        <v>364.2335468</v>
      </c>
      <c r="U357" s="11">
        <f t="shared" si="4"/>
        <v>0.003276361055</v>
      </c>
      <c r="V357" s="12">
        <f t="shared" si="7"/>
        <v>24.28223645</v>
      </c>
      <c r="W357" s="10">
        <f t="shared" si="5"/>
        <v>79.55737383</v>
      </c>
      <c r="X357" s="11">
        <f t="shared" si="8"/>
        <v>0.06666666667</v>
      </c>
      <c r="Y357" s="11">
        <f t="shared" si="6"/>
        <v>0.5177196527</v>
      </c>
    </row>
    <row r="358">
      <c r="A358" s="7" t="str">
        <f t="shared" si="1"/>
        <v>CLEKY2878M</v>
      </c>
      <c r="B358" s="2" t="s">
        <v>1256</v>
      </c>
      <c r="C358" s="2" t="s">
        <v>1257</v>
      </c>
      <c r="D358" s="7" t="str">
        <f t="shared" si="2"/>
        <v>300x250 </v>
      </c>
      <c r="E358" s="2" t="s">
        <v>1258</v>
      </c>
      <c r="F358" s="2" t="s">
        <v>28</v>
      </c>
      <c r="G358" s="8" t="s">
        <v>275</v>
      </c>
      <c r="H358" s="2" t="s">
        <v>139</v>
      </c>
      <c r="I358" s="2" t="s">
        <v>31</v>
      </c>
      <c r="J358" s="2">
        <v>15200.0</v>
      </c>
      <c r="K358" s="2">
        <v>60.0</v>
      </c>
      <c r="L358" s="2">
        <v>5375.0</v>
      </c>
      <c r="M358" s="2">
        <v>12040.0</v>
      </c>
      <c r="N358" s="2">
        <v>4.0</v>
      </c>
      <c r="O358" s="3">
        <v>1970.357345</v>
      </c>
      <c r="P358" s="7" t="str">
        <f>VLOOKUP(A358,'New Data'!A:E,2,FALSE)</f>
        <v>Female</v>
      </c>
      <c r="Q358" s="7">
        <f>VLOOKUP(A358,'New Data'!A:E,3,FALSE)</f>
        <v>22</v>
      </c>
      <c r="R358" s="7" t="str">
        <f>VLOOKUP(A358,'New Data'!A:E,4,FALSE)</f>
        <v>West Virginia</v>
      </c>
      <c r="S358" s="9">
        <f>VLOOKUP(A358,'New Data'!A:E,5,FALSE)</f>
        <v>45491</v>
      </c>
      <c r="T358" s="10">
        <f t="shared" si="3"/>
        <v>492.5893363</v>
      </c>
      <c r="U358" s="11">
        <f t="shared" si="4"/>
        <v>0.003947368421</v>
      </c>
      <c r="V358" s="12">
        <f t="shared" si="7"/>
        <v>32.83928908</v>
      </c>
      <c r="W358" s="10">
        <f t="shared" si="5"/>
        <v>129.6287727</v>
      </c>
      <c r="X358" s="11">
        <f t="shared" si="8"/>
        <v>0.06666666667</v>
      </c>
      <c r="Y358" s="11">
        <f t="shared" si="6"/>
        <v>0.3536184211</v>
      </c>
    </row>
    <row r="359">
      <c r="A359" s="7" t="str">
        <f t="shared" si="1"/>
        <v>ZXILD0744S</v>
      </c>
      <c r="B359" s="2" t="s">
        <v>1259</v>
      </c>
      <c r="C359" s="2" t="s">
        <v>1260</v>
      </c>
      <c r="D359" s="7" t="str">
        <f t="shared" si="2"/>
        <v>300x250 </v>
      </c>
      <c r="E359" s="2" t="s">
        <v>393</v>
      </c>
      <c r="F359" s="2" t="s">
        <v>28</v>
      </c>
      <c r="G359" s="8" t="s">
        <v>275</v>
      </c>
      <c r="H359" s="2" t="s">
        <v>48</v>
      </c>
      <c r="I359" s="2" t="s">
        <v>31</v>
      </c>
      <c r="J359" s="2">
        <v>23829.0</v>
      </c>
      <c r="K359" s="2">
        <v>75.0</v>
      </c>
      <c r="L359" s="2">
        <v>8326.0</v>
      </c>
      <c r="M359" s="2">
        <v>18812.0</v>
      </c>
      <c r="N359" s="2">
        <v>5.0</v>
      </c>
      <c r="O359" s="3">
        <v>1534.698</v>
      </c>
      <c r="P359" s="7" t="str">
        <f>VLOOKUP(A359,'New Data'!A:E,2,FALSE)</f>
        <v>Male</v>
      </c>
      <c r="Q359" s="7">
        <f>VLOOKUP(A359,'New Data'!A:E,3,FALSE)</f>
        <v>53</v>
      </c>
      <c r="R359" s="7" t="str">
        <f>VLOOKUP(A359,'New Data'!A:E,4,FALSE)</f>
        <v>Wyoming</v>
      </c>
      <c r="S359" s="9">
        <f>VLOOKUP(A359,'New Data'!A:E,5,FALSE)</f>
        <v>45121</v>
      </c>
      <c r="T359" s="10">
        <f t="shared" si="3"/>
        <v>306.9396</v>
      </c>
      <c r="U359" s="11">
        <f t="shared" si="4"/>
        <v>0.003147425406</v>
      </c>
      <c r="V359" s="12">
        <f t="shared" si="7"/>
        <v>20.46264</v>
      </c>
      <c r="W359" s="10">
        <f t="shared" si="5"/>
        <v>64.40463301</v>
      </c>
      <c r="X359" s="11">
        <f t="shared" si="8"/>
        <v>0.06666666667</v>
      </c>
      <c r="Y359" s="11">
        <f t="shared" si="6"/>
        <v>0.3494061857</v>
      </c>
    </row>
    <row r="360">
      <c r="A360" s="7" t="str">
        <f t="shared" si="1"/>
        <v>CUHNL0300I</v>
      </c>
      <c r="B360" s="2" t="s">
        <v>1261</v>
      </c>
      <c r="C360" s="2" t="s">
        <v>1262</v>
      </c>
      <c r="D360" s="7" t="str">
        <f t="shared" si="2"/>
        <v>320x50 </v>
      </c>
      <c r="E360" s="2" t="s">
        <v>1263</v>
      </c>
      <c r="F360" s="2" t="s">
        <v>66</v>
      </c>
      <c r="G360" s="8" t="s">
        <v>181</v>
      </c>
      <c r="H360" s="2" t="s">
        <v>62</v>
      </c>
      <c r="I360" s="2" t="s">
        <v>31</v>
      </c>
      <c r="J360" s="2">
        <v>207685.0</v>
      </c>
      <c r="K360" s="2">
        <v>512.0</v>
      </c>
      <c r="L360" s="2">
        <v>20134.0</v>
      </c>
      <c r="M360" s="2">
        <v>30708.0</v>
      </c>
      <c r="N360" s="2">
        <v>34.0</v>
      </c>
      <c r="O360" s="3">
        <v>5239.204787</v>
      </c>
      <c r="P360" s="7" t="str">
        <f>VLOOKUP(A360,'New Data'!A:E,2,FALSE)</f>
        <v>Female</v>
      </c>
      <c r="Q360" s="7">
        <f>VLOOKUP(A360,'New Data'!A:E,3,FALSE)</f>
        <v>59</v>
      </c>
      <c r="R360" s="7" t="str">
        <f>VLOOKUP(A360,'New Data'!A:E,4,FALSE)</f>
        <v>Maryland</v>
      </c>
      <c r="S360" s="9">
        <f>VLOOKUP(A360,'New Data'!A:E,5,FALSE)</f>
        <v>45179</v>
      </c>
      <c r="T360" s="10">
        <f t="shared" si="3"/>
        <v>154.0942584</v>
      </c>
      <c r="U360" s="11">
        <f t="shared" si="4"/>
        <v>0.002465271926</v>
      </c>
      <c r="V360" s="12">
        <f t="shared" si="7"/>
        <v>10.23282185</v>
      </c>
      <c r="W360" s="10">
        <f t="shared" si="5"/>
        <v>25.22668843</v>
      </c>
      <c r="X360" s="11">
        <f t="shared" si="8"/>
        <v>0.06640625</v>
      </c>
      <c r="Y360" s="11">
        <f t="shared" si="6"/>
        <v>0.09694489251</v>
      </c>
    </row>
    <row r="361">
      <c r="A361" s="7" t="str">
        <f t="shared" si="1"/>
        <v>QOVXZ1547U</v>
      </c>
      <c r="B361" s="2" t="s">
        <v>1264</v>
      </c>
      <c r="C361" s="2" t="s">
        <v>1265</v>
      </c>
      <c r="D361" s="7" t="str">
        <f t="shared" si="2"/>
        <v>300x250 </v>
      </c>
      <c r="E361" s="2" t="s">
        <v>1266</v>
      </c>
      <c r="F361" s="2" t="s">
        <v>36</v>
      </c>
      <c r="G361" s="8" t="s">
        <v>871</v>
      </c>
      <c r="H361" s="2" t="s">
        <v>30</v>
      </c>
      <c r="I361" s="2" t="s">
        <v>31</v>
      </c>
      <c r="J361" s="2">
        <v>198163.0</v>
      </c>
      <c r="K361" s="2">
        <v>469.0</v>
      </c>
      <c r="L361" s="2">
        <v>76695.0</v>
      </c>
      <c r="M361" s="2">
        <v>183585.0</v>
      </c>
      <c r="N361" s="2">
        <v>31.0</v>
      </c>
      <c r="O361" s="3">
        <v>5204.313768</v>
      </c>
      <c r="P361" s="7" t="str">
        <f>VLOOKUP(A361,'New Data'!A:E,2,FALSE)</f>
        <v>Male</v>
      </c>
      <c r="Q361" s="7">
        <f>VLOOKUP(A361,'New Data'!A:E,3,FALSE)</f>
        <v>59</v>
      </c>
      <c r="R361" s="7" t="str">
        <f>VLOOKUP(A361,'New Data'!A:E,4,FALSE)</f>
        <v>South Carolina</v>
      </c>
      <c r="S361" s="9">
        <f>VLOOKUP(A361,'New Data'!A:E,5,FALSE)</f>
        <v>45368</v>
      </c>
      <c r="T361" s="10">
        <f t="shared" si="3"/>
        <v>167.8810893</v>
      </c>
      <c r="U361" s="11">
        <f t="shared" si="4"/>
        <v>0.002366738493</v>
      </c>
      <c r="V361" s="12">
        <f t="shared" si="7"/>
        <v>11.09661784</v>
      </c>
      <c r="W361" s="10">
        <f t="shared" si="5"/>
        <v>26.26279259</v>
      </c>
      <c r="X361" s="11">
        <f t="shared" si="8"/>
        <v>0.06609808102</v>
      </c>
      <c r="Y361" s="11">
        <f t="shared" si="6"/>
        <v>0.3870298693</v>
      </c>
    </row>
    <row r="362">
      <c r="A362" s="7" t="str">
        <f t="shared" si="1"/>
        <v>LQLYG6047L</v>
      </c>
      <c r="B362" s="2" t="s">
        <v>1267</v>
      </c>
      <c r="C362" s="2" t="s">
        <v>1268</v>
      </c>
      <c r="D362" s="7" t="str">
        <f t="shared" si="2"/>
        <v>320x50 </v>
      </c>
      <c r="E362" s="2" t="s">
        <v>1269</v>
      </c>
      <c r="F362" s="2" t="s">
        <v>36</v>
      </c>
      <c r="G362" s="8" t="s">
        <v>404</v>
      </c>
      <c r="H362" s="2" t="s">
        <v>212</v>
      </c>
      <c r="I362" s="2" t="s">
        <v>31</v>
      </c>
      <c r="J362" s="2">
        <v>47016.0</v>
      </c>
      <c r="K362" s="2">
        <v>199.0</v>
      </c>
      <c r="L362" s="2">
        <v>12210.0</v>
      </c>
      <c r="M362" s="2">
        <v>38039.0</v>
      </c>
      <c r="N362" s="2">
        <v>13.0</v>
      </c>
      <c r="O362" s="3">
        <v>5974.87508</v>
      </c>
      <c r="P362" s="7" t="str">
        <f>VLOOKUP(A362,'New Data'!A:E,2,FALSE)</f>
        <v>Male</v>
      </c>
      <c r="Q362" s="7">
        <f>VLOOKUP(A362,'New Data'!A:E,3,FALSE)</f>
        <v>34</v>
      </c>
      <c r="R362" s="7" t="str">
        <f>VLOOKUP(A362,'New Data'!A:E,4,FALSE)</f>
        <v>New Mexico</v>
      </c>
      <c r="S362" s="9">
        <f>VLOOKUP(A362,'New Data'!A:E,5,FALSE)</f>
        <v>45485</v>
      </c>
      <c r="T362" s="10">
        <f t="shared" si="3"/>
        <v>459.6057754</v>
      </c>
      <c r="U362" s="11">
        <f t="shared" si="4"/>
        <v>0.004232601668</v>
      </c>
      <c r="V362" s="12">
        <f t="shared" si="7"/>
        <v>30.02449789</v>
      </c>
      <c r="W362" s="10">
        <f t="shared" si="5"/>
        <v>127.0817398</v>
      </c>
      <c r="X362" s="11">
        <f t="shared" si="8"/>
        <v>0.06532663317</v>
      </c>
      <c r="Y362" s="11">
        <f t="shared" si="6"/>
        <v>0.2596988259</v>
      </c>
    </row>
    <row r="363">
      <c r="A363" s="7" t="str">
        <f t="shared" si="1"/>
        <v>IXQEK3844N</v>
      </c>
      <c r="B363" s="2" t="s">
        <v>1270</v>
      </c>
      <c r="C363" s="2" t="s">
        <v>1271</v>
      </c>
      <c r="D363" s="7" t="str">
        <f t="shared" si="2"/>
        <v>300x50 </v>
      </c>
      <c r="E363" s="2" t="s">
        <v>1272</v>
      </c>
      <c r="F363" s="2" t="s">
        <v>36</v>
      </c>
      <c r="G363" s="8" t="s">
        <v>1273</v>
      </c>
      <c r="H363" s="2" t="s">
        <v>30</v>
      </c>
      <c r="I363" s="2" t="s">
        <v>31</v>
      </c>
      <c r="J363" s="2">
        <v>10906.0</v>
      </c>
      <c r="K363" s="2">
        <v>46.0</v>
      </c>
      <c r="L363" s="2">
        <v>4735.0</v>
      </c>
      <c r="M363" s="2">
        <v>6390.0</v>
      </c>
      <c r="N363" s="2">
        <v>3.0</v>
      </c>
      <c r="O363" s="3">
        <v>5694.27094</v>
      </c>
      <c r="P363" s="7" t="str">
        <f>VLOOKUP(A363,'New Data'!A:E,2,FALSE)</f>
        <v>Male</v>
      </c>
      <c r="Q363" s="7">
        <f>VLOOKUP(A363,'New Data'!A:E,3,FALSE)</f>
        <v>18</v>
      </c>
      <c r="R363" s="7" t="str">
        <f>VLOOKUP(A363,'New Data'!A:E,4,FALSE)</f>
        <v>Indiana</v>
      </c>
      <c r="S363" s="9">
        <f>VLOOKUP(A363,'New Data'!A:E,5,FALSE)</f>
        <v>45508</v>
      </c>
      <c r="T363" s="10">
        <f t="shared" si="3"/>
        <v>1898.090313</v>
      </c>
      <c r="U363" s="11">
        <f t="shared" si="4"/>
        <v>0.004217861727</v>
      </c>
      <c r="V363" s="12">
        <f t="shared" si="7"/>
        <v>123.7884987</v>
      </c>
      <c r="W363" s="10">
        <f t="shared" si="5"/>
        <v>522.122771</v>
      </c>
      <c r="X363" s="11">
        <f t="shared" si="8"/>
        <v>0.0652173913</v>
      </c>
      <c r="Y363" s="11">
        <f t="shared" si="6"/>
        <v>0.43416468</v>
      </c>
    </row>
    <row r="364">
      <c r="A364" s="7" t="str">
        <f t="shared" si="1"/>
        <v>UKVZR6178H</v>
      </c>
      <c r="B364" s="2" t="s">
        <v>1274</v>
      </c>
      <c r="C364" s="2" t="s">
        <v>1275</v>
      </c>
      <c r="D364" s="7" t="str">
        <f t="shared" si="2"/>
        <v>300x250 </v>
      </c>
      <c r="E364" s="2" t="s">
        <v>1276</v>
      </c>
      <c r="F364" s="2" t="s">
        <v>36</v>
      </c>
      <c r="G364" s="8" t="s">
        <v>816</v>
      </c>
      <c r="H364" s="2" t="s">
        <v>89</v>
      </c>
      <c r="I364" s="2" t="s">
        <v>31</v>
      </c>
      <c r="J364" s="2">
        <v>11607.0</v>
      </c>
      <c r="K364" s="2">
        <v>184.0</v>
      </c>
      <c r="L364" s="2">
        <v>5218.0</v>
      </c>
      <c r="M364" s="2">
        <v>10763.0</v>
      </c>
      <c r="N364" s="2">
        <v>12.0</v>
      </c>
      <c r="O364" s="3">
        <v>6909.732318</v>
      </c>
      <c r="P364" s="7" t="str">
        <f>VLOOKUP(A364,'New Data'!A:E,2,FALSE)</f>
        <v>Male</v>
      </c>
      <c r="Q364" s="7">
        <f>VLOOKUP(A364,'New Data'!A:E,3,FALSE)</f>
        <v>41</v>
      </c>
      <c r="R364" s="7" t="str">
        <f>VLOOKUP(A364,'New Data'!A:E,4,FALSE)</f>
        <v>Oregon</v>
      </c>
      <c r="S364" s="9">
        <f>VLOOKUP(A364,'New Data'!A:E,5,FALSE)</f>
        <v>45403</v>
      </c>
      <c r="T364" s="10">
        <f t="shared" si="3"/>
        <v>575.8110265</v>
      </c>
      <c r="U364" s="11">
        <f t="shared" si="4"/>
        <v>0.0158525028</v>
      </c>
      <c r="V364" s="12">
        <f t="shared" si="7"/>
        <v>37.55289303</v>
      </c>
      <c r="W364" s="10">
        <f t="shared" si="5"/>
        <v>595.3073419</v>
      </c>
      <c r="X364" s="11">
        <f t="shared" si="8"/>
        <v>0.0652173913</v>
      </c>
      <c r="Y364" s="11">
        <f t="shared" si="6"/>
        <v>0.4495563022</v>
      </c>
    </row>
    <row r="365">
      <c r="A365" s="7" t="str">
        <f t="shared" si="1"/>
        <v>FSWKS7703F</v>
      </c>
      <c r="B365" s="2" t="s">
        <v>1277</v>
      </c>
      <c r="C365" s="2" t="s">
        <v>1278</v>
      </c>
      <c r="D365" s="7" t="str">
        <f t="shared" si="2"/>
        <v>300x250 </v>
      </c>
      <c r="E365" s="2" t="s">
        <v>1279</v>
      </c>
      <c r="F365" s="2" t="s">
        <v>41</v>
      </c>
      <c r="G365" s="8" t="s">
        <v>29</v>
      </c>
      <c r="H365" s="2" t="s">
        <v>30</v>
      </c>
      <c r="I365" s="2" t="s">
        <v>31</v>
      </c>
      <c r="J365" s="2">
        <v>325152.0</v>
      </c>
      <c r="K365" s="2">
        <v>854.0</v>
      </c>
      <c r="L365" s="2">
        <v>138319.0</v>
      </c>
      <c r="M365" s="2">
        <v>300133.0</v>
      </c>
      <c r="N365" s="2">
        <v>55.0</v>
      </c>
      <c r="O365" s="3">
        <v>7887.612662</v>
      </c>
      <c r="P365" s="7" t="str">
        <f>VLOOKUP(A365,'New Data'!A:E,2,FALSE)</f>
        <v>Male</v>
      </c>
      <c r="Q365" s="7">
        <f>VLOOKUP(A365,'New Data'!A:E,3,FALSE)</f>
        <v>63</v>
      </c>
      <c r="R365" s="7" t="str">
        <f>VLOOKUP(A365,'New Data'!A:E,4,FALSE)</f>
        <v>Arkansas</v>
      </c>
      <c r="S365" s="9">
        <f>VLOOKUP(A365,'New Data'!A:E,5,FALSE)</f>
        <v>45432</v>
      </c>
      <c r="T365" s="10">
        <f t="shared" si="3"/>
        <v>143.4111393</v>
      </c>
      <c r="U365" s="11">
        <f t="shared" si="4"/>
        <v>0.002626463931</v>
      </c>
      <c r="V365" s="12">
        <f t="shared" si="7"/>
        <v>9.2360804</v>
      </c>
      <c r="W365" s="10">
        <f t="shared" si="5"/>
        <v>24.25823203</v>
      </c>
      <c r="X365" s="11">
        <f t="shared" si="8"/>
        <v>0.0644028103</v>
      </c>
      <c r="Y365" s="11">
        <f t="shared" si="6"/>
        <v>0.4253979677</v>
      </c>
    </row>
    <row r="366">
      <c r="A366" s="7" t="str">
        <f t="shared" si="1"/>
        <v>TSZTZ3446D</v>
      </c>
      <c r="B366" s="2" t="s">
        <v>1280</v>
      </c>
      <c r="C366" s="2" t="s">
        <v>1281</v>
      </c>
      <c r="D366" s="7" t="str">
        <f t="shared" si="2"/>
        <v>320x50 </v>
      </c>
      <c r="E366" s="2" t="s">
        <v>246</v>
      </c>
      <c r="F366" s="2" t="s">
        <v>66</v>
      </c>
      <c r="G366" s="8" t="s">
        <v>579</v>
      </c>
      <c r="H366" s="2" t="s">
        <v>212</v>
      </c>
      <c r="I366" s="2" t="s">
        <v>31</v>
      </c>
      <c r="J366" s="2">
        <v>25532.0</v>
      </c>
      <c r="K366" s="2">
        <v>140.0</v>
      </c>
      <c r="L366" s="2">
        <v>15219.0</v>
      </c>
      <c r="M366" s="2">
        <v>21497.0</v>
      </c>
      <c r="N366" s="2">
        <v>9.0</v>
      </c>
      <c r="O366" s="3">
        <v>6047.174109</v>
      </c>
      <c r="P366" s="7" t="str">
        <f>VLOOKUP(A366,'New Data'!A:E,2,FALSE)</f>
        <v>Female</v>
      </c>
      <c r="Q366" s="7">
        <f>VLOOKUP(A366,'New Data'!A:E,3,FALSE)</f>
        <v>62</v>
      </c>
      <c r="R366" s="7" t="str">
        <f>VLOOKUP(A366,'New Data'!A:E,4,FALSE)</f>
        <v>Texas</v>
      </c>
      <c r="S366" s="9">
        <f>VLOOKUP(A366,'New Data'!A:E,5,FALSE)</f>
        <v>45021</v>
      </c>
      <c r="T366" s="10">
        <f t="shared" si="3"/>
        <v>671.9082343</v>
      </c>
      <c r="U366" s="11">
        <f t="shared" si="4"/>
        <v>0.005483315056</v>
      </c>
      <c r="V366" s="12">
        <f t="shared" si="7"/>
        <v>43.19410078</v>
      </c>
      <c r="W366" s="10">
        <f t="shared" si="5"/>
        <v>236.8468631</v>
      </c>
      <c r="X366" s="11">
        <f t="shared" si="8"/>
        <v>0.06428571429</v>
      </c>
      <c r="Y366" s="11">
        <f t="shared" si="6"/>
        <v>0.5960755131</v>
      </c>
    </row>
    <row r="367">
      <c r="A367" s="7" t="str">
        <f t="shared" si="1"/>
        <v>TMWLJ3345S</v>
      </c>
      <c r="B367" s="2" t="s">
        <v>1282</v>
      </c>
      <c r="C367" s="2" t="s">
        <v>1283</v>
      </c>
      <c r="D367" s="7" t="str">
        <f t="shared" si="2"/>
        <v>320x50 </v>
      </c>
      <c r="E367" s="2" t="s">
        <v>1284</v>
      </c>
      <c r="F367" s="2" t="s">
        <v>28</v>
      </c>
      <c r="G367" s="8" t="s">
        <v>1285</v>
      </c>
      <c r="H367" s="2" t="s">
        <v>30</v>
      </c>
      <c r="I367" s="2" t="s">
        <v>31</v>
      </c>
      <c r="J367" s="2">
        <v>16239.0</v>
      </c>
      <c r="K367" s="2">
        <v>78.0</v>
      </c>
      <c r="L367" s="2">
        <v>9375.0</v>
      </c>
      <c r="M367" s="2">
        <v>15562.0</v>
      </c>
      <c r="N367" s="2">
        <v>5.0</v>
      </c>
      <c r="O367" s="3">
        <v>2387.686295</v>
      </c>
      <c r="P367" s="7" t="str">
        <f>VLOOKUP(A367,'New Data'!A:E,2,FALSE)</f>
        <v>Male</v>
      </c>
      <c r="Q367" s="7">
        <f>VLOOKUP(A367,'New Data'!A:E,3,FALSE)</f>
        <v>39</v>
      </c>
      <c r="R367" s="7" t="str">
        <f>VLOOKUP(A367,'New Data'!A:E,4,FALSE)</f>
        <v>Hawaii</v>
      </c>
      <c r="S367" s="9">
        <f>VLOOKUP(A367,'New Data'!A:E,5,FALSE)</f>
        <v>45061</v>
      </c>
      <c r="T367" s="10">
        <f t="shared" si="3"/>
        <v>477.537259</v>
      </c>
      <c r="U367" s="11">
        <f t="shared" si="4"/>
        <v>0.004803251432</v>
      </c>
      <c r="V367" s="12">
        <f t="shared" si="7"/>
        <v>30.61136276</v>
      </c>
      <c r="W367" s="10">
        <f t="shared" si="5"/>
        <v>147.034072</v>
      </c>
      <c r="X367" s="11">
        <f t="shared" si="8"/>
        <v>0.0641025641</v>
      </c>
      <c r="Y367" s="11">
        <f t="shared" si="6"/>
        <v>0.577313874</v>
      </c>
    </row>
    <row r="368">
      <c r="A368" s="7" t="str">
        <f t="shared" si="1"/>
        <v>FZBMA4850B</v>
      </c>
      <c r="B368" s="2" t="s">
        <v>1286</v>
      </c>
      <c r="C368" s="2" t="s">
        <v>1287</v>
      </c>
      <c r="D368" s="7" t="str">
        <f t="shared" si="2"/>
        <v>300x50 </v>
      </c>
      <c r="E368" s="2" t="s">
        <v>1288</v>
      </c>
      <c r="F368" s="2" t="s">
        <v>28</v>
      </c>
      <c r="G368" s="8" t="s">
        <v>1050</v>
      </c>
      <c r="H368" s="2" t="s">
        <v>89</v>
      </c>
      <c r="I368" s="2" t="s">
        <v>31</v>
      </c>
      <c r="J368" s="2">
        <v>11734.0</v>
      </c>
      <c r="K368" s="2">
        <v>78.0</v>
      </c>
      <c r="L368" s="2">
        <v>8741.0</v>
      </c>
      <c r="M368" s="2">
        <v>10606.0</v>
      </c>
      <c r="N368" s="2">
        <v>5.0</v>
      </c>
      <c r="O368" s="3">
        <v>6439.283498</v>
      </c>
      <c r="P368" s="7" t="str">
        <f>VLOOKUP(A368,'New Data'!A:E,2,FALSE)</f>
        <v>Male</v>
      </c>
      <c r="Q368" s="7">
        <f>VLOOKUP(A368,'New Data'!A:E,3,FALSE)</f>
        <v>48</v>
      </c>
      <c r="R368" s="7" t="str">
        <f>VLOOKUP(A368,'New Data'!A:E,4,FALSE)</f>
        <v>South Dakota</v>
      </c>
      <c r="S368" s="9">
        <f>VLOOKUP(A368,'New Data'!A:E,5,FALSE)</f>
        <v>45073</v>
      </c>
      <c r="T368" s="10">
        <f t="shared" si="3"/>
        <v>1287.8567</v>
      </c>
      <c r="U368" s="11">
        <f t="shared" si="4"/>
        <v>0.006647349582</v>
      </c>
      <c r="V368" s="12">
        <f t="shared" si="7"/>
        <v>82.55491664</v>
      </c>
      <c r="W368" s="10">
        <f t="shared" si="5"/>
        <v>548.7713907</v>
      </c>
      <c r="X368" s="11">
        <f t="shared" si="8"/>
        <v>0.0641025641</v>
      </c>
      <c r="Y368" s="11">
        <f t="shared" si="6"/>
        <v>0.7449292654</v>
      </c>
    </row>
    <row r="369">
      <c r="A369" s="7" t="str">
        <f t="shared" si="1"/>
        <v>ELGKR4105C</v>
      </c>
      <c r="B369" s="2" t="s">
        <v>1289</v>
      </c>
      <c r="C369" s="2" t="s">
        <v>1290</v>
      </c>
      <c r="D369" s="7" t="str">
        <f t="shared" si="2"/>
        <v>320x50 </v>
      </c>
      <c r="E369" s="2" t="s">
        <v>206</v>
      </c>
      <c r="F369" s="2" t="s">
        <v>36</v>
      </c>
      <c r="G369" s="8" t="s">
        <v>196</v>
      </c>
      <c r="H369" s="2" t="s">
        <v>62</v>
      </c>
      <c r="I369" s="2" t="s">
        <v>31</v>
      </c>
      <c r="J369" s="2">
        <v>12592.0</v>
      </c>
      <c r="K369" s="2">
        <v>63.0</v>
      </c>
      <c r="L369" s="2">
        <v>7472.0</v>
      </c>
      <c r="M369" s="2">
        <v>11687.0</v>
      </c>
      <c r="N369" s="2">
        <v>4.0</v>
      </c>
      <c r="O369" s="3">
        <v>1521.185189</v>
      </c>
      <c r="P369" s="7" t="str">
        <f>VLOOKUP(A369,'New Data'!A:E,2,FALSE)</f>
        <v>Male</v>
      </c>
      <c r="Q369" s="7">
        <f>VLOOKUP(A369,'New Data'!A:E,3,FALSE)</f>
        <v>35</v>
      </c>
      <c r="R369" s="7" t="str">
        <f>VLOOKUP(A369,'New Data'!A:E,4,FALSE)</f>
        <v>Arkansas</v>
      </c>
      <c r="S369" s="9">
        <f>VLOOKUP(A369,'New Data'!A:E,5,FALSE)</f>
        <v>45320</v>
      </c>
      <c r="T369" s="10">
        <f t="shared" si="3"/>
        <v>380.2962973</v>
      </c>
      <c r="U369" s="11">
        <f t="shared" si="4"/>
        <v>0.00500317662</v>
      </c>
      <c r="V369" s="12">
        <f t="shared" si="7"/>
        <v>24.14579665</v>
      </c>
      <c r="W369" s="10">
        <f t="shared" si="5"/>
        <v>120.8056853</v>
      </c>
      <c r="X369" s="11">
        <f t="shared" si="8"/>
        <v>0.06349206349</v>
      </c>
      <c r="Y369" s="11">
        <f t="shared" si="6"/>
        <v>0.5933926302</v>
      </c>
    </row>
    <row r="370">
      <c r="A370" s="7" t="str">
        <f t="shared" si="1"/>
        <v>XMYUC8028K</v>
      </c>
      <c r="B370" s="2" t="s">
        <v>1291</v>
      </c>
      <c r="C370" s="2" t="s">
        <v>1292</v>
      </c>
      <c r="D370" s="7" t="str">
        <f t="shared" si="2"/>
        <v>300x250 </v>
      </c>
      <c r="E370" s="2" t="s">
        <v>1293</v>
      </c>
      <c r="F370" s="2" t="s">
        <v>28</v>
      </c>
      <c r="G370" s="8" t="s">
        <v>151</v>
      </c>
      <c r="H370" s="2" t="s">
        <v>62</v>
      </c>
      <c r="I370" s="2" t="s">
        <v>31</v>
      </c>
      <c r="J370" s="2">
        <v>13700.0</v>
      </c>
      <c r="K370" s="2">
        <v>63.0</v>
      </c>
      <c r="L370" s="2">
        <v>3609.0</v>
      </c>
      <c r="M370" s="2">
        <v>12644.0</v>
      </c>
      <c r="N370" s="2">
        <v>4.0</v>
      </c>
      <c r="O370" s="3">
        <v>2032.700147</v>
      </c>
      <c r="P370" s="7" t="str">
        <f>VLOOKUP(A370,'New Data'!A:E,2,FALSE)</f>
        <v>Female</v>
      </c>
      <c r="Q370" s="7">
        <f>VLOOKUP(A370,'New Data'!A:E,3,FALSE)</f>
        <v>43</v>
      </c>
      <c r="R370" s="7" t="str">
        <f>VLOOKUP(A370,'New Data'!A:E,4,FALSE)</f>
        <v>Pennsylvania</v>
      </c>
      <c r="S370" s="9">
        <f>VLOOKUP(A370,'New Data'!A:E,5,FALSE)</f>
        <v>45493</v>
      </c>
      <c r="T370" s="10">
        <f t="shared" si="3"/>
        <v>508.1750368</v>
      </c>
      <c r="U370" s="11">
        <f t="shared" si="4"/>
        <v>0.004598540146</v>
      </c>
      <c r="V370" s="12">
        <f t="shared" si="7"/>
        <v>32.2650817</v>
      </c>
      <c r="W370" s="10">
        <f t="shared" si="5"/>
        <v>148.3722735</v>
      </c>
      <c r="X370" s="11">
        <f t="shared" si="8"/>
        <v>0.06349206349</v>
      </c>
      <c r="Y370" s="11">
        <f t="shared" si="6"/>
        <v>0.2634306569</v>
      </c>
    </row>
    <row r="371">
      <c r="A371" s="7" t="str">
        <f t="shared" si="1"/>
        <v>EIHMD3764I</v>
      </c>
      <c r="B371" s="2" t="s">
        <v>1294</v>
      </c>
      <c r="C371" s="2" t="s">
        <v>1295</v>
      </c>
      <c r="D371" s="7" t="str">
        <f t="shared" si="2"/>
        <v>320x50 </v>
      </c>
      <c r="E371" s="2" t="s">
        <v>1296</v>
      </c>
      <c r="F371" s="2" t="s">
        <v>36</v>
      </c>
      <c r="G371" s="8" t="s">
        <v>1297</v>
      </c>
      <c r="H371" s="2" t="s">
        <v>30</v>
      </c>
      <c r="I371" s="2" t="s">
        <v>31</v>
      </c>
      <c r="J371" s="2">
        <v>138904.0</v>
      </c>
      <c r="K371" s="2">
        <v>399.0</v>
      </c>
      <c r="L371" s="2">
        <v>98952.0</v>
      </c>
      <c r="M371" s="2">
        <v>120688.0</v>
      </c>
      <c r="N371" s="2">
        <v>25.0</v>
      </c>
      <c r="O371" s="3">
        <v>5038.644724</v>
      </c>
      <c r="P371" s="7" t="str">
        <f>VLOOKUP(A371,'New Data'!A:E,2,FALSE)</f>
        <v>Female</v>
      </c>
      <c r="Q371" s="7">
        <f>VLOOKUP(A371,'New Data'!A:E,3,FALSE)</f>
        <v>64</v>
      </c>
      <c r="R371" s="7" t="str">
        <f>VLOOKUP(A371,'New Data'!A:E,4,FALSE)</f>
        <v>Wisconsin</v>
      </c>
      <c r="S371" s="9">
        <f>VLOOKUP(A371,'New Data'!A:E,5,FALSE)</f>
        <v>45238</v>
      </c>
      <c r="T371" s="10">
        <f t="shared" si="3"/>
        <v>201.545789</v>
      </c>
      <c r="U371" s="11">
        <f t="shared" si="4"/>
        <v>0.002872487473</v>
      </c>
      <c r="V371" s="12">
        <f t="shared" si="7"/>
        <v>12.62818227</v>
      </c>
      <c r="W371" s="10">
        <f t="shared" si="5"/>
        <v>36.27429537</v>
      </c>
      <c r="X371" s="11">
        <f t="shared" si="8"/>
        <v>0.0626566416</v>
      </c>
      <c r="Y371" s="11">
        <f t="shared" si="6"/>
        <v>0.7123768934</v>
      </c>
    </row>
    <row r="372">
      <c r="A372" s="7" t="str">
        <f t="shared" si="1"/>
        <v>UQVUR7684C</v>
      </c>
      <c r="B372" s="2" t="s">
        <v>1298</v>
      </c>
      <c r="C372" s="2" t="s">
        <v>1299</v>
      </c>
      <c r="D372" s="7" t="str">
        <f t="shared" si="2"/>
        <v>300x250 </v>
      </c>
      <c r="E372" s="2" t="s">
        <v>1300</v>
      </c>
      <c r="F372" s="2" t="s">
        <v>66</v>
      </c>
      <c r="G372" s="8" t="s">
        <v>1301</v>
      </c>
      <c r="H372" s="2" t="s">
        <v>30</v>
      </c>
      <c r="I372" s="2" t="s">
        <v>53</v>
      </c>
      <c r="J372" s="2">
        <v>65238.0</v>
      </c>
      <c r="K372" s="2">
        <v>240.0</v>
      </c>
      <c r="L372" s="2">
        <v>23741.0</v>
      </c>
      <c r="M372" s="2">
        <v>59893.0</v>
      </c>
      <c r="N372" s="2">
        <v>15.0</v>
      </c>
      <c r="O372" s="3">
        <v>3132.519209</v>
      </c>
      <c r="P372" s="7" t="str">
        <f>VLOOKUP(A372,'New Data'!A:E,2,FALSE)</f>
        <v>Female</v>
      </c>
      <c r="Q372" s="7">
        <f>VLOOKUP(A372,'New Data'!A:E,3,FALSE)</f>
        <v>18</v>
      </c>
      <c r="R372" s="7" t="str">
        <f>VLOOKUP(A372,'New Data'!A:E,4,FALSE)</f>
        <v>Maryland</v>
      </c>
      <c r="S372" s="9">
        <f>VLOOKUP(A372,'New Data'!A:E,5,FALSE)</f>
        <v>45336</v>
      </c>
      <c r="T372" s="10">
        <f t="shared" si="3"/>
        <v>208.8346139</v>
      </c>
      <c r="U372" s="11">
        <f t="shared" si="4"/>
        <v>0.003678837487</v>
      </c>
      <c r="V372" s="12">
        <f t="shared" si="7"/>
        <v>13.05216337</v>
      </c>
      <c r="W372" s="10">
        <f t="shared" si="5"/>
        <v>48.0167879</v>
      </c>
      <c r="X372" s="11">
        <f t="shared" si="8"/>
        <v>0.0625</v>
      </c>
      <c r="Y372" s="11">
        <f t="shared" si="6"/>
        <v>0.3639136699</v>
      </c>
    </row>
    <row r="373">
      <c r="A373" s="7" t="str">
        <f t="shared" si="1"/>
        <v>LYYFK6266Q</v>
      </c>
      <c r="B373" s="2" t="s">
        <v>1302</v>
      </c>
      <c r="C373" s="2" t="s">
        <v>1303</v>
      </c>
      <c r="D373" s="7" t="str">
        <f t="shared" si="2"/>
        <v>300x250 </v>
      </c>
      <c r="E373" s="2" t="s">
        <v>1304</v>
      </c>
      <c r="F373" s="2" t="s">
        <v>28</v>
      </c>
      <c r="G373" s="8" t="s">
        <v>441</v>
      </c>
      <c r="H373" s="2" t="s">
        <v>62</v>
      </c>
      <c r="I373" s="2" t="s">
        <v>31</v>
      </c>
      <c r="J373" s="2">
        <v>13100.0</v>
      </c>
      <c r="K373" s="2">
        <v>80.0</v>
      </c>
      <c r="L373" s="2">
        <v>6507.0</v>
      </c>
      <c r="M373" s="2">
        <v>10895.0</v>
      </c>
      <c r="N373" s="2">
        <v>5.0</v>
      </c>
      <c r="O373" s="3">
        <v>3411.590029</v>
      </c>
      <c r="P373" s="7" t="str">
        <f>VLOOKUP(A373,'New Data'!A:E,2,FALSE)</f>
        <v>Female</v>
      </c>
      <c r="Q373" s="7">
        <f>VLOOKUP(A373,'New Data'!A:E,3,FALSE)</f>
        <v>47</v>
      </c>
      <c r="R373" s="7" t="str">
        <f>VLOOKUP(A373,'New Data'!A:E,4,FALSE)</f>
        <v>Rhode Island</v>
      </c>
      <c r="S373" s="9">
        <f>VLOOKUP(A373,'New Data'!A:E,5,FALSE)</f>
        <v>44928</v>
      </c>
      <c r="T373" s="10">
        <f t="shared" si="3"/>
        <v>682.3180058</v>
      </c>
      <c r="U373" s="11">
        <f t="shared" si="4"/>
        <v>0.006106870229</v>
      </c>
      <c r="V373" s="12">
        <f t="shared" si="7"/>
        <v>42.64487536</v>
      </c>
      <c r="W373" s="10">
        <f t="shared" si="5"/>
        <v>260.4267198</v>
      </c>
      <c r="X373" s="11">
        <f t="shared" si="8"/>
        <v>0.0625</v>
      </c>
      <c r="Y373" s="11">
        <f t="shared" si="6"/>
        <v>0.4967175573</v>
      </c>
    </row>
    <row r="374">
      <c r="A374" s="7" t="str">
        <f t="shared" si="1"/>
        <v>DYSHC7693I</v>
      </c>
      <c r="B374" s="2" t="s">
        <v>1305</v>
      </c>
      <c r="C374" s="2" t="s">
        <v>1306</v>
      </c>
      <c r="D374" s="7" t="str">
        <f t="shared" si="2"/>
        <v>300x250 </v>
      </c>
      <c r="E374" s="2" t="s">
        <v>1307</v>
      </c>
      <c r="F374" s="2" t="s">
        <v>36</v>
      </c>
      <c r="G374" s="8" t="s">
        <v>828</v>
      </c>
      <c r="H374" s="2" t="s">
        <v>71</v>
      </c>
      <c r="I374" s="2" t="s">
        <v>53</v>
      </c>
      <c r="J374" s="2">
        <v>22934.0</v>
      </c>
      <c r="K374" s="2">
        <v>81.0</v>
      </c>
      <c r="L374" s="2">
        <v>18536.0</v>
      </c>
      <c r="M374" s="2">
        <v>21019.0</v>
      </c>
      <c r="N374" s="2">
        <v>5.0</v>
      </c>
      <c r="O374" s="3">
        <v>1711.106338</v>
      </c>
      <c r="P374" s="7" t="str">
        <f>VLOOKUP(A374,'New Data'!A:E,2,FALSE)</f>
        <v>Female</v>
      </c>
      <c r="Q374" s="7">
        <f>VLOOKUP(A374,'New Data'!A:E,3,FALSE)</f>
        <v>58</v>
      </c>
      <c r="R374" s="7" t="str">
        <f>VLOOKUP(A374,'New Data'!A:E,4,FALSE)</f>
        <v>Alaska</v>
      </c>
      <c r="S374" s="9">
        <f>VLOOKUP(A374,'New Data'!A:E,5,FALSE)</f>
        <v>44941</v>
      </c>
      <c r="T374" s="10">
        <f t="shared" si="3"/>
        <v>342.2212676</v>
      </c>
      <c r="U374" s="11">
        <f t="shared" si="4"/>
        <v>0.003531874073</v>
      </c>
      <c r="V374" s="12">
        <f t="shared" si="7"/>
        <v>21.1247696</v>
      </c>
      <c r="W374" s="10">
        <f t="shared" si="5"/>
        <v>74.61002607</v>
      </c>
      <c r="X374" s="11">
        <f t="shared" si="8"/>
        <v>0.06172839506</v>
      </c>
      <c r="Y374" s="11">
        <f t="shared" si="6"/>
        <v>0.8082323188</v>
      </c>
    </row>
    <row r="375">
      <c r="A375" s="7" t="str">
        <f t="shared" si="1"/>
        <v>BSPYL8294V</v>
      </c>
      <c r="B375" s="2" t="s">
        <v>1308</v>
      </c>
      <c r="C375" s="2" t="s">
        <v>1309</v>
      </c>
      <c r="D375" s="7" t="str">
        <f t="shared" si="2"/>
        <v>320x50 </v>
      </c>
      <c r="E375" s="2" t="s">
        <v>1310</v>
      </c>
      <c r="F375" s="2" t="s">
        <v>66</v>
      </c>
      <c r="G375" s="8" t="s">
        <v>1311</v>
      </c>
      <c r="H375" s="2" t="s">
        <v>212</v>
      </c>
      <c r="I375" s="2" t="s">
        <v>31</v>
      </c>
      <c r="J375" s="2">
        <v>8233.0</v>
      </c>
      <c r="K375" s="2">
        <v>65.0</v>
      </c>
      <c r="L375" s="2">
        <v>5361.0</v>
      </c>
      <c r="M375" s="2">
        <v>7643.0</v>
      </c>
      <c r="N375" s="2">
        <v>4.0</v>
      </c>
      <c r="O375" s="3">
        <v>6381.006576</v>
      </c>
      <c r="P375" s="7" t="str">
        <f>VLOOKUP(A375,'New Data'!A:E,2,FALSE)</f>
        <v>Female</v>
      </c>
      <c r="Q375" s="7">
        <f>VLOOKUP(A375,'New Data'!A:E,3,FALSE)</f>
        <v>65</v>
      </c>
      <c r="R375" s="7" t="str">
        <f>VLOOKUP(A375,'New Data'!A:E,4,FALSE)</f>
        <v>Arizona</v>
      </c>
      <c r="S375" s="9">
        <f>VLOOKUP(A375,'New Data'!A:E,5,FALSE)</f>
        <v>44936</v>
      </c>
      <c r="T375" s="10">
        <f t="shared" si="3"/>
        <v>1595.251644</v>
      </c>
      <c r="U375" s="11">
        <f t="shared" si="4"/>
        <v>0.00789505648</v>
      </c>
      <c r="V375" s="12">
        <f t="shared" si="7"/>
        <v>98.16933194</v>
      </c>
      <c r="W375" s="10">
        <f t="shared" si="5"/>
        <v>775.0524203</v>
      </c>
      <c r="X375" s="11">
        <f t="shared" si="8"/>
        <v>0.06153846154</v>
      </c>
      <c r="Y375" s="11">
        <f t="shared" si="6"/>
        <v>0.651159966</v>
      </c>
    </row>
    <row r="376">
      <c r="A376" s="7" t="str">
        <f t="shared" si="1"/>
        <v>SDVKA9078Z</v>
      </c>
      <c r="B376" s="2" t="s">
        <v>1312</v>
      </c>
      <c r="C376" s="2" t="s">
        <v>1313</v>
      </c>
      <c r="D376" s="7" t="str">
        <f t="shared" si="2"/>
        <v>300x250 </v>
      </c>
      <c r="E376" s="2" t="s">
        <v>1314</v>
      </c>
      <c r="F376" s="2" t="s">
        <v>36</v>
      </c>
      <c r="G376" s="8" t="s">
        <v>449</v>
      </c>
      <c r="H376" s="2" t="s">
        <v>62</v>
      </c>
      <c r="I376" s="2" t="s">
        <v>31</v>
      </c>
      <c r="J376" s="2">
        <v>276716.0</v>
      </c>
      <c r="K376" s="2">
        <v>799.0</v>
      </c>
      <c r="L376" s="2">
        <v>114927.0</v>
      </c>
      <c r="M376" s="2">
        <v>255481.0</v>
      </c>
      <c r="N376" s="2">
        <v>49.0</v>
      </c>
      <c r="O376" s="3">
        <v>2276.277471</v>
      </c>
      <c r="P376" s="7" t="str">
        <f>VLOOKUP(A376,'New Data'!A:E,2,FALSE)</f>
        <v>Female</v>
      </c>
      <c r="Q376" s="7">
        <f>VLOOKUP(A376,'New Data'!A:E,3,FALSE)</f>
        <v>46</v>
      </c>
      <c r="R376" s="7" t="str">
        <f>VLOOKUP(A376,'New Data'!A:E,4,FALSE)</f>
        <v>Missouri</v>
      </c>
      <c r="S376" s="9">
        <f>VLOOKUP(A376,'New Data'!A:E,5,FALSE)</f>
        <v>44931</v>
      </c>
      <c r="T376" s="10">
        <f t="shared" si="3"/>
        <v>46.45464227</v>
      </c>
      <c r="U376" s="11">
        <f t="shared" si="4"/>
        <v>0.002887436939</v>
      </c>
      <c r="V376" s="12">
        <f t="shared" si="7"/>
        <v>2.848907974</v>
      </c>
      <c r="W376" s="10">
        <f t="shared" si="5"/>
        <v>8.226042119</v>
      </c>
      <c r="X376" s="11">
        <f t="shared" si="8"/>
        <v>0.06132665832</v>
      </c>
      <c r="Y376" s="11">
        <f t="shared" si="6"/>
        <v>0.4153247373</v>
      </c>
    </row>
    <row r="377">
      <c r="A377" s="7" t="str">
        <f t="shared" si="1"/>
        <v>HAAET5600P</v>
      </c>
      <c r="B377" s="2" t="s">
        <v>1315</v>
      </c>
      <c r="C377" s="2" t="s">
        <v>1316</v>
      </c>
      <c r="D377" s="7" t="str">
        <f t="shared" si="2"/>
        <v>320x50 </v>
      </c>
      <c r="E377" s="2" t="s">
        <v>1317</v>
      </c>
      <c r="F377" s="2" t="s">
        <v>36</v>
      </c>
      <c r="G377" s="8" t="s">
        <v>519</v>
      </c>
      <c r="H377" s="2" t="s">
        <v>30</v>
      </c>
      <c r="I377" s="2" t="s">
        <v>31</v>
      </c>
      <c r="J377" s="2">
        <v>59782.0</v>
      </c>
      <c r="K377" s="2">
        <v>212.0</v>
      </c>
      <c r="L377" s="2">
        <v>28235.0</v>
      </c>
      <c r="M377" s="2">
        <v>57543.0</v>
      </c>
      <c r="N377" s="2">
        <v>13.0</v>
      </c>
      <c r="O377" s="3">
        <v>1455.703554</v>
      </c>
      <c r="P377" s="7" t="str">
        <f>VLOOKUP(A377,'New Data'!A:E,2,FALSE)</f>
        <v>Female</v>
      </c>
      <c r="Q377" s="7">
        <f>VLOOKUP(A377,'New Data'!A:E,3,FALSE)</f>
        <v>58</v>
      </c>
      <c r="R377" s="7" t="str">
        <f>VLOOKUP(A377,'New Data'!A:E,4,FALSE)</f>
        <v>North Dakota</v>
      </c>
      <c r="S377" s="9">
        <f>VLOOKUP(A377,'New Data'!A:E,5,FALSE)</f>
        <v>44960</v>
      </c>
      <c r="T377" s="10">
        <f t="shared" si="3"/>
        <v>111.9771965</v>
      </c>
      <c r="U377" s="11">
        <f t="shared" si="4"/>
        <v>0.003546217925</v>
      </c>
      <c r="V377" s="12">
        <f t="shared" si="7"/>
        <v>6.866526198</v>
      </c>
      <c r="W377" s="10">
        <f t="shared" si="5"/>
        <v>24.35019829</v>
      </c>
      <c r="X377" s="11">
        <f t="shared" si="8"/>
        <v>0.06132075472</v>
      </c>
      <c r="Y377" s="11">
        <f t="shared" si="6"/>
        <v>0.4722993543</v>
      </c>
    </row>
    <row r="378">
      <c r="A378" s="7" t="str">
        <f t="shared" si="1"/>
        <v>IXGIU1790K</v>
      </c>
      <c r="B378" s="2" t="s">
        <v>1318</v>
      </c>
      <c r="C378" s="2" t="s">
        <v>1319</v>
      </c>
      <c r="D378" s="7" t="str">
        <f t="shared" si="2"/>
        <v>320x50 </v>
      </c>
      <c r="E378" s="2" t="s">
        <v>1320</v>
      </c>
      <c r="F378" s="2" t="s">
        <v>36</v>
      </c>
      <c r="G378" s="8" t="s">
        <v>334</v>
      </c>
      <c r="H378" s="2" t="s">
        <v>30</v>
      </c>
      <c r="I378" s="2" t="s">
        <v>31</v>
      </c>
      <c r="J378" s="2">
        <v>9222.0</v>
      </c>
      <c r="K378" s="2">
        <v>33.0</v>
      </c>
      <c r="L378" s="2">
        <v>5352.0</v>
      </c>
      <c r="M378" s="2">
        <v>8141.0</v>
      </c>
      <c r="N378" s="2">
        <v>2.0</v>
      </c>
      <c r="O378" s="3">
        <v>1583.164302</v>
      </c>
      <c r="P378" s="7" t="str">
        <f>VLOOKUP(A378,'New Data'!A:E,2,FALSE)</f>
        <v>Female</v>
      </c>
      <c r="Q378" s="7">
        <f>VLOOKUP(A378,'New Data'!A:E,3,FALSE)</f>
        <v>50</v>
      </c>
      <c r="R378" s="7" t="str">
        <f>VLOOKUP(A378,'New Data'!A:E,4,FALSE)</f>
        <v>South Carolina</v>
      </c>
      <c r="S378" s="9">
        <f>VLOOKUP(A378,'New Data'!A:E,5,FALSE)</f>
        <v>45480</v>
      </c>
      <c r="T378" s="10">
        <f t="shared" si="3"/>
        <v>791.582151</v>
      </c>
      <c r="U378" s="11">
        <f t="shared" si="4"/>
        <v>0.00357839948</v>
      </c>
      <c r="V378" s="12">
        <f t="shared" si="7"/>
        <v>47.97467582</v>
      </c>
      <c r="W378" s="10">
        <f t="shared" si="5"/>
        <v>171.672555</v>
      </c>
      <c r="X378" s="11">
        <f t="shared" si="8"/>
        <v>0.06060606061</v>
      </c>
      <c r="Y378" s="11">
        <f t="shared" si="6"/>
        <v>0.5803513338</v>
      </c>
    </row>
    <row r="379">
      <c r="A379" s="7" t="str">
        <f t="shared" si="1"/>
        <v>ZXILD0744S</v>
      </c>
      <c r="B379" s="2" t="s">
        <v>1321</v>
      </c>
      <c r="C379" s="2" t="s">
        <v>1322</v>
      </c>
      <c r="D379" s="7" t="str">
        <f t="shared" si="2"/>
        <v>300x250 </v>
      </c>
      <c r="E379" s="2" t="s">
        <v>393</v>
      </c>
      <c r="F379" s="2" t="s">
        <v>28</v>
      </c>
      <c r="G379" s="8" t="s">
        <v>468</v>
      </c>
      <c r="H379" s="2" t="s">
        <v>30</v>
      </c>
      <c r="I379" s="2" t="s">
        <v>53</v>
      </c>
      <c r="J379" s="2">
        <v>31625.0</v>
      </c>
      <c r="K379" s="2">
        <v>99.0</v>
      </c>
      <c r="L379" s="2">
        <v>23764.0</v>
      </c>
      <c r="M379" s="2">
        <v>29364.0</v>
      </c>
      <c r="N379" s="2">
        <v>6.0</v>
      </c>
      <c r="O379" s="3">
        <v>2360.555244</v>
      </c>
      <c r="P379" s="7" t="str">
        <f>VLOOKUP(A379,'New Data'!A:E,2,FALSE)</f>
        <v>Male</v>
      </c>
      <c r="Q379" s="7">
        <f>VLOOKUP(A379,'New Data'!A:E,3,FALSE)</f>
        <v>53</v>
      </c>
      <c r="R379" s="7" t="str">
        <f>VLOOKUP(A379,'New Data'!A:E,4,FALSE)</f>
        <v>Wyoming</v>
      </c>
      <c r="S379" s="9">
        <f>VLOOKUP(A379,'New Data'!A:E,5,FALSE)</f>
        <v>45121</v>
      </c>
      <c r="T379" s="10">
        <f t="shared" si="3"/>
        <v>393.425874</v>
      </c>
      <c r="U379" s="11">
        <f t="shared" si="4"/>
        <v>0.003130434783</v>
      </c>
      <c r="V379" s="12">
        <f t="shared" si="7"/>
        <v>23.84399236</v>
      </c>
      <c r="W379" s="10">
        <f t="shared" si="5"/>
        <v>74.64206305</v>
      </c>
      <c r="X379" s="11">
        <f t="shared" si="8"/>
        <v>0.06060606061</v>
      </c>
      <c r="Y379" s="11">
        <f t="shared" si="6"/>
        <v>0.75143083</v>
      </c>
    </row>
    <row r="380">
      <c r="A380" s="7" t="str">
        <f t="shared" si="1"/>
        <v>INWUW6003P</v>
      </c>
      <c r="B380" s="2" t="s">
        <v>1323</v>
      </c>
      <c r="C380" s="2" t="s">
        <v>1324</v>
      </c>
      <c r="D380" s="7" t="str">
        <f t="shared" si="2"/>
        <v>300x50 </v>
      </c>
      <c r="E380" s="2" t="s">
        <v>1325</v>
      </c>
      <c r="F380" s="2" t="s">
        <v>28</v>
      </c>
      <c r="G380" s="8" t="s">
        <v>475</v>
      </c>
      <c r="H380" s="2" t="s">
        <v>30</v>
      </c>
      <c r="I380" s="2" t="s">
        <v>31</v>
      </c>
      <c r="J380" s="2">
        <v>81054.0</v>
      </c>
      <c r="K380" s="2">
        <v>265.0</v>
      </c>
      <c r="L380" s="2">
        <v>56762.0</v>
      </c>
      <c r="M380" s="2">
        <v>76198.0</v>
      </c>
      <c r="N380" s="2">
        <v>16.0</v>
      </c>
      <c r="O380" s="3">
        <v>1532.357841</v>
      </c>
      <c r="P380" s="7" t="str">
        <f>VLOOKUP(A380,'New Data'!A:E,2,FALSE)</f>
        <v>Male</v>
      </c>
      <c r="Q380" s="7">
        <f>VLOOKUP(A380,'New Data'!A:E,3,FALSE)</f>
        <v>19</v>
      </c>
      <c r="R380" s="7" t="str">
        <f>VLOOKUP(A380,'New Data'!A:E,4,FALSE)</f>
        <v>Utah</v>
      </c>
      <c r="S380" s="9">
        <f>VLOOKUP(A380,'New Data'!A:E,5,FALSE)</f>
        <v>45101</v>
      </c>
      <c r="T380" s="10">
        <f t="shared" si="3"/>
        <v>95.77236506</v>
      </c>
      <c r="U380" s="11">
        <f t="shared" si="4"/>
        <v>0.003269425321</v>
      </c>
      <c r="V380" s="12">
        <f t="shared" si="7"/>
        <v>5.782482419</v>
      </c>
      <c r="W380" s="10">
        <f t="shared" si="5"/>
        <v>18.90539444</v>
      </c>
      <c r="X380" s="11">
        <f t="shared" si="8"/>
        <v>0.06037735849</v>
      </c>
      <c r="Y380" s="11">
        <f t="shared" si="6"/>
        <v>0.7002985664</v>
      </c>
    </row>
    <row r="381">
      <c r="A381" s="7" t="str">
        <f t="shared" si="1"/>
        <v>WIAXH5568R</v>
      </c>
      <c r="B381" s="2" t="s">
        <v>1326</v>
      </c>
      <c r="C381" s="2" t="s">
        <v>1327</v>
      </c>
      <c r="D381" s="7" t="str">
        <f t="shared" si="2"/>
        <v>320x50 </v>
      </c>
      <c r="E381" s="2" t="s">
        <v>1328</v>
      </c>
      <c r="F381" s="2" t="s">
        <v>66</v>
      </c>
      <c r="G381" s="8" t="s">
        <v>1329</v>
      </c>
      <c r="H381" s="2" t="s">
        <v>48</v>
      </c>
      <c r="I381" s="2" t="s">
        <v>31</v>
      </c>
      <c r="J381" s="2">
        <v>82916.0</v>
      </c>
      <c r="K381" s="2">
        <v>199.0</v>
      </c>
      <c r="L381" s="2">
        <v>24951.0</v>
      </c>
      <c r="M381" s="2">
        <v>77333.0</v>
      </c>
      <c r="N381" s="2">
        <v>12.0</v>
      </c>
      <c r="O381" s="3">
        <v>1584.821247</v>
      </c>
      <c r="P381" s="7" t="str">
        <f>VLOOKUP(A381,'New Data'!A:E,2,FALSE)</f>
        <v>Female</v>
      </c>
      <c r="Q381" s="7">
        <f>VLOOKUP(A381,'New Data'!A:E,3,FALSE)</f>
        <v>26</v>
      </c>
      <c r="R381" s="7" t="str">
        <f>VLOOKUP(A381,'New Data'!A:E,4,FALSE)</f>
        <v>Delaware</v>
      </c>
      <c r="S381" s="9">
        <f>VLOOKUP(A381,'New Data'!A:E,5,FALSE)</f>
        <v>45495</v>
      </c>
      <c r="T381" s="10">
        <f t="shared" si="3"/>
        <v>132.0684373</v>
      </c>
      <c r="U381" s="11">
        <f t="shared" si="4"/>
        <v>0.002400019297</v>
      </c>
      <c r="V381" s="12">
        <f t="shared" si="7"/>
        <v>7.963925864</v>
      </c>
      <c r="W381" s="10">
        <f t="shared" si="5"/>
        <v>19.11357575</v>
      </c>
      <c r="X381" s="11">
        <f t="shared" si="8"/>
        <v>0.06030150754</v>
      </c>
      <c r="Y381" s="11">
        <f t="shared" si="6"/>
        <v>0.3009190024</v>
      </c>
    </row>
    <row r="382">
      <c r="A382" s="7" t="str">
        <f t="shared" si="1"/>
        <v>XLDQB0289S</v>
      </c>
      <c r="B382" s="2" t="s">
        <v>1330</v>
      </c>
      <c r="C382" s="2" t="s">
        <v>1331</v>
      </c>
      <c r="D382" s="7" t="str">
        <f t="shared" si="2"/>
        <v>300x250 </v>
      </c>
      <c r="E382" s="2" t="s">
        <v>1332</v>
      </c>
      <c r="F382" s="2" t="s">
        <v>66</v>
      </c>
      <c r="G382" s="8" t="s">
        <v>1333</v>
      </c>
      <c r="H382" s="2" t="s">
        <v>30</v>
      </c>
      <c r="I382" s="2" t="s">
        <v>53</v>
      </c>
      <c r="J382" s="2">
        <v>34278.0</v>
      </c>
      <c r="K382" s="2">
        <v>100.0</v>
      </c>
      <c r="L382" s="2">
        <v>3704.0</v>
      </c>
      <c r="M382" s="2">
        <v>30227.0</v>
      </c>
      <c r="N382" s="2">
        <v>6.0</v>
      </c>
      <c r="O382" s="3">
        <v>1689.083186</v>
      </c>
      <c r="P382" s="7" t="str">
        <f>VLOOKUP(A382,'New Data'!A:E,2,FALSE)</f>
        <v>Male</v>
      </c>
      <c r="Q382" s="7">
        <f>VLOOKUP(A382,'New Data'!A:E,3,FALSE)</f>
        <v>48</v>
      </c>
      <c r="R382" s="7" t="str">
        <f>VLOOKUP(A382,'New Data'!A:E,4,FALSE)</f>
        <v>California</v>
      </c>
      <c r="S382" s="9">
        <f>VLOOKUP(A382,'New Data'!A:E,5,FALSE)</f>
        <v>45193</v>
      </c>
      <c r="T382" s="10">
        <f t="shared" si="3"/>
        <v>281.5138643</v>
      </c>
      <c r="U382" s="11">
        <f t="shared" si="4"/>
        <v>0.002917323064</v>
      </c>
      <c r="V382" s="12">
        <f t="shared" si="7"/>
        <v>16.89083186</v>
      </c>
      <c r="W382" s="10">
        <f t="shared" si="5"/>
        <v>49.27601336</v>
      </c>
      <c r="X382" s="11">
        <f t="shared" si="8"/>
        <v>0.06</v>
      </c>
      <c r="Y382" s="11">
        <f t="shared" si="6"/>
        <v>0.1080576463</v>
      </c>
    </row>
    <row r="383">
      <c r="A383" s="7" t="str">
        <f t="shared" si="1"/>
        <v>XLDQB0289S</v>
      </c>
      <c r="B383" s="2" t="s">
        <v>1334</v>
      </c>
      <c r="C383" s="2" t="s">
        <v>1335</v>
      </c>
      <c r="D383" s="7" t="str">
        <f t="shared" si="2"/>
        <v>320x50 </v>
      </c>
      <c r="E383" s="2" t="s">
        <v>290</v>
      </c>
      <c r="F383" s="2" t="s">
        <v>28</v>
      </c>
      <c r="G383" s="8" t="s">
        <v>918</v>
      </c>
      <c r="H383" s="2" t="s">
        <v>30</v>
      </c>
      <c r="I383" s="2" t="s">
        <v>31</v>
      </c>
      <c r="J383" s="2">
        <v>61474.0</v>
      </c>
      <c r="K383" s="2">
        <v>250.0</v>
      </c>
      <c r="L383" s="2">
        <v>31245.0</v>
      </c>
      <c r="M383" s="2">
        <v>49089.0</v>
      </c>
      <c r="N383" s="2">
        <v>15.0</v>
      </c>
      <c r="O383" s="3">
        <v>2189.341349</v>
      </c>
      <c r="P383" s="7" t="str">
        <f>VLOOKUP(A383,'New Data'!A:E,2,FALSE)</f>
        <v>Male</v>
      </c>
      <c r="Q383" s="7">
        <f>VLOOKUP(A383,'New Data'!A:E,3,FALSE)</f>
        <v>48</v>
      </c>
      <c r="R383" s="7" t="str">
        <f>VLOOKUP(A383,'New Data'!A:E,4,FALSE)</f>
        <v>California</v>
      </c>
      <c r="S383" s="9">
        <f>VLOOKUP(A383,'New Data'!A:E,5,FALSE)</f>
        <v>45193</v>
      </c>
      <c r="T383" s="10">
        <f t="shared" si="3"/>
        <v>145.9560899</v>
      </c>
      <c r="U383" s="11">
        <f t="shared" si="4"/>
        <v>0.004066759931</v>
      </c>
      <c r="V383" s="12">
        <f t="shared" si="7"/>
        <v>8.757365396</v>
      </c>
      <c r="W383" s="10">
        <f t="shared" si="5"/>
        <v>35.61410269</v>
      </c>
      <c r="X383" s="11">
        <f t="shared" si="8"/>
        <v>0.06</v>
      </c>
      <c r="Y383" s="11">
        <f t="shared" si="6"/>
        <v>0.5082636562</v>
      </c>
    </row>
    <row r="384">
      <c r="A384" s="7" t="str">
        <f t="shared" si="1"/>
        <v>WQKOK9466B</v>
      </c>
      <c r="B384" s="2" t="s">
        <v>1336</v>
      </c>
      <c r="C384" s="2" t="s">
        <v>1337</v>
      </c>
      <c r="D384" s="7" t="str">
        <f t="shared" si="2"/>
        <v>300x250 </v>
      </c>
      <c r="E384" s="2" t="s">
        <v>1338</v>
      </c>
      <c r="F384" s="2" t="s">
        <v>28</v>
      </c>
      <c r="G384" s="8" t="s">
        <v>334</v>
      </c>
      <c r="H384" s="2" t="s">
        <v>212</v>
      </c>
      <c r="I384" s="2" t="s">
        <v>31</v>
      </c>
      <c r="J384" s="2">
        <v>49014.0</v>
      </c>
      <c r="K384" s="2">
        <v>100.0</v>
      </c>
      <c r="L384" s="2">
        <v>30349.0</v>
      </c>
      <c r="M384" s="2">
        <v>46446.0</v>
      </c>
      <c r="N384" s="2">
        <v>6.0</v>
      </c>
      <c r="O384" s="3">
        <v>3628.34617</v>
      </c>
      <c r="P384" s="7" t="str">
        <f>VLOOKUP(A384,'New Data'!A:E,2,FALSE)</f>
        <v>Female</v>
      </c>
      <c r="Q384" s="7">
        <f>VLOOKUP(A384,'New Data'!A:E,3,FALSE)</f>
        <v>27</v>
      </c>
      <c r="R384" s="7" t="str">
        <f>VLOOKUP(A384,'New Data'!A:E,4,FALSE)</f>
        <v>Connecticut</v>
      </c>
      <c r="S384" s="9">
        <f>VLOOKUP(A384,'New Data'!A:E,5,FALSE)</f>
        <v>45458</v>
      </c>
      <c r="T384" s="10">
        <f t="shared" si="3"/>
        <v>604.7243617</v>
      </c>
      <c r="U384" s="11">
        <f t="shared" si="4"/>
        <v>0.002040233403</v>
      </c>
      <c r="V384" s="12">
        <f t="shared" si="7"/>
        <v>36.2834617</v>
      </c>
      <c r="W384" s="10">
        <f t="shared" si="5"/>
        <v>74.02673053</v>
      </c>
      <c r="X384" s="11">
        <f t="shared" si="8"/>
        <v>0.06</v>
      </c>
      <c r="Y384" s="11">
        <f t="shared" si="6"/>
        <v>0.6191904354</v>
      </c>
    </row>
    <row r="385">
      <c r="A385" s="7" t="str">
        <f t="shared" si="1"/>
        <v>VRAEE9947R</v>
      </c>
      <c r="B385" s="2" t="s">
        <v>1339</v>
      </c>
      <c r="C385" s="2" t="s">
        <v>1340</v>
      </c>
      <c r="D385" s="7" t="str">
        <f t="shared" si="2"/>
        <v>320x50 </v>
      </c>
      <c r="E385" s="2" t="s">
        <v>321</v>
      </c>
      <c r="F385" s="2" t="s">
        <v>36</v>
      </c>
      <c r="G385" s="8" t="s">
        <v>726</v>
      </c>
      <c r="H385" s="2" t="s">
        <v>30</v>
      </c>
      <c r="I385" s="2" t="s">
        <v>31</v>
      </c>
      <c r="J385" s="2">
        <v>26715.0</v>
      </c>
      <c r="K385" s="2">
        <v>100.0</v>
      </c>
      <c r="L385" s="2">
        <v>12287.0</v>
      </c>
      <c r="M385" s="2">
        <v>25003.0</v>
      </c>
      <c r="N385" s="2">
        <v>6.0</v>
      </c>
      <c r="O385" s="3">
        <v>4623.089672</v>
      </c>
      <c r="P385" s="7" t="str">
        <f>VLOOKUP(A385,'New Data'!A:E,2,FALSE)</f>
        <v>Female</v>
      </c>
      <c r="Q385" s="7">
        <f>VLOOKUP(A385,'New Data'!A:E,3,FALSE)</f>
        <v>47</v>
      </c>
      <c r="R385" s="7" t="str">
        <f>VLOOKUP(A385,'New Data'!A:E,4,FALSE)</f>
        <v>Maryland</v>
      </c>
      <c r="S385" s="9">
        <f>VLOOKUP(A385,'New Data'!A:E,5,FALSE)</f>
        <v>45388</v>
      </c>
      <c r="T385" s="10">
        <f t="shared" si="3"/>
        <v>770.5149453</v>
      </c>
      <c r="U385" s="11">
        <f t="shared" si="4"/>
        <v>0.003743215422</v>
      </c>
      <c r="V385" s="12">
        <f t="shared" si="7"/>
        <v>46.23089672</v>
      </c>
      <c r="W385" s="10">
        <f t="shared" si="5"/>
        <v>173.0522056</v>
      </c>
      <c r="X385" s="11">
        <f t="shared" si="8"/>
        <v>0.06</v>
      </c>
      <c r="Y385" s="11">
        <f t="shared" si="6"/>
        <v>0.4599288789</v>
      </c>
    </row>
    <row r="386">
      <c r="A386" s="7" t="str">
        <f t="shared" si="1"/>
        <v>FWDFC3678M</v>
      </c>
      <c r="B386" s="2" t="s">
        <v>1341</v>
      </c>
      <c r="C386" s="2" t="s">
        <v>1342</v>
      </c>
      <c r="D386" s="7" t="str">
        <f t="shared" si="2"/>
        <v>320x50 </v>
      </c>
      <c r="E386" s="2" t="s">
        <v>1343</v>
      </c>
      <c r="F386" s="2" t="s">
        <v>28</v>
      </c>
      <c r="G386" s="8" t="s">
        <v>519</v>
      </c>
      <c r="H386" s="2" t="s">
        <v>30</v>
      </c>
      <c r="I386" s="2" t="s">
        <v>31</v>
      </c>
      <c r="J386" s="2">
        <v>35163.0</v>
      </c>
      <c r="K386" s="2">
        <v>250.0</v>
      </c>
      <c r="L386" s="2">
        <v>21222.0</v>
      </c>
      <c r="M386" s="2">
        <v>33671.0</v>
      </c>
      <c r="N386" s="2">
        <v>15.0</v>
      </c>
      <c r="O386" s="3">
        <v>6336.7181</v>
      </c>
      <c r="P386" s="7" t="str">
        <f>VLOOKUP(A386,'New Data'!A:E,2,FALSE)</f>
        <v>Male</v>
      </c>
      <c r="Q386" s="7">
        <f>VLOOKUP(A386,'New Data'!A:E,3,FALSE)</f>
        <v>37</v>
      </c>
      <c r="R386" s="7" t="str">
        <f>VLOOKUP(A386,'New Data'!A:E,4,FALSE)</f>
        <v>Pennsylvania</v>
      </c>
      <c r="S386" s="9">
        <f>VLOOKUP(A386,'New Data'!A:E,5,FALSE)</f>
        <v>45010</v>
      </c>
      <c r="T386" s="10">
        <f t="shared" si="3"/>
        <v>422.4478733</v>
      </c>
      <c r="U386" s="11">
        <f t="shared" si="4"/>
        <v>0.00710974604</v>
      </c>
      <c r="V386" s="12">
        <f t="shared" si="7"/>
        <v>25.3468724</v>
      </c>
      <c r="W386" s="10">
        <f t="shared" si="5"/>
        <v>180.2098257</v>
      </c>
      <c r="X386" s="11">
        <f t="shared" si="8"/>
        <v>0.06</v>
      </c>
      <c r="Y386" s="11">
        <f t="shared" si="6"/>
        <v>0.6035321218</v>
      </c>
    </row>
    <row r="387">
      <c r="A387" s="7" t="str">
        <f t="shared" si="1"/>
        <v>UGYXW4230S</v>
      </c>
      <c r="B387" s="2" t="s">
        <v>1344</v>
      </c>
      <c r="C387" s="2" t="s">
        <v>1345</v>
      </c>
      <c r="D387" s="7" t="str">
        <f t="shared" si="2"/>
        <v>300x250 </v>
      </c>
      <c r="E387" s="2" t="s">
        <v>1346</v>
      </c>
      <c r="F387" s="2" t="s">
        <v>36</v>
      </c>
      <c r="G387" s="8" t="s">
        <v>143</v>
      </c>
      <c r="H387" s="2" t="s">
        <v>30</v>
      </c>
      <c r="I387" s="2" t="s">
        <v>31</v>
      </c>
      <c r="J387" s="2">
        <v>13132.0</v>
      </c>
      <c r="K387" s="2">
        <v>67.0</v>
      </c>
      <c r="L387" s="2">
        <v>6133.0</v>
      </c>
      <c r="M387" s="2">
        <v>12377.0</v>
      </c>
      <c r="N387" s="2">
        <v>4.0</v>
      </c>
      <c r="O387" s="3">
        <v>1807.693142</v>
      </c>
      <c r="P387" s="7" t="str">
        <f>VLOOKUP(A387,'New Data'!A:E,2,FALSE)</f>
        <v>Male</v>
      </c>
      <c r="Q387" s="7">
        <f>VLOOKUP(A387,'New Data'!A:E,3,FALSE)</f>
        <v>19</v>
      </c>
      <c r="R387" s="7" t="str">
        <f>VLOOKUP(A387,'New Data'!A:E,4,FALSE)</f>
        <v>Connecticut</v>
      </c>
      <c r="S387" s="9">
        <f>VLOOKUP(A387,'New Data'!A:E,5,FALSE)</f>
        <v>45245</v>
      </c>
      <c r="T387" s="10">
        <f t="shared" si="3"/>
        <v>451.9232855</v>
      </c>
      <c r="U387" s="11">
        <f t="shared" si="4"/>
        <v>0.005102040816</v>
      </c>
      <c r="V387" s="12">
        <f t="shared" si="7"/>
        <v>26.98049466</v>
      </c>
      <c r="W387" s="10">
        <f t="shared" si="5"/>
        <v>137.655585</v>
      </c>
      <c r="X387" s="11">
        <f t="shared" si="8"/>
        <v>0.05970149254</v>
      </c>
      <c r="Y387" s="11">
        <f t="shared" si="6"/>
        <v>0.4670271094</v>
      </c>
    </row>
    <row r="388">
      <c r="A388" s="7" t="str">
        <f t="shared" si="1"/>
        <v>VPCIP7254I</v>
      </c>
      <c r="B388" s="2" t="s">
        <v>1347</v>
      </c>
      <c r="C388" s="2" t="s">
        <v>1348</v>
      </c>
      <c r="D388" s="7" t="str">
        <f t="shared" si="2"/>
        <v>300x250 </v>
      </c>
      <c r="E388" s="2" t="s">
        <v>1349</v>
      </c>
      <c r="F388" s="2" t="s">
        <v>66</v>
      </c>
      <c r="G388" s="8" t="s">
        <v>1350</v>
      </c>
      <c r="H388" s="2" t="s">
        <v>30</v>
      </c>
      <c r="I388" s="2" t="s">
        <v>31</v>
      </c>
      <c r="J388" s="2">
        <v>12864.0</v>
      </c>
      <c r="K388" s="2">
        <v>84.0</v>
      </c>
      <c r="L388" s="2">
        <v>5549.0</v>
      </c>
      <c r="M388" s="2">
        <v>11852.0</v>
      </c>
      <c r="N388" s="2">
        <v>5.0</v>
      </c>
      <c r="O388" s="3">
        <v>1905.889693</v>
      </c>
      <c r="P388" s="7" t="str">
        <f>VLOOKUP(A388,'New Data'!A:E,2,FALSE)</f>
        <v>Male</v>
      </c>
      <c r="Q388" s="7">
        <f>VLOOKUP(A388,'New Data'!A:E,3,FALSE)</f>
        <v>37</v>
      </c>
      <c r="R388" s="7" t="str">
        <f>VLOOKUP(A388,'New Data'!A:E,4,FALSE)</f>
        <v>Pennsylvania</v>
      </c>
      <c r="S388" s="9">
        <f>VLOOKUP(A388,'New Data'!A:E,5,FALSE)</f>
        <v>45071</v>
      </c>
      <c r="T388" s="10">
        <f t="shared" si="3"/>
        <v>381.1779386</v>
      </c>
      <c r="U388" s="11">
        <f t="shared" si="4"/>
        <v>0.006529850746</v>
      </c>
      <c r="V388" s="12">
        <f t="shared" si="7"/>
        <v>22.68916301</v>
      </c>
      <c r="W388" s="10">
        <f t="shared" si="5"/>
        <v>148.156848</v>
      </c>
      <c r="X388" s="11">
        <f t="shared" si="8"/>
        <v>0.05952380952</v>
      </c>
      <c r="Y388" s="11">
        <f t="shared" si="6"/>
        <v>0.4313588308</v>
      </c>
    </row>
    <row r="389">
      <c r="A389" s="7" t="str">
        <f t="shared" si="1"/>
        <v>HRTWF2586O</v>
      </c>
      <c r="B389" s="2" t="s">
        <v>1351</v>
      </c>
      <c r="C389" s="2" t="s">
        <v>1352</v>
      </c>
      <c r="D389" s="7" t="str">
        <f t="shared" si="2"/>
        <v>300x250 </v>
      </c>
      <c r="E389" s="2" t="s">
        <v>1353</v>
      </c>
      <c r="F389" s="2" t="s">
        <v>41</v>
      </c>
      <c r="G389" s="8" t="s">
        <v>1354</v>
      </c>
      <c r="H389" s="2" t="s">
        <v>30</v>
      </c>
      <c r="I389" s="2" t="s">
        <v>53</v>
      </c>
      <c r="J389" s="2">
        <v>20348.0</v>
      </c>
      <c r="K389" s="2">
        <v>101.0</v>
      </c>
      <c r="L389" s="2">
        <v>14945.0</v>
      </c>
      <c r="M389" s="2">
        <v>19548.0</v>
      </c>
      <c r="N389" s="2">
        <v>6.0</v>
      </c>
      <c r="O389" s="3">
        <v>1596.552373</v>
      </c>
      <c r="P389" s="7" t="str">
        <f>VLOOKUP(A389,'New Data'!A:E,2,FALSE)</f>
        <v>Male</v>
      </c>
      <c r="Q389" s="7">
        <f>VLOOKUP(A389,'New Data'!A:E,3,FALSE)</f>
        <v>26</v>
      </c>
      <c r="R389" s="7" t="str">
        <f>VLOOKUP(A389,'New Data'!A:E,4,FALSE)</f>
        <v>Colorado</v>
      </c>
      <c r="S389" s="9">
        <f>VLOOKUP(A389,'New Data'!A:E,5,FALSE)</f>
        <v>45366</v>
      </c>
      <c r="T389" s="10">
        <f t="shared" si="3"/>
        <v>266.0920622</v>
      </c>
      <c r="U389" s="11">
        <f t="shared" si="4"/>
        <v>0.004963632789</v>
      </c>
      <c r="V389" s="12">
        <f t="shared" si="7"/>
        <v>15.80744924</v>
      </c>
      <c r="W389" s="10">
        <f t="shared" si="5"/>
        <v>78.46237335</v>
      </c>
      <c r="X389" s="11">
        <f t="shared" si="8"/>
        <v>0.05940594059</v>
      </c>
      <c r="Y389" s="11">
        <f t="shared" si="6"/>
        <v>0.7344702182</v>
      </c>
    </row>
    <row r="390">
      <c r="A390" s="7" t="str">
        <f t="shared" si="1"/>
        <v>XYOJW6022K</v>
      </c>
      <c r="B390" s="2" t="s">
        <v>1355</v>
      </c>
      <c r="C390" s="2" t="s">
        <v>1356</v>
      </c>
      <c r="D390" s="7" t="str">
        <f t="shared" si="2"/>
        <v>300x250 </v>
      </c>
      <c r="E390" s="2" t="s">
        <v>1357</v>
      </c>
      <c r="F390" s="2" t="s">
        <v>41</v>
      </c>
      <c r="G390" s="8" t="s">
        <v>29</v>
      </c>
      <c r="H390" s="2" t="s">
        <v>89</v>
      </c>
      <c r="I390" s="2" t="s">
        <v>31</v>
      </c>
      <c r="J390" s="2">
        <v>56945.0</v>
      </c>
      <c r="K390" s="2">
        <v>152.0</v>
      </c>
      <c r="L390" s="2">
        <v>20750.0</v>
      </c>
      <c r="M390" s="2">
        <v>50714.0</v>
      </c>
      <c r="N390" s="2">
        <v>9.0</v>
      </c>
      <c r="O390" s="3">
        <v>5144.474371</v>
      </c>
      <c r="P390" s="7" t="str">
        <f>VLOOKUP(A390,'New Data'!A:E,2,FALSE)</f>
        <v>Female</v>
      </c>
      <c r="Q390" s="7">
        <f>VLOOKUP(A390,'New Data'!A:E,3,FALSE)</f>
        <v>43</v>
      </c>
      <c r="R390" s="7" t="str">
        <f>VLOOKUP(A390,'New Data'!A:E,4,FALSE)</f>
        <v>Ohio</v>
      </c>
      <c r="S390" s="9">
        <f>VLOOKUP(A390,'New Data'!A:E,5,FALSE)</f>
        <v>45144</v>
      </c>
      <c r="T390" s="10">
        <f t="shared" si="3"/>
        <v>571.6082634</v>
      </c>
      <c r="U390" s="11">
        <f t="shared" si="4"/>
        <v>0.002669242251</v>
      </c>
      <c r="V390" s="12">
        <f t="shared" si="7"/>
        <v>33.84522613</v>
      </c>
      <c r="W390" s="10">
        <f t="shared" si="5"/>
        <v>90.34110758</v>
      </c>
      <c r="X390" s="11">
        <f t="shared" si="8"/>
        <v>0.05921052632</v>
      </c>
      <c r="Y390" s="11">
        <f t="shared" si="6"/>
        <v>0.3643866889</v>
      </c>
    </row>
    <row r="391">
      <c r="A391" s="7" t="str">
        <f t="shared" si="1"/>
        <v>YUUQX1533J</v>
      </c>
      <c r="B391" s="2" t="s">
        <v>1358</v>
      </c>
      <c r="C391" s="2" t="s">
        <v>1359</v>
      </c>
      <c r="D391" s="7" t="str">
        <f t="shared" si="2"/>
        <v>320x50 </v>
      </c>
      <c r="E391" s="2" t="s">
        <v>1360</v>
      </c>
      <c r="F391" s="2" t="s">
        <v>28</v>
      </c>
      <c r="G391" s="8" t="s">
        <v>871</v>
      </c>
      <c r="H391" s="2" t="s">
        <v>62</v>
      </c>
      <c r="I391" s="2" t="s">
        <v>31</v>
      </c>
      <c r="J391" s="2">
        <v>239164.0</v>
      </c>
      <c r="K391" s="2">
        <v>699.0</v>
      </c>
      <c r="L391" s="2">
        <v>86250.0</v>
      </c>
      <c r="M391" s="2">
        <v>198209.0</v>
      </c>
      <c r="N391" s="2">
        <v>41.0</v>
      </c>
      <c r="O391" s="3">
        <v>2819.935266</v>
      </c>
      <c r="P391" s="7" t="str">
        <f>VLOOKUP(A391,'New Data'!A:E,2,FALSE)</f>
        <v>Male</v>
      </c>
      <c r="Q391" s="7">
        <f>VLOOKUP(A391,'New Data'!A:E,3,FALSE)</f>
        <v>63</v>
      </c>
      <c r="R391" s="7" t="str">
        <f>VLOOKUP(A391,'New Data'!A:E,4,FALSE)</f>
        <v>Mississippi</v>
      </c>
      <c r="S391" s="9">
        <f>VLOOKUP(A391,'New Data'!A:E,5,FALSE)</f>
        <v>44956</v>
      </c>
      <c r="T391" s="10">
        <f t="shared" si="3"/>
        <v>68.77890893</v>
      </c>
      <c r="U391" s="11">
        <f t="shared" si="4"/>
        <v>0.002922680671</v>
      </c>
      <c r="V391" s="12">
        <f t="shared" si="7"/>
        <v>4.034242155</v>
      </c>
      <c r="W391" s="10">
        <f t="shared" si="5"/>
        <v>11.79080157</v>
      </c>
      <c r="X391" s="11">
        <f t="shared" si="8"/>
        <v>0.05865522175</v>
      </c>
      <c r="Y391" s="11">
        <f t="shared" si="6"/>
        <v>0.3606311987</v>
      </c>
    </row>
    <row r="392">
      <c r="A392" s="7" t="str">
        <f t="shared" si="1"/>
        <v>WNXZE3849P</v>
      </c>
      <c r="B392" s="2" t="s">
        <v>1361</v>
      </c>
      <c r="C392" s="2" t="s">
        <v>1362</v>
      </c>
      <c r="D392" s="7" t="str">
        <f t="shared" si="2"/>
        <v>300x250 </v>
      </c>
      <c r="E392" s="2" t="s">
        <v>1363</v>
      </c>
      <c r="F392" s="2" t="s">
        <v>41</v>
      </c>
      <c r="G392" s="8" t="s">
        <v>871</v>
      </c>
      <c r="H392" s="2" t="s">
        <v>71</v>
      </c>
      <c r="I392" s="2" t="s">
        <v>31</v>
      </c>
      <c r="J392" s="2">
        <v>232635.0</v>
      </c>
      <c r="K392" s="2">
        <v>666.0</v>
      </c>
      <c r="L392" s="2">
        <v>34008.0</v>
      </c>
      <c r="M392" s="2">
        <v>195803.0</v>
      </c>
      <c r="N392" s="2">
        <v>39.0</v>
      </c>
      <c r="O392" s="3">
        <v>1773.991882</v>
      </c>
      <c r="P392" s="7" t="str">
        <f>VLOOKUP(A392,'New Data'!A:E,2,FALSE)</f>
        <v>Female</v>
      </c>
      <c r="Q392" s="7">
        <f>VLOOKUP(A392,'New Data'!A:E,3,FALSE)</f>
        <v>58</v>
      </c>
      <c r="R392" s="7" t="str">
        <f>VLOOKUP(A392,'New Data'!A:E,4,FALSE)</f>
        <v>Maine</v>
      </c>
      <c r="S392" s="9">
        <f>VLOOKUP(A392,'New Data'!A:E,5,FALSE)</f>
        <v>45365</v>
      </c>
      <c r="T392" s="10">
        <f t="shared" si="3"/>
        <v>45.48697133</v>
      </c>
      <c r="U392" s="11">
        <f t="shared" si="4"/>
        <v>0.002862853827</v>
      </c>
      <c r="V392" s="12">
        <f t="shared" si="7"/>
        <v>2.663651474</v>
      </c>
      <c r="W392" s="10">
        <f t="shared" si="5"/>
        <v>7.625644817</v>
      </c>
      <c r="X392" s="11">
        <f t="shared" si="8"/>
        <v>0.05855855856</v>
      </c>
      <c r="Y392" s="11">
        <f t="shared" si="6"/>
        <v>0.1461860855</v>
      </c>
    </row>
    <row r="393">
      <c r="A393" s="7" t="str">
        <f t="shared" si="1"/>
        <v>IDWQW7204M</v>
      </c>
      <c r="B393" s="2" t="s">
        <v>1364</v>
      </c>
      <c r="C393" s="2" t="s">
        <v>1365</v>
      </c>
      <c r="D393" s="7" t="str">
        <f t="shared" si="2"/>
        <v>300x50 </v>
      </c>
      <c r="E393" s="2" t="s">
        <v>1366</v>
      </c>
      <c r="F393" s="2" t="s">
        <v>66</v>
      </c>
      <c r="G393" s="8" t="s">
        <v>207</v>
      </c>
      <c r="H393" s="2" t="s">
        <v>71</v>
      </c>
      <c r="I393" s="2" t="s">
        <v>31</v>
      </c>
      <c r="J393" s="2">
        <v>20417.0</v>
      </c>
      <c r="K393" s="2">
        <v>86.0</v>
      </c>
      <c r="L393" s="2">
        <v>1016.0</v>
      </c>
      <c r="M393" s="2">
        <v>13468.0</v>
      </c>
      <c r="N393" s="2">
        <v>5.0</v>
      </c>
      <c r="O393" s="3">
        <v>1805.600513</v>
      </c>
      <c r="P393" s="7" t="str">
        <f>VLOOKUP(A393,'New Data'!A:E,2,FALSE)</f>
        <v>Female</v>
      </c>
      <c r="Q393" s="7">
        <f>VLOOKUP(A393,'New Data'!A:E,3,FALSE)</f>
        <v>53</v>
      </c>
      <c r="R393" s="7" t="str">
        <f>VLOOKUP(A393,'New Data'!A:E,4,FALSE)</f>
        <v>Indiana</v>
      </c>
      <c r="S393" s="9">
        <f>VLOOKUP(A393,'New Data'!A:E,5,FALSE)</f>
        <v>45526</v>
      </c>
      <c r="T393" s="10">
        <f t="shared" si="3"/>
        <v>361.1201026</v>
      </c>
      <c r="U393" s="11">
        <f t="shared" si="4"/>
        <v>0.004212176128</v>
      </c>
      <c r="V393" s="12">
        <f t="shared" si="7"/>
        <v>20.9953548</v>
      </c>
      <c r="W393" s="10">
        <f t="shared" si="5"/>
        <v>88.43613229</v>
      </c>
      <c r="X393" s="11">
        <f t="shared" si="8"/>
        <v>0.05813953488</v>
      </c>
      <c r="Y393" s="11">
        <f t="shared" si="6"/>
        <v>0.04976245286</v>
      </c>
    </row>
    <row r="394">
      <c r="A394" s="7" t="str">
        <f t="shared" si="1"/>
        <v>UPUTZ1432X</v>
      </c>
      <c r="B394" s="2" t="s">
        <v>1367</v>
      </c>
      <c r="C394" s="2" t="s">
        <v>1368</v>
      </c>
      <c r="D394" s="7" t="str">
        <f t="shared" si="2"/>
        <v>300x250 </v>
      </c>
      <c r="E394" s="2" t="s">
        <v>1369</v>
      </c>
      <c r="F394" s="2" t="s">
        <v>28</v>
      </c>
      <c r="G394" s="8" t="s">
        <v>871</v>
      </c>
      <c r="H394" s="2" t="s">
        <v>30</v>
      </c>
      <c r="I394" s="2" t="s">
        <v>31</v>
      </c>
      <c r="J394" s="2">
        <v>182114.0</v>
      </c>
      <c r="K394" s="2">
        <v>500.0</v>
      </c>
      <c r="L394" s="2">
        <v>14477.0</v>
      </c>
      <c r="M394" s="2">
        <v>139167.0</v>
      </c>
      <c r="N394" s="2">
        <v>29.0</v>
      </c>
      <c r="O394" s="3">
        <v>6307.900751</v>
      </c>
      <c r="P394" s="7" t="str">
        <f>VLOOKUP(A394,'New Data'!A:E,2,FALSE)</f>
        <v>Female</v>
      </c>
      <c r="Q394" s="7">
        <f>VLOOKUP(A394,'New Data'!A:E,3,FALSE)</f>
        <v>23</v>
      </c>
      <c r="R394" s="7" t="str">
        <f>VLOOKUP(A394,'New Data'!A:E,4,FALSE)</f>
        <v>West Virginia</v>
      </c>
      <c r="S394" s="9">
        <f>VLOOKUP(A394,'New Data'!A:E,5,FALSE)</f>
        <v>45367</v>
      </c>
      <c r="T394" s="10">
        <f t="shared" si="3"/>
        <v>217.513819</v>
      </c>
      <c r="U394" s="11">
        <f t="shared" si="4"/>
        <v>0.002745533018</v>
      </c>
      <c r="V394" s="12">
        <f t="shared" si="7"/>
        <v>12.6158015</v>
      </c>
      <c r="W394" s="10">
        <f t="shared" si="5"/>
        <v>34.63709957</v>
      </c>
      <c r="X394" s="11">
        <f t="shared" si="8"/>
        <v>0.058</v>
      </c>
      <c r="Y394" s="11">
        <f t="shared" si="6"/>
        <v>0.079494163</v>
      </c>
    </row>
    <row r="395">
      <c r="A395" s="7" t="str">
        <f t="shared" si="1"/>
        <v>SOENF7979I</v>
      </c>
      <c r="B395" s="2" t="s">
        <v>1370</v>
      </c>
      <c r="C395" s="2" t="s">
        <v>1371</v>
      </c>
      <c r="D395" s="7" t="str">
        <f t="shared" si="2"/>
        <v>300x250 </v>
      </c>
      <c r="E395" s="2" t="s">
        <v>1372</v>
      </c>
      <c r="F395" s="2" t="s">
        <v>41</v>
      </c>
      <c r="G395" s="8" t="s">
        <v>1333</v>
      </c>
      <c r="H395" s="2" t="s">
        <v>48</v>
      </c>
      <c r="I395" s="2" t="s">
        <v>31</v>
      </c>
      <c r="J395" s="2">
        <v>15277.0</v>
      </c>
      <c r="K395" s="2">
        <v>69.0</v>
      </c>
      <c r="L395" s="2">
        <v>3089.0</v>
      </c>
      <c r="M395" s="2">
        <v>13644.0</v>
      </c>
      <c r="N395" s="2">
        <v>4.0</v>
      </c>
      <c r="O395" s="3">
        <v>1904.564346</v>
      </c>
      <c r="P395" s="7" t="str">
        <f>VLOOKUP(A395,'New Data'!A:E,2,FALSE)</f>
        <v>Male</v>
      </c>
      <c r="Q395" s="7">
        <f>VLOOKUP(A395,'New Data'!A:E,3,FALSE)</f>
        <v>29</v>
      </c>
      <c r="R395" s="7" t="str">
        <f>VLOOKUP(A395,'New Data'!A:E,4,FALSE)</f>
        <v>Hawaii</v>
      </c>
      <c r="S395" s="9">
        <f>VLOOKUP(A395,'New Data'!A:E,5,FALSE)</f>
        <v>45015</v>
      </c>
      <c r="T395" s="10">
        <f t="shared" si="3"/>
        <v>476.1410865</v>
      </c>
      <c r="U395" s="11">
        <f t="shared" si="4"/>
        <v>0.004516593572</v>
      </c>
      <c r="V395" s="12">
        <f t="shared" si="7"/>
        <v>27.60238183</v>
      </c>
      <c r="W395" s="10">
        <f t="shared" si="5"/>
        <v>124.6687403</v>
      </c>
      <c r="X395" s="11">
        <f t="shared" si="8"/>
        <v>0.05797101449</v>
      </c>
      <c r="Y395" s="11">
        <f t="shared" si="6"/>
        <v>0.2021993847</v>
      </c>
    </row>
    <row r="396">
      <c r="A396" s="7" t="str">
        <f t="shared" si="1"/>
        <v>MJVRY6395O</v>
      </c>
      <c r="B396" s="2" t="s">
        <v>1373</v>
      </c>
      <c r="C396" s="2" t="s">
        <v>1374</v>
      </c>
      <c r="D396" s="7" t="str">
        <f t="shared" si="2"/>
        <v>300x250 </v>
      </c>
      <c r="E396" s="2" t="s">
        <v>1375</v>
      </c>
      <c r="F396" s="2" t="s">
        <v>41</v>
      </c>
      <c r="G396" s="8" t="s">
        <v>181</v>
      </c>
      <c r="H396" s="2" t="s">
        <v>30</v>
      </c>
      <c r="I396" s="2" t="s">
        <v>31</v>
      </c>
      <c r="J396" s="2">
        <v>12988.0</v>
      </c>
      <c r="K396" s="2">
        <v>69.0</v>
      </c>
      <c r="L396" s="2">
        <v>6514.0</v>
      </c>
      <c r="M396" s="2">
        <v>9378.0</v>
      </c>
      <c r="N396" s="2">
        <v>4.0</v>
      </c>
      <c r="O396" s="3">
        <v>2236.485099</v>
      </c>
      <c r="P396" s="7" t="str">
        <f>VLOOKUP(A396,'New Data'!A:E,2,FALSE)</f>
        <v>Male</v>
      </c>
      <c r="Q396" s="7">
        <f>VLOOKUP(A396,'New Data'!A:E,3,FALSE)</f>
        <v>35</v>
      </c>
      <c r="R396" s="7" t="str">
        <f>VLOOKUP(A396,'New Data'!A:E,4,FALSE)</f>
        <v>Hawaii</v>
      </c>
      <c r="S396" s="9">
        <f>VLOOKUP(A396,'New Data'!A:E,5,FALSE)</f>
        <v>45198</v>
      </c>
      <c r="T396" s="10">
        <f t="shared" si="3"/>
        <v>559.1212748</v>
      </c>
      <c r="U396" s="11">
        <f t="shared" si="4"/>
        <v>0.005312596243</v>
      </c>
      <c r="V396" s="12">
        <f t="shared" si="7"/>
        <v>32.41282752</v>
      </c>
      <c r="W396" s="10">
        <f t="shared" si="5"/>
        <v>172.1962657</v>
      </c>
      <c r="X396" s="11">
        <f t="shared" si="8"/>
        <v>0.05797101449</v>
      </c>
      <c r="Y396" s="11">
        <f t="shared" si="6"/>
        <v>0.501539883</v>
      </c>
    </row>
    <row r="397">
      <c r="A397" s="7" t="str">
        <f t="shared" si="1"/>
        <v>VPBJO3661M</v>
      </c>
      <c r="B397" s="2" t="s">
        <v>1376</v>
      </c>
      <c r="C397" s="2" t="s">
        <v>1377</v>
      </c>
      <c r="D397" s="7" t="str">
        <f t="shared" si="2"/>
        <v>320x50 </v>
      </c>
      <c r="E397" s="2" t="s">
        <v>113</v>
      </c>
      <c r="F397" s="2" t="s">
        <v>41</v>
      </c>
      <c r="G397" s="8" t="s">
        <v>79</v>
      </c>
      <c r="H397" s="2" t="s">
        <v>89</v>
      </c>
      <c r="I397" s="2" t="s">
        <v>31</v>
      </c>
      <c r="J397" s="2">
        <v>45285.0</v>
      </c>
      <c r="K397" s="2">
        <v>190.0</v>
      </c>
      <c r="L397" s="2">
        <v>30225.0</v>
      </c>
      <c r="M397" s="2">
        <v>43298.0</v>
      </c>
      <c r="N397" s="2">
        <v>11.0</v>
      </c>
      <c r="O397" s="3">
        <v>4728.012406</v>
      </c>
      <c r="P397" s="7" t="str">
        <f>VLOOKUP(A397,'New Data'!A:E,2,FALSE)</f>
        <v>Female</v>
      </c>
      <c r="Q397" s="7">
        <f>VLOOKUP(A397,'New Data'!A:E,3,FALSE)</f>
        <v>41</v>
      </c>
      <c r="R397" s="7" t="str">
        <f>VLOOKUP(A397,'New Data'!A:E,4,FALSE)</f>
        <v>Oregon</v>
      </c>
      <c r="S397" s="9">
        <f>VLOOKUP(A397,'New Data'!A:E,5,FALSE)</f>
        <v>45165</v>
      </c>
      <c r="T397" s="10">
        <f t="shared" si="3"/>
        <v>429.8193096</v>
      </c>
      <c r="U397" s="11">
        <f t="shared" si="4"/>
        <v>0.004195649774</v>
      </c>
      <c r="V397" s="12">
        <f t="shared" si="7"/>
        <v>24.88427582</v>
      </c>
      <c r="W397" s="10">
        <f t="shared" si="5"/>
        <v>104.4057062</v>
      </c>
      <c r="X397" s="11">
        <f t="shared" si="8"/>
        <v>0.05789473684</v>
      </c>
      <c r="Y397" s="11">
        <f t="shared" si="6"/>
        <v>0.6674395495</v>
      </c>
    </row>
    <row r="398">
      <c r="A398" s="7" t="str">
        <f t="shared" si="1"/>
        <v>ADOWV1114V</v>
      </c>
      <c r="B398" s="2" t="s">
        <v>1378</v>
      </c>
      <c r="C398" s="2" t="s">
        <v>1379</v>
      </c>
      <c r="D398" s="7" t="str">
        <f t="shared" si="2"/>
        <v>300x250 </v>
      </c>
      <c r="E398" s="2" t="s">
        <v>986</v>
      </c>
      <c r="F398" s="2" t="s">
        <v>28</v>
      </c>
      <c r="G398" s="8" t="s">
        <v>114</v>
      </c>
      <c r="H398" s="2" t="s">
        <v>48</v>
      </c>
      <c r="I398" s="2" t="s">
        <v>53</v>
      </c>
      <c r="J398" s="2">
        <v>109372.0</v>
      </c>
      <c r="K398" s="2">
        <v>364.0</v>
      </c>
      <c r="L398" s="2">
        <v>58336.0</v>
      </c>
      <c r="M398" s="2">
        <v>103569.0</v>
      </c>
      <c r="N398" s="2">
        <v>21.0</v>
      </c>
      <c r="O398" s="3">
        <v>6928.006202</v>
      </c>
      <c r="P398" s="7" t="str">
        <f>VLOOKUP(A398,'New Data'!A:E,2,FALSE)</f>
        <v>Male</v>
      </c>
      <c r="Q398" s="7">
        <f>VLOOKUP(A398,'New Data'!A:E,3,FALSE)</f>
        <v>20</v>
      </c>
      <c r="R398" s="7" t="str">
        <f>VLOOKUP(A398,'New Data'!A:E,4,FALSE)</f>
        <v>New Jersey</v>
      </c>
      <c r="S398" s="9">
        <f>VLOOKUP(A398,'New Data'!A:E,5,FALSE)</f>
        <v>45179</v>
      </c>
      <c r="T398" s="10">
        <f t="shared" si="3"/>
        <v>329.9050572</v>
      </c>
      <c r="U398" s="11">
        <f t="shared" si="4"/>
        <v>0.003328091285</v>
      </c>
      <c r="V398" s="12">
        <f t="shared" si="7"/>
        <v>19.03298407</v>
      </c>
      <c r="W398" s="10">
        <f t="shared" si="5"/>
        <v>63.34350841</v>
      </c>
      <c r="X398" s="11">
        <f t="shared" si="8"/>
        <v>0.05769230769</v>
      </c>
      <c r="Y398" s="11">
        <f t="shared" si="6"/>
        <v>0.5333723439</v>
      </c>
    </row>
    <row r="399">
      <c r="A399" s="7" t="str">
        <f t="shared" si="1"/>
        <v>QROHR6546G</v>
      </c>
      <c r="B399" s="2" t="s">
        <v>1380</v>
      </c>
      <c r="C399" s="2" t="s">
        <v>1381</v>
      </c>
      <c r="D399" s="7" t="str">
        <f t="shared" si="2"/>
        <v>300x250 </v>
      </c>
      <c r="E399" s="2" t="s">
        <v>1382</v>
      </c>
      <c r="F399" s="2" t="s">
        <v>66</v>
      </c>
      <c r="G399" s="8" t="s">
        <v>29</v>
      </c>
      <c r="H399" s="2" t="s">
        <v>135</v>
      </c>
      <c r="I399" s="2" t="s">
        <v>31</v>
      </c>
      <c r="J399" s="2">
        <v>569171.0</v>
      </c>
      <c r="K399" s="2">
        <v>1354.0</v>
      </c>
      <c r="L399" s="2">
        <v>343050.0</v>
      </c>
      <c r="M399" s="2">
        <v>541133.0</v>
      </c>
      <c r="N399" s="2">
        <v>78.0</v>
      </c>
      <c r="O399" s="3">
        <v>7129.633287</v>
      </c>
      <c r="P399" s="7" t="str">
        <f>VLOOKUP(A399,'New Data'!A:E,2,FALSE)</f>
        <v>Female</v>
      </c>
      <c r="Q399" s="7">
        <f>VLOOKUP(A399,'New Data'!A:E,3,FALSE)</f>
        <v>36</v>
      </c>
      <c r="R399" s="7" t="str">
        <f>VLOOKUP(A399,'New Data'!A:E,4,FALSE)</f>
        <v>Vermont</v>
      </c>
      <c r="S399" s="9">
        <f>VLOOKUP(A399,'New Data'!A:E,5,FALSE)</f>
        <v>45337</v>
      </c>
      <c r="T399" s="10">
        <f t="shared" si="3"/>
        <v>91.40555496</v>
      </c>
      <c r="U399" s="11">
        <f t="shared" si="4"/>
        <v>0.002378898433</v>
      </c>
      <c r="V399" s="12">
        <f t="shared" si="7"/>
        <v>5.265608041</v>
      </c>
      <c r="W399" s="10">
        <f t="shared" si="5"/>
        <v>12.52634672</v>
      </c>
      <c r="X399" s="11">
        <f t="shared" si="8"/>
        <v>0.0576070901</v>
      </c>
      <c r="Y399" s="11">
        <f t="shared" si="6"/>
        <v>0.6027186909</v>
      </c>
    </row>
    <row r="400">
      <c r="A400" s="7" t="str">
        <f t="shared" si="1"/>
        <v>XRMMV3675M</v>
      </c>
      <c r="B400" s="2" t="s">
        <v>1383</v>
      </c>
      <c r="C400" s="2" t="s">
        <v>1384</v>
      </c>
      <c r="D400" s="7" t="str">
        <f t="shared" si="2"/>
        <v>300x50 </v>
      </c>
      <c r="E400" s="2" t="s">
        <v>1385</v>
      </c>
      <c r="F400" s="2" t="s">
        <v>28</v>
      </c>
      <c r="G400" s="8" t="s">
        <v>102</v>
      </c>
      <c r="H400" s="2" t="s">
        <v>30</v>
      </c>
      <c r="I400" s="2" t="s">
        <v>31</v>
      </c>
      <c r="J400" s="2">
        <v>119280.0</v>
      </c>
      <c r="K400" s="2">
        <v>400.0</v>
      </c>
      <c r="L400" s="2">
        <v>55665.0</v>
      </c>
      <c r="M400" s="2">
        <v>112913.0</v>
      </c>
      <c r="N400" s="2">
        <v>23.0</v>
      </c>
      <c r="O400" s="3">
        <v>6492.676343</v>
      </c>
      <c r="P400" s="7" t="str">
        <f>VLOOKUP(A400,'New Data'!A:E,2,FALSE)</f>
        <v>Male</v>
      </c>
      <c r="Q400" s="7">
        <f>VLOOKUP(A400,'New Data'!A:E,3,FALSE)</f>
        <v>38</v>
      </c>
      <c r="R400" s="7" t="str">
        <f>VLOOKUP(A400,'New Data'!A:E,4,FALSE)</f>
        <v>Ohio</v>
      </c>
      <c r="S400" s="9">
        <f>VLOOKUP(A400,'New Data'!A:E,5,FALSE)</f>
        <v>45196</v>
      </c>
      <c r="T400" s="10">
        <f t="shared" si="3"/>
        <v>282.2902758</v>
      </c>
      <c r="U400" s="11">
        <f t="shared" si="4"/>
        <v>0.003353454058</v>
      </c>
      <c r="V400" s="12">
        <f t="shared" si="7"/>
        <v>16.23169086</v>
      </c>
      <c r="W400" s="10">
        <f t="shared" si="5"/>
        <v>54.43222957</v>
      </c>
      <c r="X400" s="11">
        <f t="shared" si="8"/>
        <v>0.0575</v>
      </c>
      <c r="Y400" s="11">
        <f t="shared" si="6"/>
        <v>0.4666750503</v>
      </c>
    </row>
    <row r="401">
      <c r="A401" s="7" t="str">
        <f t="shared" si="1"/>
        <v>KYCQN5930T</v>
      </c>
      <c r="B401" s="2" t="s">
        <v>1386</v>
      </c>
      <c r="C401" s="2" t="s">
        <v>1387</v>
      </c>
      <c r="D401" s="7" t="str">
        <f t="shared" si="2"/>
        <v>320x50 </v>
      </c>
      <c r="E401" s="2" t="s">
        <v>1388</v>
      </c>
      <c r="F401" s="2" t="s">
        <v>36</v>
      </c>
      <c r="G401" s="8" t="s">
        <v>1389</v>
      </c>
      <c r="H401" s="2" t="s">
        <v>234</v>
      </c>
      <c r="I401" s="2" t="s">
        <v>31</v>
      </c>
      <c r="J401" s="2">
        <v>11561.0</v>
      </c>
      <c r="K401" s="2">
        <v>87.0</v>
      </c>
      <c r="L401" s="2">
        <v>4063.0</v>
      </c>
      <c r="M401" s="2">
        <v>9941.0</v>
      </c>
      <c r="N401" s="2">
        <v>5.0</v>
      </c>
      <c r="O401" s="3">
        <v>1911.931953</v>
      </c>
      <c r="P401" s="7" t="str">
        <f>VLOOKUP(A401,'New Data'!A:E,2,FALSE)</f>
        <v>Male</v>
      </c>
      <c r="Q401" s="7">
        <f>VLOOKUP(A401,'New Data'!A:E,3,FALSE)</f>
        <v>57</v>
      </c>
      <c r="R401" s="7" t="str">
        <f>VLOOKUP(A401,'New Data'!A:E,4,FALSE)</f>
        <v>Montana</v>
      </c>
      <c r="S401" s="9">
        <f>VLOOKUP(A401,'New Data'!A:E,5,FALSE)</f>
        <v>45164</v>
      </c>
      <c r="T401" s="10">
        <f t="shared" si="3"/>
        <v>382.3863906</v>
      </c>
      <c r="U401" s="11">
        <f t="shared" si="4"/>
        <v>0.00752530058</v>
      </c>
      <c r="V401" s="12">
        <f t="shared" si="7"/>
        <v>21.97622934</v>
      </c>
      <c r="W401" s="10">
        <f t="shared" si="5"/>
        <v>165.3777314</v>
      </c>
      <c r="X401" s="11">
        <f t="shared" si="8"/>
        <v>0.05747126437</v>
      </c>
      <c r="Y401" s="11">
        <f t="shared" si="6"/>
        <v>0.3514401868</v>
      </c>
    </row>
    <row r="402">
      <c r="A402" s="7" t="str">
        <f t="shared" si="1"/>
        <v>IBDNQ3988K</v>
      </c>
      <c r="B402" s="2" t="s">
        <v>1390</v>
      </c>
      <c r="C402" s="2" t="s">
        <v>1391</v>
      </c>
      <c r="D402" s="7" t="str">
        <f t="shared" si="2"/>
        <v>300x250 </v>
      </c>
      <c r="E402" s="2" t="s">
        <v>1392</v>
      </c>
      <c r="F402" s="2" t="s">
        <v>41</v>
      </c>
      <c r="G402" s="8" t="s">
        <v>1393</v>
      </c>
      <c r="H402" s="2" t="s">
        <v>30</v>
      </c>
      <c r="I402" s="2" t="s">
        <v>31</v>
      </c>
      <c r="J402" s="2">
        <v>42451.0</v>
      </c>
      <c r="K402" s="2">
        <v>122.0</v>
      </c>
      <c r="L402" s="2">
        <v>29142.0</v>
      </c>
      <c r="M402" s="2">
        <v>41093.0</v>
      </c>
      <c r="N402" s="2">
        <v>7.0</v>
      </c>
      <c r="O402" s="3">
        <v>1530.553686</v>
      </c>
      <c r="P402" s="7" t="str">
        <f>VLOOKUP(A402,'New Data'!A:E,2,FALSE)</f>
        <v>Female</v>
      </c>
      <c r="Q402" s="7">
        <f>VLOOKUP(A402,'New Data'!A:E,3,FALSE)</f>
        <v>27</v>
      </c>
      <c r="R402" s="7" t="str">
        <f>VLOOKUP(A402,'New Data'!A:E,4,FALSE)</f>
        <v>Nevada</v>
      </c>
      <c r="S402" s="9">
        <f>VLOOKUP(A402,'New Data'!A:E,5,FALSE)</f>
        <v>45024</v>
      </c>
      <c r="T402" s="10">
        <f t="shared" si="3"/>
        <v>218.6505266</v>
      </c>
      <c r="U402" s="11">
        <f t="shared" si="4"/>
        <v>0.002873901675</v>
      </c>
      <c r="V402" s="12">
        <f t="shared" si="7"/>
        <v>12.54552202</v>
      </c>
      <c r="W402" s="10">
        <f t="shared" si="5"/>
        <v>36.05459674</v>
      </c>
      <c r="X402" s="11">
        <f t="shared" si="8"/>
        <v>0.05737704918</v>
      </c>
      <c r="Y402" s="11">
        <f t="shared" si="6"/>
        <v>0.6864855952</v>
      </c>
    </row>
    <row r="403">
      <c r="A403" s="7" t="str">
        <f t="shared" si="1"/>
        <v>NKXQD8942M</v>
      </c>
      <c r="B403" s="2" t="s">
        <v>1394</v>
      </c>
      <c r="C403" s="2" t="s">
        <v>1395</v>
      </c>
      <c r="D403" s="7" t="str">
        <f t="shared" si="2"/>
        <v>300x250 </v>
      </c>
      <c r="E403" s="2" t="s">
        <v>914</v>
      </c>
      <c r="F403" s="2" t="s">
        <v>66</v>
      </c>
      <c r="G403" s="8" t="s">
        <v>371</v>
      </c>
      <c r="H403" s="2" t="s">
        <v>48</v>
      </c>
      <c r="I403" s="2" t="s">
        <v>31</v>
      </c>
      <c r="J403" s="2">
        <v>43057.0</v>
      </c>
      <c r="K403" s="2">
        <v>122.0</v>
      </c>
      <c r="L403" s="2">
        <v>23767.0</v>
      </c>
      <c r="M403" s="2">
        <v>41484.0</v>
      </c>
      <c r="N403" s="2">
        <v>7.0</v>
      </c>
      <c r="O403" s="3">
        <v>5884.931394</v>
      </c>
      <c r="P403" s="7" t="str">
        <f>VLOOKUP(A403,'New Data'!A:E,2,FALSE)</f>
        <v>Female</v>
      </c>
      <c r="Q403" s="7">
        <f>VLOOKUP(A403,'New Data'!A:E,3,FALSE)</f>
        <v>36</v>
      </c>
      <c r="R403" s="7" t="str">
        <f>VLOOKUP(A403,'New Data'!A:E,4,FALSE)</f>
        <v>Texas</v>
      </c>
      <c r="S403" s="9">
        <f>VLOOKUP(A403,'New Data'!A:E,5,FALSE)</f>
        <v>45125</v>
      </c>
      <c r="T403" s="10">
        <f t="shared" si="3"/>
        <v>840.7044849</v>
      </c>
      <c r="U403" s="11">
        <f t="shared" si="4"/>
        <v>0.002833453329</v>
      </c>
      <c r="V403" s="12">
        <f t="shared" si="7"/>
        <v>48.23714257</v>
      </c>
      <c r="W403" s="10">
        <f t="shared" si="5"/>
        <v>136.6776922</v>
      </c>
      <c r="X403" s="11">
        <f t="shared" si="8"/>
        <v>0.05737704918</v>
      </c>
      <c r="Y403" s="11">
        <f t="shared" si="6"/>
        <v>0.5519892236</v>
      </c>
    </row>
    <row r="404">
      <c r="A404" s="7" t="str">
        <f t="shared" si="1"/>
        <v>HNWTV2993L</v>
      </c>
      <c r="B404" s="2" t="s">
        <v>1396</v>
      </c>
      <c r="C404" s="2" t="s">
        <v>1397</v>
      </c>
      <c r="D404" s="7" t="str">
        <f t="shared" si="2"/>
        <v>320x50 </v>
      </c>
      <c r="E404" s="2" t="s">
        <v>1398</v>
      </c>
      <c r="F404" s="2" t="s">
        <v>28</v>
      </c>
      <c r="G404" s="8" t="s">
        <v>1399</v>
      </c>
      <c r="H404" s="2" t="s">
        <v>62</v>
      </c>
      <c r="I404" s="2" t="s">
        <v>31</v>
      </c>
      <c r="J404" s="2">
        <v>10903.0</v>
      </c>
      <c r="K404" s="2">
        <v>35.0</v>
      </c>
      <c r="L404" s="2">
        <v>3776.0</v>
      </c>
      <c r="M404" s="2">
        <v>9581.0</v>
      </c>
      <c r="N404" s="2">
        <v>2.0</v>
      </c>
      <c r="O404" s="3">
        <v>1460.009754</v>
      </c>
      <c r="P404" s="7" t="str">
        <f>VLOOKUP(A404,'New Data'!A:E,2,FALSE)</f>
        <v>Male</v>
      </c>
      <c r="Q404" s="7">
        <f>VLOOKUP(A404,'New Data'!A:E,3,FALSE)</f>
        <v>50</v>
      </c>
      <c r="R404" s="7" t="str">
        <f>VLOOKUP(A404,'New Data'!A:E,4,FALSE)</f>
        <v>Maryland</v>
      </c>
      <c r="S404" s="9">
        <f>VLOOKUP(A404,'New Data'!A:E,5,FALSE)</f>
        <v>45013</v>
      </c>
      <c r="T404" s="10">
        <f t="shared" si="3"/>
        <v>730.004877</v>
      </c>
      <c r="U404" s="11">
        <f t="shared" si="4"/>
        <v>0.003210125653</v>
      </c>
      <c r="V404" s="12">
        <f t="shared" si="7"/>
        <v>41.7145644</v>
      </c>
      <c r="W404" s="10">
        <f t="shared" si="5"/>
        <v>133.9089933</v>
      </c>
      <c r="X404" s="11">
        <f t="shared" si="8"/>
        <v>0.05714285714</v>
      </c>
      <c r="Y404" s="11">
        <f t="shared" si="6"/>
        <v>0.3463266991</v>
      </c>
    </row>
    <row r="405">
      <c r="A405" s="7" t="str">
        <f t="shared" si="1"/>
        <v>PQLGX6807T</v>
      </c>
      <c r="B405" s="2" t="s">
        <v>1400</v>
      </c>
      <c r="C405" s="2" t="s">
        <v>1401</v>
      </c>
      <c r="D405" s="7" t="str">
        <f t="shared" si="2"/>
        <v>300x250 </v>
      </c>
      <c r="E405" s="2" t="s">
        <v>1402</v>
      </c>
      <c r="F405" s="2" t="s">
        <v>36</v>
      </c>
      <c r="G405" s="8" t="s">
        <v>713</v>
      </c>
      <c r="H405" s="2" t="s">
        <v>30</v>
      </c>
      <c r="I405" s="2" t="s">
        <v>53</v>
      </c>
      <c r="J405" s="2">
        <v>16175.0</v>
      </c>
      <c r="K405" s="2">
        <v>35.0</v>
      </c>
      <c r="L405" s="2">
        <v>1923.0</v>
      </c>
      <c r="M405" s="2">
        <v>15085.0</v>
      </c>
      <c r="N405" s="2">
        <v>2.0</v>
      </c>
      <c r="O405" s="3">
        <v>1649.069475</v>
      </c>
      <c r="P405" s="7" t="str">
        <f>VLOOKUP(A405,'New Data'!A:E,2,FALSE)</f>
        <v>Male</v>
      </c>
      <c r="Q405" s="7">
        <f>VLOOKUP(A405,'New Data'!A:E,3,FALSE)</f>
        <v>62</v>
      </c>
      <c r="R405" s="7" t="str">
        <f>VLOOKUP(A405,'New Data'!A:E,4,FALSE)</f>
        <v>South Dakota</v>
      </c>
      <c r="S405" s="9">
        <f>VLOOKUP(A405,'New Data'!A:E,5,FALSE)</f>
        <v>45175</v>
      </c>
      <c r="T405" s="10">
        <f t="shared" si="3"/>
        <v>824.5347375</v>
      </c>
      <c r="U405" s="11">
        <f t="shared" si="4"/>
        <v>0.002163833076</v>
      </c>
      <c r="V405" s="12">
        <f t="shared" si="7"/>
        <v>47.11627071</v>
      </c>
      <c r="W405" s="10">
        <f t="shared" si="5"/>
        <v>101.951745</v>
      </c>
      <c r="X405" s="11">
        <f t="shared" si="8"/>
        <v>0.05714285714</v>
      </c>
      <c r="Y405" s="11">
        <f t="shared" si="6"/>
        <v>0.1188871716</v>
      </c>
    </row>
    <row r="406">
      <c r="A406" s="7" t="str">
        <f t="shared" si="1"/>
        <v>LAUXF7510L</v>
      </c>
      <c r="B406" s="2" t="s">
        <v>1403</v>
      </c>
      <c r="C406" s="2" t="s">
        <v>1404</v>
      </c>
      <c r="D406" s="7" t="str">
        <f t="shared" si="2"/>
        <v>300x250 </v>
      </c>
      <c r="E406" s="2" t="s">
        <v>333</v>
      </c>
      <c r="F406" s="2" t="s">
        <v>28</v>
      </c>
      <c r="G406" s="8" t="s">
        <v>1405</v>
      </c>
      <c r="H406" s="2" t="s">
        <v>48</v>
      </c>
      <c r="I406" s="2" t="s">
        <v>31</v>
      </c>
      <c r="J406" s="2">
        <v>14693.0</v>
      </c>
      <c r="K406" s="2">
        <v>70.0</v>
      </c>
      <c r="L406" s="2">
        <v>6597.0</v>
      </c>
      <c r="M406" s="2">
        <v>13508.0</v>
      </c>
      <c r="N406" s="2">
        <v>4.0</v>
      </c>
      <c r="O406" s="3">
        <v>2047.348924</v>
      </c>
      <c r="P406" s="7" t="str">
        <f>VLOOKUP(A406,'New Data'!A:E,2,FALSE)</f>
        <v>Female</v>
      </c>
      <c r="Q406" s="7">
        <f>VLOOKUP(A406,'New Data'!A:E,3,FALSE)</f>
        <v>30</v>
      </c>
      <c r="R406" s="7" t="str">
        <f>VLOOKUP(A406,'New Data'!A:E,4,FALSE)</f>
        <v>West Virginia</v>
      </c>
      <c r="S406" s="9">
        <f>VLOOKUP(A406,'New Data'!A:E,5,FALSE)</f>
        <v>45430</v>
      </c>
      <c r="T406" s="10">
        <f t="shared" si="3"/>
        <v>511.837231</v>
      </c>
      <c r="U406" s="11">
        <f t="shared" si="4"/>
        <v>0.004764173416</v>
      </c>
      <c r="V406" s="12">
        <f t="shared" si="7"/>
        <v>29.24784177</v>
      </c>
      <c r="W406" s="10">
        <f t="shared" si="5"/>
        <v>139.3417902</v>
      </c>
      <c r="X406" s="11">
        <f t="shared" si="8"/>
        <v>0.05714285714</v>
      </c>
      <c r="Y406" s="11">
        <f t="shared" si="6"/>
        <v>0.4489893146</v>
      </c>
    </row>
    <row r="407">
      <c r="A407" s="7" t="str">
        <f t="shared" si="1"/>
        <v>EZLPP1861T</v>
      </c>
      <c r="B407" s="2" t="s">
        <v>1406</v>
      </c>
      <c r="C407" s="2" t="s">
        <v>1407</v>
      </c>
      <c r="D407" s="7" t="str">
        <f t="shared" si="2"/>
        <v>320x50 </v>
      </c>
      <c r="E407" s="2" t="s">
        <v>233</v>
      </c>
      <c r="F407" s="2" t="s">
        <v>36</v>
      </c>
      <c r="G407" s="8" t="s">
        <v>29</v>
      </c>
      <c r="H407" s="2" t="s">
        <v>48</v>
      </c>
      <c r="I407" s="2" t="s">
        <v>31</v>
      </c>
      <c r="J407" s="2">
        <v>37269.0</v>
      </c>
      <c r="K407" s="2">
        <v>106.0</v>
      </c>
      <c r="L407" s="2">
        <v>11667.0</v>
      </c>
      <c r="M407" s="2">
        <v>33260.0</v>
      </c>
      <c r="N407" s="2">
        <v>6.0</v>
      </c>
      <c r="O407" s="3">
        <v>1453.075462</v>
      </c>
      <c r="P407" s="7" t="str">
        <f>VLOOKUP(A407,'New Data'!A:E,2,FALSE)</f>
        <v>Female</v>
      </c>
      <c r="Q407" s="7">
        <f>VLOOKUP(A407,'New Data'!A:E,3,FALSE)</f>
        <v>38</v>
      </c>
      <c r="R407" s="7" t="str">
        <f>VLOOKUP(A407,'New Data'!A:E,4,FALSE)</f>
        <v>Colorado</v>
      </c>
      <c r="S407" s="9">
        <f>VLOOKUP(A407,'New Data'!A:E,5,FALSE)</f>
        <v>45489</v>
      </c>
      <c r="T407" s="10">
        <f t="shared" si="3"/>
        <v>242.1792437</v>
      </c>
      <c r="U407" s="11">
        <f t="shared" si="4"/>
        <v>0.002844186858</v>
      </c>
      <c r="V407" s="12">
        <f t="shared" si="7"/>
        <v>13.70825908</v>
      </c>
      <c r="W407" s="10">
        <f t="shared" si="5"/>
        <v>38.9888503</v>
      </c>
      <c r="X407" s="11">
        <f t="shared" si="8"/>
        <v>0.05660377358</v>
      </c>
      <c r="Y407" s="11">
        <f t="shared" si="6"/>
        <v>0.313048378</v>
      </c>
    </row>
    <row r="408">
      <c r="A408" s="7" t="str">
        <f t="shared" si="1"/>
        <v>TMWLJ3345S</v>
      </c>
      <c r="B408" s="2" t="s">
        <v>1408</v>
      </c>
      <c r="C408" s="2" t="s">
        <v>1409</v>
      </c>
      <c r="D408" s="7" t="str">
        <f t="shared" si="2"/>
        <v>300x50 </v>
      </c>
      <c r="E408" s="2" t="s">
        <v>1410</v>
      </c>
      <c r="F408" s="2" t="s">
        <v>28</v>
      </c>
      <c r="G408" s="8" t="s">
        <v>871</v>
      </c>
      <c r="H408" s="2" t="s">
        <v>48</v>
      </c>
      <c r="I408" s="2" t="s">
        <v>31</v>
      </c>
      <c r="J408" s="2">
        <v>40929.0</v>
      </c>
      <c r="K408" s="2">
        <v>142.0</v>
      </c>
      <c r="L408" s="2">
        <v>9249.0</v>
      </c>
      <c r="M408" s="2">
        <v>31564.0</v>
      </c>
      <c r="N408" s="2">
        <v>8.0</v>
      </c>
      <c r="O408" s="3">
        <v>6764.520637</v>
      </c>
      <c r="P408" s="7" t="str">
        <f>VLOOKUP(A408,'New Data'!A:E,2,FALSE)</f>
        <v>Male</v>
      </c>
      <c r="Q408" s="7">
        <f>VLOOKUP(A408,'New Data'!A:E,3,FALSE)</f>
        <v>39</v>
      </c>
      <c r="R408" s="7" t="str">
        <f>VLOOKUP(A408,'New Data'!A:E,4,FALSE)</f>
        <v>Hawaii</v>
      </c>
      <c r="S408" s="9">
        <f>VLOOKUP(A408,'New Data'!A:E,5,FALSE)</f>
        <v>45061</v>
      </c>
      <c r="T408" s="10">
        <f t="shared" si="3"/>
        <v>845.5650796</v>
      </c>
      <c r="U408" s="11">
        <f t="shared" si="4"/>
        <v>0.003469422659</v>
      </c>
      <c r="V408" s="12">
        <f t="shared" si="7"/>
        <v>47.63746927</v>
      </c>
      <c r="W408" s="10">
        <f t="shared" si="5"/>
        <v>165.2745153</v>
      </c>
      <c r="X408" s="11">
        <f t="shared" si="8"/>
        <v>0.05633802817</v>
      </c>
      <c r="Y408" s="11">
        <f t="shared" si="6"/>
        <v>0.2259766913</v>
      </c>
    </row>
    <row r="409">
      <c r="A409" s="7" t="str">
        <f t="shared" si="1"/>
        <v>FHALK0254I</v>
      </c>
      <c r="B409" s="2" t="s">
        <v>1411</v>
      </c>
      <c r="C409" s="2" t="s">
        <v>1412</v>
      </c>
      <c r="D409" s="7" t="str">
        <f t="shared" si="2"/>
        <v>320x50 </v>
      </c>
      <c r="E409" s="2" t="s">
        <v>1413</v>
      </c>
      <c r="F409" s="2" t="s">
        <v>36</v>
      </c>
      <c r="G409" s="8" t="s">
        <v>188</v>
      </c>
      <c r="H409" s="2" t="s">
        <v>71</v>
      </c>
      <c r="I409" s="2" t="s">
        <v>31</v>
      </c>
      <c r="J409" s="2">
        <v>12220.0</v>
      </c>
      <c r="K409" s="2">
        <v>54.0</v>
      </c>
      <c r="L409" s="2">
        <v>7133.0</v>
      </c>
      <c r="M409" s="2">
        <v>11331.0</v>
      </c>
      <c r="N409" s="2">
        <v>3.0</v>
      </c>
      <c r="O409" s="3">
        <v>1478.392247</v>
      </c>
      <c r="P409" s="7" t="str">
        <f>VLOOKUP(A409,'New Data'!A:E,2,FALSE)</f>
        <v>Male</v>
      </c>
      <c r="Q409" s="7">
        <f>VLOOKUP(A409,'New Data'!A:E,3,FALSE)</f>
        <v>29</v>
      </c>
      <c r="R409" s="7" t="str">
        <f>VLOOKUP(A409,'New Data'!A:E,4,FALSE)</f>
        <v>Colorado</v>
      </c>
      <c r="S409" s="9">
        <f>VLOOKUP(A409,'New Data'!A:E,5,FALSE)</f>
        <v>45288</v>
      </c>
      <c r="T409" s="10">
        <f t="shared" si="3"/>
        <v>492.7974157</v>
      </c>
      <c r="U409" s="11">
        <f t="shared" si="4"/>
        <v>0.00441898527</v>
      </c>
      <c r="V409" s="12">
        <f t="shared" si="7"/>
        <v>27.3776342</v>
      </c>
      <c r="W409" s="10">
        <f t="shared" si="5"/>
        <v>120.9813623</v>
      </c>
      <c r="X409" s="11">
        <f t="shared" si="8"/>
        <v>0.05555555556</v>
      </c>
      <c r="Y409" s="11">
        <f t="shared" si="6"/>
        <v>0.5837152209</v>
      </c>
    </row>
    <row r="410">
      <c r="A410" s="7" t="str">
        <f t="shared" si="1"/>
        <v>WNXZE3849P</v>
      </c>
      <c r="B410" s="2" t="s">
        <v>1414</v>
      </c>
      <c r="C410" s="2" t="s">
        <v>1415</v>
      </c>
      <c r="D410" s="7" t="str">
        <f t="shared" si="2"/>
        <v>320x50 </v>
      </c>
      <c r="E410" s="2" t="s">
        <v>555</v>
      </c>
      <c r="F410" s="2" t="s">
        <v>28</v>
      </c>
      <c r="G410" s="8" t="s">
        <v>782</v>
      </c>
      <c r="H410" s="2" t="s">
        <v>71</v>
      </c>
      <c r="I410" s="2" t="s">
        <v>31</v>
      </c>
      <c r="J410" s="2">
        <v>16151.0</v>
      </c>
      <c r="K410" s="2">
        <v>54.0</v>
      </c>
      <c r="L410" s="2">
        <v>4360.0</v>
      </c>
      <c r="M410" s="2">
        <v>11358.0</v>
      </c>
      <c r="N410" s="2">
        <v>3.0</v>
      </c>
      <c r="O410" s="3">
        <v>1706.224318</v>
      </c>
      <c r="P410" s="7" t="str">
        <f>VLOOKUP(A410,'New Data'!A:E,2,FALSE)</f>
        <v>Female</v>
      </c>
      <c r="Q410" s="7">
        <f>VLOOKUP(A410,'New Data'!A:E,3,FALSE)</f>
        <v>58</v>
      </c>
      <c r="R410" s="7" t="str">
        <f>VLOOKUP(A410,'New Data'!A:E,4,FALSE)</f>
        <v>Maine</v>
      </c>
      <c r="S410" s="9">
        <f>VLOOKUP(A410,'New Data'!A:E,5,FALSE)</f>
        <v>45365</v>
      </c>
      <c r="T410" s="10">
        <f t="shared" si="3"/>
        <v>568.7414393</v>
      </c>
      <c r="U410" s="11">
        <f t="shared" si="4"/>
        <v>0.003343446226</v>
      </c>
      <c r="V410" s="12">
        <f t="shared" si="7"/>
        <v>31.59674663</v>
      </c>
      <c r="W410" s="10">
        <f t="shared" si="5"/>
        <v>105.6420233</v>
      </c>
      <c r="X410" s="11">
        <f t="shared" si="8"/>
        <v>0.05555555556</v>
      </c>
      <c r="Y410" s="11">
        <f t="shared" si="6"/>
        <v>0.2699523249</v>
      </c>
    </row>
    <row r="411">
      <c r="A411" s="7" t="str">
        <f t="shared" si="1"/>
        <v>CUHNL0300I</v>
      </c>
      <c r="B411" s="2" t="s">
        <v>1416</v>
      </c>
      <c r="C411" s="2" t="s">
        <v>1417</v>
      </c>
      <c r="D411" s="7" t="str">
        <f t="shared" si="2"/>
        <v>300x250 </v>
      </c>
      <c r="E411" s="2" t="s">
        <v>1418</v>
      </c>
      <c r="F411" s="2" t="s">
        <v>36</v>
      </c>
      <c r="G411" s="8" t="s">
        <v>871</v>
      </c>
      <c r="H411" s="2" t="s">
        <v>80</v>
      </c>
      <c r="I411" s="2" t="s">
        <v>31</v>
      </c>
      <c r="J411" s="2">
        <v>12280.0</v>
      </c>
      <c r="K411" s="2">
        <v>90.0</v>
      </c>
      <c r="L411" s="2">
        <v>7633.0</v>
      </c>
      <c r="M411" s="2">
        <v>11053.0</v>
      </c>
      <c r="N411" s="2">
        <v>5.0</v>
      </c>
      <c r="O411" s="3">
        <v>1452.207361</v>
      </c>
      <c r="P411" s="7" t="str">
        <f>VLOOKUP(A411,'New Data'!A:E,2,FALSE)</f>
        <v>Female</v>
      </c>
      <c r="Q411" s="7">
        <f>VLOOKUP(A411,'New Data'!A:E,3,FALSE)</f>
        <v>59</v>
      </c>
      <c r="R411" s="7" t="str">
        <f>VLOOKUP(A411,'New Data'!A:E,4,FALSE)</f>
        <v>Maryland</v>
      </c>
      <c r="S411" s="9">
        <f>VLOOKUP(A411,'New Data'!A:E,5,FALSE)</f>
        <v>45179</v>
      </c>
      <c r="T411" s="10">
        <f t="shared" si="3"/>
        <v>290.4414722</v>
      </c>
      <c r="U411" s="11">
        <f t="shared" si="4"/>
        <v>0.007328990228</v>
      </c>
      <c r="V411" s="12">
        <f t="shared" si="7"/>
        <v>16.13563734</v>
      </c>
      <c r="W411" s="10">
        <f t="shared" si="5"/>
        <v>118.2579284</v>
      </c>
      <c r="X411" s="11">
        <f t="shared" si="8"/>
        <v>0.05555555556</v>
      </c>
      <c r="Y411" s="11">
        <f t="shared" si="6"/>
        <v>0.6215798046</v>
      </c>
    </row>
    <row r="412">
      <c r="A412" s="7" t="str">
        <f t="shared" si="1"/>
        <v>YAWMM0905I</v>
      </c>
      <c r="B412" s="2" t="s">
        <v>1419</v>
      </c>
      <c r="C412" s="2" t="s">
        <v>1420</v>
      </c>
      <c r="D412" s="7" t="str">
        <f t="shared" si="2"/>
        <v>300x250 </v>
      </c>
      <c r="E412" s="2" t="s">
        <v>1421</v>
      </c>
      <c r="F412" s="2" t="s">
        <v>66</v>
      </c>
      <c r="G412" s="8" t="s">
        <v>816</v>
      </c>
      <c r="H412" s="2" t="s">
        <v>30</v>
      </c>
      <c r="I412" s="2" t="s">
        <v>53</v>
      </c>
      <c r="J412" s="2">
        <v>38070.0</v>
      </c>
      <c r="K412" s="2">
        <v>146.0</v>
      </c>
      <c r="L412" s="2">
        <v>15253.0</v>
      </c>
      <c r="M412" s="2">
        <v>35453.0</v>
      </c>
      <c r="N412" s="2">
        <v>8.0</v>
      </c>
      <c r="O412" s="3">
        <v>1653.510777</v>
      </c>
      <c r="P412" s="7" t="str">
        <f>VLOOKUP(A412,'New Data'!A:E,2,FALSE)</f>
        <v>Female</v>
      </c>
      <c r="Q412" s="7">
        <f>VLOOKUP(A412,'New Data'!A:E,3,FALSE)</f>
        <v>39</v>
      </c>
      <c r="R412" s="7" t="str">
        <f>VLOOKUP(A412,'New Data'!A:E,4,FALSE)</f>
        <v>Iowa</v>
      </c>
      <c r="S412" s="9">
        <f>VLOOKUP(A412,'New Data'!A:E,5,FALSE)</f>
        <v>45265</v>
      </c>
      <c r="T412" s="10">
        <f t="shared" si="3"/>
        <v>206.6888471</v>
      </c>
      <c r="U412" s="11">
        <f t="shared" si="4"/>
        <v>0.003835040714</v>
      </c>
      <c r="V412" s="12">
        <f t="shared" si="7"/>
        <v>11.32541628</v>
      </c>
      <c r="W412" s="10">
        <f t="shared" si="5"/>
        <v>43.43343255</v>
      </c>
      <c r="X412" s="11">
        <f t="shared" si="8"/>
        <v>0.05479452055</v>
      </c>
      <c r="Y412" s="11">
        <f t="shared" si="6"/>
        <v>0.4006566851</v>
      </c>
    </row>
    <row r="413">
      <c r="A413" s="7" t="str">
        <f t="shared" si="1"/>
        <v>KRPSH7899E</v>
      </c>
      <c r="B413" s="2" t="s">
        <v>1422</v>
      </c>
      <c r="C413" s="2" t="s">
        <v>1423</v>
      </c>
      <c r="D413" s="7" t="str">
        <f t="shared" si="2"/>
        <v>320x50 </v>
      </c>
      <c r="E413" s="2" t="s">
        <v>1424</v>
      </c>
      <c r="F413" s="2" t="s">
        <v>66</v>
      </c>
      <c r="G413" s="8" t="s">
        <v>93</v>
      </c>
      <c r="H413" s="2" t="s">
        <v>30</v>
      </c>
      <c r="I413" s="2" t="s">
        <v>31</v>
      </c>
      <c r="J413" s="2">
        <v>22163.0</v>
      </c>
      <c r="K413" s="2">
        <v>55.0</v>
      </c>
      <c r="L413" s="2">
        <v>2368.0</v>
      </c>
      <c r="M413" s="2">
        <v>8130.0</v>
      </c>
      <c r="N413" s="2">
        <v>3.0</v>
      </c>
      <c r="O413" s="3">
        <v>1493.779328</v>
      </c>
      <c r="P413" s="7" t="str">
        <f>VLOOKUP(A413,'New Data'!A:E,2,FALSE)</f>
        <v>Female</v>
      </c>
      <c r="Q413" s="7">
        <f>VLOOKUP(A413,'New Data'!A:E,3,FALSE)</f>
        <v>41</v>
      </c>
      <c r="R413" s="7" t="str">
        <f>VLOOKUP(A413,'New Data'!A:E,4,FALSE)</f>
        <v>Alaska</v>
      </c>
      <c r="S413" s="9">
        <f>VLOOKUP(A413,'New Data'!A:E,5,FALSE)</f>
        <v>45376</v>
      </c>
      <c r="T413" s="10">
        <f t="shared" si="3"/>
        <v>497.9264427</v>
      </c>
      <c r="U413" s="11">
        <f t="shared" si="4"/>
        <v>0.0024816135</v>
      </c>
      <c r="V413" s="12">
        <f t="shared" si="7"/>
        <v>27.15962415</v>
      </c>
      <c r="W413" s="10">
        <f t="shared" si="5"/>
        <v>67.39968993</v>
      </c>
      <c r="X413" s="11">
        <f t="shared" si="8"/>
        <v>0.05454545455</v>
      </c>
      <c r="Y413" s="11">
        <f t="shared" si="6"/>
        <v>0.1068447412</v>
      </c>
    </row>
    <row r="414">
      <c r="A414" s="7" t="str">
        <f t="shared" si="1"/>
        <v>WKMPV6304C</v>
      </c>
      <c r="B414" s="2" t="s">
        <v>1425</v>
      </c>
      <c r="C414" s="2" t="s">
        <v>1426</v>
      </c>
      <c r="D414" s="7" t="str">
        <f t="shared" si="2"/>
        <v>300x250 </v>
      </c>
      <c r="E414" s="2" t="s">
        <v>1427</v>
      </c>
      <c r="F414" s="2" t="s">
        <v>36</v>
      </c>
      <c r="G414" s="8" t="s">
        <v>1428</v>
      </c>
      <c r="H414" s="2" t="s">
        <v>48</v>
      </c>
      <c r="I414" s="2" t="s">
        <v>31</v>
      </c>
      <c r="J414" s="2">
        <v>18458.0</v>
      </c>
      <c r="K414" s="2">
        <v>111.0</v>
      </c>
      <c r="L414" s="2">
        <v>3623.0</v>
      </c>
      <c r="M414" s="2">
        <v>16934.0</v>
      </c>
      <c r="N414" s="2">
        <v>6.0</v>
      </c>
      <c r="O414" s="3">
        <v>2866.496671</v>
      </c>
      <c r="P414" s="7" t="str">
        <f>VLOOKUP(A414,'New Data'!A:E,2,FALSE)</f>
        <v>Female</v>
      </c>
      <c r="Q414" s="7">
        <f>VLOOKUP(A414,'New Data'!A:E,3,FALSE)</f>
        <v>48</v>
      </c>
      <c r="R414" s="7" t="str">
        <f>VLOOKUP(A414,'New Data'!A:E,4,FALSE)</f>
        <v>Indiana</v>
      </c>
      <c r="S414" s="9">
        <f>VLOOKUP(A414,'New Data'!A:E,5,FALSE)</f>
        <v>45558</v>
      </c>
      <c r="T414" s="10">
        <f t="shared" si="3"/>
        <v>477.7494452</v>
      </c>
      <c r="U414" s="11">
        <f t="shared" si="4"/>
        <v>0.006013652617</v>
      </c>
      <c r="V414" s="12">
        <f t="shared" si="7"/>
        <v>25.82429433</v>
      </c>
      <c r="W414" s="10">
        <f t="shared" si="5"/>
        <v>155.2983352</v>
      </c>
      <c r="X414" s="11">
        <f t="shared" si="8"/>
        <v>0.05405405405</v>
      </c>
      <c r="Y414" s="11">
        <f t="shared" si="6"/>
        <v>0.1962834543</v>
      </c>
    </row>
    <row r="415">
      <c r="A415" s="7" t="str">
        <f t="shared" si="1"/>
        <v>ESXTC0601A</v>
      </c>
      <c r="B415" s="2" t="s">
        <v>1429</v>
      </c>
      <c r="C415" s="2" t="s">
        <v>1430</v>
      </c>
      <c r="D415" s="7" t="str">
        <f t="shared" si="2"/>
        <v>300x50 </v>
      </c>
      <c r="E415" s="2" t="s">
        <v>1431</v>
      </c>
      <c r="F415" s="2" t="s">
        <v>66</v>
      </c>
      <c r="G415" s="8" t="s">
        <v>1350</v>
      </c>
      <c r="H415" s="2" t="s">
        <v>48</v>
      </c>
      <c r="I415" s="2" t="s">
        <v>31</v>
      </c>
      <c r="J415" s="2">
        <v>100800.0</v>
      </c>
      <c r="K415" s="2">
        <v>185.0</v>
      </c>
      <c r="L415" s="2">
        <v>14473.0</v>
      </c>
      <c r="M415" s="2">
        <v>85424.0</v>
      </c>
      <c r="N415" s="2">
        <v>10.0</v>
      </c>
      <c r="O415" s="3">
        <v>7004.730483</v>
      </c>
      <c r="P415" s="7" t="str">
        <f>VLOOKUP(A415,'New Data'!A:E,2,FALSE)</f>
        <v>Male</v>
      </c>
      <c r="Q415" s="7">
        <f>VLOOKUP(A415,'New Data'!A:E,3,FALSE)</f>
        <v>22</v>
      </c>
      <c r="R415" s="7" t="str">
        <f>VLOOKUP(A415,'New Data'!A:E,4,FALSE)</f>
        <v>Minnesota</v>
      </c>
      <c r="S415" s="9">
        <f>VLOOKUP(A415,'New Data'!A:E,5,FALSE)</f>
        <v>45412</v>
      </c>
      <c r="T415" s="10">
        <f t="shared" si="3"/>
        <v>700.4730483</v>
      </c>
      <c r="U415" s="11">
        <f t="shared" si="4"/>
        <v>0.00183531746</v>
      </c>
      <c r="V415" s="12">
        <f t="shared" si="7"/>
        <v>37.86340802</v>
      </c>
      <c r="W415" s="10">
        <f t="shared" si="5"/>
        <v>69.49137384</v>
      </c>
      <c r="X415" s="11">
        <f t="shared" si="8"/>
        <v>0.05405405405</v>
      </c>
      <c r="Y415" s="11">
        <f t="shared" si="6"/>
        <v>0.1435813492</v>
      </c>
    </row>
    <row r="416">
      <c r="A416" s="7" t="str">
        <f t="shared" si="1"/>
        <v>ETYCF9135S</v>
      </c>
      <c r="B416" s="2" t="s">
        <v>1432</v>
      </c>
      <c r="C416" s="2" t="s">
        <v>1433</v>
      </c>
      <c r="D416" s="7" t="str">
        <f t="shared" si="2"/>
        <v>320x50 </v>
      </c>
      <c r="E416" s="2" t="s">
        <v>1434</v>
      </c>
      <c r="F416" s="2" t="s">
        <v>28</v>
      </c>
      <c r="G416" s="8" t="s">
        <v>1229</v>
      </c>
      <c r="H416" s="2" t="s">
        <v>89</v>
      </c>
      <c r="I416" s="2" t="s">
        <v>31</v>
      </c>
      <c r="J416" s="2">
        <v>115673.0</v>
      </c>
      <c r="K416" s="2">
        <v>410.0</v>
      </c>
      <c r="L416" s="2">
        <v>52475.0</v>
      </c>
      <c r="M416" s="2">
        <v>97166.0</v>
      </c>
      <c r="N416" s="2">
        <v>22.0</v>
      </c>
      <c r="O416" s="3">
        <v>5045.93793</v>
      </c>
      <c r="P416" s="7" t="str">
        <f>VLOOKUP(A416,'New Data'!A:E,2,FALSE)</f>
        <v>Male</v>
      </c>
      <c r="Q416" s="7">
        <f>VLOOKUP(A416,'New Data'!A:E,3,FALSE)</f>
        <v>37</v>
      </c>
      <c r="R416" s="7" t="str">
        <f>VLOOKUP(A416,'New Data'!A:E,4,FALSE)</f>
        <v>North Dakota</v>
      </c>
      <c r="S416" s="9">
        <f>VLOOKUP(A416,'New Data'!A:E,5,FALSE)</f>
        <v>45077</v>
      </c>
      <c r="T416" s="10">
        <f t="shared" si="3"/>
        <v>229.360815</v>
      </c>
      <c r="U416" s="11">
        <f t="shared" si="4"/>
        <v>0.00354447451</v>
      </c>
      <c r="V416" s="12">
        <f t="shared" si="7"/>
        <v>12.30716568</v>
      </c>
      <c r="W416" s="10">
        <f t="shared" si="5"/>
        <v>43.62243505</v>
      </c>
      <c r="X416" s="11">
        <f t="shared" si="8"/>
        <v>0.05365853659</v>
      </c>
      <c r="Y416" s="11">
        <f t="shared" si="6"/>
        <v>0.453649512</v>
      </c>
    </row>
    <row r="417">
      <c r="A417" s="7" t="str">
        <f t="shared" si="1"/>
        <v>FAMYP0995M</v>
      </c>
      <c r="B417" s="2" t="s">
        <v>1435</v>
      </c>
      <c r="C417" s="2" t="s">
        <v>1436</v>
      </c>
      <c r="D417" s="7" t="str">
        <f t="shared" si="2"/>
        <v>320x50 </v>
      </c>
      <c r="E417" s="2" t="s">
        <v>1437</v>
      </c>
      <c r="F417" s="2" t="s">
        <v>41</v>
      </c>
      <c r="G417" s="8" t="s">
        <v>1438</v>
      </c>
      <c r="H417" s="2" t="s">
        <v>234</v>
      </c>
      <c r="I417" s="2" t="s">
        <v>31</v>
      </c>
      <c r="J417" s="2">
        <v>16288.0</v>
      </c>
      <c r="K417" s="2">
        <v>56.0</v>
      </c>
      <c r="L417" s="2">
        <v>5304.0</v>
      </c>
      <c r="M417" s="2">
        <v>10731.0</v>
      </c>
      <c r="N417" s="2">
        <v>3.0</v>
      </c>
      <c r="O417" s="3">
        <v>2030.142709</v>
      </c>
      <c r="P417" s="7" t="str">
        <f>VLOOKUP(A417,'New Data'!A:E,2,FALSE)</f>
        <v>Male</v>
      </c>
      <c r="Q417" s="7">
        <f>VLOOKUP(A417,'New Data'!A:E,3,FALSE)</f>
        <v>42</v>
      </c>
      <c r="R417" s="7" t="str">
        <f>VLOOKUP(A417,'New Data'!A:E,4,FALSE)</f>
        <v>New Jersey</v>
      </c>
      <c r="S417" s="9">
        <f>VLOOKUP(A417,'New Data'!A:E,5,FALSE)</f>
        <v>45418</v>
      </c>
      <c r="T417" s="10">
        <f t="shared" si="3"/>
        <v>676.7142363</v>
      </c>
      <c r="U417" s="11">
        <f t="shared" si="4"/>
        <v>0.003438113949</v>
      </c>
      <c r="V417" s="12">
        <f t="shared" si="7"/>
        <v>36.25254838</v>
      </c>
      <c r="W417" s="10">
        <f t="shared" si="5"/>
        <v>124.6403923</v>
      </c>
      <c r="X417" s="11">
        <f t="shared" si="8"/>
        <v>0.05357142857</v>
      </c>
      <c r="Y417" s="11">
        <f t="shared" si="6"/>
        <v>0.3256385069</v>
      </c>
    </row>
    <row r="418">
      <c r="A418" s="7" t="str">
        <f t="shared" si="1"/>
        <v>YSCFB3523B</v>
      </c>
      <c r="B418" s="2" t="s">
        <v>1439</v>
      </c>
      <c r="C418" s="2" t="s">
        <v>1440</v>
      </c>
      <c r="D418" s="7" t="str">
        <f t="shared" si="2"/>
        <v>300x250 </v>
      </c>
      <c r="E418" s="2" t="s">
        <v>1441</v>
      </c>
      <c r="F418" s="2" t="s">
        <v>36</v>
      </c>
      <c r="G418" s="8" t="s">
        <v>677</v>
      </c>
      <c r="H418" s="2" t="s">
        <v>212</v>
      </c>
      <c r="I418" s="2" t="s">
        <v>53</v>
      </c>
      <c r="J418" s="2">
        <v>21143.0</v>
      </c>
      <c r="K418" s="2">
        <v>56.0</v>
      </c>
      <c r="L418" s="2">
        <v>3798.0</v>
      </c>
      <c r="M418" s="2">
        <v>19588.0</v>
      </c>
      <c r="N418" s="2">
        <v>3.0</v>
      </c>
      <c r="O418" s="3">
        <v>1500.41822</v>
      </c>
      <c r="P418" s="7" t="str">
        <f>VLOOKUP(A418,'New Data'!A:E,2,FALSE)</f>
        <v>Female</v>
      </c>
      <c r="Q418" s="7">
        <f>VLOOKUP(A418,'New Data'!A:E,3,FALSE)</f>
        <v>29</v>
      </c>
      <c r="R418" s="7" t="str">
        <f>VLOOKUP(A418,'New Data'!A:E,4,FALSE)</f>
        <v>Wyoming</v>
      </c>
      <c r="S418" s="9">
        <f>VLOOKUP(A418,'New Data'!A:E,5,FALSE)</f>
        <v>44965</v>
      </c>
      <c r="T418" s="10">
        <f t="shared" si="3"/>
        <v>500.1394067</v>
      </c>
      <c r="U418" s="11">
        <f t="shared" si="4"/>
        <v>0.002648630752</v>
      </c>
      <c r="V418" s="12">
        <f t="shared" si="7"/>
        <v>26.7931825</v>
      </c>
      <c r="W418" s="10">
        <f t="shared" si="5"/>
        <v>70.96524713</v>
      </c>
      <c r="X418" s="11">
        <f t="shared" si="8"/>
        <v>0.05357142857</v>
      </c>
      <c r="Y418" s="11">
        <f t="shared" si="6"/>
        <v>0.1796339214</v>
      </c>
    </row>
    <row r="419">
      <c r="A419" s="7" t="str">
        <f t="shared" si="1"/>
        <v>JIEVO9973J</v>
      </c>
      <c r="B419" s="2" t="s">
        <v>1442</v>
      </c>
      <c r="C419" s="2" t="s">
        <v>1443</v>
      </c>
      <c r="D419" s="7" t="str">
        <f t="shared" si="2"/>
        <v>320x50 </v>
      </c>
      <c r="E419" s="2" t="s">
        <v>1444</v>
      </c>
      <c r="F419" s="2" t="s">
        <v>41</v>
      </c>
      <c r="G419" s="8" t="s">
        <v>165</v>
      </c>
      <c r="H419" s="2" t="s">
        <v>71</v>
      </c>
      <c r="I419" s="2" t="s">
        <v>31</v>
      </c>
      <c r="J419" s="2">
        <v>122086.0</v>
      </c>
      <c r="K419" s="2">
        <v>299.0</v>
      </c>
      <c r="L419" s="2">
        <v>82898.0</v>
      </c>
      <c r="M419" s="2">
        <v>116235.0</v>
      </c>
      <c r="N419" s="2">
        <v>16.0</v>
      </c>
      <c r="O419" s="3">
        <v>7663.695294</v>
      </c>
      <c r="P419" s="7" t="str">
        <f>VLOOKUP(A419,'New Data'!A:E,2,FALSE)</f>
        <v>Male</v>
      </c>
      <c r="Q419" s="7">
        <f>VLOOKUP(A419,'New Data'!A:E,3,FALSE)</f>
        <v>30</v>
      </c>
      <c r="R419" s="7" t="str">
        <f>VLOOKUP(A419,'New Data'!A:E,4,FALSE)</f>
        <v>Kentucky</v>
      </c>
      <c r="S419" s="9">
        <f>VLOOKUP(A419,'New Data'!A:E,5,FALSE)</f>
        <v>45350</v>
      </c>
      <c r="T419" s="10">
        <f t="shared" si="3"/>
        <v>478.9809559</v>
      </c>
      <c r="U419" s="11">
        <f t="shared" si="4"/>
        <v>0.002449093262</v>
      </c>
      <c r="V419" s="12">
        <f t="shared" si="7"/>
        <v>25.63108794</v>
      </c>
      <c r="W419" s="10">
        <f t="shared" si="5"/>
        <v>62.77292477</v>
      </c>
      <c r="X419" s="11">
        <f t="shared" si="8"/>
        <v>0.05351170569</v>
      </c>
      <c r="Y419" s="11">
        <f t="shared" si="6"/>
        <v>0.6790131547</v>
      </c>
    </row>
    <row r="420">
      <c r="A420" s="7" t="str">
        <f t="shared" si="1"/>
        <v>ZONZT0469Y</v>
      </c>
      <c r="B420" s="2" t="s">
        <v>1445</v>
      </c>
      <c r="C420" s="2" t="s">
        <v>1446</v>
      </c>
      <c r="D420" s="7" t="str">
        <f t="shared" si="2"/>
        <v>320x50 </v>
      </c>
      <c r="E420" s="2" t="s">
        <v>1447</v>
      </c>
      <c r="F420" s="2" t="s">
        <v>41</v>
      </c>
      <c r="G420" s="8" t="s">
        <v>737</v>
      </c>
      <c r="H420" s="2" t="s">
        <v>48</v>
      </c>
      <c r="I420" s="2" t="s">
        <v>31</v>
      </c>
      <c r="J420" s="2">
        <v>10707.0</v>
      </c>
      <c r="K420" s="2">
        <v>57.0</v>
      </c>
      <c r="L420" s="2">
        <v>6300.0</v>
      </c>
      <c r="M420" s="2">
        <v>10089.0</v>
      </c>
      <c r="N420" s="2">
        <v>3.0</v>
      </c>
      <c r="O420" s="3">
        <v>1603.859264</v>
      </c>
      <c r="P420" s="7" t="str">
        <f>VLOOKUP(A420,'New Data'!A:E,2,FALSE)</f>
        <v>Male</v>
      </c>
      <c r="Q420" s="7">
        <f>VLOOKUP(A420,'New Data'!A:E,3,FALSE)</f>
        <v>21</v>
      </c>
      <c r="R420" s="7" t="str">
        <f>VLOOKUP(A420,'New Data'!A:E,4,FALSE)</f>
        <v>Arkansas</v>
      </c>
      <c r="S420" s="9">
        <f>VLOOKUP(A420,'New Data'!A:E,5,FALSE)</f>
        <v>45547</v>
      </c>
      <c r="T420" s="10">
        <f t="shared" si="3"/>
        <v>534.6197547</v>
      </c>
      <c r="U420" s="11">
        <f t="shared" si="4"/>
        <v>0.005323620062</v>
      </c>
      <c r="V420" s="12">
        <f t="shared" si="7"/>
        <v>28.13788182</v>
      </c>
      <c r="W420" s="10">
        <f t="shared" si="5"/>
        <v>149.7953922</v>
      </c>
      <c r="X420" s="11">
        <f t="shared" si="8"/>
        <v>0.05263157895</v>
      </c>
      <c r="Y420" s="11">
        <f t="shared" si="6"/>
        <v>0.5884001121</v>
      </c>
    </row>
    <row r="421">
      <c r="A421" s="7" t="str">
        <f t="shared" si="1"/>
        <v>KVFZR5846U</v>
      </c>
      <c r="B421" s="2" t="s">
        <v>1448</v>
      </c>
      <c r="C421" s="2" t="s">
        <v>1449</v>
      </c>
      <c r="D421" s="7" t="str">
        <f t="shared" si="2"/>
        <v>300x250 </v>
      </c>
      <c r="E421" s="2" t="s">
        <v>1045</v>
      </c>
      <c r="F421" s="2" t="s">
        <v>66</v>
      </c>
      <c r="G421" s="8" t="s">
        <v>211</v>
      </c>
      <c r="H421" s="2" t="s">
        <v>71</v>
      </c>
      <c r="I421" s="2" t="s">
        <v>43</v>
      </c>
      <c r="J421" s="2">
        <v>94340.0</v>
      </c>
      <c r="K421" s="2">
        <v>250.0</v>
      </c>
      <c r="L421" s="2">
        <v>16955.0</v>
      </c>
      <c r="M421" s="2">
        <v>76971.0</v>
      </c>
      <c r="N421" s="2">
        <v>13.0</v>
      </c>
      <c r="O421" s="3">
        <v>1517.244377</v>
      </c>
      <c r="P421" s="7" t="str">
        <f>VLOOKUP(A421,'New Data'!A:E,2,FALSE)</f>
        <v>Female</v>
      </c>
      <c r="Q421" s="7">
        <f>VLOOKUP(A421,'New Data'!A:E,3,FALSE)</f>
        <v>31</v>
      </c>
      <c r="R421" s="7" t="str">
        <f>VLOOKUP(A421,'New Data'!A:E,4,FALSE)</f>
        <v>Idaho</v>
      </c>
      <c r="S421" s="9">
        <f>VLOOKUP(A421,'New Data'!A:E,5,FALSE)</f>
        <v>45475</v>
      </c>
      <c r="T421" s="10">
        <f t="shared" si="3"/>
        <v>116.7111059</v>
      </c>
      <c r="U421" s="11">
        <f t="shared" si="4"/>
        <v>0.0026499894</v>
      </c>
      <c r="V421" s="12">
        <f t="shared" si="7"/>
        <v>6.068977508</v>
      </c>
      <c r="W421" s="10">
        <f t="shared" si="5"/>
        <v>16.08272607</v>
      </c>
      <c r="X421" s="11">
        <f t="shared" si="8"/>
        <v>0.052</v>
      </c>
      <c r="Y421" s="11">
        <f t="shared" si="6"/>
        <v>0.1797222811</v>
      </c>
    </row>
    <row r="422">
      <c r="A422" s="7" t="str">
        <f t="shared" si="1"/>
        <v>VKGWM6447J</v>
      </c>
      <c r="B422" s="2" t="s">
        <v>1450</v>
      </c>
      <c r="C422" s="2" t="s">
        <v>1451</v>
      </c>
      <c r="D422" s="7" t="str">
        <f t="shared" si="2"/>
        <v>300x250 </v>
      </c>
      <c r="E422" s="2" t="s">
        <v>1452</v>
      </c>
      <c r="F422" s="2" t="s">
        <v>36</v>
      </c>
      <c r="G422" s="8" t="s">
        <v>263</v>
      </c>
      <c r="H422" s="2" t="s">
        <v>30</v>
      </c>
      <c r="I422" s="2" t="s">
        <v>31</v>
      </c>
      <c r="J422" s="2">
        <v>92806.0</v>
      </c>
      <c r="K422" s="2">
        <v>212.0</v>
      </c>
      <c r="L422" s="2">
        <v>67534.0</v>
      </c>
      <c r="M422" s="2">
        <v>85013.0</v>
      </c>
      <c r="N422" s="2">
        <v>11.0</v>
      </c>
      <c r="O422" s="3">
        <v>1579.379602</v>
      </c>
      <c r="P422" s="7" t="str">
        <f>VLOOKUP(A422,'New Data'!A:E,2,FALSE)</f>
        <v>Female</v>
      </c>
      <c r="Q422" s="7">
        <f>VLOOKUP(A422,'New Data'!A:E,3,FALSE)</f>
        <v>36</v>
      </c>
      <c r="R422" s="7" t="str">
        <f>VLOOKUP(A422,'New Data'!A:E,4,FALSE)</f>
        <v>Indiana</v>
      </c>
      <c r="S422" s="9">
        <f>VLOOKUP(A422,'New Data'!A:E,5,FALSE)</f>
        <v>45565</v>
      </c>
      <c r="T422" s="10">
        <f t="shared" si="3"/>
        <v>143.5799638</v>
      </c>
      <c r="U422" s="11">
        <f t="shared" si="4"/>
        <v>0.002284335065</v>
      </c>
      <c r="V422" s="12">
        <f t="shared" si="7"/>
        <v>7.449903783</v>
      </c>
      <c r="W422" s="10">
        <f t="shared" si="5"/>
        <v>17.01807644</v>
      </c>
      <c r="X422" s="11">
        <f t="shared" si="8"/>
        <v>0.05188679245</v>
      </c>
      <c r="Y422" s="11">
        <f t="shared" si="6"/>
        <v>0.72769002</v>
      </c>
    </row>
    <row r="423">
      <c r="A423" s="7" t="str">
        <f t="shared" si="1"/>
        <v>FEICG0482L</v>
      </c>
      <c r="B423" s="2" t="s">
        <v>1453</v>
      </c>
      <c r="C423" s="2" t="s">
        <v>1454</v>
      </c>
      <c r="D423" s="7" t="str">
        <f t="shared" si="2"/>
        <v>300x250 </v>
      </c>
      <c r="E423" s="2" t="s">
        <v>996</v>
      </c>
      <c r="F423" s="2" t="s">
        <v>28</v>
      </c>
      <c r="G423" s="8" t="s">
        <v>1455</v>
      </c>
      <c r="H423" s="2" t="s">
        <v>71</v>
      </c>
      <c r="I423" s="2" t="s">
        <v>31</v>
      </c>
      <c r="J423" s="2">
        <v>13823.0</v>
      </c>
      <c r="K423" s="2">
        <v>58.0</v>
      </c>
      <c r="L423" s="2">
        <v>10671.0</v>
      </c>
      <c r="M423" s="2">
        <v>12937.0</v>
      </c>
      <c r="N423" s="2">
        <v>3.0</v>
      </c>
      <c r="O423" s="3">
        <v>1574.709734</v>
      </c>
      <c r="P423" s="7" t="str">
        <f>VLOOKUP(A423,'New Data'!A:E,2,FALSE)</f>
        <v>Male</v>
      </c>
      <c r="Q423" s="7">
        <f>VLOOKUP(A423,'New Data'!A:E,3,FALSE)</f>
        <v>41</v>
      </c>
      <c r="R423" s="7" t="str">
        <f>VLOOKUP(A423,'New Data'!A:E,4,FALSE)</f>
        <v>Missouri</v>
      </c>
      <c r="S423" s="9">
        <f>VLOOKUP(A423,'New Data'!A:E,5,FALSE)</f>
        <v>45385</v>
      </c>
      <c r="T423" s="10">
        <f t="shared" si="3"/>
        <v>524.9032447</v>
      </c>
      <c r="U423" s="11">
        <f t="shared" si="4"/>
        <v>0.004195905375</v>
      </c>
      <c r="V423" s="12">
        <f t="shared" si="7"/>
        <v>27.15016783</v>
      </c>
      <c r="W423" s="10">
        <f t="shared" si="5"/>
        <v>113.9195351</v>
      </c>
      <c r="X423" s="11">
        <f t="shared" si="8"/>
        <v>0.05172413793</v>
      </c>
      <c r="Y423" s="11">
        <f t="shared" si="6"/>
        <v>0.7719742458</v>
      </c>
    </row>
    <row r="424">
      <c r="A424" s="7" t="str">
        <f t="shared" si="1"/>
        <v>BYVML5268P</v>
      </c>
      <c r="B424" s="2" t="s">
        <v>1456</v>
      </c>
      <c r="C424" s="2" t="s">
        <v>1457</v>
      </c>
      <c r="D424" s="7" t="str">
        <f t="shared" si="2"/>
        <v>320x50 </v>
      </c>
      <c r="E424" s="2" t="s">
        <v>1458</v>
      </c>
      <c r="F424" s="2" t="s">
        <v>28</v>
      </c>
      <c r="G424" s="8" t="s">
        <v>894</v>
      </c>
      <c r="H424" s="2" t="s">
        <v>30</v>
      </c>
      <c r="I424" s="2" t="s">
        <v>31</v>
      </c>
      <c r="J424" s="2">
        <v>9709.0</v>
      </c>
      <c r="K424" s="2">
        <v>58.0</v>
      </c>
      <c r="L424" s="2">
        <v>3339.0</v>
      </c>
      <c r="M424" s="2">
        <v>7891.0</v>
      </c>
      <c r="N424" s="2">
        <v>3.0</v>
      </c>
      <c r="O424" s="3">
        <v>6994.085353</v>
      </c>
      <c r="P424" s="7" t="str">
        <f>VLOOKUP(A424,'New Data'!A:E,2,FALSE)</f>
        <v>Female</v>
      </c>
      <c r="Q424" s="7">
        <f>VLOOKUP(A424,'New Data'!A:E,3,FALSE)</f>
        <v>47</v>
      </c>
      <c r="R424" s="7" t="str">
        <f>VLOOKUP(A424,'New Data'!A:E,4,FALSE)</f>
        <v>Rhode Island</v>
      </c>
      <c r="S424" s="9">
        <f>VLOOKUP(A424,'New Data'!A:E,5,FALSE)</f>
        <v>45378</v>
      </c>
      <c r="T424" s="10">
        <f t="shared" si="3"/>
        <v>2331.361784</v>
      </c>
      <c r="U424" s="11">
        <f t="shared" si="4"/>
        <v>0.005973838706</v>
      </c>
      <c r="V424" s="12">
        <f t="shared" si="7"/>
        <v>120.5876785</v>
      </c>
      <c r="W424" s="10">
        <f t="shared" si="5"/>
        <v>720.3713413</v>
      </c>
      <c r="X424" s="11">
        <f t="shared" si="8"/>
        <v>0.05172413793</v>
      </c>
      <c r="Y424" s="11">
        <f t="shared" si="6"/>
        <v>0.3439077145</v>
      </c>
    </row>
    <row r="425">
      <c r="A425" s="7" t="str">
        <f t="shared" si="1"/>
        <v>KUECC7597O</v>
      </c>
      <c r="B425" s="2" t="s">
        <v>1459</v>
      </c>
      <c r="C425" s="2" t="s">
        <v>1460</v>
      </c>
      <c r="D425" s="7" t="str">
        <f t="shared" si="2"/>
        <v>320x50 </v>
      </c>
      <c r="E425" s="2" t="s">
        <v>1461</v>
      </c>
      <c r="F425" s="2" t="s">
        <v>66</v>
      </c>
      <c r="G425" s="8" t="s">
        <v>334</v>
      </c>
      <c r="H425" s="2" t="s">
        <v>48</v>
      </c>
      <c r="I425" s="2" t="s">
        <v>31</v>
      </c>
      <c r="J425" s="2">
        <v>69523.0</v>
      </c>
      <c r="K425" s="2">
        <v>174.0</v>
      </c>
      <c r="L425" s="2">
        <v>48273.0</v>
      </c>
      <c r="M425" s="2">
        <v>65800.0</v>
      </c>
      <c r="N425" s="2">
        <v>9.0</v>
      </c>
      <c r="O425" s="3">
        <v>2649.997803</v>
      </c>
      <c r="P425" s="7" t="str">
        <f>VLOOKUP(A425,'New Data'!A:E,2,FALSE)</f>
        <v>Female</v>
      </c>
      <c r="Q425" s="7">
        <f>VLOOKUP(A425,'New Data'!A:E,3,FALSE)</f>
        <v>59</v>
      </c>
      <c r="R425" s="7" t="str">
        <f>VLOOKUP(A425,'New Data'!A:E,4,FALSE)</f>
        <v>Wyoming</v>
      </c>
      <c r="S425" s="9">
        <f>VLOOKUP(A425,'New Data'!A:E,5,FALSE)</f>
        <v>45398</v>
      </c>
      <c r="T425" s="10">
        <f t="shared" si="3"/>
        <v>294.4442003</v>
      </c>
      <c r="U425" s="11">
        <f t="shared" si="4"/>
        <v>0.002502768868</v>
      </c>
      <c r="V425" s="12">
        <f t="shared" si="7"/>
        <v>15.22987243</v>
      </c>
      <c r="W425" s="10">
        <f t="shared" si="5"/>
        <v>38.11685058</v>
      </c>
      <c r="X425" s="11">
        <f t="shared" si="8"/>
        <v>0.05172413793</v>
      </c>
      <c r="Y425" s="11">
        <f t="shared" si="6"/>
        <v>0.6943457561</v>
      </c>
    </row>
    <row r="426">
      <c r="A426" s="7" t="str">
        <f t="shared" si="1"/>
        <v>CAHYG3981W</v>
      </c>
      <c r="B426" s="2" t="s">
        <v>1462</v>
      </c>
      <c r="C426" s="2" t="s">
        <v>1463</v>
      </c>
      <c r="D426" s="7" t="str">
        <f t="shared" si="2"/>
        <v>320x50 </v>
      </c>
      <c r="E426" s="2" t="s">
        <v>1464</v>
      </c>
      <c r="F426" s="2" t="s">
        <v>36</v>
      </c>
      <c r="G426" s="8" t="s">
        <v>151</v>
      </c>
      <c r="H426" s="2" t="s">
        <v>48</v>
      </c>
      <c r="I426" s="2" t="s">
        <v>31</v>
      </c>
      <c r="J426" s="2">
        <v>35178.0</v>
      </c>
      <c r="K426" s="2">
        <v>155.0</v>
      </c>
      <c r="L426" s="2">
        <v>23374.0</v>
      </c>
      <c r="M426" s="2">
        <v>33779.0</v>
      </c>
      <c r="N426" s="2">
        <v>8.0</v>
      </c>
      <c r="O426" s="3">
        <v>5738.809089</v>
      </c>
      <c r="P426" s="7" t="str">
        <f>VLOOKUP(A426,'New Data'!A:E,2,FALSE)</f>
        <v>Female</v>
      </c>
      <c r="Q426" s="7">
        <f>VLOOKUP(A426,'New Data'!A:E,3,FALSE)</f>
        <v>19</v>
      </c>
      <c r="R426" s="7" t="str">
        <f>VLOOKUP(A426,'New Data'!A:E,4,FALSE)</f>
        <v>New Jersey</v>
      </c>
      <c r="S426" s="9">
        <f>VLOOKUP(A426,'New Data'!A:E,5,FALSE)</f>
        <v>45239</v>
      </c>
      <c r="T426" s="10">
        <f t="shared" si="3"/>
        <v>717.3511361</v>
      </c>
      <c r="U426" s="11">
        <f t="shared" si="4"/>
        <v>0.004406162943</v>
      </c>
      <c r="V426" s="12">
        <f t="shared" si="7"/>
        <v>37.02457477</v>
      </c>
      <c r="W426" s="10">
        <f t="shared" si="5"/>
        <v>163.1363093</v>
      </c>
      <c r="X426" s="11">
        <f t="shared" si="8"/>
        <v>0.05161290323</v>
      </c>
      <c r="Y426" s="11">
        <f t="shared" si="6"/>
        <v>0.6644493718</v>
      </c>
    </row>
    <row r="427">
      <c r="A427" s="7" t="str">
        <f t="shared" si="1"/>
        <v>PPOHQ6538L</v>
      </c>
      <c r="B427" s="2" t="s">
        <v>1465</v>
      </c>
      <c r="C427" s="2" t="s">
        <v>1466</v>
      </c>
      <c r="D427" s="7" t="str">
        <f t="shared" si="2"/>
        <v>300x50 </v>
      </c>
      <c r="E427" s="2" t="s">
        <v>1467</v>
      </c>
      <c r="F427" s="2" t="s">
        <v>41</v>
      </c>
      <c r="G427" s="8" t="s">
        <v>165</v>
      </c>
      <c r="H427" s="2" t="s">
        <v>48</v>
      </c>
      <c r="I427" s="2" t="s">
        <v>31</v>
      </c>
      <c r="J427" s="2">
        <v>69722.0</v>
      </c>
      <c r="K427" s="2">
        <v>194.0</v>
      </c>
      <c r="L427" s="2">
        <v>40640.0</v>
      </c>
      <c r="M427" s="2">
        <v>64819.0</v>
      </c>
      <c r="N427" s="2">
        <v>10.0</v>
      </c>
      <c r="O427" s="3">
        <v>1667.655895</v>
      </c>
      <c r="P427" s="7" t="str">
        <f>VLOOKUP(A427,'New Data'!A:E,2,FALSE)</f>
        <v>Female</v>
      </c>
      <c r="Q427" s="7">
        <f>VLOOKUP(A427,'New Data'!A:E,3,FALSE)</f>
        <v>46</v>
      </c>
      <c r="R427" s="7" t="str">
        <f>VLOOKUP(A427,'New Data'!A:E,4,FALSE)</f>
        <v>Louisiana</v>
      </c>
      <c r="S427" s="9">
        <f>VLOOKUP(A427,'New Data'!A:E,5,FALSE)</f>
        <v>45040</v>
      </c>
      <c r="T427" s="10">
        <f t="shared" si="3"/>
        <v>166.7655895</v>
      </c>
      <c r="U427" s="11">
        <f t="shared" si="4"/>
        <v>0.002782478988</v>
      </c>
      <c r="V427" s="12">
        <f t="shared" si="7"/>
        <v>8.596164407</v>
      </c>
      <c r="W427" s="10">
        <f t="shared" si="5"/>
        <v>23.91864684</v>
      </c>
      <c r="X427" s="11">
        <f t="shared" si="8"/>
        <v>0.05154639175</v>
      </c>
      <c r="Y427" s="11">
        <f t="shared" si="6"/>
        <v>0.58288632</v>
      </c>
    </row>
    <row r="428">
      <c r="A428" s="7" t="str">
        <f t="shared" si="1"/>
        <v>FPSKP7757U</v>
      </c>
      <c r="B428" s="2" t="s">
        <v>1468</v>
      </c>
      <c r="C428" s="2" t="s">
        <v>1469</v>
      </c>
      <c r="D428" s="7" t="str">
        <f t="shared" si="2"/>
        <v>300x50 </v>
      </c>
      <c r="E428" s="2" t="s">
        <v>1470</v>
      </c>
      <c r="F428" s="2" t="s">
        <v>66</v>
      </c>
      <c r="G428" s="8" t="s">
        <v>334</v>
      </c>
      <c r="H428" s="2" t="s">
        <v>30</v>
      </c>
      <c r="I428" s="2" t="s">
        <v>31</v>
      </c>
      <c r="J428" s="2">
        <v>58938.0</v>
      </c>
      <c r="K428" s="2">
        <v>175.0</v>
      </c>
      <c r="L428" s="2">
        <v>41861.0</v>
      </c>
      <c r="M428" s="2">
        <v>55929.0</v>
      </c>
      <c r="N428" s="2">
        <v>9.0</v>
      </c>
      <c r="O428" s="3">
        <v>4881.198269</v>
      </c>
      <c r="P428" s="7" t="str">
        <f>VLOOKUP(A428,'New Data'!A:E,2,FALSE)</f>
        <v>Male</v>
      </c>
      <c r="Q428" s="7">
        <f>VLOOKUP(A428,'New Data'!A:E,3,FALSE)</f>
        <v>19</v>
      </c>
      <c r="R428" s="7" t="str">
        <f>VLOOKUP(A428,'New Data'!A:E,4,FALSE)</f>
        <v>Nevada</v>
      </c>
      <c r="S428" s="9">
        <f>VLOOKUP(A428,'New Data'!A:E,5,FALSE)</f>
        <v>45102</v>
      </c>
      <c r="T428" s="10">
        <f t="shared" si="3"/>
        <v>542.3553632</v>
      </c>
      <c r="U428" s="11">
        <f t="shared" si="4"/>
        <v>0.002969221894</v>
      </c>
      <c r="V428" s="12">
        <f t="shared" si="7"/>
        <v>27.89256154</v>
      </c>
      <c r="W428" s="10">
        <f t="shared" si="5"/>
        <v>82.8192044</v>
      </c>
      <c r="X428" s="11">
        <f t="shared" si="8"/>
        <v>0.05142857143</v>
      </c>
      <c r="Y428" s="11">
        <f t="shared" si="6"/>
        <v>0.7102548441</v>
      </c>
    </row>
    <row r="429">
      <c r="A429" s="7" t="str">
        <f t="shared" si="1"/>
        <v>YDBMK6388L</v>
      </c>
      <c r="B429" s="2" t="s">
        <v>1471</v>
      </c>
      <c r="C429" s="2" t="s">
        <v>1472</v>
      </c>
      <c r="D429" s="7" t="str">
        <f t="shared" si="2"/>
        <v>320x50 </v>
      </c>
      <c r="E429" s="2" t="s">
        <v>156</v>
      </c>
      <c r="F429" s="2" t="s">
        <v>28</v>
      </c>
      <c r="G429" s="8" t="s">
        <v>689</v>
      </c>
      <c r="H429" s="2" t="s">
        <v>135</v>
      </c>
      <c r="I429" s="2" t="s">
        <v>31</v>
      </c>
      <c r="J429" s="2">
        <v>183230.0</v>
      </c>
      <c r="K429" s="2">
        <v>666.0</v>
      </c>
      <c r="L429" s="2">
        <v>155260.0</v>
      </c>
      <c r="M429" s="2">
        <v>169583.0</v>
      </c>
      <c r="N429" s="2">
        <v>34.0</v>
      </c>
      <c r="O429" s="3">
        <v>7863.469709</v>
      </c>
      <c r="P429" s="7" t="str">
        <f>VLOOKUP(A429,'New Data'!A:E,2,FALSE)</f>
        <v>Female</v>
      </c>
      <c r="Q429" s="7">
        <f>VLOOKUP(A429,'New Data'!A:E,3,FALSE)</f>
        <v>54</v>
      </c>
      <c r="R429" s="7" t="str">
        <f>VLOOKUP(A429,'New Data'!A:E,4,FALSE)</f>
        <v>Alaska</v>
      </c>
      <c r="S429" s="9">
        <f>VLOOKUP(A429,'New Data'!A:E,5,FALSE)</f>
        <v>45433</v>
      </c>
      <c r="T429" s="10">
        <f t="shared" si="3"/>
        <v>231.2785209</v>
      </c>
      <c r="U429" s="11">
        <f t="shared" si="4"/>
        <v>0.003634775965</v>
      </c>
      <c r="V429" s="12">
        <f t="shared" si="7"/>
        <v>11.80701158</v>
      </c>
      <c r="W429" s="10">
        <f t="shared" si="5"/>
        <v>42.91584189</v>
      </c>
      <c r="X429" s="11">
        <f t="shared" si="8"/>
        <v>0.05105105105</v>
      </c>
      <c r="Y429" s="11">
        <f t="shared" si="6"/>
        <v>0.8473503247</v>
      </c>
    </row>
    <row r="430">
      <c r="A430" s="7" t="str">
        <f t="shared" si="1"/>
        <v>YHRWV5518Y</v>
      </c>
      <c r="B430" s="2" t="s">
        <v>1473</v>
      </c>
      <c r="C430" s="2" t="s">
        <v>1474</v>
      </c>
      <c r="D430" s="7" t="str">
        <f t="shared" si="2"/>
        <v>320x50 </v>
      </c>
      <c r="E430" s="2" t="s">
        <v>1475</v>
      </c>
      <c r="F430" s="2" t="s">
        <v>28</v>
      </c>
      <c r="G430" s="8" t="s">
        <v>483</v>
      </c>
      <c r="H430" s="2" t="s">
        <v>30</v>
      </c>
      <c r="I430" s="2" t="s">
        <v>31</v>
      </c>
      <c r="J430" s="2">
        <v>17752.0</v>
      </c>
      <c r="K430" s="2">
        <v>98.0</v>
      </c>
      <c r="L430" s="2">
        <v>5855.0</v>
      </c>
      <c r="M430" s="2">
        <v>15753.0</v>
      </c>
      <c r="N430" s="2">
        <v>5.0</v>
      </c>
      <c r="O430" s="3">
        <v>2200.297094</v>
      </c>
      <c r="P430" s="7" t="str">
        <f>VLOOKUP(A430,'New Data'!A:E,2,FALSE)</f>
        <v>Female</v>
      </c>
      <c r="Q430" s="7">
        <f>VLOOKUP(A430,'New Data'!A:E,3,FALSE)</f>
        <v>25</v>
      </c>
      <c r="R430" s="7" t="str">
        <f>VLOOKUP(A430,'New Data'!A:E,4,FALSE)</f>
        <v>New Mexico</v>
      </c>
      <c r="S430" s="9">
        <f>VLOOKUP(A430,'New Data'!A:E,5,FALSE)</f>
        <v>45199</v>
      </c>
      <c r="T430" s="10">
        <f t="shared" si="3"/>
        <v>440.0594188</v>
      </c>
      <c r="U430" s="11">
        <f t="shared" si="4"/>
        <v>0.005520504732</v>
      </c>
      <c r="V430" s="12">
        <f t="shared" si="7"/>
        <v>22.45201116</v>
      </c>
      <c r="W430" s="10">
        <f t="shared" si="5"/>
        <v>123.9464339</v>
      </c>
      <c r="X430" s="11">
        <f t="shared" si="8"/>
        <v>0.05102040816</v>
      </c>
      <c r="Y430" s="11">
        <f t="shared" si="6"/>
        <v>0.3298219919</v>
      </c>
    </row>
    <row r="431">
      <c r="A431" s="7" t="str">
        <f t="shared" si="1"/>
        <v>XLDQB0289S</v>
      </c>
      <c r="B431" s="2" t="s">
        <v>1476</v>
      </c>
      <c r="C431" s="2" t="s">
        <v>1477</v>
      </c>
      <c r="D431" s="7" t="str">
        <f t="shared" si="2"/>
        <v>300x250 </v>
      </c>
      <c r="E431" s="2" t="s">
        <v>1332</v>
      </c>
      <c r="F431" s="2" t="s">
        <v>66</v>
      </c>
      <c r="G431" s="8" t="s">
        <v>57</v>
      </c>
      <c r="H431" s="2" t="s">
        <v>62</v>
      </c>
      <c r="I431" s="2" t="s">
        <v>31</v>
      </c>
      <c r="J431" s="2">
        <v>14922.0</v>
      </c>
      <c r="K431" s="2">
        <v>99.0</v>
      </c>
      <c r="L431" s="2">
        <v>10713.0</v>
      </c>
      <c r="M431" s="2">
        <v>13992.0</v>
      </c>
      <c r="N431" s="2">
        <v>5.0</v>
      </c>
      <c r="O431" s="3">
        <v>1578.876432</v>
      </c>
      <c r="P431" s="7" t="str">
        <f>VLOOKUP(A431,'New Data'!A:E,2,FALSE)</f>
        <v>Male</v>
      </c>
      <c r="Q431" s="7">
        <f>VLOOKUP(A431,'New Data'!A:E,3,FALSE)</f>
        <v>48</v>
      </c>
      <c r="R431" s="7" t="str">
        <f>VLOOKUP(A431,'New Data'!A:E,4,FALSE)</f>
        <v>California</v>
      </c>
      <c r="S431" s="9">
        <f>VLOOKUP(A431,'New Data'!A:E,5,FALSE)</f>
        <v>45193</v>
      </c>
      <c r="T431" s="10">
        <f t="shared" si="3"/>
        <v>315.7752864</v>
      </c>
      <c r="U431" s="11">
        <f t="shared" si="4"/>
        <v>0.006634499397</v>
      </c>
      <c r="V431" s="12">
        <f t="shared" si="7"/>
        <v>15.94824679</v>
      </c>
      <c r="W431" s="10">
        <f t="shared" si="5"/>
        <v>105.8086337</v>
      </c>
      <c r="X431" s="11">
        <f t="shared" si="8"/>
        <v>0.05050505051</v>
      </c>
      <c r="Y431" s="11">
        <f t="shared" si="6"/>
        <v>0.7179332529</v>
      </c>
    </row>
    <row r="432">
      <c r="A432" s="7" t="str">
        <f t="shared" si="1"/>
        <v>RHUKV7848M</v>
      </c>
      <c r="B432" s="2" t="s">
        <v>1478</v>
      </c>
      <c r="C432" s="2" t="s">
        <v>1479</v>
      </c>
      <c r="D432" s="7" t="str">
        <f t="shared" si="2"/>
        <v>320x50 </v>
      </c>
      <c r="E432" s="2" t="s">
        <v>1480</v>
      </c>
      <c r="F432" s="2" t="s">
        <v>28</v>
      </c>
      <c r="G432" s="8" t="s">
        <v>1481</v>
      </c>
      <c r="H432" s="2" t="s">
        <v>30</v>
      </c>
      <c r="I432" s="2" t="s">
        <v>31</v>
      </c>
      <c r="J432" s="2">
        <v>98509.0</v>
      </c>
      <c r="K432" s="2">
        <v>299.0</v>
      </c>
      <c r="L432" s="2">
        <v>30688.0</v>
      </c>
      <c r="M432" s="2">
        <v>109518.0</v>
      </c>
      <c r="N432" s="2">
        <v>15.0</v>
      </c>
      <c r="O432" s="3">
        <v>2059.270294</v>
      </c>
      <c r="P432" s="7" t="str">
        <f>VLOOKUP(A432,'New Data'!A:E,2,FALSE)</f>
        <v>Male</v>
      </c>
      <c r="Q432" s="7">
        <f>VLOOKUP(A432,'New Data'!A:E,3,FALSE)</f>
        <v>34</v>
      </c>
      <c r="R432" s="7" t="str">
        <f>VLOOKUP(A432,'New Data'!A:E,4,FALSE)</f>
        <v>Mississippi</v>
      </c>
      <c r="S432" s="9">
        <f>VLOOKUP(A432,'New Data'!A:E,5,FALSE)</f>
        <v>44996</v>
      </c>
      <c r="T432" s="10">
        <f t="shared" si="3"/>
        <v>137.2846863</v>
      </c>
      <c r="U432" s="11">
        <f t="shared" si="4"/>
        <v>0.003035255662</v>
      </c>
      <c r="V432" s="12">
        <f t="shared" si="7"/>
        <v>6.887191619</v>
      </c>
      <c r="W432" s="10">
        <f t="shared" si="5"/>
        <v>20.90438736</v>
      </c>
      <c r="X432" s="11">
        <f t="shared" si="8"/>
        <v>0.05016722408</v>
      </c>
      <c r="Y432" s="11">
        <f t="shared" si="6"/>
        <v>0.3115248353</v>
      </c>
    </row>
    <row r="433">
      <c r="A433" s="7" t="str">
        <f t="shared" si="1"/>
        <v>ZYYBI7750V</v>
      </c>
      <c r="B433" s="2" t="s">
        <v>1482</v>
      </c>
      <c r="C433" s="2" t="s">
        <v>1483</v>
      </c>
      <c r="D433" s="7" t="str">
        <f t="shared" si="2"/>
        <v>320x50 </v>
      </c>
      <c r="E433" s="2" t="s">
        <v>1484</v>
      </c>
      <c r="F433" s="2" t="s">
        <v>36</v>
      </c>
      <c r="G433" s="8" t="s">
        <v>1485</v>
      </c>
      <c r="H433" s="2" t="s">
        <v>30</v>
      </c>
      <c r="I433" s="2" t="s">
        <v>31</v>
      </c>
      <c r="J433" s="2">
        <v>7806.0</v>
      </c>
      <c r="K433" s="2">
        <v>20.0</v>
      </c>
      <c r="L433" s="2">
        <v>3150.0</v>
      </c>
      <c r="M433" s="2">
        <v>7247.0</v>
      </c>
      <c r="N433" s="2">
        <v>1.0</v>
      </c>
      <c r="O433" s="3">
        <v>6162.320833</v>
      </c>
      <c r="P433" s="7" t="str">
        <f>VLOOKUP(A433,'New Data'!A:E,2,FALSE)</f>
        <v>Female</v>
      </c>
      <c r="Q433" s="7">
        <f>VLOOKUP(A433,'New Data'!A:E,3,FALSE)</f>
        <v>23</v>
      </c>
      <c r="R433" s="7" t="str">
        <f>VLOOKUP(A433,'New Data'!A:E,4,FALSE)</f>
        <v>Delaware</v>
      </c>
      <c r="S433" s="9">
        <f>VLOOKUP(A433,'New Data'!A:E,5,FALSE)</f>
        <v>45435</v>
      </c>
      <c r="T433" s="10">
        <f t="shared" si="3"/>
        <v>6162.320833</v>
      </c>
      <c r="U433" s="11">
        <f t="shared" si="4"/>
        <v>0.002562131694</v>
      </c>
      <c r="V433" s="12">
        <f t="shared" si="7"/>
        <v>308.1160417</v>
      </c>
      <c r="W433" s="10">
        <f t="shared" si="5"/>
        <v>789.4338756</v>
      </c>
      <c r="X433" s="11">
        <f t="shared" si="8"/>
        <v>0.05</v>
      </c>
      <c r="Y433" s="11">
        <f t="shared" si="6"/>
        <v>0.4035357417</v>
      </c>
    </row>
    <row r="434">
      <c r="A434" s="7" t="str">
        <f t="shared" si="1"/>
        <v>MGZVT5342M</v>
      </c>
      <c r="B434" s="2" t="s">
        <v>1486</v>
      </c>
      <c r="C434" s="2" t="s">
        <v>1487</v>
      </c>
      <c r="D434" s="7" t="str">
        <f t="shared" si="2"/>
        <v>300x250 </v>
      </c>
      <c r="E434" s="2" t="s">
        <v>1488</v>
      </c>
      <c r="F434" s="2" t="s">
        <v>41</v>
      </c>
      <c r="G434" s="8" t="s">
        <v>287</v>
      </c>
      <c r="H434" s="2" t="s">
        <v>62</v>
      </c>
      <c r="I434" s="2" t="s">
        <v>31</v>
      </c>
      <c r="J434" s="2">
        <v>22004.0</v>
      </c>
      <c r="K434" s="2">
        <v>80.0</v>
      </c>
      <c r="L434" s="2">
        <v>18735.0</v>
      </c>
      <c r="M434" s="2">
        <v>21127.0</v>
      </c>
      <c r="N434" s="2">
        <v>4.0</v>
      </c>
      <c r="O434" s="3">
        <v>1632.472782</v>
      </c>
      <c r="P434" s="7" t="str">
        <f>VLOOKUP(A434,'New Data'!A:E,2,FALSE)</f>
        <v>Female</v>
      </c>
      <c r="Q434" s="7">
        <f>VLOOKUP(A434,'New Data'!A:E,3,FALSE)</f>
        <v>63</v>
      </c>
      <c r="R434" s="7" t="str">
        <f>VLOOKUP(A434,'New Data'!A:E,4,FALSE)</f>
        <v>Delaware</v>
      </c>
      <c r="S434" s="9">
        <f>VLOOKUP(A434,'New Data'!A:E,5,FALSE)</f>
        <v>45469</v>
      </c>
      <c r="T434" s="10">
        <f t="shared" si="3"/>
        <v>408.1181955</v>
      </c>
      <c r="U434" s="11">
        <f t="shared" si="4"/>
        <v>0.0036357026</v>
      </c>
      <c r="V434" s="12">
        <f t="shared" si="7"/>
        <v>20.40590978</v>
      </c>
      <c r="W434" s="10">
        <f t="shared" si="5"/>
        <v>74.18981921</v>
      </c>
      <c r="X434" s="11">
        <f t="shared" si="8"/>
        <v>0.05</v>
      </c>
      <c r="Y434" s="11">
        <f t="shared" si="6"/>
        <v>0.8514361025</v>
      </c>
    </row>
    <row r="435">
      <c r="A435" s="7" t="str">
        <f t="shared" si="1"/>
        <v>XPGSD5184Z</v>
      </c>
      <c r="B435" s="2" t="s">
        <v>1489</v>
      </c>
      <c r="C435" s="2" t="s">
        <v>1490</v>
      </c>
      <c r="D435" s="7" t="str">
        <f t="shared" si="2"/>
        <v>300x250 </v>
      </c>
      <c r="E435" s="2" t="s">
        <v>1491</v>
      </c>
      <c r="F435" s="2" t="s">
        <v>28</v>
      </c>
      <c r="G435" s="8" t="s">
        <v>449</v>
      </c>
      <c r="H435" s="2" t="s">
        <v>48</v>
      </c>
      <c r="I435" s="2" t="s">
        <v>43</v>
      </c>
      <c r="J435" s="2">
        <v>7584.0</v>
      </c>
      <c r="K435" s="2">
        <v>40.0</v>
      </c>
      <c r="L435" s="2">
        <v>3093.0</v>
      </c>
      <c r="M435" s="2">
        <v>6897.0</v>
      </c>
      <c r="N435" s="2">
        <v>2.0</v>
      </c>
      <c r="O435" s="3">
        <v>4467.080758</v>
      </c>
      <c r="P435" s="7" t="str">
        <f>VLOOKUP(A435,'New Data'!A:E,2,FALSE)</f>
        <v>Male</v>
      </c>
      <c r="Q435" s="7">
        <f>VLOOKUP(A435,'New Data'!A:E,3,FALSE)</f>
        <v>29</v>
      </c>
      <c r="R435" s="7" t="str">
        <f>VLOOKUP(A435,'New Data'!A:E,4,FALSE)</f>
        <v>Georgia</v>
      </c>
      <c r="S435" s="9">
        <f>VLOOKUP(A435,'New Data'!A:E,5,FALSE)</f>
        <v>45409</v>
      </c>
      <c r="T435" s="10">
        <f t="shared" si="3"/>
        <v>2233.540379</v>
      </c>
      <c r="U435" s="11">
        <f t="shared" si="4"/>
        <v>0.005274261603</v>
      </c>
      <c r="V435" s="12">
        <f t="shared" si="7"/>
        <v>111.677019</v>
      </c>
      <c r="W435" s="10">
        <f t="shared" si="5"/>
        <v>589.013813</v>
      </c>
      <c r="X435" s="11">
        <f t="shared" si="8"/>
        <v>0.05</v>
      </c>
      <c r="Y435" s="11">
        <f t="shared" si="6"/>
        <v>0.4078322785</v>
      </c>
    </row>
    <row r="436">
      <c r="A436" s="7" t="str">
        <f t="shared" si="1"/>
        <v>UCHEB8023T</v>
      </c>
      <c r="B436" s="2" t="s">
        <v>1492</v>
      </c>
      <c r="C436" s="2" t="s">
        <v>1493</v>
      </c>
      <c r="D436" s="7" t="str">
        <f t="shared" si="2"/>
        <v>300x250 </v>
      </c>
      <c r="E436" s="2" t="s">
        <v>1494</v>
      </c>
      <c r="F436" s="2" t="s">
        <v>66</v>
      </c>
      <c r="G436" s="8" t="s">
        <v>1495</v>
      </c>
      <c r="H436" s="2" t="s">
        <v>48</v>
      </c>
      <c r="I436" s="2" t="s">
        <v>43</v>
      </c>
      <c r="J436" s="2">
        <v>12001.0</v>
      </c>
      <c r="K436" s="2">
        <v>40.0</v>
      </c>
      <c r="L436" s="2">
        <v>7173.0</v>
      </c>
      <c r="M436" s="2">
        <v>11432.0</v>
      </c>
      <c r="N436" s="2">
        <v>2.0</v>
      </c>
      <c r="O436" s="3">
        <v>1659.932713</v>
      </c>
      <c r="P436" s="7" t="str">
        <f>VLOOKUP(A436,'New Data'!A:E,2,FALSE)</f>
        <v>Male</v>
      </c>
      <c r="Q436" s="7">
        <f>VLOOKUP(A436,'New Data'!A:E,3,FALSE)</f>
        <v>49</v>
      </c>
      <c r="R436" s="7" t="str">
        <f>VLOOKUP(A436,'New Data'!A:E,4,FALSE)</f>
        <v>Idaho</v>
      </c>
      <c r="S436" s="9">
        <f>VLOOKUP(A436,'New Data'!A:E,5,FALSE)</f>
        <v>45494</v>
      </c>
      <c r="T436" s="10">
        <f t="shared" si="3"/>
        <v>829.9663565</v>
      </c>
      <c r="U436" s="11">
        <f t="shared" si="4"/>
        <v>0.003333055579</v>
      </c>
      <c r="V436" s="12">
        <f t="shared" si="7"/>
        <v>41.49831783</v>
      </c>
      <c r="W436" s="10">
        <f t="shared" si="5"/>
        <v>138.3161997</v>
      </c>
      <c r="X436" s="11">
        <f t="shared" si="8"/>
        <v>0.05</v>
      </c>
      <c r="Y436" s="11">
        <f t="shared" si="6"/>
        <v>0.5977001917</v>
      </c>
    </row>
    <row r="437">
      <c r="A437" s="7" t="str">
        <f t="shared" si="1"/>
        <v>RMFKW1583H</v>
      </c>
      <c r="B437" s="2" t="s">
        <v>1496</v>
      </c>
      <c r="C437" s="2" t="s">
        <v>1497</v>
      </c>
      <c r="D437" s="7" t="str">
        <f t="shared" si="2"/>
        <v>320x50 </v>
      </c>
      <c r="E437" s="2" t="s">
        <v>1498</v>
      </c>
      <c r="F437" s="2" t="s">
        <v>41</v>
      </c>
      <c r="G437" s="8" t="s">
        <v>807</v>
      </c>
      <c r="H437" s="2" t="s">
        <v>212</v>
      </c>
      <c r="I437" s="2" t="s">
        <v>31</v>
      </c>
      <c r="J437" s="2">
        <v>21737.0</v>
      </c>
      <c r="K437" s="2">
        <v>80.0</v>
      </c>
      <c r="L437" s="2">
        <v>11206.0</v>
      </c>
      <c r="M437" s="2">
        <v>19459.0</v>
      </c>
      <c r="N437" s="2">
        <v>4.0</v>
      </c>
      <c r="O437" s="3">
        <v>1521.576648</v>
      </c>
      <c r="P437" s="7" t="str">
        <f>VLOOKUP(A437,'New Data'!A:E,2,FALSE)</f>
        <v>Male</v>
      </c>
      <c r="Q437" s="7">
        <f>VLOOKUP(A437,'New Data'!A:E,3,FALSE)</f>
        <v>53</v>
      </c>
      <c r="R437" s="7" t="str">
        <f>VLOOKUP(A437,'New Data'!A:E,4,FALSE)</f>
        <v>Indiana</v>
      </c>
      <c r="S437" s="9">
        <f>VLOOKUP(A437,'New Data'!A:E,5,FALSE)</f>
        <v>45396</v>
      </c>
      <c r="T437" s="10">
        <f t="shared" si="3"/>
        <v>380.394162</v>
      </c>
      <c r="U437" s="11">
        <f t="shared" si="4"/>
        <v>0.003680360675</v>
      </c>
      <c r="V437" s="12">
        <f t="shared" si="7"/>
        <v>19.0197081</v>
      </c>
      <c r="W437" s="10">
        <f t="shared" si="5"/>
        <v>69.99938575</v>
      </c>
      <c r="X437" s="11">
        <f t="shared" si="8"/>
        <v>0.05</v>
      </c>
      <c r="Y437" s="11">
        <f t="shared" si="6"/>
        <v>0.5155265216</v>
      </c>
    </row>
    <row r="438">
      <c r="A438" s="7" t="str">
        <f t="shared" si="1"/>
        <v>XULRY0614D</v>
      </c>
      <c r="B438" s="2" t="s">
        <v>1499</v>
      </c>
      <c r="C438" s="2" t="s">
        <v>1500</v>
      </c>
      <c r="D438" s="7" t="str">
        <f t="shared" si="2"/>
        <v>300x250 </v>
      </c>
      <c r="E438" s="2" t="s">
        <v>1501</v>
      </c>
      <c r="F438" s="2" t="s">
        <v>66</v>
      </c>
      <c r="G438" s="8" t="s">
        <v>398</v>
      </c>
      <c r="H438" s="2" t="s">
        <v>30</v>
      </c>
      <c r="I438" s="2" t="s">
        <v>31</v>
      </c>
      <c r="J438" s="2">
        <v>14763.0</v>
      </c>
      <c r="K438" s="2">
        <v>40.0</v>
      </c>
      <c r="L438" s="2">
        <v>8955.0</v>
      </c>
      <c r="M438" s="2">
        <v>13829.0</v>
      </c>
      <c r="N438" s="2">
        <v>2.0</v>
      </c>
      <c r="O438" s="3">
        <v>1531.926885</v>
      </c>
      <c r="P438" s="7" t="str">
        <f>VLOOKUP(A438,'New Data'!A:E,2,FALSE)</f>
        <v>Male</v>
      </c>
      <c r="Q438" s="7">
        <f>VLOOKUP(A438,'New Data'!A:E,3,FALSE)</f>
        <v>22</v>
      </c>
      <c r="R438" s="7" t="str">
        <f>VLOOKUP(A438,'New Data'!A:E,4,FALSE)</f>
        <v>New Mexico</v>
      </c>
      <c r="S438" s="9">
        <f>VLOOKUP(A438,'New Data'!A:E,5,FALSE)</f>
        <v>45118</v>
      </c>
      <c r="T438" s="10">
        <f t="shared" si="3"/>
        <v>765.9634425</v>
      </c>
      <c r="U438" s="11">
        <f t="shared" si="4"/>
        <v>0.002709476394</v>
      </c>
      <c r="V438" s="12">
        <f t="shared" si="7"/>
        <v>38.29817213</v>
      </c>
      <c r="W438" s="10">
        <f t="shared" si="5"/>
        <v>103.7679933</v>
      </c>
      <c r="X438" s="11">
        <f t="shared" si="8"/>
        <v>0.05</v>
      </c>
      <c r="Y438" s="11">
        <f t="shared" si="6"/>
        <v>0.6065840276</v>
      </c>
    </row>
    <row r="439">
      <c r="A439" s="7" t="str">
        <f t="shared" si="1"/>
        <v>YEMIG6375F</v>
      </c>
      <c r="B439" s="2" t="s">
        <v>1502</v>
      </c>
      <c r="C439" s="2" t="s">
        <v>1503</v>
      </c>
      <c r="D439" s="7" t="str">
        <f t="shared" si="2"/>
        <v>300x50 </v>
      </c>
      <c r="E439" s="2" t="s">
        <v>1504</v>
      </c>
      <c r="F439" s="2" t="s">
        <v>66</v>
      </c>
      <c r="G439" s="8" t="s">
        <v>677</v>
      </c>
      <c r="H439" s="2" t="s">
        <v>30</v>
      </c>
      <c r="I439" s="2" t="s">
        <v>31</v>
      </c>
      <c r="J439" s="2">
        <v>7394.0</v>
      </c>
      <c r="K439" s="2">
        <v>20.0</v>
      </c>
      <c r="L439" s="2">
        <v>3441.0</v>
      </c>
      <c r="M439" s="2">
        <v>6663.0</v>
      </c>
      <c r="N439" s="2">
        <v>1.0</v>
      </c>
      <c r="O439" s="3">
        <v>1624.840774</v>
      </c>
      <c r="P439" s="7" t="str">
        <f>VLOOKUP(A439,'New Data'!A:E,2,FALSE)</f>
        <v>Female</v>
      </c>
      <c r="Q439" s="7">
        <f>VLOOKUP(A439,'New Data'!A:E,3,FALSE)</f>
        <v>22</v>
      </c>
      <c r="R439" s="7" t="str">
        <f>VLOOKUP(A439,'New Data'!A:E,4,FALSE)</f>
        <v>Ohio</v>
      </c>
      <c r="S439" s="9">
        <f>VLOOKUP(A439,'New Data'!A:E,5,FALSE)</f>
        <v>45122</v>
      </c>
      <c r="T439" s="10">
        <f t="shared" si="3"/>
        <v>1624.840774</v>
      </c>
      <c r="U439" s="11">
        <f t="shared" si="4"/>
        <v>0.002704895862</v>
      </c>
      <c r="V439" s="12">
        <f t="shared" si="7"/>
        <v>81.2420387</v>
      </c>
      <c r="W439" s="10">
        <f t="shared" si="5"/>
        <v>219.7512543</v>
      </c>
      <c r="X439" s="11">
        <f t="shared" si="8"/>
        <v>0.05</v>
      </c>
      <c r="Y439" s="11">
        <f t="shared" si="6"/>
        <v>0.465377333</v>
      </c>
    </row>
    <row r="440">
      <c r="A440" s="7" t="str">
        <f t="shared" si="1"/>
        <v>YEMIG6375F</v>
      </c>
      <c r="B440" s="2" t="s">
        <v>1505</v>
      </c>
      <c r="C440" s="2" t="s">
        <v>1506</v>
      </c>
      <c r="D440" s="7" t="str">
        <f t="shared" si="2"/>
        <v>300x250 </v>
      </c>
      <c r="E440" s="2" t="s">
        <v>325</v>
      </c>
      <c r="F440" s="2" t="s">
        <v>66</v>
      </c>
      <c r="G440" s="8" t="s">
        <v>61</v>
      </c>
      <c r="H440" s="2" t="s">
        <v>30</v>
      </c>
      <c r="I440" s="2" t="s">
        <v>31</v>
      </c>
      <c r="J440" s="2">
        <v>8716.0</v>
      </c>
      <c r="K440" s="2">
        <v>40.0</v>
      </c>
      <c r="L440" s="2">
        <v>6490.0</v>
      </c>
      <c r="M440" s="2">
        <v>7862.0</v>
      </c>
      <c r="N440" s="2">
        <v>2.0</v>
      </c>
      <c r="O440" s="3">
        <v>2100.820137</v>
      </c>
      <c r="P440" s="7" t="str">
        <f>VLOOKUP(A440,'New Data'!A:E,2,FALSE)</f>
        <v>Female</v>
      </c>
      <c r="Q440" s="7">
        <f>VLOOKUP(A440,'New Data'!A:E,3,FALSE)</f>
        <v>22</v>
      </c>
      <c r="R440" s="7" t="str">
        <f>VLOOKUP(A440,'New Data'!A:E,4,FALSE)</f>
        <v>Ohio</v>
      </c>
      <c r="S440" s="9">
        <f>VLOOKUP(A440,'New Data'!A:E,5,FALSE)</f>
        <v>45122</v>
      </c>
      <c r="T440" s="10">
        <f t="shared" si="3"/>
        <v>1050.410069</v>
      </c>
      <c r="U440" s="11">
        <f t="shared" si="4"/>
        <v>0.004589261129</v>
      </c>
      <c r="V440" s="12">
        <f t="shared" si="7"/>
        <v>52.52050343</v>
      </c>
      <c r="W440" s="10">
        <f t="shared" si="5"/>
        <v>241.0303048</v>
      </c>
      <c r="X440" s="11">
        <f t="shared" si="8"/>
        <v>0.05</v>
      </c>
      <c r="Y440" s="11">
        <f t="shared" si="6"/>
        <v>0.7446076182</v>
      </c>
    </row>
    <row r="441">
      <c r="A441" s="7" t="str">
        <f t="shared" si="1"/>
        <v>VPBJO3661M</v>
      </c>
      <c r="B441" s="2" t="s">
        <v>1507</v>
      </c>
      <c r="C441" s="2" t="s">
        <v>1508</v>
      </c>
      <c r="D441" s="7" t="str">
        <f t="shared" si="2"/>
        <v>320x50 </v>
      </c>
      <c r="E441" s="2" t="s">
        <v>113</v>
      </c>
      <c r="F441" s="2" t="s">
        <v>41</v>
      </c>
      <c r="G441" s="8" t="s">
        <v>102</v>
      </c>
      <c r="H441" s="2" t="s">
        <v>48</v>
      </c>
      <c r="I441" s="2" t="s">
        <v>31</v>
      </c>
      <c r="J441" s="2">
        <v>8204.0</v>
      </c>
      <c r="K441" s="2">
        <v>20.0</v>
      </c>
      <c r="L441" s="2">
        <v>1348.0</v>
      </c>
      <c r="M441" s="2">
        <v>7832.0</v>
      </c>
      <c r="N441" s="2">
        <v>1.0</v>
      </c>
      <c r="O441" s="3">
        <v>5973.379892</v>
      </c>
      <c r="P441" s="7" t="str">
        <f>VLOOKUP(A441,'New Data'!A:E,2,FALSE)</f>
        <v>Female</v>
      </c>
      <c r="Q441" s="7">
        <f>VLOOKUP(A441,'New Data'!A:E,3,FALSE)</f>
        <v>41</v>
      </c>
      <c r="R441" s="7" t="str">
        <f>VLOOKUP(A441,'New Data'!A:E,4,FALSE)</f>
        <v>Oregon</v>
      </c>
      <c r="S441" s="9">
        <f>VLOOKUP(A441,'New Data'!A:E,5,FALSE)</f>
        <v>45165</v>
      </c>
      <c r="T441" s="10">
        <f t="shared" si="3"/>
        <v>5973.379892</v>
      </c>
      <c r="U441" s="11">
        <f t="shared" si="4"/>
        <v>0.002437835202</v>
      </c>
      <c r="V441" s="12">
        <f t="shared" si="7"/>
        <v>298.6689946</v>
      </c>
      <c r="W441" s="10">
        <f t="shared" si="5"/>
        <v>728.1057889</v>
      </c>
      <c r="X441" s="11">
        <f t="shared" si="8"/>
        <v>0.05</v>
      </c>
      <c r="Y441" s="11">
        <f t="shared" si="6"/>
        <v>0.1643100926</v>
      </c>
    </row>
    <row r="442">
      <c r="A442" s="7" t="str">
        <f t="shared" si="1"/>
        <v>LAUXF7510L</v>
      </c>
      <c r="B442" s="2" t="s">
        <v>1509</v>
      </c>
      <c r="C442" s="2" t="s">
        <v>1510</v>
      </c>
      <c r="D442" s="7" t="str">
        <f t="shared" si="2"/>
        <v>300x250 </v>
      </c>
      <c r="E442" s="2" t="s">
        <v>333</v>
      </c>
      <c r="F442" s="2" t="s">
        <v>66</v>
      </c>
      <c r="G442" s="8" t="s">
        <v>1511</v>
      </c>
      <c r="H442" s="2" t="s">
        <v>30</v>
      </c>
      <c r="I442" s="2" t="s">
        <v>31</v>
      </c>
      <c r="J442" s="2">
        <v>8097.0</v>
      </c>
      <c r="K442" s="2">
        <v>20.0</v>
      </c>
      <c r="L442" s="2">
        <v>4942.0</v>
      </c>
      <c r="M442" s="2">
        <v>6868.0</v>
      </c>
      <c r="N442" s="2">
        <v>1.0</v>
      </c>
      <c r="O442" s="3">
        <v>6177.464545</v>
      </c>
      <c r="P442" s="7" t="str">
        <f>VLOOKUP(A442,'New Data'!A:E,2,FALSE)</f>
        <v>Female</v>
      </c>
      <c r="Q442" s="7">
        <f>VLOOKUP(A442,'New Data'!A:E,3,FALSE)</f>
        <v>30</v>
      </c>
      <c r="R442" s="7" t="str">
        <f>VLOOKUP(A442,'New Data'!A:E,4,FALSE)</f>
        <v>West Virginia</v>
      </c>
      <c r="S442" s="9">
        <f>VLOOKUP(A442,'New Data'!A:E,5,FALSE)</f>
        <v>45430</v>
      </c>
      <c r="T442" s="10">
        <f t="shared" si="3"/>
        <v>6177.464545</v>
      </c>
      <c r="U442" s="11">
        <f t="shared" si="4"/>
        <v>0.002470050636</v>
      </c>
      <c r="V442" s="12">
        <f t="shared" si="7"/>
        <v>308.8732273</v>
      </c>
      <c r="W442" s="10">
        <f t="shared" si="5"/>
        <v>762.9325114</v>
      </c>
      <c r="X442" s="11">
        <f t="shared" si="8"/>
        <v>0.05</v>
      </c>
      <c r="Y442" s="11">
        <f t="shared" si="6"/>
        <v>0.6103495122</v>
      </c>
    </row>
    <row r="443">
      <c r="A443" s="7" t="str">
        <f t="shared" si="1"/>
        <v>MDRXP7045D</v>
      </c>
      <c r="B443" s="2" t="s">
        <v>1512</v>
      </c>
      <c r="C443" s="2" t="s">
        <v>1513</v>
      </c>
      <c r="D443" s="7" t="str">
        <f t="shared" si="2"/>
        <v>300x250 </v>
      </c>
      <c r="E443" s="2" t="s">
        <v>1514</v>
      </c>
      <c r="F443" s="2" t="s">
        <v>36</v>
      </c>
      <c r="G443" s="8" t="s">
        <v>871</v>
      </c>
      <c r="H443" s="2" t="s">
        <v>239</v>
      </c>
      <c r="I443" s="2" t="s">
        <v>31</v>
      </c>
      <c r="J443" s="2">
        <v>253577.0</v>
      </c>
      <c r="K443" s="2">
        <v>890.0</v>
      </c>
      <c r="L443" s="2">
        <v>66972.0</v>
      </c>
      <c r="M443" s="2">
        <v>191183.0</v>
      </c>
      <c r="N443" s="2">
        <v>44.0</v>
      </c>
      <c r="O443" s="3">
        <v>1493.074494</v>
      </c>
      <c r="P443" s="7" t="str">
        <f>VLOOKUP(A443,'New Data'!A:E,2,FALSE)</f>
        <v>Male</v>
      </c>
      <c r="Q443" s="7">
        <f>VLOOKUP(A443,'New Data'!A:E,3,FALSE)</f>
        <v>40</v>
      </c>
      <c r="R443" s="7" t="str">
        <f>VLOOKUP(A443,'New Data'!A:E,4,FALSE)</f>
        <v>Utah</v>
      </c>
      <c r="S443" s="9">
        <f>VLOOKUP(A443,'New Data'!A:E,5,FALSE)</f>
        <v>45092</v>
      </c>
      <c r="T443" s="10">
        <f t="shared" si="3"/>
        <v>33.93351123</v>
      </c>
      <c r="U443" s="11">
        <f t="shared" si="4"/>
        <v>0.003509782039</v>
      </c>
      <c r="V443" s="12">
        <f t="shared" si="7"/>
        <v>1.677611791</v>
      </c>
      <c r="W443" s="10">
        <f t="shared" si="5"/>
        <v>5.888051732</v>
      </c>
      <c r="X443" s="11">
        <f t="shared" si="8"/>
        <v>0.04943820225</v>
      </c>
      <c r="Y443" s="11">
        <f t="shared" si="6"/>
        <v>0.2641091266</v>
      </c>
    </row>
    <row r="444">
      <c r="A444" s="7" t="str">
        <f t="shared" si="1"/>
        <v>ZTHAO8965Z</v>
      </c>
      <c r="B444" s="2" t="s">
        <v>1515</v>
      </c>
      <c r="C444" s="2" t="s">
        <v>1516</v>
      </c>
      <c r="D444" s="7" t="str">
        <f t="shared" si="2"/>
        <v>300x250 </v>
      </c>
      <c r="E444" s="2" t="s">
        <v>1517</v>
      </c>
      <c r="F444" s="2" t="s">
        <v>36</v>
      </c>
      <c r="G444" s="8" t="s">
        <v>29</v>
      </c>
      <c r="H444" s="2" t="s">
        <v>30</v>
      </c>
      <c r="I444" s="2" t="s">
        <v>31</v>
      </c>
      <c r="J444" s="2">
        <v>1100942.0</v>
      </c>
      <c r="K444" s="2">
        <v>2984.0</v>
      </c>
      <c r="L444" s="2">
        <v>629973.0</v>
      </c>
      <c r="M444" s="2">
        <v>1041225.0</v>
      </c>
      <c r="N444" s="2">
        <v>147.0</v>
      </c>
      <c r="O444" s="3">
        <v>7979.348589</v>
      </c>
      <c r="P444" s="7" t="str">
        <f>VLOOKUP(A444,'New Data'!A:E,2,FALSE)</f>
        <v>Male</v>
      </c>
      <c r="Q444" s="7">
        <f>VLOOKUP(A444,'New Data'!A:E,3,FALSE)</f>
        <v>44</v>
      </c>
      <c r="R444" s="7" t="str">
        <f>VLOOKUP(A444,'New Data'!A:E,4,FALSE)</f>
        <v>New Jersey</v>
      </c>
      <c r="S444" s="9">
        <f>VLOOKUP(A444,'New Data'!A:E,5,FALSE)</f>
        <v>45432</v>
      </c>
      <c r="T444" s="10">
        <f t="shared" si="3"/>
        <v>54.28128292</v>
      </c>
      <c r="U444" s="11">
        <f t="shared" si="4"/>
        <v>0.002710406179</v>
      </c>
      <c r="V444" s="12">
        <f t="shared" si="7"/>
        <v>2.674044433</v>
      </c>
      <c r="W444" s="10">
        <f t="shared" si="5"/>
        <v>7.247746556</v>
      </c>
      <c r="X444" s="11">
        <f t="shared" si="8"/>
        <v>0.04926273458</v>
      </c>
      <c r="Y444" s="11">
        <f t="shared" si="6"/>
        <v>0.5722127051</v>
      </c>
    </row>
    <row r="445">
      <c r="A445" s="7" t="str">
        <f t="shared" si="1"/>
        <v>HGETU3242K</v>
      </c>
      <c r="B445" s="2" t="s">
        <v>1518</v>
      </c>
      <c r="C445" s="2" t="s">
        <v>1519</v>
      </c>
      <c r="D445" s="7" t="str">
        <f t="shared" si="2"/>
        <v>300x250 </v>
      </c>
      <c r="E445" s="2" t="s">
        <v>803</v>
      </c>
      <c r="F445" s="2" t="s">
        <v>28</v>
      </c>
      <c r="G445" s="8" t="s">
        <v>29</v>
      </c>
      <c r="H445" s="2" t="s">
        <v>30</v>
      </c>
      <c r="I445" s="2" t="s">
        <v>53</v>
      </c>
      <c r="J445" s="2">
        <v>55692.0</v>
      </c>
      <c r="K445" s="2">
        <v>184.0</v>
      </c>
      <c r="L445" s="2">
        <v>3596.0</v>
      </c>
      <c r="M445" s="2">
        <v>51209.0</v>
      </c>
      <c r="N445" s="2">
        <v>9.0</v>
      </c>
      <c r="O445" s="3">
        <v>1981.050288</v>
      </c>
      <c r="P445" s="7" t="str">
        <f>VLOOKUP(A445,'New Data'!A:E,2,FALSE)</f>
        <v>Male</v>
      </c>
      <c r="Q445" s="7">
        <f>VLOOKUP(A445,'New Data'!A:E,3,FALSE)</f>
        <v>31</v>
      </c>
      <c r="R445" s="7" t="str">
        <f>VLOOKUP(A445,'New Data'!A:E,4,FALSE)</f>
        <v>Maine</v>
      </c>
      <c r="S445" s="9">
        <f>VLOOKUP(A445,'New Data'!A:E,5,FALSE)</f>
        <v>45149</v>
      </c>
      <c r="T445" s="10">
        <f t="shared" si="3"/>
        <v>220.1166987</v>
      </c>
      <c r="U445" s="11">
        <f t="shared" si="4"/>
        <v>0.003303885657</v>
      </c>
      <c r="V445" s="12">
        <f t="shared" si="7"/>
        <v>10.76657765</v>
      </c>
      <c r="W445" s="10">
        <f t="shared" si="5"/>
        <v>35.57154148</v>
      </c>
      <c r="X445" s="11">
        <f t="shared" si="8"/>
        <v>0.04891304348</v>
      </c>
      <c r="Y445" s="11">
        <f t="shared" si="6"/>
        <v>0.06456941751</v>
      </c>
    </row>
    <row r="446">
      <c r="A446" s="7" t="str">
        <f t="shared" si="1"/>
        <v>HCZPH4346B</v>
      </c>
      <c r="B446" s="2" t="s">
        <v>1520</v>
      </c>
      <c r="C446" s="2" t="s">
        <v>1521</v>
      </c>
      <c r="D446" s="7" t="str">
        <f t="shared" si="2"/>
        <v>300x50 </v>
      </c>
      <c r="E446" s="2" t="s">
        <v>1522</v>
      </c>
      <c r="F446" s="2" t="s">
        <v>36</v>
      </c>
      <c r="G446" s="8" t="s">
        <v>838</v>
      </c>
      <c r="H446" s="2" t="s">
        <v>30</v>
      </c>
      <c r="I446" s="2" t="s">
        <v>31</v>
      </c>
      <c r="J446" s="2">
        <v>63415.0</v>
      </c>
      <c r="K446" s="2">
        <v>185.0</v>
      </c>
      <c r="L446" s="2">
        <v>28161.0</v>
      </c>
      <c r="M446" s="2">
        <v>59169.0</v>
      </c>
      <c r="N446" s="2">
        <v>9.0</v>
      </c>
      <c r="O446" s="3">
        <v>1924.162675</v>
      </c>
      <c r="P446" s="7" t="str">
        <f>VLOOKUP(A446,'New Data'!A:E,2,FALSE)</f>
        <v>Female</v>
      </c>
      <c r="Q446" s="7">
        <f>VLOOKUP(A446,'New Data'!A:E,3,FALSE)</f>
        <v>22</v>
      </c>
      <c r="R446" s="7" t="str">
        <f>VLOOKUP(A446,'New Data'!A:E,4,FALSE)</f>
        <v>California</v>
      </c>
      <c r="S446" s="9">
        <f>VLOOKUP(A446,'New Data'!A:E,5,FALSE)</f>
        <v>45025</v>
      </c>
      <c r="T446" s="10">
        <f t="shared" si="3"/>
        <v>213.7958528</v>
      </c>
      <c r="U446" s="11">
        <f t="shared" si="4"/>
        <v>0.002917290862</v>
      </c>
      <c r="V446" s="12">
        <f t="shared" si="7"/>
        <v>10.40087932</v>
      </c>
      <c r="W446" s="10">
        <f t="shared" si="5"/>
        <v>30.34239021</v>
      </c>
      <c r="X446" s="11">
        <f t="shared" si="8"/>
        <v>0.04864864865</v>
      </c>
      <c r="Y446" s="11">
        <f t="shared" si="6"/>
        <v>0.4440747457</v>
      </c>
    </row>
    <row r="447">
      <c r="A447" s="7" t="str">
        <f t="shared" si="1"/>
        <v>JRADW4215G</v>
      </c>
      <c r="B447" s="2" t="s">
        <v>1523</v>
      </c>
      <c r="C447" s="2" t="s">
        <v>1524</v>
      </c>
      <c r="D447" s="7" t="str">
        <f t="shared" si="2"/>
        <v>320x50 </v>
      </c>
      <c r="E447" s="2" t="s">
        <v>1525</v>
      </c>
      <c r="F447" s="2" t="s">
        <v>41</v>
      </c>
      <c r="G447" s="8" t="s">
        <v>271</v>
      </c>
      <c r="H447" s="2" t="s">
        <v>30</v>
      </c>
      <c r="I447" s="2" t="s">
        <v>31</v>
      </c>
      <c r="J447" s="2">
        <v>318269.0</v>
      </c>
      <c r="K447" s="2">
        <v>914.0</v>
      </c>
      <c r="L447" s="2">
        <v>33355.0</v>
      </c>
      <c r="M447" s="2">
        <v>295405.0</v>
      </c>
      <c r="N447" s="2">
        <v>44.0</v>
      </c>
      <c r="O447" s="3">
        <v>7854.731991</v>
      </c>
      <c r="P447" s="7" t="str">
        <f>VLOOKUP(A447,'New Data'!A:E,2,FALSE)</f>
        <v>Female</v>
      </c>
      <c r="Q447" s="7">
        <f>VLOOKUP(A447,'New Data'!A:E,3,FALSE)</f>
        <v>56</v>
      </c>
      <c r="R447" s="7" t="str">
        <f>VLOOKUP(A447,'New Data'!A:E,4,FALSE)</f>
        <v>Virginia</v>
      </c>
      <c r="S447" s="9">
        <f>VLOOKUP(A447,'New Data'!A:E,5,FALSE)</f>
        <v>45057</v>
      </c>
      <c r="T447" s="10">
        <f t="shared" si="3"/>
        <v>178.5166362</v>
      </c>
      <c r="U447" s="11">
        <f t="shared" si="4"/>
        <v>0.00287178456</v>
      </c>
      <c r="V447" s="12">
        <f t="shared" si="7"/>
        <v>8.593798677</v>
      </c>
      <c r="W447" s="10">
        <f t="shared" si="5"/>
        <v>24.67953835</v>
      </c>
      <c r="X447" s="11">
        <f t="shared" si="8"/>
        <v>0.04814004376</v>
      </c>
      <c r="Y447" s="11">
        <f t="shared" si="6"/>
        <v>0.1048012844</v>
      </c>
    </row>
    <row r="448">
      <c r="A448" s="7" t="str">
        <f t="shared" si="1"/>
        <v>KRPSH7899E</v>
      </c>
      <c r="B448" s="2" t="s">
        <v>1526</v>
      </c>
      <c r="C448" s="2" t="s">
        <v>1527</v>
      </c>
      <c r="D448" s="7" t="str">
        <f t="shared" si="2"/>
        <v>300x250 </v>
      </c>
      <c r="E448" s="2" t="s">
        <v>1528</v>
      </c>
      <c r="F448" s="2" t="s">
        <v>28</v>
      </c>
      <c r="G448" s="8" t="s">
        <v>165</v>
      </c>
      <c r="H448" s="2" t="s">
        <v>212</v>
      </c>
      <c r="I448" s="2" t="s">
        <v>53</v>
      </c>
      <c r="J448" s="2">
        <v>76724.0</v>
      </c>
      <c r="K448" s="2">
        <v>187.0</v>
      </c>
      <c r="L448" s="2">
        <v>43209.0</v>
      </c>
      <c r="M448" s="2">
        <v>69530.0</v>
      </c>
      <c r="N448" s="2">
        <v>9.0</v>
      </c>
      <c r="O448" s="3">
        <v>1493.204528</v>
      </c>
      <c r="P448" s="7" t="str">
        <f>VLOOKUP(A448,'New Data'!A:E,2,FALSE)</f>
        <v>Female</v>
      </c>
      <c r="Q448" s="7">
        <f>VLOOKUP(A448,'New Data'!A:E,3,FALSE)</f>
        <v>41</v>
      </c>
      <c r="R448" s="7" t="str">
        <f>VLOOKUP(A448,'New Data'!A:E,4,FALSE)</f>
        <v>Alaska</v>
      </c>
      <c r="S448" s="9">
        <f>VLOOKUP(A448,'New Data'!A:E,5,FALSE)</f>
        <v>45376</v>
      </c>
      <c r="T448" s="10">
        <f t="shared" si="3"/>
        <v>165.9116142</v>
      </c>
      <c r="U448" s="11">
        <f t="shared" si="4"/>
        <v>0.002437307752</v>
      </c>
      <c r="V448" s="12">
        <f t="shared" si="7"/>
        <v>7.985050952</v>
      </c>
      <c r="W448" s="10">
        <f t="shared" si="5"/>
        <v>19.46202659</v>
      </c>
      <c r="X448" s="11">
        <f t="shared" si="8"/>
        <v>0.04812834225</v>
      </c>
      <c r="Y448" s="11">
        <f t="shared" si="6"/>
        <v>0.5631744956</v>
      </c>
    </row>
    <row r="449">
      <c r="A449" s="7" t="str">
        <f t="shared" si="1"/>
        <v>UYILJ6576R</v>
      </c>
      <c r="B449" s="2" t="s">
        <v>1529</v>
      </c>
      <c r="C449" s="2" t="s">
        <v>1530</v>
      </c>
      <c r="D449" s="7" t="str">
        <f t="shared" si="2"/>
        <v>300x250 </v>
      </c>
      <c r="E449" s="2" t="s">
        <v>1531</v>
      </c>
      <c r="F449" s="2" t="s">
        <v>36</v>
      </c>
      <c r="G449" s="8" t="s">
        <v>114</v>
      </c>
      <c r="H449" s="2" t="s">
        <v>62</v>
      </c>
      <c r="I449" s="2" t="s">
        <v>43</v>
      </c>
      <c r="J449" s="2">
        <v>11269.0</v>
      </c>
      <c r="K449" s="2">
        <v>63.0</v>
      </c>
      <c r="L449" s="2">
        <v>4992.0</v>
      </c>
      <c r="M449" s="2">
        <v>10245.0</v>
      </c>
      <c r="N449" s="2">
        <v>3.0</v>
      </c>
      <c r="O449" s="3">
        <v>1576.38921</v>
      </c>
      <c r="P449" s="7" t="str">
        <f>VLOOKUP(A449,'New Data'!A:E,2,FALSE)</f>
        <v>Male</v>
      </c>
      <c r="Q449" s="7">
        <f>VLOOKUP(A449,'New Data'!A:E,3,FALSE)</f>
        <v>22</v>
      </c>
      <c r="R449" s="7" t="str">
        <f>VLOOKUP(A449,'New Data'!A:E,4,FALSE)</f>
        <v>Alaska</v>
      </c>
      <c r="S449" s="9">
        <f>VLOOKUP(A449,'New Data'!A:E,5,FALSE)</f>
        <v>45354</v>
      </c>
      <c r="T449" s="10">
        <f t="shared" si="3"/>
        <v>525.46307</v>
      </c>
      <c r="U449" s="11">
        <f t="shared" si="4"/>
        <v>0.005590558168</v>
      </c>
      <c r="V449" s="12">
        <f t="shared" si="7"/>
        <v>25.02205095</v>
      </c>
      <c r="W449" s="10">
        <f t="shared" si="5"/>
        <v>139.8872313</v>
      </c>
      <c r="X449" s="11">
        <f t="shared" si="8"/>
        <v>0.04761904762</v>
      </c>
      <c r="Y449" s="11">
        <f t="shared" si="6"/>
        <v>0.4429851806</v>
      </c>
    </row>
    <row r="450">
      <c r="A450" s="7" t="str">
        <f t="shared" si="1"/>
        <v>TMWLJ3345S</v>
      </c>
      <c r="B450" s="2" t="s">
        <v>1532</v>
      </c>
      <c r="C450" s="2" t="s">
        <v>1533</v>
      </c>
      <c r="D450" s="7" t="str">
        <f t="shared" si="2"/>
        <v>300x250 </v>
      </c>
      <c r="E450" s="2" t="s">
        <v>1534</v>
      </c>
      <c r="F450" s="2" t="s">
        <v>66</v>
      </c>
      <c r="G450" s="8" t="s">
        <v>1535</v>
      </c>
      <c r="H450" s="2" t="s">
        <v>89</v>
      </c>
      <c r="I450" s="2" t="s">
        <v>31</v>
      </c>
      <c r="J450" s="2">
        <v>15047.0</v>
      </c>
      <c r="K450" s="2">
        <v>84.0</v>
      </c>
      <c r="L450" s="2">
        <v>5653.0</v>
      </c>
      <c r="M450" s="2">
        <v>14459.0</v>
      </c>
      <c r="N450" s="2">
        <v>4.0</v>
      </c>
      <c r="O450" s="3">
        <v>2127.495962</v>
      </c>
      <c r="P450" s="7" t="str">
        <f>VLOOKUP(A450,'New Data'!A:E,2,FALSE)</f>
        <v>Male</v>
      </c>
      <c r="Q450" s="7">
        <f>VLOOKUP(A450,'New Data'!A:E,3,FALSE)</f>
        <v>39</v>
      </c>
      <c r="R450" s="7" t="str">
        <f>VLOOKUP(A450,'New Data'!A:E,4,FALSE)</f>
        <v>Hawaii</v>
      </c>
      <c r="S450" s="9">
        <f>VLOOKUP(A450,'New Data'!A:E,5,FALSE)</f>
        <v>45061</v>
      </c>
      <c r="T450" s="10">
        <f t="shared" si="3"/>
        <v>531.8739905</v>
      </c>
      <c r="U450" s="11">
        <f t="shared" si="4"/>
        <v>0.005582508141</v>
      </c>
      <c r="V450" s="12">
        <f t="shared" si="7"/>
        <v>25.32733288</v>
      </c>
      <c r="W450" s="10">
        <f t="shared" si="5"/>
        <v>141.390042</v>
      </c>
      <c r="X450" s="11">
        <f t="shared" si="8"/>
        <v>0.04761904762</v>
      </c>
      <c r="Y450" s="11">
        <f t="shared" si="6"/>
        <v>0.3756895062</v>
      </c>
    </row>
    <row r="451">
      <c r="A451" s="7" t="str">
        <f t="shared" si="1"/>
        <v>UHQLB1940F</v>
      </c>
      <c r="B451" s="2" t="s">
        <v>1536</v>
      </c>
      <c r="C451" s="2" t="s">
        <v>1537</v>
      </c>
      <c r="D451" s="7" t="str">
        <f t="shared" si="2"/>
        <v>320x50 </v>
      </c>
      <c r="E451" s="2" t="s">
        <v>1538</v>
      </c>
      <c r="F451" s="2" t="s">
        <v>66</v>
      </c>
      <c r="G451" s="8" t="s">
        <v>1539</v>
      </c>
      <c r="H451" s="2" t="s">
        <v>71</v>
      </c>
      <c r="I451" s="2" t="s">
        <v>31</v>
      </c>
      <c r="J451" s="2">
        <v>19829.0</v>
      </c>
      <c r="K451" s="2">
        <v>42.0</v>
      </c>
      <c r="L451" s="2">
        <v>15071.0</v>
      </c>
      <c r="M451" s="2">
        <v>19095.0</v>
      </c>
      <c r="N451" s="2">
        <v>2.0</v>
      </c>
      <c r="O451" s="3">
        <v>1952.463773</v>
      </c>
      <c r="P451" s="7" t="str">
        <f>VLOOKUP(A451,'New Data'!A:E,2,FALSE)</f>
        <v>Female</v>
      </c>
      <c r="Q451" s="7">
        <f>VLOOKUP(A451,'New Data'!A:E,3,FALSE)</f>
        <v>49</v>
      </c>
      <c r="R451" s="7" t="str">
        <f>VLOOKUP(A451,'New Data'!A:E,4,FALSE)</f>
        <v>Mississippi</v>
      </c>
      <c r="S451" s="9">
        <f>VLOOKUP(A451,'New Data'!A:E,5,FALSE)</f>
        <v>45031</v>
      </c>
      <c r="T451" s="10">
        <f t="shared" si="3"/>
        <v>976.2318865</v>
      </c>
      <c r="U451" s="11">
        <f t="shared" si="4"/>
        <v>0.002118109839</v>
      </c>
      <c r="V451" s="12">
        <f t="shared" si="7"/>
        <v>46.48723269</v>
      </c>
      <c r="W451" s="10">
        <f t="shared" si="5"/>
        <v>98.46506496</v>
      </c>
      <c r="X451" s="11">
        <f t="shared" si="8"/>
        <v>0.04761904762</v>
      </c>
      <c r="Y451" s="11">
        <f t="shared" si="6"/>
        <v>0.7600484139</v>
      </c>
    </row>
    <row r="452">
      <c r="A452" s="7" t="str">
        <f t="shared" si="1"/>
        <v>RXHRP9729B</v>
      </c>
      <c r="B452" s="2" t="s">
        <v>1540</v>
      </c>
      <c r="C452" s="2" t="s">
        <v>1541</v>
      </c>
      <c r="D452" s="7" t="str">
        <f t="shared" si="2"/>
        <v>320x50 </v>
      </c>
      <c r="E452" s="2" t="s">
        <v>1542</v>
      </c>
      <c r="F452" s="2" t="s">
        <v>66</v>
      </c>
      <c r="G452" s="8" t="s">
        <v>299</v>
      </c>
      <c r="H452" s="2" t="s">
        <v>48</v>
      </c>
      <c r="I452" s="2" t="s">
        <v>31</v>
      </c>
      <c r="J452" s="2">
        <v>20486.0</v>
      </c>
      <c r="K452" s="2">
        <v>42.0</v>
      </c>
      <c r="L452" s="2">
        <v>14583.0</v>
      </c>
      <c r="M452" s="2">
        <v>19860.0</v>
      </c>
      <c r="N452" s="2">
        <v>2.0</v>
      </c>
      <c r="O452" s="3">
        <v>1718.513762</v>
      </c>
      <c r="P452" s="7" t="str">
        <f>VLOOKUP(A452,'New Data'!A:E,2,FALSE)</f>
        <v>Male</v>
      </c>
      <c r="Q452" s="7">
        <f>VLOOKUP(A452,'New Data'!A:E,3,FALSE)</f>
        <v>28</v>
      </c>
      <c r="R452" s="7" t="str">
        <f>VLOOKUP(A452,'New Data'!A:E,4,FALSE)</f>
        <v>Pennsylvania</v>
      </c>
      <c r="S452" s="9">
        <f>VLOOKUP(A452,'New Data'!A:E,5,FALSE)</f>
        <v>45015</v>
      </c>
      <c r="T452" s="10">
        <f t="shared" si="3"/>
        <v>859.256881</v>
      </c>
      <c r="U452" s="11">
        <f t="shared" si="4"/>
        <v>0.002050180611</v>
      </c>
      <c r="V452" s="12">
        <f t="shared" si="7"/>
        <v>40.91699433</v>
      </c>
      <c r="W452" s="10">
        <f t="shared" si="5"/>
        <v>83.88722845</v>
      </c>
      <c r="X452" s="11">
        <f t="shared" si="8"/>
        <v>0.04761904762</v>
      </c>
      <c r="Y452" s="11">
        <f t="shared" si="6"/>
        <v>0.7118519965</v>
      </c>
    </row>
    <row r="453">
      <c r="A453" s="7" t="str">
        <f t="shared" si="1"/>
        <v>JUAJZ1179L</v>
      </c>
      <c r="B453" s="2" t="s">
        <v>1543</v>
      </c>
      <c r="C453" s="2" t="s">
        <v>1544</v>
      </c>
      <c r="D453" s="7" t="str">
        <f t="shared" si="2"/>
        <v>320x50 </v>
      </c>
      <c r="E453" s="2" t="s">
        <v>1091</v>
      </c>
      <c r="F453" s="2" t="s">
        <v>36</v>
      </c>
      <c r="G453" s="8" t="s">
        <v>1545</v>
      </c>
      <c r="H453" s="2" t="s">
        <v>212</v>
      </c>
      <c r="I453" s="2" t="s">
        <v>31</v>
      </c>
      <c r="J453" s="2">
        <v>9078.0</v>
      </c>
      <c r="K453" s="2">
        <v>21.0</v>
      </c>
      <c r="L453" s="2">
        <v>4051.0</v>
      </c>
      <c r="M453" s="2">
        <v>6215.0</v>
      </c>
      <c r="N453" s="2">
        <v>1.0</v>
      </c>
      <c r="O453" s="3">
        <v>1700.795736</v>
      </c>
      <c r="P453" s="7" t="str">
        <f>VLOOKUP(A453,'New Data'!A:E,2,FALSE)</f>
        <v>Male</v>
      </c>
      <c r="Q453" s="7">
        <f>VLOOKUP(A453,'New Data'!A:E,3,FALSE)</f>
        <v>56</v>
      </c>
      <c r="R453" s="7" t="str">
        <f>VLOOKUP(A453,'New Data'!A:E,4,FALSE)</f>
        <v>Pennsylvania</v>
      </c>
      <c r="S453" s="9">
        <f>VLOOKUP(A453,'New Data'!A:E,5,FALSE)</f>
        <v>45302</v>
      </c>
      <c r="T453" s="10">
        <f t="shared" si="3"/>
        <v>1700.795736</v>
      </c>
      <c r="U453" s="11">
        <f t="shared" si="4"/>
        <v>0.002313284865</v>
      </c>
      <c r="V453" s="12">
        <f t="shared" si="7"/>
        <v>80.99027314</v>
      </c>
      <c r="W453" s="10">
        <f t="shared" si="5"/>
        <v>187.353573</v>
      </c>
      <c r="X453" s="11">
        <f t="shared" si="8"/>
        <v>0.04761904762</v>
      </c>
      <c r="Y453" s="11">
        <f t="shared" si="6"/>
        <v>0.446243666</v>
      </c>
    </row>
    <row r="454">
      <c r="A454" s="7" t="str">
        <f t="shared" si="1"/>
        <v>MDRXP7045D</v>
      </c>
      <c r="B454" s="2" t="s">
        <v>1546</v>
      </c>
      <c r="C454" s="2" t="s">
        <v>1547</v>
      </c>
      <c r="D454" s="7" t="str">
        <f t="shared" si="2"/>
        <v>320x50 </v>
      </c>
      <c r="E454" s="2" t="s">
        <v>917</v>
      </c>
      <c r="F454" s="2" t="s">
        <v>36</v>
      </c>
      <c r="G454" s="8" t="s">
        <v>1548</v>
      </c>
      <c r="H454" s="2" t="s">
        <v>30</v>
      </c>
      <c r="I454" s="2" t="s">
        <v>31</v>
      </c>
      <c r="J454" s="2">
        <v>13168.0</v>
      </c>
      <c r="K454" s="2">
        <v>84.0</v>
      </c>
      <c r="L454" s="2">
        <v>8527.0</v>
      </c>
      <c r="M454" s="2">
        <v>12625.0</v>
      </c>
      <c r="N454" s="2">
        <v>4.0</v>
      </c>
      <c r="O454" s="3">
        <v>1639.72335</v>
      </c>
      <c r="P454" s="7" t="str">
        <f>VLOOKUP(A454,'New Data'!A:E,2,FALSE)</f>
        <v>Male</v>
      </c>
      <c r="Q454" s="7">
        <f>VLOOKUP(A454,'New Data'!A:E,3,FALSE)</f>
        <v>40</v>
      </c>
      <c r="R454" s="7" t="str">
        <f>VLOOKUP(A454,'New Data'!A:E,4,FALSE)</f>
        <v>Utah</v>
      </c>
      <c r="S454" s="9">
        <f>VLOOKUP(A454,'New Data'!A:E,5,FALSE)</f>
        <v>45092</v>
      </c>
      <c r="T454" s="10">
        <f t="shared" si="3"/>
        <v>409.9308375</v>
      </c>
      <c r="U454" s="11">
        <f t="shared" si="4"/>
        <v>0.006379100851</v>
      </c>
      <c r="V454" s="12">
        <f t="shared" si="7"/>
        <v>19.52051607</v>
      </c>
      <c r="W454" s="10">
        <f t="shared" si="5"/>
        <v>124.5233407</v>
      </c>
      <c r="X454" s="11">
        <f t="shared" si="8"/>
        <v>0.04761904762</v>
      </c>
      <c r="Y454" s="11">
        <f t="shared" si="6"/>
        <v>0.647554678</v>
      </c>
    </row>
    <row r="455">
      <c r="A455" s="7" t="str">
        <f t="shared" si="1"/>
        <v>XSQXY8178A</v>
      </c>
      <c r="B455" s="2" t="s">
        <v>1549</v>
      </c>
      <c r="C455" s="2" t="s">
        <v>1550</v>
      </c>
      <c r="D455" s="7" t="str">
        <f t="shared" si="2"/>
        <v>300x250 </v>
      </c>
      <c r="E455" s="2" t="s">
        <v>74</v>
      </c>
      <c r="F455" s="2" t="s">
        <v>36</v>
      </c>
      <c r="G455" s="8" t="s">
        <v>1551</v>
      </c>
      <c r="H455" s="2" t="s">
        <v>30</v>
      </c>
      <c r="I455" s="2" t="s">
        <v>31</v>
      </c>
      <c r="J455" s="2">
        <v>14984.0</v>
      </c>
      <c r="K455" s="2">
        <v>63.0</v>
      </c>
      <c r="L455" s="2">
        <v>9614.0</v>
      </c>
      <c r="M455" s="2">
        <v>14086.0</v>
      </c>
      <c r="N455" s="2">
        <v>3.0</v>
      </c>
      <c r="O455" s="3">
        <v>1505.009635</v>
      </c>
      <c r="P455" s="7" t="str">
        <f>VLOOKUP(A455,'New Data'!A:E,2,FALSE)</f>
        <v>Female</v>
      </c>
      <c r="Q455" s="7">
        <f>VLOOKUP(A455,'New Data'!A:E,3,FALSE)</f>
        <v>64</v>
      </c>
      <c r="R455" s="7" t="str">
        <f>VLOOKUP(A455,'New Data'!A:E,4,FALSE)</f>
        <v>Washington</v>
      </c>
      <c r="S455" s="9">
        <f>VLOOKUP(A455,'New Data'!A:E,5,FALSE)</f>
        <v>45560</v>
      </c>
      <c r="T455" s="10">
        <f t="shared" si="3"/>
        <v>501.6698783</v>
      </c>
      <c r="U455" s="11">
        <f t="shared" si="4"/>
        <v>0.004204484784</v>
      </c>
      <c r="V455" s="12">
        <f t="shared" si="7"/>
        <v>23.88904183</v>
      </c>
      <c r="W455" s="10">
        <f t="shared" si="5"/>
        <v>100.4411129</v>
      </c>
      <c r="X455" s="11">
        <f t="shared" si="8"/>
        <v>0.04761904762</v>
      </c>
      <c r="Y455" s="11">
        <f t="shared" si="6"/>
        <v>0.6416177256</v>
      </c>
    </row>
    <row r="456">
      <c r="A456" s="7" t="str">
        <f t="shared" si="1"/>
        <v>HWUEF0767X</v>
      </c>
      <c r="B456" s="2" t="s">
        <v>1552</v>
      </c>
      <c r="C456" s="2" t="s">
        <v>1553</v>
      </c>
      <c r="D456" s="7" t="str">
        <f t="shared" si="2"/>
        <v>300x250 </v>
      </c>
      <c r="E456" s="2" t="s">
        <v>1554</v>
      </c>
      <c r="F456" s="2" t="s">
        <v>41</v>
      </c>
      <c r="G456" s="8" t="s">
        <v>1555</v>
      </c>
      <c r="H456" s="2" t="s">
        <v>30</v>
      </c>
      <c r="I456" s="2" t="s">
        <v>31</v>
      </c>
      <c r="J456" s="2">
        <v>14581.0</v>
      </c>
      <c r="K456" s="2">
        <v>85.0</v>
      </c>
      <c r="L456" s="2">
        <v>6970.0</v>
      </c>
      <c r="M456" s="2">
        <v>8882.0</v>
      </c>
      <c r="N456" s="2">
        <v>4.0</v>
      </c>
      <c r="O456" s="3">
        <v>2636.202124</v>
      </c>
      <c r="P456" s="7" t="str">
        <f>VLOOKUP(A456,'New Data'!A:E,2,FALSE)</f>
        <v>Male</v>
      </c>
      <c r="Q456" s="7">
        <f>VLOOKUP(A456,'New Data'!A:E,3,FALSE)</f>
        <v>24</v>
      </c>
      <c r="R456" s="7" t="str">
        <f>VLOOKUP(A456,'New Data'!A:E,4,FALSE)</f>
        <v>Georgia</v>
      </c>
      <c r="S456" s="9">
        <f>VLOOKUP(A456,'New Data'!A:E,5,FALSE)</f>
        <v>45551</v>
      </c>
      <c r="T456" s="10">
        <f t="shared" si="3"/>
        <v>659.050531</v>
      </c>
      <c r="U456" s="11">
        <f t="shared" si="4"/>
        <v>0.005829504149</v>
      </c>
      <c r="V456" s="12">
        <f t="shared" si="7"/>
        <v>31.01414264</v>
      </c>
      <c r="W456" s="10">
        <f t="shared" si="5"/>
        <v>180.7970732</v>
      </c>
      <c r="X456" s="11">
        <f t="shared" si="8"/>
        <v>0.04705882353</v>
      </c>
      <c r="Y456" s="11">
        <f t="shared" si="6"/>
        <v>0.4780193402</v>
      </c>
    </row>
    <row r="457">
      <c r="A457" s="7" t="str">
        <f t="shared" si="1"/>
        <v>XSOQC3661H</v>
      </c>
      <c r="B457" s="2" t="s">
        <v>1556</v>
      </c>
      <c r="C457" s="2" t="s">
        <v>1557</v>
      </c>
      <c r="D457" s="7" t="str">
        <f t="shared" si="2"/>
        <v>300x250 </v>
      </c>
      <c r="E457" s="2" t="s">
        <v>302</v>
      </c>
      <c r="F457" s="2" t="s">
        <v>41</v>
      </c>
      <c r="G457" s="8" t="s">
        <v>188</v>
      </c>
      <c r="H457" s="2" t="s">
        <v>48</v>
      </c>
      <c r="I457" s="2" t="s">
        <v>31</v>
      </c>
      <c r="J457" s="2">
        <v>11697.0</v>
      </c>
      <c r="K457" s="2">
        <v>64.0</v>
      </c>
      <c r="L457" s="2">
        <v>6761.0</v>
      </c>
      <c r="M457" s="2">
        <v>10783.0</v>
      </c>
      <c r="N457" s="2">
        <v>3.0</v>
      </c>
      <c r="O457" s="3">
        <v>5218.070231</v>
      </c>
      <c r="P457" s="7" t="str">
        <f>VLOOKUP(A457,'New Data'!A:E,2,FALSE)</f>
        <v>Female</v>
      </c>
      <c r="Q457" s="7">
        <f>VLOOKUP(A457,'New Data'!A:E,3,FALSE)</f>
        <v>61</v>
      </c>
      <c r="R457" s="7" t="str">
        <f>VLOOKUP(A457,'New Data'!A:E,4,FALSE)</f>
        <v>South Dakota</v>
      </c>
      <c r="S457" s="9">
        <f>VLOOKUP(A457,'New Data'!A:E,5,FALSE)</f>
        <v>45355</v>
      </c>
      <c r="T457" s="10">
        <f t="shared" si="3"/>
        <v>1739.356744</v>
      </c>
      <c r="U457" s="11">
        <f t="shared" si="4"/>
        <v>0.005471488416</v>
      </c>
      <c r="V457" s="12">
        <f t="shared" si="7"/>
        <v>81.53234736</v>
      </c>
      <c r="W457" s="10">
        <f t="shared" si="5"/>
        <v>446.1032941</v>
      </c>
      <c r="X457" s="11">
        <f t="shared" si="8"/>
        <v>0.046875</v>
      </c>
      <c r="Y457" s="11">
        <f t="shared" si="6"/>
        <v>0.5780114559</v>
      </c>
    </row>
    <row r="458">
      <c r="A458" s="7" t="str">
        <f t="shared" si="1"/>
        <v>VSEBV0477I</v>
      </c>
      <c r="B458" s="2" t="s">
        <v>1558</v>
      </c>
      <c r="C458" s="2" t="s">
        <v>1559</v>
      </c>
      <c r="D458" s="7" t="str">
        <f t="shared" si="2"/>
        <v>320x50 </v>
      </c>
      <c r="E458" s="2" t="s">
        <v>1560</v>
      </c>
      <c r="F458" s="2" t="s">
        <v>28</v>
      </c>
      <c r="G458" s="8" t="s">
        <v>1561</v>
      </c>
      <c r="H458" s="2" t="s">
        <v>1562</v>
      </c>
      <c r="I458" s="2" t="s">
        <v>31</v>
      </c>
      <c r="J458" s="2">
        <v>16956.0</v>
      </c>
      <c r="K458" s="2">
        <v>65.0</v>
      </c>
      <c r="L458" s="2">
        <v>7553.0</v>
      </c>
      <c r="M458" s="2">
        <v>15201.0</v>
      </c>
      <c r="N458" s="2">
        <v>3.0</v>
      </c>
      <c r="O458" s="3">
        <v>1502.680139</v>
      </c>
      <c r="P458" s="7" t="str">
        <f>VLOOKUP(A458,'New Data'!A:E,2,FALSE)</f>
        <v>Female</v>
      </c>
      <c r="Q458" s="7">
        <f>VLOOKUP(A458,'New Data'!A:E,3,FALSE)</f>
        <v>37</v>
      </c>
      <c r="R458" s="7" t="str">
        <f>VLOOKUP(A458,'New Data'!A:E,4,FALSE)</f>
        <v>Delaware</v>
      </c>
      <c r="S458" s="9">
        <f>VLOOKUP(A458,'New Data'!A:E,5,FALSE)</f>
        <v>45213</v>
      </c>
      <c r="T458" s="10">
        <f t="shared" si="3"/>
        <v>500.8933797</v>
      </c>
      <c r="U458" s="11">
        <f t="shared" si="4"/>
        <v>0.003833451286</v>
      </c>
      <c r="V458" s="12">
        <f t="shared" si="7"/>
        <v>23.11815598</v>
      </c>
      <c r="W458" s="10">
        <f t="shared" si="5"/>
        <v>88.62232478</v>
      </c>
      <c r="X458" s="11">
        <f t="shared" si="8"/>
        <v>0.04615384615</v>
      </c>
      <c r="Y458" s="11">
        <f t="shared" si="6"/>
        <v>0.4454470394</v>
      </c>
    </row>
    <row r="459">
      <c r="A459" s="7" t="str">
        <f t="shared" si="1"/>
        <v>YWOKG0142J</v>
      </c>
      <c r="B459" s="2" t="s">
        <v>1563</v>
      </c>
      <c r="C459" s="2" t="s">
        <v>1564</v>
      </c>
      <c r="D459" s="7" t="str">
        <f t="shared" si="2"/>
        <v>300x250 </v>
      </c>
      <c r="E459" s="2" t="s">
        <v>343</v>
      </c>
      <c r="F459" s="2" t="s">
        <v>66</v>
      </c>
      <c r="G459" s="8" t="s">
        <v>918</v>
      </c>
      <c r="H459" s="2" t="s">
        <v>89</v>
      </c>
      <c r="I459" s="2" t="s">
        <v>31</v>
      </c>
      <c r="J459" s="2">
        <v>61227.0</v>
      </c>
      <c r="K459" s="2">
        <v>174.0</v>
      </c>
      <c r="L459" s="2">
        <v>10434.0</v>
      </c>
      <c r="M459" s="2">
        <v>53104.0</v>
      </c>
      <c r="N459" s="2">
        <v>8.0</v>
      </c>
      <c r="O459" s="3">
        <v>1919.553678</v>
      </c>
      <c r="P459" s="7" t="str">
        <f>VLOOKUP(A459,'New Data'!A:E,2,FALSE)</f>
        <v>Female</v>
      </c>
      <c r="Q459" s="7">
        <f>VLOOKUP(A459,'New Data'!A:E,3,FALSE)</f>
        <v>51</v>
      </c>
      <c r="R459" s="7" t="str">
        <f>VLOOKUP(A459,'New Data'!A:E,4,FALSE)</f>
        <v>Mississippi</v>
      </c>
      <c r="S459" s="9">
        <f>VLOOKUP(A459,'New Data'!A:E,5,FALSE)</f>
        <v>45353</v>
      </c>
      <c r="T459" s="10">
        <f t="shared" si="3"/>
        <v>239.9442098</v>
      </c>
      <c r="U459" s="11">
        <f t="shared" si="4"/>
        <v>0.002841883483</v>
      </c>
      <c r="V459" s="12">
        <f t="shared" si="7"/>
        <v>11.03191769</v>
      </c>
      <c r="W459" s="10">
        <f t="shared" si="5"/>
        <v>31.35142467</v>
      </c>
      <c r="X459" s="11">
        <f t="shared" si="8"/>
        <v>0.04597701149</v>
      </c>
      <c r="Y459" s="11">
        <f t="shared" si="6"/>
        <v>0.170415013</v>
      </c>
    </row>
    <row r="460">
      <c r="A460" s="7" t="str">
        <f t="shared" si="1"/>
        <v>IXGTG8836K</v>
      </c>
      <c r="B460" s="2" t="s">
        <v>1565</v>
      </c>
      <c r="C460" s="2" t="s">
        <v>1566</v>
      </c>
      <c r="D460" s="7" t="str">
        <f t="shared" si="2"/>
        <v>300x250 </v>
      </c>
      <c r="E460" s="2" t="s">
        <v>1567</v>
      </c>
      <c r="F460" s="2" t="s">
        <v>41</v>
      </c>
      <c r="G460" s="8" t="s">
        <v>1568</v>
      </c>
      <c r="H460" s="2" t="s">
        <v>30</v>
      </c>
      <c r="I460" s="2" t="s">
        <v>31</v>
      </c>
      <c r="J460" s="2">
        <v>11375.0</v>
      </c>
      <c r="K460" s="2">
        <v>87.0</v>
      </c>
      <c r="L460" s="2">
        <v>7171.0</v>
      </c>
      <c r="M460" s="2">
        <v>8151.0</v>
      </c>
      <c r="N460" s="2">
        <v>4.0</v>
      </c>
      <c r="O460" s="3">
        <v>1763.784061</v>
      </c>
      <c r="P460" s="7" t="str">
        <f>VLOOKUP(A460,'New Data'!A:E,2,FALSE)</f>
        <v>Male</v>
      </c>
      <c r="Q460" s="7">
        <f>VLOOKUP(A460,'New Data'!A:E,3,FALSE)</f>
        <v>24</v>
      </c>
      <c r="R460" s="7" t="str">
        <f>VLOOKUP(A460,'New Data'!A:E,4,FALSE)</f>
        <v>New Jersey</v>
      </c>
      <c r="S460" s="9">
        <f>VLOOKUP(A460,'New Data'!A:E,5,FALSE)</f>
        <v>45065</v>
      </c>
      <c r="T460" s="10">
        <f t="shared" si="3"/>
        <v>440.9460153</v>
      </c>
      <c r="U460" s="11">
        <f t="shared" si="4"/>
        <v>0.007648351648</v>
      </c>
      <c r="V460" s="12">
        <f t="shared" si="7"/>
        <v>20.27338001</v>
      </c>
      <c r="W460" s="10">
        <f t="shared" si="5"/>
        <v>155.0579394</v>
      </c>
      <c r="X460" s="11">
        <f t="shared" si="8"/>
        <v>0.04597701149</v>
      </c>
      <c r="Y460" s="11">
        <f t="shared" si="6"/>
        <v>0.6304175824</v>
      </c>
    </row>
    <row r="461">
      <c r="A461" s="7" t="str">
        <f t="shared" si="1"/>
        <v>ZXMCR0435E</v>
      </c>
      <c r="B461" s="2" t="s">
        <v>1569</v>
      </c>
      <c r="C461" s="2" t="s">
        <v>1570</v>
      </c>
      <c r="D461" s="7" t="str">
        <f t="shared" si="2"/>
        <v>320x50 </v>
      </c>
      <c r="E461" s="2" t="s">
        <v>634</v>
      </c>
      <c r="F461" s="2" t="s">
        <v>66</v>
      </c>
      <c r="G461" s="8" t="s">
        <v>114</v>
      </c>
      <c r="H461" s="2" t="s">
        <v>48</v>
      </c>
      <c r="I461" s="2" t="s">
        <v>31</v>
      </c>
      <c r="J461" s="2">
        <v>64577.0</v>
      </c>
      <c r="K461" s="2">
        <v>240.0</v>
      </c>
      <c r="L461" s="2">
        <v>37732.0</v>
      </c>
      <c r="M461" s="2">
        <v>60357.0</v>
      </c>
      <c r="N461" s="2">
        <v>11.0</v>
      </c>
      <c r="O461" s="3">
        <v>1801.349131</v>
      </c>
      <c r="P461" s="7" t="str">
        <f>VLOOKUP(A461,'New Data'!A:E,2,FALSE)</f>
        <v>Male</v>
      </c>
      <c r="Q461" s="7">
        <f>VLOOKUP(A461,'New Data'!A:E,3,FALSE)</f>
        <v>30</v>
      </c>
      <c r="R461" s="7" t="str">
        <f>VLOOKUP(A461,'New Data'!A:E,4,FALSE)</f>
        <v>Minnesota</v>
      </c>
      <c r="S461" s="9">
        <f>VLOOKUP(A461,'New Data'!A:E,5,FALSE)</f>
        <v>45067</v>
      </c>
      <c r="T461" s="10">
        <f t="shared" si="3"/>
        <v>163.7590119</v>
      </c>
      <c r="U461" s="11">
        <f t="shared" si="4"/>
        <v>0.003716493488</v>
      </c>
      <c r="V461" s="12">
        <f t="shared" si="7"/>
        <v>7.505621379</v>
      </c>
      <c r="W461" s="10">
        <f t="shared" si="5"/>
        <v>27.89459298</v>
      </c>
      <c r="X461" s="11">
        <f t="shared" si="8"/>
        <v>0.04583333333</v>
      </c>
      <c r="Y461" s="11">
        <f t="shared" si="6"/>
        <v>0.5842947179</v>
      </c>
    </row>
    <row r="462">
      <c r="A462" s="7" t="str">
        <f t="shared" si="1"/>
        <v>VPWSU8183E</v>
      </c>
      <c r="B462" s="2" t="s">
        <v>1571</v>
      </c>
      <c r="C462" s="2" t="s">
        <v>1572</v>
      </c>
      <c r="D462" s="7" t="str">
        <f t="shared" si="2"/>
        <v>300x250 </v>
      </c>
      <c r="E462" s="2" t="s">
        <v>498</v>
      </c>
      <c r="F462" s="2" t="s">
        <v>41</v>
      </c>
      <c r="G462" s="8" t="s">
        <v>1573</v>
      </c>
      <c r="H462" s="2" t="s">
        <v>30</v>
      </c>
      <c r="I462" s="2" t="s">
        <v>31</v>
      </c>
      <c r="J462" s="2">
        <v>10942.0</v>
      </c>
      <c r="K462" s="2">
        <v>66.0</v>
      </c>
      <c r="L462" s="2">
        <v>4578.0</v>
      </c>
      <c r="M462" s="2">
        <v>9155.0</v>
      </c>
      <c r="N462" s="2">
        <v>3.0</v>
      </c>
      <c r="O462" s="3">
        <v>1595.752624</v>
      </c>
      <c r="P462" s="7" t="str">
        <f>VLOOKUP(A462,'New Data'!A:E,2,FALSE)</f>
        <v>Female</v>
      </c>
      <c r="Q462" s="7">
        <f>VLOOKUP(A462,'New Data'!A:E,3,FALSE)</f>
        <v>34</v>
      </c>
      <c r="R462" s="7" t="str">
        <f>VLOOKUP(A462,'New Data'!A:E,4,FALSE)</f>
        <v>Georgia</v>
      </c>
      <c r="S462" s="9">
        <f>VLOOKUP(A462,'New Data'!A:E,5,FALSE)</f>
        <v>45415</v>
      </c>
      <c r="T462" s="10">
        <f t="shared" si="3"/>
        <v>531.9175413</v>
      </c>
      <c r="U462" s="11">
        <f t="shared" si="4"/>
        <v>0.006031804058</v>
      </c>
      <c r="V462" s="12">
        <f t="shared" si="7"/>
        <v>24.17807006</v>
      </c>
      <c r="W462" s="10">
        <f t="shared" si="5"/>
        <v>145.8373811</v>
      </c>
      <c r="X462" s="11">
        <f t="shared" si="8"/>
        <v>0.04545454545</v>
      </c>
      <c r="Y462" s="11">
        <f t="shared" si="6"/>
        <v>0.4183878633</v>
      </c>
    </row>
    <row r="463">
      <c r="A463" s="7" t="str">
        <f t="shared" si="1"/>
        <v>RUXTH5361L</v>
      </c>
      <c r="B463" s="2" t="s">
        <v>1574</v>
      </c>
      <c r="C463" s="2" t="s">
        <v>1575</v>
      </c>
      <c r="D463" s="7" t="str">
        <f t="shared" si="2"/>
        <v>300x250 </v>
      </c>
      <c r="E463" s="2" t="s">
        <v>1576</v>
      </c>
      <c r="F463" s="2" t="s">
        <v>41</v>
      </c>
      <c r="G463" s="8" t="s">
        <v>1577</v>
      </c>
      <c r="H463" s="2" t="s">
        <v>786</v>
      </c>
      <c r="I463" s="2" t="s">
        <v>43</v>
      </c>
      <c r="J463" s="2">
        <v>11668.0</v>
      </c>
      <c r="K463" s="2">
        <v>110.0</v>
      </c>
      <c r="L463" s="2">
        <v>7860.0</v>
      </c>
      <c r="M463" s="2">
        <v>11009.0</v>
      </c>
      <c r="N463" s="2">
        <v>5.0</v>
      </c>
      <c r="O463" s="3">
        <v>2653.981579</v>
      </c>
      <c r="P463" s="7" t="str">
        <f>VLOOKUP(A463,'New Data'!A:E,2,FALSE)</f>
        <v>Male</v>
      </c>
      <c r="Q463" s="7">
        <f>VLOOKUP(A463,'New Data'!A:E,3,FALSE)</f>
        <v>49</v>
      </c>
      <c r="R463" s="7" t="str">
        <f>VLOOKUP(A463,'New Data'!A:E,4,FALSE)</f>
        <v>Georgia</v>
      </c>
      <c r="S463" s="9">
        <f>VLOOKUP(A463,'New Data'!A:E,5,FALSE)</f>
        <v>44949</v>
      </c>
      <c r="T463" s="10">
        <f t="shared" si="3"/>
        <v>530.7963158</v>
      </c>
      <c r="U463" s="11">
        <f t="shared" si="4"/>
        <v>0.009427494001</v>
      </c>
      <c r="V463" s="12">
        <f t="shared" si="7"/>
        <v>24.12710526</v>
      </c>
      <c r="W463" s="10">
        <f t="shared" si="5"/>
        <v>227.4581401</v>
      </c>
      <c r="X463" s="11">
        <f t="shared" si="8"/>
        <v>0.04545454545</v>
      </c>
      <c r="Y463" s="11">
        <f t="shared" si="6"/>
        <v>0.6736372986</v>
      </c>
    </row>
    <row r="464">
      <c r="A464" s="7" t="str">
        <f t="shared" si="1"/>
        <v>FPSKP7757U</v>
      </c>
      <c r="B464" s="2" t="s">
        <v>1578</v>
      </c>
      <c r="C464" s="2" t="s">
        <v>1579</v>
      </c>
      <c r="D464" s="7" t="str">
        <f t="shared" si="2"/>
        <v>320x50 </v>
      </c>
      <c r="E464" s="2" t="s">
        <v>1580</v>
      </c>
      <c r="F464" s="2" t="s">
        <v>36</v>
      </c>
      <c r="G464" s="8" t="s">
        <v>398</v>
      </c>
      <c r="H464" s="2" t="s">
        <v>62</v>
      </c>
      <c r="I464" s="2" t="s">
        <v>31</v>
      </c>
      <c r="J464" s="2">
        <v>24100.0</v>
      </c>
      <c r="K464" s="2">
        <v>110.0</v>
      </c>
      <c r="L464" s="2">
        <v>11355.0</v>
      </c>
      <c r="M464" s="2">
        <v>21740.0</v>
      </c>
      <c r="N464" s="2">
        <v>5.0</v>
      </c>
      <c r="O464" s="3">
        <v>5912.260975</v>
      </c>
      <c r="P464" s="7" t="str">
        <f>VLOOKUP(A464,'New Data'!A:E,2,FALSE)</f>
        <v>Male</v>
      </c>
      <c r="Q464" s="7">
        <f>VLOOKUP(A464,'New Data'!A:E,3,FALSE)</f>
        <v>19</v>
      </c>
      <c r="R464" s="7" t="str">
        <f>VLOOKUP(A464,'New Data'!A:E,4,FALSE)</f>
        <v>Nevada</v>
      </c>
      <c r="S464" s="9">
        <f>VLOOKUP(A464,'New Data'!A:E,5,FALSE)</f>
        <v>45102</v>
      </c>
      <c r="T464" s="10">
        <f t="shared" si="3"/>
        <v>1182.452195</v>
      </c>
      <c r="U464" s="11">
        <f t="shared" si="4"/>
        <v>0.004564315353</v>
      </c>
      <c r="V464" s="12">
        <f t="shared" si="7"/>
        <v>53.74782705</v>
      </c>
      <c r="W464" s="10">
        <f t="shared" si="5"/>
        <v>245.3220322</v>
      </c>
      <c r="X464" s="11">
        <f t="shared" si="8"/>
        <v>0.04545454545</v>
      </c>
      <c r="Y464" s="11">
        <f t="shared" si="6"/>
        <v>0.4711618257</v>
      </c>
    </row>
    <row r="465">
      <c r="A465" s="7" t="str">
        <f t="shared" si="1"/>
        <v>IXGTG8836K</v>
      </c>
      <c r="B465" s="2" t="s">
        <v>1581</v>
      </c>
      <c r="C465" s="2" t="s">
        <v>1582</v>
      </c>
      <c r="D465" s="7" t="str">
        <f t="shared" si="2"/>
        <v>300x250 </v>
      </c>
      <c r="E465" s="2" t="s">
        <v>1567</v>
      </c>
      <c r="F465" s="2" t="s">
        <v>28</v>
      </c>
      <c r="G465" s="8" t="s">
        <v>1583</v>
      </c>
      <c r="H465" s="2" t="s">
        <v>48</v>
      </c>
      <c r="I465" s="2" t="s">
        <v>31</v>
      </c>
      <c r="J465" s="2">
        <v>11681.0</v>
      </c>
      <c r="K465" s="2">
        <v>88.0</v>
      </c>
      <c r="L465" s="2">
        <v>4713.0</v>
      </c>
      <c r="M465" s="2">
        <v>8230.0</v>
      </c>
      <c r="N465" s="2">
        <v>4.0</v>
      </c>
      <c r="O465" s="3">
        <v>5216.648879</v>
      </c>
      <c r="P465" s="7" t="str">
        <f>VLOOKUP(A465,'New Data'!A:E,2,FALSE)</f>
        <v>Male</v>
      </c>
      <c r="Q465" s="7">
        <f>VLOOKUP(A465,'New Data'!A:E,3,FALSE)</f>
        <v>24</v>
      </c>
      <c r="R465" s="7" t="str">
        <f>VLOOKUP(A465,'New Data'!A:E,4,FALSE)</f>
        <v>New Jersey</v>
      </c>
      <c r="S465" s="9">
        <f>VLOOKUP(A465,'New Data'!A:E,5,FALSE)</f>
        <v>45065</v>
      </c>
      <c r="T465" s="10">
        <f t="shared" si="3"/>
        <v>1304.16222</v>
      </c>
      <c r="U465" s="11">
        <f t="shared" si="4"/>
        <v>0.007533601575</v>
      </c>
      <c r="V465" s="12">
        <f t="shared" si="7"/>
        <v>59.2801009</v>
      </c>
      <c r="W465" s="10">
        <f t="shared" si="5"/>
        <v>446.5926615</v>
      </c>
      <c r="X465" s="11">
        <f t="shared" si="8"/>
        <v>0.04545454545</v>
      </c>
      <c r="Y465" s="11">
        <f t="shared" si="6"/>
        <v>0.4034757298</v>
      </c>
    </row>
    <row r="466">
      <c r="A466" s="7" t="str">
        <f t="shared" si="1"/>
        <v>JOJKS6529M</v>
      </c>
      <c r="B466" s="2" t="s">
        <v>1584</v>
      </c>
      <c r="C466" s="2" t="s">
        <v>1585</v>
      </c>
      <c r="D466" s="7" t="str">
        <f t="shared" si="2"/>
        <v>320x50 </v>
      </c>
      <c r="E466" s="2" t="s">
        <v>490</v>
      </c>
      <c r="F466" s="2" t="s">
        <v>66</v>
      </c>
      <c r="G466" s="8" t="s">
        <v>1586</v>
      </c>
      <c r="H466" s="2" t="s">
        <v>80</v>
      </c>
      <c r="I466" s="2" t="s">
        <v>31</v>
      </c>
      <c r="J466" s="2">
        <v>13655.0</v>
      </c>
      <c r="K466" s="2">
        <v>66.0</v>
      </c>
      <c r="L466" s="2">
        <v>9519.0</v>
      </c>
      <c r="M466" s="2">
        <v>13041.0</v>
      </c>
      <c r="N466" s="2">
        <v>3.0</v>
      </c>
      <c r="O466" s="3">
        <v>1475.245119</v>
      </c>
      <c r="P466" s="7" t="str">
        <f>VLOOKUP(A466,'New Data'!A:E,2,FALSE)</f>
        <v>Male</v>
      </c>
      <c r="Q466" s="7">
        <f>VLOOKUP(A466,'New Data'!A:E,3,FALSE)</f>
        <v>64</v>
      </c>
      <c r="R466" s="7" t="str">
        <f>VLOOKUP(A466,'New Data'!A:E,4,FALSE)</f>
        <v>North Carolina</v>
      </c>
      <c r="S466" s="9">
        <f>VLOOKUP(A466,'New Data'!A:E,5,FALSE)</f>
        <v>44942</v>
      </c>
      <c r="T466" s="10">
        <f t="shared" si="3"/>
        <v>491.748373</v>
      </c>
      <c r="U466" s="11">
        <f t="shared" si="4"/>
        <v>0.004833394361</v>
      </c>
      <c r="V466" s="12">
        <f t="shared" si="7"/>
        <v>22.35219877</v>
      </c>
      <c r="W466" s="10">
        <f t="shared" si="5"/>
        <v>108.0369915</v>
      </c>
      <c r="X466" s="11">
        <f t="shared" si="8"/>
        <v>0.04545454545</v>
      </c>
      <c r="Y466" s="11">
        <f t="shared" si="6"/>
        <v>0.6971072867</v>
      </c>
    </row>
    <row r="467">
      <c r="A467" s="7" t="str">
        <f t="shared" si="1"/>
        <v>GNJHQ6615U</v>
      </c>
      <c r="B467" s="2" t="s">
        <v>1587</v>
      </c>
      <c r="C467" s="2" t="s">
        <v>1588</v>
      </c>
      <c r="D467" s="7" t="str">
        <f t="shared" si="2"/>
        <v>300x250 </v>
      </c>
      <c r="E467" s="2" t="s">
        <v>1589</v>
      </c>
      <c r="F467" s="2" t="s">
        <v>41</v>
      </c>
      <c r="G467" s="8" t="s">
        <v>114</v>
      </c>
      <c r="H467" s="2" t="s">
        <v>476</v>
      </c>
      <c r="I467" s="2" t="s">
        <v>31</v>
      </c>
      <c r="J467" s="2">
        <v>114267.0</v>
      </c>
      <c r="K467" s="2">
        <v>110.0</v>
      </c>
      <c r="L467" s="2">
        <v>60964.0</v>
      </c>
      <c r="M467" s="2">
        <v>108301.0</v>
      </c>
      <c r="N467" s="2">
        <v>5.0</v>
      </c>
      <c r="O467" s="3">
        <v>2679.154068</v>
      </c>
      <c r="P467" s="7" t="str">
        <f>VLOOKUP(A467,'New Data'!A:E,2,FALSE)</f>
        <v>Female</v>
      </c>
      <c r="Q467" s="7">
        <f>VLOOKUP(A467,'New Data'!A:E,3,FALSE)</f>
        <v>23</v>
      </c>
      <c r="R467" s="7" t="str">
        <f>VLOOKUP(A467,'New Data'!A:E,4,FALSE)</f>
        <v>Vermont</v>
      </c>
      <c r="S467" s="9">
        <f>VLOOKUP(A467,'New Data'!A:E,5,FALSE)</f>
        <v>45327</v>
      </c>
      <c r="T467" s="10">
        <f t="shared" si="3"/>
        <v>535.8308136</v>
      </c>
      <c r="U467" s="11">
        <f t="shared" si="4"/>
        <v>0.0009626576352</v>
      </c>
      <c r="V467" s="12">
        <f t="shared" si="7"/>
        <v>24.35594607</v>
      </c>
      <c r="W467" s="10">
        <f t="shared" si="5"/>
        <v>23.44643745</v>
      </c>
      <c r="X467" s="11">
        <f t="shared" si="8"/>
        <v>0.04545454545</v>
      </c>
      <c r="Y467" s="11">
        <f t="shared" si="6"/>
        <v>0.5335223643</v>
      </c>
    </row>
    <row r="468">
      <c r="A468" s="7" t="str">
        <f t="shared" si="1"/>
        <v>QETJS1358H</v>
      </c>
      <c r="B468" s="2" t="s">
        <v>1590</v>
      </c>
      <c r="C468" s="2" t="s">
        <v>1591</v>
      </c>
      <c r="D468" s="7" t="str">
        <f t="shared" si="2"/>
        <v>320x50 </v>
      </c>
      <c r="E468" s="2" t="s">
        <v>800</v>
      </c>
      <c r="F468" s="2" t="s">
        <v>28</v>
      </c>
      <c r="G468" s="8" t="s">
        <v>709</v>
      </c>
      <c r="H468" s="2" t="s">
        <v>62</v>
      </c>
      <c r="I468" s="2" t="s">
        <v>31</v>
      </c>
      <c r="J468" s="2">
        <v>27032.0</v>
      </c>
      <c r="K468" s="2">
        <v>110.0</v>
      </c>
      <c r="L468" s="2">
        <v>21893.0</v>
      </c>
      <c r="M468" s="2">
        <v>26127.0</v>
      </c>
      <c r="N468" s="2">
        <v>5.0</v>
      </c>
      <c r="O468" s="3">
        <v>5292.896913</v>
      </c>
      <c r="P468" s="7" t="str">
        <f>VLOOKUP(A468,'New Data'!A:E,2,FALSE)</f>
        <v>Male</v>
      </c>
      <c r="Q468" s="7">
        <f>VLOOKUP(A468,'New Data'!A:E,3,FALSE)</f>
        <v>58</v>
      </c>
      <c r="R468" s="7" t="str">
        <f>VLOOKUP(A468,'New Data'!A:E,4,FALSE)</f>
        <v>Washington</v>
      </c>
      <c r="S468" s="9">
        <f>VLOOKUP(A468,'New Data'!A:E,5,FALSE)</f>
        <v>45493</v>
      </c>
      <c r="T468" s="10">
        <f t="shared" si="3"/>
        <v>1058.579383</v>
      </c>
      <c r="U468" s="11">
        <f t="shared" si="4"/>
        <v>0.004069251258</v>
      </c>
      <c r="V468" s="12">
        <f t="shared" si="7"/>
        <v>48.11724466</v>
      </c>
      <c r="W468" s="10">
        <f t="shared" si="5"/>
        <v>195.8011584</v>
      </c>
      <c r="X468" s="11">
        <f t="shared" si="8"/>
        <v>0.04545454545</v>
      </c>
      <c r="Y468" s="11">
        <f t="shared" si="6"/>
        <v>0.8098919799</v>
      </c>
    </row>
    <row r="469">
      <c r="A469" s="7" t="str">
        <f t="shared" si="1"/>
        <v>OBTHQ1814N</v>
      </c>
      <c r="B469" s="2" t="s">
        <v>1592</v>
      </c>
      <c r="C469" s="2" t="s">
        <v>1593</v>
      </c>
      <c r="D469" s="7" t="str">
        <f t="shared" si="2"/>
        <v>320x50 </v>
      </c>
      <c r="E469" s="2" t="s">
        <v>1594</v>
      </c>
      <c r="F469" s="2" t="s">
        <v>36</v>
      </c>
      <c r="G469" s="8" t="s">
        <v>1329</v>
      </c>
      <c r="H469" s="2" t="s">
        <v>30</v>
      </c>
      <c r="I469" s="2" t="s">
        <v>31</v>
      </c>
      <c r="J469" s="2">
        <v>80408.0</v>
      </c>
      <c r="K469" s="2">
        <v>199.0</v>
      </c>
      <c r="L469" s="2">
        <v>13127.0</v>
      </c>
      <c r="M469" s="2">
        <v>67027.0</v>
      </c>
      <c r="N469" s="2">
        <v>9.0</v>
      </c>
      <c r="O469" s="3">
        <v>1788.111618</v>
      </c>
      <c r="P469" s="7" t="str">
        <f>VLOOKUP(A469,'New Data'!A:E,2,FALSE)</f>
        <v>Female</v>
      </c>
      <c r="Q469" s="7">
        <f>VLOOKUP(A469,'New Data'!A:E,3,FALSE)</f>
        <v>35</v>
      </c>
      <c r="R469" s="7" t="str">
        <f>VLOOKUP(A469,'New Data'!A:E,4,FALSE)</f>
        <v>Wisconsin</v>
      </c>
      <c r="S469" s="9">
        <f>VLOOKUP(A469,'New Data'!A:E,5,FALSE)</f>
        <v>45135</v>
      </c>
      <c r="T469" s="10">
        <f t="shared" si="3"/>
        <v>198.6790687</v>
      </c>
      <c r="U469" s="11">
        <f t="shared" si="4"/>
        <v>0.002474878122</v>
      </c>
      <c r="V469" s="12">
        <f t="shared" si="7"/>
        <v>8.985485518</v>
      </c>
      <c r="W469" s="10">
        <f t="shared" si="5"/>
        <v>22.23798152</v>
      </c>
      <c r="X469" s="11">
        <f t="shared" si="8"/>
        <v>0.04522613065</v>
      </c>
      <c r="Y469" s="11">
        <f t="shared" si="6"/>
        <v>0.1632549</v>
      </c>
    </row>
    <row r="470">
      <c r="A470" s="7" t="str">
        <f t="shared" si="1"/>
        <v>ALQHY3719W</v>
      </c>
      <c r="B470" s="2" t="s">
        <v>1595</v>
      </c>
      <c r="C470" s="2" t="s">
        <v>1596</v>
      </c>
      <c r="D470" s="7" t="str">
        <f t="shared" si="2"/>
        <v>300x250 </v>
      </c>
      <c r="E470" s="2" t="s">
        <v>1597</v>
      </c>
      <c r="F470" s="2" t="s">
        <v>36</v>
      </c>
      <c r="G470" s="8" t="s">
        <v>653</v>
      </c>
      <c r="H470" s="2" t="s">
        <v>48</v>
      </c>
      <c r="I470" s="2" t="s">
        <v>43</v>
      </c>
      <c r="J470" s="2">
        <v>120902.0</v>
      </c>
      <c r="K470" s="2">
        <v>333.0</v>
      </c>
      <c r="L470" s="2">
        <v>9964.0</v>
      </c>
      <c r="M470" s="2">
        <v>70015.0</v>
      </c>
      <c r="N470" s="2">
        <v>15.0</v>
      </c>
      <c r="O470" s="3">
        <v>4669.013669</v>
      </c>
      <c r="P470" s="7" t="str">
        <f>VLOOKUP(A470,'New Data'!A:E,2,FALSE)</f>
        <v>Male</v>
      </c>
      <c r="Q470" s="7">
        <f>VLOOKUP(A470,'New Data'!A:E,3,FALSE)</f>
        <v>45</v>
      </c>
      <c r="R470" s="7" t="str">
        <f>VLOOKUP(A470,'New Data'!A:E,4,FALSE)</f>
        <v>North Carolina</v>
      </c>
      <c r="S470" s="9">
        <f>VLOOKUP(A470,'New Data'!A:E,5,FALSE)</f>
        <v>45035</v>
      </c>
      <c r="T470" s="10">
        <f t="shared" si="3"/>
        <v>311.2675779</v>
      </c>
      <c r="U470" s="11">
        <f t="shared" si="4"/>
        <v>0.002754296869</v>
      </c>
      <c r="V470" s="12">
        <f t="shared" si="7"/>
        <v>14.02106207</v>
      </c>
      <c r="W470" s="10">
        <f t="shared" si="5"/>
        <v>38.61816735</v>
      </c>
      <c r="X470" s="11">
        <f t="shared" si="8"/>
        <v>0.04504504505</v>
      </c>
      <c r="Y470" s="11">
        <f t="shared" si="6"/>
        <v>0.08241385585</v>
      </c>
    </row>
    <row r="471">
      <c r="A471" s="7" t="str">
        <f t="shared" si="1"/>
        <v>HQWSA5089H</v>
      </c>
      <c r="B471" s="2" t="s">
        <v>1598</v>
      </c>
      <c r="C471" s="2" t="s">
        <v>1599</v>
      </c>
      <c r="D471" s="7" t="str">
        <f t="shared" si="2"/>
        <v>300x250 </v>
      </c>
      <c r="E471" s="2" t="s">
        <v>1600</v>
      </c>
      <c r="F471" s="2" t="s">
        <v>41</v>
      </c>
      <c r="G471" s="8" t="s">
        <v>689</v>
      </c>
      <c r="H471" s="2" t="s">
        <v>30</v>
      </c>
      <c r="I471" s="2" t="s">
        <v>31</v>
      </c>
      <c r="J471" s="2">
        <v>75531.0</v>
      </c>
      <c r="K471" s="2">
        <v>200.0</v>
      </c>
      <c r="L471" s="2">
        <v>63816.0</v>
      </c>
      <c r="M471" s="2">
        <v>70011.0</v>
      </c>
      <c r="N471" s="2">
        <v>9.0</v>
      </c>
      <c r="O471" s="3">
        <v>7261.86504</v>
      </c>
      <c r="P471" s="7" t="str">
        <f>VLOOKUP(A471,'New Data'!A:E,2,FALSE)</f>
        <v>Male</v>
      </c>
      <c r="Q471" s="7">
        <f>VLOOKUP(A471,'New Data'!A:E,3,FALSE)</f>
        <v>50</v>
      </c>
      <c r="R471" s="7" t="str">
        <f>VLOOKUP(A471,'New Data'!A:E,4,FALSE)</f>
        <v>Arizona</v>
      </c>
      <c r="S471" s="9">
        <f>VLOOKUP(A471,'New Data'!A:E,5,FALSE)</f>
        <v>45098</v>
      </c>
      <c r="T471" s="10">
        <f t="shared" si="3"/>
        <v>806.8738933</v>
      </c>
      <c r="U471" s="11">
        <f t="shared" si="4"/>
        <v>0.002647919397</v>
      </c>
      <c r="V471" s="12">
        <f t="shared" si="7"/>
        <v>36.3093252</v>
      </c>
      <c r="W471" s="10">
        <f t="shared" si="5"/>
        <v>96.1441665</v>
      </c>
      <c r="X471" s="11">
        <f t="shared" si="8"/>
        <v>0.045</v>
      </c>
      <c r="Y471" s="11">
        <f t="shared" si="6"/>
        <v>0.8448981213</v>
      </c>
    </row>
    <row r="472">
      <c r="A472" s="7" t="str">
        <f t="shared" si="1"/>
        <v>GNJHQ6615U</v>
      </c>
      <c r="B472" s="2" t="s">
        <v>1601</v>
      </c>
      <c r="C472" s="2" t="s">
        <v>1602</v>
      </c>
      <c r="D472" s="7" t="str">
        <f t="shared" si="2"/>
        <v>320x50 </v>
      </c>
      <c r="E472" s="2" t="s">
        <v>1603</v>
      </c>
      <c r="F472" s="2" t="s">
        <v>36</v>
      </c>
      <c r="G472" s="8" t="s">
        <v>165</v>
      </c>
      <c r="H472" s="2" t="s">
        <v>48</v>
      </c>
      <c r="I472" s="2" t="s">
        <v>31</v>
      </c>
      <c r="J472" s="2">
        <v>63794.0</v>
      </c>
      <c r="K472" s="2">
        <v>200.0</v>
      </c>
      <c r="L472" s="2">
        <v>46557.0</v>
      </c>
      <c r="M472" s="2">
        <v>60868.0</v>
      </c>
      <c r="N472" s="2">
        <v>9.0</v>
      </c>
      <c r="O472" s="3">
        <v>6832.940067</v>
      </c>
      <c r="P472" s="7" t="str">
        <f>VLOOKUP(A472,'New Data'!A:E,2,FALSE)</f>
        <v>Female</v>
      </c>
      <c r="Q472" s="7">
        <f>VLOOKUP(A472,'New Data'!A:E,3,FALSE)</f>
        <v>23</v>
      </c>
      <c r="R472" s="7" t="str">
        <f>VLOOKUP(A472,'New Data'!A:E,4,FALSE)</f>
        <v>Vermont</v>
      </c>
      <c r="S472" s="9">
        <f>VLOOKUP(A472,'New Data'!A:E,5,FALSE)</f>
        <v>45327</v>
      </c>
      <c r="T472" s="10">
        <f t="shared" si="3"/>
        <v>759.215563</v>
      </c>
      <c r="U472" s="11">
        <f t="shared" si="4"/>
        <v>0.003135091074</v>
      </c>
      <c r="V472" s="12">
        <f t="shared" si="7"/>
        <v>34.16470034</v>
      </c>
      <c r="W472" s="10">
        <f t="shared" si="5"/>
        <v>107.1094471</v>
      </c>
      <c r="X472" s="11">
        <f t="shared" si="8"/>
        <v>0.045</v>
      </c>
      <c r="Y472" s="11">
        <f t="shared" si="6"/>
        <v>0.7298021758</v>
      </c>
    </row>
    <row r="473">
      <c r="A473" s="7" t="str">
        <f t="shared" si="1"/>
        <v>ONZEO0121L</v>
      </c>
      <c r="B473" s="2" t="s">
        <v>1604</v>
      </c>
      <c r="C473" s="2" t="s">
        <v>1605</v>
      </c>
      <c r="D473" s="7" t="str">
        <f t="shared" si="2"/>
        <v>320x50 </v>
      </c>
      <c r="E473" s="2" t="s">
        <v>1606</v>
      </c>
      <c r="F473" s="2" t="s">
        <v>66</v>
      </c>
      <c r="G473" s="8" t="s">
        <v>583</v>
      </c>
      <c r="H473" s="2" t="s">
        <v>212</v>
      </c>
      <c r="I473" s="2" t="s">
        <v>31</v>
      </c>
      <c r="J473" s="2">
        <v>21482.0</v>
      </c>
      <c r="K473" s="2">
        <v>67.0</v>
      </c>
      <c r="L473" s="2">
        <v>10473.0</v>
      </c>
      <c r="M473" s="2">
        <v>19679.0</v>
      </c>
      <c r="N473" s="2">
        <v>3.0</v>
      </c>
      <c r="O473" s="3">
        <v>3563.098841</v>
      </c>
      <c r="P473" s="7" t="str">
        <f>VLOOKUP(A473,'New Data'!A:E,2,FALSE)</f>
        <v>Male</v>
      </c>
      <c r="Q473" s="7">
        <f>VLOOKUP(A473,'New Data'!A:E,3,FALSE)</f>
        <v>24</v>
      </c>
      <c r="R473" s="7" t="str">
        <f>VLOOKUP(A473,'New Data'!A:E,4,FALSE)</f>
        <v>Alabama</v>
      </c>
      <c r="S473" s="9">
        <f>VLOOKUP(A473,'New Data'!A:E,5,FALSE)</f>
        <v>45478</v>
      </c>
      <c r="T473" s="10">
        <f t="shared" si="3"/>
        <v>1187.699614</v>
      </c>
      <c r="U473" s="11">
        <f t="shared" si="4"/>
        <v>0.003118890234</v>
      </c>
      <c r="V473" s="12">
        <f t="shared" si="7"/>
        <v>53.18057972</v>
      </c>
      <c r="W473" s="10">
        <f t="shared" si="5"/>
        <v>165.8643907</v>
      </c>
      <c r="X473" s="11">
        <f t="shared" si="8"/>
        <v>0.0447761194</v>
      </c>
      <c r="Y473" s="11">
        <f t="shared" si="6"/>
        <v>0.4875244391</v>
      </c>
    </row>
    <row r="474">
      <c r="A474" s="7" t="str">
        <f t="shared" si="1"/>
        <v>FPSKP7757U</v>
      </c>
      <c r="B474" s="2" t="s">
        <v>1607</v>
      </c>
      <c r="C474" s="2" t="s">
        <v>1608</v>
      </c>
      <c r="D474" s="7" t="str">
        <f t="shared" si="2"/>
        <v>320x50 </v>
      </c>
      <c r="E474" s="2" t="s">
        <v>1580</v>
      </c>
      <c r="F474" s="2" t="s">
        <v>36</v>
      </c>
      <c r="G474" s="8" t="s">
        <v>275</v>
      </c>
      <c r="H474" s="2" t="s">
        <v>62</v>
      </c>
      <c r="I474" s="2" t="s">
        <v>31</v>
      </c>
      <c r="J474" s="2">
        <v>23965.0</v>
      </c>
      <c r="K474" s="2">
        <v>270.0</v>
      </c>
      <c r="L474" s="2">
        <v>13608.0</v>
      </c>
      <c r="M474" s="2">
        <v>21704.0</v>
      </c>
      <c r="N474" s="2">
        <v>12.0</v>
      </c>
      <c r="O474" s="3">
        <v>5706.864417</v>
      </c>
      <c r="P474" s="7" t="str">
        <f>VLOOKUP(A474,'New Data'!A:E,2,FALSE)</f>
        <v>Male</v>
      </c>
      <c r="Q474" s="7">
        <f>VLOOKUP(A474,'New Data'!A:E,3,FALSE)</f>
        <v>19</v>
      </c>
      <c r="R474" s="7" t="str">
        <f>VLOOKUP(A474,'New Data'!A:E,4,FALSE)</f>
        <v>Nevada</v>
      </c>
      <c r="S474" s="9">
        <f>VLOOKUP(A474,'New Data'!A:E,5,FALSE)</f>
        <v>45102</v>
      </c>
      <c r="T474" s="10">
        <f t="shared" si="3"/>
        <v>475.5720348</v>
      </c>
      <c r="U474" s="11">
        <f t="shared" si="4"/>
        <v>0.01126643021</v>
      </c>
      <c r="V474" s="12">
        <f t="shared" si="7"/>
        <v>21.13653488</v>
      </c>
      <c r="W474" s="10">
        <f t="shared" si="5"/>
        <v>238.1332951</v>
      </c>
      <c r="X474" s="11">
        <f t="shared" si="8"/>
        <v>0.04444444444</v>
      </c>
      <c r="Y474" s="11">
        <f t="shared" si="6"/>
        <v>0.5678280826</v>
      </c>
    </row>
    <row r="475">
      <c r="A475" s="7" t="str">
        <f t="shared" si="1"/>
        <v>WVAIV4666J</v>
      </c>
      <c r="B475" s="2" t="s">
        <v>1609</v>
      </c>
      <c r="C475" s="2" t="s">
        <v>1610</v>
      </c>
      <c r="D475" s="7" t="str">
        <f t="shared" si="2"/>
        <v>320x50 </v>
      </c>
      <c r="E475" s="2" t="s">
        <v>1611</v>
      </c>
      <c r="F475" s="2" t="s">
        <v>36</v>
      </c>
      <c r="G475" s="8" t="s">
        <v>871</v>
      </c>
      <c r="H475" s="2" t="s">
        <v>30</v>
      </c>
      <c r="I475" s="2" t="s">
        <v>31</v>
      </c>
      <c r="J475" s="2">
        <v>68008.0</v>
      </c>
      <c r="K475" s="2">
        <v>204.0</v>
      </c>
      <c r="L475" s="2">
        <v>2996.0</v>
      </c>
      <c r="M475" s="2">
        <v>49686.0</v>
      </c>
      <c r="N475" s="2">
        <v>9.0</v>
      </c>
      <c r="O475" s="3">
        <v>1923.808141</v>
      </c>
      <c r="P475" s="7" t="str">
        <f>VLOOKUP(A475,'New Data'!A:E,2,FALSE)</f>
        <v>Female</v>
      </c>
      <c r="Q475" s="7">
        <f>VLOOKUP(A475,'New Data'!A:E,3,FALSE)</f>
        <v>50</v>
      </c>
      <c r="R475" s="7" t="str">
        <f>VLOOKUP(A475,'New Data'!A:E,4,FALSE)</f>
        <v>Idaho</v>
      </c>
      <c r="S475" s="9">
        <f>VLOOKUP(A475,'New Data'!A:E,5,FALSE)</f>
        <v>45135</v>
      </c>
      <c r="T475" s="10">
        <f t="shared" si="3"/>
        <v>213.7564601</v>
      </c>
      <c r="U475" s="11">
        <f t="shared" si="4"/>
        <v>0.0029996471</v>
      </c>
      <c r="V475" s="12">
        <f t="shared" si="7"/>
        <v>9.430432064</v>
      </c>
      <c r="W475" s="10">
        <f t="shared" si="5"/>
        <v>28.28796819</v>
      </c>
      <c r="X475" s="11">
        <f t="shared" si="8"/>
        <v>0.04411764706</v>
      </c>
      <c r="Y475" s="11">
        <f t="shared" si="6"/>
        <v>0.04405364075</v>
      </c>
    </row>
    <row r="476">
      <c r="A476" s="7" t="str">
        <f t="shared" si="1"/>
        <v>DVSKS0893I</v>
      </c>
      <c r="B476" s="2" t="s">
        <v>1612</v>
      </c>
      <c r="C476" s="2" t="s">
        <v>1613</v>
      </c>
      <c r="D476" s="7" t="str">
        <f t="shared" si="2"/>
        <v>320x50 </v>
      </c>
      <c r="E476" s="2" t="s">
        <v>230</v>
      </c>
      <c r="F476" s="2" t="s">
        <v>66</v>
      </c>
      <c r="G476" s="8" t="s">
        <v>1017</v>
      </c>
      <c r="H476" s="2" t="s">
        <v>62</v>
      </c>
      <c r="I476" s="2" t="s">
        <v>31</v>
      </c>
      <c r="J476" s="2">
        <v>90463.0</v>
      </c>
      <c r="K476" s="2">
        <v>204.0</v>
      </c>
      <c r="L476" s="2">
        <v>803.0</v>
      </c>
      <c r="M476" s="2">
        <v>2465.0</v>
      </c>
      <c r="N476" s="2">
        <v>9.0</v>
      </c>
      <c r="O476" s="3">
        <v>6120.602514</v>
      </c>
      <c r="P476" s="7" t="str">
        <f>VLOOKUP(A476,'New Data'!A:E,2,FALSE)</f>
        <v>Female</v>
      </c>
      <c r="Q476" s="7">
        <f>VLOOKUP(A476,'New Data'!A:E,3,FALSE)</f>
        <v>31</v>
      </c>
      <c r="R476" s="7" t="str">
        <f>VLOOKUP(A476,'New Data'!A:E,4,FALSE)</f>
        <v>Maine</v>
      </c>
      <c r="S476" s="9">
        <f>VLOOKUP(A476,'New Data'!A:E,5,FALSE)</f>
        <v>45109</v>
      </c>
      <c r="T476" s="10">
        <f t="shared" si="3"/>
        <v>680.066946</v>
      </c>
      <c r="U476" s="11">
        <f t="shared" si="4"/>
        <v>0.002255065607</v>
      </c>
      <c r="V476" s="12">
        <f t="shared" si="7"/>
        <v>30.0029535</v>
      </c>
      <c r="W476" s="10">
        <f t="shared" si="5"/>
        <v>67.65862854</v>
      </c>
      <c r="X476" s="11">
        <f t="shared" si="8"/>
        <v>0.04411764706</v>
      </c>
      <c r="Y476" s="11">
        <f t="shared" si="6"/>
        <v>0.008876557267</v>
      </c>
    </row>
    <row r="477">
      <c r="A477" s="7" t="str">
        <f t="shared" si="1"/>
        <v>ARBEB1229T</v>
      </c>
      <c r="B477" s="2" t="s">
        <v>1614</v>
      </c>
      <c r="C477" s="2" t="s">
        <v>1615</v>
      </c>
      <c r="D477" s="7" t="str">
        <f t="shared" si="2"/>
        <v>320x50 </v>
      </c>
      <c r="E477" s="2" t="s">
        <v>1616</v>
      </c>
      <c r="F477" s="2" t="s">
        <v>36</v>
      </c>
      <c r="G477" s="8" t="s">
        <v>334</v>
      </c>
      <c r="H477" s="2" t="s">
        <v>71</v>
      </c>
      <c r="I477" s="2" t="s">
        <v>31</v>
      </c>
      <c r="J477" s="2">
        <v>96728.0</v>
      </c>
      <c r="K477" s="2">
        <v>341.0</v>
      </c>
      <c r="L477" s="2">
        <v>69700.0</v>
      </c>
      <c r="M477" s="2">
        <v>91910.0</v>
      </c>
      <c r="N477" s="2">
        <v>15.0</v>
      </c>
      <c r="O477" s="3">
        <v>6587.243331</v>
      </c>
      <c r="P477" s="7" t="str">
        <f>VLOOKUP(A477,'New Data'!A:E,2,FALSE)</f>
        <v>Male</v>
      </c>
      <c r="Q477" s="7">
        <f>VLOOKUP(A477,'New Data'!A:E,3,FALSE)</f>
        <v>40</v>
      </c>
      <c r="R477" s="7" t="str">
        <f>VLOOKUP(A477,'New Data'!A:E,4,FALSE)</f>
        <v>Alabama</v>
      </c>
      <c r="S477" s="9">
        <f>VLOOKUP(A477,'New Data'!A:E,5,FALSE)</f>
        <v>45478</v>
      </c>
      <c r="T477" s="10">
        <f t="shared" si="3"/>
        <v>439.1495554</v>
      </c>
      <c r="U477" s="11">
        <f t="shared" si="4"/>
        <v>0.003525349433</v>
      </c>
      <c r="V477" s="12">
        <f t="shared" si="7"/>
        <v>19.31742912</v>
      </c>
      <c r="W477" s="10">
        <f t="shared" si="5"/>
        <v>68.10068782</v>
      </c>
      <c r="X477" s="11">
        <f t="shared" si="8"/>
        <v>0.04398826979</v>
      </c>
      <c r="Y477" s="11">
        <f t="shared" si="6"/>
        <v>0.7205772889</v>
      </c>
    </row>
    <row r="478">
      <c r="A478" s="7" t="str">
        <f t="shared" si="1"/>
        <v>CCUNM3999A</v>
      </c>
      <c r="B478" s="2" t="s">
        <v>1617</v>
      </c>
      <c r="C478" s="2" t="s">
        <v>1618</v>
      </c>
      <c r="D478" s="7" t="str">
        <f t="shared" si="2"/>
        <v>320x50 </v>
      </c>
      <c r="E478" s="2" t="s">
        <v>1619</v>
      </c>
      <c r="F478" s="2" t="s">
        <v>28</v>
      </c>
      <c r="G478" s="8" t="s">
        <v>299</v>
      </c>
      <c r="H478" s="2" t="s">
        <v>30</v>
      </c>
      <c r="I478" s="2" t="s">
        <v>31</v>
      </c>
      <c r="J478" s="2">
        <v>92764.0</v>
      </c>
      <c r="K478" s="2">
        <v>320.0</v>
      </c>
      <c r="L478" s="2">
        <v>19625.0</v>
      </c>
      <c r="M478" s="2">
        <v>76531.0</v>
      </c>
      <c r="N478" s="2">
        <v>14.0</v>
      </c>
      <c r="O478" s="3">
        <v>6730.012549</v>
      </c>
      <c r="P478" s="7" t="str">
        <f>VLOOKUP(A478,'New Data'!A:E,2,FALSE)</f>
        <v>Male</v>
      </c>
      <c r="Q478" s="7">
        <f>VLOOKUP(A478,'New Data'!A:E,3,FALSE)</f>
        <v>38</v>
      </c>
      <c r="R478" s="7" t="str">
        <f>VLOOKUP(A478,'New Data'!A:E,4,FALSE)</f>
        <v>Washington</v>
      </c>
      <c r="S478" s="9">
        <f>VLOOKUP(A478,'New Data'!A:E,5,FALSE)</f>
        <v>45377</v>
      </c>
      <c r="T478" s="10">
        <f t="shared" si="3"/>
        <v>480.7151821</v>
      </c>
      <c r="U478" s="11">
        <f t="shared" si="4"/>
        <v>0.003449614074</v>
      </c>
      <c r="V478" s="12">
        <f t="shared" si="7"/>
        <v>21.03128922</v>
      </c>
      <c r="W478" s="10">
        <f t="shared" si="5"/>
        <v>72.54983128</v>
      </c>
      <c r="X478" s="11">
        <f t="shared" si="8"/>
        <v>0.04375</v>
      </c>
      <c r="Y478" s="11">
        <f t="shared" si="6"/>
        <v>0.2115583632</v>
      </c>
    </row>
    <row r="479">
      <c r="A479" s="7" t="str">
        <f t="shared" si="1"/>
        <v>NQQNL7320T</v>
      </c>
      <c r="B479" s="2" t="s">
        <v>1620</v>
      </c>
      <c r="C479" s="2" t="s">
        <v>1621</v>
      </c>
      <c r="D479" s="7" t="str">
        <f t="shared" si="2"/>
        <v>300x250 </v>
      </c>
      <c r="E479" s="2" t="s">
        <v>1622</v>
      </c>
      <c r="F479" s="2" t="s">
        <v>28</v>
      </c>
      <c r="G479" s="8" t="s">
        <v>807</v>
      </c>
      <c r="H479" s="2" t="s">
        <v>71</v>
      </c>
      <c r="I479" s="2" t="s">
        <v>31</v>
      </c>
      <c r="J479" s="2">
        <v>11343.0</v>
      </c>
      <c r="K479" s="2">
        <v>69.0</v>
      </c>
      <c r="L479" s="2">
        <v>5900.0</v>
      </c>
      <c r="M479" s="2">
        <v>10175.0</v>
      </c>
      <c r="N479" s="2">
        <v>3.0</v>
      </c>
      <c r="O479" s="3">
        <v>2178.153775</v>
      </c>
      <c r="P479" s="7" t="str">
        <f>VLOOKUP(A479,'New Data'!A:E,2,FALSE)</f>
        <v>Male</v>
      </c>
      <c r="Q479" s="7">
        <f>VLOOKUP(A479,'New Data'!A:E,3,FALSE)</f>
        <v>56</v>
      </c>
      <c r="R479" s="7" t="str">
        <f>VLOOKUP(A479,'New Data'!A:E,4,FALSE)</f>
        <v>Nevada</v>
      </c>
      <c r="S479" s="9">
        <f>VLOOKUP(A479,'New Data'!A:E,5,FALSE)</f>
        <v>44955</v>
      </c>
      <c r="T479" s="10">
        <f t="shared" si="3"/>
        <v>726.0512583</v>
      </c>
      <c r="U479" s="11">
        <f t="shared" si="4"/>
        <v>0.006083046813</v>
      </c>
      <c r="V479" s="12">
        <f t="shared" si="7"/>
        <v>31.56744601</v>
      </c>
      <c r="W479" s="10">
        <f t="shared" si="5"/>
        <v>192.0262519</v>
      </c>
      <c r="X479" s="11">
        <f t="shared" si="8"/>
        <v>0.04347826087</v>
      </c>
      <c r="Y479" s="11">
        <f t="shared" si="6"/>
        <v>0.5201445826</v>
      </c>
    </row>
    <row r="480">
      <c r="A480" s="7" t="str">
        <f t="shared" si="1"/>
        <v>YJOKS4938A</v>
      </c>
      <c r="B480" s="2" t="s">
        <v>1623</v>
      </c>
      <c r="C480" s="2" t="s">
        <v>1624</v>
      </c>
      <c r="D480" s="7" t="str">
        <f t="shared" si="2"/>
        <v>300x250 </v>
      </c>
      <c r="E480" s="2" t="s">
        <v>1625</v>
      </c>
      <c r="F480" s="2" t="s">
        <v>41</v>
      </c>
      <c r="G480" s="8" t="s">
        <v>1626</v>
      </c>
      <c r="H480" s="2" t="s">
        <v>30</v>
      </c>
      <c r="I480" s="2" t="s">
        <v>31</v>
      </c>
      <c r="J480" s="2">
        <v>15547.0</v>
      </c>
      <c r="K480" s="2">
        <v>70.0</v>
      </c>
      <c r="L480" s="2">
        <v>7615.0</v>
      </c>
      <c r="M480" s="2">
        <v>14939.0</v>
      </c>
      <c r="N480" s="2">
        <v>3.0</v>
      </c>
      <c r="O480" s="3">
        <v>1767.464456</v>
      </c>
      <c r="P480" s="7" t="str">
        <f>VLOOKUP(A480,'New Data'!A:E,2,FALSE)</f>
        <v>Female</v>
      </c>
      <c r="Q480" s="7">
        <f>VLOOKUP(A480,'New Data'!A:E,3,FALSE)</f>
        <v>49</v>
      </c>
      <c r="R480" s="7" t="str">
        <f>VLOOKUP(A480,'New Data'!A:E,4,FALSE)</f>
        <v>Alaska</v>
      </c>
      <c r="S480" s="9">
        <f>VLOOKUP(A480,'New Data'!A:E,5,FALSE)</f>
        <v>45092</v>
      </c>
      <c r="T480" s="10">
        <f t="shared" si="3"/>
        <v>589.1548187</v>
      </c>
      <c r="U480" s="11">
        <f t="shared" si="4"/>
        <v>0.004502476362</v>
      </c>
      <c r="V480" s="12">
        <f t="shared" si="7"/>
        <v>25.24949223</v>
      </c>
      <c r="W480" s="10">
        <f t="shared" si="5"/>
        <v>113.6852419</v>
      </c>
      <c r="X480" s="11">
        <f t="shared" si="8"/>
        <v>0.04285714286</v>
      </c>
      <c r="Y480" s="11">
        <f t="shared" si="6"/>
        <v>0.4898051071</v>
      </c>
    </row>
    <row r="481">
      <c r="A481" s="7" t="str">
        <f t="shared" si="1"/>
        <v>CKQDJ5078T</v>
      </c>
      <c r="B481" s="2" t="s">
        <v>1627</v>
      </c>
      <c r="C481" s="2" t="s">
        <v>1628</v>
      </c>
      <c r="D481" s="7" t="str">
        <f t="shared" si="2"/>
        <v>320x50 </v>
      </c>
      <c r="E481" s="2" t="s">
        <v>1629</v>
      </c>
      <c r="F481" s="2" t="s">
        <v>41</v>
      </c>
      <c r="G481" s="8" t="s">
        <v>468</v>
      </c>
      <c r="H481" s="2" t="s">
        <v>220</v>
      </c>
      <c r="I481" s="2" t="s">
        <v>31</v>
      </c>
      <c r="J481" s="2">
        <v>22175.0</v>
      </c>
      <c r="K481" s="2">
        <v>140.0</v>
      </c>
      <c r="L481" s="2">
        <v>14910.0</v>
      </c>
      <c r="M481" s="2">
        <v>20074.0</v>
      </c>
      <c r="N481" s="2">
        <v>6.0</v>
      </c>
      <c r="O481" s="3">
        <v>1909.277483</v>
      </c>
      <c r="P481" s="7" t="str">
        <f>VLOOKUP(A481,'New Data'!A:E,2,FALSE)</f>
        <v>Female</v>
      </c>
      <c r="Q481" s="7">
        <f>VLOOKUP(A481,'New Data'!A:E,3,FALSE)</f>
        <v>23</v>
      </c>
      <c r="R481" s="7" t="str">
        <f>VLOOKUP(A481,'New Data'!A:E,4,FALSE)</f>
        <v>Louisiana</v>
      </c>
      <c r="S481" s="9">
        <f>VLOOKUP(A481,'New Data'!A:E,5,FALSE)</f>
        <v>45199</v>
      </c>
      <c r="T481" s="10">
        <f t="shared" si="3"/>
        <v>318.2129138</v>
      </c>
      <c r="U481" s="11">
        <f t="shared" si="4"/>
        <v>0.006313416009</v>
      </c>
      <c r="V481" s="12">
        <f t="shared" si="7"/>
        <v>13.63769631</v>
      </c>
      <c r="W481" s="10">
        <f t="shared" si="5"/>
        <v>86.10045019</v>
      </c>
      <c r="X481" s="11">
        <f t="shared" si="8"/>
        <v>0.04285714286</v>
      </c>
      <c r="Y481" s="11">
        <f t="shared" si="6"/>
        <v>0.672378805</v>
      </c>
    </row>
    <row r="482">
      <c r="A482" s="7" t="str">
        <f t="shared" si="1"/>
        <v>XYOJW6022K</v>
      </c>
      <c r="B482" s="2" t="s">
        <v>1630</v>
      </c>
      <c r="C482" s="2" t="s">
        <v>1631</v>
      </c>
      <c r="D482" s="7" t="str">
        <f t="shared" si="2"/>
        <v>300x50 </v>
      </c>
      <c r="E482" s="2" t="s">
        <v>1632</v>
      </c>
      <c r="F482" s="2" t="s">
        <v>66</v>
      </c>
      <c r="G482" s="8" t="s">
        <v>1568</v>
      </c>
      <c r="H482" s="2" t="s">
        <v>48</v>
      </c>
      <c r="I482" s="2" t="s">
        <v>31</v>
      </c>
      <c r="J482" s="2">
        <v>115412.0</v>
      </c>
      <c r="K482" s="2">
        <v>490.0</v>
      </c>
      <c r="L482" s="2">
        <v>71564.0</v>
      </c>
      <c r="M482" s="2">
        <v>81785.0</v>
      </c>
      <c r="N482" s="2">
        <v>21.0</v>
      </c>
      <c r="O482" s="3">
        <v>6861.53638</v>
      </c>
      <c r="P482" s="7" t="str">
        <f>VLOOKUP(A482,'New Data'!A:E,2,FALSE)</f>
        <v>Female</v>
      </c>
      <c r="Q482" s="7">
        <f>VLOOKUP(A482,'New Data'!A:E,3,FALSE)</f>
        <v>43</v>
      </c>
      <c r="R482" s="7" t="str">
        <f>VLOOKUP(A482,'New Data'!A:E,4,FALSE)</f>
        <v>Ohio</v>
      </c>
      <c r="S482" s="9">
        <f>VLOOKUP(A482,'New Data'!A:E,5,FALSE)</f>
        <v>45144</v>
      </c>
      <c r="T482" s="10">
        <f t="shared" si="3"/>
        <v>326.7398276</v>
      </c>
      <c r="U482" s="11">
        <f t="shared" si="4"/>
        <v>0.00424565903</v>
      </c>
      <c r="V482" s="12">
        <f t="shared" si="7"/>
        <v>14.00313547</v>
      </c>
      <c r="W482" s="10">
        <f t="shared" si="5"/>
        <v>59.45253856</v>
      </c>
      <c r="X482" s="11">
        <f t="shared" si="8"/>
        <v>0.04285714286</v>
      </c>
      <c r="Y482" s="11">
        <f t="shared" si="6"/>
        <v>0.6200741691</v>
      </c>
    </row>
    <row r="483">
      <c r="A483" s="7" t="str">
        <f t="shared" si="1"/>
        <v>KWTTE8102B</v>
      </c>
      <c r="B483" s="2" t="s">
        <v>1633</v>
      </c>
      <c r="C483" s="2" t="s">
        <v>1634</v>
      </c>
      <c r="D483" s="7" t="str">
        <f t="shared" si="2"/>
        <v>300x250 </v>
      </c>
      <c r="E483" s="2" t="s">
        <v>1635</v>
      </c>
      <c r="F483" s="2" t="s">
        <v>28</v>
      </c>
      <c r="G483" s="8" t="s">
        <v>114</v>
      </c>
      <c r="H483" s="2" t="s">
        <v>89</v>
      </c>
      <c r="I483" s="2" t="s">
        <v>31</v>
      </c>
      <c r="J483" s="2">
        <v>69928.0</v>
      </c>
      <c r="K483" s="2">
        <v>210.0</v>
      </c>
      <c r="L483" s="2">
        <v>30196.0</v>
      </c>
      <c r="M483" s="2">
        <v>62327.0</v>
      </c>
      <c r="N483" s="2">
        <v>9.0</v>
      </c>
      <c r="O483" s="3">
        <v>6318.413085</v>
      </c>
      <c r="P483" s="7" t="str">
        <f>VLOOKUP(A483,'New Data'!A:E,2,FALSE)</f>
        <v>Female</v>
      </c>
      <c r="Q483" s="7">
        <f>VLOOKUP(A483,'New Data'!A:E,3,FALSE)</f>
        <v>22</v>
      </c>
      <c r="R483" s="7" t="str">
        <f>VLOOKUP(A483,'New Data'!A:E,4,FALSE)</f>
        <v>Rhode Island</v>
      </c>
      <c r="S483" s="9">
        <f>VLOOKUP(A483,'New Data'!A:E,5,FALSE)</f>
        <v>45227</v>
      </c>
      <c r="T483" s="10">
        <f t="shared" si="3"/>
        <v>702.0458983</v>
      </c>
      <c r="U483" s="11">
        <f t="shared" si="4"/>
        <v>0.003003088891</v>
      </c>
      <c r="V483" s="12">
        <f t="shared" si="7"/>
        <v>30.08768136</v>
      </c>
      <c r="W483" s="10">
        <f t="shared" si="5"/>
        <v>90.35598165</v>
      </c>
      <c r="X483" s="11">
        <f t="shared" si="8"/>
        <v>0.04285714286</v>
      </c>
      <c r="Y483" s="11">
        <f t="shared" si="6"/>
        <v>0.4318155817</v>
      </c>
    </row>
    <row r="484">
      <c r="A484" s="7" t="str">
        <f t="shared" si="1"/>
        <v>CUZSG1386K</v>
      </c>
      <c r="B484" s="2" t="s">
        <v>1636</v>
      </c>
      <c r="C484" s="2" t="s">
        <v>1637</v>
      </c>
      <c r="D484" s="7" t="str">
        <f t="shared" si="2"/>
        <v>320x50 </v>
      </c>
      <c r="E484" s="2" t="s">
        <v>943</v>
      </c>
      <c r="F484" s="2" t="s">
        <v>66</v>
      </c>
      <c r="G484" s="8" t="s">
        <v>871</v>
      </c>
      <c r="H484" s="2" t="s">
        <v>30</v>
      </c>
      <c r="I484" s="2" t="s">
        <v>31</v>
      </c>
      <c r="J484" s="2">
        <v>96508.0</v>
      </c>
      <c r="K484" s="2">
        <v>351.0</v>
      </c>
      <c r="L484" s="2">
        <v>47065.0</v>
      </c>
      <c r="M484" s="2">
        <v>73640.0</v>
      </c>
      <c r="N484" s="2">
        <v>15.0</v>
      </c>
      <c r="O484" s="3">
        <v>5310.769572</v>
      </c>
      <c r="P484" s="7" t="str">
        <f>VLOOKUP(A484,'New Data'!A:E,2,FALSE)</f>
        <v>Female</v>
      </c>
      <c r="Q484" s="7">
        <f>VLOOKUP(A484,'New Data'!A:E,3,FALSE)</f>
        <v>29</v>
      </c>
      <c r="R484" s="7" t="str">
        <f>VLOOKUP(A484,'New Data'!A:E,4,FALSE)</f>
        <v>Virginia</v>
      </c>
      <c r="S484" s="9">
        <f>VLOOKUP(A484,'New Data'!A:E,5,FALSE)</f>
        <v>45559</v>
      </c>
      <c r="T484" s="10">
        <f t="shared" si="3"/>
        <v>354.0513048</v>
      </c>
      <c r="U484" s="11">
        <f t="shared" si="4"/>
        <v>0.003637004186</v>
      </c>
      <c r="V484" s="12">
        <f t="shared" si="7"/>
        <v>15.13039764</v>
      </c>
      <c r="W484" s="10">
        <f t="shared" si="5"/>
        <v>55.02931956</v>
      </c>
      <c r="X484" s="11">
        <f t="shared" si="8"/>
        <v>0.04273504274</v>
      </c>
      <c r="Y484" s="11">
        <f t="shared" si="6"/>
        <v>0.4876797778</v>
      </c>
    </row>
    <row r="485">
      <c r="A485" s="7" t="str">
        <f t="shared" si="1"/>
        <v>QYCQG9954K</v>
      </c>
      <c r="B485" s="2" t="s">
        <v>1638</v>
      </c>
      <c r="C485" s="2" t="s">
        <v>1639</v>
      </c>
      <c r="D485" s="7" t="str">
        <f t="shared" si="2"/>
        <v>300x250 </v>
      </c>
      <c r="E485" s="2" t="s">
        <v>1640</v>
      </c>
      <c r="F485" s="2" t="s">
        <v>41</v>
      </c>
      <c r="G485" s="8" t="s">
        <v>534</v>
      </c>
      <c r="H485" s="2" t="s">
        <v>212</v>
      </c>
      <c r="I485" s="2" t="s">
        <v>31</v>
      </c>
      <c r="J485" s="2">
        <v>247106.0</v>
      </c>
      <c r="K485" s="2">
        <v>750.0</v>
      </c>
      <c r="L485" s="2">
        <v>159618.0</v>
      </c>
      <c r="M485" s="2">
        <v>233150.0</v>
      </c>
      <c r="N485" s="2">
        <v>32.0</v>
      </c>
      <c r="O485" s="3">
        <v>7629.94427</v>
      </c>
      <c r="P485" s="7" t="str">
        <f>VLOOKUP(A485,'New Data'!A:E,2,FALSE)</f>
        <v>Female</v>
      </c>
      <c r="Q485" s="7">
        <f>VLOOKUP(A485,'New Data'!A:E,3,FALSE)</f>
        <v>29</v>
      </c>
      <c r="R485" s="7" t="str">
        <f>VLOOKUP(A485,'New Data'!A:E,4,FALSE)</f>
        <v>Idaho</v>
      </c>
      <c r="S485" s="9">
        <f>VLOOKUP(A485,'New Data'!A:E,5,FALSE)</f>
        <v>45120</v>
      </c>
      <c r="T485" s="10">
        <f t="shared" si="3"/>
        <v>238.4357584</v>
      </c>
      <c r="U485" s="11">
        <f t="shared" si="4"/>
        <v>0.00303513472</v>
      </c>
      <c r="V485" s="12">
        <f t="shared" si="7"/>
        <v>10.17325903</v>
      </c>
      <c r="W485" s="10">
        <f t="shared" si="5"/>
        <v>30.87721168</v>
      </c>
      <c r="X485" s="11">
        <f t="shared" si="8"/>
        <v>0.04266666667</v>
      </c>
      <c r="Y485" s="11">
        <f t="shared" si="6"/>
        <v>0.6459495115</v>
      </c>
    </row>
    <row r="486">
      <c r="A486" s="7" t="str">
        <f t="shared" si="1"/>
        <v>FHXYS4659R</v>
      </c>
      <c r="B486" s="2" t="s">
        <v>1641</v>
      </c>
      <c r="C486" s="2" t="s">
        <v>1642</v>
      </c>
      <c r="D486" s="7" t="str">
        <f t="shared" si="2"/>
        <v>300x250 </v>
      </c>
      <c r="E486" s="2" t="s">
        <v>1643</v>
      </c>
      <c r="F486" s="2" t="s">
        <v>28</v>
      </c>
      <c r="G486" s="8" t="s">
        <v>483</v>
      </c>
      <c r="H486" s="2" t="s">
        <v>30</v>
      </c>
      <c r="I486" s="2" t="s">
        <v>31</v>
      </c>
      <c r="J486" s="2">
        <v>53464.0</v>
      </c>
      <c r="K486" s="2">
        <v>212.0</v>
      </c>
      <c r="L486" s="2">
        <v>22151.0</v>
      </c>
      <c r="M486" s="2">
        <v>49058.0</v>
      </c>
      <c r="N486" s="2">
        <v>9.0</v>
      </c>
      <c r="O486" s="3">
        <v>5741.098045</v>
      </c>
      <c r="P486" s="7" t="str">
        <f>VLOOKUP(A486,'New Data'!A:E,2,FALSE)</f>
        <v>Female</v>
      </c>
      <c r="Q486" s="7">
        <f>VLOOKUP(A486,'New Data'!A:E,3,FALSE)</f>
        <v>21</v>
      </c>
      <c r="R486" s="7" t="str">
        <f>VLOOKUP(A486,'New Data'!A:E,4,FALSE)</f>
        <v>Kentucky</v>
      </c>
      <c r="S486" s="9">
        <f>VLOOKUP(A486,'New Data'!A:E,5,FALSE)</f>
        <v>45250</v>
      </c>
      <c r="T486" s="10">
        <f t="shared" si="3"/>
        <v>637.8997828</v>
      </c>
      <c r="U486" s="11">
        <f t="shared" si="4"/>
        <v>0.003965285052</v>
      </c>
      <c r="V486" s="12">
        <f t="shared" si="7"/>
        <v>27.08065116</v>
      </c>
      <c r="W486" s="10">
        <f t="shared" si="5"/>
        <v>107.3825012</v>
      </c>
      <c r="X486" s="11">
        <f t="shared" si="8"/>
        <v>0.04245283019</v>
      </c>
      <c r="Y486" s="11">
        <f t="shared" si="6"/>
        <v>0.4143161754</v>
      </c>
    </row>
    <row r="487">
      <c r="A487" s="7" t="str">
        <f t="shared" si="1"/>
        <v>QLOUJ8272S</v>
      </c>
      <c r="B487" s="2" t="s">
        <v>1644</v>
      </c>
      <c r="C487" s="2" t="s">
        <v>1645</v>
      </c>
      <c r="D487" s="7" t="str">
        <f t="shared" si="2"/>
        <v>300x250 </v>
      </c>
      <c r="E487" s="2" t="s">
        <v>1646</v>
      </c>
      <c r="F487" s="2" t="s">
        <v>28</v>
      </c>
      <c r="G487" s="8" t="s">
        <v>426</v>
      </c>
      <c r="H487" s="2" t="s">
        <v>212</v>
      </c>
      <c r="I487" s="2" t="s">
        <v>53</v>
      </c>
      <c r="J487" s="2">
        <v>18537.0</v>
      </c>
      <c r="K487" s="2">
        <v>95.0</v>
      </c>
      <c r="L487" s="2">
        <v>6473.0</v>
      </c>
      <c r="M487" s="2">
        <v>17081.0</v>
      </c>
      <c r="N487" s="2">
        <v>4.0</v>
      </c>
      <c r="O487" s="3">
        <v>5206.238968</v>
      </c>
      <c r="P487" s="7" t="str">
        <f>VLOOKUP(A487,'New Data'!A:E,2,FALSE)</f>
        <v>Female</v>
      </c>
      <c r="Q487" s="7">
        <f>VLOOKUP(A487,'New Data'!A:E,3,FALSE)</f>
        <v>48</v>
      </c>
      <c r="R487" s="7" t="str">
        <f>VLOOKUP(A487,'New Data'!A:E,4,FALSE)</f>
        <v>New York</v>
      </c>
      <c r="S487" s="9">
        <f>VLOOKUP(A487,'New Data'!A:E,5,FALSE)</f>
        <v>45452</v>
      </c>
      <c r="T487" s="10">
        <f t="shared" si="3"/>
        <v>1301.559742</v>
      </c>
      <c r="U487" s="11">
        <f t="shared" si="4"/>
        <v>0.005124885364</v>
      </c>
      <c r="V487" s="12">
        <f t="shared" si="7"/>
        <v>54.80251545</v>
      </c>
      <c r="W487" s="10">
        <f t="shared" si="5"/>
        <v>280.8566094</v>
      </c>
      <c r="X487" s="11">
        <f t="shared" si="8"/>
        <v>0.04210526316</v>
      </c>
      <c r="Y487" s="11">
        <f t="shared" si="6"/>
        <v>0.3491935049</v>
      </c>
    </row>
    <row r="488">
      <c r="A488" s="7" t="str">
        <f t="shared" si="1"/>
        <v>BZOBI2836C</v>
      </c>
      <c r="B488" s="2" t="s">
        <v>1647</v>
      </c>
      <c r="C488" s="2" t="s">
        <v>1648</v>
      </c>
      <c r="D488" s="7" t="str">
        <f t="shared" si="2"/>
        <v>320x50 </v>
      </c>
      <c r="E488" s="2" t="s">
        <v>1649</v>
      </c>
      <c r="F488" s="2" t="s">
        <v>41</v>
      </c>
      <c r="G488" s="8" t="s">
        <v>1650</v>
      </c>
      <c r="H488" s="2" t="s">
        <v>48</v>
      </c>
      <c r="I488" s="2" t="s">
        <v>31</v>
      </c>
      <c r="J488" s="2">
        <v>13779.0</v>
      </c>
      <c r="K488" s="2">
        <v>96.0</v>
      </c>
      <c r="L488" s="2">
        <v>3482.0</v>
      </c>
      <c r="M488" s="2">
        <v>12487.0</v>
      </c>
      <c r="N488" s="2">
        <v>4.0</v>
      </c>
      <c r="O488" s="3">
        <v>1530.041892</v>
      </c>
      <c r="P488" s="7" t="str">
        <f>VLOOKUP(A488,'New Data'!A:E,2,FALSE)</f>
        <v>Male</v>
      </c>
      <c r="Q488" s="7">
        <f>VLOOKUP(A488,'New Data'!A:E,3,FALSE)</f>
        <v>60</v>
      </c>
      <c r="R488" s="7" t="str">
        <f>VLOOKUP(A488,'New Data'!A:E,4,FALSE)</f>
        <v>Alaska</v>
      </c>
      <c r="S488" s="9">
        <f>VLOOKUP(A488,'New Data'!A:E,5,FALSE)</f>
        <v>45287</v>
      </c>
      <c r="T488" s="10">
        <f t="shared" si="3"/>
        <v>382.510473</v>
      </c>
      <c r="U488" s="11">
        <f t="shared" si="4"/>
        <v>0.006967123884</v>
      </c>
      <c r="V488" s="12">
        <f t="shared" si="7"/>
        <v>15.93793638</v>
      </c>
      <c r="W488" s="10">
        <f t="shared" si="5"/>
        <v>111.0415772</v>
      </c>
      <c r="X488" s="11">
        <f t="shared" si="8"/>
        <v>0.04166666667</v>
      </c>
      <c r="Y488" s="11">
        <f t="shared" si="6"/>
        <v>0.2527033892</v>
      </c>
    </row>
    <row r="489">
      <c r="A489" s="7" t="str">
        <f t="shared" si="1"/>
        <v>VSEBV0477I</v>
      </c>
      <c r="B489" s="2" t="s">
        <v>1651</v>
      </c>
      <c r="C489" s="2" t="s">
        <v>1652</v>
      </c>
      <c r="D489" s="7" t="str">
        <f t="shared" si="2"/>
        <v>300x250 </v>
      </c>
      <c r="E489" s="2" t="s">
        <v>1653</v>
      </c>
      <c r="F489" s="2" t="s">
        <v>36</v>
      </c>
      <c r="G489" s="8" t="s">
        <v>408</v>
      </c>
      <c r="H489" s="2" t="s">
        <v>89</v>
      </c>
      <c r="I489" s="2" t="s">
        <v>43</v>
      </c>
      <c r="J489" s="2">
        <v>123430.0</v>
      </c>
      <c r="K489" s="2">
        <v>360.0</v>
      </c>
      <c r="L489" s="2">
        <v>45294.0</v>
      </c>
      <c r="M489" s="2">
        <v>77646.0</v>
      </c>
      <c r="N489" s="2">
        <v>15.0</v>
      </c>
      <c r="O489" s="3">
        <v>6808.562584</v>
      </c>
      <c r="P489" s="7" t="str">
        <f>VLOOKUP(A489,'New Data'!A:E,2,FALSE)</f>
        <v>Female</v>
      </c>
      <c r="Q489" s="7">
        <f>VLOOKUP(A489,'New Data'!A:E,3,FALSE)</f>
        <v>37</v>
      </c>
      <c r="R489" s="7" t="str">
        <f>VLOOKUP(A489,'New Data'!A:E,4,FALSE)</f>
        <v>Delaware</v>
      </c>
      <c r="S489" s="9">
        <f>VLOOKUP(A489,'New Data'!A:E,5,FALSE)</f>
        <v>45213</v>
      </c>
      <c r="T489" s="10">
        <f t="shared" si="3"/>
        <v>453.9041723</v>
      </c>
      <c r="U489" s="11">
        <f t="shared" si="4"/>
        <v>0.002916632909</v>
      </c>
      <c r="V489" s="12">
        <f t="shared" si="7"/>
        <v>18.91267384</v>
      </c>
      <c r="W489" s="10">
        <f t="shared" si="5"/>
        <v>55.16132694</v>
      </c>
      <c r="X489" s="11">
        <f t="shared" si="8"/>
        <v>0.04166666667</v>
      </c>
      <c r="Y489" s="11">
        <f t="shared" si="6"/>
        <v>0.3669610305</v>
      </c>
    </row>
    <row r="490">
      <c r="A490" s="7" t="str">
        <f t="shared" si="1"/>
        <v>FWDFC3678M</v>
      </c>
      <c r="B490" s="2" t="s">
        <v>1654</v>
      </c>
      <c r="C490" s="2" t="s">
        <v>1655</v>
      </c>
      <c r="D490" s="7" t="str">
        <f t="shared" si="2"/>
        <v>320x50 </v>
      </c>
      <c r="E490" s="2" t="s">
        <v>1343</v>
      </c>
      <c r="F490" s="2" t="s">
        <v>66</v>
      </c>
      <c r="G490" s="8" t="s">
        <v>1656</v>
      </c>
      <c r="H490" s="2" t="s">
        <v>212</v>
      </c>
      <c r="I490" s="2" t="s">
        <v>31</v>
      </c>
      <c r="J490" s="2">
        <v>190592.0</v>
      </c>
      <c r="K490" s="2">
        <v>601.0</v>
      </c>
      <c r="L490" s="2">
        <v>28906.0</v>
      </c>
      <c r="M490" s="2">
        <v>172515.0</v>
      </c>
      <c r="N490" s="2">
        <v>25.0</v>
      </c>
      <c r="O490" s="3">
        <v>4742.047766</v>
      </c>
      <c r="P490" s="7" t="str">
        <f>VLOOKUP(A490,'New Data'!A:E,2,FALSE)</f>
        <v>Male</v>
      </c>
      <c r="Q490" s="7">
        <f>VLOOKUP(A490,'New Data'!A:E,3,FALSE)</f>
        <v>37</v>
      </c>
      <c r="R490" s="7" t="str">
        <f>VLOOKUP(A490,'New Data'!A:E,4,FALSE)</f>
        <v>Pennsylvania</v>
      </c>
      <c r="S490" s="9">
        <f>VLOOKUP(A490,'New Data'!A:E,5,FALSE)</f>
        <v>45010</v>
      </c>
      <c r="T490" s="10">
        <f t="shared" si="3"/>
        <v>189.6819106</v>
      </c>
      <c r="U490" s="11">
        <f t="shared" si="4"/>
        <v>0.003153332774</v>
      </c>
      <c r="V490" s="12">
        <f t="shared" si="7"/>
        <v>7.890262506</v>
      </c>
      <c r="W490" s="10">
        <f t="shared" si="5"/>
        <v>24.88062335</v>
      </c>
      <c r="X490" s="11">
        <f t="shared" si="8"/>
        <v>0.04159733777</v>
      </c>
      <c r="Y490" s="11">
        <f t="shared" si="6"/>
        <v>0.1516642881</v>
      </c>
    </row>
    <row r="491">
      <c r="A491" s="7" t="str">
        <f t="shared" si="1"/>
        <v>FWDFC3678M</v>
      </c>
      <c r="B491" s="2" t="s">
        <v>1657</v>
      </c>
      <c r="C491" s="2" t="s">
        <v>1658</v>
      </c>
      <c r="D491" s="7" t="str">
        <f t="shared" si="2"/>
        <v>300x250 </v>
      </c>
      <c r="E491" s="2" t="s">
        <v>1659</v>
      </c>
      <c r="F491" s="2" t="s">
        <v>66</v>
      </c>
      <c r="G491" s="8" t="s">
        <v>157</v>
      </c>
      <c r="H491" s="2" t="s">
        <v>139</v>
      </c>
      <c r="I491" s="2" t="s">
        <v>31</v>
      </c>
      <c r="J491" s="2">
        <v>45402.0</v>
      </c>
      <c r="K491" s="2">
        <v>122.0</v>
      </c>
      <c r="L491" s="2">
        <v>17284.0</v>
      </c>
      <c r="M491" s="2">
        <v>27542.0</v>
      </c>
      <c r="N491" s="2">
        <v>5.0</v>
      </c>
      <c r="O491" s="3">
        <v>2163.265346</v>
      </c>
      <c r="P491" s="7" t="str">
        <f>VLOOKUP(A491,'New Data'!A:E,2,FALSE)</f>
        <v>Male</v>
      </c>
      <c r="Q491" s="7">
        <f>VLOOKUP(A491,'New Data'!A:E,3,FALSE)</f>
        <v>37</v>
      </c>
      <c r="R491" s="7" t="str">
        <f>VLOOKUP(A491,'New Data'!A:E,4,FALSE)</f>
        <v>Pennsylvania</v>
      </c>
      <c r="S491" s="9">
        <f>VLOOKUP(A491,'New Data'!A:E,5,FALSE)</f>
        <v>45010</v>
      </c>
      <c r="T491" s="10">
        <f t="shared" si="3"/>
        <v>432.6530692</v>
      </c>
      <c r="U491" s="11">
        <f t="shared" si="4"/>
        <v>0.002687106295</v>
      </c>
      <c r="V491" s="12">
        <f t="shared" si="7"/>
        <v>17.73168316</v>
      </c>
      <c r="W491" s="10">
        <f t="shared" si="5"/>
        <v>47.64691745</v>
      </c>
      <c r="X491" s="11">
        <f t="shared" si="8"/>
        <v>0.04098360656</v>
      </c>
      <c r="Y491" s="11">
        <f t="shared" si="6"/>
        <v>0.3806880754</v>
      </c>
    </row>
    <row r="492">
      <c r="A492" s="7" t="str">
        <f t="shared" si="1"/>
        <v>CUCAI3074I</v>
      </c>
      <c r="B492" s="2" t="s">
        <v>1660</v>
      </c>
      <c r="C492" s="2" t="s">
        <v>1661</v>
      </c>
      <c r="D492" s="7" t="str">
        <f t="shared" si="2"/>
        <v>320x50 </v>
      </c>
      <c r="E492" s="2" t="s">
        <v>1023</v>
      </c>
      <c r="F492" s="2" t="s">
        <v>36</v>
      </c>
      <c r="G492" s="8" t="s">
        <v>165</v>
      </c>
      <c r="H492" s="2" t="s">
        <v>98</v>
      </c>
      <c r="I492" s="2" t="s">
        <v>31</v>
      </c>
      <c r="J492" s="2">
        <v>34959.0</v>
      </c>
      <c r="K492" s="2">
        <v>122.0</v>
      </c>
      <c r="L492" s="2">
        <v>17511.0</v>
      </c>
      <c r="M492" s="2">
        <v>31974.0</v>
      </c>
      <c r="N492" s="2">
        <v>5.0</v>
      </c>
      <c r="O492" s="3">
        <v>1477.493357</v>
      </c>
      <c r="P492" s="7" t="str">
        <f>VLOOKUP(A492,'New Data'!A:E,2,FALSE)</f>
        <v>Male</v>
      </c>
      <c r="Q492" s="7">
        <f>VLOOKUP(A492,'New Data'!A:E,3,FALSE)</f>
        <v>30</v>
      </c>
      <c r="R492" s="7" t="str">
        <f>VLOOKUP(A492,'New Data'!A:E,4,FALSE)</f>
        <v>South Carolina</v>
      </c>
      <c r="S492" s="9">
        <f>VLOOKUP(A492,'New Data'!A:E,5,FALSE)</f>
        <v>45183</v>
      </c>
      <c r="T492" s="10">
        <f t="shared" si="3"/>
        <v>295.4986714</v>
      </c>
      <c r="U492" s="11">
        <f t="shared" si="4"/>
        <v>0.00348980234</v>
      </c>
      <c r="V492" s="12">
        <f t="shared" si="7"/>
        <v>12.11060129</v>
      </c>
      <c r="W492" s="10">
        <f t="shared" si="5"/>
        <v>42.26360471</v>
      </c>
      <c r="X492" s="11">
        <f t="shared" si="8"/>
        <v>0.04098360656</v>
      </c>
      <c r="Y492" s="11">
        <f t="shared" si="6"/>
        <v>0.5009010555</v>
      </c>
    </row>
    <row r="493">
      <c r="A493" s="7" t="str">
        <f t="shared" si="1"/>
        <v>SLPEF4433Z</v>
      </c>
      <c r="B493" s="2" t="s">
        <v>1662</v>
      </c>
      <c r="C493" s="2" t="s">
        <v>1663</v>
      </c>
      <c r="D493" s="7" t="str">
        <f t="shared" si="2"/>
        <v>300x250 </v>
      </c>
      <c r="E493" s="2" t="s">
        <v>262</v>
      </c>
      <c r="F493" s="2" t="s">
        <v>36</v>
      </c>
      <c r="G493" s="8" t="s">
        <v>1455</v>
      </c>
      <c r="H493" s="2" t="s">
        <v>30</v>
      </c>
      <c r="I493" s="2" t="s">
        <v>31</v>
      </c>
      <c r="J493" s="2">
        <v>11214.0</v>
      </c>
      <c r="K493" s="2">
        <v>49.0</v>
      </c>
      <c r="L493" s="2">
        <v>5523.0</v>
      </c>
      <c r="M493" s="2">
        <v>10267.0</v>
      </c>
      <c r="N493" s="2">
        <v>2.0</v>
      </c>
      <c r="O493" s="3">
        <v>1554.389215</v>
      </c>
      <c r="P493" s="7" t="str">
        <f>VLOOKUP(A493,'New Data'!A:E,2,FALSE)</f>
        <v>Male</v>
      </c>
      <c r="Q493" s="7">
        <f>VLOOKUP(A493,'New Data'!A:E,3,FALSE)</f>
        <v>63</v>
      </c>
      <c r="R493" s="7" t="str">
        <f>VLOOKUP(A493,'New Data'!A:E,4,FALSE)</f>
        <v>California</v>
      </c>
      <c r="S493" s="9">
        <f>VLOOKUP(A493,'New Data'!A:E,5,FALSE)</f>
        <v>45150</v>
      </c>
      <c r="T493" s="10">
        <f t="shared" si="3"/>
        <v>777.1946075</v>
      </c>
      <c r="U493" s="11">
        <f t="shared" si="4"/>
        <v>0.004369538077</v>
      </c>
      <c r="V493" s="12">
        <f t="shared" si="7"/>
        <v>31.72222888</v>
      </c>
      <c r="W493" s="10">
        <f t="shared" si="5"/>
        <v>138.611487</v>
      </c>
      <c r="X493" s="11">
        <f t="shared" si="8"/>
        <v>0.04081632653</v>
      </c>
      <c r="Y493" s="11">
        <f t="shared" si="6"/>
        <v>0.4925093633</v>
      </c>
    </row>
    <row r="494">
      <c r="A494" s="7" t="str">
        <f t="shared" si="1"/>
        <v>LTHGG8490O</v>
      </c>
      <c r="B494" s="2" t="s">
        <v>1664</v>
      </c>
      <c r="C494" s="2" t="s">
        <v>1665</v>
      </c>
      <c r="D494" s="7" t="str">
        <f t="shared" si="2"/>
        <v>320x50 </v>
      </c>
      <c r="E494" s="2" t="s">
        <v>1228</v>
      </c>
      <c r="F494" s="2" t="s">
        <v>41</v>
      </c>
      <c r="G494" s="8" t="s">
        <v>871</v>
      </c>
      <c r="H494" s="2" t="s">
        <v>30</v>
      </c>
      <c r="I494" s="2" t="s">
        <v>31</v>
      </c>
      <c r="J494" s="2">
        <v>36543.0</v>
      </c>
      <c r="K494" s="2">
        <v>147.0</v>
      </c>
      <c r="L494" s="2">
        <v>18046.0</v>
      </c>
      <c r="M494" s="2">
        <v>27358.0</v>
      </c>
      <c r="N494" s="2">
        <v>6.0</v>
      </c>
      <c r="O494" s="3">
        <v>1513.088728</v>
      </c>
      <c r="P494" s="7" t="str">
        <f>VLOOKUP(A494,'New Data'!A:E,2,FALSE)</f>
        <v>Female</v>
      </c>
      <c r="Q494" s="7">
        <f>VLOOKUP(A494,'New Data'!A:E,3,FALSE)</f>
        <v>18</v>
      </c>
      <c r="R494" s="7" t="str">
        <f>VLOOKUP(A494,'New Data'!A:E,4,FALSE)</f>
        <v>Idaho</v>
      </c>
      <c r="S494" s="9">
        <f>VLOOKUP(A494,'New Data'!A:E,5,FALSE)</f>
        <v>45164</v>
      </c>
      <c r="T494" s="10">
        <f t="shared" si="3"/>
        <v>252.1814547</v>
      </c>
      <c r="U494" s="11">
        <f t="shared" si="4"/>
        <v>0.004022658238</v>
      </c>
      <c r="V494" s="12">
        <f t="shared" si="7"/>
        <v>10.2931206</v>
      </c>
      <c r="W494" s="10">
        <f t="shared" si="5"/>
        <v>41.40570637</v>
      </c>
      <c r="X494" s="11">
        <f t="shared" si="8"/>
        <v>0.04081632653</v>
      </c>
      <c r="Y494" s="11">
        <f t="shared" si="6"/>
        <v>0.4938291875</v>
      </c>
    </row>
    <row r="495">
      <c r="A495" s="7" t="str">
        <f t="shared" si="1"/>
        <v>FGJQD8833Y</v>
      </c>
      <c r="B495" s="2" t="s">
        <v>1666</v>
      </c>
      <c r="C495" s="2" t="s">
        <v>1667</v>
      </c>
      <c r="D495" s="7" t="str">
        <f t="shared" si="2"/>
        <v>300x250 </v>
      </c>
      <c r="E495" s="2" t="s">
        <v>1210</v>
      </c>
      <c r="F495" s="2" t="s">
        <v>41</v>
      </c>
      <c r="G495" s="8" t="s">
        <v>143</v>
      </c>
      <c r="H495" s="2" t="s">
        <v>48</v>
      </c>
      <c r="I495" s="2" t="s">
        <v>31</v>
      </c>
      <c r="J495" s="2">
        <v>20278.0</v>
      </c>
      <c r="K495" s="2">
        <v>74.0</v>
      </c>
      <c r="L495" s="2">
        <v>14227.0</v>
      </c>
      <c r="M495" s="2">
        <v>19480.0</v>
      </c>
      <c r="N495" s="2">
        <v>3.0</v>
      </c>
      <c r="O495" s="3">
        <v>2921.110207</v>
      </c>
      <c r="P495" s="7" t="str">
        <f>VLOOKUP(A495,'New Data'!A:E,2,FALSE)</f>
        <v>Male</v>
      </c>
      <c r="Q495" s="7">
        <f>VLOOKUP(A495,'New Data'!A:E,3,FALSE)</f>
        <v>22</v>
      </c>
      <c r="R495" s="7" t="str">
        <f>VLOOKUP(A495,'New Data'!A:E,4,FALSE)</f>
        <v>Colorado</v>
      </c>
      <c r="S495" s="9">
        <f>VLOOKUP(A495,'New Data'!A:E,5,FALSE)</f>
        <v>45493</v>
      </c>
      <c r="T495" s="10">
        <f t="shared" si="3"/>
        <v>973.7034023</v>
      </c>
      <c r="U495" s="11">
        <f t="shared" si="4"/>
        <v>0.003649275076</v>
      </c>
      <c r="V495" s="12">
        <f t="shared" si="7"/>
        <v>39.47446226</v>
      </c>
      <c r="W495" s="10">
        <f t="shared" si="5"/>
        <v>144.0531713</v>
      </c>
      <c r="X495" s="11">
        <f t="shared" si="8"/>
        <v>0.04054054054</v>
      </c>
      <c r="Y495" s="11">
        <f t="shared" si="6"/>
        <v>0.7015977907</v>
      </c>
    </row>
    <row r="496">
      <c r="A496" s="7" t="str">
        <f t="shared" si="1"/>
        <v>QLYBJ6230S</v>
      </c>
      <c r="B496" s="2" t="s">
        <v>1668</v>
      </c>
      <c r="C496" s="2" t="s">
        <v>1669</v>
      </c>
      <c r="D496" s="7" t="str">
        <f t="shared" si="2"/>
        <v>320x50 </v>
      </c>
      <c r="E496" s="2" t="s">
        <v>1670</v>
      </c>
      <c r="F496" s="2" t="s">
        <v>36</v>
      </c>
      <c r="G496" s="8" t="s">
        <v>426</v>
      </c>
      <c r="H496" s="2" t="s">
        <v>62</v>
      </c>
      <c r="I496" s="2" t="s">
        <v>31</v>
      </c>
      <c r="J496" s="2">
        <v>12488.0</v>
      </c>
      <c r="K496" s="2">
        <v>99.0</v>
      </c>
      <c r="L496" s="2">
        <v>4021.0</v>
      </c>
      <c r="M496" s="2">
        <v>11403.0</v>
      </c>
      <c r="N496" s="2">
        <v>4.0</v>
      </c>
      <c r="O496" s="3">
        <v>2176.657469</v>
      </c>
      <c r="P496" s="7" t="str">
        <f>VLOOKUP(A496,'New Data'!A:E,2,FALSE)</f>
        <v>Male</v>
      </c>
      <c r="Q496" s="7">
        <f>VLOOKUP(A496,'New Data'!A:E,3,FALSE)</f>
        <v>64</v>
      </c>
      <c r="R496" s="7" t="str">
        <f>VLOOKUP(A496,'New Data'!A:E,4,FALSE)</f>
        <v>New Mexico</v>
      </c>
      <c r="S496" s="9">
        <f>VLOOKUP(A496,'New Data'!A:E,5,FALSE)</f>
        <v>45037</v>
      </c>
      <c r="T496" s="10">
        <f t="shared" si="3"/>
        <v>544.1643673</v>
      </c>
      <c r="U496" s="11">
        <f t="shared" si="4"/>
        <v>0.007927610506</v>
      </c>
      <c r="V496" s="12">
        <f t="shared" si="7"/>
        <v>21.98643908</v>
      </c>
      <c r="W496" s="10">
        <f t="shared" si="5"/>
        <v>174.2999254</v>
      </c>
      <c r="X496" s="11">
        <f t="shared" si="8"/>
        <v>0.0404040404</v>
      </c>
      <c r="Y496" s="11">
        <f t="shared" si="6"/>
        <v>0.3219891095</v>
      </c>
    </row>
    <row r="497">
      <c r="A497" s="7" t="str">
        <f t="shared" si="1"/>
        <v>OBTHQ1814N</v>
      </c>
      <c r="B497" s="2" t="s">
        <v>1671</v>
      </c>
      <c r="C497" s="2" t="s">
        <v>1672</v>
      </c>
      <c r="D497" s="7" t="str">
        <f t="shared" si="2"/>
        <v>320x50 </v>
      </c>
      <c r="E497" s="2" t="s">
        <v>1594</v>
      </c>
      <c r="F497" s="2" t="s">
        <v>66</v>
      </c>
      <c r="G497" s="8" t="s">
        <v>93</v>
      </c>
      <c r="H497" s="2" t="s">
        <v>71</v>
      </c>
      <c r="I497" s="2" t="s">
        <v>31</v>
      </c>
      <c r="J497" s="2">
        <v>76049.0</v>
      </c>
      <c r="K497" s="2">
        <v>199.0</v>
      </c>
      <c r="L497" s="2">
        <v>34921.0</v>
      </c>
      <c r="M497" s="2">
        <v>69138.0</v>
      </c>
      <c r="N497" s="2">
        <v>8.0</v>
      </c>
      <c r="O497" s="3">
        <v>6942.800458</v>
      </c>
      <c r="P497" s="7" t="str">
        <f>VLOOKUP(A497,'New Data'!A:E,2,FALSE)</f>
        <v>Female</v>
      </c>
      <c r="Q497" s="7">
        <f>VLOOKUP(A497,'New Data'!A:E,3,FALSE)</f>
        <v>35</v>
      </c>
      <c r="R497" s="7" t="str">
        <f>VLOOKUP(A497,'New Data'!A:E,4,FALSE)</f>
        <v>Wisconsin</v>
      </c>
      <c r="S497" s="9">
        <f>VLOOKUP(A497,'New Data'!A:E,5,FALSE)</f>
        <v>45135</v>
      </c>
      <c r="T497" s="10">
        <f t="shared" si="3"/>
        <v>867.8500573</v>
      </c>
      <c r="U497" s="11">
        <f t="shared" si="4"/>
        <v>0.002616733948</v>
      </c>
      <c r="V497" s="12">
        <f t="shared" si="7"/>
        <v>34.88844451</v>
      </c>
      <c r="W497" s="10">
        <f t="shared" si="5"/>
        <v>91.29377714</v>
      </c>
      <c r="X497" s="11">
        <f t="shared" si="8"/>
        <v>0.04020100503</v>
      </c>
      <c r="Y497" s="11">
        <f t="shared" si="6"/>
        <v>0.4591907849</v>
      </c>
    </row>
    <row r="498">
      <c r="A498" s="7" t="str">
        <f t="shared" si="1"/>
        <v>EDMHM0851Y</v>
      </c>
      <c r="B498" s="2" t="s">
        <v>1673</v>
      </c>
      <c r="C498" s="2" t="s">
        <v>1674</v>
      </c>
      <c r="D498" s="7" t="str">
        <f t="shared" si="2"/>
        <v>300x250 </v>
      </c>
      <c r="E498" s="2" t="s">
        <v>282</v>
      </c>
      <c r="F498" s="2" t="s">
        <v>28</v>
      </c>
      <c r="G498" s="8" t="s">
        <v>871</v>
      </c>
      <c r="H498" s="2" t="s">
        <v>239</v>
      </c>
      <c r="I498" s="2" t="s">
        <v>53</v>
      </c>
      <c r="J498" s="2">
        <v>96779.0</v>
      </c>
      <c r="K498" s="2">
        <v>299.0</v>
      </c>
      <c r="L498" s="2">
        <v>9831.0</v>
      </c>
      <c r="M498" s="2">
        <v>63640.0</v>
      </c>
      <c r="N498" s="2">
        <v>12.0</v>
      </c>
      <c r="O498" s="3">
        <v>6317.510754</v>
      </c>
      <c r="P498" s="7" t="str">
        <f>VLOOKUP(A498,'New Data'!A:E,2,FALSE)</f>
        <v>Male</v>
      </c>
      <c r="Q498" s="7">
        <f>VLOOKUP(A498,'New Data'!A:E,3,FALSE)</f>
        <v>44</v>
      </c>
      <c r="R498" s="7" t="str">
        <f>VLOOKUP(A498,'New Data'!A:E,4,FALSE)</f>
        <v>Nebraska</v>
      </c>
      <c r="S498" s="9">
        <f>VLOOKUP(A498,'New Data'!A:E,5,FALSE)</f>
        <v>44950</v>
      </c>
      <c r="T498" s="10">
        <f t="shared" si="3"/>
        <v>526.4592295</v>
      </c>
      <c r="U498" s="11">
        <f t="shared" si="4"/>
        <v>0.003089513221</v>
      </c>
      <c r="V498" s="12">
        <f t="shared" si="7"/>
        <v>21.12879851</v>
      </c>
      <c r="W498" s="10">
        <f t="shared" si="5"/>
        <v>65.27770233</v>
      </c>
      <c r="X498" s="11">
        <f t="shared" si="8"/>
        <v>0.04013377926</v>
      </c>
      <c r="Y498" s="11">
        <f t="shared" si="6"/>
        <v>0.1015819548</v>
      </c>
    </row>
    <row r="499">
      <c r="A499" s="7" t="str">
        <f t="shared" si="1"/>
        <v>WFYQL7703Z</v>
      </c>
      <c r="B499" s="2" t="s">
        <v>1675</v>
      </c>
      <c r="C499" s="2" t="s">
        <v>1676</v>
      </c>
      <c r="D499" s="7" t="str">
        <f t="shared" si="2"/>
        <v>320x50 </v>
      </c>
      <c r="E499" s="2" t="s">
        <v>1677</v>
      </c>
      <c r="F499" s="2" t="s">
        <v>28</v>
      </c>
      <c r="G499" s="8" t="s">
        <v>1678</v>
      </c>
      <c r="H499" s="2" t="s">
        <v>71</v>
      </c>
      <c r="I499" s="2" t="s">
        <v>31</v>
      </c>
      <c r="J499" s="2">
        <v>23941.0</v>
      </c>
      <c r="K499" s="2">
        <v>150.0</v>
      </c>
      <c r="L499" s="2">
        <v>13054.0</v>
      </c>
      <c r="M499" s="2">
        <v>22276.0</v>
      </c>
      <c r="N499" s="2">
        <v>6.0</v>
      </c>
      <c r="O499" s="3">
        <v>2856.165425</v>
      </c>
      <c r="P499" s="7" t="str">
        <f>VLOOKUP(A499,'New Data'!A:E,2,FALSE)</f>
        <v>Male</v>
      </c>
      <c r="Q499" s="7">
        <f>VLOOKUP(A499,'New Data'!A:E,3,FALSE)</f>
        <v>51</v>
      </c>
      <c r="R499" s="7" t="str">
        <f>VLOOKUP(A499,'New Data'!A:E,4,FALSE)</f>
        <v>North Dakota</v>
      </c>
      <c r="S499" s="9">
        <f>VLOOKUP(A499,'New Data'!A:E,5,FALSE)</f>
        <v>45338</v>
      </c>
      <c r="T499" s="10">
        <f t="shared" si="3"/>
        <v>476.0275708</v>
      </c>
      <c r="U499" s="11">
        <f t="shared" si="4"/>
        <v>0.006265402448</v>
      </c>
      <c r="V499" s="12">
        <f t="shared" si="7"/>
        <v>19.04110283</v>
      </c>
      <c r="W499" s="10">
        <f t="shared" si="5"/>
        <v>119.3001723</v>
      </c>
      <c r="X499" s="11">
        <f t="shared" si="8"/>
        <v>0.04</v>
      </c>
      <c r="Y499" s="11">
        <f t="shared" si="6"/>
        <v>0.5452570903</v>
      </c>
    </row>
    <row r="500">
      <c r="A500" s="7" t="str">
        <f t="shared" si="1"/>
        <v>VPCIP7254I</v>
      </c>
      <c r="B500" s="2" t="s">
        <v>1679</v>
      </c>
      <c r="C500" s="2" t="s">
        <v>1680</v>
      </c>
      <c r="D500" s="7" t="str">
        <f t="shared" si="2"/>
        <v>320x50 </v>
      </c>
      <c r="E500" s="2" t="s">
        <v>1681</v>
      </c>
      <c r="F500" s="2" t="s">
        <v>66</v>
      </c>
      <c r="G500" s="8" t="s">
        <v>1682</v>
      </c>
      <c r="H500" s="2" t="s">
        <v>30</v>
      </c>
      <c r="I500" s="2" t="s">
        <v>31</v>
      </c>
      <c r="J500" s="2">
        <v>10191.0</v>
      </c>
      <c r="K500" s="2">
        <v>75.0</v>
      </c>
      <c r="L500" s="2">
        <v>1243.0</v>
      </c>
      <c r="M500" s="2">
        <v>8897.0</v>
      </c>
      <c r="N500" s="2">
        <v>3.0</v>
      </c>
      <c r="O500" s="3">
        <v>2365.914372</v>
      </c>
      <c r="P500" s="7" t="str">
        <f>VLOOKUP(A500,'New Data'!A:E,2,FALSE)</f>
        <v>Male</v>
      </c>
      <c r="Q500" s="7">
        <f>VLOOKUP(A500,'New Data'!A:E,3,FALSE)</f>
        <v>37</v>
      </c>
      <c r="R500" s="7" t="str">
        <f>VLOOKUP(A500,'New Data'!A:E,4,FALSE)</f>
        <v>Pennsylvania</v>
      </c>
      <c r="S500" s="9">
        <f>VLOOKUP(A500,'New Data'!A:E,5,FALSE)</f>
        <v>45071</v>
      </c>
      <c r="T500" s="10">
        <f t="shared" si="3"/>
        <v>788.638124</v>
      </c>
      <c r="U500" s="11">
        <f t="shared" si="4"/>
        <v>0.007359434795</v>
      </c>
      <c r="V500" s="12">
        <f t="shared" si="7"/>
        <v>31.54552496</v>
      </c>
      <c r="W500" s="10">
        <f t="shared" si="5"/>
        <v>232.157234</v>
      </c>
      <c r="X500" s="11">
        <f t="shared" si="8"/>
        <v>0.04</v>
      </c>
      <c r="Y500" s="11">
        <f t="shared" si="6"/>
        <v>0.121970366</v>
      </c>
    </row>
    <row r="501">
      <c r="A501" s="7" t="str">
        <f t="shared" si="1"/>
        <v>GODYB4457O</v>
      </c>
      <c r="B501" s="2" t="s">
        <v>1683</v>
      </c>
      <c r="C501" s="2" t="s">
        <v>1684</v>
      </c>
      <c r="D501" s="7" t="str">
        <f t="shared" si="2"/>
        <v>300x250 </v>
      </c>
      <c r="E501" s="2" t="s">
        <v>1685</v>
      </c>
      <c r="F501" s="2" t="s">
        <v>36</v>
      </c>
      <c r="G501" s="8" t="s">
        <v>263</v>
      </c>
      <c r="H501" s="2" t="s">
        <v>89</v>
      </c>
      <c r="I501" s="2" t="s">
        <v>31</v>
      </c>
      <c r="J501" s="2">
        <v>15033.0</v>
      </c>
      <c r="K501" s="2">
        <v>76.0</v>
      </c>
      <c r="L501" s="2">
        <v>5495.0</v>
      </c>
      <c r="M501" s="2">
        <v>7050.0</v>
      </c>
      <c r="N501" s="2">
        <v>3.0</v>
      </c>
      <c r="O501" s="3">
        <v>1650.72301</v>
      </c>
      <c r="P501" s="7" t="str">
        <f>VLOOKUP(A501,'New Data'!A:E,2,FALSE)</f>
        <v>Female</v>
      </c>
      <c r="Q501" s="7">
        <f>VLOOKUP(A501,'New Data'!A:E,3,FALSE)</f>
        <v>48</v>
      </c>
      <c r="R501" s="7" t="str">
        <f>VLOOKUP(A501,'New Data'!A:E,4,FALSE)</f>
        <v>Minnesota</v>
      </c>
      <c r="S501" s="9">
        <f>VLOOKUP(A501,'New Data'!A:E,5,FALSE)</f>
        <v>45018</v>
      </c>
      <c r="T501" s="10">
        <f t="shared" si="3"/>
        <v>550.2410033</v>
      </c>
      <c r="U501" s="11">
        <f t="shared" si="4"/>
        <v>0.005055544469</v>
      </c>
      <c r="V501" s="12">
        <f t="shared" si="7"/>
        <v>21.72003961</v>
      </c>
      <c r="W501" s="10">
        <f t="shared" si="5"/>
        <v>109.8066261</v>
      </c>
      <c r="X501" s="11">
        <f t="shared" si="8"/>
        <v>0.03947368421</v>
      </c>
      <c r="Y501" s="11">
        <f t="shared" si="6"/>
        <v>0.3655291692</v>
      </c>
    </row>
    <row r="502">
      <c r="A502" s="7" t="str">
        <f t="shared" si="1"/>
        <v>GFDFS4398C</v>
      </c>
      <c r="B502" s="2" t="s">
        <v>1686</v>
      </c>
      <c r="C502" s="2" t="s">
        <v>1687</v>
      </c>
      <c r="D502" s="7" t="str">
        <f t="shared" si="2"/>
        <v>300x250 </v>
      </c>
      <c r="E502" s="2" t="s">
        <v>1688</v>
      </c>
      <c r="F502" s="2" t="s">
        <v>41</v>
      </c>
      <c r="G502" s="8" t="s">
        <v>29</v>
      </c>
      <c r="H502" s="2" t="s">
        <v>71</v>
      </c>
      <c r="I502" s="2" t="s">
        <v>43</v>
      </c>
      <c r="J502" s="2">
        <v>161222.0</v>
      </c>
      <c r="K502" s="2">
        <v>500.0</v>
      </c>
      <c r="L502" s="2">
        <v>66740.0</v>
      </c>
      <c r="M502" s="2">
        <v>149743.0</v>
      </c>
      <c r="N502" s="2">
        <v>19.0</v>
      </c>
      <c r="O502" s="3">
        <v>5767.797381</v>
      </c>
      <c r="P502" s="7" t="str">
        <f>VLOOKUP(A502,'New Data'!A:E,2,FALSE)</f>
        <v>Male</v>
      </c>
      <c r="Q502" s="7">
        <f>VLOOKUP(A502,'New Data'!A:E,3,FALSE)</f>
        <v>49</v>
      </c>
      <c r="R502" s="7" t="str">
        <f>VLOOKUP(A502,'New Data'!A:E,4,FALSE)</f>
        <v>Oregon</v>
      </c>
      <c r="S502" s="9">
        <f>VLOOKUP(A502,'New Data'!A:E,5,FALSE)</f>
        <v>45480</v>
      </c>
      <c r="T502" s="10">
        <f t="shared" si="3"/>
        <v>303.5682832</v>
      </c>
      <c r="U502" s="11">
        <f t="shared" si="4"/>
        <v>0.003101313716</v>
      </c>
      <c r="V502" s="12">
        <f t="shared" si="7"/>
        <v>11.53559476</v>
      </c>
      <c r="W502" s="10">
        <f t="shared" si="5"/>
        <v>35.77549826</v>
      </c>
      <c r="X502" s="11">
        <f t="shared" si="8"/>
        <v>0.038</v>
      </c>
      <c r="Y502" s="11">
        <f t="shared" si="6"/>
        <v>0.4139633549</v>
      </c>
    </row>
    <row r="503">
      <c r="A503" s="7" t="str">
        <f t="shared" si="1"/>
        <v>UTLZK1972J</v>
      </c>
      <c r="B503" s="2" t="s">
        <v>1689</v>
      </c>
      <c r="C503" s="2" t="s">
        <v>1690</v>
      </c>
      <c r="D503" s="7" t="str">
        <f t="shared" si="2"/>
        <v>300x250 </v>
      </c>
      <c r="E503" s="2" t="s">
        <v>1691</v>
      </c>
      <c r="F503" s="2" t="s">
        <v>66</v>
      </c>
      <c r="G503" s="8" t="s">
        <v>689</v>
      </c>
      <c r="H503" s="2" t="s">
        <v>30</v>
      </c>
      <c r="I503" s="2" t="s">
        <v>53</v>
      </c>
      <c r="J503" s="2">
        <v>102958.0</v>
      </c>
      <c r="K503" s="2">
        <v>320.0</v>
      </c>
      <c r="L503" s="2">
        <v>86884.0</v>
      </c>
      <c r="M503" s="2">
        <v>94687.0</v>
      </c>
      <c r="N503" s="2">
        <v>12.0</v>
      </c>
      <c r="O503" s="3">
        <v>6624.221175</v>
      </c>
      <c r="P503" s="7" t="str">
        <f>VLOOKUP(A503,'New Data'!A:E,2,FALSE)</f>
        <v>Female</v>
      </c>
      <c r="Q503" s="7">
        <f>VLOOKUP(A503,'New Data'!A:E,3,FALSE)</f>
        <v>18</v>
      </c>
      <c r="R503" s="7" t="str">
        <f>VLOOKUP(A503,'New Data'!A:E,4,FALSE)</f>
        <v>Tennessee</v>
      </c>
      <c r="S503" s="9">
        <f>VLOOKUP(A503,'New Data'!A:E,5,FALSE)</f>
        <v>45464</v>
      </c>
      <c r="T503" s="10">
        <f t="shared" si="3"/>
        <v>552.0184313</v>
      </c>
      <c r="U503" s="11">
        <f t="shared" si="4"/>
        <v>0.003108063482</v>
      </c>
      <c r="V503" s="12">
        <f t="shared" si="7"/>
        <v>20.70069117</v>
      </c>
      <c r="W503" s="10">
        <f t="shared" si="5"/>
        <v>64.33906229</v>
      </c>
      <c r="X503" s="11">
        <f t="shared" si="8"/>
        <v>0.0375</v>
      </c>
      <c r="Y503" s="11">
        <f t="shared" si="6"/>
        <v>0.8438780862</v>
      </c>
    </row>
    <row r="504">
      <c r="A504" s="7" t="str">
        <f t="shared" si="1"/>
        <v>GSFPR8052D</v>
      </c>
      <c r="B504" s="2" t="s">
        <v>1692</v>
      </c>
      <c r="C504" s="2" t="s">
        <v>1693</v>
      </c>
      <c r="D504" s="7" t="str">
        <f t="shared" si="2"/>
        <v>300x250 </v>
      </c>
      <c r="E504" s="2" t="s">
        <v>1694</v>
      </c>
      <c r="F504" s="2" t="s">
        <v>66</v>
      </c>
      <c r="G504" s="8" t="s">
        <v>1301</v>
      </c>
      <c r="H504" s="2" t="s">
        <v>62</v>
      </c>
      <c r="I504" s="2" t="s">
        <v>53</v>
      </c>
      <c r="J504" s="2">
        <v>95644.0</v>
      </c>
      <c r="K504" s="2">
        <v>240.0</v>
      </c>
      <c r="L504" s="2">
        <v>13294.0</v>
      </c>
      <c r="M504" s="2">
        <v>86775.0</v>
      </c>
      <c r="N504" s="2">
        <v>9.0</v>
      </c>
      <c r="O504" s="3">
        <v>5587.763675</v>
      </c>
      <c r="P504" s="7" t="str">
        <f>VLOOKUP(A504,'New Data'!A:E,2,FALSE)</f>
        <v>Female</v>
      </c>
      <c r="Q504" s="7">
        <f>VLOOKUP(A504,'New Data'!A:E,3,FALSE)</f>
        <v>28</v>
      </c>
      <c r="R504" s="7" t="str">
        <f>VLOOKUP(A504,'New Data'!A:E,4,FALSE)</f>
        <v>West Virginia</v>
      </c>
      <c r="S504" s="9">
        <f>VLOOKUP(A504,'New Data'!A:E,5,FALSE)</f>
        <v>45462</v>
      </c>
      <c r="T504" s="10">
        <f t="shared" si="3"/>
        <v>620.8626306</v>
      </c>
      <c r="U504" s="11">
        <f t="shared" si="4"/>
        <v>0.002509305341</v>
      </c>
      <c r="V504" s="12">
        <f t="shared" si="7"/>
        <v>23.28234865</v>
      </c>
      <c r="W504" s="10">
        <f t="shared" si="5"/>
        <v>58.4225218</v>
      </c>
      <c r="X504" s="11">
        <f t="shared" si="8"/>
        <v>0.0375</v>
      </c>
      <c r="Y504" s="11">
        <f t="shared" si="6"/>
        <v>0.138994605</v>
      </c>
    </row>
    <row r="505">
      <c r="A505" s="7" t="str">
        <f t="shared" si="1"/>
        <v>VMYST9432L</v>
      </c>
      <c r="B505" s="2" t="s">
        <v>1695</v>
      </c>
      <c r="C505" s="2" t="s">
        <v>1696</v>
      </c>
      <c r="D505" s="7" t="str">
        <f t="shared" si="2"/>
        <v>300x250 </v>
      </c>
      <c r="E505" s="2" t="s">
        <v>1697</v>
      </c>
      <c r="F505" s="2" t="s">
        <v>41</v>
      </c>
      <c r="G505" s="8" t="s">
        <v>475</v>
      </c>
      <c r="H505" s="2" t="s">
        <v>71</v>
      </c>
      <c r="I505" s="2" t="s">
        <v>31</v>
      </c>
      <c r="J505" s="2">
        <v>10389.0</v>
      </c>
      <c r="K505" s="2">
        <v>55.0</v>
      </c>
      <c r="L505" s="2">
        <v>8161.0</v>
      </c>
      <c r="M505" s="2">
        <v>9951.0</v>
      </c>
      <c r="N505" s="2">
        <v>2.0</v>
      </c>
      <c r="O505" s="3">
        <v>2582.493847</v>
      </c>
      <c r="P505" s="7" t="str">
        <f>VLOOKUP(A505,'New Data'!A:E,2,FALSE)</f>
        <v>Male</v>
      </c>
      <c r="Q505" s="7">
        <f>VLOOKUP(A505,'New Data'!A:E,3,FALSE)</f>
        <v>61</v>
      </c>
      <c r="R505" s="7" t="str">
        <f>VLOOKUP(A505,'New Data'!A:E,4,FALSE)</f>
        <v>Alaska</v>
      </c>
      <c r="S505" s="9">
        <f>VLOOKUP(A505,'New Data'!A:E,5,FALSE)</f>
        <v>45147</v>
      </c>
      <c r="T505" s="10">
        <f t="shared" si="3"/>
        <v>1291.246924</v>
      </c>
      <c r="U505" s="11">
        <f t="shared" si="4"/>
        <v>0.005294061026</v>
      </c>
      <c r="V505" s="12">
        <f t="shared" si="7"/>
        <v>46.95443358</v>
      </c>
      <c r="W505" s="10">
        <f t="shared" si="5"/>
        <v>248.5796368</v>
      </c>
      <c r="X505" s="11">
        <f t="shared" si="8"/>
        <v>0.03636363636</v>
      </c>
      <c r="Y505" s="11">
        <f t="shared" si="6"/>
        <v>0.7855424006</v>
      </c>
    </row>
    <row r="506">
      <c r="A506" s="7" t="str">
        <f t="shared" si="1"/>
        <v>TLVFK1900S</v>
      </c>
      <c r="B506" s="2" t="s">
        <v>1698</v>
      </c>
      <c r="C506" s="2" t="s">
        <v>1699</v>
      </c>
      <c r="D506" s="7" t="str">
        <f t="shared" si="2"/>
        <v>300x250 </v>
      </c>
      <c r="E506" s="2" t="s">
        <v>1700</v>
      </c>
      <c r="F506" s="2" t="s">
        <v>36</v>
      </c>
      <c r="G506" s="8" t="s">
        <v>263</v>
      </c>
      <c r="H506" s="2" t="s">
        <v>48</v>
      </c>
      <c r="I506" s="2" t="s">
        <v>31</v>
      </c>
      <c r="J506" s="2">
        <v>136733.0</v>
      </c>
      <c r="K506" s="2">
        <v>110.0</v>
      </c>
      <c r="L506" s="2">
        <v>102728.0</v>
      </c>
      <c r="M506" s="2">
        <v>127130.0</v>
      </c>
      <c r="N506" s="2">
        <v>4.0</v>
      </c>
      <c r="O506" s="3">
        <v>1946.050447</v>
      </c>
      <c r="P506" s="7" t="str">
        <f>VLOOKUP(A506,'New Data'!A:E,2,FALSE)</f>
        <v>Male</v>
      </c>
      <c r="Q506" s="7">
        <f>VLOOKUP(A506,'New Data'!A:E,3,FALSE)</f>
        <v>59</v>
      </c>
      <c r="R506" s="7" t="str">
        <f>VLOOKUP(A506,'New Data'!A:E,4,FALSE)</f>
        <v>Washington</v>
      </c>
      <c r="S506" s="9">
        <f>VLOOKUP(A506,'New Data'!A:E,5,FALSE)</f>
        <v>45386</v>
      </c>
      <c r="T506" s="10">
        <f t="shared" si="3"/>
        <v>486.5126118</v>
      </c>
      <c r="U506" s="11">
        <f t="shared" si="4"/>
        <v>0.000804487578</v>
      </c>
      <c r="V506" s="12">
        <f t="shared" si="7"/>
        <v>17.6913677</v>
      </c>
      <c r="W506" s="10">
        <f t="shared" si="5"/>
        <v>14.23248555</v>
      </c>
      <c r="X506" s="11">
        <f t="shared" si="8"/>
        <v>0.03636363636</v>
      </c>
      <c r="Y506" s="11">
        <f t="shared" si="6"/>
        <v>0.7513036356</v>
      </c>
    </row>
    <row r="507">
      <c r="A507" s="7" t="str">
        <f t="shared" si="1"/>
        <v>ORNZZ7431N</v>
      </c>
      <c r="B507" s="2" t="s">
        <v>1701</v>
      </c>
      <c r="C507" s="2" t="s">
        <v>1702</v>
      </c>
      <c r="D507" s="7" t="str">
        <f t="shared" si="2"/>
        <v>320x50 </v>
      </c>
      <c r="E507" s="2" t="s">
        <v>1703</v>
      </c>
      <c r="F507" s="2" t="s">
        <v>66</v>
      </c>
      <c r="G507" s="8" t="s">
        <v>181</v>
      </c>
      <c r="H507" s="2" t="s">
        <v>135</v>
      </c>
      <c r="I507" s="2" t="s">
        <v>31</v>
      </c>
      <c r="J507" s="2">
        <v>1323451.0</v>
      </c>
      <c r="K507" s="2">
        <v>3414.0</v>
      </c>
      <c r="L507" s="2">
        <v>737990.0</v>
      </c>
      <c r="M507" s="2">
        <v>1177859.0</v>
      </c>
      <c r="N507" s="2">
        <v>123.0</v>
      </c>
      <c r="O507" s="3">
        <v>8187.114541</v>
      </c>
      <c r="P507" s="7" t="str">
        <f>VLOOKUP(A507,'New Data'!A:E,2,FALSE)</f>
        <v>Male</v>
      </c>
      <c r="Q507" s="7">
        <f>VLOOKUP(A507,'New Data'!A:E,3,FALSE)</f>
        <v>48</v>
      </c>
      <c r="R507" s="7" t="str">
        <f>VLOOKUP(A507,'New Data'!A:E,4,FALSE)</f>
        <v>Utah</v>
      </c>
      <c r="S507" s="9">
        <f>VLOOKUP(A507,'New Data'!A:E,5,FALSE)</f>
        <v>45168</v>
      </c>
      <c r="T507" s="10">
        <f t="shared" si="3"/>
        <v>66.56190684</v>
      </c>
      <c r="U507" s="11">
        <f t="shared" si="4"/>
        <v>0.002579619495</v>
      </c>
      <c r="V507" s="12">
        <f t="shared" si="7"/>
        <v>2.398100334</v>
      </c>
      <c r="W507" s="10">
        <f t="shared" si="5"/>
        <v>6.186186373</v>
      </c>
      <c r="X507" s="11">
        <f t="shared" si="8"/>
        <v>0.03602811951</v>
      </c>
      <c r="Y507" s="11">
        <f t="shared" si="6"/>
        <v>0.5576254807</v>
      </c>
    </row>
    <row r="508">
      <c r="A508" s="7" t="str">
        <f t="shared" si="1"/>
        <v>OBEFA3199W</v>
      </c>
      <c r="B508" s="2" t="s">
        <v>1704</v>
      </c>
      <c r="C508" s="2" t="s">
        <v>1705</v>
      </c>
      <c r="D508" s="7" t="str">
        <f t="shared" si="2"/>
        <v>320x50 </v>
      </c>
      <c r="E508" s="2" t="s">
        <v>1706</v>
      </c>
      <c r="F508" s="2" t="s">
        <v>36</v>
      </c>
      <c r="G508" s="8" t="s">
        <v>1301</v>
      </c>
      <c r="H508" s="2" t="s">
        <v>212</v>
      </c>
      <c r="I508" s="2" t="s">
        <v>31</v>
      </c>
      <c r="J508" s="2">
        <v>111624.0</v>
      </c>
      <c r="K508" s="2">
        <v>590.0</v>
      </c>
      <c r="L508" s="2">
        <v>40343.0</v>
      </c>
      <c r="M508" s="2">
        <v>101306.0</v>
      </c>
      <c r="N508" s="2">
        <v>21.0</v>
      </c>
      <c r="O508" s="3">
        <v>6510.446656</v>
      </c>
      <c r="P508" s="7" t="str">
        <f>VLOOKUP(A508,'New Data'!A:E,2,FALSE)</f>
        <v>Male</v>
      </c>
      <c r="Q508" s="7">
        <f>VLOOKUP(A508,'New Data'!A:E,3,FALSE)</f>
        <v>47</v>
      </c>
      <c r="R508" s="7" t="str">
        <f>VLOOKUP(A508,'New Data'!A:E,4,FALSE)</f>
        <v>South Carolina</v>
      </c>
      <c r="S508" s="9">
        <f>VLOOKUP(A508,'New Data'!A:E,5,FALSE)</f>
        <v>45074</v>
      </c>
      <c r="T508" s="10">
        <f t="shared" si="3"/>
        <v>310.0212693</v>
      </c>
      <c r="U508" s="11">
        <f t="shared" si="4"/>
        <v>0.005285601663</v>
      </c>
      <c r="V508" s="12">
        <f t="shared" si="7"/>
        <v>11.03465535</v>
      </c>
      <c r="W508" s="10">
        <f t="shared" si="5"/>
        <v>58.32479266</v>
      </c>
      <c r="X508" s="11">
        <f t="shared" si="8"/>
        <v>0.03559322034</v>
      </c>
      <c r="Y508" s="11">
        <f t="shared" si="6"/>
        <v>0.3614186913</v>
      </c>
    </row>
    <row r="509">
      <c r="A509" s="7" t="str">
        <f t="shared" si="1"/>
        <v>CUJSR0419H</v>
      </c>
      <c r="B509" s="2" t="s">
        <v>1707</v>
      </c>
      <c r="C509" s="2" t="s">
        <v>1708</v>
      </c>
      <c r="D509" s="7" t="str">
        <f t="shared" si="2"/>
        <v>320x50 </v>
      </c>
      <c r="E509" s="2" t="s">
        <v>1709</v>
      </c>
      <c r="F509" s="2" t="s">
        <v>41</v>
      </c>
      <c r="G509" s="8" t="s">
        <v>340</v>
      </c>
      <c r="H509" s="2" t="s">
        <v>476</v>
      </c>
      <c r="I509" s="2" t="s">
        <v>31</v>
      </c>
      <c r="J509" s="2">
        <v>66554.0</v>
      </c>
      <c r="K509" s="2">
        <v>169.0</v>
      </c>
      <c r="L509" s="2">
        <v>39206.0</v>
      </c>
      <c r="M509" s="2">
        <v>62109.0</v>
      </c>
      <c r="N509" s="2">
        <v>6.0</v>
      </c>
      <c r="O509" s="3">
        <v>1890.885935</v>
      </c>
      <c r="P509" s="7" t="str">
        <f>VLOOKUP(A509,'New Data'!A:E,2,FALSE)</f>
        <v>Male</v>
      </c>
      <c r="Q509" s="7">
        <f>VLOOKUP(A509,'New Data'!A:E,3,FALSE)</f>
        <v>49</v>
      </c>
      <c r="R509" s="7" t="str">
        <f>VLOOKUP(A509,'New Data'!A:E,4,FALSE)</f>
        <v>Connecticut</v>
      </c>
      <c r="S509" s="9">
        <f>VLOOKUP(A509,'New Data'!A:E,5,FALSE)</f>
        <v>45376</v>
      </c>
      <c r="T509" s="10">
        <f t="shared" si="3"/>
        <v>315.1476558</v>
      </c>
      <c r="U509" s="11">
        <f t="shared" si="4"/>
        <v>0.002539291402</v>
      </c>
      <c r="V509" s="12">
        <f t="shared" si="7"/>
        <v>11.18867417</v>
      </c>
      <c r="W509" s="10">
        <f t="shared" si="5"/>
        <v>28.41130413</v>
      </c>
      <c r="X509" s="11">
        <f t="shared" si="8"/>
        <v>0.03550295858</v>
      </c>
      <c r="Y509" s="11">
        <f t="shared" si="6"/>
        <v>0.5890855546</v>
      </c>
    </row>
    <row r="510">
      <c r="A510" s="7" t="str">
        <f t="shared" si="1"/>
        <v>NGAMR1003C</v>
      </c>
      <c r="B510" s="2" t="s">
        <v>1710</v>
      </c>
      <c r="C510" s="2" t="s">
        <v>1711</v>
      </c>
      <c r="D510" s="7" t="str">
        <f t="shared" si="2"/>
        <v>320x50 </v>
      </c>
      <c r="E510" s="2" t="s">
        <v>1194</v>
      </c>
      <c r="F510" s="2" t="s">
        <v>41</v>
      </c>
      <c r="G510" s="8" t="s">
        <v>387</v>
      </c>
      <c r="H510" s="2" t="s">
        <v>30</v>
      </c>
      <c r="I510" s="2" t="s">
        <v>31</v>
      </c>
      <c r="J510" s="2">
        <v>48436.0</v>
      </c>
      <c r="K510" s="2">
        <v>171.0</v>
      </c>
      <c r="L510" s="2">
        <v>16543.0</v>
      </c>
      <c r="M510" s="2">
        <v>42427.0</v>
      </c>
      <c r="N510" s="2">
        <v>6.0</v>
      </c>
      <c r="O510" s="3">
        <v>4386.648215</v>
      </c>
      <c r="P510" s="7" t="str">
        <f>VLOOKUP(A510,'New Data'!A:E,2,FALSE)</f>
        <v>Male</v>
      </c>
      <c r="Q510" s="7">
        <f>VLOOKUP(A510,'New Data'!A:E,3,FALSE)</f>
        <v>52</v>
      </c>
      <c r="R510" s="7" t="str">
        <f>VLOOKUP(A510,'New Data'!A:E,4,FALSE)</f>
        <v>Nebraska</v>
      </c>
      <c r="S510" s="9">
        <f>VLOOKUP(A510,'New Data'!A:E,5,FALSE)</f>
        <v>45242</v>
      </c>
      <c r="T510" s="10">
        <f t="shared" si="3"/>
        <v>731.1080358</v>
      </c>
      <c r="U510" s="11">
        <f t="shared" si="4"/>
        <v>0.00353043191</v>
      </c>
      <c r="V510" s="12">
        <f t="shared" si="7"/>
        <v>25.65291354</v>
      </c>
      <c r="W510" s="10">
        <f t="shared" si="5"/>
        <v>90.56586454</v>
      </c>
      <c r="X510" s="11">
        <f t="shared" si="8"/>
        <v>0.0350877193</v>
      </c>
      <c r="Y510" s="11">
        <f t="shared" si="6"/>
        <v>0.3415434801</v>
      </c>
    </row>
    <row r="511">
      <c r="A511" s="7" t="str">
        <f t="shared" si="1"/>
        <v>IGJXP7390M</v>
      </c>
      <c r="B511" s="2" t="s">
        <v>1712</v>
      </c>
      <c r="C511" s="2" t="s">
        <v>1713</v>
      </c>
      <c r="D511" s="7" t="str">
        <f t="shared" si="2"/>
        <v>320x50 </v>
      </c>
      <c r="E511" s="2" t="s">
        <v>1714</v>
      </c>
      <c r="F511" s="2" t="s">
        <v>28</v>
      </c>
      <c r="G511" s="8" t="s">
        <v>161</v>
      </c>
      <c r="H511" s="2" t="s">
        <v>30</v>
      </c>
      <c r="I511" s="2" t="s">
        <v>31</v>
      </c>
      <c r="J511" s="2">
        <v>38735.0</v>
      </c>
      <c r="K511" s="2">
        <v>114.0</v>
      </c>
      <c r="L511" s="2">
        <v>28719.0</v>
      </c>
      <c r="M511" s="2">
        <v>36629.0</v>
      </c>
      <c r="N511" s="2">
        <v>4.0</v>
      </c>
      <c r="O511" s="3">
        <v>2127.824066</v>
      </c>
      <c r="P511" s="7" t="str">
        <f>VLOOKUP(A511,'New Data'!A:E,2,FALSE)</f>
        <v>Male</v>
      </c>
      <c r="Q511" s="7">
        <f>VLOOKUP(A511,'New Data'!A:E,3,FALSE)</f>
        <v>30</v>
      </c>
      <c r="R511" s="7" t="str">
        <f>VLOOKUP(A511,'New Data'!A:E,4,FALSE)</f>
        <v>Washington</v>
      </c>
      <c r="S511" s="9">
        <f>VLOOKUP(A511,'New Data'!A:E,5,FALSE)</f>
        <v>45303</v>
      </c>
      <c r="T511" s="10">
        <f t="shared" si="3"/>
        <v>531.9560165</v>
      </c>
      <c r="U511" s="11">
        <f t="shared" si="4"/>
        <v>0.002943074739</v>
      </c>
      <c r="V511" s="12">
        <f t="shared" si="7"/>
        <v>18.66512339</v>
      </c>
      <c r="W511" s="10">
        <f t="shared" si="5"/>
        <v>54.93285313</v>
      </c>
      <c r="X511" s="11">
        <f t="shared" si="8"/>
        <v>0.0350877193</v>
      </c>
      <c r="Y511" s="11">
        <f t="shared" si="6"/>
        <v>0.7414224861</v>
      </c>
    </row>
    <row r="512">
      <c r="A512" s="7" t="str">
        <f t="shared" si="1"/>
        <v>GKJGA3143R</v>
      </c>
      <c r="B512" s="2" t="s">
        <v>1715</v>
      </c>
      <c r="C512" s="2" t="s">
        <v>1716</v>
      </c>
      <c r="D512" s="7" t="str">
        <f t="shared" si="2"/>
        <v>320x50 </v>
      </c>
      <c r="E512" s="2" t="s">
        <v>1717</v>
      </c>
      <c r="F512" s="2" t="s">
        <v>66</v>
      </c>
      <c r="G512" s="8" t="s">
        <v>1718</v>
      </c>
      <c r="H512" s="2" t="s">
        <v>30</v>
      </c>
      <c r="I512" s="2" t="s">
        <v>31</v>
      </c>
      <c r="J512" s="2">
        <v>10779.0</v>
      </c>
      <c r="K512" s="2">
        <v>86.0</v>
      </c>
      <c r="L512" s="2">
        <v>6420.0</v>
      </c>
      <c r="M512" s="2">
        <v>10287.0</v>
      </c>
      <c r="N512" s="2">
        <v>3.0</v>
      </c>
      <c r="O512" s="3">
        <v>1759.704833</v>
      </c>
      <c r="P512" s="7" t="str">
        <f>VLOOKUP(A512,'New Data'!A:E,2,FALSE)</f>
        <v>Female</v>
      </c>
      <c r="Q512" s="7">
        <f>VLOOKUP(A512,'New Data'!A:E,3,FALSE)</f>
        <v>62</v>
      </c>
      <c r="R512" s="7" t="str">
        <f>VLOOKUP(A512,'New Data'!A:E,4,FALSE)</f>
        <v>Illinois</v>
      </c>
      <c r="S512" s="9">
        <f>VLOOKUP(A512,'New Data'!A:E,5,FALSE)</f>
        <v>45112</v>
      </c>
      <c r="T512" s="10">
        <f t="shared" si="3"/>
        <v>586.5682777</v>
      </c>
      <c r="U512" s="11">
        <f t="shared" si="4"/>
        <v>0.007978476668</v>
      </c>
      <c r="V512" s="12">
        <f t="shared" si="7"/>
        <v>20.4616841</v>
      </c>
      <c r="W512" s="10">
        <f t="shared" si="5"/>
        <v>163.2530692</v>
      </c>
      <c r="X512" s="11">
        <f t="shared" si="8"/>
        <v>0.03488372093</v>
      </c>
      <c r="Y512" s="11">
        <f t="shared" si="6"/>
        <v>0.5956025605</v>
      </c>
    </row>
    <row r="513">
      <c r="A513" s="7" t="str">
        <f t="shared" si="1"/>
        <v>HQWSA5089H</v>
      </c>
      <c r="B513" s="2" t="s">
        <v>1719</v>
      </c>
      <c r="C513" s="2" t="s">
        <v>1720</v>
      </c>
      <c r="D513" s="7" t="str">
        <f t="shared" si="2"/>
        <v>300x50 </v>
      </c>
      <c r="E513" s="2" t="s">
        <v>1721</v>
      </c>
      <c r="F513" s="2" t="s">
        <v>28</v>
      </c>
      <c r="G513" s="8" t="s">
        <v>1722</v>
      </c>
      <c r="H513" s="2" t="s">
        <v>30</v>
      </c>
      <c r="I513" s="2" t="s">
        <v>31</v>
      </c>
      <c r="J513" s="13">
        <v>446774.0</v>
      </c>
      <c r="K513" s="2">
        <v>951.0</v>
      </c>
      <c r="L513" s="13">
        <v>196581.0</v>
      </c>
      <c r="M513" s="13">
        <v>379758.0</v>
      </c>
      <c r="N513" s="2">
        <v>33.0</v>
      </c>
      <c r="O513" s="3">
        <v>6956.627366</v>
      </c>
      <c r="P513" s="7" t="str">
        <f>VLOOKUP(A513,'New Data'!A:E,2,FALSE)</f>
        <v>Male</v>
      </c>
      <c r="Q513" s="7">
        <f>VLOOKUP(A513,'New Data'!A:E,3,FALSE)</f>
        <v>50</v>
      </c>
      <c r="R513" s="7" t="str">
        <f>VLOOKUP(A513,'New Data'!A:E,4,FALSE)</f>
        <v>Arizona</v>
      </c>
      <c r="S513" s="9">
        <f>VLOOKUP(A513,'New Data'!A:E,5,FALSE)</f>
        <v>45098</v>
      </c>
      <c r="T513" s="10">
        <f t="shared" si="3"/>
        <v>210.8068899</v>
      </c>
      <c r="U513" s="11">
        <f t="shared" si="4"/>
        <v>0.00212859298</v>
      </c>
      <c r="V513" s="12">
        <f t="shared" si="7"/>
        <v>7.315065579</v>
      </c>
      <c r="W513" s="10">
        <f t="shared" si="5"/>
        <v>15.57079724</v>
      </c>
      <c r="X513" s="11">
        <f t="shared" si="8"/>
        <v>0.03470031546</v>
      </c>
      <c r="Y513" s="11">
        <f t="shared" si="6"/>
        <v>0.4400009848</v>
      </c>
    </row>
    <row r="514">
      <c r="A514" s="7" t="str">
        <f t="shared" si="1"/>
        <v>HTPDW1024C</v>
      </c>
      <c r="B514" s="2" t="s">
        <v>1723</v>
      </c>
      <c r="C514" s="2" t="s">
        <v>1724</v>
      </c>
      <c r="D514" s="7" t="str">
        <f t="shared" si="2"/>
        <v>300x50 </v>
      </c>
      <c r="E514" s="2" t="s">
        <v>1725</v>
      </c>
      <c r="F514" s="2" t="s">
        <v>28</v>
      </c>
      <c r="G514" s="8" t="s">
        <v>426</v>
      </c>
      <c r="H514" s="2" t="s">
        <v>71</v>
      </c>
      <c r="I514" s="2" t="s">
        <v>31</v>
      </c>
      <c r="J514" s="2">
        <v>19408.0</v>
      </c>
      <c r="K514" s="2">
        <v>58.0</v>
      </c>
      <c r="L514" s="2">
        <v>6596.0</v>
      </c>
      <c r="M514" s="2">
        <v>13880.0</v>
      </c>
      <c r="N514" s="2">
        <v>2.0</v>
      </c>
      <c r="O514" s="3">
        <v>5492.821648</v>
      </c>
      <c r="P514" s="7" t="str">
        <f>VLOOKUP(A514,'New Data'!A:E,2,FALSE)</f>
        <v>Male</v>
      </c>
      <c r="Q514" s="7">
        <f>VLOOKUP(A514,'New Data'!A:E,3,FALSE)</f>
        <v>39</v>
      </c>
      <c r="R514" s="7" t="str">
        <f>VLOOKUP(A514,'New Data'!A:E,4,FALSE)</f>
        <v>Alabama</v>
      </c>
      <c r="S514" s="9">
        <f>VLOOKUP(A514,'New Data'!A:E,5,FALSE)</f>
        <v>45224</v>
      </c>
      <c r="T514" s="10">
        <f t="shared" si="3"/>
        <v>2746.410824</v>
      </c>
      <c r="U514" s="11">
        <f t="shared" si="4"/>
        <v>0.002988458368</v>
      </c>
      <c r="V514" s="12">
        <f t="shared" si="7"/>
        <v>94.70382152</v>
      </c>
      <c r="W514" s="10">
        <f t="shared" si="5"/>
        <v>283.0184279</v>
      </c>
      <c r="X514" s="11">
        <f t="shared" si="8"/>
        <v>0.03448275862</v>
      </c>
      <c r="Y514" s="11">
        <f t="shared" si="6"/>
        <v>0.3398598516</v>
      </c>
    </row>
    <row r="515">
      <c r="A515" s="7" t="str">
        <f t="shared" si="1"/>
        <v>IHOHM5014T</v>
      </c>
      <c r="B515" s="2" t="s">
        <v>1726</v>
      </c>
      <c r="C515" s="2" t="s">
        <v>1727</v>
      </c>
      <c r="D515" s="7" t="str">
        <f t="shared" si="2"/>
        <v>300x250 </v>
      </c>
      <c r="E515" s="2" t="s">
        <v>1728</v>
      </c>
      <c r="F515" s="2" t="s">
        <v>36</v>
      </c>
      <c r="G515" s="8" t="s">
        <v>326</v>
      </c>
      <c r="H515" s="2" t="s">
        <v>30</v>
      </c>
      <c r="I515" s="2" t="s">
        <v>53</v>
      </c>
      <c r="J515" s="2">
        <v>56737.0</v>
      </c>
      <c r="K515" s="2">
        <v>145.0</v>
      </c>
      <c r="L515" s="2">
        <v>41296.0</v>
      </c>
      <c r="M515" s="2">
        <v>53472.0</v>
      </c>
      <c r="N515" s="2">
        <v>5.0</v>
      </c>
      <c r="O515" s="3">
        <v>2028.370144</v>
      </c>
      <c r="P515" s="7" t="str">
        <f>VLOOKUP(A515,'New Data'!A:E,2,FALSE)</f>
        <v>Male</v>
      </c>
      <c r="Q515" s="7">
        <f>VLOOKUP(A515,'New Data'!A:E,3,FALSE)</f>
        <v>31</v>
      </c>
      <c r="R515" s="7" t="str">
        <f>VLOOKUP(A515,'New Data'!A:E,4,FALSE)</f>
        <v>Maine</v>
      </c>
      <c r="S515" s="9">
        <f>VLOOKUP(A515,'New Data'!A:E,5,FALSE)</f>
        <v>45040</v>
      </c>
      <c r="T515" s="10">
        <f t="shared" si="3"/>
        <v>405.6740288</v>
      </c>
      <c r="U515" s="11">
        <f t="shared" si="4"/>
        <v>0.002555651515</v>
      </c>
      <c r="V515" s="12">
        <f t="shared" si="7"/>
        <v>13.98875961</v>
      </c>
      <c r="W515" s="10">
        <f t="shared" si="5"/>
        <v>35.7503947</v>
      </c>
      <c r="X515" s="11">
        <f t="shared" si="8"/>
        <v>0.03448275862</v>
      </c>
      <c r="Y515" s="11">
        <f t="shared" si="6"/>
        <v>0.7278495514</v>
      </c>
    </row>
    <row r="516">
      <c r="A516" s="7" t="str">
        <f t="shared" si="1"/>
        <v>RZUDP2486J</v>
      </c>
      <c r="B516" s="2" t="s">
        <v>1729</v>
      </c>
      <c r="C516" s="2" t="s">
        <v>1730</v>
      </c>
      <c r="D516" s="7" t="str">
        <f t="shared" si="2"/>
        <v>300x250 </v>
      </c>
      <c r="E516" s="2" t="s">
        <v>1731</v>
      </c>
      <c r="F516" s="2" t="s">
        <v>28</v>
      </c>
      <c r="G516" s="8" t="s">
        <v>196</v>
      </c>
      <c r="H516" s="2" t="s">
        <v>71</v>
      </c>
      <c r="I516" s="2" t="s">
        <v>31</v>
      </c>
      <c r="J516" s="2">
        <v>14136.0</v>
      </c>
      <c r="K516" s="2">
        <v>88.0</v>
      </c>
      <c r="L516" s="2">
        <v>4683.0</v>
      </c>
      <c r="M516" s="2">
        <v>13273.0</v>
      </c>
      <c r="N516" s="2">
        <v>3.0</v>
      </c>
      <c r="O516" s="3">
        <v>1476.536841</v>
      </c>
      <c r="P516" s="7" t="str">
        <f>VLOOKUP(A516,'New Data'!A:E,2,FALSE)</f>
        <v>Male</v>
      </c>
      <c r="Q516" s="7">
        <f>VLOOKUP(A516,'New Data'!A:E,3,FALSE)</f>
        <v>43</v>
      </c>
      <c r="R516" s="7" t="str">
        <f>VLOOKUP(A516,'New Data'!A:E,4,FALSE)</f>
        <v>Arkansas</v>
      </c>
      <c r="S516" s="9">
        <f>VLOOKUP(A516,'New Data'!A:E,5,FALSE)</f>
        <v>45298</v>
      </c>
      <c r="T516" s="10">
        <f t="shared" si="3"/>
        <v>492.178947</v>
      </c>
      <c r="U516" s="11">
        <f t="shared" si="4"/>
        <v>0.006225240521</v>
      </c>
      <c r="V516" s="12">
        <f t="shared" si="7"/>
        <v>16.77882774</v>
      </c>
      <c r="W516" s="10">
        <f t="shared" si="5"/>
        <v>104.4522383</v>
      </c>
      <c r="X516" s="11">
        <f t="shared" si="8"/>
        <v>0.03409090909</v>
      </c>
      <c r="Y516" s="11">
        <f t="shared" si="6"/>
        <v>0.3312818336</v>
      </c>
    </row>
    <row r="517">
      <c r="A517" s="7" t="str">
        <f t="shared" si="1"/>
        <v>AOBAC3198V</v>
      </c>
      <c r="B517" s="2" t="s">
        <v>1732</v>
      </c>
      <c r="C517" s="2" t="s">
        <v>1733</v>
      </c>
      <c r="D517" s="7" t="str">
        <f t="shared" si="2"/>
        <v>300x250 </v>
      </c>
      <c r="E517" s="2" t="s">
        <v>1734</v>
      </c>
      <c r="F517" s="2" t="s">
        <v>41</v>
      </c>
      <c r="G517" s="8" t="s">
        <v>275</v>
      </c>
      <c r="H517" s="2" t="s">
        <v>30</v>
      </c>
      <c r="I517" s="2" t="s">
        <v>31</v>
      </c>
      <c r="J517" s="2">
        <v>14730.0</v>
      </c>
      <c r="K517" s="2">
        <v>88.0</v>
      </c>
      <c r="L517" s="2">
        <v>1272.0</v>
      </c>
      <c r="M517" s="2">
        <v>12427.0</v>
      </c>
      <c r="N517" s="2">
        <v>3.0</v>
      </c>
      <c r="O517" s="3">
        <v>5190.535998</v>
      </c>
      <c r="P517" s="7" t="str">
        <f>VLOOKUP(A517,'New Data'!A:E,2,FALSE)</f>
        <v>Male</v>
      </c>
      <c r="Q517" s="7">
        <f>VLOOKUP(A517,'New Data'!A:E,3,FALSE)</f>
        <v>24</v>
      </c>
      <c r="R517" s="7" t="str">
        <f>VLOOKUP(A517,'New Data'!A:E,4,FALSE)</f>
        <v>Idaho</v>
      </c>
      <c r="S517" s="9">
        <f>VLOOKUP(A517,'New Data'!A:E,5,FALSE)</f>
        <v>45216</v>
      </c>
      <c r="T517" s="10">
        <f t="shared" si="3"/>
        <v>1730.178666</v>
      </c>
      <c r="U517" s="11">
        <f t="shared" si="4"/>
        <v>0.005974202308</v>
      </c>
      <c r="V517" s="12">
        <f t="shared" si="7"/>
        <v>58.98336361</v>
      </c>
      <c r="W517" s="10">
        <f t="shared" si="5"/>
        <v>352.378547</v>
      </c>
      <c r="X517" s="11">
        <f t="shared" si="8"/>
        <v>0.03409090909</v>
      </c>
      <c r="Y517" s="11">
        <f t="shared" si="6"/>
        <v>0.08635437882</v>
      </c>
    </row>
    <row r="518">
      <c r="A518" s="7" t="str">
        <f t="shared" si="1"/>
        <v>UTLZK1972J</v>
      </c>
      <c r="B518" s="2" t="s">
        <v>1735</v>
      </c>
      <c r="C518" s="2" t="s">
        <v>1736</v>
      </c>
      <c r="D518" s="7" t="str">
        <f t="shared" si="2"/>
        <v>320x50 </v>
      </c>
      <c r="E518" s="2" t="s">
        <v>1737</v>
      </c>
      <c r="F518" s="2" t="s">
        <v>36</v>
      </c>
      <c r="G518" s="8" t="s">
        <v>1393</v>
      </c>
      <c r="H518" s="2" t="s">
        <v>89</v>
      </c>
      <c r="I518" s="2" t="s">
        <v>31</v>
      </c>
      <c r="J518" s="2">
        <v>10677.0</v>
      </c>
      <c r="K518" s="2">
        <v>88.0</v>
      </c>
      <c r="L518" s="2">
        <v>7247.0</v>
      </c>
      <c r="M518" s="2">
        <v>10338.0</v>
      </c>
      <c r="N518" s="2">
        <v>3.0</v>
      </c>
      <c r="O518" s="3">
        <v>1483.452706</v>
      </c>
      <c r="P518" s="7" t="str">
        <f>VLOOKUP(A518,'New Data'!A:E,2,FALSE)</f>
        <v>Female</v>
      </c>
      <c r="Q518" s="7">
        <f>VLOOKUP(A518,'New Data'!A:E,3,FALSE)</f>
        <v>18</v>
      </c>
      <c r="R518" s="7" t="str">
        <f>VLOOKUP(A518,'New Data'!A:E,4,FALSE)</f>
        <v>Tennessee</v>
      </c>
      <c r="S518" s="9">
        <f>VLOOKUP(A518,'New Data'!A:E,5,FALSE)</f>
        <v>45464</v>
      </c>
      <c r="T518" s="10">
        <f t="shared" si="3"/>
        <v>494.4842353</v>
      </c>
      <c r="U518" s="11">
        <f t="shared" si="4"/>
        <v>0.008242015547</v>
      </c>
      <c r="V518" s="12">
        <f t="shared" si="7"/>
        <v>16.85741711</v>
      </c>
      <c r="W518" s="10">
        <f t="shared" si="5"/>
        <v>138.9390939</v>
      </c>
      <c r="X518" s="11">
        <f t="shared" si="8"/>
        <v>0.03409090909</v>
      </c>
      <c r="Y518" s="11">
        <f t="shared" si="6"/>
        <v>0.6787487122</v>
      </c>
    </row>
    <row r="519">
      <c r="A519" s="7" t="str">
        <f t="shared" si="1"/>
        <v>ALJEC5836N</v>
      </c>
      <c r="B519" s="2" t="s">
        <v>1738</v>
      </c>
      <c r="C519" s="2" t="s">
        <v>1739</v>
      </c>
      <c r="D519" s="7" t="str">
        <f t="shared" si="2"/>
        <v>320x50 </v>
      </c>
      <c r="E519" s="2" t="s">
        <v>1740</v>
      </c>
      <c r="F519" s="2" t="s">
        <v>28</v>
      </c>
      <c r="G519" s="8" t="s">
        <v>449</v>
      </c>
      <c r="H519" s="2" t="s">
        <v>48</v>
      </c>
      <c r="I519" s="2" t="s">
        <v>31</v>
      </c>
      <c r="J519" s="2">
        <v>120603.0</v>
      </c>
      <c r="K519" s="2">
        <v>298.0</v>
      </c>
      <c r="L519" s="2">
        <v>47405.0</v>
      </c>
      <c r="M519" s="2">
        <v>100881.0</v>
      </c>
      <c r="N519" s="2">
        <v>10.0</v>
      </c>
      <c r="O519" s="3">
        <v>6633.532635</v>
      </c>
      <c r="P519" s="7" t="str">
        <f>VLOOKUP(A519,'New Data'!A:E,2,FALSE)</f>
        <v>Male</v>
      </c>
      <c r="Q519" s="7">
        <f>VLOOKUP(A519,'New Data'!A:E,3,FALSE)</f>
        <v>32</v>
      </c>
      <c r="R519" s="7" t="str">
        <f>VLOOKUP(A519,'New Data'!A:E,4,FALSE)</f>
        <v>Massachusetts</v>
      </c>
      <c r="S519" s="9">
        <f>VLOOKUP(A519,'New Data'!A:E,5,FALSE)</f>
        <v>45468</v>
      </c>
      <c r="T519" s="10">
        <f t="shared" si="3"/>
        <v>663.3532635</v>
      </c>
      <c r="U519" s="11">
        <f t="shared" si="4"/>
        <v>0.002470916976</v>
      </c>
      <c r="V519" s="12">
        <f t="shared" si="7"/>
        <v>22.26017663</v>
      </c>
      <c r="W519" s="10">
        <f t="shared" si="5"/>
        <v>55.00304831</v>
      </c>
      <c r="X519" s="11">
        <f t="shared" si="8"/>
        <v>0.03355704698</v>
      </c>
      <c r="Y519" s="11">
        <f t="shared" si="6"/>
        <v>0.3930665075</v>
      </c>
    </row>
    <row r="520">
      <c r="A520" s="7" t="str">
        <f t="shared" si="1"/>
        <v>ABWXM0805N</v>
      </c>
      <c r="B520" s="2" t="s">
        <v>1741</v>
      </c>
      <c r="C520" s="2" t="s">
        <v>1742</v>
      </c>
      <c r="D520" s="7" t="str">
        <f t="shared" si="2"/>
        <v>300x250 </v>
      </c>
      <c r="E520" s="2" t="s">
        <v>1743</v>
      </c>
      <c r="F520" s="2" t="s">
        <v>28</v>
      </c>
      <c r="G520" s="8" t="s">
        <v>1511</v>
      </c>
      <c r="H520" s="2" t="s">
        <v>48</v>
      </c>
      <c r="I520" s="2" t="s">
        <v>53</v>
      </c>
      <c r="J520" s="2">
        <v>65243.0</v>
      </c>
      <c r="K520" s="2">
        <v>120.0</v>
      </c>
      <c r="L520" s="2">
        <v>39543.0</v>
      </c>
      <c r="M520" s="2">
        <v>54290.0</v>
      </c>
      <c r="N520" s="2">
        <v>4.0</v>
      </c>
      <c r="O520" s="3">
        <v>3754.685247</v>
      </c>
      <c r="P520" s="14" t="str">
        <f>VLOOKUP(A520,'New Data'!A:E,2,FALSE)</f>
        <v>Female</v>
      </c>
      <c r="Q520" s="7">
        <f>VLOOKUP(A520,'New Data'!A:E,3,FALSE)</f>
        <v>62</v>
      </c>
      <c r="R520" s="7" t="str">
        <f>VLOOKUP(A520,'New Data'!A:E,4,FALSE)</f>
        <v>Arkansas</v>
      </c>
      <c r="S520" s="9">
        <f>VLOOKUP(A520,'New Data'!A:E,5,FALSE)</f>
        <v>45553</v>
      </c>
      <c r="T520" s="10">
        <f t="shared" si="3"/>
        <v>938.6713118</v>
      </c>
      <c r="U520" s="11">
        <f t="shared" si="4"/>
        <v>0.001839277777</v>
      </c>
      <c r="V520" s="12">
        <f t="shared" si="7"/>
        <v>31.28904373</v>
      </c>
      <c r="W520" s="10">
        <f t="shared" si="5"/>
        <v>57.54924278</v>
      </c>
      <c r="X520" s="11">
        <f t="shared" si="8"/>
        <v>0.03333333333</v>
      </c>
      <c r="Y520" s="11">
        <f t="shared" si="6"/>
        <v>0.6060880094</v>
      </c>
    </row>
    <row r="521">
      <c r="A521" s="7" t="str">
        <f t="shared" si="1"/>
        <v>HFPQI8101C</v>
      </c>
      <c r="B521" s="2" t="s">
        <v>1744</v>
      </c>
      <c r="C521" s="2" t="s">
        <v>1745</v>
      </c>
      <c r="D521" s="7" t="str">
        <f t="shared" si="2"/>
        <v>300x250 </v>
      </c>
      <c r="E521" s="2" t="s">
        <v>1746</v>
      </c>
      <c r="F521" s="2" t="s">
        <v>36</v>
      </c>
      <c r="G521" s="8" t="s">
        <v>279</v>
      </c>
      <c r="H521" s="2" t="s">
        <v>30</v>
      </c>
      <c r="I521" s="2" t="s">
        <v>31</v>
      </c>
      <c r="J521" s="2">
        <v>7789.0</v>
      </c>
      <c r="K521" s="2">
        <v>30.0</v>
      </c>
      <c r="L521" s="2">
        <v>4655.0</v>
      </c>
      <c r="M521" s="2">
        <v>7434.0</v>
      </c>
      <c r="N521" s="2">
        <v>1.0</v>
      </c>
      <c r="O521" s="3">
        <v>6396.868763</v>
      </c>
      <c r="P521" s="7" t="str">
        <f>VLOOKUP(A521,'New Data'!A:E,2,FALSE)</f>
        <v>Male</v>
      </c>
      <c r="Q521" s="7">
        <f>VLOOKUP(A521,'New Data'!A:E,3,FALSE)</f>
        <v>23</v>
      </c>
      <c r="R521" s="7" t="str">
        <f>VLOOKUP(A521,'New Data'!A:E,4,FALSE)</f>
        <v>California</v>
      </c>
      <c r="S521" s="9">
        <f>VLOOKUP(A521,'New Data'!A:E,5,FALSE)</f>
        <v>45521</v>
      </c>
      <c r="T521" s="10">
        <f t="shared" si="3"/>
        <v>6396.868763</v>
      </c>
      <c r="U521" s="11">
        <f t="shared" si="4"/>
        <v>0.003851585569</v>
      </c>
      <c r="V521" s="12">
        <f t="shared" si="7"/>
        <v>213.2289588</v>
      </c>
      <c r="W521" s="10">
        <f t="shared" si="5"/>
        <v>821.2695806</v>
      </c>
      <c r="X521" s="11">
        <f t="shared" si="8"/>
        <v>0.03333333333</v>
      </c>
      <c r="Y521" s="11">
        <f t="shared" si="6"/>
        <v>0.5976376942</v>
      </c>
    </row>
    <row r="522">
      <c r="A522" s="7" t="str">
        <f t="shared" si="1"/>
        <v>XNMNN2508C</v>
      </c>
      <c r="B522" s="2" t="s">
        <v>1747</v>
      </c>
      <c r="C522" s="2" t="s">
        <v>1748</v>
      </c>
      <c r="D522" s="7" t="str">
        <f t="shared" si="2"/>
        <v>320x50 </v>
      </c>
      <c r="E522" s="2" t="s">
        <v>960</v>
      </c>
      <c r="F522" s="2" t="s">
        <v>36</v>
      </c>
      <c r="G522" s="8" t="s">
        <v>1749</v>
      </c>
      <c r="H522" s="2" t="s">
        <v>89</v>
      </c>
      <c r="I522" s="2" t="s">
        <v>31</v>
      </c>
      <c r="J522" s="2">
        <v>9157.0</v>
      </c>
      <c r="K522" s="2">
        <v>60.0</v>
      </c>
      <c r="L522" s="2">
        <v>4520.0</v>
      </c>
      <c r="M522" s="2">
        <v>8037.0</v>
      </c>
      <c r="N522" s="2">
        <v>2.0</v>
      </c>
      <c r="O522" s="3">
        <v>1449.177804</v>
      </c>
      <c r="P522" s="7" t="str">
        <f>VLOOKUP(A522,'New Data'!A:E,2,FALSE)</f>
        <v>Female</v>
      </c>
      <c r="Q522" s="7">
        <f>VLOOKUP(A522,'New Data'!A:E,3,FALSE)</f>
        <v>43</v>
      </c>
      <c r="R522" s="7" t="str">
        <f>VLOOKUP(A522,'New Data'!A:E,4,FALSE)</f>
        <v>Colorado</v>
      </c>
      <c r="S522" s="9">
        <f>VLOOKUP(A522,'New Data'!A:E,5,FALSE)</f>
        <v>45405</v>
      </c>
      <c r="T522" s="10">
        <f t="shared" si="3"/>
        <v>724.588902</v>
      </c>
      <c r="U522" s="11">
        <f t="shared" si="4"/>
        <v>0.006552364311</v>
      </c>
      <c r="V522" s="12">
        <f t="shared" si="7"/>
        <v>24.1529634</v>
      </c>
      <c r="W522" s="10">
        <f t="shared" si="5"/>
        <v>158.2590154</v>
      </c>
      <c r="X522" s="11">
        <f t="shared" si="8"/>
        <v>0.03333333333</v>
      </c>
      <c r="Y522" s="11">
        <f t="shared" si="6"/>
        <v>0.4936114448</v>
      </c>
    </row>
    <row r="523">
      <c r="A523" s="7" t="str">
        <f t="shared" si="1"/>
        <v>FSZHR3629S</v>
      </c>
      <c r="B523" s="2" t="s">
        <v>1750</v>
      </c>
      <c r="C523" s="2" t="s">
        <v>1751</v>
      </c>
      <c r="D523" s="7" t="str">
        <f t="shared" si="2"/>
        <v>300x250 </v>
      </c>
      <c r="E523" s="2" t="s">
        <v>1752</v>
      </c>
      <c r="F523" s="2" t="s">
        <v>28</v>
      </c>
      <c r="G523" s="8" t="s">
        <v>1656</v>
      </c>
      <c r="H523" s="2" t="s">
        <v>71</v>
      </c>
      <c r="I523" s="2" t="s">
        <v>31</v>
      </c>
      <c r="J523" s="2">
        <v>150457.0</v>
      </c>
      <c r="K523" s="2">
        <v>420.0</v>
      </c>
      <c r="L523" s="2">
        <v>58372.0</v>
      </c>
      <c r="M523" s="2">
        <v>135099.0</v>
      </c>
      <c r="N523" s="2">
        <v>14.0</v>
      </c>
      <c r="O523" s="3">
        <v>5906.830006</v>
      </c>
      <c r="P523" s="7" t="str">
        <f>VLOOKUP(A523,'New Data'!A:E,2,FALSE)</f>
        <v>Female</v>
      </c>
      <c r="Q523" s="7">
        <f>VLOOKUP(A523,'New Data'!A:E,3,FALSE)</f>
        <v>39</v>
      </c>
      <c r="R523" s="7" t="str">
        <f>VLOOKUP(A523,'New Data'!A:E,4,FALSE)</f>
        <v>Georgia</v>
      </c>
      <c r="S523" s="9">
        <f>VLOOKUP(A523,'New Data'!A:E,5,FALSE)</f>
        <v>44939</v>
      </c>
      <c r="T523" s="10">
        <f t="shared" si="3"/>
        <v>421.916429</v>
      </c>
      <c r="U523" s="11">
        <f t="shared" si="4"/>
        <v>0.002791495244</v>
      </c>
      <c r="V523" s="12">
        <f t="shared" si="7"/>
        <v>14.06388097</v>
      </c>
      <c r="W523" s="10">
        <f t="shared" si="5"/>
        <v>39.25925684</v>
      </c>
      <c r="X523" s="11">
        <f t="shared" si="8"/>
        <v>0.03333333333</v>
      </c>
      <c r="Y523" s="11">
        <f t="shared" si="6"/>
        <v>0.3879646676</v>
      </c>
    </row>
    <row r="524">
      <c r="A524" s="7" t="str">
        <f t="shared" si="1"/>
        <v>ZFWXT7245G</v>
      </c>
      <c r="B524" s="2" t="s">
        <v>1753</v>
      </c>
      <c r="C524" s="2" t="s">
        <v>1754</v>
      </c>
      <c r="D524" s="7" t="str">
        <f t="shared" si="2"/>
        <v>300x50 </v>
      </c>
      <c r="E524" s="2" t="s">
        <v>1755</v>
      </c>
      <c r="F524" s="2" t="s">
        <v>28</v>
      </c>
      <c r="G524" s="8" t="s">
        <v>1756</v>
      </c>
      <c r="H524" s="2" t="s">
        <v>62</v>
      </c>
      <c r="I524" s="2" t="s">
        <v>31</v>
      </c>
      <c r="J524" s="2">
        <v>8862.0</v>
      </c>
      <c r="K524" s="2">
        <v>30.0</v>
      </c>
      <c r="L524" s="2">
        <v>1359.0</v>
      </c>
      <c r="M524" s="2">
        <v>7114.0</v>
      </c>
      <c r="N524" s="2">
        <v>1.0</v>
      </c>
      <c r="O524" s="3">
        <v>1481.945157</v>
      </c>
      <c r="P524" s="7" t="str">
        <f>VLOOKUP(A524,'New Data'!A:E,2,FALSE)</f>
        <v>Male</v>
      </c>
      <c r="Q524" s="7">
        <f>VLOOKUP(A524,'New Data'!A:E,3,FALSE)</f>
        <v>25</v>
      </c>
      <c r="R524" s="7" t="str">
        <f>VLOOKUP(A524,'New Data'!A:E,4,FALSE)</f>
        <v>Maine</v>
      </c>
      <c r="S524" s="9">
        <f>VLOOKUP(A524,'New Data'!A:E,5,FALSE)</f>
        <v>45452</v>
      </c>
      <c r="T524" s="10">
        <f t="shared" si="3"/>
        <v>1481.945157</v>
      </c>
      <c r="U524" s="11">
        <f t="shared" si="4"/>
        <v>0.003385240352</v>
      </c>
      <c r="V524" s="12">
        <f t="shared" si="7"/>
        <v>49.3981719</v>
      </c>
      <c r="W524" s="10">
        <f t="shared" si="5"/>
        <v>167.2246848</v>
      </c>
      <c r="X524" s="11">
        <f t="shared" si="8"/>
        <v>0.03333333333</v>
      </c>
      <c r="Y524" s="11">
        <f t="shared" si="6"/>
        <v>0.1533513879</v>
      </c>
    </row>
    <row r="525">
      <c r="A525" s="7" t="str">
        <f t="shared" si="1"/>
        <v>MLCPE3769A</v>
      </c>
      <c r="B525" s="2" t="s">
        <v>1757</v>
      </c>
      <c r="C525" s="2" t="s">
        <v>1758</v>
      </c>
      <c r="D525" s="7" t="str">
        <f t="shared" si="2"/>
        <v>320x50 </v>
      </c>
      <c r="E525" s="2" t="s">
        <v>1759</v>
      </c>
      <c r="F525" s="2" t="s">
        <v>66</v>
      </c>
      <c r="G525" s="8" t="s">
        <v>93</v>
      </c>
      <c r="H525" s="2" t="s">
        <v>476</v>
      </c>
      <c r="I525" s="2" t="s">
        <v>31</v>
      </c>
      <c r="J525" s="2">
        <v>51056.0</v>
      </c>
      <c r="K525" s="2">
        <v>120.0</v>
      </c>
      <c r="L525" s="2">
        <v>24672.0</v>
      </c>
      <c r="M525" s="2">
        <v>45563.0</v>
      </c>
      <c r="N525" s="2">
        <v>4.0</v>
      </c>
      <c r="O525" s="3">
        <v>2215.631845</v>
      </c>
      <c r="P525" s="7" t="str">
        <f>VLOOKUP(A525,'New Data'!A:E,2,FALSE)</f>
        <v>Male</v>
      </c>
      <c r="Q525" s="7">
        <f>VLOOKUP(A525,'New Data'!A:E,3,FALSE)</f>
        <v>64</v>
      </c>
      <c r="R525" s="7" t="str">
        <f>VLOOKUP(A525,'New Data'!A:E,4,FALSE)</f>
        <v>Missouri</v>
      </c>
      <c r="S525" s="9">
        <f>VLOOKUP(A525,'New Data'!A:E,5,FALSE)</f>
        <v>45004</v>
      </c>
      <c r="T525" s="10">
        <f t="shared" si="3"/>
        <v>553.9079613</v>
      </c>
      <c r="U525" s="11">
        <f t="shared" si="4"/>
        <v>0.002350360389</v>
      </c>
      <c r="V525" s="12">
        <f t="shared" si="7"/>
        <v>18.46359871</v>
      </c>
      <c r="W525" s="10">
        <f t="shared" si="5"/>
        <v>43.39611103</v>
      </c>
      <c r="X525" s="11">
        <f t="shared" si="8"/>
        <v>0.03333333333</v>
      </c>
      <c r="Y525" s="11">
        <f t="shared" si="6"/>
        <v>0.4832340959</v>
      </c>
    </row>
    <row r="526">
      <c r="A526" s="7" t="str">
        <f t="shared" si="1"/>
        <v>NVALC0032U</v>
      </c>
      <c r="B526" s="2" t="s">
        <v>1760</v>
      </c>
      <c r="C526" s="2" t="s">
        <v>1761</v>
      </c>
      <c r="D526" s="7" t="str">
        <f t="shared" si="2"/>
        <v>300x250 </v>
      </c>
      <c r="E526" s="2" t="s">
        <v>1762</v>
      </c>
      <c r="F526" s="2" t="s">
        <v>36</v>
      </c>
      <c r="G526" s="8" t="s">
        <v>1285</v>
      </c>
      <c r="H526" s="2" t="s">
        <v>71</v>
      </c>
      <c r="I526" s="2" t="s">
        <v>31</v>
      </c>
      <c r="J526" s="2">
        <v>14932.0</v>
      </c>
      <c r="K526" s="2">
        <v>90.0</v>
      </c>
      <c r="L526" s="2">
        <v>8947.0</v>
      </c>
      <c r="M526" s="2">
        <v>14256.0</v>
      </c>
      <c r="N526" s="2">
        <v>3.0</v>
      </c>
      <c r="O526" s="3">
        <v>1724.417704</v>
      </c>
      <c r="P526" s="7" t="str">
        <f>VLOOKUP(A526,'New Data'!A:E,2,FALSE)</f>
        <v>Female</v>
      </c>
      <c r="Q526" s="7">
        <f>VLOOKUP(A526,'New Data'!A:E,3,FALSE)</f>
        <v>27</v>
      </c>
      <c r="R526" s="7" t="str">
        <f>VLOOKUP(A526,'New Data'!A:E,4,FALSE)</f>
        <v>New Jersey</v>
      </c>
      <c r="S526" s="9">
        <f>VLOOKUP(A526,'New Data'!A:E,5,FALSE)</f>
        <v>45151</v>
      </c>
      <c r="T526" s="10">
        <f t="shared" si="3"/>
        <v>574.8059013</v>
      </c>
      <c r="U526" s="11">
        <f t="shared" si="4"/>
        <v>0.006027323868</v>
      </c>
      <c r="V526" s="12">
        <f t="shared" si="7"/>
        <v>19.16019671</v>
      </c>
      <c r="W526" s="10">
        <f t="shared" si="5"/>
        <v>115.484711</v>
      </c>
      <c r="X526" s="11">
        <f t="shared" si="8"/>
        <v>0.03333333333</v>
      </c>
      <c r="Y526" s="11">
        <f t="shared" si="6"/>
        <v>0.5991829628</v>
      </c>
    </row>
    <row r="527">
      <c r="A527" s="7" t="str">
        <f t="shared" si="1"/>
        <v>MKJOS9956B</v>
      </c>
      <c r="B527" s="2" t="s">
        <v>1763</v>
      </c>
      <c r="C527" s="2" t="s">
        <v>1764</v>
      </c>
      <c r="D527" s="7" t="str">
        <f t="shared" si="2"/>
        <v>320x50 </v>
      </c>
      <c r="E527" s="2" t="s">
        <v>1765</v>
      </c>
      <c r="F527" s="2" t="s">
        <v>36</v>
      </c>
      <c r="G527" s="8" t="s">
        <v>973</v>
      </c>
      <c r="H527" s="2" t="s">
        <v>212</v>
      </c>
      <c r="I527" s="2" t="s">
        <v>31</v>
      </c>
      <c r="J527" s="2">
        <v>13713.0</v>
      </c>
      <c r="K527" s="2">
        <v>151.0</v>
      </c>
      <c r="L527" s="2">
        <v>8339.0</v>
      </c>
      <c r="M527" s="2">
        <v>13051.0</v>
      </c>
      <c r="N527" s="2">
        <v>5.0</v>
      </c>
      <c r="O527" s="3">
        <v>1490.006197</v>
      </c>
      <c r="P527" s="7" t="str">
        <f>VLOOKUP(A527,'New Data'!A:E,2,FALSE)</f>
        <v>Female</v>
      </c>
      <c r="Q527" s="7">
        <f>VLOOKUP(A527,'New Data'!A:E,3,FALSE)</f>
        <v>33</v>
      </c>
      <c r="R527" s="7" t="str">
        <f>VLOOKUP(A527,'New Data'!A:E,4,FALSE)</f>
        <v>Indiana</v>
      </c>
      <c r="S527" s="9">
        <f>VLOOKUP(A527,'New Data'!A:E,5,FALSE)</f>
        <v>45399</v>
      </c>
      <c r="T527" s="10">
        <f t="shared" si="3"/>
        <v>298.0012394</v>
      </c>
      <c r="U527" s="11">
        <f t="shared" si="4"/>
        <v>0.01101144899</v>
      </c>
      <c r="V527" s="12">
        <f t="shared" si="7"/>
        <v>9.867590709</v>
      </c>
      <c r="W527" s="10">
        <f t="shared" si="5"/>
        <v>108.6564717</v>
      </c>
      <c r="X527" s="11">
        <f t="shared" si="8"/>
        <v>0.03311258278</v>
      </c>
      <c r="Y527" s="11">
        <f t="shared" si="6"/>
        <v>0.6081090936</v>
      </c>
    </row>
    <row r="528">
      <c r="A528" s="7" t="str">
        <f t="shared" si="1"/>
        <v>XWYIT9866J</v>
      </c>
      <c r="B528" s="2" t="s">
        <v>1766</v>
      </c>
      <c r="C528" s="2" t="s">
        <v>1767</v>
      </c>
      <c r="D528" s="7" t="str">
        <f t="shared" si="2"/>
        <v>300x250 </v>
      </c>
      <c r="E528" s="2" t="s">
        <v>266</v>
      </c>
      <c r="F528" s="2" t="s">
        <v>41</v>
      </c>
      <c r="G528" s="8" t="s">
        <v>726</v>
      </c>
      <c r="H528" s="2" t="s">
        <v>30</v>
      </c>
      <c r="I528" s="2" t="s">
        <v>53</v>
      </c>
      <c r="J528" s="2">
        <v>113420.0</v>
      </c>
      <c r="K528" s="2">
        <v>333.0</v>
      </c>
      <c r="L528" s="2">
        <v>33557.0</v>
      </c>
      <c r="M528" s="2">
        <v>104929.0</v>
      </c>
      <c r="N528" s="2">
        <v>11.0</v>
      </c>
      <c r="O528" s="3">
        <v>5124.435934</v>
      </c>
      <c r="P528" s="7" t="str">
        <f>VLOOKUP(A528,'New Data'!A:E,2,FALSE)</f>
        <v>Female</v>
      </c>
      <c r="Q528" s="7">
        <f>VLOOKUP(A528,'New Data'!A:E,3,FALSE)</f>
        <v>53</v>
      </c>
      <c r="R528" s="7" t="str">
        <f>VLOOKUP(A528,'New Data'!A:E,4,FALSE)</f>
        <v>Utah</v>
      </c>
      <c r="S528" s="9">
        <f>VLOOKUP(A528,'New Data'!A:E,5,FALSE)</f>
        <v>45428</v>
      </c>
      <c r="T528" s="10">
        <f t="shared" si="3"/>
        <v>465.8578122</v>
      </c>
      <c r="U528" s="11">
        <f t="shared" si="4"/>
        <v>0.002935990125</v>
      </c>
      <c r="V528" s="12">
        <f t="shared" si="7"/>
        <v>15.3886965</v>
      </c>
      <c r="W528" s="10">
        <f t="shared" si="5"/>
        <v>45.18106096</v>
      </c>
      <c r="X528" s="11">
        <f t="shared" si="8"/>
        <v>0.03303303303</v>
      </c>
      <c r="Y528" s="11">
        <f t="shared" si="6"/>
        <v>0.2958649268</v>
      </c>
    </row>
    <row r="529">
      <c r="A529" s="7" t="str">
        <f t="shared" si="1"/>
        <v>WQKOK9466B</v>
      </c>
      <c r="B529" s="2" t="s">
        <v>1768</v>
      </c>
      <c r="C529" s="2" t="s">
        <v>1769</v>
      </c>
      <c r="D529" s="7" t="str">
        <f t="shared" si="2"/>
        <v>320x50 </v>
      </c>
      <c r="E529" s="2" t="s">
        <v>1770</v>
      </c>
      <c r="F529" s="2" t="s">
        <v>66</v>
      </c>
      <c r="G529" s="8" t="s">
        <v>726</v>
      </c>
      <c r="H529" s="2" t="s">
        <v>30</v>
      </c>
      <c r="I529" s="2" t="s">
        <v>31</v>
      </c>
      <c r="J529" s="2">
        <v>108559.0</v>
      </c>
      <c r="K529" s="2">
        <v>212.0</v>
      </c>
      <c r="L529" s="2">
        <v>79254.0</v>
      </c>
      <c r="M529" s="2">
        <v>100563.0</v>
      </c>
      <c r="N529" s="2">
        <v>7.0</v>
      </c>
      <c r="O529" s="3">
        <v>6850.576483</v>
      </c>
      <c r="P529" s="7" t="str">
        <f>VLOOKUP(A529,'New Data'!A:E,2,FALSE)</f>
        <v>Female</v>
      </c>
      <c r="Q529" s="7">
        <f>VLOOKUP(A529,'New Data'!A:E,3,FALSE)</f>
        <v>27</v>
      </c>
      <c r="R529" s="7" t="str">
        <f>VLOOKUP(A529,'New Data'!A:E,4,FALSE)</f>
        <v>Connecticut</v>
      </c>
      <c r="S529" s="9">
        <f>VLOOKUP(A529,'New Data'!A:E,5,FALSE)</f>
        <v>45458</v>
      </c>
      <c r="T529" s="10">
        <f t="shared" si="3"/>
        <v>978.6537833</v>
      </c>
      <c r="U529" s="11">
        <f t="shared" si="4"/>
        <v>0.001952855129</v>
      </c>
      <c r="V529" s="12">
        <f t="shared" si="7"/>
        <v>32.31404001</v>
      </c>
      <c r="W529" s="10">
        <f t="shared" si="5"/>
        <v>63.1046388</v>
      </c>
      <c r="X529" s="11">
        <f t="shared" si="8"/>
        <v>0.03301886792</v>
      </c>
      <c r="Y529" s="11">
        <f t="shared" si="6"/>
        <v>0.7300546247</v>
      </c>
    </row>
    <row r="530">
      <c r="A530" s="7" t="str">
        <f t="shared" si="1"/>
        <v>LJRKT6242F</v>
      </c>
      <c r="B530" s="2" t="s">
        <v>1771</v>
      </c>
      <c r="C530" s="2" t="s">
        <v>1772</v>
      </c>
      <c r="D530" s="7" t="str">
        <f t="shared" si="2"/>
        <v>320x50 </v>
      </c>
      <c r="E530" s="2" t="s">
        <v>957</v>
      </c>
      <c r="F530" s="2" t="s">
        <v>28</v>
      </c>
      <c r="G530" s="8" t="s">
        <v>1050</v>
      </c>
      <c r="H530" s="2" t="s">
        <v>89</v>
      </c>
      <c r="I530" s="2" t="s">
        <v>31</v>
      </c>
      <c r="J530" s="2">
        <v>21903.0</v>
      </c>
      <c r="K530" s="2">
        <v>124.0</v>
      </c>
      <c r="L530" s="2">
        <v>18831.0</v>
      </c>
      <c r="M530" s="2">
        <v>20922.0</v>
      </c>
      <c r="N530" s="2">
        <v>4.0</v>
      </c>
      <c r="O530" s="3">
        <v>1661.167909</v>
      </c>
      <c r="P530" s="7" t="str">
        <f>VLOOKUP(A530,'New Data'!A:E,2,FALSE)</f>
        <v>Female</v>
      </c>
      <c r="Q530" s="7">
        <f>VLOOKUP(A530,'New Data'!A:E,3,FALSE)</f>
        <v>54</v>
      </c>
      <c r="R530" s="7" t="str">
        <f>VLOOKUP(A530,'New Data'!A:E,4,FALSE)</f>
        <v>New Jersey</v>
      </c>
      <c r="S530" s="9">
        <f>VLOOKUP(A530,'New Data'!A:E,5,FALSE)</f>
        <v>45137</v>
      </c>
      <c r="T530" s="10">
        <f t="shared" si="3"/>
        <v>415.2919773</v>
      </c>
      <c r="U530" s="11">
        <f t="shared" si="4"/>
        <v>0.005661324933</v>
      </c>
      <c r="V530" s="12">
        <f t="shared" si="7"/>
        <v>13.3965154</v>
      </c>
      <c r="W530" s="10">
        <f t="shared" si="5"/>
        <v>75.84202662</v>
      </c>
      <c r="X530" s="11">
        <f t="shared" si="8"/>
        <v>0.03225806452</v>
      </c>
      <c r="Y530" s="11">
        <f t="shared" si="6"/>
        <v>0.8597452404</v>
      </c>
    </row>
    <row r="531">
      <c r="A531" s="7" t="str">
        <f t="shared" si="1"/>
        <v>WOZNO2145E</v>
      </c>
      <c r="B531" s="2" t="s">
        <v>1773</v>
      </c>
      <c r="C531" s="2" t="s">
        <v>1774</v>
      </c>
      <c r="D531" s="7" t="str">
        <f t="shared" si="2"/>
        <v>320x50 </v>
      </c>
      <c r="E531" s="2" t="s">
        <v>1775</v>
      </c>
      <c r="F531" s="2" t="s">
        <v>66</v>
      </c>
      <c r="G531" s="8" t="s">
        <v>387</v>
      </c>
      <c r="H531" s="2" t="s">
        <v>30</v>
      </c>
      <c r="I531" s="2" t="s">
        <v>31</v>
      </c>
      <c r="J531" s="2">
        <v>921791.0</v>
      </c>
      <c r="K531" s="2">
        <v>2150.0</v>
      </c>
      <c r="L531" s="2">
        <v>668449.0</v>
      </c>
      <c r="M531" s="2">
        <v>852442.0</v>
      </c>
      <c r="N531" s="2">
        <v>69.0</v>
      </c>
      <c r="O531" s="3">
        <v>8042.897949</v>
      </c>
      <c r="P531" s="7" t="str">
        <f>VLOOKUP(A531,'New Data'!A:E,2,FALSE)</f>
        <v>Female</v>
      </c>
      <c r="Q531" s="7">
        <f>VLOOKUP(A531,'New Data'!A:E,3,FALSE)</f>
        <v>32</v>
      </c>
      <c r="R531" s="7" t="str">
        <f>VLOOKUP(A531,'New Data'!A:E,4,FALSE)</f>
        <v>Georgia</v>
      </c>
      <c r="S531" s="9">
        <f>VLOOKUP(A531,'New Data'!A:E,5,FALSE)</f>
        <v>45291</v>
      </c>
      <c r="T531" s="10">
        <f t="shared" si="3"/>
        <v>116.5637384</v>
      </c>
      <c r="U531" s="11">
        <f t="shared" si="4"/>
        <v>0.002332415916</v>
      </c>
      <c r="V531" s="12">
        <f t="shared" si="7"/>
        <v>3.740882767</v>
      </c>
      <c r="W531" s="10">
        <f t="shared" si="5"/>
        <v>8.725294507</v>
      </c>
      <c r="X531" s="11">
        <f t="shared" si="8"/>
        <v>0.03209302326</v>
      </c>
      <c r="Y531" s="11">
        <f t="shared" si="6"/>
        <v>0.7251632962</v>
      </c>
    </row>
    <row r="532">
      <c r="A532" s="7" t="str">
        <f t="shared" si="1"/>
        <v>SNGLC5511I</v>
      </c>
      <c r="B532" s="2" t="s">
        <v>1776</v>
      </c>
      <c r="C532" s="2" t="s">
        <v>1777</v>
      </c>
      <c r="D532" s="7" t="str">
        <f t="shared" si="2"/>
        <v>320x50 </v>
      </c>
      <c r="E532" s="2" t="s">
        <v>1778</v>
      </c>
      <c r="F532" s="2" t="s">
        <v>41</v>
      </c>
      <c r="G532" s="8" t="s">
        <v>102</v>
      </c>
      <c r="H532" s="2" t="s">
        <v>30</v>
      </c>
      <c r="I532" s="2" t="s">
        <v>31</v>
      </c>
      <c r="J532" s="2">
        <v>111884.0</v>
      </c>
      <c r="K532" s="2">
        <v>220.0</v>
      </c>
      <c r="L532" s="2">
        <v>53017.0</v>
      </c>
      <c r="M532" s="2">
        <v>106432.0</v>
      </c>
      <c r="N532" s="2">
        <v>7.0</v>
      </c>
      <c r="O532" s="3">
        <v>1786.105122</v>
      </c>
      <c r="P532" s="7" t="str">
        <f>VLOOKUP(A532,'New Data'!A:E,2,FALSE)</f>
        <v>Female</v>
      </c>
      <c r="Q532" s="7">
        <f>VLOOKUP(A532,'New Data'!A:E,3,FALSE)</f>
        <v>43</v>
      </c>
      <c r="R532" s="7" t="str">
        <f>VLOOKUP(A532,'New Data'!A:E,4,FALSE)</f>
        <v>North Dakota</v>
      </c>
      <c r="S532" s="9">
        <f>VLOOKUP(A532,'New Data'!A:E,5,FALSE)</f>
        <v>45111</v>
      </c>
      <c r="T532" s="10">
        <f t="shared" si="3"/>
        <v>255.1578746</v>
      </c>
      <c r="U532" s="11">
        <f t="shared" si="4"/>
        <v>0.001966322262</v>
      </c>
      <c r="V532" s="12">
        <f t="shared" si="7"/>
        <v>8.118659645</v>
      </c>
      <c r="W532" s="10">
        <f t="shared" si="5"/>
        <v>15.9639012</v>
      </c>
      <c r="X532" s="11">
        <f t="shared" si="8"/>
        <v>0.03181818182</v>
      </c>
      <c r="Y532" s="11">
        <f t="shared" si="6"/>
        <v>0.4738568517</v>
      </c>
    </row>
    <row r="533">
      <c r="A533" s="7" t="str">
        <f t="shared" si="1"/>
        <v>XAYIG7093D</v>
      </c>
      <c r="B533" s="2" t="s">
        <v>1779</v>
      </c>
      <c r="C533" s="2" t="s">
        <v>1780</v>
      </c>
      <c r="D533" s="7" t="str">
        <f t="shared" si="2"/>
        <v>300x250 </v>
      </c>
      <c r="E533" s="2" t="s">
        <v>1781</v>
      </c>
      <c r="F533" s="2" t="s">
        <v>28</v>
      </c>
      <c r="G533" s="8" t="s">
        <v>657</v>
      </c>
      <c r="H533" s="2" t="s">
        <v>234</v>
      </c>
      <c r="I533" s="2" t="s">
        <v>31</v>
      </c>
      <c r="J533" s="2">
        <v>8437.0</v>
      </c>
      <c r="K533" s="2">
        <v>63.0</v>
      </c>
      <c r="L533" s="2">
        <v>5271.0</v>
      </c>
      <c r="M533" s="2">
        <v>7065.0</v>
      </c>
      <c r="N533" s="2">
        <v>2.0</v>
      </c>
      <c r="O533" s="3">
        <v>1880.533168</v>
      </c>
      <c r="P533" s="7" t="str">
        <f>VLOOKUP(A533,'New Data'!A:E,2,FALSE)</f>
        <v>Male</v>
      </c>
      <c r="Q533" s="7">
        <f>VLOOKUP(A533,'New Data'!A:E,3,FALSE)</f>
        <v>35</v>
      </c>
      <c r="R533" s="7" t="str">
        <f>VLOOKUP(A533,'New Data'!A:E,4,FALSE)</f>
        <v>Illinois</v>
      </c>
      <c r="S533" s="9">
        <f>VLOOKUP(A533,'New Data'!A:E,5,FALSE)</f>
        <v>44981</v>
      </c>
      <c r="T533" s="10">
        <f t="shared" si="3"/>
        <v>940.266584</v>
      </c>
      <c r="U533" s="11">
        <f t="shared" si="4"/>
        <v>0.007467109162</v>
      </c>
      <c r="V533" s="12">
        <f t="shared" si="7"/>
        <v>29.84973283</v>
      </c>
      <c r="W533" s="10">
        <f t="shared" si="5"/>
        <v>222.8912135</v>
      </c>
      <c r="X533" s="11">
        <f t="shared" si="8"/>
        <v>0.03174603175</v>
      </c>
      <c r="Y533" s="11">
        <f t="shared" si="6"/>
        <v>0.6247481332</v>
      </c>
    </row>
    <row r="534">
      <c r="A534" s="7" t="str">
        <f t="shared" si="1"/>
        <v>DXADI4176M</v>
      </c>
      <c r="B534" s="2" t="s">
        <v>1782</v>
      </c>
      <c r="C534" s="2" t="s">
        <v>1783</v>
      </c>
      <c r="D534" s="7" t="str">
        <f t="shared" si="2"/>
        <v>300x250 </v>
      </c>
      <c r="E534" s="2" t="s">
        <v>501</v>
      </c>
      <c r="F534" s="2" t="s">
        <v>41</v>
      </c>
      <c r="G534" s="8" t="s">
        <v>871</v>
      </c>
      <c r="H534" s="2" t="s">
        <v>30</v>
      </c>
      <c r="I534" s="2" t="s">
        <v>31</v>
      </c>
      <c r="J534" s="2">
        <v>100991.0</v>
      </c>
      <c r="K534" s="2">
        <v>286.0</v>
      </c>
      <c r="L534" s="2">
        <v>56138.0</v>
      </c>
      <c r="M534" s="2">
        <v>88836.0</v>
      </c>
      <c r="N534" s="2">
        <v>9.0</v>
      </c>
      <c r="O534" s="3">
        <v>4652.367629</v>
      </c>
      <c r="P534" s="7" t="str">
        <f>VLOOKUP(A534,'New Data'!A:E,2,FALSE)</f>
        <v>Female</v>
      </c>
      <c r="Q534" s="7">
        <f>VLOOKUP(A534,'New Data'!A:E,3,FALSE)</f>
        <v>18</v>
      </c>
      <c r="R534" s="7" t="str">
        <f>VLOOKUP(A534,'New Data'!A:E,4,FALSE)</f>
        <v>Utah</v>
      </c>
      <c r="S534" s="9">
        <f>VLOOKUP(A534,'New Data'!A:E,5,FALSE)</f>
        <v>45303</v>
      </c>
      <c r="T534" s="10">
        <f t="shared" si="3"/>
        <v>516.9297366</v>
      </c>
      <c r="U534" s="11">
        <f t="shared" si="4"/>
        <v>0.002831935519</v>
      </c>
      <c r="V534" s="12">
        <f t="shared" si="7"/>
        <v>16.26701968</v>
      </c>
      <c r="W534" s="10">
        <f t="shared" si="5"/>
        <v>46.06715083</v>
      </c>
      <c r="X534" s="11">
        <f t="shared" si="8"/>
        <v>0.03146853147</v>
      </c>
      <c r="Y534" s="11">
        <f t="shared" si="6"/>
        <v>0.5558713153</v>
      </c>
    </row>
    <row r="535">
      <c r="A535" s="7" t="str">
        <f t="shared" si="1"/>
        <v>SZZTG0430B</v>
      </c>
      <c r="B535" s="2" t="s">
        <v>1784</v>
      </c>
      <c r="C535" s="2" t="s">
        <v>1785</v>
      </c>
      <c r="D535" s="7" t="str">
        <f t="shared" si="2"/>
        <v>300x250 </v>
      </c>
      <c r="E535" s="2" t="s">
        <v>1786</v>
      </c>
      <c r="F535" s="2" t="s">
        <v>28</v>
      </c>
      <c r="G535" s="8" t="s">
        <v>1787</v>
      </c>
      <c r="H535" s="2" t="s">
        <v>30</v>
      </c>
      <c r="I535" s="2" t="s">
        <v>53</v>
      </c>
      <c r="J535" s="2">
        <v>219088.0</v>
      </c>
      <c r="K535" s="2">
        <v>541.0</v>
      </c>
      <c r="L535" s="2">
        <v>75638.0</v>
      </c>
      <c r="M535" s="2">
        <v>153987.0</v>
      </c>
      <c r="N535" s="2">
        <v>17.0</v>
      </c>
      <c r="O535" s="3">
        <v>6761.073824</v>
      </c>
      <c r="P535" s="7" t="str">
        <f>VLOOKUP(A535,'New Data'!A:E,2,FALSE)</f>
        <v>Male</v>
      </c>
      <c r="Q535" s="7">
        <f>VLOOKUP(A535,'New Data'!A:E,3,FALSE)</f>
        <v>38</v>
      </c>
      <c r="R535" s="7" t="str">
        <f>VLOOKUP(A535,'New Data'!A:E,4,FALSE)</f>
        <v>Pennsylvania</v>
      </c>
      <c r="S535" s="9">
        <f>VLOOKUP(A535,'New Data'!A:E,5,FALSE)</f>
        <v>45483</v>
      </c>
      <c r="T535" s="10">
        <f t="shared" si="3"/>
        <v>397.7102249</v>
      </c>
      <c r="U535" s="11">
        <f t="shared" si="4"/>
        <v>0.002469327394</v>
      </c>
      <c r="V535" s="12">
        <f t="shared" si="7"/>
        <v>12.49736382</v>
      </c>
      <c r="W535" s="10">
        <f t="shared" si="5"/>
        <v>30.86008282</v>
      </c>
      <c r="X535" s="11">
        <f t="shared" si="8"/>
        <v>0.0314232902</v>
      </c>
      <c r="Y535" s="11">
        <f t="shared" si="6"/>
        <v>0.3452402688</v>
      </c>
    </row>
    <row r="536">
      <c r="A536" s="7" t="str">
        <f t="shared" si="1"/>
        <v>HCZPH4346B</v>
      </c>
      <c r="B536" s="2" t="s">
        <v>1788</v>
      </c>
      <c r="C536" s="2" t="s">
        <v>1789</v>
      </c>
      <c r="D536" s="7" t="str">
        <f t="shared" si="2"/>
        <v>320x50 </v>
      </c>
      <c r="E536" s="2" t="s">
        <v>1790</v>
      </c>
      <c r="F536" s="2" t="s">
        <v>41</v>
      </c>
      <c r="G536" s="8" t="s">
        <v>67</v>
      </c>
      <c r="H536" s="2" t="s">
        <v>30</v>
      </c>
      <c r="I536" s="2" t="s">
        <v>31</v>
      </c>
      <c r="J536" s="2">
        <v>42830.0</v>
      </c>
      <c r="K536" s="2">
        <v>160.0</v>
      </c>
      <c r="L536" s="2">
        <v>24499.0</v>
      </c>
      <c r="M536" s="2">
        <v>34496.0</v>
      </c>
      <c r="N536" s="2">
        <v>5.0</v>
      </c>
      <c r="O536" s="3">
        <v>6261.575724</v>
      </c>
      <c r="P536" s="7" t="str">
        <f>VLOOKUP(A536,'New Data'!A:E,2,FALSE)</f>
        <v>Female</v>
      </c>
      <c r="Q536" s="7">
        <f>VLOOKUP(A536,'New Data'!A:E,3,FALSE)</f>
        <v>22</v>
      </c>
      <c r="R536" s="7" t="str">
        <f>VLOOKUP(A536,'New Data'!A:E,4,FALSE)</f>
        <v>California</v>
      </c>
      <c r="S536" s="9">
        <f>VLOOKUP(A536,'New Data'!A:E,5,FALSE)</f>
        <v>45025</v>
      </c>
      <c r="T536" s="10">
        <f t="shared" si="3"/>
        <v>1252.315145</v>
      </c>
      <c r="U536" s="11">
        <f t="shared" si="4"/>
        <v>0.003735699276</v>
      </c>
      <c r="V536" s="12">
        <f t="shared" si="7"/>
        <v>39.13484828</v>
      </c>
      <c r="W536" s="10">
        <f t="shared" si="5"/>
        <v>146.1960244</v>
      </c>
      <c r="X536" s="11">
        <f t="shared" si="8"/>
        <v>0.03125</v>
      </c>
      <c r="Y536" s="11">
        <f t="shared" si="6"/>
        <v>0.5720056035</v>
      </c>
    </row>
    <row r="537">
      <c r="A537" s="7" t="str">
        <f t="shared" si="1"/>
        <v>EQNJY1753V</v>
      </c>
      <c r="B537" s="2" t="s">
        <v>1791</v>
      </c>
      <c r="C537" s="2" t="s">
        <v>1792</v>
      </c>
      <c r="D537" s="7" t="str">
        <f t="shared" si="2"/>
        <v>300x250 </v>
      </c>
      <c r="E537" s="2" t="s">
        <v>1793</v>
      </c>
      <c r="F537" s="2" t="s">
        <v>41</v>
      </c>
      <c r="G537" s="8" t="s">
        <v>192</v>
      </c>
      <c r="H537" s="2" t="s">
        <v>30</v>
      </c>
      <c r="I537" s="2" t="s">
        <v>31</v>
      </c>
      <c r="J537" s="2">
        <v>22444.0</v>
      </c>
      <c r="K537" s="2">
        <v>160.0</v>
      </c>
      <c r="L537" s="2">
        <v>12672.0</v>
      </c>
      <c r="M537" s="2">
        <v>21345.0</v>
      </c>
      <c r="N537" s="2">
        <v>5.0</v>
      </c>
      <c r="O537" s="3">
        <v>2539.200563</v>
      </c>
      <c r="P537" s="7" t="str">
        <f>VLOOKUP(A537,'New Data'!A:E,2,FALSE)</f>
        <v>Male</v>
      </c>
      <c r="Q537" s="7">
        <f>VLOOKUP(A537,'New Data'!A:E,3,FALSE)</f>
        <v>42</v>
      </c>
      <c r="R537" s="7" t="str">
        <f>VLOOKUP(A537,'New Data'!A:E,4,FALSE)</f>
        <v>Hawaii</v>
      </c>
      <c r="S537" s="9">
        <f>VLOOKUP(A537,'New Data'!A:E,5,FALSE)</f>
        <v>45557</v>
      </c>
      <c r="T537" s="10">
        <f t="shared" si="3"/>
        <v>507.8401126</v>
      </c>
      <c r="U537" s="11">
        <f t="shared" si="4"/>
        <v>0.007128854037</v>
      </c>
      <c r="V537" s="12">
        <f t="shared" si="7"/>
        <v>15.87000352</v>
      </c>
      <c r="W537" s="10">
        <f t="shared" si="5"/>
        <v>113.1349386</v>
      </c>
      <c r="X537" s="11">
        <f t="shared" si="8"/>
        <v>0.03125</v>
      </c>
      <c r="Y537" s="11">
        <f t="shared" si="6"/>
        <v>0.5646052397</v>
      </c>
    </row>
    <row r="538">
      <c r="A538" s="7" t="str">
        <f t="shared" si="1"/>
        <v>OICXW8154D</v>
      </c>
      <c r="B538" s="2" t="s">
        <v>1794</v>
      </c>
      <c r="C538" s="2" t="s">
        <v>1795</v>
      </c>
      <c r="D538" s="7" t="str">
        <f t="shared" si="2"/>
        <v>300x250 </v>
      </c>
      <c r="E538" s="2" t="s">
        <v>1796</v>
      </c>
      <c r="F538" s="2" t="s">
        <v>41</v>
      </c>
      <c r="G538" s="8" t="s">
        <v>1229</v>
      </c>
      <c r="H538" s="2" t="s">
        <v>71</v>
      </c>
      <c r="I538" s="2" t="s">
        <v>43</v>
      </c>
      <c r="J538" s="2">
        <v>81486.0</v>
      </c>
      <c r="K538" s="2">
        <v>193.0</v>
      </c>
      <c r="L538" s="2">
        <v>57653.0</v>
      </c>
      <c r="M538" s="2">
        <v>76803.0</v>
      </c>
      <c r="N538" s="2">
        <v>6.0</v>
      </c>
      <c r="O538" s="3">
        <v>1463.842874</v>
      </c>
      <c r="P538" s="7" t="str">
        <f>VLOOKUP(A538,'New Data'!A:E,2,FALSE)</f>
        <v>Male</v>
      </c>
      <c r="Q538" s="7">
        <f>VLOOKUP(A538,'New Data'!A:E,3,FALSE)</f>
        <v>40</v>
      </c>
      <c r="R538" s="7" t="str">
        <f>VLOOKUP(A538,'New Data'!A:E,4,FALSE)</f>
        <v>Rhode Island</v>
      </c>
      <c r="S538" s="9">
        <f>VLOOKUP(A538,'New Data'!A:E,5,FALSE)</f>
        <v>45421</v>
      </c>
      <c r="T538" s="10">
        <f t="shared" si="3"/>
        <v>243.9738123</v>
      </c>
      <c r="U538" s="11">
        <f t="shared" si="4"/>
        <v>0.002368505019</v>
      </c>
      <c r="V538" s="12">
        <f t="shared" si="7"/>
        <v>7.584678104</v>
      </c>
      <c r="W538" s="10">
        <f t="shared" si="5"/>
        <v>17.96434816</v>
      </c>
      <c r="X538" s="11">
        <f t="shared" si="8"/>
        <v>0.0310880829</v>
      </c>
      <c r="Y538" s="11">
        <f t="shared" si="6"/>
        <v>0.7075203102</v>
      </c>
    </row>
    <row r="539">
      <c r="A539" s="7" t="str">
        <f t="shared" si="1"/>
        <v>BZOBI2836C</v>
      </c>
      <c r="B539" s="2" t="s">
        <v>1797</v>
      </c>
      <c r="C539" s="2" t="s">
        <v>1798</v>
      </c>
      <c r="D539" s="7" t="str">
        <f t="shared" si="2"/>
        <v>320x50 </v>
      </c>
      <c r="E539" s="2" t="s">
        <v>1649</v>
      </c>
      <c r="F539" s="2" t="s">
        <v>28</v>
      </c>
      <c r="G539" s="8" t="s">
        <v>1551</v>
      </c>
      <c r="H539" s="2" t="s">
        <v>48</v>
      </c>
      <c r="I539" s="2" t="s">
        <v>31</v>
      </c>
      <c r="J539" s="2">
        <v>10992.0</v>
      </c>
      <c r="K539" s="2">
        <v>97.0</v>
      </c>
      <c r="L539" s="2">
        <v>6677.0</v>
      </c>
      <c r="M539" s="2">
        <v>10132.0</v>
      </c>
      <c r="N539" s="2">
        <v>3.0</v>
      </c>
      <c r="O539" s="3">
        <v>1675.987427</v>
      </c>
      <c r="P539" s="7" t="str">
        <f>VLOOKUP(A539,'New Data'!A:E,2,FALSE)</f>
        <v>Male</v>
      </c>
      <c r="Q539" s="7">
        <f>VLOOKUP(A539,'New Data'!A:E,3,FALSE)</f>
        <v>60</v>
      </c>
      <c r="R539" s="7" t="str">
        <f>VLOOKUP(A539,'New Data'!A:E,4,FALSE)</f>
        <v>Alaska</v>
      </c>
      <c r="S539" s="9">
        <f>VLOOKUP(A539,'New Data'!A:E,5,FALSE)</f>
        <v>45287</v>
      </c>
      <c r="T539" s="10">
        <f t="shared" si="3"/>
        <v>558.6624757</v>
      </c>
      <c r="U539" s="11">
        <f t="shared" si="4"/>
        <v>0.008824599709</v>
      </c>
      <c r="V539" s="12">
        <f t="shared" si="7"/>
        <v>17.2782209</v>
      </c>
      <c r="W539" s="10">
        <f t="shared" si="5"/>
        <v>152.4733831</v>
      </c>
      <c r="X539" s="11">
        <f t="shared" si="8"/>
        <v>0.03092783505</v>
      </c>
      <c r="Y539" s="11">
        <f t="shared" si="6"/>
        <v>0.6074417758</v>
      </c>
    </row>
    <row r="540">
      <c r="A540" s="7" t="str">
        <f t="shared" si="1"/>
        <v>RMFKW1583H</v>
      </c>
      <c r="B540" s="2" t="s">
        <v>1799</v>
      </c>
      <c r="C540" s="2" t="s">
        <v>1800</v>
      </c>
      <c r="D540" s="7" t="str">
        <f t="shared" si="2"/>
        <v>300x250 </v>
      </c>
      <c r="E540" s="2" t="s">
        <v>1801</v>
      </c>
      <c r="F540" s="2" t="s">
        <v>66</v>
      </c>
      <c r="G540" s="8" t="s">
        <v>1802</v>
      </c>
      <c r="H540" s="2" t="s">
        <v>89</v>
      </c>
      <c r="I540" s="2" t="s">
        <v>31</v>
      </c>
      <c r="J540" s="2">
        <v>11289.0</v>
      </c>
      <c r="K540" s="2">
        <v>97.0</v>
      </c>
      <c r="L540" s="2">
        <v>1345.0</v>
      </c>
      <c r="M540" s="2">
        <v>8187.0</v>
      </c>
      <c r="N540" s="2">
        <v>3.0</v>
      </c>
      <c r="O540" s="3">
        <v>1665.160445</v>
      </c>
      <c r="P540" s="7" t="str">
        <f>VLOOKUP(A540,'New Data'!A:E,2,FALSE)</f>
        <v>Male</v>
      </c>
      <c r="Q540" s="7">
        <f>VLOOKUP(A540,'New Data'!A:E,3,FALSE)</f>
        <v>53</v>
      </c>
      <c r="R540" s="7" t="str">
        <f>VLOOKUP(A540,'New Data'!A:E,4,FALSE)</f>
        <v>Indiana</v>
      </c>
      <c r="S540" s="9">
        <f>VLOOKUP(A540,'New Data'!A:E,5,FALSE)</f>
        <v>45396</v>
      </c>
      <c r="T540" s="10">
        <f t="shared" si="3"/>
        <v>555.0534817</v>
      </c>
      <c r="U540" s="11">
        <f t="shared" si="4"/>
        <v>0.008592435114</v>
      </c>
      <c r="V540" s="12">
        <f t="shared" si="7"/>
        <v>17.16660253</v>
      </c>
      <c r="W540" s="10">
        <f t="shared" si="5"/>
        <v>147.5029183</v>
      </c>
      <c r="X540" s="11">
        <f t="shared" si="8"/>
        <v>0.03092783505</v>
      </c>
      <c r="Y540" s="11">
        <f t="shared" si="6"/>
        <v>0.1191425281</v>
      </c>
    </row>
    <row r="541">
      <c r="A541" s="7" t="str">
        <f t="shared" si="1"/>
        <v>ERAWQ4479D</v>
      </c>
      <c r="B541" s="2" t="s">
        <v>1803</v>
      </c>
      <c r="C541" s="2" t="s">
        <v>1804</v>
      </c>
      <c r="D541" s="7" t="str">
        <f t="shared" si="2"/>
        <v>300x250 </v>
      </c>
      <c r="E541" s="2" t="s">
        <v>1805</v>
      </c>
      <c r="F541" s="2" t="s">
        <v>36</v>
      </c>
      <c r="G541" s="8" t="s">
        <v>88</v>
      </c>
      <c r="H541" s="2" t="s">
        <v>62</v>
      </c>
      <c r="I541" s="2" t="s">
        <v>31</v>
      </c>
      <c r="J541" s="2">
        <v>12136.0</v>
      </c>
      <c r="K541" s="2">
        <v>97.0</v>
      </c>
      <c r="L541" s="2">
        <v>2089.0</v>
      </c>
      <c r="M541" s="2">
        <v>11500.0</v>
      </c>
      <c r="N541" s="2">
        <v>3.0</v>
      </c>
      <c r="O541" s="3">
        <v>5224.932463</v>
      </c>
      <c r="P541" s="7" t="str">
        <f>VLOOKUP(A541,'New Data'!A:E,2,FALSE)</f>
        <v>Female</v>
      </c>
      <c r="Q541" s="7">
        <f>VLOOKUP(A541,'New Data'!A:E,3,FALSE)</f>
        <v>62</v>
      </c>
      <c r="R541" s="7" t="str">
        <f>VLOOKUP(A541,'New Data'!A:E,4,FALSE)</f>
        <v>Oklahoma</v>
      </c>
      <c r="S541" s="9">
        <f>VLOOKUP(A541,'New Data'!A:E,5,FALSE)</f>
        <v>45384</v>
      </c>
      <c r="T541" s="10">
        <f t="shared" si="3"/>
        <v>1741.644154</v>
      </c>
      <c r="U541" s="11">
        <f t="shared" si="4"/>
        <v>0.007992748846</v>
      </c>
      <c r="V541" s="12">
        <f t="shared" si="7"/>
        <v>53.86528312</v>
      </c>
      <c r="W541" s="10">
        <f t="shared" si="5"/>
        <v>430.5316795</v>
      </c>
      <c r="X541" s="11">
        <f t="shared" si="8"/>
        <v>0.03092783505</v>
      </c>
      <c r="Y541" s="11">
        <f t="shared" si="6"/>
        <v>0.1721324984</v>
      </c>
    </row>
    <row r="542">
      <c r="A542" s="7" t="str">
        <f t="shared" si="1"/>
        <v>XGMHH6981T</v>
      </c>
      <c r="B542" s="2" t="s">
        <v>1806</v>
      </c>
      <c r="C542" s="2" t="s">
        <v>1807</v>
      </c>
      <c r="D542" s="7" t="str">
        <f t="shared" si="2"/>
        <v>320x50 </v>
      </c>
      <c r="E542" s="2" t="s">
        <v>1808</v>
      </c>
      <c r="F542" s="2" t="s">
        <v>28</v>
      </c>
      <c r="G542" s="8" t="s">
        <v>387</v>
      </c>
      <c r="H542" s="2" t="s">
        <v>62</v>
      </c>
      <c r="I542" s="2" t="s">
        <v>31</v>
      </c>
      <c r="J542" s="2">
        <v>458931.0</v>
      </c>
      <c r="K542" s="2">
        <v>974.0</v>
      </c>
      <c r="L542" s="2">
        <v>264325.0</v>
      </c>
      <c r="M542" s="2">
        <v>378011.0</v>
      </c>
      <c r="N542" s="2">
        <v>30.0</v>
      </c>
      <c r="O542" s="3">
        <v>7462.677935</v>
      </c>
      <c r="P542" s="7" t="str">
        <f>VLOOKUP(A542,'New Data'!A:E,2,FALSE)</f>
        <v>Female</v>
      </c>
      <c r="Q542" s="7">
        <f>VLOOKUP(A542,'New Data'!A:E,3,FALSE)</f>
        <v>54</v>
      </c>
      <c r="R542" s="7" t="str">
        <f>VLOOKUP(A542,'New Data'!A:E,4,FALSE)</f>
        <v>Oregon</v>
      </c>
      <c r="S542" s="9">
        <f>VLOOKUP(A542,'New Data'!A:E,5,FALSE)</f>
        <v>45272</v>
      </c>
      <c r="T542" s="10">
        <f t="shared" si="3"/>
        <v>248.7559312</v>
      </c>
      <c r="U542" s="11">
        <f t="shared" si="4"/>
        <v>0.002122323399</v>
      </c>
      <c r="V542" s="12">
        <f t="shared" si="7"/>
        <v>7.661886997</v>
      </c>
      <c r="W542" s="10">
        <f t="shared" si="5"/>
        <v>16.26100206</v>
      </c>
      <c r="X542" s="11">
        <f t="shared" si="8"/>
        <v>0.03080082136</v>
      </c>
      <c r="Y542" s="11">
        <f t="shared" si="6"/>
        <v>0.5759580416</v>
      </c>
    </row>
    <row r="543">
      <c r="A543" s="7" t="str">
        <f t="shared" si="1"/>
        <v>WVAIV4666J</v>
      </c>
      <c r="B543" s="2" t="s">
        <v>1809</v>
      </c>
      <c r="C543" s="2" t="s">
        <v>1810</v>
      </c>
      <c r="D543" s="7" t="str">
        <f t="shared" si="2"/>
        <v>320x50 </v>
      </c>
      <c r="E543" s="2" t="s">
        <v>1611</v>
      </c>
      <c r="F543" s="2" t="s">
        <v>41</v>
      </c>
      <c r="G543" s="8" t="s">
        <v>1811</v>
      </c>
      <c r="H543" s="2" t="s">
        <v>30</v>
      </c>
      <c r="I543" s="2" t="s">
        <v>31</v>
      </c>
      <c r="J543" s="2">
        <v>10093.0</v>
      </c>
      <c r="K543" s="2">
        <v>65.0</v>
      </c>
      <c r="L543" s="2">
        <v>3901.0</v>
      </c>
      <c r="M543" s="2">
        <v>9645.0</v>
      </c>
      <c r="N543" s="2">
        <v>2.0</v>
      </c>
      <c r="O543" s="3">
        <v>3105.283004</v>
      </c>
      <c r="P543" s="7" t="str">
        <f>VLOOKUP(A543,'New Data'!A:E,2,FALSE)</f>
        <v>Female</v>
      </c>
      <c r="Q543" s="7">
        <f>VLOOKUP(A543,'New Data'!A:E,3,FALSE)</f>
        <v>50</v>
      </c>
      <c r="R543" s="7" t="str">
        <f>VLOOKUP(A543,'New Data'!A:E,4,FALSE)</f>
        <v>Idaho</v>
      </c>
      <c r="S543" s="9">
        <f>VLOOKUP(A543,'New Data'!A:E,5,FALSE)</f>
        <v>45135</v>
      </c>
      <c r="T543" s="10">
        <f t="shared" si="3"/>
        <v>1552.641502</v>
      </c>
      <c r="U543" s="11">
        <f t="shared" si="4"/>
        <v>0.006440107005</v>
      </c>
      <c r="V543" s="12">
        <f t="shared" si="7"/>
        <v>47.77358468</v>
      </c>
      <c r="W543" s="10">
        <f t="shared" si="5"/>
        <v>307.6669973</v>
      </c>
      <c r="X543" s="11">
        <f t="shared" si="8"/>
        <v>0.03076923077</v>
      </c>
      <c r="Y543" s="11">
        <f t="shared" si="6"/>
        <v>0.3865054989</v>
      </c>
    </row>
    <row r="544">
      <c r="A544" s="7" t="str">
        <f t="shared" si="1"/>
        <v>ZHVGN2491H</v>
      </c>
      <c r="B544" s="2" t="s">
        <v>1812</v>
      </c>
      <c r="C544" s="2" t="s">
        <v>1813</v>
      </c>
      <c r="D544" s="7" t="str">
        <f t="shared" si="2"/>
        <v>320x50 </v>
      </c>
      <c r="E544" s="2" t="s">
        <v>1814</v>
      </c>
      <c r="F544" s="2" t="s">
        <v>36</v>
      </c>
      <c r="G544" s="8" t="s">
        <v>449</v>
      </c>
      <c r="H544" s="2" t="s">
        <v>234</v>
      </c>
      <c r="I544" s="2" t="s">
        <v>31</v>
      </c>
      <c r="J544" s="2">
        <v>37227.0</v>
      </c>
      <c r="K544" s="2">
        <v>130.0</v>
      </c>
      <c r="L544" s="2">
        <v>13542.0</v>
      </c>
      <c r="M544" s="2">
        <v>32456.0</v>
      </c>
      <c r="N544" s="2">
        <v>4.0</v>
      </c>
      <c r="O544" s="3">
        <v>1901.094691</v>
      </c>
      <c r="P544" s="7" t="str">
        <f>VLOOKUP(A544,'New Data'!A:E,2,FALSE)</f>
        <v>Female</v>
      </c>
      <c r="Q544" s="7">
        <f>VLOOKUP(A544,'New Data'!A:E,3,FALSE)</f>
        <v>33</v>
      </c>
      <c r="R544" s="7" t="str">
        <f>VLOOKUP(A544,'New Data'!A:E,4,FALSE)</f>
        <v>Wyoming</v>
      </c>
      <c r="S544" s="9">
        <f>VLOOKUP(A544,'New Data'!A:E,5,FALSE)</f>
        <v>45324</v>
      </c>
      <c r="T544" s="10">
        <f t="shared" si="3"/>
        <v>475.2736728</v>
      </c>
      <c r="U544" s="11">
        <f t="shared" si="4"/>
        <v>0.003492089075</v>
      </c>
      <c r="V544" s="12">
        <f t="shared" si="7"/>
        <v>14.62380532</v>
      </c>
      <c r="W544" s="10">
        <f t="shared" si="5"/>
        <v>51.06763078</v>
      </c>
      <c r="X544" s="11">
        <f t="shared" si="8"/>
        <v>0.03076923077</v>
      </c>
      <c r="Y544" s="11">
        <f t="shared" si="6"/>
        <v>0.3637682327</v>
      </c>
    </row>
    <row r="545">
      <c r="A545" s="7" t="str">
        <f t="shared" si="1"/>
        <v>YJOKS4938A</v>
      </c>
      <c r="B545" s="2" t="s">
        <v>1815</v>
      </c>
      <c r="C545" s="2" t="s">
        <v>1816</v>
      </c>
      <c r="D545" s="7" t="str">
        <f t="shared" si="2"/>
        <v>300x250 </v>
      </c>
      <c r="E545" s="2" t="s">
        <v>1625</v>
      </c>
      <c r="F545" s="2" t="s">
        <v>66</v>
      </c>
      <c r="G545" s="8" t="s">
        <v>483</v>
      </c>
      <c r="H545" s="2" t="s">
        <v>30</v>
      </c>
      <c r="I545" s="2" t="s">
        <v>53</v>
      </c>
      <c r="J545" s="2">
        <v>32845.0</v>
      </c>
      <c r="K545" s="2">
        <v>164.0</v>
      </c>
      <c r="L545" s="2">
        <v>16163.0</v>
      </c>
      <c r="M545" s="2">
        <v>30368.0</v>
      </c>
      <c r="N545" s="2">
        <v>5.0</v>
      </c>
      <c r="O545" s="3">
        <v>1910.436686</v>
      </c>
      <c r="P545" s="7" t="str">
        <f>VLOOKUP(A545,'New Data'!A:E,2,FALSE)</f>
        <v>Female</v>
      </c>
      <c r="Q545" s="7">
        <f>VLOOKUP(A545,'New Data'!A:E,3,FALSE)</f>
        <v>49</v>
      </c>
      <c r="R545" s="7" t="str">
        <f>VLOOKUP(A545,'New Data'!A:E,4,FALSE)</f>
        <v>Alaska</v>
      </c>
      <c r="S545" s="9">
        <f>VLOOKUP(A545,'New Data'!A:E,5,FALSE)</f>
        <v>45092</v>
      </c>
      <c r="T545" s="10">
        <f t="shared" si="3"/>
        <v>382.0873372</v>
      </c>
      <c r="U545" s="11">
        <f t="shared" si="4"/>
        <v>0.004993149642</v>
      </c>
      <c r="V545" s="12">
        <f t="shared" si="7"/>
        <v>11.64900418</v>
      </c>
      <c r="W545" s="10">
        <f t="shared" si="5"/>
        <v>58.16522107</v>
      </c>
      <c r="X545" s="11">
        <f t="shared" si="8"/>
        <v>0.03048780488</v>
      </c>
      <c r="Y545" s="11">
        <f t="shared" si="6"/>
        <v>0.4920992541</v>
      </c>
    </row>
    <row r="546">
      <c r="A546" s="7" t="str">
        <f t="shared" si="1"/>
        <v>ZAJWN7862U</v>
      </c>
      <c r="B546" s="2" t="s">
        <v>1817</v>
      </c>
      <c r="C546" s="2" t="s">
        <v>1818</v>
      </c>
      <c r="D546" s="7" t="str">
        <f t="shared" si="2"/>
        <v>300x250 </v>
      </c>
      <c r="E546" s="2" t="s">
        <v>1819</v>
      </c>
      <c r="F546" s="2" t="s">
        <v>36</v>
      </c>
      <c r="G546" s="8" t="s">
        <v>408</v>
      </c>
      <c r="H546" s="2" t="s">
        <v>30</v>
      </c>
      <c r="I546" s="2" t="s">
        <v>31</v>
      </c>
      <c r="J546" s="2">
        <v>9130.0</v>
      </c>
      <c r="K546" s="2">
        <v>33.0</v>
      </c>
      <c r="L546" s="2">
        <v>3721.0</v>
      </c>
      <c r="M546" s="2">
        <v>5564.0</v>
      </c>
      <c r="N546" s="2">
        <v>1.0</v>
      </c>
      <c r="O546" s="3">
        <v>1655.792857</v>
      </c>
      <c r="P546" s="7" t="str">
        <f>VLOOKUP(A546,'New Data'!A:E,2,FALSE)</f>
        <v>Female</v>
      </c>
      <c r="Q546" s="7">
        <f>VLOOKUP(A546,'New Data'!A:E,3,FALSE)</f>
        <v>34</v>
      </c>
      <c r="R546" s="7" t="str">
        <f>VLOOKUP(A546,'New Data'!A:E,4,FALSE)</f>
        <v>Illinois</v>
      </c>
      <c r="S546" s="9">
        <f>VLOOKUP(A546,'New Data'!A:E,5,FALSE)</f>
        <v>45546</v>
      </c>
      <c r="T546" s="10">
        <f t="shared" si="3"/>
        <v>1655.792857</v>
      </c>
      <c r="U546" s="11">
        <f t="shared" si="4"/>
        <v>0.003614457831</v>
      </c>
      <c r="V546" s="12">
        <f t="shared" si="7"/>
        <v>50.17554112</v>
      </c>
      <c r="W546" s="10">
        <f t="shared" si="5"/>
        <v>181.3573775</v>
      </c>
      <c r="X546" s="11">
        <f t="shared" si="8"/>
        <v>0.0303030303</v>
      </c>
      <c r="Y546" s="11">
        <f t="shared" si="6"/>
        <v>0.4075575027</v>
      </c>
    </row>
    <row r="547">
      <c r="A547" s="7" t="str">
        <f t="shared" si="1"/>
        <v>MPGXL3067A</v>
      </c>
      <c r="B547" s="2" t="s">
        <v>1820</v>
      </c>
      <c r="C547" s="2" t="s">
        <v>1821</v>
      </c>
      <c r="D547" s="7" t="str">
        <f t="shared" si="2"/>
        <v>320x50 </v>
      </c>
      <c r="E547" s="2" t="s">
        <v>1822</v>
      </c>
      <c r="F547" s="2" t="s">
        <v>36</v>
      </c>
      <c r="G547" s="8" t="s">
        <v>1823</v>
      </c>
      <c r="H547" s="2" t="s">
        <v>1562</v>
      </c>
      <c r="I547" s="2" t="s">
        <v>31</v>
      </c>
      <c r="J547" s="2">
        <v>56927.0</v>
      </c>
      <c r="K547" s="2">
        <v>165.0</v>
      </c>
      <c r="L547" s="2">
        <v>20980.0</v>
      </c>
      <c r="M547" s="2">
        <v>55050.0</v>
      </c>
      <c r="N547" s="2">
        <v>5.0</v>
      </c>
      <c r="O547" s="3">
        <v>2463.821917</v>
      </c>
      <c r="P547" s="7" t="str">
        <f>VLOOKUP(A547,'New Data'!A:E,2,FALSE)</f>
        <v>Male</v>
      </c>
      <c r="Q547" s="7">
        <f>VLOOKUP(A547,'New Data'!A:E,3,FALSE)</f>
        <v>39</v>
      </c>
      <c r="R547" s="7" t="str">
        <f>VLOOKUP(A547,'New Data'!A:E,4,FALSE)</f>
        <v>Iowa</v>
      </c>
      <c r="S547" s="9">
        <f>VLOOKUP(A547,'New Data'!A:E,5,FALSE)</f>
        <v>45410</v>
      </c>
      <c r="T547" s="10">
        <f t="shared" si="3"/>
        <v>492.7643834</v>
      </c>
      <c r="U547" s="11">
        <f t="shared" si="4"/>
        <v>0.002898448891</v>
      </c>
      <c r="V547" s="12">
        <f t="shared" si="7"/>
        <v>14.93225404</v>
      </c>
      <c r="W547" s="10">
        <f t="shared" si="5"/>
        <v>43.28037516</v>
      </c>
      <c r="X547" s="11">
        <f t="shared" si="8"/>
        <v>0.0303030303</v>
      </c>
      <c r="Y547" s="11">
        <f t="shared" si="6"/>
        <v>0.368542168</v>
      </c>
    </row>
    <row r="548">
      <c r="A548" s="7" t="str">
        <f t="shared" si="1"/>
        <v>DEIGT6412A</v>
      </c>
      <c r="B548" s="2" t="s">
        <v>1824</v>
      </c>
      <c r="C548" s="2" t="s">
        <v>1825</v>
      </c>
      <c r="D548" s="7" t="str">
        <f t="shared" si="2"/>
        <v>320x50 </v>
      </c>
      <c r="E548" s="2" t="s">
        <v>1826</v>
      </c>
      <c r="F548" s="2" t="s">
        <v>66</v>
      </c>
      <c r="G548" s="8" t="s">
        <v>726</v>
      </c>
      <c r="H548" s="2" t="s">
        <v>89</v>
      </c>
      <c r="I548" s="2" t="s">
        <v>31</v>
      </c>
      <c r="J548" s="2">
        <v>106151.0</v>
      </c>
      <c r="K548" s="2">
        <v>299.0</v>
      </c>
      <c r="L548" s="2">
        <v>75304.0</v>
      </c>
      <c r="M548" s="2">
        <v>99311.0</v>
      </c>
      <c r="N548" s="2">
        <v>9.0</v>
      </c>
      <c r="O548" s="3">
        <v>6616.88066</v>
      </c>
      <c r="P548" s="7" t="str">
        <f>VLOOKUP(A548,'New Data'!A:E,2,FALSE)</f>
        <v>Female</v>
      </c>
      <c r="Q548" s="7">
        <f>VLOOKUP(A548,'New Data'!A:E,3,FALSE)</f>
        <v>24</v>
      </c>
      <c r="R548" s="7" t="str">
        <f>VLOOKUP(A548,'New Data'!A:E,4,FALSE)</f>
        <v>Oregon</v>
      </c>
      <c r="S548" s="9">
        <f>VLOOKUP(A548,'New Data'!A:E,5,FALSE)</f>
        <v>45281</v>
      </c>
      <c r="T548" s="10">
        <f t="shared" si="3"/>
        <v>735.2089622</v>
      </c>
      <c r="U548" s="11">
        <f t="shared" si="4"/>
        <v>0.002816742188</v>
      </c>
      <c r="V548" s="12">
        <f t="shared" si="7"/>
        <v>22.13003565</v>
      </c>
      <c r="W548" s="10">
        <f t="shared" si="5"/>
        <v>62.33460504</v>
      </c>
      <c r="X548" s="11">
        <f t="shared" si="8"/>
        <v>0.03010033445</v>
      </c>
      <c r="Y548" s="11">
        <f t="shared" si="6"/>
        <v>0.7094045275</v>
      </c>
    </row>
    <row r="549">
      <c r="A549" s="7" t="str">
        <f t="shared" si="1"/>
        <v>LYCVY6358C</v>
      </c>
      <c r="B549" s="2" t="s">
        <v>1827</v>
      </c>
      <c r="C549" s="2" t="s">
        <v>1828</v>
      </c>
      <c r="D549" s="7" t="str">
        <f t="shared" si="2"/>
        <v>300x50 </v>
      </c>
      <c r="E549" s="2" t="s">
        <v>1829</v>
      </c>
      <c r="F549" s="2" t="s">
        <v>36</v>
      </c>
      <c r="G549" s="8" t="s">
        <v>871</v>
      </c>
      <c r="H549" s="2" t="s">
        <v>30</v>
      </c>
      <c r="I549" s="2" t="s">
        <v>31</v>
      </c>
      <c r="J549" s="2">
        <v>257862.0</v>
      </c>
      <c r="K549" s="2">
        <v>700.0</v>
      </c>
      <c r="L549" s="2">
        <v>105048.0</v>
      </c>
      <c r="M549" s="2">
        <v>238629.0</v>
      </c>
      <c r="N549" s="2">
        <v>21.0</v>
      </c>
      <c r="O549" s="3">
        <v>5899.429483</v>
      </c>
      <c r="P549" s="7" t="str">
        <f>VLOOKUP(A549,'New Data'!A:E,2,FALSE)</f>
        <v>Female</v>
      </c>
      <c r="Q549" s="7">
        <f>VLOOKUP(A549,'New Data'!A:E,3,FALSE)</f>
        <v>48</v>
      </c>
      <c r="R549" s="7" t="str">
        <f>VLOOKUP(A549,'New Data'!A:E,4,FALSE)</f>
        <v>Michigan</v>
      </c>
      <c r="S549" s="9">
        <f>VLOOKUP(A549,'New Data'!A:E,5,FALSE)</f>
        <v>45503</v>
      </c>
      <c r="T549" s="10">
        <f t="shared" si="3"/>
        <v>280.9252135</v>
      </c>
      <c r="U549" s="11">
        <f t="shared" si="4"/>
        <v>0.002714630306</v>
      </c>
      <c r="V549" s="12">
        <f t="shared" si="7"/>
        <v>8.427756404</v>
      </c>
      <c r="W549" s="10">
        <f t="shared" si="5"/>
        <v>22.87824295</v>
      </c>
      <c r="X549" s="11">
        <f t="shared" si="8"/>
        <v>0.03</v>
      </c>
      <c r="Y549" s="11">
        <f t="shared" si="6"/>
        <v>0.407380692</v>
      </c>
    </row>
    <row r="550">
      <c r="A550" s="7" t="str">
        <f t="shared" si="1"/>
        <v>DZGAO1303N</v>
      </c>
      <c r="B550" s="2" t="s">
        <v>1830</v>
      </c>
      <c r="C550" s="2" t="s">
        <v>1831</v>
      </c>
      <c r="D550" s="7" t="str">
        <f t="shared" si="2"/>
        <v>320x50 </v>
      </c>
      <c r="E550" s="2" t="s">
        <v>1832</v>
      </c>
      <c r="F550" s="2" t="s">
        <v>28</v>
      </c>
      <c r="G550" s="8" t="s">
        <v>263</v>
      </c>
      <c r="H550" s="2" t="s">
        <v>71</v>
      </c>
      <c r="I550" s="2" t="s">
        <v>31</v>
      </c>
      <c r="J550" s="2">
        <v>88819.0</v>
      </c>
      <c r="K550" s="2">
        <v>200.0</v>
      </c>
      <c r="L550" s="2">
        <v>65488.0</v>
      </c>
      <c r="M550" s="2">
        <v>80451.0</v>
      </c>
      <c r="N550" s="2">
        <v>6.0</v>
      </c>
      <c r="O550" s="3">
        <v>1442.22799</v>
      </c>
      <c r="P550" s="7" t="str">
        <f>VLOOKUP(A550,'New Data'!A:E,2,FALSE)</f>
        <v>Male</v>
      </c>
      <c r="Q550" s="7">
        <f>VLOOKUP(A550,'New Data'!A:E,3,FALSE)</f>
        <v>35</v>
      </c>
      <c r="R550" s="7" t="str">
        <f>VLOOKUP(A550,'New Data'!A:E,4,FALSE)</f>
        <v>New Mexico</v>
      </c>
      <c r="S550" s="9">
        <f>VLOOKUP(A550,'New Data'!A:E,5,FALSE)</f>
        <v>44948</v>
      </c>
      <c r="T550" s="10">
        <f t="shared" si="3"/>
        <v>240.3713317</v>
      </c>
      <c r="U550" s="11">
        <f t="shared" si="4"/>
        <v>0.002251770455</v>
      </c>
      <c r="V550" s="12">
        <f t="shared" si="7"/>
        <v>7.21113995</v>
      </c>
      <c r="W550" s="10">
        <f t="shared" si="5"/>
        <v>16.23783188</v>
      </c>
      <c r="X550" s="11">
        <f t="shared" si="8"/>
        <v>0.03</v>
      </c>
      <c r="Y550" s="11">
        <f t="shared" si="6"/>
        <v>0.7373197176</v>
      </c>
    </row>
    <row r="551">
      <c r="A551" s="7" t="str">
        <f t="shared" si="1"/>
        <v>JUAJZ1179L</v>
      </c>
      <c r="B551" s="2" t="s">
        <v>1833</v>
      </c>
      <c r="C551" s="2" t="s">
        <v>1834</v>
      </c>
      <c r="D551" s="7" t="str">
        <f t="shared" si="2"/>
        <v>300x50 </v>
      </c>
      <c r="E551" s="2" t="s">
        <v>1835</v>
      </c>
      <c r="F551" s="2" t="s">
        <v>41</v>
      </c>
      <c r="G551" s="8" t="s">
        <v>102</v>
      </c>
      <c r="H551" s="2" t="s">
        <v>234</v>
      </c>
      <c r="I551" s="2" t="s">
        <v>31</v>
      </c>
      <c r="J551" s="2">
        <v>88022.0</v>
      </c>
      <c r="K551" s="2">
        <v>370.0</v>
      </c>
      <c r="L551" s="2">
        <v>45972.0</v>
      </c>
      <c r="M551" s="2">
        <v>83922.0</v>
      </c>
      <c r="N551" s="2">
        <v>11.0</v>
      </c>
      <c r="O551" s="3">
        <v>5669.14476</v>
      </c>
      <c r="P551" s="7" t="str">
        <f>VLOOKUP(A551,'New Data'!A:E,2,FALSE)</f>
        <v>Male</v>
      </c>
      <c r="Q551" s="7">
        <f>VLOOKUP(A551,'New Data'!A:E,3,FALSE)</f>
        <v>56</v>
      </c>
      <c r="R551" s="7" t="str">
        <f>VLOOKUP(A551,'New Data'!A:E,4,FALSE)</f>
        <v>Pennsylvania</v>
      </c>
      <c r="S551" s="9">
        <f>VLOOKUP(A551,'New Data'!A:E,5,FALSE)</f>
        <v>45302</v>
      </c>
      <c r="T551" s="10">
        <f t="shared" si="3"/>
        <v>515.3767964</v>
      </c>
      <c r="U551" s="11">
        <f t="shared" si="4"/>
        <v>0.004203494581</v>
      </c>
      <c r="V551" s="12">
        <f t="shared" si="7"/>
        <v>15.32201286</v>
      </c>
      <c r="W551" s="10">
        <f t="shared" si="5"/>
        <v>64.40599805</v>
      </c>
      <c r="X551" s="11">
        <f t="shared" si="8"/>
        <v>0.02972972973</v>
      </c>
      <c r="Y551" s="11">
        <f t="shared" si="6"/>
        <v>0.5222785213</v>
      </c>
    </row>
    <row r="552">
      <c r="A552" s="7" t="str">
        <f t="shared" si="1"/>
        <v>LYDJQ5653N</v>
      </c>
      <c r="B552" s="2" t="s">
        <v>1836</v>
      </c>
      <c r="C552" s="2" t="s">
        <v>1837</v>
      </c>
      <c r="D552" s="7" t="str">
        <f t="shared" si="2"/>
        <v>300x50 </v>
      </c>
      <c r="E552" s="2" t="s">
        <v>1838</v>
      </c>
      <c r="F552" s="2" t="s">
        <v>66</v>
      </c>
      <c r="G552" s="8" t="s">
        <v>263</v>
      </c>
      <c r="H552" s="2" t="s">
        <v>30</v>
      </c>
      <c r="I552" s="2" t="s">
        <v>31</v>
      </c>
      <c r="J552" s="2">
        <v>39844.0</v>
      </c>
      <c r="K552" s="2">
        <v>101.0</v>
      </c>
      <c r="L552" s="2">
        <v>28001.0</v>
      </c>
      <c r="M552" s="2">
        <v>36335.0</v>
      </c>
      <c r="N552" s="2">
        <v>3.0</v>
      </c>
      <c r="O552" s="3">
        <v>4439.368082</v>
      </c>
      <c r="P552" s="7" t="str">
        <f>VLOOKUP(A552,'New Data'!A:E,2,FALSE)</f>
        <v>Female</v>
      </c>
      <c r="Q552" s="7">
        <f>VLOOKUP(A552,'New Data'!A:E,3,FALSE)</f>
        <v>46</v>
      </c>
      <c r="R552" s="7" t="str">
        <f>VLOOKUP(A552,'New Data'!A:E,4,FALSE)</f>
        <v>New Jersey</v>
      </c>
      <c r="S552" s="9">
        <f>VLOOKUP(A552,'New Data'!A:E,5,FALSE)</f>
        <v>45221</v>
      </c>
      <c r="T552" s="10">
        <f t="shared" si="3"/>
        <v>1479.789361</v>
      </c>
      <c r="U552" s="11">
        <f t="shared" si="4"/>
        <v>0.002534886056</v>
      </c>
      <c r="V552" s="12">
        <f t="shared" si="7"/>
        <v>43.95413943</v>
      </c>
      <c r="W552" s="10">
        <f t="shared" si="5"/>
        <v>111.4187351</v>
      </c>
      <c r="X552" s="11">
        <f t="shared" si="8"/>
        <v>0.0297029703</v>
      </c>
      <c r="Y552" s="11">
        <f t="shared" si="6"/>
        <v>0.7027657866</v>
      </c>
    </row>
    <row r="553">
      <c r="A553" s="7" t="str">
        <f t="shared" si="1"/>
        <v>ADOWV1114V</v>
      </c>
      <c r="B553" s="2" t="s">
        <v>1839</v>
      </c>
      <c r="C553" s="2" t="s">
        <v>1840</v>
      </c>
      <c r="D553" s="7" t="str">
        <f t="shared" si="2"/>
        <v>300x250 </v>
      </c>
      <c r="E553" s="2" t="s">
        <v>986</v>
      </c>
      <c r="F553" s="2" t="s">
        <v>41</v>
      </c>
      <c r="G553" s="8" t="s">
        <v>344</v>
      </c>
      <c r="H553" s="2" t="s">
        <v>30</v>
      </c>
      <c r="I553" s="2" t="s">
        <v>31</v>
      </c>
      <c r="J553" s="2">
        <v>13202.0</v>
      </c>
      <c r="K553" s="2">
        <v>101.0</v>
      </c>
      <c r="L553" s="2">
        <v>10871.0</v>
      </c>
      <c r="M553" s="2">
        <v>12885.0</v>
      </c>
      <c r="N553" s="2">
        <v>3.0</v>
      </c>
      <c r="O553" s="3">
        <v>1699.060809</v>
      </c>
      <c r="P553" s="7" t="str">
        <f>VLOOKUP(A553,'New Data'!A:E,2,FALSE)</f>
        <v>Male</v>
      </c>
      <c r="Q553" s="7">
        <f>VLOOKUP(A553,'New Data'!A:E,3,FALSE)</f>
        <v>20</v>
      </c>
      <c r="R553" s="7" t="str">
        <f>VLOOKUP(A553,'New Data'!A:E,4,FALSE)</f>
        <v>New Jersey</v>
      </c>
      <c r="S553" s="9">
        <f>VLOOKUP(A553,'New Data'!A:E,5,FALSE)</f>
        <v>45179</v>
      </c>
      <c r="T553" s="10">
        <f t="shared" si="3"/>
        <v>566.353603</v>
      </c>
      <c r="U553" s="11">
        <f t="shared" si="4"/>
        <v>0.007650356007</v>
      </c>
      <c r="V553" s="12">
        <f t="shared" si="7"/>
        <v>16.82238425</v>
      </c>
      <c r="W553" s="10">
        <f t="shared" si="5"/>
        <v>128.6972284</v>
      </c>
      <c r="X553" s="11">
        <f t="shared" si="8"/>
        <v>0.0297029703</v>
      </c>
      <c r="Y553" s="11">
        <f t="shared" si="6"/>
        <v>0.8234358431</v>
      </c>
    </row>
    <row r="554">
      <c r="A554" s="7" t="str">
        <f t="shared" si="1"/>
        <v>DIVZD4914F</v>
      </c>
      <c r="B554" s="2" t="s">
        <v>1841</v>
      </c>
      <c r="C554" s="2" t="s">
        <v>1842</v>
      </c>
      <c r="D554" s="7" t="str">
        <f t="shared" si="2"/>
        <v>300x250 </v>
      </c>
      <c r="E554" s="2" t="s">
        <v>1843</v>
      </c>
      <c r="F554" s="2" t="s">
        <v>41</v>
      </c>
      <c r="G554" s="8" t="s">
        <v>449</v>
      </c>
      <c r="H554" s="2" t="s">
        <v>48</v>
      </c>
      <c r="I554" s="2" t="s">
        <v>31</v>
      </c>
      <c r="J554" s="2">
        <v>335664.0</v>
      </c>
      <c r="K554" s="2">
        <v>852.0</v>
      </c>
      <c r="L554" s="2">
        <v>148742.0</v>
      </c>
      <c r="M554" s="2">
        <v>313071.0</v>
      </c>
      <c r="N554" s="2">
        <v>25.0</v>
      </c>
      <c r="O554" s="3">
        <v>1542.500216</v>
      </c>
      <c r="P554" s="7" t="str">
        <f>VLOOKUP(A554,'New Data'!A:E,2,FALSE)</f>
        <v>Male</v>
      </c>
      <c r="Q554" s="7">
        <f>VLOOKUP(A554,'New Data'!A:E,3,FALSE)</f>
        <v>61</v>
      </c>
      <c r="R554" s="7" t="str">
        <f>VLOOKUP(A554,'New Data'!A:E,4,FALSE)</f>
        <v>North Dakota</v>
      </c>
      <c r="S554" s="9">
        <f>VLOOKUP(A554,'New Data'!A:E,5,FALSE)</f>
        <v>45375</v>
      </c>
      <c r="T554" s="10">
        <f t="shared" si="3"/>
        <v>61.70000864</v>
      </c>
      <c r="U554" s="11">
        <f t="shared" si="4"/>
        <v>0.002538252538</v>
      </c>
      <c r="V554" s="12">
        <f t="shared" si="7"/>
        <v>1.810446263</v>
      </c>
      <c r="W554" s="10">
        <f t="shared" si="5"/>
        <v>4.595369822</v>
      </c>
      <c r="X554" s="11">
        <f t="shared" si="8"/>
        <v>0.029342723</v>
      </c>
      <c r="Y554" s="11">
        <f t="shared" si="6"/>
        <v>0.4431276515</v>
      </c>
    </row>
    <row r="555">
      <c r="A555" s="7" t="str">
        <f t="shared" si="1"/>
        <v>XPGSD5184Z</v>
      </c>
      <c r="B555" s="2" t="s">
        <v>1844</v>
      </c>
      <c r="C555" s="2" t="s">
        <v>1845</v>
      </c>
      <c r="D555" s="7" t="str">
        <f t="shared" si="2"/>
        <v>300x250 </v>
      </c>
      <c r="E555" s="2" t="s">
        <v>1491</v>
      </c>
      <c r="F555" s="2" t="s">
        <v>66</v>
      </c>
      <c r="G555" s="8" t="s">
        <v>1846</v>
      </c>
      <c r="H555" s="2" t="s">
        <v>30</v>
      </c>
      <c r="I555" s="2" t="s">
        <v>53</v>
      </c>
      <c r="J555" s="2">
        <v>27473.0</v>
      </c>
      <c r="K555" s="2">
        <v>69.0</v>
      </c>
      <c r="L555" s="2">
        <v>11306.0</v>
      </c>
      <c r="M555" s="2">
        <v>20625.0</v>
      </c>
      <c r="N555" s="2">
        <v>2.0</v>
      </c>
      <c r="O555" s="3">
        <v>2922.286102</v>
      </c>
      <c r="P555" s="7" t="str">
        <f>VLOOKUP(A555,'New Data'!A:E,2,FALSE)</f>
        <v>Male</v>
      </c>
      <c r="Q555" s="7">
        <f>VLOOKUP(A555,'New Data'!A:E,3,FALSE)</f>
        <v>29</v>
      </c>
      <c r="R555" s="7" t="str">
        <f>VLOOKUP(A555,'New Data'!A:E,4,FALSE)</f>
        <v>Georgia</v>
      </c>
      <c r="S555" s="9">
        <f>VLOOKUP(A555,'New Data'!A:E,5,FALSE)</f>
        <v>45409</v>
      </c>
      <c r="T555" s="10">
        <f t="shared" si="3"/>
        <v>1461.143051</v>
      </c>
      <c r="U555" s="11">
        <f t="shared" si="4"/>
        <v>0.002511556801</v>
      </c>
      <c r="V555" s="12">
        <f t="shared" si="7"/>
        <v>42.35197249</v>
      </c>
      <c r="W555" s="10">
        <f t="shared" si="5"/>
        <v>106.3693846</v>
      </c>
      <c r="X555" s="11">
        <f t="shared" si="8"/>
        <v>0.02898550725</v>
      </c>
      <c r="Y555" s="11">
        <f t="shared" si="6"/>
        <v>0.4115313217</v>
      </c>
    </row>
    <row r="556">
      <c r="A556" s="7" t="str">
        <f t="shared" si="1"/>
        <v>LQLYG6047L</v>
      </c>
      <c r="B556" s="2" t="s">
        <v>1847</v>
      </c>
      <c r="C556" s="2" t="s">
        <v>1848</v>
      </c>
      <c r="D556" s="7" t="str">
        <f t="shared" si="2"/>
        <v>320x50 </v>
      </c>
      <c r="E556" s="2" t="s">
        <v>1269</v>
      </c>
      <c r="F556" s="2" t="s">
        <v>36</v>
      </c>
      <c r="G556" s="8" t="s">
        <v>519</v>
      </c>
      <c r="H556" s="2" t="s">
        <v>234</v>
      </c>
      <c r="I556" s="2" t="s">
        <v>31</v>
      </c>
      <c r="J556" s="2">
        <v>11919.0</v>
      </c>
      <c r="K556" s="2">
        <v>69.0</v>
      </c>
      <c r="L556" s="2">
        <v>8100.0</v>
      </c>
      <c r="M556" s="2">
        <v>11524.0</v>
      </c>
      <c r="N556" s="2">
        <v>2.0</v>
      </c>
      <c r="O556" s="3">
        <v>6350.916905</v>
      </c>
      <c r="P556" s="7" t="str">
        <f>VLOOKUP(A556,'New Data'!A:E,2,FALSE)</f>
        <v>Male</v>
      </c>
      <c r="Q556" s="7">
        <f>VLOOKUP(A556,'New Data'!A:E,3,FALSE)</f>
        <v>34</v>
      </c>
      <c r="R556" s="7" t="str">
        <f>VLOOKUP(A556,'New Data'!A:E,4,FALSE)</f>
        <v>New Mexico</v>
      </c>
      <c r="S556" s="9">
        <f>VLOOKUP(A556,'New Data'!A:E,5,FALSE)</f>
        <v>45485</v>
      </c>
      <c r="T556" s="10">
        <f t="shared" si="3"/>
        <v>3175.458453</v>
      </c>
      <c r="U556" s="11">
        <f t="shared" si="4"/>
        <v>0.005789076265</v>
      </c>
      <c r="V556" s="12">
        <f t="shared" si="7"/>
        <v>92.04227399</v>
      </c>
      <c r="W556" s="10">
        <f t="shared" si="5"/>
        <v>532.8397437</v>
      </c>
      <c r="X556" s="11">
        <f t="shared" si="8"/>
        <v>0.02898550725</v>
      </c>
      <c r="Y556" s="11">
        <f t="shared" si="6"/>
        <v>0.6795872137</v>
      </c>
    </row>
    <row r="557">
      <c r="A557" s="7" t="str">
        <f t="shared" si="1"/>
        <v>KUECC7597O</v>
      </c>
      <c r="B557" s="2" t="s">
        <v>1849</v>
      </c>
      <c r="C557" s="2" t="s">
        <v>1850</v>
      </c>
      <c r="D557" s="7" t="str">
        <f t="shared" si="2"/>
        <v>300x250 </v>
      </c>
      <c r="E557" s="2" t="s">
        <v>1851</v>
      </c>
      <c r="F557" s="2" t="s">
        <v>28</v>
      </c>
      <c r="G557" s="8" t="s">
        <v>165</v>
      </c>
      <c r="H557" s="2" t="s">
        <v>30</v>
      </c>
      <c r="I557" s="2" t="s">
        <v>53</v>
      </c>
      <c r="J557" s="2">
        <v>51889.0</v>
      </c>
      <c r="K557" s="2">
        <v>174.0</v>
      </c>
      <c r="L557" s="2">
        <v>33879.0</v>
      </c>
      <c r="M557" s="2">
        <v>49382.0</v>
      </c>
      <c r="N557" s="2">
        <v>5.0</v>
      </c>
      <c r="O557" s="3">
        <v>2172.841747</v>
      </c>
      <c r="P557" s="7" t="str">
        <f>VLOOKUP(A557,'New Data'!A:E,2,FALSE)</f>
        <v>Female</v>
      </c>
      <c r="Q557" s="7">
        <f>VLOOKUP(A557,'New Data'!A:E,3,FALSE)</f>
        <v>59</v>
      </c>
      <c r="R557" s="7" t="str">
        <f>VLOOKUP(A557,'New Data'!A:E,4,FALSE)</f>
        <v>Wyoming</v>
      </c>
      <c r="S557" s="9">
        <f>VLOOKUP(A557,'New Data'!A:E,5,FALSE)</f>
        <v>45398</v>
      </c>
      <c r="T557" s="10">
        <f t="shared" si="3"/>
        <v>434.5683494</v>
      </c>
      <c r="U557" s="11">
        <f t="shared" si="4"/>
        <v>0.003353311877</v>
      </c>
      <c r="V557" s="12">
        <f t="shared" si="7"/>
        <v>12.48759625</v>
      </c>
      <c r="W557" s="10">
        <f t="shared" si="5"/>
        <v>41.87480481</v>
      </c>
      <c r="X557" s="11">
        <f t="shared" si="8"/>
        <v>0.02873563218</v>
      </c>
      <c r="Y557" s="11">
        <f t="shared" si="6"/>
        <v>0.6529129488</v>
      </c>
    </row>
    <row r="558">
      <c r="A558" s="7" t="str">
        <f t="shared" si="1"/>
        <v>MBYFR7830Z</v>
      </c>
      <c r="B558" s="2" t="s">
        <v>1852</v>
      </c>
      <c r="C558" s="2" t="s">
        <v>1853</v>
      </c>
      <c r="D558" s="7" t="str">
        <f t="shared" si="2"/>
        <v>300x250 </v>
      </c>
      <c r="E558" s="2" t="s">
        <v>1087</v>
      </c>
      <c r="F558" s="2" t="s">
        <v>66</v>
      </c>
      <c r="G558" s="8" t="s">
        <v>871</v>
      </c>
      <c r="H558" s="2" t="s">
        <v>71</v>
      </c>
      <c r="I558" s="2" t="s">
        <v>31</v>
      </c>
      <c r="J558" s="2">
        <v>61574.0</v>
      </c>
      <c r="K558" s="2">
        <v>280.0</v>
      </c>
      <c r="L558" s="2">
        <v>18717.0</v>
      </c>
      <c r="M558" s="2">
        <v>46367.0</v>
      </c>
      <c r="N558" s="2">
        <v>8.0</v>
      </c>
      <c r="O558" s="3">
        <v>4999.665205</v>
      </c>
      <c r="P558" s="7" t="str">
        <f>VLOOKUP(A558,'New Data'!A:E,2,FALSE)</f>
        <v>Female</v>
      </c>
      <c r="Q558" s="7">
        <f>VLOOKUP(A558,'New Data'!A:E,3,FALSE)</f>
        <v>51</v>
      </c>
      <c r="R558" s="7" t="str">
        <f>VLOOKUP(A558,'New Data'!A:E,4,FALSE)</f>
        <v>Nevada</v>
      </c>
      <c r="S558" s="9">
        <f>VLOOKUP(A558,'New Data'!A:E,5,FALSE)</f>
        <v>45236</v>
      </c>
      <c r="T558" s="10">
        <f t="shared" si="3"/>
        <v>624.9581506</v>
      </c>
      <c r="U558" s="11">
        <f t="shared" si="4"/>
        <v>0.004547373892</v>
      </c>
      <c r="V558" s="12">
        <f t="shared" si="7"/>
        <v>17.85594716</v>
      </c>
      <c r="W558" s="10">
        <f t="shared" si="5"/>
        <v>81.19766793</v>
      </c>
      <c r="X558" s="11">
        <f t="shared" si="8"/>
        <v>0.02857142857</v>
      </c>
      <c r="Y558" s="11">
        <f t="shared" si="6"/>
        <v>0.303975704</v>
      </c>
    </row>
    <row r="559">
      <c r="A559" s="7" t="str">
        <f t="shared" si="1"/>
        <v>OLDCT4805K</v>
      </c>
      <c r="B559" s="2" t="s">
        <v>1854</v>
      </c>
      <c r="C559" s="2" t="s">
        <v>1855</v>
      </c>
      <c r="D559" s="7" t="str">
        <f t="shared" si="2"/>
        <v>300x250 </v>
      </c>
      <c r="E559" s="2" t="s">
        <v>1856</v>
      </c>
      <c r="F559" s="2" t="s">
        <v>66</v>
      </c>
      <c r="G559" s="8" t="s">
        <v>1857</v>
      </c>
      <c r="H559" s="2" t="s">
        <v>234</v>
      </c>
      <c r="I559" s="2" t="s">
        <v>31</v>
      </c>
      <c r="J559" s="2">
        <v>217824.0</v>
      </c>
      <c r="K559" s="2">
        <v>560.0</v>
      </c>
      <c r="L559" s="2">
        <v>75089.0</v>
      </c>
      <c r="M559" s="2">
        <v>179723.0</v>
      </c>
      <c r="N559" s="2">
        <v>16.0</v>
      </c>
      <c r="O559" s="3">
        <v>1451.808544</v>
      </c>
      <c r="P559" s="7" t="str">
        <f>VLOOKUP(A559,'New Data'!A:E,2,FALSE)</f>
        <v>Female</v>
      </c>
      <c r="Q559" s="7">
        <f>VLOOKUP(A559,'New Data'!A:E,3,FALSE)</f>
        <v>49</v>
      </c>
      <c r="R559" s="7" t="str">
        <f>VLOOKUP(A559,'New Data'!A:E,4,FALSE)</f>
        <v>New Hampshire</v>
      </c>
      <c r="S559" s="9">
        <f>VLOOKUP(A559,'New Data'!A:E,5,FALSE)</f>
        <v>45019</v>
      </c>
      <c r="T559" s="10">
        <f t="shared" si="3"/>
        <v>90.738034</v>
      </c>
      <c r="U559" s="11">
        <f t="shared" si="4"/>
        <v>0.002570882915</v>
      </c>
      <c r="V559" s="12">
        <f t="shared" si="7"/>
        <v>2.592515257</v>
      </c>
      <c r="W559" s="10">
        <f t="shared" si="5"/>
        <v>6.665053181</v>
      </c>
      <c r="X559" s="11">
        <f t="shared" si="8"/>
        <v>0.02857142857</v>
      </c>
      <c r="Y559" s="11">
        <f t="shared" si="6"/>
        <v>0.3447232628</v>
      </c>
    </row>
    <row r="560">
      <c r="A560" s="7" t="str">
        <f t="shared" si="1"/>
        <v>RUPEE8669S</v>
      </c>
      <c r="B560" s="2" t="s">
        <v>1858</v>
      </c>
      <c r="C560" s="2" t="s">
        <v>1859</v>
      </c>
      <c r="D560" s="7" t="str">
        <f t="shared" si="2"/>
        <v>320x50 </v>
      </c>
      <c r="E560" s="2" t="s">
        <v>1127</v>
      </c>
      <c r="F560" s="2" t="s">
        <v>41</v>
      </c>
      <c r="G560" s="8" t="s">
        <v>114</v>
      </c>
      <c r="H560" s="2" t="s">
        <v>30</v>
      </c>
      <c r="I560" s="2" t="s">
        <v>31</v>
      </c>
      <c r="J560" s="2">
        <v>40859.0</v>
      </c>
      <c r="K560" s="2">
        <v>144.0</v>
      </c>
      <c r="L560" s="2">
        <v>17695.0</v>
      </c>
      <c r="M560" s="2">
        <v>37108.0</v>
      </c>
      <c r="N560" s="2">
        <v>4.0</v>
      </c>
      <c r="O560" s="3">
        <v>6130.368425</v>
      </c>
      <c r="P560" s="7" t="str">
        <f>VLOOKUP(A560,'New Data'!A:E,2,FALSE)</f>
        <v>Male</v>
      </c>
      <c r="Q560" s="7">
        <f>VLOOKUP(A560,'New Data'!A:E,3,FALSE)</f>
        <v>58</v>
      </c>
      <c r="R560" s="7" t="str">
        <f>VLOOKUP(A560,'New Data'!A:E,4,FALSE)</f>
        <v>Colorado</v>
      </c>
      <c r="S560" s="9">
        <f>VLOOKUP(A560,'New Data'!A:E,5,FALSE)</f>
        <v>45139</v>
      </c>
      <c r="T560" s="10">
        <f t="shared" si="3"/>
        <v>1532.592106</v>
      </c>
      <c r="U560" s="11">
        <f t="shared" si="4"/>
        <v>0.003524315328</v>
      </c>
      <c r="V560" s="12">
        <f t="shared" si="7"/>
        <v>42.57200295</v>
      </c>
      <c r="W560" s="10">
        <f t="shared" si="5"/>
        <v>150.0371626</v>
      </c>
      <c r="X560" s="11">
        <f t="shared" si="8"/>
        <v>0.02777777778</v>
      </c>
      <c r="Y560" s="11">
        <f t="shared" si="6"/>
        <v>0.4330747204</v>
      </c>
    </row>
    <row r="561">
      <c r="A561" s="7" t="str">
        <f t="shared" si="1"/>
        <v>TSUJX7553E</v>
      </c>
      <c r="B561" s="2" t="s">
        <v>1860</v>
      </c>
      <c r="C561" s="2" t="s">
        <v>1861</v>
      </c>
      <c r="D561" s="7" t="str">
        <f t="shared" si="2"/>
        <v>320x50 </v>
      </c>
      <c r="E561" s="2" t="s">
        <v>1862</v>
      </c>
      <c r="F561" s="2" t="s">
        <v>41</v>
      </c>
      <c r="G561" s="8" t="s">
        <v>67</v>
      </c>
      <c r="H561" s="2" t="s">
        <v>30</v>
      </c>
      <c r="I561" s="2" t="s">
        <v>31</v>
      </c>
      <c r="J561" s="2">
        <v>12209.0</v>
      </c>
      <c r="K561" s="2">
        <v>147.0</v>
      </c>
      <c r="L561" s="2">
        <v>3976.0</v>
      </c>
      <c r="M561" s="2">
        <v>5219.0</v>
      </c>
      <c r="N561" s="2">
        <v>4.0</v>
      </c>
      <c r="O561" s="3">
        <v>3818.955182</v>
      </c>
      <c r="P561" s="7" t="str">
        <f>VLOOKUP(A561,'New Data'!A:E,2,FALSE)</f>
        <v>Female</v>
      </c>
      <c r="Q561" s="7">
        <f>VLOOKUP(A561,'New Data'!A:E,3,FALSE)</f>
        <v>59</v>
      </c>
      <c r="R561" s="7" t="str">
        <f>VLOOKUP(A561,'New Data'!A:E,4,FALSE)</f>
        <v>Alaska</v>
      </c>
      <c r="S561" s="9">
        <f>VLOOKUP(A561,'New Data'!A:E,5,FALSE)</f>
        <v>45353</v>
      </c>
      <c r="T561" s="10">
        <f t="shared" si="3"/>
        <v>954.7387955</v>
      </c>
      <c r="U561" s="11">
        <f t="shared" si="4"/>
        <v>0.01204029814</v>
      </c>
      <c r="V561" s="12">
        <f t="shared" si="7"/>
        <v>25.97928695</v>
      </c>
      <c r="W561" s="10">
        <f t="shared" si="5"/>
        <v>312.7983604</v>
      </c>
      <c r="X561" s="11">
        <f t="shared" si="8"/>
        <v>0.02721088435</v>
      </c>
      <c r="Y561" s="11">
        <f t="shared" si="6"/>
        <v>0.3256613973</v>
      </c>
    </row>
    <row r="562">
      <c r="A562" s="7" t="str">
        <f t="shared" si="1"/>
        <v>JMHAM7380E</v>
      </c>
      <c r="B562" s="2" t="s">
        <v>1863</v>
      </c>
      <c r="C562" s="2" t="s">
        <v>1864</v>
      </c>
      <c r="D562" s="7" t="str">
        <f t="shared" si="2"/>
        <v>320x50 </v>
      </c>
      <c r="E562" s="2" t="s">
        <v>1865</v>
      </c>
      <c r="F562" s="2" t="s">
        <v>36</v>
      </c>
      <c r="G562" s="8" t="s">
        <v>871</v>
      </c>
      <c r="H562" s="2" t="s">
        <v>30</v>
      </c>
      <c r="I562" s="2" t="s">
        <v>31</v>
      </c>
      <c r="J562" s="2">
        <v>212009.0</v>
      </c>
      <c r="K562" s="2">
        <v>555.0</v>
      </c>
      <c r="L562" s="2">
        <v>16903.0</v>
      </c>
      <c r="M562" s="2">
        <v>149653.0</v>
      </c>
      <c r="N562" s="2">
        <v>15.0</v>
      </c>
      <c r="O562" s="3">
        <v>3983.621797</v>
      </c>
      <c r="P562" s="7" t="str">
        <f>VLOOKUP(A562,'New Data'!A:E,2,FALSE)</f>
        <v>Male</v>
      </c>
      <c r="Q562" s="7">
        <f>VLOOKUP(A562,'New Data'!A:E,3,FALSE)</f>
        <v>29</v>
      </c>
      <c r="R562" s="7" t="str">
        <f>VLOOKUP(A562,'New Data'!A:E,4,FALSE)</f>
        <v>Montana</v>
      </c>
      <c r="S562" s="9">
        <f>VLOOKUP(A562,'New Data'!A:E,5,FALSE)</f>
        <v>45380</v>
      </c>
      <c r="T562" s="10">
        <f t="shared" si="3"/>
        <v>265.5747865</v>
      </c>
      <c r="U562" s="11">
        <f t="shared" si="4"/>
        <v>0.002617813395</v>
      </c>
      <c r="V562" s="12">
        <f t="shared" si="7"/>
        <v>7.177696932</v>
      </c>
      <c r="W562" s="10">
        <f t="shared" si="5"/>
        <v>18.78987117</v>
      </c>
      <c r="X562" s="11">
        <f t="shared" si="8"/>
        <v>0.02702702703</v>
      </c>
      <c r="Y562" s="11">
        <f t="shared" si="6"/>
        <v>0.07972774741</v>
      </c>
    </row>
    <row r="563">
      <c r="A563" s="7" t="str">
        <f t="shared" si="1"/>
        <v>DMNFG5266O</v>
      </c>
      <c r="B563" s="2" t="s">
        <v>1866</v>
      </c>
      <c r="C563" s="2" t="s">
        <v>1867</v>
      </c>
      <c r="D563" s="7" t="str">
        <f t="shared" si="2"/>
        <v>300x250 </v>
      </c>
      <c r="E563" s="2" t="s">
        <v>1119</v>
      </c>
      <c r="F563" s="2" t="s">
        <v>36</v>
      </c>
      <c r="G563" s="8" t="s">
        <v>157</v>
      </c>
      <c r="H563" s="2" t="s">
        <v>30</v>
      </c>
      <c r="I563" s="2" t="s">
        <v>31</v>
      </c>
      <c r="J563" s="2">
        <v>88499.0</v>
      </c>
      <c r="K563" s="2">
        <v>186.0</v>
      </c>
      <c r="L563" s="2">
        <v>18950.0</v>
      </c>
      <c r="M563" s="2">
        <v>71458.0</v>
      </c>
      <c r="N563" s="2">
        <v>5.0</v>
      </c>
      <c r="O563" s="3">
        <v>1803.139812</v>
      </c>
      <c r="P563" s="7" t="str">
        <f>VLOOKUP(A563,'New Data'!A:E,2,FALSE)</f>
        <v>Female</v>
      </c>
      <c r="Q563" s="7">
        <f>VLOOKUP(A563,'New Data'!A:E,3,FALSE)</f>
        <v>19</v>
      </c>
      <c r="R563" s="7" t="str">
        <f>VLOOKUP(A563,'New Data'!A:E,4,FALSE)</f>
        <v>Arkansas</v>
      </c>
      <c r="S563" s="9">
        <f>VLOOKUP(A563,'New Data'!A:E,5,FALSE)</f>
        <v>45128</v>
      </c>
      <c r="T563" s="10">
        <f t="shared" si="3"/>
        <v>360.6279624</v>
      </c>
      <c r="U563" s="11">
        <f t="shared" si="4"/>
        <v>0.002101718663</v>
      </c>
      <c r="V563" s="12">
        <f t="shared" si="7"/>
        <v>9.694300065</v>
      </c>
      <c r="W563" s="10">
        <f t="shared" si="5"/>
        <v>20.37469138</v>
      </c>
      <c r="X563" s="11">
        <f t="shared" si="8"/>
        <v>0.02688172043</v>
      </c>
      <c r="Y563" s="11">
        <f t="shared" si="6"/>
        <v>0.2141267133</v>
      </c>
    </row>
    <row r="564">
      <c r="A564" s="7" t="str">
        <f t="shared" si="1"/>
        <v>WZUCC2935Y</v>
      </c>
      <c r="B564" s="2" t="s">
        <v>1868</v>
      </c>
      <c r="C564" s="2" t="s">
        <v>1869</v>
      </c>
      <c r="D564" s="7" t="str">
        <f t="shared" si="2"/>
        <v>320x50 </v>
      </c>
      <c r="E564" s="2" t="s">
        <v>1870</v>
      </c>
      <c r="F564" s="2" t="s">
        <v>36</v>
      </c>
      <c r="G564" s="8" t="s">
        <v>375</v>
      </c>
      <c r="H564" s="2" t="s">
        <v>30</v>
      </c>
      <c r="I564" s="2" t="s">
        <v>31</v>
      </c>
      <c r="J564" s="2">
        <v>152881.0</v>
      </c>
      <c r="K564" s="2">
        <v>426.0</v>
      </c>
      <c r="L564" s="2">
        <v>94895.0</v>
      </c>
      <c r="M564" s="2">
        <v>145113.0</v>
      </c>
      <c r="N564" s="2">
        <v>11.0</v>
      </c>
      <c r="O564" s="3">
        <v>1496.668524</v>
      </c>
      <c r="P564" s="7" t="str">
        <f>VLOOKUP(A564,'New Data'!A:E,2,FALSE)</f>
        <v>Male</v>
      </c>
      <c r="Q564" s="7">
        <f>VLOOKUP(A564,'New Data'!A:E,3,FALSE)</f>
        <v>42</v>
      </c>
      <c r="R564" s="7" t="str">
        <f>VLOOKUP(A564,'New Data'!A:E,4,FALSE)</f>
        <v>Michigan</v>
      </c>
      <c r="S564" s="9">
        <f>VLOOKUP(A564,'New Data'!A:E,5,FALSE)</f>
        <v>45442</v>
      </c>
      <c r="T564" s="10">
        <f t="shared" si="3"/>
        <v>136.0607749</v>
      </c>
      <c r="U564" s="11">
        <f t="shared" si="4"/>
        <v>0.002786480988</v>
      </c>
      <c r="V564" s="12">
        <f t="shared" si="7"/>
        <v>3.513306394</v>
      </c>
      <c r="W564" s="10">
        <f t="shared" si="5"/>
        <v>9.789761475</v>
      </c>
      <c r="X564" s="11">
        <f t="shared" si="8"/>
        <v>0.02582159624</v>
      </c>
      <c r="Y564" s="11">
        <f t="shared" si="6"/>
        <v>0.6207115338</v>
      </c>
    </row>
    <row r="565">
      <c r="A565" s="7" t="str">
        <f t="shared" si="1"/>
        <v>YTOPI5843W</v>
      </c>
      <c r="B565" s="2" t="s">
        <v>1871</v>
      </c>
      <c r="C565" s="2" t="s">
        <v>1872</v>
      </c>
      <c r="D565" s="7" t="str">
        <f t="shared" si="2"/>
        <v>320x50 </v>
      </c>
      <c r="E565" s="2" t="s">
        <v>1873</v>
      </c>
      <c r="F565" s="2" t="s">
        <v>41</v>
      </c>
      <c r="G565" s="8" t="s">
        <v>1874</v>
      </c>
      <c r="H565" s="2" t="s">
        <v>30</v>
      </c>
      <c r="I565" s="2" t="s">
        <v>31</v>
      </c>
      <c r="J565" s="2">
        <v>54134.0</v>
      </c>
      <c r="K565" s="2">
        <v>155.0</v>
      </c>
      <c r="L565" s="2">
        <v>37418.0</v>
      </c>
      <c r="M565" s="2">
        <v>51299.0</v>
      </c>
      <c r="N565" s="2">
        <v>4.0</v>
      </c>
      <c r="O565" s="3">
        <v>1502.01775</v>
      </c>
      <c r="P565" s="7" t="str">
        <f>VLOOKUP(A565,'New Data'!A:E,2,FALSE)</f>
        <v>Female</v>
      </c>
      <c r="Q565" s="7">
        <f>VLOOKUP(A565,'New Data'!A:E,3,FALSE)</f>
        <v>54</v>
      </c>
      <c r="R565" s="7" t="str">
        <f>VLOOKUP(A565,'New Data'!A:E,4,FALSE)</f>
        <v>Iowa</v>
      </c>
      <c r="S565" s="9">
        <f>VLOOKUP(A565,'New Data'!A:E,5,FALSE)</f>
        <v>45507</v>
      </c>
      <c r="T565" s="10">
        <f t="shared" si="3"/>
        <v>375.5044375</v>
      </c>
      <c r="U565" s="11">
        <f t="shared" si="4"/>
        <v>0.002863265231</v>
      </c>
      <c r="V565" s="12">
        <f t="shared" si="7"/>
        <v>9.690437097</v>
      </c>
      <c r="W565" s="10">
        <f t="shared" si="5"/>
        <v>27.74629161</v>
      </c>
      <c r="X565" s="11">
        <f t="shared" si="8"/>
        <v>0.02580645161</v>
      </c>
      <c r="Y565" s="11">
        <f t="shared" si="6"/>
        <v>0.6912106994</v>
      </c>
    </row>
    <row r="566">
      <c r="A566" s="7" t="str">
        <f t="shared" si="1"/>
        <v>LAUXF7510L</v>
      </c>
      <c r="B566" s="2" t="s">
        <v>1875</v>
      </c>
      <c r="C566" s="2" t="s">
        <v>1876</v>
      </c>
      <c r="D566" s="7" t="str">
        <f t="shared" si="2"/>
        <v>300x250 </v>
      </c>
      <c r="E566" s="2" t="s">
        <v>333</v>
      </c>
      <c r="F566" s="2" t="s">
        <v>36</v>
      </c>
      <c r="G566" s="8" t="s">
        <v>61</v>
      </c>
      <c r="H566" s="2" t="s">
        <v>212</v>
      </c>
      <c r="I566" s="2" t="s">
        <v>31</v>
      </c>
      <c r="J566" s="2">
        <v>11062.0</v>
      </c>
      <c r="K566" s="2">
        <v>78.0</v>
      </c>
      <c r="L566" s="2">
        <v>6539.0</v>
      </c>
      <c r="M566" s="2">
        <v>9391.0</v>
      </c>
      <c r="N566" s="2">
        <v>2.0</v>
      </c>
      <c r="O566" s="3">
        <v>1500.09932</v>
      </c>
      <c r="P566" s="7" t="str">
        <f>VLOOKUP(A566,'New Data'!A:E,2,FALSE)</f>
        <v>Female</v>
      </c>
      <c r="Q566" s="7">
        <f>VLOOKUP(A566,'New Data'!A:E,3,FALSE)</f>
        <v>30</v>
      </c>
      <c r="R566" s="7" t="str">
        <f>VLOOKUP(A566,'New Data'!A:E,4,FALSE)</f>
        <v>West Virginia</v>
      </c>
      <c r="S566" s="9">
        <f>VLOOKUP(A566,'New Data'!A:E,5,FALSE)</f>
        <v>45430</v>
      </c>
      <c r="T566" s="10">
        <f t="shared" si="3"/>
        <v>750.04966</v>
      </c>
      <c r="U566" s="11">
        <f t="shared" si="4"/>
        <v>0.007051166154</v>
      </c>
      <c r="V566" s="12">
        <f t="shared" si="7"/>
        <v>19.23204256</v>
      </c>
      <c r="W566" s="10">
        <f t="shared" si="5"/>
        <v>135.6083276</v>
      </c>
      <c r="X566" s="11">
        <f t="shared" si="8"/>
        <v>0.02564102564</v>
      </c>
      <c r="Y566" s="11">
        <f t="shared" si="6"/>
        <v>0.5911227626</v>
      </c>
    </row>
    <row r="567">
      <c r="A567" s="7" t="str">
        <f t="shared" si="1"/>
        <v>JZKWS2776C</v>
      </c>
      <c r="B567" s="2" t="s">
        <v>1877</v>
      </c>
      <c r="C567" s="2" t="s">
        <v>1878</v>
      </c>
      <c r="D567" s="7" t="str">
        <f t="shared" si="2"/>
        <v>320x50 </v>
      </c>
      <c r="E567" s="2" t="s">
        <v>1879</v>
      </c>
      <c r="F567" s="2" t="s">
        <v>41</v>
      </c>
      <c r="G567" s="8" t="s">
        <v>1880</v>
      </c>
      <c r="H567" s="2" t="s">
        <v>30</v>
      </c>
      <c r="I567" s="2" t="s">
        <v>31</v>
      </c>
      <c r="J567" s="2">
        <v>95289.0</v>
      </c>
      <c r="K567" s="2">
        <v>199.0</v>
      </c>
      <c r="L567" s="2">
        <v>19527.0</v>
      </c>
      <c r="M567" s="2">
        <v>82800.0</v>
      </c>
      <c r="N567" s="2">
        <v>5.0</v>
      </c>
      <c r="O567" s="3">
        <v>3223.535948</v>
      </c>
      <c r="P567" s="7" t="str">
        <f>VLOOKUP(A567,'New Data'!A:E,2,FALSE)</f>
        <v>Male</v>
      </c>
      <c r="Q567" s="7">
        <f>VLOOKUP(A567,'New Data'!A:E,3,FALSE)</f>
        <v>45</v>
      </c>
      <c r="R567" s="7" t="str">
        <f>VLOOKUP(A567,'New Data'!A:E,4,FALSE)</f>
        <v>Missouri</v>
      </c>
      <c r="S567" s="9">
        <f>VLOOKUP(A567,'New Data'!A:E,5,FALSE)</f>
        <v>45562</v>
      </c>
      <c r="T567" s="10">
        <f t="shared" si="3"/>
        <v>644.7071896</v>
      </c>
      <c r="U567" s="11">
        <f t="shared" si="4"/>
        <v>0.002088383759</v>
      </c>
      <c r="V567" s="12">
        <f t="shared" si="7"/>
        <v>16.19867311</v>
      </c>
      <c r="W567" s="10">
        <f t="shared" si="5"/>
        <v>33.82904583</v>
      </c>
      <c r="X567" s="11">
        <f t="shared" si="8"/>
        <v>0.02512562814</v>
      </c>
      <c r="Y567" s="11">
        <f t="shared" si="6"/>
        <v>0.2049239681</v>
      </c>
    </row>
    <row r="568">
      <c r="A568" s="7" t="str">
        <f t="shared" si="1"/>
        <v>GYLSP9079C</v>
      </c>
      <c r="B568" s="2" t="s">
        <v>1881</v>
      </c>
      <c r="C568" s="2" t="s">
        <v>1882</v>
      </c>
      <c r="D568" s="7" t="str">
        <f t="shared" si="2"/>
        <v>300x250 </v>
      </c>
      <c r="E568" s="2" t="s">
        <v>1883</v>
      </c>
      <c r="F568" s="2" t="s">
        <v>66</v>
      </c>
      <c r="G568" s="8" t="s">
        <v>670</v>
      </c>
      <c r="H568" s="2" t="s">
        <v>30</v>
      </c>
      <c r="I568" s="2" t="s">
        <v>53</v>
      </c>
      <c r="J568" s="2">
        <v>16202.0</v>
      </c>
      <c r="K568" s="2">
        <v>80.0</v>
      </c>
      <c r="L568" s="2">
        <v>11786.0</v>
      </c>
      <c r="M568" s="2">
        <v>15365.0</v>
      </c>
      <c r="N568" s="2">
        <v>2.0</v>
      </c>
      <c r="O568" s="3">
        <v>1570.34276</v>
      </c>
      <c r="P568" s="7" t="str">
        <f>VLOOKUP(A568,'New Data'!A:E,2,FALSE)</f>
        <v>Female</v>
      </c>
      <c r="Q568" s="7">
        <f>VLOOKUP(A568,'New Data'!A:E,3,FALSE)</f>
        <v>19</v>
      </c>
      <c r="R568" s="7" t="str">
        <f>VLOOKUP(A568,'New Data'!A:E,4,FALSE)</f>
        <v>Missouri</v>
      </c>
      <c r="S568" s="9">
        <f>VLOOKUP(A568,'New Data'!A:E,5,FALSE)</f>
        <v>45500</v>
      </c>
      <c r="T568" s="10">
        <f t="shared" si="3"/>
        <v>785.17138</v>
      </c>
      <c r="U568" s="11">
        <f t="shared" si="4"/>
        <v>0.004937662017</v>
      </c>
      <c r="V568" s="12">
        <f t="shared" si="7"/>
        <v>19.6292845</v>
      </c>
      <c r="W568" s="10">
        <f t="shared" si="5"/>
        <v>96.9227725</v>
      </c>
      <c r="X568" s="11">
        <f t="shared" si="8"/>
        <v>0.025</v>
      </c>
      <c r="Y568" s="11">
        <f t="shared" si="6"/>
        <v>0.7274410567</v>
      </c>
    </row>
    <row r="569">
      <c r="A569" s="7" t="str">
        <f t="shared" si="1"/>
        <v>DANIT5805U</v>
      </c>
      <c r="B569" s="2" t="s">
        <v>1884</v>
      </c>
      <c r="C569" s="2" t="s">
        <v>1885</v>
      </c>
      <c r="D569" s="7" t="str">
        <f t="shared" si="2"/>
        <v>320x50 </v>
      </c>
      <c r="E569" s="2" t="s">
        <v>1886</v>
      </c>
      <c r="F569" s="2" t="s">
        <v>41</v>
      </c>
      <c r="G569" s="8" t="s">
        <v>689</v>
      </c>
      <c r="H569" s="2" t="s">
        <v>71</v>
      </c>
      <c r="I569" s="2" t="s">
        <v>31</v>
      </c>
      <c r="J569" s="2">
        <v>8278.0</v>
      </c>
      <c r="K569" s="2">
        <v>40.0</v>
      </c>
      <c r="L569" s="2">
        <v>6758.0</v>
      </c>
      <c r="M569" s="2">
        <v>7537.0</v>
      </c>
      <c r="N569" s="2">
        <v>1.0</v>
      </c>
      <c r="O569" s="3">
        <v>1526.296619</v>
      </c>
      <c r="P569" s="7" t="str">
        <f>VLOOKUP(A569,'New Data'!A:E,2,FALSE)</f>
        <v>Male</v>
      </c>
      <c r="Q569" s="7">
        <f>VLOOKUP(A569,'New Data'!A:E,3,FALSE)</f>
        <v>55</v>
      </c>
      <c r="R569" s="7" t="str">
        <f>VLOOKUP(A569,'New Data'!A:E,4,FALSE)</f>
        <v>New Jersey</v>
      </c>
      <c r="S569" s="9">
        <f>VLOOKUP(A569,'New Data'!A:E,5,FALSE)</f>
        <v>45041</v>
      </c>
      <c r="T569" s="10">
        <f t="shared" si="3"/>
        <v>1526.296619</v>
      </c>
      <c r="U569" s="11">
        <f t="shared" si="4"/>
        <v>0.004832085045</v>
      </c>
      <c r="V569" s="12">
        <f t="shared" si="7"/>
        <v>38.15741548</v>
      </c>
      <c r="W569" s="10">
        <f t="shared" si="5"/>
        <v>184.3798767</v>
      </c>
      <c r="X569" s="11">
        <f t="shared" si="8"/>
        <v>0.025</v>
      </c>
      <c r="Y569" s="11">
        <f t="shared" si="6"/>
        <v>0.8163807683</v>
      </c>
    </row>
    <row r="570">
      <c r="A570" s="7" t="str">
        <f t="shared" si="1"/>
        <v>LBLVK2168C</v>
      </c>
      <c r="B570" s="2" t="s">
        <v>1887</v>
      </c>
      <c r="C570" s="2" t="s">
        <v>1888</v>
      </c>
      <c r="D570" s="7" t="str">
        <f t="shared" si="2"/>
        <v>300x250 </v>
      </c>
      <c r="E570" s="2" t="s">
        <v>1889</v>
      </c>
      <c r="F570" s="2" t="s">
        <v>36</v>
      </c>
      <c r="G570" s="8" t="s">
        <v>114</v>
      </c>
      <c r="H570" s="2" t="s">
        <v>62</v>
      </c>
      <c r="I570" s="2" t="s">
        <v>43</v>
      </c>
      <c r="J570" s="2">
        <v>65043.0</v>
      </c>
      <c r="K570" s="2">
        <v>160.0</v>
      </c>
      <c r="L570" s="2">
        <v>25871.0</v>
      </c>
      <c r="M570" s="2">
        <v>53969.0</v>
      </c>
      <c r="N570" s="2">
        <v>4.0</v>
      </c>
      <c r="O570" s="3">
        <v>2347.918531</v>
      </c>
      <c r="P570" s="7" t="str">
        <f>VLOOKUP(A570,'New Data'!A:E,2,FALSE)</f>
        <v>Male</v>
      </c>
      <c r="Q570" s="7">
        <f>VLOOKUP(A570,'New Data'!A:E,3,FALSE)</f>
        <v>61</v>
      </c>
      <c r="R570" s="7" t="str">
        <f>VLOOKUP(A570,'New Data'!A:E,4,FALSE)</f>
        <v>Tennessee</v>
      </c>
      <c r="S570" s="9">
        <f>VLOOKUP(A570,'New Data'!A:E,5,FALSE)</f>
        <v>45272</v>
      </c>
      <c r="T570" s="10">
        <f t="shared" si="3"/>
        <v>586.9796328</v>
      </c>
      <c r="U570" s="11">
        <f t="shared" si="4"/>
        <v>0.002459911136</v>
      </c>
      <c r="V570" s="12">
        <f t="shared" si="7"/>
        <v>14.67449082</v>
      </c>
      <c r="W570" s="10">
        <f t="shared" si="5"/>
        <v>36.09794338</v>
      </c>
      <c r="X570" s="11">
        <f t="shared" si="8"/>
        <v>0.025</v>
      </c>
      <c r="Y570" s="11">
        <f t="shared" si="6"/>
        <v>0.3977522562</v>
      </c>
    </row>
    <row r="571">
      <c r="A571" s="7" t="str">
        <f t="shared" si="1"/>
        <v>EUWTQ7057W</v>
      </c>
      <c r="B571" s="2" t="s">
        <v>1890</v>
      </c>
      <c r="C571" s="2" t="s">
        <v>1891</v>
      </c>
      <c r="D571" s="7" t="str">
        <f t="shared" si="2"/>
        <v>300x250 </v>
      </c>
      <c r="E571" s="2" t="s">
        <v>1892</v>
      </c>
      <c r="F571" s="2" t="s">
        <v>66</v>
      </c>
      <c r="G571" s="8" t="s">
        <v>29</v>
      </c>
      <c r="H571" s="2" t="s">
        <v>48</v>
      </c>
      <c r="I571" s="2" t="s">
        <v>31</v>
      </c>
      <c r="J571" s="2">
        <v>9210.0</v>
      </c>
      <c r="K571" s="2">
        <v>80.0</v>
      </c>
      <c r="L571" s="2">
        <v>3798.0</v>
      </c>
      <c r="M571" s="2">
        <v>8619.0</v>
      </c>
      <c r="N571" s="2">
        <v>2.0</v>
      </c>
      <c r="O571" s="3">
        <v>1536.629068</v>
      </c>
      <c r="P571" s="7" t="str">
        <f>VLOOKUP(A571,'New Data'!A:E,2,FALSE)</f>
        <v>Female</v>
      </c>
      <c r="Q571" s="7">
        <f>VLOOKUP(A571,'New Data'!A:E,3,FALSE)</f>
        <v>64</v>
      </c>
      <c r="R571" s="7" t="str">
        <f>VLOOKUP(A571,'New Data'!A:E,4,FALSE)</f>
        <v>Tennessee</v>
      </c>
      <c r="S571" s="9">
        <f>VLOOKUP(A571,'New Data'!A:E,5,FALSE)</f>
        <v>45543</v>
      </c>
      <c r="T571" s="10">
        <f t="shared" si="3"/>
        <v>768.314534</v>
      </c>
      <c r="U571" s="11">
        <f t="shared" si="4"/>
        <v>0.008686210641</v>
      </c>
      <c r="V571" s="12">
        <f t="shared" si="7"/>
        <v>19.20786335</v>
      </c>
      <c r="W571" s="10">
        <f t="shared" si="5"/>
        <v>166.843547</v>
      </c>
      <c r="X571" s="11">
        <f t="shared" si="8"/>
        <v>0.025</v>
      </c>
      <c r="Y571" s="11">
        <f t="shared" si="6"/>
        <v>0.4123778502</v>
      </c>
    </row>
    <row r="572">
      <c r="A572" s="7" t="str">
        <f t="shared" si="1"/>
        <v>TPPAP8234B</v>
      </c>
      <c r="B572" s="2" t="s">
        <v>1893</v>
      </c>
      <c r="C572" s="2" t="s">
        <v>1894</v>
      </c>
      <c r="D572" s="7" t="str">
        <f t="shared" si="2"/>
        <v>300x250 </v>
      </c>
      <c r="E572" s="2" t="s">
        <v>1895</v>
      </c>
      <c r="F572" s="2" t="s">
        <v>28</v>
      </c>
      <c r="G572" s="8" t="s">
        <v>1896</v>
      </c>
      <c r="H572" s="2" t="s">
        <v>48</v>
      </c>
      <c r="I572" s="2" t="s">
        <v>31</v>
      </c>
      <c r="J572" s="2">
        <v>9702.0</v>
      </c>
      <c r="K572" s="2">
        <v>40.0</v>
      </c>
      <c r="L572" s="2">
        <v>5564.0</v>
      </c>
      <c r="M572" s="2">
        <v>8210.0</v>
      </c>
      <c r="N572" s="2">
        <v>1.0</v>
      </c>
      <c r="O572" s="3">
        <v>5711.39201</v>
      </c>
      <c r="P572" s="7" t="str">
        <f>VLOOKUP(A572,'New Data'!A:E,2,FALSE)</f>
        <v>Female</v>
      </c>
      <c r="Q572" s="7">
        <f>VLOOKUP(A572,'New Data'!A:E,3,FALSE)</f>
        <v>41</v>
      </c>
      <c r="R572" s="7" t="str">
        <f>VLOOKUP(A572,'New Data'!A:E,4,FALSE)</f>
        <v>West Virginia</v>
      </c>
      <c r="S572" s="9">
        <f>VLOOKUP(A572,'New Data'!A:E,5,FALSE)</f>
        <v>44956</v>
      </c>
      <c r="T572" s="10">
        <f t="shared" si="3"/>
        <v>5711.39201</v>
      </c>
      <c r="U572" s="11">
        <f t="shared" si="4"/>
        <v>0.004122861266</v>
      </c>
      <c r="V572" s="12">
        <f t="shared" si="7"/>
        <v>142.7848003</v>
      </c>
      <c r="W572" s="10">
        <f t="shared" si="5"/>
        <v>588.6819223</v>
      </c>
      <c r="X572" s="11">
        <f t="shared" si="8"/>
        <v>0.025</v>
      </c>
      <c r="Y572" s="11">
        <f t="shared" si="6"/>
        <v>0.5734900021</v>
      </c>
    </row>
    <row r="573">
      <c r="A573" s="7" t="str">
        <f t="shared" si="1"/>
        <v>DLXOX1644U</v>
      </c>
      <c r="B573" s="2" t="s">
        <v>1897</v>
      </c>
      <c r="C573" s="2" t="s">
        <v>1898</v>
      </c>
      <c r="D573" s="7" t="str">
        <f t="shared" si="2"/>
        <v>320x50 </v>
      </c>
      <c r="E573" s="2" t="s">
        <v>226</v>
      </c>
      <c r="F573" s="2" t="s">
        <v>66</v>
      </c>
      <c r="G573" s="8" t="s">
        <v>534</v>
      </c>
      <c r="H573" s="2" t="s">
        <v>30</v>
      </c>
      <c r="I573" s="2" t="s">
        <v>31</v>
      </c>
      <c r="J573" s="2">
        <v>97346.0</v>
      </c>
      <c r="K573" s="2">
        <v>790.0</v>
      </c>
      <c r="L573" s="2">
        <v>44118.0</v>
      </c>
      <c r="M573" s="2">
        <v>91080.0</v>
      </c>
      <c r="N573" s="2">
        <v>19.0</v>
      </c>
      <c r="O573" s="3">
        <v>1657.56487</v>
      </c>
      <c r="P573" s="7" t="str">
        <f>VLOOKUP(A573,'New Data'!A:E,2,FALSE)</f>
        <v>Female</v>
      </c>
      <c r="Q573" s="7">
        <f>VLOOKUP(A573,'New Data'!A:E,3,FALSE)</f>
        <v>43</v>
      </c>
      <c r="R573" s="7" t="str">
        <f>VLOOKUP(A573,'New Data'!A:E,4,FALSE)</f>
        <v>Maryland</v>
      </c>
      <c r="S573" s="9">
        <f>VLOOKUP(A573,'New Data'!A:E,5,FALSE)</f>
        <v>45453</v>
      </c>
      <c r="T573" s="10">
        <f t="shared" si="3"/>
        <v>87.24025632</v>
      </c>
      <c r="U573" s="11">
        <f t="shared" si="4"/>
        <v>0.008115382245</v>
      </c>
      <c r="V573" s="12">
        <f t="shared" si="7"/>
        <v>2.09818338</v>
      </c>
      <c r="W573" s="10">
        <f t="shared" si="5"/>
        <v>17.02756015</v>
      </c>
      <c r="X573" s="11">
        <f t="shared" si="8"/>
        <v>0.02405063291</v>
      </c>
      <c r="Y573" s="11">
        <f t="shared" si="6"/>
        <v>0.4532081441</v>
      </c>
    </row>
    <row r="574">
      <c r="A574" s="7" t="str">
        <f t="shared" si="1"/>
        <v>DYSHC7693I</v>
      </c>
      <c r="B574" s="2" t="s">
        <v>1899</v>
      </c>
      <c r="C574" s="2" t="s">
        <v>1900</v>
      </c>
      <c r="D574" s="7" t="str">
        <f t="shared" si="2"/>
        <v>320x50 </v>
      </c>
      <c r="E574" s="2" t="s">
        <v>1901</v>
      </c>
      <c r="F574" s="2" t="s">
        <v>41</v>
      </c>
      <c r="G574" s="8" t="s">
        <v>726</v>
      </c>
      <c r="H574" s="2" t="s">
        <v>30</v>
      </c>
      <c r="I574" s="2" t="s">
        <v>31</v>
      </c>
      <c r="J574" s="2">
        <v>65380.0</v>
      </c>
      <c r="K574" s="2">
        <v>208.0</v>
      </c>
      <c r="L574" s="2">
        <v>30039.0</v>
      </c>
      <c r="M574" s="2">
        <v>60482.0</v>
      </c>
      <c r="N574" s="2">
        <v>5.0</v>
      </c>
      <c r="O574" s="3">
        <v>2905.884162</v>
      </c>
      <c r="P574" s="7" t="str">
        <f>VLOOKUP(A574,'New Data'!A:E,2,FALSE)</f>
        <v>Female</v>
      </c>
      <c r="Q574" s="7">
        <f>VLOOKUP(A574,'New Data'!A:E,3,FALSE)</f>
        <v>58</v>
      </c>
      <c r="R574" s="7" t="str">
        <f>VLOOKUP(A574,'New Data'!A:E,4,FALSE)</f>
        <v>Alaska</v>
      </c>
      <c r="S574" s="9">
        <f>VLOOKUP(A574,'New Data'!A:E,5,FALSE)</f>
        <v>44941</v>
      </c>
      <c r="T574" s="10">
        <f t="shared" si="3"/>
        <v>581.1768324</v>
      </c>
      <c r="U574" s="11">
        <f t="shared" si="4"/>
        <v>0.00318140104</v>
      </c>
      <c r="V574" s="12">
        <f t="shared" si="7"/>
        <v>13.97059693</v>
      </c>
      <c r="W574" s="10">
        <f t="shared" si="5"/>
        <v>44.44607161</v>
      </c>
      <c r="X574" s="11">
        <f t="shared" si="8"/>
        <v>0.02403846154</v>
      </c>
      <c r="Y574" s="11">
        <f t="shared" si="6"/>
        <v>0.4594524319</v>
      </c>
    </row>
    <row r="575">
      <c r="A575" s="7" t="str">
        <f t="shared" si="1"/>
        <v>SERKQ1423A</v>
      </c>
      <c r="B575" s="2" t="s">
        <v>1902</v>
      </c>
      <c r="C575" s="2" t="s">
        <v>1903</v>
      </c>
      <c r="D575" s="7" t="str">
        <f t="shared" si="2"/>
        <v>320x50 </v>
      </c>
      <c r="E575" s="2" t="s">
        <v>1904</v>
      </c>
      <c r="F575" s="2" t="s">
        <v>36</v>
      </c>
      <c r="G575" s="8" t="s">
        <v>404</v>
      </c>
      <c r="H575" s="2" t="s">
        <v>48</v>
      </c>
      <c r="I575" s="2" t="s">
        <v>31</v>
      </c>
      <c r="J575" s="2">
        <v>19549.0</v>
      </c>
      <c r="K575" s="2">
        <v>84.0</v>
      </c>
      <c r="L575" s="2">
        <v>6187.0</v>
      </c>
      <c r="M575" s="2">
        <v>17166.0</v>
      </c>
      <c r="N575" s="2">
        <v>2.0</v>
      </c>
      <c r="O575" s="3">
        <v>1844.986921</v>
      </c>
      <c r="P575" s="7" t="str">
        <f>VLOOKUP(A575,'New Data'!A:E,2,FALSE)</f>
        <v>Male</v>
      </c>
      <c r="Q575" s="7">
        <f>VLOOKUP(A575,'New Data'!A:E,3,FALSE)</f>
        <v>46</v>
      </c>
      <c r="R575" s="7" t="str">
        <f>VLOOKUP(A575,'New Data'!A:E,4,FALSE)</f>
        <v>Virginia</v>
      </c>
      <c r="S575" s="9">
        <f>VLOOKUP(A575,'New Data'!A:E,5,FALSE)</f>
        <v>45534</v>
      </c>
      <c r="T575" s="10">
        <f t="shared" si="3"/>
        <v>922.4934605</v>
      </c>
      <c r="U575" s="11">
        <f t="shared" si="4"/>
        <v>0.004296894982</v>
      </c>
      <c r="V575" s="12">
        <f t="shared" si="7"/>
        <v>21.96413001</v>
      </c>
      <c r="W575" s="10">
        <f t="shared" si="5"/>
        <v>94.37756003</v>
      </c>
      <c r="X575" s="11">
        <f t="shared" si="8"/>
        <v>0.02380952381</v>
      </c>
      <c r="Y575" s="11">
        <f t="shared" si="6"/>
        <v>0.3164867768</v>
      </c>
    </row>
    <row r="576">
      <c r="A576" s="7" t="str">
        <f t="shared" si="1"/>
        <v>LAUXF7510L</v>
      </c>
      <c r="B576" s="2" t="s">
        <v>1905</v>
      </c>
      <c r="C576" s="2" t="s">
        <v>1906</v>
      </c>
      <c r="D576" s="7" t="str">
        <f t="shared" si="2"/>
        <v>300x250 </v>
      </c>
      <c r="E576" s="2" t="s">
        <v>333</v>
      </c>
      <c r="F576" s="2" t="s">
        <v>28</v>
      </c>
      <c r="G576" s="8" t="s">
        <v>1907</v>
      </c>
      <c r="H576" s="2" t="s">
        <v>30</v>
      </c>
      <c r="I576" s="2" t="s">
        <v>31</v>
      </c>
      <c r="J576" s="2">
        <v>10485.0</v>
      </c>
      <c r="K576" s="2">
        <v>84.0</v>
      </c>
      <c r="L576" s="2">
        <v>4255.0</v>
      </c>
      <c r="M576" s="2">
        <v>7669.0</v>
      </c>
      <c r="N576" s="2">
        <v>2.0</v>
      </c>
      <c r="O576" s="3">
        <v>2239.262819</v>
      </c>
      <c r="P576" s="7" t="str">
        <f>VLOOKUP(A576,'New Data'!A:E,2,FALSE)</f>
        <v>Female</v>
      </c>
      <c r="Q576" s="7">
        <f>VLOOKUP(A576,'New Data'!A:E,3,FALSE)</f>
        <v>30</v>
      </c>
      <c r="R576" s="7" t="str">
        <f>VLOOKUP(A576,'New Data'!A:E,4,FALSE)</f>
        <v>West Virginia</v>
      </c>
      <c r="S576" s="9">
        <f>VLOOKUP(A576,'New Data'!A:E,5,FALSE)</f>
        <v>45430</v>
      </c>
      <c r="T576" s="10">
        <f t="shared" si="3"/>
        <v>1119.63141</v>
      </c>
      <c r="U576" s="11">
        <f t="shared" si="4"/>
        <v>0.008011444921</v>
      </c>
      <c r="V576" s="12">
        <f t="shared" si="7"/>
        <v>26.6578907</v>
      </c>
      <c r="W576" s="10">
        <f t="shared" si="5"/>
        <v>213.5682231</v>
      </c>
      <c r="X576" s="11">
        <f t="shared" si="8"/>
        <v>0.02380952381</v>
      </c>
      <c r="Y576" s="11">
        <f t="shared" si="6"/>
        <v>0.405817835</v>
      </c>
    </row>
    <row r="577">
      <c r="A577" s="7" t="str">
        <f t="shared" si="1"/>
        <v>DLRVS3201A</v>
      </c>
      <c r="B577" s="2" t="s">
        <v>1908</v>
      </c>
      <c r="C577" s="2" t="s">
        <v>1909</v>
      </c>
      <c r="D577" s="7" t="str">
        <f t="shared" si="2"/>
        <v>320x50 </v>
      </c>
      <c r="E577" s="2" t="s">
        <v>1910</v>
      </c>
      <c r="F577" s="2" t="s">
        <v>28</v>
      </c>
      <c r="G577" s="8" t="s">
        <v>114</v>
      </c>
      <c r="H577" s="2" t="s">
        <v>30</v>
      </c>
      <c r="I577" s="2" t="s">
        <v>31</v>
      </c>
      <c r="J577" s="2">
        <v>85280.0</v>
      </c>
      <c r="K577" s="2">
        <v>211.0</v>
      </c>
      <c r="L577" s="2">
        <v>35860.0</v>
      </c>
      <c r="M577" s="2">
        <v>79837.0</v>
      </c>
      <c r="N577" s="2">
        <v>5.0</v>
      </c>
      <c r="O577" s="3">
        <v>2217.932092</v>
      </c>
      <c r="P577" s="7" t="str">
        <f>VLOOKUP(A577,'New Data'!A:E,2,FALSE)</f>
        <v>Male</v>
      </c>
      <c r="Q577" s="7">
        <f>VLOOKUP(A577,'New Data'!A:E,3,FALSE)</f>
        <v>20</v>
      </c>
      <c r="R577" s="7" t="str">
        <f>VLOOKUP(A577,'New Data'!A:E,4,FALSE)</f>
        <v>Virginia</v>
      </c>
      <c r="S577" s="9">
        <f>VLOOKUP(A577,'New Data'!A:E,5,FALSE)</f>
        <v>45531</v>
      </c>
      <c r="T577" s="10">
        <f t="shared" si="3"/>
        <v>443.5864184</v>
      </c>
      <c r="U577" s="11">
        <f t="shared" si="4"/>
        <v>0.002474202627</v>
      </c>
      <c r="V577" s="12">
        <f t="shared" si="7"/>
        <v>10.5115265</v>
      </c>
      <c r="W577" s="10">
        <f t="shared" si="5"/>
        <v>26.00764648</v>
      </c>
      <c r="X577" s="11">
        <f t="shared" si="8"/>
        <v>0.02369668246</v>
      </c>
      <c r="Y577" s="11">
        <f t="shared" si="6"/>
        <v>0.4204971857</v>
      </c>
    </row>
    <row r="578">
      <c r="A578" s="7" t="str">
        <f t="shared" si="1"/>
        <v>DZKXR6496B</v>
      </c>
      <c r="B578" s="2" t="s">
        <v>1911</v>
      </c>
      <c r="C578" s="2" t="s">
        <v>1912</v>
      </c>
      <c r="D578" s="7" t="str">
        <f t="shared" si="2"/>
        <v>300x250 </v>
      </c>
      <c r="E578" s="2" t="s">
        <v>1913</v>
      </c>
      <c r="F578" s="2" t="s">
        <v>28</v>
      </c>
      <c r="G578" s="8" t="s">
        <v>207</v>
      </c>
      <c r="H578" s="2" t="s">
        <v>48</v>
      </c>
      <c r="I578" s="2" t="s">
        <v>31</v>
      </c>
      <c r="J578" s="2">
        <v>57917.0</v>
      </c>
      <c r="K578" s="2">
        <v>212.0</v>
      </c>
      <c r="L578" s="2">
        <v>3650.0</v>
      </c>
      <c r="M578" s="2">
        <v>55128.0</v>
      </c>
      <c r="N578" s="2">
        <v>5.0</v>
      </c>
      <c r="O578" s="3">
        <v>1669.728905</v>
      </c>
      <c r="P578" s="7" t="str">
        <f>VLOOKUP(A578,'New Data'!A:E,2,FALSE)</f>
        <v>Female</v>
      </c>
      <c r="Q578" s="7">
        <f>VLOOKUP(A578,'New Data'!A:E,3,FALSE)</f>
        <v>32</v>
      </c>
      <c r="R578" s="7" t="str">
        <f>VLOOKUP(A578,'New Data'!A:E,4,FALSE)</f>
        <v>Utah</v>
      </c>
      <c r="S578" s="9">
        <f>VLOOKUP(A578,'New Data'!A:E,5,FALSE)</f>
        <v>45547</v>
      </c>
      <c r="T578" s="10">
        <f t="shared" si="3"/>
        <v>333.945781</v>
      </c>
      <c r="U578" s="11">
        <f t="shared" si="4"/>
        <v>0.003660410588</v>
      </c>
      <c r="V578" s="12">
        <f t="shared" si="7"/>
        <v>7.876079741</v>
      </c>
      <c r="W578" s="10">
        <f t="shared" si="5"/>
        <v>28.82968567</v>
      </c>
      <c r="X578" s="11">
        <f t="shared" si="8"/>
        <v>0.02358490566</v>
      </c>
      <c r="Y578" s="11">
        <f t="shared" si="6"/>
        <v>0.06302122002</v>
      </c>
    </row>
    <row r="579">
      <c r="A579" s="7" t="str">
        <f t="shared" si="1"/>
        <v>VQWRD0962W</v>
      </c>
      <c r="B579" s="2" t="s">
        <v>1914</v>
      </c>
      <c r="C579" s="2" t="s">
        <v>1915</v>
      </c>
      <c r="D579" s="7" t="str">
        <f t="shared" si="2"/>
        <v>300x250 </v>
      </c>
      <c r="E579" s="2" t="s">
        <v>1916</v>
      </c>
      <c r="F579" s="2" t="s">
        <v>41</v>
      </c>
      <c r="G579" s="8" t="s">
        <v>449</v>
      </c>
      <c r="H579" s="2" t="s">
        <v>48</v>
      </c>
      <c r="I579" s="2" t="s">
        <v>53</v>
      </c>
      <c r="J579" s="2">
        <v>59296.0</v>
      </c>
      <c r="K579" s="2">
        <v>170.0</v>
      </c>
      <c r="L579" s="2">
        <v>25482.0</v>
      </c>
      <c r="M579" s="2">
        <v>54149.0</v>
      </c>
      <c r="N579" s="2">
        <v>4.0</v>
      </c>
      <c r="O579" s="3">
        <v>1568.715259</v>
      </c>
      <c r="P579" s="7" t="str">
        <f>VLOOKUP(A579,'New Data'!A:E,2,FALSE)</f>
        <v>Male</v>
      </c>
      <c r="Q579" s="7">
        <f>VLOOKUP(A579,'New Data'!A:E,3,FALSE)</f>
        <v>35</v>
      </c>
      <c r="R579" s="7" t="str">
        <f>VLOOKUP(A579,'New Data'!A:E,4,FALSE)</f>
        <v>Maine</v>
      </c>
      <c r="S579" s="9">
        <f>VLOOKUP(A579,'New Data'!A:E,5,FALSE)</f>
        <v>45431</v>
      </c>
      <c r="T579" s="10">
        <f t="shared" si="3"/>
        <v>392.1788148</v>
      </c>
      <c r="U579" s="11">
        <f t="shared" si="4"/>
        <v>0.002866972477</v>
      </c>
      <c r="V579" s="12">
        <f t="shared" si="7"/>
        <v>9.227736818</v>
      </c>
      <c r="W579" s="10">
        <f t="shared" si="5"/>
        <v>26.45566748</v>
      </c>
      <c r="X579" s="11">
        <f t="shared" si="8"/>
        <v>0.02352941176</v>
      </c>
      <c r="Y579" s="11">
        <f t="shared" si="6"/>
        <v>0.4297423098</v>
      </c>
    </row>
    <row r="580">
      <c r="A580" s="7" t="str">
        <f t="shared" si="1"/>
        <v>RESTH6166P</v>
      </c>
      <c r="B580" s="2" t="s">
        <v>1917</v>
      </c>
      <c r="C580" s="2" t="s">
        <v>1918</v>
      </c>
      <c r="D580" s="7" t="str">
        <f t="shared" si="2"/>
        <v>320x50 </v>
      </c>
      <c r="E580" s="2" t="s">
        <v>160</v>
      </c>
      <c r="F580" s="2" t="s">
        <v>36</v>
      </c>
      <c r="G580" s="8" t="s">
        <v>387</v>
      </c>
      <c r="H580" s="2" t="s">
        <v>30</v>
      </c>
      <c r="I580" s="2" t="s">
        <v>31</v>
      </c>
      <c r="J580" s="2">
        <v>47931.0</v>
      </c>
      <c r="K580" s="2">
        <v>170.0</v>
      </c>
      <c r="L580" s="2">
        <v>15989.0</v>
      </c>
      <c r="M580" s="2">
        <v>38916.0</v>
      </c>
      <c r="N580" s="2">
        <v>4.0</v>
      </c>
      <c r="O580" s="3">
        <v>1487.228625</v>
      </c>
      <c r="P580" s="7" t="str">
        <f>VLOOKUP(A580,'New Data'!A:E,2,FALSE)</f>
        <v>Male</v>
      </c>
      <c r="Q580" s="7">
        <f>VLOOKUP(A580,'New Data'!A:E,3,FALSE)</f>
        <v>49</v>
      </c>
      <c r="R580" s="7" t="str">
        <f>VLOOKUP(A580,'New Data'!A:E,4,FALSE)</f>
        <v>South Dakota</v>
      </c>
      <c r="S580" s="9">
        <f>VLOOKUP(A580,'New Data'!A:E,5,FALSE)</f>
        <v>45156</v>
      </c>
      <c r="T580" s="10">
        <f t="shared" si="3"/>
        <v>371.8071563</v>
      </c>
      <c r="U580" s="11">
        <f t="shared" si="4"/>
        <v>0.003546765142</v>
      </c>
      <c r="V580" s="12">
        <f t="shared" si="7"/>
        <v>8.748403676</v>
      </c>
      <c r="W580" s="10">
        <f t="shared" si="5"/>
        <v>31.0285332</v>
      </c>
      <c r="X580" s="11">
        <f t="shared" si="8"/>
        <v>0.02352941176</v>
      </c>
      <c r="Y580" s="11">
        <f t="shared" si="6"/>
        <v>0.3335836932</v>
      </c>
    </row>
    <row r="581">
      <c r="A581" s="7" t="str">
        <f t="shared" si="1"/>
        <v>SWROB3634I</v>
      </c>
      <c r="B581" s="2" t="s">
        <v>1919</v>
      </c>
      <c r="C581" s="2" t="s">
        <v>1920</v>
      </c>
      <c r="D581" s="7" t="str">
        <f t="shared" si="2"/>
        <v>300x250 </v>
      </c>
      <c r="E581" s="2" t="s">
        <v>1921</v>
      </c>
      <c r="F581" s="2" t="s">
        <v>66</v>
      </c>
      <c r="G581" s="8" t="s">
        <v>181</v>
      </c>
      <c r="H581" s="2" t="s">
        <v>48</v>
      </c>
      <c r="I581" s="2" t="s">
        <v>31</v>
      </c>
      <c r="J581" s="2">
        <v>1956642.0</v>
      </c>
      <c r="K581" s="2">
        <v>4563.0</v>
      </c>
      <c r="L581" s="2">
        <v>981461.0</v>
      </c>
      <c r="M581" s="2">
        <v>1731673.0</v>
      </c>
      <c r="N581" s="2">
        <v>106.0</v>
      </c>
      <c r="O581" s="3">
        <v>7730.240616</v>
      </c>
      <c r="P581" s="7" t="str">
        <f>VLOOKUP(A581,'New Data'!A:E,2,FALSE)</f>
        <v>Male</v>
      </c>
      <c r="Q581" s="7">
        <f>VLOOKUP(A581,'New Data'!A:E,3,FALSE)</f>
        <v>45</v>
      </c>
      <c r="R581" s="7" t="str">
        <f>VLOOKUP(A581,'New Data'!A:E,4,FALSE)</f>
        <v>Mississippi</v>
      </c>
      <c r="S581" s="9">
        <f>VLOOKUP(A581,'New Data'!A:E,5,FALSE)</f>
        <v>45346</v>
      </c>
      <c r="T581" s="10">
        <f t="shared" si="3"/>
        <v>72.92679826</v>
      </c>
      <c r="U581" s="11">
        <f t="shared" si="4"/>
        <v>0.002332056656</v>
      </c>
      <c r="V581" s="12">
        <f t="shared" si="7"/>
        <v>1.694113657</v>
      </c>
      <c r="W581" s="10">
        <f t="shared" si="5"/>
        <v>3.95076903</v>
      </c>
      <c r="X581" s="11">
        <f t="shared" si="8"/>
        <v>0.02323033092</v>
      </c>
      <c r="Y581" s="11">
        <f t="shared" si="6"/>
        <v>0.5016047902</v>
      </c>
    </row>
    <row r="582">
      <c r="A582" s="7" t="str">
        <f t="shared" si="1"/>
        <v>ASKQT4796T</v>
      </c>
      <c r="B582" s="2" t="s">
        <v>1922</v>
      </c>
      <c r="C582" s="2" t="s">
        <v>1923</v>
      </c>
      <c r="D582" s="7" t="str">
        <f t="shared" si="2"/>
        <v>320x50 </v>
      </c>
      <c r="E582" s="2" t="s">
        <v>1924</v>
      </c>
      <c r="F582" s="2" t="s">
        <v>41</v>
      </c>
      <c r="G582" s="8" t="s">
        <v>29</v>
      </c>
      <c r="H582" s="2" t="s">
        <v>71</v>
      </c>
      <c r="I582" s="2" t="s">
        <v>31</v>
      </c>
      <c r="J582" s="2">
        <v>12088.0</v>
      </c>
      <c r="K582" s="2">
        <v>88.0</v>
      </c>
      <c r="L582" s="2">
        <v>1124.0</v>
      </c>
      <c r="M582" s="2">
        <v>10003.0</v>
      </c>
      <c r="N582" s="2">
        <v>2.0</v>
      </c>
      <c r="O582" s="3">
        <v>1500.026152</v>
      </c>
      <c r="P582" s="7" t="str">
        <f>VLOOKUP(A582,'New Data'!A:E,2,FALSE)</f>
        <v>Female</v>
      </c>
      <c r="Q582" s="7">
        <f>VLOOKUP(A582,'New Data'!A:E,3,FALSE)</f>
        <v>60</v>
      </c>
      <c r="R582" s="7" t="str">
        <f>VLOOKUP(A582,'New Data'!A:E,4,FALSE)</f>
        <v>Connecticut</v>
      </c>
      <c r="S582" s="9">
        <f>VLOOKUP(A582,'New Data'!A:E,5,FALSE)</f>
        <v>45244</v>
      </c>
      <c r="T582" s="10">
        <f t="shared" si="3"/>
        <v>750.013076</v>
      </c>
      <c r="U582" s="11">
        <f t="shared" si="4"/>
        <v>0.007279947055</v>
      </c>
      <c r="V582" s="12">
        <f t="shared" si="7"/>
        <v>17.04575173</v>
      </c>
      <c r="W582" s="10">
        <f t="shared" si="5"/>
        <v>124.0921701</v>
      </c>
      <c r="X582" s="11">
        <f t="shared" si="8"/>
        <v>0.02272727273</v>
      </c>
      <c r="Y582" s="11">
        <f t="shared" si="6"/>
        <v>0.09298477829</v>
      </c>
    </row>
    <row r="583">
      <c r="A583" s="7" t="str">
        <f t="shared" si="1"/>
        <v>SPCMX2024W</v>
      </c>
      <c r="B583" s="2" t="s">
        <v>1925</v>
      </c>
      <c r="C583" s="2" t="s">
        <v>1926</v>
      </c>
      <c r="D583" s="7" t="str">
        <f t="shared" si="2"/>
        <v>320x50 </v>
      </c>
      <c r="E583" s="2" t="s">
        <v>1927</v>
      </c>
      <c r="F583" s="2" t="s">
        <v>36</v>
      </c>
      <c r="G583" s="8" t="s">
        <v>1928</v>
      </c>
      <c r="H583" s="2" t="s">
        <v>30</v>
      </c>
      <c r="I583" s="2" t="s">
        <v>31</v>
      </c>
      <c r="J583" s="2">
        <v>11325.0</v>
      </c>
      <c r="K583" s="2">
        <v>88.0</v>
      </c>
      <c r="L583" s="2">
        <v>6186.0</v>
      </c>
      <c r="M583" s="2">
        <v>10612.0</v>
      </c>
      <c r="N583" s="2">
        <v>2.0</v>
      </c>
      <c r="O583" s="3">
        <v>1573.25409</v>
      </c>
      <c r="P583" s="7" t="str">
        <f>VLOOKUP(A583,'New Data'!A:E,2,FALSE)</f>
        <v>Female</v>
      </c>
      <c r="Q583" s="7">
        <f>VLOOKUP(A583,'New Data'!A:E,3,FALSE)</f>
        <v>61</v>
      </c>
      <c r="R583" s="7" t="str">
        <f>VLOOKUP(A583,'New Data'!A:E,4,FALSE)</f>
        <v>Iowa</v>
      </c>
      <c r="S583" s="9">
        <f>VLOOKUP(A583,'New Data'!A:E,5,FALSE)</f>
        <v>45038</v>
      </c>
      <c r="T583" s="10">
        <f t="shared" si="3"/>
        <v>786.627045</v>
      </c>
      <c r="U583" s="11">
        <f t="shared" si="4"/>
        <v>0.007770419426</v>
      </c>
      <c r="V583" s="12">
        <f t="shared" si="7"/>
        <v>17.87788739</v>
      </c>
      <c r="W583" s="10">
        <f t="shared" si="5"/>
        <v>138.9186834</v>
      </c>
      <c r="X583" s="11">
        <f t="shared" si="8"/>
        <v>0.02272727273</v>
      </c>
      <c r="Y583" s="11">
        <f t="shared" si="6"/>
        <v>0.5462251656</v>
      </c>
    </row>
    <row r="584">
      <c r="A584" s="7" t="str">
        <f t="shared" si="1"/>
        <v>SZZTG0430B</v>
      </c>
      <c r="B584" s="2" t="s">
        <v>1929</v>
      </c>
      <c r="C584" s="2" t="s">
        <v>1930</v>
      </c>
      <c r="D584" s="7" t="str">
        <f t="shared" si="2"/>
        <v>300x250 </v>
      </c>
      <c r="E584" s="2" t="s">
        <v>1786</v>
      </c>
      <c r="F584" s="2" t="s">
        <v>41</v>
      </c>
      <c r="G584" s="8" t="s">
        <v>387</v>
      </c>
      <c r="H584" s="2" t="s">
        <v>89</v>
      </c>
      <c r="I584" s="2" t="s">
        <v>31</v>
      </c>
      <c r="J584" s="2">
        <v>1575592.0</v>
      </c>
      <c r="K584" s="2">
        <v>3874.0</v>
      </c>
      <c r="L584" s="2">
        <v>1155869.0</v>
      </c>
      <c r="M584" s="2">
        <v>1447900.0</v>
      </c>
      <c r="N584" s="2">
        <v>88.0</v>
      </c>
      <c r="O584" s="3">
        <v>7818.648297</v>
      </c>
      <c r="P584" s="7" t="str">
        <f>VLOOKUP(A584,'New Data'!A:E,2,FALSE)</f>
        <v>Male</v>
      </c>
      <c r="Q584" s="7">
        <f>VLOOKUP(A584,'New Data'!A:E,3,FALSE)</f>
        <v>38</v>
      </c>
      <c r="R584" s="7" t="str">
        <f>VLOOKUP(A584,'New Data'!A:E,4,FALSE)</f>
        <v>Pennsylvania</v>
      </c>
      <c r="S584" s="9">
        <f>VLOOKUP(A584,'New Data'!A:E,5,FALSE)</f>
        <v>45483</v>
      </c>
      <c r="T584" s="10">
        <f t="shared" si="3"/>
        <v>88.8482761</v>
      </c>
      <c r="U584" s="11">
        <f t="shared" si="4"/>
        <v>0.002458758359</v>
      </c>
      <c r="V584" s="12">
        <f t="shared" si="7"/>
        <v>2.018236525</v>
      </c>
      <c r="W584" s="10">
        <f t="shared" si="5"/>
        <v>4.962355925</v>
      </c>
      <c r="X584" s="11">
        <f t="shared" si="8"/>
        <v>0.02271553949</v>
      </c>
      <c r="Y584" s="11">
        <f t="shared" si="6"/>
        <v>0.7336093354</v>
      </c>
    </row>
    <row r="585">
      <c r="A585" s="7" t="str">
        <f t="shared" si="1"/>
        <v>XWYIT9866J</v>
      </c>
      <c r="B585" s="2" t="s">
        <v>1931</v>
      </c>
      <c r="C585" s="2" t="s">
        <v>1932</v>
      </c>
      <c r="D585" s="7" t="str">
        <f t="shared" si="2"/>
        <v>300x250 </v>
      </c>
      <c r="E585" s="2" t="s">
        <v>266</v>
      </c>
      <c r="F585" s="2" t="s">
        <v>66</v>
      </c>
      <c r="G585" s="8" t="s">
        <v>29</v>
      </c>
      <c r="H585" s="2" t="s">
        <v>30</v>
      </c>
      <c r="I585" s="2" t="s">
        <v>31</v>
      </c>
      <c r="J585" s="2">
        <v>161178.0</v>
      </c>
      <c r="K585" s="2">
        <v>492.0</v>
      </c>
      <c r="L585" s="2">
        <v>70181.0</v>
      </c>
      <c r="M585" s="2">
        <v>150003.0</v>
      </c>
      <c r="N585" s="2">
        <v>11.0</v>
      </c>
      <c r="O585" s="3">
        <v>5892.48218</v>
      </c>
      <c r="P585" s="7" t="str">
        <f>VLOOKUP(A585,'New Data'!A:E,2,FALSE)</f>
        <v>Female</v>
      </c>
      <c r="Q585" s="7">
        <f>VLOOKUP(A585,'New Data'!A:E,3,FALSE)</f>
        <v>53</v>
      </c>
      <c r="R585" s="7" t="str">
        <f>VLOOKUP(A585,'New Data'!A:E,4,FALSE)</f>
        <v>Utah</v>
      </c>
      <c r="S585" s="9">
        <f>VLOOKUP(A585,'New Data'!A:E,5,FALSE)</f>
        <v>45428</v>
      </c>
      <c r="T585" s="10">
        <f t="shared" si="3"/>
        <v>535.6801982</v>
      </c>
      <c r="U585" s="11">
        <f t="shared" si="4"/>
        <v>0.003052525779</v>
      </c>
      <c r="V585" s="12">
        <f t="shared" si="7"/>
        <v>11.9765898</v>
      </c>
      <c r="W585" s="10">
        <f t="shared" si="5"/>
        <v>36.5588491</v>
      </c>
      <c r="X585" s="11">
        <f t="shared" si="8"/>
        <v>0.02235772358</v>
      </c>
      <c r="Y585" s="11">
        <f t="shared" si="6"/>
        <v>0.4354254303</v>
      </c>
    </row>
    <row r="586">
      <c r="A586" s="7" t="str">
        <f t="shared" si="1"/>
        <v>BUPVZ1190I</v>
      </c>
      <c r="B586" s="2" t="s">
        <v>1933</v>
      </c>
      <c r="C586" s="2" t="s">
        <v>1934</v>
      </c>
      <c r="D586" s="7" t="str">
        <f t="shared" si="2"/>
        <v>300x250 </v>
      </c>
      <c r="E586" s="2" t="s">
        <v>1935</v>
      </c>
      <c r="F586" s="2" t="s">
        <v>36</v>
      </c>
      <c r="G586" s="8" t="s">
        <v>1936</v>
      </c>
      <c r="H586" s="2" t="s">
        <v>30</v>
      </c>
      <c r="I586" s="2" t="s">
        <v>31</v>
      </c>
      <c r="J586" s="2">
        <v>7583.0</v>
      </c>
      <c r="K586" s="2">
        <v>45.0</v>
      </c>
      <c r="L586" s="2">
        <v>4608.0</v>
      </c>
      <c r="M586" s="2">
        <v>5881.0</v>
      </c>
      <c r="N586" s="2">
        <v>1.0</v>
      </c>
      <c r="O586" s="3">
        <v>5033.482578</v>
      </c>
      <c r="P586" s="7" t="str">
        <f>VLOOKUP(A586,'New Data'!A:E,2,FALSE)</f>
        <v>Male</v>
      </c>
      <c r="Q586" s="7">
        <f>VLOOKUP(A586,'New Data'!A:E,3,FALSE)</f>
        <v>20</v>
      </c>
      <c r="R586" s="7" t="str">
        <f>VLOOKUP(A586,'New Data'!A:E,4,FALSE)</f>
        <v>Vermont</v>
      </c>
      <c r="S586" s="9">
        <f>VLOOKUP(A586,'New Data'!A:E,5,FALSE)</f>
        <v>45425</v>
      </c>
      <c r="T586" s="10">
        <f t="shared" si="3"/>
        <v>5033.482578</v>
      </c>
      <c r="U586" s="11">
        <f t="shared" si="4"/>
        <v>0.005934326784</v>
      </c>
      <c r="V586" s="12">
        <f t="shared" si="7"/>
        <v>111.8551684</v>
      </c>
      <c r="W586" s="10">
        <f t="shared" si="5"/>
        <v>663.7851217</v>
      </c>
      <c r="X586" s="11">
        <f t="shared" si="8"/>
        <v>0.02222222222</v>
      </c>
      <c r="Y586" s="11">
        <f t="shared" si="6"/>
        <v>0.6076750626</v>
      </c>
    </row>
    <row r="587">
      <c r="A587" s="7" t="str">
        <f t="shared" si="1"/>
        <v>WOOPY2470Q</v>
      </c>
      <c r="B587" s="2" t="s">
        <v>1937</v>
      </c>
      <c r="C587" s="2" t="s">
        <v>1938</v>
      </c>
      <c r="D587" s="7" t="str">
        <f t="shared" si="2"/>
        <v>300x50 </v>
      </c>
      <c r="E587" s="2" t="s">
        <v>1939</v>
      </c>
      <c r="F587" s="2" t="s">
        <v>36</v>
      </c>
      <c r="G587" s="8" t="s">
        <v>871</v>
      </c>
      <c r="H587" s="2" t="s">
        <v>30</v>
      </c>
      <c r="I587" s="2" t="s">
        <v>31</v>
      </c>
      <c r="J587" s="2">
        <v>207823.0</v>
      </c>
      <c r="K587" s="2">
        <v>600.0</v>
      </c>
      <c r="L587" s="2">
        <v>33602.0</v>
      </c>
      <c r="M587" s="2">
        <v>167814.0</v>
      </c>
      <c r="N587" s="2">
        <v>13.0</v>
      </c>
      <c r="O587" s="3">
        <v>6048.955611</v>
      </c>
      <c r="P587" s="7" t="str">
        <f>VLOOKUP(A587,'New Data'!A:E,2,FALSE)</f>
        <v>Female</v>
      </c>
      <c r="Q587" s="7">
        <f>VLOOKUP(A587,'New Data'!A:E,3,FALSE)</f>
        <v>52</v>
      </c>
      <c r="R587" s="7" t="str">
        <f>VLOOKUP(A587,'New Data'!A:E,4,FALSE)</f>
        <v>North Carolina</v>
      </c>
      <c r="S587" s="9">
        <f>VLOOKUP(A587,'New Data'!A:E,5,FALSE)</f>
        <v>45094</v>
      </c>
      <c r="T587" s="10">
        <f t="shared" si="3"/>
        <v>465.3042778</v>
      </c>
      <c r="U587" s="11">
        <f t="shared" si="4"/>
        <v>0.002887072172</v>
      </c>
      <c r="V587" s="12">
        <f t="shared" si="7"/>
        <v>10.08159269</v>
      </c>
      <c r="W587" s="10">
        <f t="shared" si="5"/>
        <v>29.10628569</v>
      </c>
      <c r="X587" s="11">
        <f t="shared" si="8"/>
        <v>0.02166666667</v>
      </c>
      <c r="Y587" s="11">
        <f t="shared" si="6"/>
        <v>0.1616856652</v>
      </c>
    </row>
    <row r="588">
      <c r="A588" s="7" t="str">
        <f t="shared" si="1"/>
        <v>ABWXM0805N</v>
      </c>
      <c r="B588" s="2" t="s">
        <v>1940</v>
      </c>
      <c r="C588" s="2" t="s">
        <v>1941</v>
      </c>
      <c r="D588" s="7" t="str">
        <f t="shared" si="2"/>
        <v>300x250 </v>
      </c>
      <c r="E588" s="2" t="s">
        <v>1743</v>
      </c>
      <c r="F588" s="2" t="s">
        <v>66</v>
      </c>
      <c r="G588" s="8" t="s">
        <v>188</v>
      </c>
      <c r="H588" s="2" t="s">
        <v>239</v>
      </c>
      <c r="I588" s="2" t="s">
        <v>53</v>
      </c>
      <c r="J588" s="2">
        <v>49415.0</v>
      </c>
      <c r="K588" s="2">
        <v>144.0</v>
      </c>
      <c r="L588" s="2">
        <v>24692.0</v>
      </c>
      <c r="M588" s="2">
        <v>45565.0</v>
      </c>
      <c r="N588" s="2">
        <v>3.0</v>
      </c>
      <c r="O588" s="3">
        <v>1471.175728</v>
      </c>
      <c r="P588" s="14" t="str">
        <f>VLOOKUP(A588,'New Data'!$A:$E,2,FALSE)</f>
        <v>Female</v>
      </c>
      <c r="Q588" s="7">
        <f>VLOOKUP(A588,'New Data'!A:E,3,FALSE)</f>
        <v>62</v>
      </c>
      <c r="R588" s="7" t="str">
        <f>VLOOKUP(A588,'New Data'!A:E,4,FALSE)</f>
        <v>Arkansas</v>
      </c>
      <c r="S588" s="9">
        <f>VLOOKUP(A588,'New Data'!A:E,5,FALSE)</f>
        <v>45553</v>
      </c>
      <c r="T588" s="10">
        <f t="shared" si="3"/>
        <v>490.3919093</v>
      </c>
      <c r="U588" s="11">
        <f t="shared" si="4"/>
        <v>0.00291409491</v>
      </c>
      <c r="V588" s="12">
        <f t="shared" si="7"/>
        <v>10.21649811</v>
      </c>
      <c r="W588" s="10">
        <f t="shared" si="5"/>
        <v>29.77184515</v>
      </c>
      <c r="X588" s="11">
        <f t="shared" si="8"/>
        <v>0.02083333333</v>
      </c>
      <c r="Y588" s="11">
        <f t="shared" si="6"/>
        <v>0.4996863301</v>
      </c>
    </row>
    <row r="589">
      <c r="A589" s="7" t="str">
        <f t="shared" si="1"/>
        <v>ZFWXT7245G</v>
      </c>
      <c r="B589" s="2" t="s">
        <v>1942</v>
      </c>
      <c r="C589" s="2" t="s">
        <v>1943</v>
      </c>
      <c r="D589" s="7" t="str">
        <f t="shared" si="2"/>
        <v>300x250 </v>
      </c>
      <c r="E589" s="2" t="s">
        <v>1944</v>
      </c>
      <c r="F589" s="2" t="s">
        <v>66</v>
      </c>
      <c r="G589" s="8" t="s">
        <v>1945</v>
      </c>
      <c r="H589" s="2" t="s">
        <v>239</v>
      </c>
      <c r="I589" s="2" t="s">
        <v>31</v>
      </c>
      <c r="J589" s="2">
        <v>35034.0</v>
      </c>
      <c r="K589" s="2">
        <v>145.0</v>
      </c>
      <c r="L589" s="2">
        <v>13904.0</v>
      </c>
      <c r="M589" s="2">
        <v>34123.0</v>
      </c>
      <c r="N589" s="2">
        <v>3.0</v>
      </c>
      <c r="O589" s="3">
        <v>2141.469346</v>
      </c>
      <c r="P589" s="7" t="str">
        <f>VLOOKUP(A589,'New Data'!A:E,2,FALSE)</f>
        <v>Male</v>
      </c>
      <c r="Q589" s="7">
        <f>VLOOKUP(A589,'New Data'!A:E,3,FALSE)</f>
        <v>25</v>
      </c>
      <c r="R589" s="7" t="str">
        <f>VLOOKUP(A589,'New Data'!A:E,4,FALSE)</f>
        <v>Maine</v>
      </c>
      <c r="S589" s="9">
        <f>VLOOKUP(A589,'New Data'!A:E,5,FALSE)</f>
        <v>45452</v>
      </c>
      <c r="T589" s="10">
        <f t="shared" si="3"/>
        <v>713.8231153</v>
      </c>
      <c r="U589" s="11">
        <f t="shared" si="4"/>
        <v>0.004138836559</v>
      </c>
      <c r="V589" s="12">
        <f t="shared" si="7"/>
        <v>14.76875411</v>
      </c>
      <c r="W589" s="10">
        <f t="shared" si="5"/>
        <v>61.12545944</v>
      </c>
      <c r="X589" s="11">
        <f t="shared" si="8"/>
        <v>0.02068965517</v>
      </c>
      <c r="Y589" s="11">
        <f t="shared" si="6"/>
        <v>0.3968716104</v>
      </c>
    </row>
    <row r="590">
      <c r="A590" s="7" t="str">
        <f t="shared" si="1"/>
        <v>KSREK1687R</v>
      </c>
      <c r="B590" s="2" t="s">
        <v>1946</v>
      </c>
      <c r="C590" s="2" t="s">
        <v>1947</v>
      </c>
      <c r="D590" s="7" t="str">
        <f t="shared" si="2"/>
        <v>300x250 </v>
      </c>
      <c r="E590" s="2" t="s">
        <v>692</v>
      </c>
      <c r="F590" s="2" t="s">
        <v>36</v>
      </c>
      <c r="G590" s="8" t="s">
        <v>479</v>
      </c>
      <c r="H590" s="2" t="s">
        <v>48</v>
      </c>
      <c r="I590" s="2" t="s">
        <v>31</v>
      </c>
      <c r="J590" s="2">
        <v>37355.0</v>
      </c>
      <c r="K590" s="2">
        <v>145.0</v>
      </c>
      <c r="L590" s="2">
        <v>17138.0</v>
      </c>
      <c r="M590" s="2">
        <v>35689.0</v>
      </c>
      <c r="N590" s="2">
        <v>3.0</v>
      </c>
      <c r="O590" s="3">
        <v>1577.366086</v>
      </c>
      <c r="P590" s="7" t="str">
        <f>VLOOKUP(A590,'New Data'!A:E,2,FALSE)</f>
        <v>Female</v>
      </c>
      <c r="Q590" s="7">
        <f>VLOOKUP(A590,'New Data'!A:E,3,FALSE)</f>
        <v>59</v>
      </c>
      <c r="R590" s="7" t="str">
        <f>VLOOKUP(A590,'New Data'!A:E,4,FALSE)</f>
        <v>Massachusetts</v>
      </c>
      <c r="S590" s="9">
        <f>VLOOKUP(A590,'New Data'!A:E,5,FALSE)</f>
        <v>45229</v>
      </c>
      <c r="T590" s="10">
        <f t="shared" si="3"/>
        <v>525.7886953</v>
      </c>
      <c r="U590" s="11">
        <f t="shared" si="4"/>
        <v>0.003881675813</v>
      </c>
      <c r="V590" s="12">
        <f t="shared" si="7"/>
        <v>10.8783868</v>
      </c>
      <c r="W590" s="10">
        <f t="shared" si="5"/>
        <v>42.22637093</v>
      </c>
      <c r="X590" s="11">
        <f t="shared" si="8"/>
        <v>0.02068965517</v>
      </c>
      <c r="Y590" s="11">
        <f t="shared" si="6"/>
        <v>0.4587873109</v>
      </c>
    </row>
    <row r="591">
      <c r="A591" s="7" t="str">
        <f t="shared" si="1"/>
        <v>NGAMR1003C</v>
      </c>
      <c r="B591" s="2" t="s">
        <v>1948</v>
      </c>
      <c r="C591" s="2" t="s">
        <v>1949</v>
      </c>
      <c r="D591" s="7" t="str">
        <f t="shared" si="2"/>
        <v>300x250 </v>
      </c>
      <c r="E591" s="2" t="s">
        <v>1950</v>
      </c>
      <c r="F591" s="2" t="s">
        <v>28</v>
      </c>
      <c r="G591" s="8" t="s">
        <v>29</v>
      </c>
      <c r="H591" s="2" t="s">
        <v>62</v>
      </c>
      <c r="I591" s="2" t="s">
        <v>31</v>
      </c>
      <c r="J591" s="2">
        <v>13326.0</v>
      </c>
      <c r="K591" s="2">
        <v>98.0</v>
      </c>
      <c r="L591" s="2">
        <v>3568.0</v>
      </c>
      <c r="M591" s="2">
        <v>11388.0</v>
      </c>
      <c r="N591" s="2">
        <v>2.0</v>
      </c>
      <c r="O591" s="3">
        <v>1442.032183</v>
      </c>
      <c r="P591" s="7" t="str">
        <f>VLOOKUP(A591,'New Data'!A:E,2,FALSE)</f>
        <v>Male</v>
      </c>
      <c r="Q591" s="7">
        <f>VLOOKUP(A591,'New Data'!A:E,3,FALSE)</f>
        <v>52</v>
      </c>
      <c r="R591" s="7" t="str">
        <f>VLOOKUP(A591,'New Data'!A:E,4,FALSE)</f>
        <v>Nebraska</v>
      </c>
      <c r="S591" s="9">
        <f>VLOOKUP(A591,'New Data'!A:E,5,FALSE)</f>
        <v>45242</v>
      </c>
      <c r="T591" s="10">
        <f t="shared" si="3"/>
        <v>721.0160915</v>
      </c>
      <c r="U591" s="11">
        <f t="shared" si="4"/>
        <v>0.007354044725</v>
      </c>
      <c r="V591" s="12">
        <f t="shared" si="7"/>
        <v>14.71461411</v>
      </c>
      <c r="W591" s="10">
        <f t="shared" si="5"/>
        <v>108.2119303</v>
      </c>
      <c r="X591" s="11">
        <f t="shared" si="8"/>
        <v>0.02040816327</v>
      </c>
      <c r="Y591" s="11">
        <f t="shared" si="6"/>
        <v>0.267747261</v>
      </c>
    </row>
    <row r="592">
      <c r="A592" s="7" t="str">
        <f t="shared" si="1"/>
        <v>JGGKX2037G</v>
      </c>
      <c r="B592" s="2" t="s">
        <v>1951</v>
      </c>
      <c r="C592" s="2" t="s">
        <v>1952</v>
      </c>
      <c r="D592" s="7" t="str">
        <f t="shared" si="2"/>
        <v>320x50 </v>
      </c>
      <c r="E592" s="2" t="s">
        <v>1953</v>
      </c>
      <c r="F592" s="2" t="s">
        <v>28</v>
      </c>
      <c r="G592" s="8" t="s">
        <v>29</v>
      </c>
      <c r="H592" s="2" t="s">
        <v>30</v>
      </c>
      <c r="I592" s="2" t="s">
        <v>31</v>
      </c>
      <c r="J592" s="2">
        <v>102884.0</v>
      </c>
      <c r="K592" s="2">
        <v>299.0</v>
      </c>
      <c r="L592" s="2">
        <v>42841.0</v>
      </c>
      <c r="M592" s="2">
        <v>96539.0</v>
      </c>
      <c r="N592" s="2">
        <v>6.0</v>
      </c>
      <c r="O592" s="3">
        <v>2015.448331</v>
      </c>
      <c r="P592" s="7" t="str">
        <f>VLOOKUP(A592,'New Data'!A:E,2,FALSE)</f>
        <v>Female</v>
      </c>
      <c r="Q592" s="7">
        <f>VLOOKUP(A592,'New Data'!A:E,3,FALSE)</f>
        <v>45</v>
      </c>
      <c r="R592" s="7" t="str">
        <f>VLOOKUP(A592,'New Data'!A:E,4,FALSE)</f>
        <v>North Carolina</v>
      </c>
      <c r="S592" s="9">
        <f>VLOOKUP(A592,'New Data'!A:E,5,FALSE)</f>
        <v>45436</v>
      </c>
      <c r="T592" s="10">
        <f t="shared" si="3"/>
        <v>335.9080552</v>
      </c>
      <c r="U592" s="11">
        <f t="shared" si="4"/>
        <v>0.002906185607</v>
      </c>
      <c r="V592" s="12">
        <f t="shared" si="7"/>
        <v>6.74062987</v>
      </c>
      <c r="W592" s="10">
        <f t="shared" si="5"/>
        <v>19.58952151</v>
      </c>
      <c r="X592" s="11">
        <f t="shared" si="8"/>
        <v>0.02006688963</v>
      </c>
      <c r="Y592" s="11">
        <f t="shared" si="6"/>
        <v>0.4164009953</v>
      </c>
    </row>
    <row r="593">
      <c r="A593" s="7" t="str">
        <f t="shared" si="1"/>
        <v>YXUGJ2459B</v>
      </c>
      <c r="B593" s="2" t="s">
        <v>1954</v>
      </c>
      <c r="C593" s="2" t="s">
        <v>1955</v>
      </c>
      <c r="D593" s="7" t="str">
        <f t="shared" si="2"/>
        <v>300x50 </v>
      </c>
      <c r="E593" s="2" t="s">
        <v>1956</v>
      </c>
      <c r="F593" s="2" t="s">
        <v>36</v>
      </c>
      <c r="G593" s="8" t="s">
        <v>106</v>
      </c>
      <c r="H593" s="2" t="s">
        <v>30</v>
      </c>
      <c r="I593" s="2" t="s">
        <v>31</v>
      </c>
      <c r="J593" s="2">
        <v>15602.0</v>
      </c>
      <c r="K593" s="2">
        <v>50.0</v>
      </c>
      <c r="L593" s="2">
        <v>7676.0</v>
      </c>
      <c r="M593" s="2">
        <v>13775.0</v>
      </c>
      <c r="N593" s="2">
        <v>1.0</v>
      </c>
      <c r="O593" s="3">
        <v>2600.894327</v>
      </c>
      <c r="P593" s="7" t="str">
        <f>VLOOKUP(A593,'New Data'!A:E,2,FALSE)</f>
        <v>Male</v>
      </c>
      <c r="Q593" s="7">
        <f>VLOOKUP(A593,'New Data'!A:E,3,FALSE)</f>
        <v>38</v>
      </c>
      <c r="R593" s="7" t="str">
        <f>VLOOKUP(A593,'New Data'!A:E,4,FALSE)</f>
        <v>Missouri</v>
      </c>
      <c r="S593" s="9">
        <f>VLOOKUP(A593,'New Data'!A:E,5,FALSE)</f>
        <v>45173</v>
      </c>
      <c r="T593" s="10">
        <f t="shared" si="3"/>
        <v>2600.894327</v>
      </c>
      <c r="U593" s="11">
        <f t="shared" si="4"/>
        <v>0.003204717344</v>
      </c>
      <c r="V593" s="12">
        <f t="shared" si="7"/>
        <v>52.01788654</v>
      </c>
      <c r="W593" s="10">
        <f t="shared" si="5"/>
        <v>166.7026232</v>
      </c>
      <c r="X593" s="11">
        <f t="shared" si="8"/>
        <v>0.02</v>
      </c>
      <c r="Y593" s="11">
        <f t="shared" si="6"/>
        <v>0.4919882066</v>
      </c>
    </row>
    <row r="594">
      <c r="A594" s="7" t="str">
        <f t="shared" si="1"/>
        <v>JHQYJ2545D</v>
      </c>
      <c r="B594" s="2" t="s">
        <v>1957</v>
      </c>
      <c r="C594" s="2" t="s">
        <v>1958</v>
      </c>
      <c r="D594" s="7" t="str">
        <f t="shared" si="2"/>
        <v>300x250 </v>
      </c>
      <c r="E594" s="2" t="s">
        <v>1959</v>
      </c>
      <c r="F594" s="2" t="s">
        <v>66</v>
      </c>
      <c r="G594" s="8" t="s">
        <v>726</v>
      </c>
      <c r="H594" s="2" t="s">
        <v>30</v>
      </c>
      <c r="I594" s="2" t="s">
        <v>31</v>
      </c>
      <c r="J594" s="2">
        <v>130796.0</v>
      </c>
      <c r="K594" s="2">
        <v>300.0</v>
      </c>
      <c r="L594" s="2">
        <v>109118.0</v>
      </c>
      <c r="M594" s="2">
        <v>122937.0</v>
      </c>
      <c r="N594" s="2">
        <v>6.0</v>
      </c>
      <c r="O594" s="3">
        <v>2196.661232</v>
      </c>
      <c r="P594" s="7" t="str">
        <f>VLOOKUP(A594,'New Data'!A:E,2,FALSE)</f>
        <v>Female</v>
      </c>
      <c r="Q594" s="7">
        <f>VLOOKUP(A594,'New Data'!A:E,3,FALSE)</f>
        <v>23</v>
      </c>
      <c r="R594" s="7" t="str">
        <f>VLOOKUP(A594,'New Data'!A:E,4,FALSE)</f>
        <v>New York</v>
      </c>
      <c r="S594" s="9">
        <f>VLOOKUP(A594,'New Data'!A:E,5,FALSE)</f>
        <v>44927</v>
      </c>
      <c r="T594" s="10">
        <f t="shared" si="3"/>
        <v>366.1102053</v>
      </c>
      <c r="U594" s="11">
        <f t="shared" si="4"/>
        <v>0.002293648124</v>
      </c>
      <c r="V594" s="12">
        <f t="shared" si="7"/>
        <v>7.322204107</v>
      </c>
      <c r="W594" s="10">
        <f t="shared" si="5"/>
        <v>16.79455971</v>
      </c>
      <c r="X594" s="11">
        <f t="shared" si="8"/>
        <v>0.02</v>
      </c>
      <c r="Y594" s="11">
        <f t="shared" si="6"/>
        <v>0.8342609866</v>
      </c>
    </row>
    <row r="595">
      <c r="A595" s="7" t="str">
        <f t="shared" si="1"/>
        <v>SFQJF8708G</v>
      </c>
      <c r="B595" s="2" t="s">
        <v>1960</v>
      </c>
      <c r="C595" s="2" t="s">
        <v>1961</v>
      </c>
      <c r="D595" s="7" t="str">
        <f t="shared" si="2"/>
        <v>300x250 </v>
      </c>
      <c r="E595" s="2" t="s">
        <v>1962</v>
      </c>
      <c r="F595" s="2" t="s">
        <v>36</v>
      </c>
      <c r="G595" s="8" t="s">
        <v>114</v>
      </c>
      <c r="H595" s="2" t="s">
        <v>30</v>
      </c>
      <c r="I595" s="2" t="s">
        <v>31</v>
      </c>
      <c r="J595" s="2">
        <v>15449.0</v>
      </c>
      <c r="K595" s="2">
        <v>50.0</v>
      </c>
      <c r="L595" s="2">
        <v>4595.0</v>
      </c>
      <c r="M595" s="2">
        <v>13765.0</v>
      </c>
      <c r="N595" s="2">
        <v>1.0</v>
      </c>
      <c r="O595" s="3">
        <v>3122.942574</v>
      </c>
      <c r="P595" s="7" t="str">
        <f>VLOOKUP(A595,'New Data'!A:E,2,FALSE)</f>
        <v>Male</v>
      </c>
      <c r="Q595" s="7">
        <f>VLOOKUP(A595,'New Data'!A:E,3,FALSE)</f>
        <v>20</v>
      </c>
      <c r="R595" s="7" t="str">
        <f>VLOOKUP(A595,'New Data'!A:E,4,FALSE)</f>
        <v>Oklahoma</v>
      </c>
      <c r="S595" s="9">
        <f>VLOOKUP(A595,'New Data'!A:E,5,FALSE)</f>
        <v>45090</v>
      </c>
      <c r="T595" s="10">
        <f t="shared" si="3"/>
        <v>3122.942574</v>
      </c>
      <c r="U595" s="11">
        <f t="shared" si="4"/>
        <v>0.003236455434</v>
      </c>
      <c r="V595" s="12">
        <f t="shared" si="7"/>
        <v>62.45885148</v>
      </c>
      <c r="W595" s="10">
        <f t="shared" si="5"/>
        <v>202.1452893</v>
      </c>
      <c r="X595" s="11">
        <f t="shared" si="8"/>
        <v>0.02</v>
      </c>
      <c r="Y595" s="11">
        <f t="shared" si="6"/>
        <v>0.2974302544</v>
      </c>
    </row>
    <row r="596">
      <c r="A596" s="7" t="str">
        <f t="shared" si="1"/>
        <v>MDRXP7045D</v>
      </c>
      <c r="B596" s="2" t="s">
        <v>1963</v>
      </c>
      <c r="C596" s="2" t="s">
        <v>1964</v>
      </c>
      <c r="D596" s="7" t="str">
        <f t="shared" si="2"/>
        <v>320x50 </v>
      </c>
      <c r="E596" s="2" t="s">
        <v>917</v>
      </c>
      <c r="F596" s="2" t="s">
        <v>41</v>
      </c>
      <c r="G596" s="8" t="s">
        <v>375</v>
      </c>
      <c r="H596" s="2" t="s">
        <v>30</v>
      </c>
      <c r="I596" s="2" t="s">
        <v>31</v>
      </c>
      <c r="J596" s="2">
        <v>25377.0</v>
      </c>
      <c r="K596" s="2">
        <v>101.0</v>
      </c>
      <c r="L596" s="2">
        <v>16698.0</v>
      </c>
      <c r="M596" s="2">
        <v>23798.0</v>
      </c>
      <c r="N596" s="2">
        <v>2.0</v>
      </c>
      <c r="O596" s="3">
        <v>5175.142919</v>
      </c>
      <c r="P596" s="7" t="str">
        <f>VLOOKUP(A596,'New Data'!A:E,2,FALSE)</f>
        <v>Male</v>
      </c>
      <c r="Q596" s="7">
        <f>VLOOKUP(A596,'New Data'!A:E,3,FALSE)</f>
        <v>40</v>
      </c>
      <c r="R596" s="7" t="str">
        <f>VLOOKUP(A596,'New Data'!A:E,4,FALSE)</f>
        <v>Utah</v>
      </c>
      <c r="S596" s="9">
        <f>VLOOKUP(A596,'New Data'!A:E,5,FALSE)</f>
        <v>45092</v>
      </c>
      <c r="T596" s="10">
        <f t="shared" si="3"/>
        <v>2587.57146</v>
      </c>
      <c r="U596" s="11">
        <f t="shared" si="4"/>
        <v>0.003979981873</v>
      </c>
      <c r="V596" s="12">
        <f t="shared" si="7"/>
        <v>51.2390388</v>
      </c>
      <c r="W596" s="10">
        <f t="shared" si="5"/>
        <v>203.9304456</v>
      </c>
      <c r="X596" s="11">
        <f t="shared" si="8"/>
        <v>0.0198019802</v>
      </c>
      <c r="Y596" s="11">
        <f t="shared" si="6"/>
        <v>0.6579973992</v>
      </c>
    </row>
    <row r="597">
      <c r="A597" s="7" t="str">
        <f t="shared" si="1"/>
        <v>ZKNQP2729Q</v>
      </c>
      <c r="B597" s="2" t="s">
        <v>1965</v>
      </c>
      <c r="C597" s="2" t="s">
        <v>1966</v>
      </c>
      <c r="D597" s="7" t="str">
        <f t="shared" si="2"/>
        <v>320x50 </v>
      </c>
      <c r="E597" s="2" t="s">
        <v>436</v>
      </c>
      <c r="F597" s="2" t="s">
        <v>36</v>
      </c>
      <c r="G597" s="8" t="s">
        <v>29</v>
      </c>
      <c r="H597" s="2" t="s">
        <v>139</v>
      </c>
      <c r="I597" s="2" t="s">
        <v>31</v>
      </c>
      <c r="J597" s="2">
        <v>680912.0</v>
      </c>
      <c r="K597" s="2">
        <v>2000.0</v>
      </c>
      <c r="L597" s="2">
        <v>388915.0</v>
      </c>
      <c r="M597" s="2">
        <v>648524.0</v>
      </c>
      <c r="N597" s="2">
        <v>39.0</v>
      </c>
      <c r="O597" s="3">
        <v>7814.262494</v>
      </c>
      <c r="P597" s="7" t="str">
        <f>VLOOKUP(A597,'New Data'!A:E,2,FALSE)</f>
        <v>Female</v>
      </c>
      <c r="Q597" s="7">
        <f>VLOOKUP(A597,'New Data'!A:E,3,FALSE)</f>
        <v>57</v>
      </c>
      <c r="R597" s="7" t="str">
        <f>VLOOKUP(A597,'New Data'!A:E,4,FALSE)</f>
        <v>Massachusetts</v>
      </c>
      <c r="S597" s="9">
        <f>VLOOKUP(A597,'New Data'!A:E,5,FALSE)</f>
        <v>44955</v>
      </c>
      <c r="T597" s="10">
        <f t="shared" si="3"/>
        <v>200.365705</v>
      </c>
      <c r="U597" s="11">
        <f t="shared" si="4"/>
        <v>0.002937237117</v>
      </c>
      <c r="V597" s="12">
        <f t="shared" si="7"/>
        <v>3.907131247</v>
      </c>
      <c r="W597" s="10">
        <f t="shared" si="5"/>
        <v>11.47617092</v>
      </c>
      <c r="X597" s="11">
        <f t="shared" si="8"/>
        <v>0.0195</v>
      </c>
      <c r="Y597" s="11">
        <f t="shared" si="6"/>
        <v>0.5711677867</v>
      </c>
    </row>
    <row r="598">
      <c r="A598" s="7" t="str">
        <f t="shared" si="1"/>
        <v>WOZNO2145E</v>
      </c>
      <c r="B598" s="2" t="s">
        <v>1967</v>
      </c>
      <c r="C598" s="2" t="s">
        <v>1968</v>
      </c>
      <c r="D598" s="7" t="str">
        <f t="shared" si="2"/>
        <v>300x250 </v>
      </c>
      <c r="E598" s="2" t="s">
        <v>1969</v>
      </c>
      <c r="F598" s="2" t="s">
        <v>28</v>
      </c>
      <c r="G598" s="8" t="s">
        <v>29</v>
      </c>
      <c r="H598" s="2" t="s">
        <v>48</v>
      </c>
      <c r="I598" s="2" t="s">
        <v>43</v>
      </c>
      <c r="J598" s="2">
        <v>63460.0</v>
      </c>
      <c r="K598" s="2">
        <v>212.0</v>
      </c>
      <c r="L598" s="2">
        <v>26978.0</v>
      </c>
      <c r="M598" s="2">
        <v>59516.0</v>
      </c>
      <c r="N598" s="2">
        <v>4.0</v>
      </c>
      <c r="O598" s="3">
        <v>1945.433188</v>
      </c>
      <c r="P598" s="7" t="str">
        <f>VLOOKUP(A598,'New Data'!A:E,2,FALSE)</f>
        <v>Female</v>
      </c>
      <c r="Q598" s="7">
        <f>VLOOKUP(A598,'New Data'!A:E,3,FALSE)</f>
        <v>32</v>
      </c>
      <c r="R598" s="7" t="str">
        <f>VLOOKUP(A598,'New Data'!A:E,4,FALSE)</f>
        <v>Georgia</v>
      </c>
      <c r="S598" s="9">
        <f>VLOOKUP(A598,'New Data'!A:E,5,FALSE)</f>
        <v>45291</v>
      </c>
      <c r="T598" s="10">
        <f t="shared" si="3"/>
        <v>486.358297</v>
      </c>
      <c r="U598" s="11">
        <f t="shared" si="4"/>
        <v>0.003340687047</v>
      </c>
      <c r="V598" s="12">
        <f t="shared" si="7"/>
        <v>9.176571642</v>
      </c>
      <c r="W598" s="10">
        <f t="shared" si="5"/>
        <v>30.65605402</v>
      </c>
      <c r="X598" s="11">
        <f t="shared" si="8"/>
        <v>0.01886792453</v>
      </c>
      <c r="Y598" s="11">
        <f t="shared" si="6"/>
        <v>0.4251181847</v>
      </c>
    </row>
    <row r="599">
      <c r="A599" s="7" t="str">
        <f t="shared" si="1"/>
        <v>YBMER8440V</v>
      </c>
      <c r="B599" s="2" t="s">
        <v>1970</v>
      </c>
      <c r="C599" s="2" t="s">
        <v>1971</v>
      </c>
      <c r="D599" s="7" t="str">
        <f t="shared" si="2"/>
        <v>320x50 </v>
      </c>
      <c r="E599" s="2" t="s">
        <v>1972</v>
      </c>
      <c r="F599" s="2" t="s">
        <v>36</v>
      </c>
      <c r="G599" s="8" t="s">
        <v>689</v>
      </c>
      <c r="H599" s="2" t="s">
        <v>71</v>
      </c>
      <c r="I599" s="2" t="s">
        <v>31</v>
      </c>
      <c r="J599" s="2">
        <v>481526.0</v>
      </c>
      <c r="K599" s="2">
        <v>1235.0</v>
      </c>
      <c r="L599" s="2">
        <v>396802.0</v>
      </c>
      <c r="M599" s="2">
        <v>437639.0</v>
      </c>
      <c r="N599" s="2">
        <v>23.0</v>
      </c>
      <c r="O599" s="3">
        <v>2037.865594</v>
      </c>
      <c r="P599" s="7" t="str">
        <f>VLOOKUP(A599,'New Data'!A:E,2,FALSE)</f>
        <v>Male</v>
      </c>
      <c r="Q599" s="7">
        <f>VLOOKUP(A599,'New Data'!A:E,3,FALSE)</f>
        <v>58</v>
      </c>
      <c r="R599" s="7" t="str">
        <f>VLOOKUP(A599,'New Data'!A:E,4,FALSE)</f>
        <v>Arkansas</v>
      </c>
      <c r="S599" s="9">
        <f>VLOOKUP(A599,'New Data'!A:E,5,FALSE)</f>
        <v>45275</v>
      </c>
      <c r="T599" s="10">
        <f t="shared" si="3"/>
        <v>88.60285191</v>
      </c>
      <c r="U599" s="11">
        <f t="shared" si="4"/>
        <v>0.002564762858</v>
      </c>
      <c r="V599" s="12">
        <f t="shared" si="7"/>
        <v>1.650093598</v>
      </c>
      <c r="W599" s="10">
        <f t="shared" si="5"/>
        <v>4.232098773</v>
      </c>
      <c r="X599" s="11">
        <f t="shared" si="8"/>
        <v>0.01862348178</v>
      </c>
      <c r="Y599" s="11">
        <f t="shared" si="6"/>
        <v>0.8240510377</v>
      </c>
    </row>
    <row r="600">
      <c r="A600" s="7" t="str">
        <f t="shared" si="1"/>
        <v>RLBQR3041X</v>
      </c>
      <c r="B600" s="2" t="s">
        <v>1973</v>
      </c>
      <c r="C600" s="2" t="s">
        <v>1974</v>
      </c>
      <c r="D600" s="7" t="str">
        <f t="shared" si="2"/>
        <v>300x50 </v>
      </c>
      <c r="E600" s="2" t="s">
        <v>1975</v>
      </c>
      <c r="F600" s="2" t="s">
        <v>66</v>
      </c>
      <c r="G600" s="8" t="s">
        <v>263</v>
      </c>
      <c r="H600" s="2" t="s">
        <v>30</v>
      </c>
      <c r="I600" s="2" t="s">
        <v>31</v>
      </c>
      <c r="J600" s="2">
        <v>100058.0</v>
      </c>
      <c r="K600" s="2">
        <v>435.0</v>
      </c>
      <c r="L600" s="2">
        <v>73422.0</v>
      </c>
      <c r="M600" s="2">
        <v>91976.0</v>
      </c>
      <c r="N600" s="2">
        <v>8.0</v>
      </c>
      <c r="O600" s="3">
        <v>5831.225793</v>
      </c>
      <c r="P600" s="7" t="str">
        <f>VLOOKUP(A600,'New Data'!A:E,2,FALSE)</f>
        <v>Female</v>
      </c>
      <c r="Q600" s="7">
        <f>VLOOKUP(A600,'New Data'!A:E,3,FALSE)</f>
        <v>36</v>
      </c>
      <c r="R600" s="7" t="str">
        <f>VLOOKUP(A600,'New Data'!A:E,4,FALSE)</f>
        <v>Nevada</v>
      </c>
      <c r="S600" s="9">
        <f>VLOOKUP(A600,'New Data'!A:E,5,FALSE)</f>
        <v>45016</v>
      </c>
      <c r="T600" s="10">
        <f t="shared" si="3"/>
        <v>728.9032241</v>
      </c>
      <c r="U600" s="11">
        <f t="shared" si="4"/>
        <v>0.004347478462</v>
      </c>
      <c r="V600" s="12">
        <f t="shared" si="7"/>
        <v>13.40511677</v>
      </c>
      <c r="W600" s="10">
        <f t="shared" si="5"/>
        <v>58.27845643</v>
      </c>
      <c r="X600" s="11">
        <f t="shared" si="8"/>
        <v>0.0183908046</v>
      </c>
      <c r="Y600" s="11">
        <f t="shared" si="6"/>
        <v>0.7337943992</v>
      </c>
    </row>
    <row r="601">
      <c r="A601" s="7" t="str">
        <f t="shared" si="1"/>
        <v>XOUNU4391H</v>
      </c>
      <c r="B601" s="2" t="s">
        <v>1976</v>
      </c>
      <c r="C601" s="2" t="s">
        <v>1977</v>
      </c>
      <c r="D601" s="7" t="str">
        <f t="shared" si="2"/>
        <v>320x50 </v>
      </c>
      <c r="E601" s="2" t="s">
        <v>1978</v>
      </c>
      <c r="F601" s="2" t="s">
        <v>41</v>
      </c>
      <c r="G601" s="8" t="s">
        <v>29</v>
      </c>
      <c r="H601" s="2" t="s">
        <v>30</v>
      </c>
      <c r="I601" s="2" t="s">
        <v>31</v>
      </c>
      <c r="J601" s="2">
        <v>405957.0</v>
      </c>
      <c r="K601" s="2">
        <v>874.0</v>
      </c>
      <c r="L601" s="2">
        <v>204189.0</v>
      </c>
      <c r="M601" s="2">
        <v>385654.0</v>
      </c>
      <c r="N601" s="2">
        <v>16.0</v>
      </c>
      <c r="O601" s="3">
        <v>5864.126493</v>
      </c>
      <c r="P601" s="7" t="str">
        <f>VLOOKUP(A601,'New Data'!A:E,2,FALSE)</f>
        <v>Female</v>
      </c>
      <c r="Q601" s="7">
        <f>VLOOKUP(A601,'New Data'!A:E,3,FALSE)</f>
        <v>60</v>
      </c>
      <c r="R601" s="7" t="str">
        <f>VLOOKUP(A601,'New Data'!A:E,4,FALSE)</f>
        <v>Maryland</v>
      </c>
      <c r="S601" s="9">
        <f>VLOOKUP(A601,'New Data'!A:E,5,FALSE)</f>
        <v>45487</v>
      </c>
      <c r="T601" s="10">
        <f t="shared" si="3"/>
        <v>366.5079058</v>
      </c>
      <c r="U601" s="11">
        <f t="shared" si="4"/>
        <v>0.00215293738</v>
      </c>
      <c r="V601" s="12">
        <f t="shared" si="7"/>
        <v>6.70952688</v>
      </c>
      <c r="W601" s="10">
        <f t="shared" si="5"/>
        <v>14.44519122</v>
      </c>
      <c r="X601" s="11">
        <f t="shared" si="8"/>
        <v>0.01830663616</v>
      </c>
      <c r="Y601" s="11">
        <f t="shared" si="6"/>
        <v>0.5029818429</v>
      </c>
    </row>
    <row r="602">
      <c r="A602" s="7" t="str">
        <f t="shared" si="1"/>
        <v>XLGLF3015N</v>
      </c>
      <c r="B602" s="2" t="s">
        <v>1979</v>
      </c>
      <c r="C602" s="2" t="s">
        <v>1980</v>
      </c>
      <c r="D602" s="7" t="str">
        <f t="shared" si="2"/>
        <v>300x250 </v>
      </c>
      <c r="E602" s="2" t="s">
        <v>1981</v>
      </c>
      <c r="F602" s="2" t="s">
        <v>66</v>
      </c>
      <c r="G602" s="8" t="s">
        <v>475</v>
      </c>
      <c r="H602" s="2" t="s">
        <v>48</v>
      </c>
      <c r="I602" s="2" t="s">
        <v>31</v>
      </c>
      <c r="J602" s="2">
        <v>83537.0</v>
      </c>
      <c r="K602" s="2">
        <v>222.0</v>
      </c>
      <c r="L602" s="2">
        <v>67987.0</v>
      </c>
      <c r="M602" s="2">
        <v>79409.0</v>
      </c>
      <c r="N602" s="2">
        <v>4.0</v>
      </c>
      <c r="O602" s="3">
        <v>1761.079323</v>
      </c>
      <c r="P602" s="7" t="str">
        <f>VLOOKUP(A602,'New Data'!A:E,2,FALSE)</f>
        <v>Female</v>
      </c>
      <c r="Q602" s="7">
        <f>VLOOKUP(A602,'New Data'!A:E,3,FALSE)</f>
        <v>54</v>
      </c>
      <c r="R602" s="7" t="str">
        <f>VLOOKUP(A602,'New Data'!A:E,4,FALSE)</f>
        <v>Alabama</v>
      </c>
      <c r="S602" s="9">
        <f>VLOOKUP(A602,'New Data'!A:E,5,FALSE)</f>
        <v>45169</v>
      </c>
      <c r="T602" s="10">
        <f t="shared" si="3"/>
        <v>440.2698308</v>
      </c>
      <c r="U602" s="11">
        <f t="shared" si="4"/>
        <v>0.002657505058</v>
      </c>
      <c r="V602" s="12">
        <f t="shared" si="7"/>
        <v>7.932789743</v>
      </c>
      <c r="W602" s="10">
        <f t="shared" si="5"/>
        <v>21.08142886</v>
      </c>
      <c r="X602" s="11">
        <f t="shared" si="8"/>
        <v>0.01801801802</v>
      </c>
      <c r="Y602" s="11">
        <f t="shared" si="6"/>
        <v>0.8138549385</v>
      </c>
    </row>
    <row r="603">
      <c r="A603" s="7" t="str">
        <f t="shared" si="1"/>
        <v>MNVGC8599B</v>
      </c>
      <c r="B603" s="2" t="s">
        <v>1982</v>
      </c>
      <c r="C603" s="2" t="s">
        <v>1983</v>
      </c>
      <c r="D603" s="7" t="str">
        <f t="shared" si="2"/>
        <v>300x250 </v>
      </c>
      <c r="E603" s="2" t="s">
        <v>1984</v>
      </c>
      <c r="F603" s="2" t="s">
        <v>28</v>
      </c>
      <c r="G603" s="8" t="s">
        <v>114</v>
      </c>
      <c r="H603" s="2" t="s">
        <v>48</v>
      </c>
      <c r="I603" s="2" t="s">
        <v>43</v>
      </c>
      <c r="J603" s="2">
        <v>49412.0</v>
      </c>
      <c r="K603" s="2">
        <v>170.0</v>
      </c>
      <c r="L603" s="2">
        <v>22155.0</v>
      </c>
      <c r="M603" s="2">
        <v>43802.0</v>
      </c>
      <c r="N603" s="2">
        <v>3.0</v>
      </c>
      <c r="O603" s="3">
        <v>1595.659466</v>
      </c>
      <c r="P603" s="7" t="str">
        <f>VLOOKUP(A603,'New Data'!A:E,2,FALSE)</f>
        <v>Male</v>
      </c>
      <c r="Q603" s="7">
        <f>VLOOKUP(A603,'New Data'!A:E,3,FALSE)</f>
        <v>36</v>
      </c>
      <c r="R603" s="7" t="str">
        <f>VLOOKUP(A603,'New Data'!A:E,4,FALSE)</f>
        <v>Alabama</v>
      </c>
      <c r="S603" s="9">
        <f>VLOOKUP(A603,'New Data'!A:E,5,FALSE)</f>
        <v>45220</v>
      </c>
      <c r="T603" s="10">
        <f t="shared" si="3"/>
        <v>531.8864887</v>
      </c>
      <c r="U603" s="11">
        <f t="shared" si="4"/>
        <v>0.003440459807</v>
      </c>
      <c r="V603" s="12">
        <f t="shared" si="7"/>
        <v>9.386232153</v>
      </c>
      <c r="W603" s="10">
        <f t="shared" si="5"/>
        <v>32.29295446</v>
      </c>
      <c r="X603" s="11">
        <f t="shared" si="8"/>
        <v>0.01764705882</v>
      </c>
      <c r="Y603" s="11">
        <f t="shared" si="6"/>
        <v>0.4483728649</v>
      </c>
    </row>
    <row r="604">
      <c r="A604" s="7" t="str">
        <f t="shared" si="1"/>
        <v>DIVZD4914F</v>
      </c>
      <c r="B604" s="2" t="s">
        <v>1985</v>
      </c>
      <c r="C604" s="2" t="s">
        <v>1986</v>
      </c>
      <c r="D604" s="7" t="str">
        <f t="shared" si="2"/>
        <v>300x250 </v>
      </c>
      <c r="E604" s="2" t="s">
        <v>1843</v>
      </c>
      <c r="F604" s="2" t="s">
        <v>41</v>
      </c>
      <c r="G604" s="8" t="s">
        <v>29</v>
      </c>
      <c r="H604" s="2" t="s">
        <v>30</v>
      </c>
      <c r="I604" s="2" t="s">
        <v>31</v>
      </c>
      <c r="J604" s="2">
        <v>262807.0</v>
      </c>
      <c r="K604" s="2">
        <v>684.0</v>
      </c>
      <c r="L604" s="2">
        <v>109871.0</v>
      </c>
      <c r="M604" s="2">
        <v>236426.0</v>
      </c>
      <c r="N604" s="2">
        <v>12.0</v>
      </c>
      <c r="O604" s="3">
        <v>5150.468923</v>
      </c>
      <c r="P604" s="7" t="str">
        <f>VLOOKUP(A604,'New Data'!A:E,2,FALSE)</f>
        <v>Male</v>
      </c>
      <c r="Q604" s="7">
        <f>VLOOKUP(A604,'New Data'!A:E,3,FALSE)</f>
        <v>61</v>
      </c>
      <c r="R604" s="7" t="str">
        <f>VLOOKUP(A604,'New Data'!A:E,4,FALSE)</f>
        <v>North Dakota</v>
      </c>
      <c r="S604" s="9">
        <f>VLOOKUP(A604,'New Data'!A:E,5,FALSE)</f>
        <v>45375</v>
      </c>
      <c r="T604" s="10">
        <f t="shared" si="3"/>
        <v>429.2057436</v>
      </c>
      <c r="U604" s="11">
        <f t="shared" si="4"/>
        <v>0.002602670401</v>
      </c>
      <c r="V604" s="12">
        <f t="shared" si="7"/>
        <v>7.529925326</v>
      </c>
      <c r="W604" s="10">
        <f t="shared" si="5"/>
        <v>19.59791377</v>
      </c>
      <c r="X604" s="11">
        <f t="shared" si="8"/>
        <v>0.01754385965</v>
      </c>
      <c r="Y604" s="11">
        <f t="shared" si="6"/>
        <v>0.4180672509</v>
      </c>
    </row>
    <row r="605">
      <c r="A605" s="7" t="str">
        <f t="shared" si="1"/>
        <v>CCRNM8255N</v>
      </c>
      <c r="B605" s="2" t="s">
        <v>1987</v>
      </c>
      <c r="C605" s="2" t="s">
        <v>1988</v>
      </c>
      <c r="D605" s="7" t="str">
        <f t="shared" si="2"/>
        <v>300x250 </v>
      </c>
      <c r="E605" s="2" t="s">
        <v>1989</v>
      </c>
      <c r="F605" s="2" t="s">
        <v>41</v>
      </c>
      <c r="G605" s="8" t="s">
        <v>371</v>
      </c>
      <c r="H605" s="2" t="s">
        <v>62</v>
      </c>
      <c r="I605" s="2" t="s">
        <v>31</v>
      </c>
      <c r="J605" s="2">
        <v>67752.0</v>
      </c>
      <c r="K605" s="2">
        <v>174.0</v>
      </c>
      <c r="L605" s="2">
        <v>47126.0</v>
      </c>
      <c r="M605" s="2">
        <v>65080.0</v>
      </c>
      <c r="N605" s="2">
        <v>3.0</v>
      </c>
      <c r="O605" s="3">
        <v>1557.01573</v>
      </c>
      <c r="P605" s="7" t="str">
        <f>VLOOKUP(A605,'New Data'!A:E,2,FALSE)</f>
        <v>Male</v>
      </c>
      <c r="Q605" s="7">
        <f>VLOOKUP(A605,'New Data'!A:E,3,FALSE)</f>
        <v>29</v>
      </c>
      <c r="R605" s="7" t="str">
        <f>VLOOKUP(A605,'New Data'!A:E,4,FALSE)</f>
        <v>Pennsylvania</v>
      </c>
      <c r="S605" s="9">
        <f>VLOOKUP(A605,'New Data'!A:E,5,FALSE)</f>
        <v>45207</v>
      </c>
      <c r="T605" s="10">
        <f t="shared" si="3"/>
        <v>519.0052433</v>
      </c>
      <c r="U605" s="11">
        <f t="shared" si="4"/>
        <v>0.002568189869</v>
      </c>
      <c r="V605" s="12">
        <f t="shared" si="7"/>
        <v>8.948366264</v>
      </c>
      <c r="W605" s="10">
        <f t="shared" si="5"/>
        <v>22.98110358</v>
      </c>
      <c r="X605" s="11">
        <f t="shared" si="8"/>
        <v>0.01724137931</v>
      </c>
      <c r="Y605" s="11">
        <f t="shared" si="6"/>
        <v>0.6955661825</v>
      </c>
    </row>
    <row r="606">
      <c r="A606" s="7" t="str">
        <f t="shared" si="1"/>
        <v>ABWXM0805N</v>
      </c>
      <c r="B606" s="2" t="s">
        <v>1990</v>
      </c>
      <c r="C606" s="2" t="s">
        <v>1991</v>
      </c>
      <c r="D606" s="7" t="str">
        <f t="shared" si="2"/>
        <v>300x50 </v>
      </c>
      <c r="E606" s="2" t="s">
        <v>1992</v>
      </c>
      <c r="F606" s="2" t="s">
        <v>28</v>
      </c>
      <c r="G606" s="8" t="s">
        <v>1555</v>
      </c>
      <c r="H606" s="2" t="s">
        <v>62</v>
      </c>
      <c r="I606" s="2" t="s">
        <v>31</v>
      </c>
      <c r="J606" s="2">
        <v>114723.0</v>
      </c>
      <c r="K606" s="2">
        <v>350.0</v>
      </c>
      <c r="L606" s="2">
        <v>14623.0</v>
      </c>
      <c r="M606" s="2">
        <v>92063.0</v>
      </c>
      <c r="N606" s="2">
        <v>6.0</v>
      </c>
      <c r="O606" s="3">
        <v>4742.008637</v>
      </c>
      <c r="P606" s="14" t="str">
        <f>VLOOKUP(A606,'New Data'!$A:$E,2,FALSE)</f>
        <v>Female</v>
      </c>
      <c r="Q606" s="7">
        <f>VLOOKUP(A606,'New Data'!A:E,3,FALSE)</f>
        <v>62</v>
      </c>
      <c r="R606" s="7" t="str">
        <f>VLOOKUP(A606,'New Data'!A:E,4,FALSE)</f>
        <v>Arkansas</v>
      </c>
      <c r="S606" s="9">
        <f>VLOOKUP(A606,'New Data'!A:E,5,FALSE)</f>
        <v>45553</v>
      </c>
      <c r="T606" s="10">
        <f t="shared" si="3"/>
        <v>790.3347728</v>
      </c>
      <c r="U606" s="11">
        <f t="shared" si="4"/>
        <v>0.003050826774</v>
      </c>
      <c r="V606" s="12">
        <f t="shared" si="7"/>
        <v>13.54859611</v>
      </c>
      <c r="W606" s="10">
        <f t="shared" si="5"/>
        <v>41.33441975</v>
      </c>
      <c r="X606" s="11">
        <f t="shared" si="8"/>
        <v>0.01714285714</v>
      </c>
      <c r="Y606" s="11">
        <f t="shared" si="6"/>
        <v>0.1274635426</v>
      </c>
    </row>
    <row r="607">
      <c r="A607" s="7" t="str">
        <f t="shared" si="1"/>
        <v>PAIWC8906L</v>
      </c>
      <c r="B607" s="2" t="s">
        <v>1993</v>
      </c>
      <c r="C607" s="2" t="s">
        <v>1994</v>
      </c>
      <c r="D607" s="7" t="str">
        <f t="shared" si="2"/>
        <v>300x250 </v>
      </c>
      <c r="E607" s="2" t="s">
        <v>1995</v>
      </c>
      <c r="F607" s="2" t="s">
        <v>66</v>
      </c>
      <c r="G607" s="8" t="s">
        <v>181</v>
      </c>
      <c r="H607" s="2" t="s">
        <v>48</v>
      </c>
      <c r="I607" s="2" t="s">
        <v>31</v>
      </c>
      <c r="J607" s="2">
        <v>728841.0</v>
      </c>
      <c r="K607" s="2">
        <v>2174.0</v>
      </c>
      <c r="L607" s="2">
        <v>424340.0</v>
      </c>
      <c r="M607" s="2">
        <v>634059.0</v>
      </c>
      <c r="N607" s="2">
        <v>37.0</v>
      </c>
      <c r="O607" s="3">
        <v>8054.141368</v>
      </c>
      <c r="P607" s="7" t="str">
        <f>VLOOKUP(A607,'New Data'!A:E,2,FALSE)</f>
        <v>Male</v>
      </c>
      <c r="Q607" s="7">
        <f>VLOOKUP(A607,'New Data'!A:E,3,FALSE)</f>
        <v>41</v>
      </c>
      <c r="R607" s="7" t="str">
        <f>VLOOKUP(A607,'New Data'!A:E,4,FALSE)</f>
        <v>Vermont</v>
      </c>
      <c r="S607" s="9">
        <f>VLOOKUP(A607,'New Data'!A:E,5,FALSE)</f>
        <v>45438</v>
      </c>
      <c r="T607" s="10">
        <f t="shared" si="3"/>
        <v>217.6794964</v>
      </c>
      <c r="U607" s="11">
        <f t="shared" si="4"/>
        <v>0.002982817926</v>
      </c>
      <c r="V607" s="12">
        <f t="shared" si="7"/>
        <v>3.704756839</v>
      </c>
      <c r="W607" s="10">
        <f t="shared" si="5"/>
        <v>11.05061511</v>
      </c>
      <c r="X607" s="11">
        <f t="shared" si="8"/>
        <v>0.01701931923</v>
      </c>
      <c r="Y607" s="11">
        <f t="shared" si="6"/>
        <v>0.5822120325</v>
      </c>
    </row>
    <row r="608">
      <c r="A608" s="7" t="str">
        <f t="shared" si="1"/>
        <v>VQKIZ8502W</v>
      </c>
      <c r="B608" s="2" t="s">
        <v>1996</v>
      </c>
      <c r="C608" s="2" t="s">
        <v>1997</v>
      </c>
      <c r="D608" s="7" t="str">
        <f t="shared" si="2"/>
        <v>300x250 </v>
      </c>
      <c r="E608" s="2" t="s">
        <v>1998</v>
      </c>
      <c r="F608" s="2" t="s">
        <v>36</v>
      </c>
      <c r="G608" s="8" t="s">
        <v>871</v>
      </c>
      <c r="H608" s="2" t="s">
        <v>62</v>
      </c>
      <c r="I608" s="2" t="s">
        <v>31</v>
      </c>
      <c r="J608" s="2">
        <v>180353.0</v>
      </c>
      <c r="K608" s="2">
        <v>471.0</v>
      </c>
      <c r="L608" s="2">
        <v>67637.0</v>
      </c>
      <c r="M608" s="2">
        <v>145416.0</v>
      </c>
      <c r="N608" s="2">
        <v>8.0</v>
      </c>
      <c r="O608" s="3">
        <v>1720.881985</v>
      </c>
      <c r="P608" s="7" t="str">
        <f>VLOOKUP(A608,'New Data'!A:E,2,FALSE)</f>
        <v>Female</v>
      </c>
      <c r="Q608" s="7">
        <f>VLOOKUP(A608,'New Data'!A:E,3,FALSE)</f>
        <v>27</v>
      </c>
      <c r="R608" s="7" t="str">
        <f>VLOOKUP(A608,'New Data'!A:E,4,FALSE)</f>
        <v>North Carolina</v>
      </c>
      <c r="S608" s="9">
        <f>VLOOKUP(A608,'New Data'!A:E,5,FALSE)</f>
        <v>45302</v>
      </c>
      <c r="T608" s="10">
        <f t="shared" si="3"/>
        <v>215.1102481</v>
      </c>
      <c r="U608" s="11">
        <f t="shared" si="4"/>
        <v>0.002611545136</v>
      </c>
      <c r="V608" s="12">
        <f t="shared" si="7"/>
        <v>3.653677251</v>
      </c>
      <c r="W608" s="10">
        <f t="shared" si="5"/>
        <v>9.541743054</v>
      </c>
      <c r="X608" s="11">
        <f t="shared" si="8"/>
        <v>0.016985138</v>
      </c>
      <c r="Y608" s="11">
        <f t="shared" si="6"/>
        <v>0.3750256442</v>
      </c>
    </row>
    <row r="609">
      <c r="A609" s="7" t="str">
        <f t="shared" si="1"/>
        <v>NWLOJ3636X</v>
      </c>
      <c r="B609" s="2" t="s">
        <v>1999</v>
      </c>
      <c r="C609" s="2" t="s">
        <v>2000</v>
      </c>
      <c r="D609" s="7" t="str">
        <f t="shared" si="2"/>
        <v>300x50 </v>
      </c>
      <c r="E609" s="2" t="s">
        <v>2001</v>
      </c>
      <c r="F609" s="2" t="s">
        <v>41</v>
      </c>
      <c r="G609" s="8" t="s">
        <v>157</v>
      </c>
      <c r="H609" s="2" t="s">
        <v>30</v>
      </c>
      <c r="I609" s="2" t="s">
        <v>31</v>
      </c>
      <c r="J609" s="2">
        <v>84306.0</v>
      </c>
      <c r="K609" s="2">
        <v>185.0</v>
      </c>
      <c r="L609" s="2">
        <v>45376.0</v>
      </c>
      <c r="M609" s="2">
        <v>79935.0</v>
      </c>
      <c r="N609" s="2">
        <v>3.0</v>
      </c>
      <c r="O609" s="3">
        <v>1809.590961</v>
      </c>
      <c r="P609" s="7" t="str">
        <f>VLOOKUP(A609,'New Data'!A:E,2,FALSE)</f>
        <v>Female</v>
      </c>
      <c r="Q609" s="7">
        <f>VLOOKUP(A609,'New Data'!A:E,3,FALSE)</f>
        <v>63</v>
      </c>
      <c r="R609" s="7" t="str">
        <f>VLOOKUP(A609,'New Data'!A:E,4,FALSE)</f>
        <v>Texas</v>
      </c>
      <c r="S609" s="9">
        <f>VLOOKUP(A609,'New Data'!A:E,5,FALSE)</f>
        <v>45407</v>
      </c>
      <c r="T609" s="10">
        <f t="shared" si="3"/>
        <v>603.196987</v>
      </c>
      <c r="U609" s="11">
        <f t="shared" si="4"/>
        <v>0.002194387114</v>
      </c>
      <c r="V609" s="12">
        <f t="shared" si="7"/>
        <v>9.781572762</v>
      </c>
      <c r="W609" s="10">
        <f t="shared" si="5"/>
        <v>21.46455722</v>
      </c>
      <c r="X609" s="11">
        <f t="shared" si="8"/>
        <v>0.01621621622</v>
      </c>
      <c r="Y609" s="11">
        <f t="shared" si="6"/>
        <v>0.538229782</v>
      </c>
    </row>
    <row r="610">
      <c r="A610" s="7" t="str">
        <f t="shared" si="1"/>
        <v>ZHEWP3598B</v>
      </c>
      <c r="B610" s="2" t="s">
        <v>2002</v>
      </c>
      <c r="C610" s="2" t="s">
        <v>2003</v>
      </c>
      <c r="D610" s="7" t="str">
        <f t="shared" si="2"/>
        <v>300x250 </v>
      </c>
      <c r="E610" s="2" t="s">
        <v>2004</v>
      </c>
      <c r="F610" s="2" t="s">
        <v>28</v>
      </c>
      <c r="G610" s="8" t="s">
        <v>181</v>
      </c>
      <c r="H610" s="2" t="s">
        <v>786</v>
      </c>
      <c r="I610" s="2" t="s">
        <v>31</v>
      </c>
      <c r="J610" s="2">
        <v>908899.0</v>
      </c>
      <c r="K610" s="2">
        <v>1984.0</v>
      </c>
      <c r="L610" s="2">
        <v>644697.0</v>
      </c>
      <c r="M610" s="2">
        <v>853964.0</v>
      </c>
      <c r="N610" s="2">
        <v>32.0</v>
      </c>
      <c r="O610" s="3">
        <v>5181.087383</v>
      </c>
      <c r="P610" s="7" t="str">
        <f>VLOOKUP(A610,'New Data'!A:E,2,FALSE)</f>
        <v>Female</v>
      </c>
      <c r="Q610" s="7">
        <f>VLOOKUP(A610,'New Data'!A:E,3,FALSE)</f>
        <v>26</v>
      </c>
      <c r="R610" s="7" t="str">
        <f>VLOOKUP(A610,'New Data'!A:E,4,FALSE)</f>
        <v>Florida</v>
      </c>
      <c r="S610" s="9">
        <f>VLOOKUP(A610,'New Data'!A:E,5,FALSE)</f>
        <v>44940</v>
      </c>
      <c r="T610" s="10">
        <f t="shared" si="3"/>
        <v>161.9089807</v>
      </c>
      <c r="U610" s="11">
        <f t="shared" si="4"/>
        <v>0.002182860802</v>
      </c>
      <c r="V610" s="12">
        <f t="shared" si="7"/>
        <v>2.611435173</v>
      </c>
      <c r="W610" s="10">
        <f t="shared" si="5"/>
        <v>5.700399476</v>
      </c>
      <c r="X610" s="11">
        <f t="shared" si="8"/>
        <v>0.01612903226</v>
      </c>
      <c r="Y610" s="11">
        <f t="shared" si="6"/>
        <v>0.7093164367</v>
      </c>
    </row>
    <row r="611">
      <c r="A611" s="7" t="str">
        <f t="shared" si="1"/>
        <v>YFRQE4602U</v>
      </c>
      <c r="B611" s="2" t="s">
        <v>2005</v>
      </c>
      <c r="C611" s="2" t="s">
        <v>2006</v>
      </c>
      <c r="D611" s="7" t="str">
        <f t="shared" si="2"/>
        <v>300x250 </v>
      </c>
      <c r="E611" s="2" t="s">
        <v>2007</v>
      </c>
      <c r="F611" s="2" t="s">
        <v>36</v>
      </c>
      <c r="G611" s="8" t="s">
        <v>449</v>
      </c>
      <c r="H611" s="2" t="s">
        <v>139</v>
      </c>
      <c r="I611" s="2" t="s">
        <v>31</v>
      </c>
      <c r="J611" s="2">
        <v>1767940.0</v>
      </c>
      <c r="K611" s="2">
        <v>4852.0</v>
      </c>
      <c r="L611" s="2">
        <v>881525.0</v>
      </c>
      <c r="M611" s="2">
        <v>1550866.0</v>
      </c>
      <c r="N611" s="2">
        <v>78.0</v>
      </c>
      <c r="O611" s="3">
        <v>7511.656191</v>
      </c>
      <c r="P611" s="7" t="str">
        <f>VLOOKUP(A611,'New Data'!A:E,2,FALSE)</f>
        <v>Male</v>
      </c>
      <c r="Q611" s="7">
        <f>VLOOKUP(A611,'New Data'!A:E,3,FALSE)</f>
        <v>35</v>
      </c>
      <c r="R611" s="7" t="str">
        <f>VLOOKUP(A611,'New Data'!A:E,4,FALSE)</f>
        <v>Ohio</v>
      </c>
      <c r="S611" s="9">
        <f>VLOOKUP(A611,'New Data'!A:E,5,FALSE)</f>
        <v>45083</v>
      </c>
      <c r="T611" s="10">
        <f t="shared" si="3"/>
        <v>96.3032845</v>
      </c>
      <c r="U611" s="11">
        <f t="shared" si="4"/>
        <v>0.002744437028</v>
      </c>
      <c r="V611" s="12">
        <f t="shared" si="7"/>
        <v>1.548156676</v>
      </c>
      <c r="W611" s="10">
        <f t="shared" si="5"/>
        <v>4.248818507</v>
      </c>
      <c r="X611" s="11">
        <f t="shared" si="8"/>
        <v>0.01607584501</v>
      </c>
      <c r="Y611" s="11">
        <f t="shared" si="6"/>
        <v>0.4986170345</v>
      </c>
    </row>
    <row r="612">
      <c r="A612" s="7" t="str">
        <f t="shared" si="1"/>
        <v>VSEBV0477I</v>
      </c>
      <c r="B612" s="2" t="s">
        <v>2008</v>
      </c>
      <c r="C612" s="2" t="s">
        <v>2009</v>
      </c>
      <c r="D612" s="7" t="str">
        <f t="shared" si="2"/>
        <v>320x50 </v>
      </c>
      <c r="E612" s="2" t="s">
        <v>1560</v>
      </c>
      <c r="F612" s="2" t="s">
        <v>36</v>
      </c>
      <c r="G612" s="8" t="s">
        <v>387</v>
      </c>
      <c r="H612" s="2" t="s">
        <v>135</v>
      </c>
      <c r="I612" s="2" t="s">
        <v>31</v>
      </c>
      <c r="J612" s="2">
        <v>171575.0</v>
      </c>
      <c r="K612" s="2">
        <v>499.0</v>
      </c>
      <c r="L612" s="2">
        <v>101487.0</v>
      </c>
      <c r="M612" s="2">
        <v>136036.0</v>
      </c>
      <c r="N612" s="2">
        <v>8.0</v>
      </c>
      <c r="O612" s="3">
        <v>1658.332426</v>
      </c>
      <c r="P612" s="7" t="str">
        <f>VLOOKUP(A612,'New Data'!A:E,2,FALSE)</f>
        <v>Female</v>
      </c>
      <c r="Q612" s="7">
        <f>VLOOKUP(A612,'New Data'!A:E,3,FALSE)</f>
        <v>37</v>
      </c>
      <c r="R612" s="7" t="str">
        <f>VLOOKUP(A612,'New Data'!A:E,4,FALSE)</f>
        <v>Delaware</v>
      </c>
      <c r="S612" s="9">
        <f>VLOOKUP(A612,'New Data'!A:E,5,FALSE)</f>
        <v>45213</v>
      </c>
      <c r="T612" s="10">
        <f t="shared" si="3"/>
        <v>207.2915533</v>
      </c>
      <c r="U612" s="11">
        <f t="shared" si="4"/>
        <v>0.002908349118</v>
      </c>
      <c r="V612" s="12">
        <f t="shared" si="7"/>
        <v>3.323311475</v>
      </c>
      <c r="W612" s="10">
        <f t="shared" si="5"/>
        <v>9.665349999</v>
      </c>
      <c r="X612" s="11">
        <f t="shared" si="8"/>
        <v>0.01603206413</v>
      </c>
      <c r="Y612" s="11">
        <f t="shared" si="6"/>
        <v>0.5915022585</v>
      </c>
    </row>
    <row r="613">
      <c r="A613" s="7" t="str">
        <f t="shared" si="1"/>
        <v>IXQEK3844N</v>
      </c>
      <c r="B613" s="2" t="s">
        <v>2010</v>
      </c>
      <c r="C613" s="2" t="s">
        <v>2011</v>
      </c>
      <c r="D613" s="7" t="str">
        <f t="shared" si="2"/>
        <v>300x250 </v>
      </c>
      <c r="E613" s="2" t="s">
        <v>864</v>
      </c>
      <c r="F613" s="2" t="s">
        <v>36</v>
      </c>
      <c r="G613" s="8" t="s">
        <v>93</v>
      </c>
      <c r="H613" s="2" t="s">
        <v>30</v>
      </c>
      <c r="I613" s="2" t="s">
        <v>31</v>
      </c>
      <c r="J613" s="2">
        <v>286998.0</v>
      </c>
      <c r="K613" s="2">
        <v>815.0</v>
      </c>
      <c r="L613" s="2">
        <v>61586.0</v>
      </c>
      <c r="M613" s="2">
        <v>247500.0</v>
      </c>
      <c r="N613" s="2">
        <v>13.0</v>
      </c>
      <c r="O613" s="3">
        <v>6395.550624</v>
      </c>
      <c r="P613" s="7" t="str">
        <f>VLOOKUP(A613,'New Data'!A:E,2,FALSE)</f>
        <v>Male</v>
      </c>
      <c r="Q613" s="7">
        <f>VLOOKUP(A613,'New Data'!A:E,3,FALSE)</f>
        <v>18</v>
      </c>
      <c r="R613" s="7" t="str">
        <f>VLOOKUP(A613,'New Data'!A:E,4,FALSE)</f>
        <v>Indiana</v>
      </c>
      <c r="S613" s="9">
        <f>VLOOKUP(A613,'New Data'!A:E,5,FALSE)</f>
        <v>45508</v>
      </c>
      <c r="T613" s="10">
        <f t="shared" si="3"/>
        <v>491.9654326</v>
      </c>
      <c r="U613" s="11">
        <f t="shared" si="4"/>
        <v>0.002839741043</v>
      </c>
      <c r="V613" s="12">
        <f t="shared" si="7"/>
        <v>7.847301379</v>
      </c>
      <c r="W613" s="10">
        <f t="shared" si="5"/>
        <v>22.28430381</v>
      </c>
      <c r="X613" s="11">
        <f t="shared" si="8"/>
        <v>0.01595092025</v>
      </c>
      <c r="Y613" s="11">
        <f t="shared" si="6"/>
        <v>0.2145868612</v>
      </c>
    </row>
    <row r="614">
      <c r="A614" s="7" t="str">
        <f t="shared" si="1"/>
        <v>DPGGD9172J</v>
      </c>
      <c r="B614" s="2" t="s">
        <v>2012</v>
      </c>
      <c r="C614" s="2" t="s">
        <v>2013</v>
      </c>
      <c r="D614" s="7" t="str">
        <f t="shared" si="2"/>
        <v>320x50 </v>
      </c>
      <c r="E614" s="2" t="s">
        <v>2014</v>
      </c>
      <c r="F614" s="2" t="s">
        <v>28</v>
      </c>
      <c r="G614" s="8" t="s">
        <v>263</v>
      </c>
      <c r="H614" s="2" t="s">
        <v>48</v>
      </c>
      <c r="I614" s="2" t="s">
        <v>31</v>
      </c>
      <c r="J614" s="2">
        <v>69136.0</v>
      </c>
      <c r="K614" s="2">
        <v>190.0</v>
      </c>
      <c r="L614" s="2">
        <v>40571.0</v>
      </c>
      <c r="M614" s="2">
        <v>63614.0</v>
      </c>
      <c r="N614" s="2">
        <v>3.0</v>
      </c>
      <c r="O614" s="3">
        <v>1507.946851</v>
      </c>
      <c r="P614" s="7" t="str">
        <f>VLOOKUP(A614,'New Data'!A:E,2,FALSE)</f>
        <v>Male</v>
      </c>
      <c r="Q614" s="7">
        <f>VLOOKUP(A614,'New Data'!A:E,3,FALSE)</f>
        <v>60</v>
      </c>
      <c r="R614" s="7" t="str">
        <f>VLOOKUP(A614,'New Data'!A:E,4,FALSE)</f>
        <v>Florida</v>
      </c>
      <c r="S614" s="9">
        <f>VLOOKUP(A614,'New Data'!A:E,5,FALSE)</f>
        <v>45534</v>
      </c>
      <c r="T614" s="10">
        <f t="shared" si="3"/>
        <v>502.6489503</v>
      </c>
      <c r="U614" s="11">
        <f t="shared" si="4"/>
        <v>0.002748206434</v>
      </c>
      <c r="V614" s="12">
        <f t="shared" si="7"/>
        <v>7.936562374</v>
      </c>
      <c r="W614" s="10">
        <f t="shared" si="5"/>
        <v>21.81131178</v>
      </c>
      <c r="X614" s="11">
        <f t="shared" si="8"/>
        <v>0.01578947368</v>
      </c>
      <c r="Y614" s="11">
        <f t="shared" si="6"/>
        <v>0.5868288591</v>
      </c>
    </row>
    <row r="615">
      <c r="A615" s="7" t="str">
        <f t="shared" si="1"/>
        <v>INIEJ5776C</v>
      </c>
      <c r="B615" s="2" t="s">
        <v>2015</v>
      </c>
      <c r="C615" s="2" t="s">
        <v>2016</v>
      </c>
      <c r="D615" s="7" t="str">
        <f t="shared" si="2"/>
        <v>300x250 </v>
      </c>
      <c r="E615" s="2" t="s">
        <v>2017</v>
      </c>
      <c r="F615" s="2" t="s">
        <v>28</v>
      </c>
      <c r="G615" s="8" t="s">
        <v>2018</v>
      </c>
      <c r="H615" s="2" t="s">
        <v>62</v>
      </c>
      <c r="I615" s="2" t="s">
        <v>31</v>
      </c>
      <c r="J615" s="2">
        <v>39705.0</v>
      </c>
      <c r="K615" s="2">
        <v>190.0</v>
      </c>
      <c r="L615" s="2">
        <v>12950.0</v>
      </c>
      <c r="M615" s="2">
        <v>38030.0</v>
      </c>
      <c r="N615" s="2">
        <v>3.0</v>
      </c>
      <c r="O615" s="3">
        <v>1476.419509</v>
      </c>
      <c r="P615" s="7" t="str">
        <f>VLOOKUP(A615,'New Data'!A:E,2,FALSE)</f>
        <v>Female</v>
      </c>
      <c r="Q615" s="7">
        <f>VLOOKUP(A615,'New Data'!A:E,3,FALSE)</f>
        <v>21</v>
      </c>
      <c r="R615" s="7" t="str">
        <f>VLOOKUP(A615,'New Data'!A:E,4,FALSE)</f>
        <v>West Virginia</v>
      </c>
      <c r="S615" s="9">
        <f>VLOOKUP(A615,'New Data'!A:E,5,FALSE)</f>
        <v>45411</v>
      </c>
      <c r="T615" s="10">
        <f t="shared" si="3"/>
        <v>492.1398363</v>
      </c>
      <c r="U615" s="11">
        <f t="shared" si="4"/>
        <v>0.004785291525</v>
      </c>
      <c r="V615" s="12">
        <f t="shared" si="7"/>
        <v>7.770628995</v>
      </c>
      <c r="W615" s="10">
        <f t="shared" si="5"/>
        <v>37.18472507</v>
      </c>
      <c r="X615" s="11">
        <f t="shared" si="8"/>
        <v>0.01578947368</v>
      </c>
      <c r="Y615" s="11">
        <f t="shared" si="6"/>
        <v>0.326155396</v>
      </c>
    </row>
    <row r="616">
      <c r="A616" s="7" t="str">
        <f t="shared" si="1"/>
        <v>DAIHT9728L</v>
      </c>
      <c r="B616" s="2" t="s">
        <v>2019</v>
      </c>
      <c r="C616" s="2" t="s">
        <v>2020</v>
      </c>
      <c r="D616" s="7" t="str">
        <f t="shared" si="2"/>
        <v>320x50 </v>
      </c>
      <c r="E616" s="2" t="s">
        <v>2021</v>
      </c>
      <c r="F616" s="2" t="s">
        <v>36</v>
      </c>
      <c r="G616" s="8" t="s">
        <v>726</v>
      </c>
      <c r="H616" s="2" t="s">
        <v>30</v>
      </c>
      <c r="I616" s="2" t="s">
        <v>31</v>
      </c>
      <c r="J616" s="2">
        <v>77313.0</v>
      </c>
      <c r="K616" s="2">
        <v>191.0</v>
      </c>
      <c r="L616" s="2">
        <v>40366.0</v>
      </c>
      <c r="M616" s="2">
        <v>71128.0</v>
      </c>
      <c r="N616" s="2">
        <v>3.0</v>
      </c>
      <c r="O616" s="3">
        <v>1790.390198</v>
      </c>
      <c r="P616" s="7" t="str">
        <f>VLOOKUP(A616,'New Data'!A:E,2,FALSE)</f>
        <v>Female</v>
      </c>
      <c r="Q616" s="7">
        <f>VLOOKUP(A616,'New Data'!A:E,3,FALSE)</f>
        <v>40</v>
      </c>
      <c r="R616" s="7" t="str">
        <f>VLOOKUP(A616,'New Data'!A:E,4,FALSE)</f>
        <v>Virginia</v>
      </c>
      <c r="S616" s="9">
        <f>VLOOKUP(A616,'New Data'!A:E,5,FALSE)</f>
        <v>45221</v>
      </c>
      <c r="T616" s="10">
        <f t="shared" si="3"/>
        <v>596.7967327</v>
      </c>
      <c r="U616" s="11">
        <f t="shared" si="4"/>
        <v>0.002470477151</v>
      </c>
      <c r="V616" s="12">
        <f t="shared" si="7"/>
        <v>9.37377067</v>
      </c>
      <c r="W616" s="10">
        <f t="shared" si="5"/>
        <v>23.15768626</v>
      </c>
      <c r="X616" s="11">
        <f t="shared" si="8"/>
        <v>0.01570680628</v>
      </c>
      <c r="Y616" s="11">
        <f t="shared" si="6"/>
        <v>0.5221114172</v>
      </c>
    </row>
    <row r="617">
      <c r="A617" s="7" t="str">
        <f t="shared" si="1"/>
        <v>VOFGB6363F</v>
      </c>
      <c r="B617" s="2" t="s">
        <v>2022</v>
      </c>
      <c r="C617" s="2" t="s">
        <v>2023</v>
      </c>
      <c r="D617" s="7" t="str">
        <f t="shared" si="2"/>
        <v>320x50 </v>
      </c>
      <c r="E617" s="2" t="s">
        <v>121</v>
      </c>
      <c r="F617" s="2" t="s">
        <v>41</v>
      </c>
      <c r="G617" s="8" t="s">
        <v>29</v>
      </c>
      <c r="H617" s="2" t="s">
        <v>30</v>
      </c>
      <c r="I617" s="2" t="s">
        <v>31</v>
      </c>
      <c r="J617" s="2">
        <v>126337.0</v>
      </c>
      <c r="K617" s="2">
        <v>325.0</v>
      </c>
      <c r="L617" s="2">
        <v>51394.0</v>
      </c>
      <c r="M617" s="2">
        <v>117635.0</v>
      </c>
      <c r="N617" s="2">
        <v>5.0</v>
      </c>
      <c r="O617" s="3">
        <v>1487.088288</v>
      </c>
      <c r="P617" s="7" t="str">
        <f>VLOOKUP(A617,'New Data'!A:E,2,FALSE)</f>
        <v>Female</v>
      </c>
      <c r="Q617" s="7">
        <f>VLOOKUP(A617,'New Data'!A:E,3,FALSE)</f>
        <v>53</v>
      </c>
      <c r="R617" s="7" t="str">
        <f>VLOOKUP(A617,'New Data'!A:E,4,FALSE)</f>
        <v>Arkansas</v>
      </c>
      <c r="S617" s="9">
        <f>VLOOKUP(A617,'New Data'!A:E,5,FALSE)</f>
        <v>45330</v>
      </c>
      <c r="T617" s="10">
        <f t="shared" si="3"/>
        <v>297.4176576</v>
      </c>
      <c r="U617" s="11">
        <f t="shared" si="4"/>
        <v>0.002572484704</v>
      </c>
      <c r="V617" s="12">
        <f t="shared" si="7"/>
        <v>4.575656271</v>
      </c>
      <c r="W617" s="10">
        <f t="shared" si="5"/>
        <v>11.77080577</v>
      </c>
      <c r="X617" s="11">
        <f t="shared" si="8"/>
        <v>0.01538461538</v>
      </c>
      <c r="Y617" s="11">
        <f t="shared" si="6"/>
        <v>0.406800858</v>
      </c>
    </row>
    <row r="618">
      <c r="A618" s="7" t="str">
        <f t="shared" si="1"/>
        <v>UUBIN9425T</v>
      </c>
      <c r="B618" s="2" t="s">
        <v>2024</v>
      </c>
      <c r="C618" s="2" t="s">
        <v>2025</v>
      </c>
      <c r="D618" s="7" t="str">
        <f t="shared" si="2"/>
        <v>300x50 </v>
      </c>
      <c r="E618" s="2" t="s">
        <v>2026</v>
      </c>
      <c r="F618" s="2" t="s">
        <v>66</v>
      </c>
      <c r="G618" s="8" t="s">
        <v>2027</v>
      </c>
      <c r="H618" s="2" t="s">
        <v>62</v>
      </c>
      <c r="I618" s="2" t="s">
        <v>31</v>
      </c>
      <c r="J618" s="2">
        <v>13608.0</v>
      </c>
      <c r="K618" s="2">
        <v>66.0</v>
      </c>
      <c r="L618" s="2">
        <v>2714.0</v>
      </c>
      <c r="M618" s="2">
        <v>9332.0</v>
      </c>
      <c r="N618" s="2">
        <v>1.0</v>
      </c>
      <c r="O618" s="3">
        <v>1762.663235</v>
      </c>
      <c r="P618" s="7" t="str">
        <f>VLOOKUP(A618,'New Data'!A:E,2,FALSE)</f>
        <v>Male</v>
      </c>
      <c r="Q618" s="7">
        <f>VLOOKUP(A618,'New Data'!A:E,3,FALSE)</f>
        <v>26</v>
      </c>
      <c r="R618" s="7" t="str">
        <f>VLOOKUP(A618,'New Data'!A:E,4,FALSE)</f>
        <v>Louisiana</v>
      </c>
      <c r="S618" s="9">
        <f>VLOOKUP(A618,'New Data'!A:E,5,FALSE)</f>
        <v>45422</v>
      </c>
      <c r="T618" s="10">
        <f t="shared" si="3"/>
        <v>1762.663235</v>
      </c>
      <c r="U618" s="11">
        <f t="shared" si="4"/>
        <v>0.004850088183</v>
      </c>
      <c r="V618" s="12">
        <f t="shared" si="7"/>
        <v>26.70701871</v>
      </c>
      <c r="W618" s="10">
        <f t="shared" si="5"/>
        <v>129.5313959</v>
      </c>
      <c r="X618" s="11">
        <f t="shared" si="8"/>
        <v>0.01515151515</v>
      </c>
      <c r="Y618" s="11">
        <f t="shared" si="6"/>
        <v>0.199441505</v>
      </c>
    </row>
    <row r="619">
      <c r="A619" s="7" t="str">
        <f t="shared" si="1"/>
        <v>VRJZP3827J</v>
      </c>
      <c r="B619" s="2" t="s">
        <v>2028</v>
      </c>
      <c r="C619" s="2" t="s">
        <v>2029</v>
      </c>
      <c r="D619" s="7" t="str">
        <f t="shared" si="2"/>
        <v>320x50 </v>
      </c>
      <c r="E619" s="2" t="s">
        <v>2030</v>
      </c>
      <c r="F619" s="2" t="s">
        <v>41</v>
      </c>
      <c r="G619" s="8" t="s">
        <v>181</v>
      </c>
      <c r="H619" s="2" t="s">
        <v>62</v>
      </c>
      <c r="I619" s="2" t="s">
        <v>31</v>
      </c>
      <c r="J619" s="2">
        <v>65257.0</v>
      </c>
      <c r="K619" s="2">
        <v>201.0</v>
      </c>
      <c r="L619" s="2">
        <v>12749.0</v>
      </c>
      <c r="M619" s="2">
        <v>19274.0</v>
      </c>
      <c r="N619" s="2">
        <v>3.0</v>
      </c>
      <c r="O619" s="3">
        <v>2468.135837</v>
      </c>
      <c r="P619" s="7" t="str">
        <f>VLOOKUP(A619,'New Data'!A:E,2,FALSE)</f>
        <v>Female</v>
      </c>
      <c r="Q619" s="7">
        <f>VLOOKUP(A619,'New Data'!A:E,3,FALSE)</f>
        <v>64</v>
      </c>
      <c r="R619" s="7" t="str">
        <f>VLOOKUP(A619,'New Data'!A:E,4,FALSE)</f>
        <v>Oregon</v>
      </c>
      <c r="S619" s="9">
        <f>VLOOKUP(A619,'New Data'!A:E,5,FALSE)</f>
        <v>45537</v>
      </c>
      <c r="T619" s="10">
        <f t="shared" si="3"/>
        <v>822.7119457</v>
      </c>
      <c r="U619" s="11">
        <f t="shared" si="4"/>
        <v>0.003080129335</v>
      </c>
      <c r="V619" s="12">
        <f t="shared" si="7"/>
        <v>12.27928277</v>
      </c>
      <c r="W619" s="10">
        <f t="shared" si="5"/>
        <v>37.82177907</v>
      </c>
      <c r="X619" s="11">
        <f t="shared" si="8"/>
        <v>0.01492537313</v>
      </c>
      <c r="Y619" s="11">
        <f t="shared" si="6"/>
        <v>0.1953660144</v>
      </c>
    </row>
    <row r="620">
      <c r="A620" s="7" t="str">
        <f t="shared" si="1"/>
        <v>UCZLN2659H</v>
      </c>
      <c r="B620" s="2" t="s">
        <v>2031</v>
      </c>
      <c r="C620" s="2" t="s">
        <v>2032</v>
      </c>
      <c r="D620" s="7" t="str">
        <f t="shared" si="2"/>
        <v>300x50 </v>
      </c>
      <c r="E620" s="2" t="s">
        <v>2033</v>
      </c>
      <c r="F620" s="2" t="s">
        <v>28</v>
      </c>
      <c r="G620" s="8" t="s">
        <v>271</v>
      </c>
      <c r="H620" s="2" t="s">
        <v>786</v>
      </c>
      <c r="I620" s="2" t="s">
        <v>31</v>
      </c>
      <c r="J620" s="2">
        <v>130602.0</v>
      </c>
      <c r="K620" s="2">
        <v>269.0</v>
      </c>
      <c r="L620" s="2">
        <v>11736.0</v>
      </c>
      <c r="M620" s="2">
        <v>113735.0</v>
      </c>
      <c r="N620" s="2">
        <v>4.0</v>
      </c>
      <c r="O620" s="3">
        <v>1507.84712</v>
      </c>
      <c r="P620" s="7" t="str">
        <f>VLOOKUP(A620,'New Data'!A:E,2,FALSE)</f>
        <v>Male</v>
      </c>
      <c r="Q620" s="7">
        <f>VLOOKUP(A620,'New Data'!A:E,3,FALSE)</f>
        <v>64</v>
      </c>
      <c r="R620" s="7" t="str">
        <f>VLOOKUP(A620,'New Data'!A:E,4,FALSE)</f>
        <v>South Dakota</v>
      </c>
      <c r="S620" s="9">
        <f>VLOOKUP(A620,'New Data'!A:E,5,FALSE)</f>
        <v>45210</v>
      </c>
      <c r="T620" s="10">
        <f t="shared" si="3"/>
        <v>376.96178</v>
      </c>
      <c r="U620" s="11">
        <f t="shared" si="4"/>
        <v>0.002059692807</v>
      </c>
      <c r="V620" s="12">
        <f t="shared" si="7"/>
        <v>5.605379628</v>
      </c>
      <c r="W620" s="10">
        <f t="shared" si="5"/>
        <v>11.5453601</v>
      </c>
      <c r="X620" s="11">
        <f t="shared" si="8"/>
        <v>0.01486988848</v>
      </c>
      <c r="Y620" s="11">
        <f t="shared" si="6"/>
        <v>0.08986079846</v>
      </c>
    </row>
    <row r="621">
      <c r="A621" s="7" t="str">
        <f t="shared" si="1"/>
        <v>AOBAC3198V</v>
      </c>
      <c r="B621" s="2" t="s">
        <v>2034</v>
      </c>
      <c r="C621" s="2" t="s">
        <v>2035</v>
      </c>
      <c r="D621" s="7" t="str">
        <f t="shared" si="2"/>
        <v>320x50 </v>
      </c>
      <c r="E621" s="2" t="s">
        <v>2036</v>
      </c>
      <c r="F621" s="2" t="s">
        <v>41</v>
      </c>
      <c r="G621" s="8" t="s">
        <v>275</v>
      </c>
      <c r="H621" s="2" t="s">
        <v>48</v>
      </c>
      <c r="I621" s="2" t="s">
        <v>31</v>
      </c>
      <c r="J621" s="2">
        <v>213699.0</v>
      </c>
      <c r="K621" s="2">
        <v>270.0</v>
      </c>
      <c r="L621" s="2">
        <v>18395.0</v>
      </c>
      <c r="M621" s="2">
        <v>164487.0</v>
      </c>
      <c r="N621" s="2">
        <v>4.0</v>
      </c>
      <c r="O621" s="3">
        <v>2194.987125</v>
      </c>
      <c r="P621" s="7" t="str">
        <f>VLOOKUP(A621,'New Data'!A:E,2,FALSE)</f>
        <v>Male</v>
      </c>
      <c r="Q621" s="7">
        <f>VLOOKUP(A621,'New Data'!A:E,3,FALSE)</f>
        <v>24</v>
      </c>
      <c r="R621" s="7" t="str">
        <f>VLOOKUP(A621,'New Data'!A:E,4,FALSE)</f>
        <v>Idaho</v>
      </c>
      <c r="S621" s="9">
        <f>VLOOKUP(A621,'New Data'!A:E,5,FALSE)</f>
        <v>45216</v>
      </c>
      <c r="T621" s="10">
        <f t="shared" si="3"/>
        <v>548.7467813</v>
      </c>
      <c r="U621" s="11">
        <f t="shared" si="4"/>
        <v>0.001263459352</v>
      </c>
      <c r="V621" s="12">
        <f t="shared" si="7"/>
        <v>8.129581944</v>
      </c>
      <c r="W621" s="10">
        <f t="shared" si="5"/>
        <v>10.27139633</v>
      </c>
      <c r="X621" s="11">
        <f t="shared" si="8"/>
        <v>0.01481481481</v>
      </c>
      <c r="Y621" s="11">
        <f t="shared" si="6"/>
        <v>0.08607901768</v>
      </c>
    </row>
    <row r="622">
      <c r="A622" s="7" t="str">
        <f t="shared" si="1"/>
        <v>NKXQD8942M</v>
      </c>
      <c r="B622" s="2" t="s">
        <v>2037</v>
      </c>
      <c r="C622" s="2" t="s">
        <v>2038</v>
      </c>
      <c r="D622" s="7" t="str">
        <f t="shared" si="2"/>
        <v>300x250 </v>
      </c>
      <c r="E622" s="2" t="s">
        <v>914</v>
      </c>
      <c r="F622" s="2" t="s">
        <v>36</v>
      </c>
      <c r="G622" s="8" t="s">
        <v>263</v>
      </c>
      <c r="H622" s="2" t="s">
        <v>62</v>
      </c>
      <c r="I622" s="2" t="s">
        <v>31</v>
      </c>
      <c r="J622" s="2">
        <v>103665.0</v>
      </c>
      <c r="K622" s="2">
        <v>270.0</v>
      </c>
      <c r="L622" s="2">
        <v>77283.0</v>
      </c>
      <c r="M622" s="2">
        <v>94019.0</v>
      </c>
      <c r="N622" s="2">
        <v>4.0</v>
      </c>
      <c r="O622" s="3">
        <v>5284.685565</v>
      </c>
      <c r="P622" s="7" t="str">
        <f>VLOOKUP(A622,'New Data'!A:E,2,FALSE)</f>
        <v>Female</v>
      </c>
      <c r="Q622" s="7">
        <f>VLOOKUP(A622,'New Data'!A:E,3,FALSE)</f>
        <v>36</v>
      </c>
      <c r="R622" s="7" t="str">
        <f>VLOOKUP(A622,'New Data'!A:E,4,FALSE)</f>
        <v>Texas</v>
      </c>
      <c r="S622" s="9">
        <f>VLOOKUP(A622,'New Data'!A:E,5,FALSE)</f>
        <v>45125</v>
      </c>
      <c r="T622" s="10">
        <f t="shared" si="3"/>
        <v>1321.171391</v>
      </c>
      <c r="U622" s="11">
        <f t="shared" si="4"/>
        <v>0.002604543481</v>
      </c>
      <c r="V622" s="12">
        <f t="shared" si="7"/>
        <v>19.5729095</v>
      </c>
      <c r="W622" s="10">
        <f t="shared" si="5"/>
        <v>50.97849385</v>
      </c>
      <c r="X622" s="11">
        <f t="shared" si="8"/>
        <v>0.01481481481</v>
      </c>
      <c r="Y622" s="11">
        <f t="shared" si="6"/>
        <v>0.7455071625</v>
      </c>
    </row>
    <row r="623">
      <c r="A623" s="7" t="str">
        <f t="shared" si="1"/>
        <v>DDAUP9478O</v>
      </c>
      <c r="B623" s="2" t="s">
        <v>2039</v>
      </c>
      <c r="C623" s="2" t="s">
        <v>2040</v>
      </c>
      <c r="D623" s="7" t="str">
        <f t="shared" si="2"/>
        <v>320x50 </v>
      </c>
      <c r="E623" s="2" t="s">
        <v>819</v>
      </c>
      <c r="F623" s="2" t="s">
        <v>28</v>
      </c>
      <c r="G623" s="8" t="s">
        <v>449</v>
      </c>
      <c r="H623" s="2" t="s">
        <v>62</v>
      </c>
      <c r="I623" s="2" t="s">
        <v>31</v>
      </c>
      <c r="J623" s="2">
        <v>888037.0</v>
      </c>
      <c r="K623" s="2">
        <v>2841.0</v>
      </c>
      <c r="L623" s="2">
        <v>370429.0</v>
      </c>
      <c r="M623" s="2">
        <v>820340.0</v>
      </c>
      <c r="N623" s="2">
        <v>42.0</v>
      </c>
      <c r="O623" s="3">
        <v>8134.350524</v>
      </c>
      <c r="P623" s="7" t="str">
        <f>VLOOKUP(A623,'New Data'!A:E,2,FALSE)</f>
        <v>Male</v>
      </c>
      <c r="Q623" s="7">
        <f>VLOOKUP(A623,'New Data'!A:E,3,FALSE)</f>
        <v>46</v>
      </c>
      <c r="R623" s="7" t="str">
        <f>VLOOKUP(A623,'New Data'!A:E,4,FALSE)</f>
        <v>Louisiana</v>
      </c>
      <c r="S623" s="9">
        <f>VLOOKUP(A623,'New Data'!A:E,5,FALSE)</f>
        <v>45077</v>
      </c>
      <c r="T623" s="10">
        <f t="shared" si="3"/>
        <v>193.6750125</v>
      </c>
      <c r="U623" s="11">
        <f t="shared" si="4"/>
        <v>0.003199191025</v>
      </c>
      <c r="V623" s="12">
        <f t="shared" si="7"/>
        <v>2.863199762</v>
      </c>
      <c r="W623" s="10">
        <f t="shared" si="5"/>
        <v>9.159922981</v>
      </c>
      <c r="X623" s="11">
        <f t="shared" si="8"/>
        <v>0.01478352693</v>
      </c>
      <c r="Y623" s="11">
        <f t="shared" si="6"/>
        <v>0.4171323943</v>
      </c>
    </row>
    <row r="624">
      <c r="A624" s="7" t="str">
        <f t="shared" si="1"/>
        <v>XLMPS4623T</v>
      </c>
      <c r="B624" s="2" t="s">
        <v>2041</v>
      </c>
      <c r="C624" s="2" t="s">
        <v>2042</v>
      </c>
      <c r="D624" s="7" t="str">
        <f t="shared" si="2"/>
        <v>320x50 </v>
      </c>
      <c r="E624" s="2" t="s">
        <v>2043</v>
      </c>
      <c r="F624" s="2" t="s">
        <v>41</v>
      </c>
      <c r="G624" s="8" t="s">
        <v>387</v>
      </c>
      <c r="H624" s="2" t="s">
        <v>30</v>
      </c>
      <c r="I624" s="2" t="s">
        <v>31</v>
      </c>
      <c r="J624" s="2">
        <v>80456.0</v>
      </c>
      <c r="K624" s="2">
        <v>204.0</v>
      </c>
      <c r="L624" s="2">
        <v>46039.0</v>
      </c>
      <c r="M624" s="2">
        <v>65383.0</v>
      </c>
      <c r="N624" s="2">
        <v>3.0</v>
      </c>
      <c r="O624" s="3">
        <v>2039.848792</v>
      </c>
      <c r="P624" s="7" t="str">
        <f>VLOOKUP(A624,'New Data'!A:E,2,FALSE)</f>
        <v>Female</v>
      </c>
      <c r="Q624" s="7">
        <f>VLOOKUP(A624,'New Data'!A:E,3,FALSE)</f>
        <v>64</v>
      </c>
      <c r="R624" s="7" t="str">
        <f>VLOOKUP(A624,'New Data'!A:E,4,FALSE)</f>
        <v>Kansas</v>
      </c>
      <c r="S624" s="9">
        <f>VLOOKUP(A624,'New Data'!A:E,5,FALSE)</f>
        <v>44991</v>
      </c>
      <c r="T624" s="10">
        <f t="shared" si="3"/>
        <v>679.9495973</v>
      </c>
      <c r="U624" s="11">
        <f t="shared" si="4"/>
        <v>0.00253554738</v>
      </c>
      <c r="V624" s="12">
        <f t="shared" si="7"/>
        <v>9.999258784</v>
      </c>
      <c r="W624" s="10">
        <f t="shared" si="5"/>
        <v>25.35359441</v>
      </c>
      <c r="X624" s="11">
        <f t="shared" si="8"/>
        <v>0.01470588235</v>
      </c>
      <c r="Y624" s="11">
        <f t="shared" si="6"/>
        <v>0.5722258129</v>
      </c>
    </row>
    <row r="625">
      <c r="A625" s="7" t="str">
        <f t="shared" si="1"/>
        <v>DZRCO0881W</v>
      </c>
      <c r="B625" s="2" t="s">
        <v>2044</v>
      </c>
      <c r="C625" s="2" t="s">
        <v>2045</v>
      </c>
      <c r="D625" s="7" t="str">
        <f t="shared" si="2"/>
        <v>300x250 </v>
      </c>
      <c r="E625" s="2" t="s">
        <v>2046</v>
      </c>
      <c r="F625" s="2" t="s">
        <v>36</v>
      </c>
      <c r="G625" s="8" t="s">
        <v>29</v>
      </c>
      <c r="H625" s="2" t="s">
        <v>48</v>
      </c>
      <c r="I625" s="2" t="s">
        <v>31</v>
      </c>
      <c r="J625" s="2">
        <v>77703.0</v>
      </c>
      <c r="K625" s="2">
        <v>204.0</v>
      </c>
      <c r="L625" s="2">
        <v>33478.0</v>
      </c>
      <c r="M625" s="2">
        <v>72874.0</v>
      </c>
      <c r="N625" s="2">
        <v>3.0</v>
      </c>
      <c r="O625" s="3">
        <v>1566.912406</v>
      </c>
      <c r="P625" s="7" t="str">
        <f>VLOOKUP(A625,'New Data'!A:E,2,FALSE)</f>
        <v>Female</v>
      </c>
      <c r="Q625" s="7">
        <f>VLOOKUP(A625,'New Data'!A:E,3,FALSE)</f>
        <v>47</v>
      </c>
      <c r="R625" s="7" t="str">
        <f>VLOOKUP(A625,'New Data'!A:E,4,FALSE)</f>
        <v>Utah</v>
      </c>
      <c r="S625" s="9">
        <f>VLOOKUP(A625,'New Data'!A:E,5,FALSE)</f>
        <v>45080</v>
      </c>
      <c r="T625" s="10">
        <f t="shared" si="3"/>
        <v>522.3041353</v>
      </c>
      <c r="U625" s="11">
        <f t="shared" si="4"/>
        <v>0.002625381259</v>
      </c>
      <c r="V625" s="12">
        <f t="shared" si="7"/>
        <v>7.680943167</v>
      </c>
      <c r="W625" s="10">
        <f t="shared" si="5"/>
        <v>20.16540424</v>
      </c>
      <c r="X625" s="11">
        <f t="shared" si="8"/>
        <v>0.01470588235</v>
      </c>
      <c r="Y625" s="11">
        <f t="shared" si="6"/>
        <v>0.4308456559</v>
      </c>
    </row>
    <row r="626">
      <c r="A626" s="7" t="str">
        <f t="shared" si="1"/>
        <v>ALGYF1437Q</v>
      </c>
      <c r="B626" s="2" t="s">
        <v>2047</v>
      </c>
      <c r="C626" s="2" t="s">
        <v>2048</v>
      </c>
      <c r="D626" s="7" t="str">
        <f t="shared" si="2"/>
        <v>300x250 </v>
      </c>
      <c r="E626" s="2" t="s">
        <v>2049</v>
      </c>
      <c r="F626" s="2" t="s">
        <v>41</v>
      </c>
      <c r="G626" s="8" t="s">
        <v>2050</v>
      </c>
      <c r="H626" s="2" t="s">
        <v>139</v>
      </c>
      <c r="I626" s="2" t="s">
        <v>31</v>
      </c>
      <c r="J626" s="2">
        <v>13382.0</v>
      </c>
      <c r="K626" s="2">
        <v>68.0</v>
      </c>
      <c r="L626" s="2">
        <v>3340.0</v>
      </c>
      <c r="M626" s="2">
        <v>11662.0</v>
      </c>
      <c r="N626" s="2">
        <v>1.0</v>
      </c>
      <c r="O626" s="3">
        <v>1447.927193</v>
      </c>
      <c r="P626" s="7" t="str">
        <f>VLOOKUP(A626,'New Data'!A:E,2,FALSE)</f>
        <v>Male</v>
      </c>
      <c r="Q626" s="7">
        <f>VLOOKUP(A626,'New Data'!A:E,3,FALSE)</f>
        <v>57</v>
      </c>
      <c r="R626" s="7" t="str">
        <f>VLOOKUP(A626,'New Data'!A:E,4,FALSE)</f>
        <v>Washington</v>
      </c>
      <c r="S626" s="9">
        <f>VLOOKUP(A626,'New Data'!A:E,5,FALSE)</f>
        <v>45258</v>
      </c>
      <c r="T626" s="10">
        <f t="shared" si="3"/>
        <v>1447.927193</v>
      </c>
      <c r="U626" s="11">
        <f t="shared" si="4"/>
        <v>0.005081452698</v>
      </c>
      <c r="V626" s="12">
        <f t="shared" si="7"/>
        <v>21.29304696</v>
      </c>
      <c r="W626" s="10">
        <f t="shared" si="5"/>
        <v>108.1996109</v>
      </c>
      <c r="X626" s="11">
        <f t="shared" si="8"/>
        <v>0.01470588235</v>
      </c>
      <c r="Y626" s="11">
        <f t="shared" si="6"/>
        <v>0.2495890001</v>
      </c>
    </row>
    <row r="627">
      <c r="A627" s="7" t="str">
        <f t="shared" si="1"/>
        <v>QDYXJ7569A</v>
      </c>
      <c r="B627" s="2" t="s">
        <v>2051</v>
      </c>
      <c r="C627" s="2" t="s">
        <v>2052</v>
      </c>
      <c r="D627" s="7" t="str">
        <f t="shared" si="2"/>
        <v>300x250 </v>
      </c>
      <c r="E627" s="2" t="s">
        <v>2053</v>
      </c>
      <c r="F627" s="2" t="s">
        <v>36</v>
      </c>
      <c r="G627" s="8" t="s">
        <v>93</v>
      </c>
      <c r="H627" s="2" t="s">
        <v>62</v>
      </c>
      <c r="I627" s="2" t="s">
        <v>31</v>
      </c>
      <c r="J627" s="2">
        <v>109567.0</v>
      </c>
      <c r="K627" s="2">
        <v>345.0</v>
      </c>
      <c r="L627" s="2">
        <v>57620.0</v>
      </c>
      <c r="M627" s="2">
        <v>97903.0</v>
      </c>
      <c r="N627" s="2">
        <v>5.0</v>
      </c>
      <c r="O627" s="3">
        <v>1616.714722</v>
      </c>
      <c r="P627" s="7" t="str">
        <f>VLOOKUP(A627,'New Data'!A:E,2,FALSE)</f>
        <v>Female</v>
      </c>
      <c r="Q627" s="7">
        <f>VLOOKUP(A627,'New Data'!A:E,3,FALSE)</f>
        <v>51</v>
      </c>
      <c r="R627" s="7" t="str">
        <f>VLOOKUP(A627,'New Data'!A:E,4,FALSE)</f>
        <v>Idaho</v>
      </c>
      <c r="S627" s="9">
        <f>VLOOKUP(A627,'New Data'!A:E,5,FALSE)</f>
        <v>45137</v>
      </c>
      <c r="T627" s="10">
        <f t="shared" si="3"/>
        <v>323.3429444</v>
      </c>
      <c r="U627" s="11">
        <f t="shared" si="4"/>
        <v>0.003148758294</v>
      </c>
      <c r="V627" s="12">
        <f t="shared" si="7"/>
        <v>4.686129629</v>
      </c>
      <c r="W627" s="10">
        <f t="shared" si="5"/>
        <v>14.75548954</v>
      </c>
      <c r="X627" s="11">
        <f t="shared" si="8"/>
        <v>0.01449275362</v>
      </c>
      <c r="Y627" s="11">
        <f t="shared" si="6"/>
        <v>0.5258882693</v>
      </c>
    </row>
    <row r="628">
      <c r="A628" s="7" t="str">
        <f t="shared" si="1"/>
        <v>EMKQQ7215U</v>
      </c>
      <c r="B628" s="2" t="s">
        <v>2054</v>
      </c>
      <c r="C628" s="2" t="s">
        <v>2055</v>
      </c>
      <c r="D628" s="7" t="str">
        <f t="shared" si="2"/>
        <v>320x50 </v>
      </c>
      <c r="E628" s="2" t="s">
        <v>2056</v>
      </c>
      <c r="F628" s="2" t="s">
        <v>66</v>
      </c>
      <c r="G628" s="8" t="s">
        <v>871</v>
      </c>
      <c r="H628" s="2" t="s">
        <v>30</v>
      </c>
      <c r="I628" s="2" t="s">
        <v>31</v>
      </c>
      <c r="J628" s="2">
        <v>12512.0</v>
      </c>
      <c r="K628" s="2">
        <v>69.0</v>
      </c>
      <c r="L628" s="2">
        <v>6240.0</v>
      </c>
      <c r="M628" s="2">
        <v>9672.0</v>
      </c>
      <c r="N628" s="2">
        <v>1.0</v>
      </c>
      <c r="O628" s="3">
        <v>2298.888965</v>
      </c>
      <c r="P628" s="7" t="str">
        <f>VLOOKUP(A628,'New Data'!A:E,2,FALSE)</f>
        <v>Female</v>
      </c>
      <c r="Q628" s="7">
        <f>VLOOKUP(A628,'New Data'!A:E,3,FALSE)</f>
        <v>28</v>
      </c>
      <c r="R628" s="7" t="str">
        <f>VLOOKUP(A628,'New Data'!A:E,4,FALSE)</f>
        <v>Utah</v>
      </c>
      <c r="S628" s="9">
        <f>VLOOKUP(A628,'New Data'!A:E,5,FALSE)</f>
        <v>45191</v>
      </c>
      <c r="T628" s="10">
        <f t="shared" si="3"/>
        <v>2298.888965</v>
      </c>
      <c r="U628" s="11">
        <f t="shared" si="4"/>
        <v>0.005514705882</v>
      </c>
      <c r="V628" s="12">
        <f t="shared" si="7"/>
        <v>33.31723138</v>
      </c>
      <c r="W628" s="10">
        <f t="shared" si="5"/>
        <v>183.7347319</v>
      </c>
      <c r="X628" s="11">
        <f t="shared" si="8"/>
        <v>0.01449275362</v>
      </c>
      <c r="Y628" s="11">
        <f t="shared" si="6"/>
        <v>0.4987212276</v>
      </c>
    </row>
    <row r="629">
      <c r="A629" s="7" t="str">
        <f t="shared" si="1"/>
        <v>GFIAB5156G</v>
      </c>
      <c r="B629" s="2" t="s">
        <v>2057</v>
      </c>
      <c r="C629" s="2" t="s">
        <v>2058</v>
      </c>
      <c r="D629" s="7" t="str">
        <f t="shared" si="2"/>
        <v>300x250 </v>
      </c>
      <c r="E629" s="2" t="s">
        <v>2059</v>
      </c>
      <c r="F629" s="2" t="s">
        <v>36</v>
      </c>
      <c r="G629" s="8" t="s">
        <v>449</v>
      </c>
      <c r="H629" s="2" t="s">
        <v>30</v>
      </c>
      <c r="I629" s="2" t="s">
        <v>31</v>
      </c>
      <c r="J629" s="2">
        <v>310255.0</v>
      </c>
      <c r="K629" s="2">
        <v>970.0</v>
      </c>
      <c r="L629" s="2">
        <v>105054.0</v>
      </c>
      <c r="M629" s="2">
        <v>260998.0</v>
      </c>
      <c r="N629" s="2">
        <v>14.0</v>
      </c>
      <c r="O629" s="3">
        <v>6057.856722</v>
      </c>
      <c r="P629" s="7" t="str">
        <f>VLOOKUP(A629,'New Data'!A:E,2,FALSE)</f>
        <v>Male</v>
      </c>
      <c r="Q629" s="7">
        <f>VLOOKUP(A629,'New Data'!A:E,3,FALSE)</f>
        <v>24</v>
      </c>
      <c r="R629" s="7" t="str">
        <f>VLOOKUP(A629,'New Data'!A:E,4,FALSE)</f>
        <v>Tennessee</v>
      </c>
      <c r="S629" s="9">
        <f>VLOOKUP(A629,'New Data'!A:E,5,FALSE)</f>
        <v>45224</v>
      </c>
      <c r="T629" s="10">
        <f t="shared" si="3"/>
        <v>432.7040516</v>
      </c>
      <c r="U629" s="11">
        <f t="shared" si="4"/>
        <v>0.003126460492</v>
      </c>
      <c r="V629" s="12">
        <f t="shared" si="7"/>
        <v>6.245213115</v>
      </c>
      <c r="W629" s="10">
        <f t="shared" si="5"/>
        <v>19.52541207</v>
      </c>
      <c r="X629" s="11">
        <f t="shared" si="8"/>
        <v>0.01443298969</v>
      </c>
      <c r="Y629" s="11">
        <f t="shared" si="6"/>
        <v>0.3386053408</v>
      </c>
    </row>
    <row r="630">
      <c r="A630" s="7" t="str">
        <f t="shared" si="1"/>
        <v>DLRVS3201A</v>
      </c>
      <c r="B630" s="2" t="s">
        <v>2060</v>
      </c>
      <c r="C630" s="2" t="s">
        <v>2061</v>
      </c>
      <c r="D630" s="7" t="str">
        <f t="shared" si="2"/>
        <v>300x250 </v>
      </c>
      <c r="E630" s="2" t="s">
        <v>250</v>
      </c>
      <c r="F630" s="2" t="s">
        <v>28</v>
      </c>
      <c r="G630" s="8" t="s">
        <v>29</v>
      </c>
      <c r="H630" s="2" t="s">
        <v>89</v>
      </c>
      <c r="I630" s="2" t="s">
        <v>31</v>
      </c>
      <c r="J630" s="2">
        <v>144088.0</v>
      </c>
      <c r="K630" s="2">
        <v>490.0</v>
      </c>
      <c r="L630" s="2">
        <v>26416.0</v>
      </c>
      <c r="M630" s="2">
        <v>137369.0</v>
      </c>
      <c r="N630" s="2">
        <v>7.0</v>
      </c>
      <c r="O630" s="3">
        <v>1464.064235</v>
      </c>
      <c r="P630" s="7" t="str">
        <f>VLOOKUP(A630,'New Data'!A:E,2,FALSE)</f>
        <v>Male</v>
      </c>
      <c r="Q630" s="7">
        <f>VLOOKUP(A630,'New Data'!A:E,3,FALSE)</f>
        <v>20</v>
      </c>
      <c r="R630" s="7" t="str">
        <f>VLOOKUP(A630,'New Data'!A:E,4,FALSE)</f>
        <v>Virginia</v>
      </c>
      <c r="S630" s="9">
        <f>VLOOKUP(A630,'New Data'!A:E,5,FALSE)</f>
        <v>45531</v>
      </c>
      <c r="T630" s="10">
        <f t="shared" si="3"/>
        <v>209.1520336</v>
      </c>
      <c r="U630" s="11">
        <f t="shared" si="4"/>
        <v>0.003400699572</v>
      </c>
      <c r="V630" s="12">
        <f t="shared" si="7"/>
        <v>2.987886194</v>
      </c>
      <c r="W630" s="10">
        <f t="shared" si="5"/>
        <v>10.1609033</v>
      </c>
      <c r="X630" s="11">
        <f t="shared" si="8"/>
        <v>0.01428571429</v>
      </c>
      <c r="Y630" s="11">
        <f t="shared" si="6"/>
        <v>0.183332408</v>
      </c>
    </row>
    <row r="631">
      <c r="A631" s="7" t="str">
        <f t="shared" si="1"/>
        <v>ZQQVT1648U</v>
      </c>
      <c r="B631" s="2" t="s">
        <v>2062</v>
      </c>
      <c r="C631" s="2" t="s">
        <v>2063</v>
      </c>
      <c r="D631" s="7" t="str">
        <f t="shared" si="2"/>
        <v>300x250 </v>
      </c>
      <c r="E631" s="2" t="s">
        <v>2064</v>
      </c>
      <c r="F631" s="2" t="s">
        <v>66</v>
      </c>
      <c r="G631" s="8" t="s">
        <v>29</v>
      </c>
      <c r="H631" s="2" t="s">
        <v>139</v>
      </c>
      <c r="I631" s="2" t="s">
        <v>31</v>
      </c>
      <c r="J631" s="2">
        <v>435848.0</v>
      </c>
      <c r="K631" s="2">
        <v>1058.0</v>
      </c>
      <c r="L631" s="2">
        <v>274912.0</v>
      </c>
      <c r="M631" s="2">
        <v>415601.0</v>
      </c>
      <c r="N631" s="2">
        <v>15.0</v>
      </c>
      <c r="O631" s="3">
        <v>1554.439959</v>
      </c>
      <c r="P631" s="7" t="str">
        <f>VLOOKUP(A631,'New Data'!A:E,2,FALSE)</f>
        <v>Female</v>
      </c>
      <c r="Q631" s="7">
        <f>VLOOKUP(A631,'New Data'!A:E,3,FALSE)</f>
        <v>41</v>
      </c>
      <c r="R631" s="7" t="str">
        <f>VLOOKUP(A631,'New Data'!A:E,4,FALSE)</f>
        <v>Montana</v>
      </c>
      <c r="S631" s="9">
        <f>VLOOKUP(A631,'New Data'!A:E,5,FALSE)</f>
        <v>45507</v>
      </c>
      <c r="T631" s="10">
        <f t="shared" si="3"/>
        <v>103.6293306</v>
      </c>
      <c r="U631" s="11">
        <f t="shared" si="4"/>
        <v>0.002427451772</v>
      </c>
      <c r="V631" s="12">
        <f t="shared" si="7"/>
        <v>1.469224914</v>
      </c>
      <c r="W631" s="10">
        <f t="shared" si="5"/>
        <v>3.566472621</v>
      </c>
      <c r="X631" s="11">
        <f t="shared" si="8"/>
        <v>0.01417769376</v>
      </c>
      <c r="Y631" s="11">
        <f t="shared" si="6"/>
        <v>0.6307520053</v>
      </c>
    </row>
    <row r="632">
      <c r="A632" s="7" t="str">
        <f t="shared" si="1"/>
        <v>QOVXZ1547U</v>
      </c>
      <c r="B632" s="2" t="s">
        <v>2065</v>
      </c>
      <c r="C632" s="2" t="s">
        <v>2066</v>
      </c>
      <c r="D632" s="7" t="str">
        <f t="shared" si="2"/>
        <v>300x250 </v>
      </c>
      <c r="E632" s="2" t="s">
        <v>1266</v>
      </c>
      <c r="F632" s="2" t="s">
        <v>28</v>
      </c>
      <c r="G632" s="8" t="s">
        <v>151</v>
      </c>
      <c r="H632" s="2" t="s">
        <v>30</v>
      </c>
      <c r="I632" s="2" t="s">
        <v>53</v>
      </c>
      <c r="J632" s="2">
        <v>65983.0</v>
      </c>
      <c r="K632" s="2">
        <v>212.0</v>
      </c>
      <c r="L632" s="2">
        <v>8536.0</v>
      </c>
      <c r="M632" s="2">
        <v>57434.0</v>
      </c>
      <c r="N632" s="2">
        <v>3.0</v>
      </c>
      <c r="O632" s="3">
        <v>1599.076249</v>
      </c>
      <c r="P632" s="7" t="str">
        <f>VLOOKUP(A632,'New Data'!A:E,2,FALSE)</f>
        <v>Male</v>
      </c>
      <c r="Q632" s="7">
        <f>VLOOKUP(A632,'New Data'!A:E,3,FALSE)</f>
        <v>59</v>
      </c>
      <c r="R632" s="7" t="str">
        <f>VLOOKUP(A632,'New Data'!A:E,4,FALSE)</f>
        <v>South Carolina</v>
      </c>
      <c r="S632" s="9">
        <f>VLOOKUP(A632,'New Data'!A:E,5,FALSE)</f>
        <v>45368</v>
      </c>
      <c r="T632" s="10">
        <f t="shared" si="3"/>
        <v>533.0254163</v>
      </c>
      <c r="U632" s="11">
        <f t="shared" si="4"/>
        <v>0.00321294879</v>
      </c>
      <c r="V632" s="12">
        <f t="shared" si="7"/>
        <v>7.542812495</v>
      </c>
      <c r="W632" s="10">
        <f t="shared" si="5"/>
        <v>24.23467028</v>
      </c>
      <c r="X632" s="11">
        <f t="shared" si="8"/>
        <v>0.0141509434</v>
      </c>
      <c r="Y632" s="11">
        <f t="shared" si="6"/>
        <v>0.129366655</v>
      </c>
    </row>
    <row r="633">
      <c r="A633" s="7" t="str">
        <f t="shared" si="1"/>
        <v>EZLPP1861T</v>
      </c>
      <c r="B633" s="2" t="s">
        <v>2067</v>
      </c>
      <c r="C633" s="2" t="s">
        <v>2068</v>
      </c>
      <c r="D633" s="7" t="str">
        <f t="shared" si="2"/>
        <v>320x50 </v>
      </c>
      <c r="E633" s="2" t="s">
        <v>233</v>
      </c>
      <c r="F633" s="2" t="s">
        <v>66</v>
      </c>
      <c r="G633" s="8" t="s">
        <v>689</v>
      </c>
      <c r="H633" s="2" t="s">
        <v>30</v>
      </c>
      <c r="I633" s="2" t="s">
        <v>31</v>
      </c>
      <c r="J633" s="2">
        <v>55274.0</v>
      </c>
      <c r="K633" s="2">
        <v>219.0</v>
      </c>
      <c r="L633" s="2">
        <v>47583.0</v>
      </c>
      <c r="M633" s="2">
        <v>51275.0</v>
      </c>
      <c r="N633" s="2">
        <v>3.0</v>
      </c>
      <c r="O633" s="3">
        <v>1532.757905</v>
      </c>
      <c r="P633" s="7" t="str">
        <f>VLOOKUP(A633,'New Data'!A:E,2,FALSE)</f>
        <v>Female</v>
      </c>
      <c r="Q633" s="7">
        <f>VLOOKUP(A633,'New Data'!A:E,3,FALSE)</f>
        <v>38</v>
      </c>
      <c r="R633" s="7" t="str">
        <f>VLOOKUP(A633,'New Data'!A:E,4,FALSE)</f>
        <v>Colorado</v>
      </c>
      <c r="S633" s="9">
        <f>VLOOKUP(A633,'New Data'!A:E,5,FALSE)</f>
        <v>45489</v>
      </c>
      <c r="T633" s="10">
        <f t="shared" si="3"/>
        <v>510.9193017</v>
      </c>
      <c r="U633" s="11">
        <f t="shared" si="4"/>
        <v>0.003962079821</v>
      </c>
      <c r="V633" s="12">
        <f t="shared" si="7"/>
        <v>6.998894543</v>
      </c>
      <c r="W633" s="10">
        <f t="shared" si="5"/>
        <v>27.73017884</v>
      </c>
      <c r="X633" s="11">
        <f t="shared" si="8"/>
        <v>0.01369863014</v>
      </c>
      <c r="Y633" s="11">
        <f t="shared" si="6"/>
        <v>0.8608568224</v>
      </c>
    </row>
    <row r="634">
      <c r="A634" s="7" t="str">
        <f t="shared" si="1"/>
        <v>VHSGZ6955F</v>
      </c>
      <c r="B634" s="2" t="s">
        <v>2069</v>
      </c>
      <c r="C634" s="2" t="s">
        <v>2070</v>
      </c>
      <c r="D634" s="7" t="str">
        <f t="shared" si="2"/>
        <v>300x250 </v>
      </c>
      <c r="E634" s="2" t="s">
        <v>2071</v>
      </c>
      <c r="F634" s="2" t="s">
        <v>36</v>
      </c>
      <c r="G634" s="8" t="s">
        <v>114</v>
      </c>
      <c r="H634" s="2" t="s">
        <v>30</v>
      </c>
      <c r="I634" s="2" t="s">
        <v>31</v>
      </c>
      <c r="J634" s="2">
        <v>224877.0</v>
      </c>
      <c r="K634" s="2">
        <v>805.0</v>
      </c>
      <c r="L634" s="2">
        <v>121175.0</v>
      </c>
      <c r="M634" s="2">
        <v>213280.0</v>
      </c>
      <c r="N634" s="2">
        <v>11.0</v>
      </c>
      <c r="O634" s="3">
        <v>7360.992969</v>
      </c>
      <c r="P634" s="7" t="str">
        <f>VLOOKUP(A634,'New Data'!A:E,2,FALSE)</f>
        <v>Female</v>
      </c>
      <c r="Q634" s="7">
        <f>VLOOKUP(A634,'New Data'!A:E,3,FALSE)</f>
        <v>38</v>
      </c>
      <c r="R634" s="7" t="str">
        <f>VLOOKUP(A634,'New Data'!A:E,4,FALSE)</f>
        <v>Alabama</v>
      </c>
      <c r="S634" s="9">
        <f>VLOOKUP(A634,'New Data'!A:E,5,FALSE)</f>
        <v>44956</v>
      </c>
      <c r="T634" s="10">
        <f t="shared" si="3"/>
        <v>669.181179</v>
      </c>
      <c r="U634" s="11">
        <f t="shared" si="4"/>
        <v>0.003579734699</v>
      </c>
      <c r="V634" s="12">
        <f t="shared" si="7"/>
        <v>9.144090645</v>
      </c>
      <c r="W634" s="10">
        <f t="shared" si="5"/>
        <v>32.73341858</v>
      </c>
      <c r="X634" s="11">
        <f t="shared" si="8"/>
        <v>0.01366459627</v>
      </c>
      <c r="Y634" s="11">
        <f t="shared" si="6"/>
        <v>0.538850127</v>
      </c>
    </row>
    <row r="635">
      <c r="A635" s="7" t="str">
        <f t="shared" si="1"/>
        <v>VNITQ2564X</v>
      </c>
      <c r="B635" s="2" t="s">
        <v>2072</v>
      </c>
      <c r="C635" s="2" t="s">
        <v>2073</v>
      </c>
      <c r="D635" s="7" t="str">
        <f t="shared" si="2"/>
        <v>320x50 </v>
      </c>
      <c r="E635" s="2" t="s">
        <v>2074</v>
      </c>
      <c r="F635" s="2" t="s">
        <v>36</v>
      </c>
      <c r="G635" s="8" t="s">
        <v>114</v>
      </c>
      <c r="H635" s="2" t="s">
        <v>30</v>
      </c>
      <c r="I635" s="2" t="s">
        <v>31</v>
      </c>
      <c r="J635" s="2">
        <v>104814.0</v>
      </c>
      <c r="K635" s="2">
        <v>369.0</v>
      </c>
      <c r="L635" s="2">
        <v>55984.0</v>
      </c>
      <c r="M635" s="2">
        <v>99432.0</v>
      </c>
      <c r="N635" s="2">
        <v>5.0</v>
      </c>
      <c r="O635" s="3">
        <v>1942.847513</v>
      </c>
      <c r="P635" s="7" t="str">
        <f>VLOOKUP(A635,'New Data'!A:E,2,FALSE)</f>
        <v>Female</v>
      </c>
      <c r="Q635" s="7">
        <f>VLOOKUP(A635,'New Data'!A:E,3,FALSE)</f>
        <v>38</v>
      </c>
      <c r="R635" s="7" t="str">
        <f>VLOOKUP(A635,'New Data'!A:E,4,FALSE)</f>
        <v>Florida</v>
      </c>
      <c r="S635" s="9">
        <f>VLOOKUP(A635,'New Data'!A:E,5,FALSE)</f>
        <v>45440</v>
      </c>
      <c r="T635" s="10">
        <f t="shared" si="3"/>
        <v>388.5695026</v>
      </c>
      <c r="U635" s="11">
        <f t="shared" si="4"/>
        <v>0.003520522068</v>
      </c>
      <c r="V635" s="12">
        <f t="shared" si="7"/>
        <v>5.265169412</v>
      </c>
      <c r="W635" s="10">
        <f t="shared" si="5"/>
        <v>18.5361451</v>
      </c>
      <c r="X635" s="11">
        <f t="shared" si="8"/>
        <v>0.0135501355</v>
      </c>
      <c r="Y635" s="11">
        <f t="shared" si="6"/>
        <v>0.5341271204</v>
      </c>
    </row>
    <row r="636">
      <c r="A636" s="7" t="str">
        <f t="shared" si="1"/>
        <v>MYWVG5740K</v>
      </c>
      <c r="B636" s="2" t="s">
        <v>2075</v>
      </c>
      <c r="C636" s="2" t="s">
        <v>2076</v>
      </c>
      <c r="D636" s="7" t="str">
        <f t="shared" si="2"/>
        <v>300x250 </v>
      </c>
      <c r="E636" s="2" t="s">
        <v>2077</v>
      </c>
      <c r="F636" s="2" t="s">
        <v>66</v>
      </c>
      <c r="G636" s="8" t="s">
        <v>2078</v>
      </c>
      <c r="H636" s="2" t="s">
        <v>135</v>
      </c>
      <c r="I636" s="2" t="s">
        <v>31</v>
      </c>
      <c r="J636" s="2">
        <v>117713.0</v>
      </c>
      <c r="K636" s="2">
        <v>374.0</v>
      </c>
      <c r="L636" s="2">
        <v>16357.0</v>
      </c>
      <c r="M636" s="2">
        <v>100222.0</v>
      </c>
      <c r="N636" s="2">
        <v>5.0</v>
      </c>
      <c r="O636" s="3">
        <v>2505.403543</v>
      </c>
      <c r="P636" s="7" t="str">
        <f>VLOOKUP(A636,'New Data'!A:E,2,FALSE)</f>
        <v>Female</v>
      </c>
      <c r="Q636" s="7">
        <f>VLOOKUP(A636,'New Data'!A:E,3,FALSE)</f>
        <v>18</v>
      </c>
      <c r="R636" s="7" t="str">
        <f>VLOOKUP(A636,'New Data'!A:E,4,FALSE)</f>
        <v>Pennsylvania</v>
      </c>
      <c r="S636" s="9">
        <f>VLOOKUP(A636,'New Data'!A:E,5,FALSE)</f>
        <v>45149</v>
      </c>
      <c r="T636" s="10">
        <f t="shared" si="3"/>
        <v>501.0807086</v>
      </c>
      <c r="U636" s="11">
        <f t="shared" si="4"/>
        <v>0.003177219169</v>
      </c>
      <c r="V636" s="12">
        <f t="shared" si="7"/>
        <v>6.698939955</v>
      </c>
      <c r="W636" s="10">
        <f t="shared" si="5"/>
        <v>21.28400043</v>
      </c>
      <c r="X636" s="11">
        <f t="shared" si="8"/>
        <v>0.01336898396</v>
      </c>
      <c r="Y636" s="11">
        <f t="shared" si="6"/>
        <v>0.1389566148</v>
      </c>
    </row>
    <row r="637">
      <c r="A637" s="7" t="str">
        <f t="shared" si="1"/>
        <v>GLOSR9987H</v>
      </c>
      <c r="B637" s="2" t="s">
        <v>2079</v>
      </c>
      <c r="C637" s="2" t="s">
        <v>2080</v>
      </c>
      <c r="D637" s="7" t="str">
        <f t="shared" si="2"/>
        <v>320x50 </v>
      </c>
      <c r="E637" s="2" t="s">
        <v>1197</v>
      </c>
      <c r="F637" s="2" t="s">
        <v>36</v>
      </c>
      <c r="G637" s="8" t="s">
        <v>387</v>
      </c>
      <c r="H637" s="2" t="s">
        <v>30</v>
      </c>
      <c r="I637" s="2" t="s">
        <v>31</v>
      </c>
      <c r="J637" s="2">
        <v>1222302.0</v>
      </c>
      <c r="K637" s="2">
        <v>3142.0</v>
      </c>
      <c r="L637" s="2">
        <v>553773.0</v>
      </c>
      <c r="M637" s="2">
        <v>1120128.0</v>
      </c>
      <c r="N637" s="2">
        <v>42.0</v>
      </c>
      <c r="O637" s="3">
        <v>7880.770406</v>
      </c>
      <c r="P637" s="7" t="str">
        <f>VLOOKUP(A637,'New Data'!A:E,2,FALSE)</f>
        <v>Female</v>
      </c>
      <c r="Q637" s="7">
        <f>VLOOKUP(A637,'New Data'!A:E,3,FALSE)</f>
        <v>61</v>
      </c>
      <c r="R637" s="7" t="str">
        <f>VLOOKUP(A637,'New Data'!A:E,4,FALSE)</f>
        <v>North Dakota</v>
      </c>
      <c r="S637" s="9">
        <f>VLOOKUP(A637,'New Data'!A:E,5,FALSE)</f>
        <v>45274</v>
      </c>
      <c r="T637" s="10">
        <f t="shared" si="3"/>
        <v>187.6373906</v>
      </c>
      <c r="U637" s="11">
        <f t="shared" si="4"/>
        <v>0.002570559485</v>
      </c>
      <c r="V637" s="12">
        <f t="shared" si="7"/>
        <v>2.508201912</v>
      </c>
      <c r="W637" s="10">
        <f t="shared" si="5"/>
        <v>6.447482215</v>
      </c>
      <c r="X637" s="11">
        <f t="shared" si="8"/>
        <v>0.01336728199</v>
      </c>
      <c r="Y637" s="11">
        <f t="shared" si="6"/>
        <v>0.4530574277</v>
      </c>
    </row>
    <row r="638">
      <c r="A638" s="7" t="str">
        <f t="shared" si="1"/>
        <v>NMQEL6671J</v>
      </c>
      <c r="B638" s="2" t="s">
        <v>2081</v>
      </c>
      <c r="C638" s="2" t="s">
        <v>2082</v>
      </c>
      <c r="D638" s="7" t="str">
        <f t="shared" si="2"/>
        <v>300x250 </v>
      </c>
      <c r="E638" s="2" t="s">
        <v>2083</v>
      </c>
      <c r="F638" s="2" t="s">
        <v>36</v>
      </c>
      <c r="G638" s="8" t="s">
        <v>157</v>
      </c>
      <c r="H638" s="2" t="s">
        <v>30</v>
      </c>
      <c r="I638" s="2" t="s">
        <v>31</v>
      </c>
      <c r="J638" s="2">
        <v>77748.0</v>
      </c>
      <c r="K638" s="2">
        <v>227.0</v>
      </c>
      <c r="L638" s="2">
        <v>6170.0</v>
      </c>
      <c r="M638" s="2">
        <v>53603.0</v>
      </c>
      <c r="N638" s="2">
        <v>3.0</v>
      </c>
      <c r="O638" s="3">
        <v>1498.3009</v>
      </c>
      <c r="P638" s="7" t="str">
        <f>VLOOKUP(A638,'New Data'!A:E,2,FALSE)</f>
        <v>Male</v>
      </c>
      <c r="Q638" s="7">
        <f>VLOOKUP(A638,'New Data'!A:E,3,FALSE)</f>
        <v>29</v>
      </c>
      <c r="R638" s="7" t="str">
        <f>VLOOKUP(A638,'New Data'!A:E,4,FALSE)</f>
        <v>Florida</v>
      </c>
      <c r="S638" s="9">
        <f>VLOOKUP(A638,'New Data'!A:E,5,FALSE)</f>
        <v>45400</v>
      </c>
      <c r="T638" s="10">
        <f t="shared" si="3"/>
        <v>499.4336333</v>
      </c>
      <c r="U638" s="11">
        <f t="shared" si="4"/>
        <v>0.002919689252</v>
      </c>
      <c r="V638" s="12">
        <f t="shared" si="7"/>
        <v>6.600444493</v>
      </c>
      <c r="W638" s="10">
        <f t="shared" si="5"/>
        <v>19.27124685</v>
      </c>
      <c r="X638" s="11">
        <f t="shared" si="8"/>
        <v>0.01321585903</v>
      </c>
      <c r="Y638" s="11">
        <f t="shared" si="6"/>
        <v>0.07935895457</v>
      </c>
    </row>
    <row r="639">
      <c r="A639" s="7" t="str">
        <f t="shared" si="1"/>
        <v>SNNTU2001Z</v>
      </c>
      <c r="B639" s="2" t="s">
        <v>2084</v>
      </c>
      <c r="C639" s="2" t="s">
        <v>2085</v>
      </c>
      <c r="D639" s="7" t="str">
        <f t="shared" si="2"/>
        <v>320x50 </v>
      </c>
      <c r="E639" s="2" t="s">
        <v>2086</v>
      </c>
      <c r="F639" s="2" t="s">
        <v>41</v>
      </c>
      <c r="G639" s="8" t="s">
        <v>689</v>
      </c>
      <c r="H639" s="2" t="s">
        <v>48</v>
      </c>
      <c r="I639" s="2" t="s">
        <v>31</v>
      </c>
      <c r="J639" s="2">
        <v>264580.0</v>
      </c>
      <c r="K639" s="2">
        <v>691.0</v>
      </c>
      <c r="L639" s="2">
        <v>217526.0</v>
      </c>
      <c r="M639" s="2">
        <v>240731.0</v>
      </c>
      <c r="N639" s="2">
        <v>9.0</v>
      </c>
      <c r="O639" s="3">
        <v>4874.651722</v>
      </c>
      <c r="P639" s="7" t="str">
        <f>VLOOKUP(A639,'New Data'!A:E,2,FALSE)</f>
        <v>Male</v>
      </c>
      <c r="Q639" s="7">
        <f>VLOOKUP(A639,'New Data'!A:E,3,FALSE)</f>
        <v>29</v>
      </c>
      <c r="R639" s="7" t="str">
        <f>VLOOKUP(A639,'New Data'!A:E,4,FALSE)</f>
        <v>Wyoming</v>
      </c>
      <c r="S639" s="9">
        <f>VLOOKUP(A639,'New Data'!A:E,5,FALSE)</f>
        <v>45070</v>
      </c>
      <c r="T639" s="10">
        <f t="shared" si="3"/>
        <v>541.6279691</v>
      </c>
      <c r="U639" s="11">
        <f t="shared" si="4"/>
        <v>0.002611686446</v>
      </c>
      <c r="V639" s="12">
        <f t="shared" si="7"/>
        <v>7.054488744</v>
      </c>
      <c r="W639" s="10">
        <f t="shared" si="5"/>
        <v>18.42411264</v>
      </c>
      <c r="X639" s="11">
        <f t="shared" si="8"/>
        <v>0.01302460203</v>
      </c>
      <c r="Y639" s="11">
        <f t="shared" si="6"/>
        <v>0.8221558697</v>
      </c>
    </row>
    <row r="640">
      <c r="A640" s="7" t="str">
        <f t="shared" si="1"/>
        <v>VMZVX0803G</v>
      </c>
      <c r="B640" s="2" t="s">
        <v>2087</v>
      </c>
      <c r="C640" s="2" t="s">
        <v>2088</v>
      </c>
      <c r="D640" s="7" t="str">
        <f t="shared" si="2"/>
        <v>300x250 </v>
      </c>
      <c r="E640" s="2" t="s">
        <v>2089</v>
      </c>
      <c r="F640" s="2" t="s">
        <v>28</v>
      </c>
      <c r="G640" s="8" t="s">
        <v>449</v>
      </c>
      <c r="H640" s="2" t="s">
        <v>48</v>
      </c>
      <c r="I640" s="2" t="s">
        <v>31</v>
      </c>
      <c r="J640" s="2">
        <v>85965.0</v>
      </c>
      <c r="K640" s="2">
        <v>233.0</v>
      </c>
      <c r="L640" s="2">
        <v>33865.0</v>
      </c>
      <c r="M640" s="2">
        <v>78662.0</v>
      </c>
      <c r="N640" s="2">
        <v>3.0</v>
      </c>
      <c r="O640" s="3">
        <v>1555.534812</v>
      </c>
      <c r="P640" s="7" t="str">
        <f>VLOOKUP(A640,'New Data'!A:E,2,FALSE)</f>
        <v>Female</v>
      </c>
      <c r="Q640" s="7">
        <f>VLOOKUP(A640,'New Data'!A:E,3,FALSE)</f>
        <v>46</v>
      </c>
      <c r="R640" s="7" t="str">
        <f>VLOOKUP(A640,'New Data'!A:E,4,FALSE)</f>
        <v>Arizona</v>
      </c>
      <c r="S640" s="9">
        <f>VLOOKUP(A640,'New Data'!A:E,5,FALSE)</f>
        <v>45121</v>
      </c>
      <c r="T640" s="10">
        <f t="shared" si="3"/>
        <v>518.511604</v>
      </c>
      <c r="U640" s="11">
        <f t="shared" si="4"/>
        <v>0.002710405398</v>
      </c>
      <c r="V640" s="12">
        <f t="shared" si="7"/>
        <v>6.676115073</v>
      </c>
      <c r="W640" s="10">
        <f t="shared" si="5"/>
        <v>18.09497833</v>
      </c>
      <c r="X640" s="11">
        <f t="shared" si="8"/>
        <v>0.01287553648</v>
      </c>
      <c r="Y640" s="11">
        <f t="shared" si="6"/>
        <v>0.3939393939</v>
      </c>
    </row>
    <row r="641">
      <c r="A641" s="7" t="str">
        <f t="shared" si="1"/>
        <v>MPRAX9910J</v>
      </c>
      <c r="B641" s="2" t="s">
        <v>2090</v>
      </c>
      <c r="C641" s="2" t="s">
        <v>2091</v>
      </c>
      <c r="D641" s="7" t="str">
        <f t="shared" si="2"/>
        <v>300x250 </v>
      </c>
      <c r="E641" s="2" t="s">
        <v>2092</v>
      </c>
      <c r="F641" s="2" t="s">
        <v>66</v>
      </c>
      <c r="G641" s="8" t="s">
        <v>449</v>
      </c>
      <c r="H641" s="2" t="s">
        <v>48</v>
      </c>
      <c r="I641" s="2" t="s">
        <v>53</v>
      </c>
      <c r="J641" s="2">
        <v>307888.0</v>
      </c>
      <c r="K641" s="2">
        <v>863.0</v>
      </c>
      <c r="L641" s="2">
        <v>134959.0</v>
      </c>
      <c r="M641" s="2">
        <v>274790.0</v>
      </c>
      <c r="N641" s="2">
        <v>11.0</v>
      </c>
      <c r="O641" s="3">
        <v>1559.643865</v>
      </c>
      <c r="P641" s="7" t="str">
        <f>VLOOKUP(A641,'New Data'!A:E,2,FALSE)</f>
        <v>Male</v>
      </c>
      <c r="Q641" s="7">
        <f>VLOOKUP(A641,'New Data'!A:E,3,FALSE)</f>
        <v>25</v>
      </c>
      <c r="R641" s="7" t="str">
        <f>VLOOKUP(A641,'New Data'!A:E,4,FALSE)</f>
        <v>Minnesota</v>
      </c>
      <c r="S641" s="9">
        <f>VLOOKUP(A641,'New Data'!A:E,5,FALSE)</f>
        <v>45564</v>
      </c>
      <c r="T641" s="10">
        <f t="shared" si="3"/>
        <v>141.7858059</v>
      </c>
      <c r="U641" s="11">
        <f t="shared" si="4"/>
        <v>0.002802967313</v>
      </c>
      <c r="V641" s="12">
        <f t="shared" si="7"/>
        <v>1.80723507</v>
      </c>
      <c r="W641" s="10">
        <f t="shared" si="5"/>
        <v>5.065620826</v>
      </c>
      <c r="X641" s="11">
        <f t="shared" si="8"/>
        <v>0.01274623407</v>
      </c>
      <c r="Y641" s="11">
        <f t="shared" si="6"/>
        <v>0.4383379671</v>
      </c>
    </row>
    <row r="642">
      <c r="A642" s="7" t="str">
        <f t="shared" si="1"/>
        <v>EZLPP1861T</v>
      </c>
      <c r="B642" s="2" t="s">
        <v>2093</v>
      </c>
      <c r="C642" s="2" t="s">
        <v>2094</v>
      </c>
      <c r="D642" s="7" t="str">
        <f t="shared" si="2"/>
        <v>320x50 </v>
      </c>
      <c r="E642" s="2" t="s">
        <v>233</v>
      </c>
      <c r="F642" s="2" t="s">
        <v>66</v>
      </c>
      <c r="G642" s="8" t="s">
        <v>387</v>
      </c>
      <c r="H642" s="2" t="s">
        <v>30</v>
      </c>
      <c r="I642" s="2" t="s">
        <v>31</v>
      </c>
      <c r="J642" s="2">
        <v>1515751.0</v>
      </c>
      <c r="K642" s="2">
        <v>3874.0</v>
      </c>
      <c r="L642" s="2">
        <v>1151776.0</v>
      </c>
      <c r="M642" s="2">
        <v>1396230.0</v>
      </c>
      <c r="N642" s="2">
        <v>49.0</v>
      </c>
      <c r="O642" s="3">
        <v>7850.644244</v>
      </c>
      <c r="P642" s="7" t="str">
        <f>VLOOKUP(A642,'New Data'!A:E,2,FALSE)</f>
        <v>Female</v>
      </c>
      <c r="Q642" s="7">
        <f>VLOOKUP(A642,'New Data'!A:E,3,FALSE)</f>
        <v>38</v>
      </c>
      <c r="R642" s="7" t="str">
        <f>VLOOKUP(A642,'New Data'!A:E,4,FALSE)</f>
        <v>Colorado</v>
      </c>
      <c r="S642" s="9">
        <f>VLOOKUP(A642,'New Data'!A:E,5,FALSE)</f>
        <v>45489</v>
      </c>
      <c r="T642" s="10">
        <f t="shared" si="3"/>
        <v>160.2172295</v>
      </c>
      <c r="U642" s="11">
        <f t="shared" si="4"/>
        <v>0.002555828761</v>
      </c>
      <c r="V642" s="12">
        <f t="shared" si="7"/>
        <v>2.026495675</v>
      </c>
      <c r="W642" s="10">
        <f t="shared" si="5"/>
        <v>5.179375929</v>
      </c>
      <c r="X642" s="11">
        <f t="shared" si="8"/>
        <v>0.0126484254</v>
      </c>
      <c r="Y642" s="11">
        <f t="shared" si="6"/>
        <v>0.7598715092</v>
      </c>
    </row>
    <row r="643">
      <c r="A643" s="7" t="str">
        <f t="shared" si="1"/>
        <v>UBHTX8408S</v>
      </c>
      <c r="B643" s="2" t="s">
        <v>2095</v>
      </c>
      <c r="C643" s="2" t="s">
        <v>2096</v>
      </c>
      <c r="D643" s="7" t="str">
        <f t="shared" si="2"/>
        <v>300x250 </v>
      </c>
      <c r="E643" s="2" t="s">
        <v>2097</v>
      </c>
      <c r="F643" s="2" t="s">
        <v>36</v>
      </c>
      <c r="G643" s="8" t="s">
        <v>2098</v>
      </c>
      <c r="H643" s="2" t="s">
        <v>80</v>
      </c>
      <c r="I643" s="2" t="s">
        <v>31</v>
      </c>
      <c r="J643" s="2">
        <v>9725.0</v>
      </c>
      <c r="K643" s="2">
        <v>80.0</v>
      </c>
      <c r="L643" s="2">
        <v>6616.0</v>
      </c>
      <c r="M643" s="2">
        <v>8778.0</v>
      </c>
      <c r="N643" s="2">
        <v>1.0</v>
      </c>
      <c r="O643" s="3">
        <v>4942.283987</v>
      </c>
      <c r="P643" s="7" t="str">
        <f>VLOOKUP(A643,'New Data'!A:E,2,FALSE)</f>
        <v>Female</v>
      </c>
      <c r="Q643" s="7">
        <f>VLOOKUP(A643,'New Data'!A:E,3,FALSE)</f>
        <v>42</v>
      </c>
      <c r="R643" s="7" t="str">
        <f>VLOOKUP(A643,'New Data'!A:E,4,FALSE)</f>
        <v>New Jersey</v>
      </c>
      <c r="S643" s="9">
        <f>VLOOKUP(A643,'New Data'!A:E,5,FALSE)</f>
        <v>45223</v>
      </c>
      <c r="T643" s="10">
        <f t="shared" si="3"/>
        <v>4942.283987</v>
      </c>
      <c r="U643" s="11">
        <f t="shared" si="4"/>
        <v>0.00822622108</v>
      </c>
      <c r="V643" s="12">
        <f t="shared" si="7"/>
        <v>61.77854984</v>
      </c>
      <c r="W643" s="10">
        <f t="shared" si="5"/>
        <v>508.2040089</v>
      </c>
      <c r="X643" s="11">
        <f t="shared" si="8"/>
        <v>0.0125</v>
      </c>
      <c r="Y643" s="11">
        <f t="shared" si="6"/>
        <v>0.6803084833</v>
      </c>
    </row>
    <row r="644">
      <c r="A644" s="7" t="str">
        <f t="shared" si="1"/>
        <v>ASOMQ3553Y</v>
      </c>
      <c r="B644" s="2" t="s">
        <v>2099</v>
      </c>
      <c r="C644" s="2" t="s">
        <v>2100</v>
      </c>
      <c r="D644" s="7" t="str">
        <f t="shared" si="2"/>
        <v>300x250 </v>
      </c>
      <c r="E644" s="2" t="s">
        <v>2101</v>
      </c>
      <c r="F644" s="2" t="s">
        <v>66</v>
      </c>
      <c r="G644" s="8" t="s">
        <v>726</v>
      </c>
      <c r="H644" s="2" t="s">
        <v>71</v>
      </c>
      <c r="I644" s="2" t="s">
        <v>31</v>
      </c>
      <c r="J644" s="2">
        <v>188170.0</v>
      </c>
      <c r="K644" s="2">
        <v>490.0</v>
      </c>
      <c r="L644" s="2">
        <v>155266.0</v>
      </c>
      <c r="M644" s="2">
        <v>176562.0</v>
      </c>
      <c r="N644" s="2">
        <v>6.0</v>
      </c>
      <c r="O644" s="3">
        <v>1599.715069</v>
      </c>
      <c r="P644" s="7" t="str">
        <f>VLOOKUP(A644,'New Data'!A:E,2,FALSE)</f>
        <v>Male</v>
      </c>
      <c r="Q644" s="7">
        <f>VLOOKUP(A644,'New Data'!A:E,3,FALSE)</f>
        <v>42</v>
      </c>
      <c r="R644" s="7" t="str">
        <f>VLOOKUP(A644,'New Data'!A:E,4,FALSE)</f>
        <v>North Carolina</v>
      </c>
      <c r="S644" s="9">
        <f>VLOOKUP(A644,'New Data'!A:E,5,FALSE)</f>
        <v>45363</v>
      </c>
      <c r="T644" s="10">
        <f t="shared" si="3"/>
        <v>266.6191782</v>
      </c>
      <c r="U644" s="11">
        <f t="shared" si="4"/>
        <v>0.002604028272</v>
      </c>
      <c r="V644" s="12">
        <f t="shared" si="7"/>
        <v>3.264724631</v>
      </c>
      <c r="W644" s="10">
        <f t="shared" si="5"/>
        <v>8.501435239</v>
      </c>
      <c r="X644" s="11">
        <f t="shared" si="8"/>
        <v>0.01224489796</v>
      </c>
      <c r="Y644" s="11">
        <f t="shared" si="6"/>
        <v>0.8251368443</v>
      </c>
    </row>
    <row r="645">
      <c r="A645" s="7" t="str">
        <f t="shared" si="1"/>
        <v>PPOHQ6538L</v>
      </c>
      <c r="B645" s="2" t="s">
        <v>2102</v>
      </c>
      <c r="C645" s="2" t="s">
        <v>2103</v>
      </c>
      <c r="D645" s="7" t="str">
        <f t="shared" si="2"/>
        <v>300x250 </v>
      </c>
      <c r="E645" s="2" t="s">
        <v>2104</v>
      </c>
      <c r="F645" s="2" t="s">
        <v>28</v>
      </c>
      <c r="G645" s="8" t="s">
        <v>689</v>
      </c>
      <c r="H645" s="2" t="s">
        <v>30</v>
      </c>
      <c r="I645" s="2" t="s">
        <v>31</v>
      </c>
      <c r="J645" s="2">
        <v>284783.0</v>
      </c>
      <c r="K645" s="2">
        <v>756.0</v>
      </c>
      <c r="L645" s="2">
        <v>239363.0</v>
      </c>
      <c r="M645" s="2">
        <v>261467.0</v>
      </c>
      <c r="N645" s="2">
        <v>9.0</v>
      </c>
      <c r="O645" s="3">
        <v>1605.538072</v>
      </c>
      <c r="P645" s="7" t="str">
        <f>VLOOKUP(A645,'New Data'!A:E,2,FALSE)</f>
        <v>Female</v>
      </c>
      <c r="Q645" s="7">
        <f>VLOOKUP(A645,'New Data'!A:E,3,FALSE)</f>
        <v>46</v>
      </c>
      <c r="R645" s="7" t="str">
        <f>VLOOKUP(A645,'New Data'!A:E,4,FALSE)</f>
        <v>Louisiana</v>
      </c>
      <c r="S645" s="9">
        <f>VLOOKUP(A645,'New Data'!A:E,5,FALSE)</f>
        <v>45040</v>
      </c>
      <c r="T645" s="10">
        <f t="shared" si="3"/>
        <v>178.3931191</v>
      </c>
      <c r="U645" s="11">
        <f t="shared" si="4"/>
        <v>0.002654652841</v>
      </c>
      <c r="V645" s="12">
        <f t="shared" si="7"/>
        <v>2.123727608</v>
      </c>
      <c r="W645" s="10">
        <f t="shared" si="5"/>
        <v>5.637759529</v>
      </c>
      <c r="X645" s="11">
        <f t="shared" si="8"/>
        <v>0.0119047619</v>
      </c>
      <c r="Y645" s="11">
        <f t="shared" si="6"/>
        <v>0.8405101428</v>
      </c>
    </row>
    <row r="646">
      <c r="A646" s="7" t="str">
        <f t="shared" si="1"/>
        <v>ELQWA3255B</v>
      </c>
      <c r="B646" s="2" t="s">
        <v>2105</v>
      </c>
      <c r="C646" s="2" t="s">
        <v>2106</v>
      </c>
      <c r="D646" s="7" t="str">
        <f t="shared" si="2"/>
        <v>300x250 </v>
      </c>
      <c r="E646" s="2" t="s">
        <v>2107</v>
      </c>
      <c r="F646" s="2" t="s">
        <v>66</v>
      </c>
      <c r="G646" s="8" t="s">
        <v>2108</v>
      </c>
      <c r="H646" s="2" t="s">
        <v>30</v>
      </c>
      <c r="I646" s="2" t="s">
        <v>31</v>
      </c>
      <c r="J646" s="2">
        <v>13464.0</v>
      </c>
      <c r="K646" s="2">
        <v>84.0</v>
      </c>
      <c r="L646" s="2">
        <v>1698.0</v>
      </c>
      <c r="M646" s="2">
        <v>11234.0</v>
      </c>
      <c r="N646" s="2">
        <v>1.0</v>
      </c>
      <c r="O646" s="3">
        <v>1466.285104</v>
      </c>
      <c r="P646" s="7" t="str">
        <f>VLOOKUP(A646,'New Data'!A:E,2,FALSE)</f>
        <v>Male</v>
      </c>
      <c r="Q646" s="7">
        <f>VLOOKUP(A646,'New Data'!A:E,3,FALSE)</f>
        <v>30</v>
      </c>
      <c r="R646" s="7" t="str">
        <f>VLOOKUP(A646,'New Data'!A:E,4,FALSE)</f>
        <v>Rhode Island</v>
      </c>
      <c r="S646" s="9">
        <f>VLOOKUP(A646,'New Data'!A:E,5,FALSE)</f>
        <v>45385</v>
      </c>
      <c r="T646" s="10">
        <f t="shared" si="3"/>
        <v>1466.285104</v>
      </c>
      <c r="U646" s="11">
        <f t="shared" si="4"/>
        <v>0.00623885918</v>
      </c>
      <c r="V646" s="12">
        <f t="shared" si="7"/>
        <v>17.45577505</v>
      </c>
      <c r="W646" s="10">
        <f t="shared" si="5"/>
        <v>108.9041224</v>
      </c>
      <c r="X646" s="11">
        <f t="shared" si="8"/>
        <v>0.0119047619</v>
      </c>
      <c r="Y646" s="11">
        <f t="shared" si="6"/>
        <v>0.126114082</v>
      </c>
    </row>
    <row r="647">
      <c r="A647" s="7" t="str">
        <f t="shared" si="1"/>
        <v>IXGIU1790K</v>
      </c>
      <c r="B647" s="2" t="s">
        <v>2109</v>
      </c>
      <c r="C647" s="2" t="s">
        <v>2110</v>
      </c>
      <c r="D647" s="7" t="str">
        <f t="shared" si="2"/>
        <v>320x50 </v>
      </c>
      <c r="E647" s="2" t="s">
        <v>1320</v>
      </c>
      <c r="F647" s="2" t="s">
        <v>41</v>
      </c>
      <c r="G647" s="8" t="s">
        <v>845</v>
      </c>
      <c r="H647" s="2" t="s">
        <v>239</v>
      </c>
      <c r="I647" s="2" t="s">
        <v>31</v>
      </c>
      <c r="J647" s="2">
        <v>13592.0</v>
      </c>
      <c r="K647" s="2">
        <v>85.0</v>
      </c>
      <c r="L647" s="2">
        <v>7747.0</v>
      </c>
      <c r="M647" s="2">
        <v>10690.0</v>
      </c>
      <c r="N647" s="2">
        <v>1.0</v>
      </c>
      <c r="O647" s="3">
        <v>1555.112078</v>
      </c>
      <c r="P647" s="7" t="str">
        <f>VLOOKUP(A647,'New Data'!A:E,2,FALSE)</f>
        <v>Female</v>
      </c>
      <c r="Q647" s="7">
        <f>VLOOKUP(A647,'New Data'!A:E,3,FALSE)</f>
        <v>50</v>
      </c>
      <c r="R647" s="7" t="str">
        <f>VLOOKUP(A647,'New Data'!A:E,4,FALSE)</f>
        <v>South Carolina</v>
      </c>
      <c r="S647" s="9">
        <f>VLOOKUP(A647,'New Data'!A:E,5,FALSE)</f>
        <v>45480</v>
      </c>
      <c r="T647" s="10">
        <f t="shared" si="3"/>
        <v>1555.112078</v>
      </c>
      <c r="U647" s="11">
        <f t="shared" si="4"/>
        <v>0.006253678634</v>
      </c>
      <c r="V647" s="12">
        <f t="shared" si="7"/>
        <v>18.29543621</v>
      </c>
      <c r="W647" s="10">
        <f t="shared" si="5"/>
        <v>114.4137785</v>
      </c>
      <c r="X647" s="11">
        <f t="shared" si="8"/>
        <v>0.01176470588</v>
      </c>
      <c r="Y647" s="11">
        <f t="shared" si="6"/>
        <v>0.569967628</v>
      </c>
    </row>
    <row r="648">
      <c r="A648" s="7" t="str">
        <f t="shared" si="1"/>
        <v>FGJQD8833Y</v>
      </c>
      <c r="B648" s="2" t="s">
        <v>2111</v>
      </c>
      <c r="C648" s="2" t="s">
        <v>2112</v>
      </c>
      <c r="D648" s="7" t="str">
        <f t="shared" si="2"/>
        <v>300x250 </v>
      </c>
      <c r="E648" s="2" t="s">
        <v>1210</v>
      </c>
      <c r="F648" s="2" t="s">
        <v>66</v>
      </c>
      <c r="G648" s="8" t="s">
        <v>2113</v>
      </c>
      <c r="H648" s="2" t="s">
        <v>62</v>
      </c>
      <c r="I648" s="2" t="s">
        <v>53</v>
      </c>
      <c r="J648" s="2">
        <v>70506.0</v>
      </c>
      <c r="K648" s="2">
        <v>270.0</v>
      </c>
      <c r="L648" s="2">
        <v>26779.0</v>
      </c>
      <c r="M648" s="2">
        <v>48902.0</v>
      </c>
      <c r="N648" s="2">
        <v>3.0</v>
      </c>
      <c r="O648" s="3">
        <v>1912.966882</v>
      </c>
      <c r="P648" s="7" t="str">
        <f>VLOOKUP(A648,'New Data'!A:E,2,FALSE)</f>
        <v>Male</v>
      </c>
      <c r="Q648" s="7">
        <f>VLOOKUP(A648,'New Data'!A:E,3,FALSE)</f>
        <v>22</v>
      </c>
      <c r="R648" s="7" t="str">
        <f>VLOOKUP(A648,'New Data'!A:E,4,FALSE)</f>
        <v>Colorado</v>
      </c>
      <c r="S648" s="9">
        <f>VLOOKUP(A648,'New Data'!A:E,5,FALSE)</f>
        <v>45493</v>
      </c>
      <c r="T648" s="10">
        <f t="shared" si="3"/>
        <v>637.6556273</v>
      </c>
      <c r="U648" s="11">
        <f t="shared" si="4"/>
        <v>0.003829461322</v>
      </c>
      <c r="V648" s="12">
        <f t="shared" si="7"/>
        <v>7.085062526</v>
      </c>
      <c r="W648" s="10">
        <f t="shared" si="5"/>
        <v>27.13197291</v>
      </c>
      <c r="X648" s="11">
        <f t="shared" si="8"/>
        <v>0.01111111111</v>
      </c>
      <c r="Y648" s="11">
        <f t="shared" si="6"/>
        <v>0.3798116472</v>
      </c>
    </row>
    <row r="649">
      <c r="A649" s="7" t="str">
        <f t="shared" si="1"/>
        <v>WQKOK9466B</v>
      </c>
      <c r="B649" s="2" t="s">
        <v>2114</v>
      </c>
      <c r="C649" s="2" t="s">
        <v>2115</v>
      </c>
      <c r="D649" s="7" t="str">
        <f t="shared" si="2"/>
        <v>300x250 </v>
      </c>
      <c r="E649" s="2" t="s">
        <v>1338</v>
      </c>
      <c r="F649" s="2" t="s">
        <v>41</v>
      </c>
      <c r="G649" s="8" t="s">
        <v>449</v>
      </c>
      <c r="H649" s="2" t="s">
        <v>71</v>
      </c>
      <c r="I649" s="2" t="s">
        <v>31</v>
      </c>
      <c r="J649" s="2">
        <v>818919.0</v>
      </c>
      <c r="K649" s="2">
        <v>1987.0</v>
      </c>
      <c r="L649" s="2">
        <v>395852.0</v>
      </c>
      <c r="M649" s="2">
        <v>699064.0</v>
      </c>
      <c r="N649" s="2">
        <v>22.0</v>
      </c>
      <c r="O649" s="3">
        <v>6012.102465</v>
      </c>
      <c r="P649" s="7" t="str">
        <f>VLOOKUP(A649,'New Data'!A:E,2,FALSE)</f>
        <v>Female</v>
      </c>
      <c r="Q649" s="7">
        <f>VLOOKUP(A649,'New Data'!A:E,3,FALSE)</f>
        <v>27</v>
      </c>
      <c r="R649" s="7" t="str">
        <f>VLOOKUP(A649,'New Data'!A:E,4,FALSE)</f>
        <v>Connecticut</v>
      </c>
      <c r="S649" s="9">
        <f>VLOOKUP(A649,'New Data'!A:E,5,FALSE)</f>
        <v>45458</v>
      </c>
      <c r="T649" s="10">
        <f t="shared" si="3"/>
        <v>273.2773848</v>
      </c>
      <c r="U649" s="11">
        <f t="shared" si="4"/>
        <v>0.002426369397</v>
      </c>
      <c r="V649" s="12">
        <f t="shared" si="7"/>
        <v>3.025718402</v>
      </c>
      <c r="W649" s="10">
        <f t="shared" si="5"/>
        <v>7.341510534</v>
      </c>
      <c r="X649" s="11">
        <f t="shared" si="8"/>
        <v>0.01107196779</v>
      </c>
      <c r="Y649" s="11">
        <f t="shared" si="6"/>
        <v>0.4833835825</v>
      </c>
    </row>
    <row r="650">
      <c r="A650" s="7" t="str">
        <f t="shared" si="1"/>
        <v>EHBUT5002W</v>
      </c>
      <c r="B650" s="2" t="s">
        <v>2116</v>
      </c>
      <c r="C650" s="2" t="s">
        <v>2117</v>
      </c>
      <c r="D650" s="7" t="str">
        <f t="shared" si="2"/>
        <v>300x250 </v>
      </c>
      <c r="E650" s="2" t="s">
        <v>2118</v>
      </c>
      <c r="F650" s="2" t="s">
        <v>41</v>
      </c>
      <c r="G650" s="8" t="s">
        <v>1880</v>
      </c>
      <c r="H650" s="2" t="s">
        <v>62</v>
      </c>
      <c r="I650" s="2" t="s">
        <v>31</v>
      </c>
      <c r="J650" s="2">
        <v>121991.0</v>
      </c>
      <c r="K650" s="2">
        <v>369.0</v>
      </c>
      <c r="L650" s="2">
        <v>43079.0</v>
      </c>
      <c r="M650" s="2">
        <v>99312.0</v>
      </c>
      <c r="N650" s="2">
        <v>4.0</v>
      </c>
      <c r="O650" s="3">
        <v>3993.214585</v>
      </c>
      <c r="P650" s="7" t="str">
        <f>VLOOKUP(A650,'New Data'!A:E,2,FALSE)</f>
        <v>Male</v>
      </c>
      <c r="Q650" s="7">
        <f>VLOOKUP(A650,'New Data'!A:E,3,FALSE)</f>
        <v>37</v>
      </c>
      <c r="R650" s="7" t="str">
        <f>VLOOKUP(A650,'New Data'!A:E,4,FALSE)</f>
        <v>Oklahoma</v>
      </c>
      <c r="S650" s="9">
        <f>VLOOKUP(A650,'New Data'!A:E,5,FALSE)</f>
        <v>45356</v>
      </c>
      <c r="T650" s="10">
        <f t="shared" si="3"/>
        <v>998.3036463</v>
      </c>
      <c r="U650" s="11">
        <f t="shared" si="4"/>
        <v>0.003024813306</v>
      </c>
      <c r="V650" s="12">
        <f t="shared" si="7"/>
        <v>10.82171974</v>
      </c>
      <c r="W650" s="10">
        <f t="shared" si="5"/>
        <v>32.73368187</v>
      </c>
      <c r="X650" s="11">
        <f t="shared" si="8"/>
        <v>0.0108401084</v>
      </c>
      <c r="Y650" s="11">
        <f t="shared" si="6"/>
        <v>0.3531326081</v>
      </c>
    </row>
    <row r="651">
      <c r="A651" s="7" t="str">
        <f t="shared" si="1"/>
        <v>XNDIE5376H</v>
      </c>
      <c r="B651" s="2" t="s">
        <v>2119</v>
      </c>
      <c r="C651" s="2" t="s">
        <v>2120</v>
      </c>
      <c r="D651" s="7" t="str">
        <f t="shared" si="2"/>
        <v>320x50 </v>
      </c>
      <c r="E651" s="2" t="s">
        <v>2121</v>
      </c>
      <c r="F651" s="2" t="s">
        <v>36</v>
      </c>
      <c r="G651" s="8" t="s">
        <v>263</v>
      </c>
      <c r="H651" s="2" t="s">
        <v>48</v>
      </c>
      <c r="I651" s="2" t="s">
        <v>31</v>
      </c>
      <c r="J651" s="2">
        <v>186702.0</v>
      </c>
      <c r="K651" s="2">
        <v>370.0</v>
      </c>
      <c r="L651" s="2">
        <v>132038.0</v>
      </c>
      <c r="M651" s="2">
        <v>167406.0</v>
      </c>
      <c r="N651" s="2">
        <v>4.0</v>
      </c>
      <c r="O651" s="3">
        <v>1568.73602</v>
      </c>
      <c r="P651" s="7" t="str">
        <f>VLOOKUP(A651,'New Data'!A:E,2,FALSE)</f>
        <v>Female</v>
      </c>
      <c r="Q651" s="7">
        <f>VLOOKUP(A651,'New Data'!A:E,3,FALSE)</f>
        <v>59</v>
      </c>
      <c r="R651" s="7" t="str">
        <f>VLOOKUP(A651,'New Data'!A:E,4,FALSE)</f>
        <v>Indiana</v>
      </c>
      <c r="S651" s="9">
        <f>VLOOKUP(A651,'New Data'!A:E,5,FALSE)</f>
        <v>45203</v>
      </c>
      <c r="T651" s="10">
        <f t="shared" si="3"/>
        <v>392.184005</v>
      </c>
      <c r="U651" s="11">
        <f t="shared" si="4"/>
        <v>0.001981767737</v>
      </c>
      <c r="V651" s="12">
        <f t="shared" si="7"/>
        <v>4.239827081</v>
      </c>
      <c r="W651" s="10">
        <f t="shared" si="5"/>
        <v>8.402352519</v>
      </c>
      <c r="X651" s="11">
        <f t="shared" si="8"/>
        <v>0.01081081081</v>
      </c>
      <c r="Y651" s="11">
        <f t="shared" si="6"/>
        <v>0.7072125633</v>
      </c>
    </row>
    <row r="652">
      <c r="A652" s="7" t="str">
        <f t="shared" si="1"/>
        <v>XQRTH0321M</v>
      </c>
      <c r="B652" s="2" t="s">
        <v>2122</v>
      </c>
      <c r="C652" s="2" t="s">
        <v>2123</v>
      </c>
      <c r="D652" s="7" t="str">
        <f t="shared" si="2"/>
        <v>320x50 </v>
      </c>
      <c r="E652" s="2" t="s">
        <v>2124</v>
      </c>
      <c r="F652" s="2" t="s">
        <v>41</v>
      </c>
      <c r="G652" s="8" t="s">
        <v>181</v>
      </c>
      <c r="H652" s="2" t="s">
        <v>71</v>
      </c>
      <c r="I652" s="2" t="s">
        <v>31</v>
      </c>
      <c r="J652" s="2">
        <v>1010148.0</v>
      </c>
      <c r="K652" s="2">
        <v>2874.0</v>
      </c>
      <c r="L652" s="2">
        <v>699834.0</v>
      </c>
      <c r="M652" s="2">
        <v>955905.0</v>
      </c>
      <c r="N652" s="2">
        <v>31.0</v>
      </c>
      <c r="O652" s="3">
        <v>7788.701621</v>
      </c>
      <c r="P652" s="7" t="str">
        <f>VLOOKUP(A652,'New Data'!A:E,2,FALSE)</f>
        <v>Female</v>
      </c>
      <c r="Q652" s="7">
        <f>VLOOKUP(A652,'New Data'!A:E,3,FALSE)</f>
        <v>38</v>
      </c>
      <c r="R652" s="7" t="str">
        <f>VLOOKUP(A652,'New Data'!A:E,4,FALSE)</f>
        <v>Maine</v>
      </c>
      <c r="S652" s="9">
        <f>VLOOKUP(A652,'New Data'!A:E,5,FALSE)</f>
        <v>45426</v>
      </c>
      <c r="T652" s="10">
        <f t="shared" si="3"/>
        <v>251.2484394</v>
      </c>
      <c r="U652" s="11">
        <f t="shared" si="4"/>
        <v>0.002845127645</v>
      </c>
      <c r="V652" s="12">
        <f t="shared" si="7"/>
        <v>2.710056236</v>
      </c>
      <c r="W652" s="10">
        <f t="shared" si="5"/>
        <v>7.710455914</v>
      </c>
      <c r="X652" s="11">
        <f t="shared" si="8"/>
        <v>0.01078636047</v>
      </c>
      <c r="Y652" s="11">
        <f t="shared" si="6"/>
        <v>0.6928034308</v>
      </c>
    </row>
    <row r="653">
      <c r="A653" s="7" t="str">
        <f t="shared" si="1"/>
        <v>SIZMU2622P</v>
      </c>
      <c r="B653" s="2" t="s">
        <v>2125</v>
      </c>
      <c r="C653" s="2" t="s">
        <v>2126</v>
      </c>
      <c r="D653" s="7" t="str">
        <f t="shared" si="2"/>
        <v>300x250 </v>
      </c>
      <c r="E653" s="2" t="s">
        <v>2127</v>
      </c>
      <c r="F653" s="2" t="s">
        <v>36</v>
      </c>
      <c r="G653" s="8" t="s">
        <v>2128</v>
      </c>
      <c r="H653" s="2" t="s">
        <v>212</v>
      </c>
      <c r="I653" s="2" t="s">
        <v>31</v>
      </c>
      <c r="J653" s="2">
        <v>75161.0</v>
      </c>
      <c r="K653" s="2">
        <v>280.0</v>
      </c>
      <c r="L653" s="2">
        <v>40385.0</v>
      </c>
      <c r="M653" s="2">
        <v>70325.0</v>
      </c>
      <c r="N653" s="2">
        <v>3.0</v>
      </c>
      <c r="O653" s="3">
        <v>1506.461108</v>
      </c>
      <c r="P653" s="7" t="str">
        <f>VLOOKUP(A653,'New Data'!A:E,2,FALSE)</f>
        <v>Male</v>
      </c>
      <c r="Q653" s="7">
        <f>VLOOKUP(A653,'New Data'!A:E,3,FALSE)</f>
        <v>41</v>
      </c>
      <c r="R653" s="7" t="str">
        <f>VLOOKUP(A653,'New Data'!A:E,4,FALSE)</f>
        <v>Wisconsin</v>
      </c>
      <c r="S653" s="9">
        <f>VLOOKUP(A653,'New Data'!A:E,5,FALSE)</f>
        <v>45003</v>
      </c>
      <c r="T653" s="10">
        <f t="shared" si="3"/>
        <v>502.1537027</v>
      </c>
      <c r="U653" s="11">
        <f t="shared" si="4"/>
        <v>0.003725336278</v>
      </c>
      <c r="V653" s="12">
        <f t="shared" si="7"/>
        <v>5.380218243</v>
      </c>
      <c r="W653" s="10">
        <f t="shared" si="5"/>
        <v>20.0431222</v>
      </c>
      <c r="X653" s="11">
        <f t="shared" si="8"/>
        <v>0.01071428571</v>
      </c>
      <c r="Y653" s="11">
        <f t="shared" si="6"/>
        <v>0.5373132343</v>
      </c>
    </row>
    <row r="654">
      <c r="A654" s="7" t="str">
        <f t="shared" si="1"/>
        <v>UFEIC4685Q</v>
      </c>
      <c r="B654" s="2" t="s">
        <v>2129</v>
      </c>
      <c r="C654" s="2" t="s">
        <v>2130</v>
      </c>
      <c r="D654" s="7" t="str">
        <f t="shared" si="2"/>
        <v>320x50 </v>
      </c>
      <c r="E654" s="2" t="s">
        <v>2131</v>
      </c>
      <c r="F654" s="2" t="s">
        <v>66</v>
      </c>
      <c r="G654" s="8" t="s">
        <v>689</v>
      </c>
      <c r="H654" s="2" t="s">
        <v>89</v>
      </c>
      <c r="I654" s="2" t="s">
        <v>31</v>
      </c>
      <c r="J654" s="2">
        <v>113262.0</v>
      </c>
      <c r="K654" s="2">
        <v>380.0</v>
      </c>
      <c r="L654" s="2">
        <v>95762.0</v>
      </c>
      <c r="M654" s="2">
        <v>104612.0</v>
      </c>
      <c r="N654" s="2">
        <v>4.0</v>
      </c>
      <c r="O654" s="3">
        <v>7443.483233</v>
      </c>
      <c r="P654" s="7" t="str">
        <f>VLOOKUP(A654,'New Data'!A:E,2,FALSE)</f>
        <v>Female</v>
      </c>
      <c r="Q654" s="7">
        <f>VLOOKUP(A654,'New Data'!A:E,3,FALSE)</f>
        <v>23</v>
      </c>
      <c r="R654" s="7" t="str">
        <f>VLOOKUP(A654,'New Data'!A:E,4,FALSE)</f>
        <v>Hawaii</v>
      </c>
      <c r="S654" s="9">
        <f>VLOOKUP(A654,'New Data'!A:E,5,FALSE)</f>
        <v>45092</v>
      </c>
      <c r="T654" s="10">
        <f t="shared" si="3"/>
        <v>1860.870808</v>
      </c>
      <c r="U654" s="11">
        <f t="shared" si="4"/>
        <v>0.003355052886</v>
      </c>
      <c r="V654" s="12">
        <f t="shared" si="7"/>
        <v>19.58811377</v>
      </c>
      <c r="W654" s="10">
        <f t="shared" si="5"/>
        <v>65.71915764</v>
      </c>
      <c r="X654" s="11">
        <f t="shared" si="8"/>
        <v>0.01052631579</v>
      </c>
      <c r="Y654" s="11">
        <f t="shared" si="6"/>
        <v>0.8454909855</v>
      </c>
    </row>
    <row r="655">
      <c r="A655" s="7" t="str">
        <f t="shared" si="1"/>
        <v>AYMSL2125P</v>
      </c>
      <c r="B655" s="2" t="s">
        <v>2132</v>
      </c>
      <c r="C655" s="2" t="s">
        <v>2133</v>
      </c>
      <c r="D655" s="7" t="str">
        <f t="shared" si="2"/>
        <v>300x250 </v>
      </c>
      <c r="E655" s="2" t="s">
        <v>2134</v>
      </c>
      <c r="F655" s="2" t="s">
        <v>28</v>
      </c>
      <c r="G655" s="8" t="s">
        <v>437</v>
      </c>
      <c r="H655" s="2" t="s">
        <v>476</v>
      </c>
      <c r="I655" s="2" t="s">
        <v>53</v>
      </c>
      <c r="J655" s="2">
        <v>15904.0</v>
      </c>
      <c r="K655" s="2">
        <v>190.0</v>
      </c>
      <c r="L655" s="2">
        <v>7523.0</v>
      </c>
      <c r="M655" s="2">
        <v>14815.0</v>
      </c>
      <c r="N655" s="2">
        <v>2.0</v>
      </c>
      <c r="O655" s="3">
        <v>1825.725708</v>
      </c>
      <c r="P655" s="7" t="str">
        <f>VLOOKUP(A655,'New Data'!A:E,2,FALSE)</f>
        <v>Female</v>
      </c>
      <c r="Q655" s="7">
        <f>VLOOKUP(A655,'New Data'!A:E,3,FALSE)</f>
        <v>44</v>
      </c>
      <c r="R655" s="7" t="str">
        <f>VLOOKUP(A655,'New Data'!A:E,4,FALSE)</f>
        <v>Mississippi</v>
      </c>
      <c r="S655" s="9">
        <f>VLOOKUP(A655,'New Data'!A:E,5,FALSE)</f>
        <v>45095</v>
      </c>
      <c r="T655" s="10">
        <f t="shared" si="3"/>
        <v>912.862854</v>
      </c>
      <c r="U655" s="11">
        <f t="shared" si="4"/>
        <v>0.01194668008</v>
      </c>
      <c r="V655" s="12">
        <f t="shared" si="7"/>
        <v>9.609082674</v>
      </c>
      <c r="W655" s="10">
        <f t="shared" si="5"/>
        <v>114.7966366</v>
      </c>
      <c r="X655" s="11">
        <f t="shared" si="8"/>
        <v>0.01052631579</v>
      </c>
      <c r="Y655" s="11">
        <f t="shared" si="6"/>
        <v>0.4730256539</v>
      </c>
    </row>
    <row r="656">
      <c r="A656" s="7" t="str">
        <f t="shared" si="1"/>
        <v>XLDQB0289S</v>
      </c>
      <c r="B656" s="2" t="s">
        <v>2135</v>
      </c>
      <c r="C656" s="2" t="s">
        <v>2136</v>
      </c>
      <c r="D656" s="7" t="str">
        <f t="shared" si="2"/>
        <v>300x250 </v>
      </c>
      <c r="E656" s="2" t="s">
        <v>1332</v>
      </c>
      <c r="F656" s="2" t="s">
        <v>66</v>
      </c>
      <c r="G656" s="8" t="s">
        <v>29</v>
      </c>
      <c r="H656" s="2" t="s">
        <v>30</v>
      </c>
      <c r="I656" s="2" t="s">
        <v>31</v>
      </c>
      <c r="J656" s="2">
        <v>189462.0</v>
      </c>
      <c r="K656" s="2">
        <v>478.0</v>
      </c>
      <c r="L656" s="2">
        <v>53431.0</v>
      </c>
      <c r="M656" s="2">
        <v>163634.0</v>
      </c>
      <c r="N656" s="2">
        <v>5.0</v>
      </c>
      <c r="O656" s="3">
        <v>1625.17488</v>
      </c>
      <c r="P656" s="7" t="str">
        <f>VLOOKUP(A656,'New Data'!A:E,2,FALSE)</f>
        <v>Male</v>
      </c>
      <c r="Q656" s="7">
        <f>VLOOKUP(A656,'New Data'!A:E,3,FALSE)</f>
        <v>48</v>
      </c>
      <c r="R656" s="7" t="str">
        <f>VLOOKUP(A656,'New Data'!A:E,4,FALSE)</f>
        <v>California</v>
      </c>
      <c r="S656" s="9">
        <f>VLOOKUP(A656,'New Data'!A:E,5,FALSE)</f>
        <v>45193</v>
      </c>
      <c r="T656" s="10">
        <f t="shared" si="3"/>
        <v>325.034976</v>
      </c>
      <c r="U656" s="11">
        <f t="shared" si="4"/>
        <v>0.002522933359</v>
      </c>
      <c r="V656" s="12">
        <f t="shared" si="7"/>
        <v>3.399947448</v>
      </c>
      <c r="W656" s="10">
        <f t="shared" si="5"/>
        <v>8.577840834</v>
      </c>
      <c r="X656" s="11">
        <f t="shared" si="8"/>
        <v>0.01046025105</v>
      </c>
      <c r="Y656" s="11">
        <f t="shared" si="6"/>
        <v>0.2820143353</v>
      </c>
    </row>
    <row r="657">
      <c r="A657" s="7" t="str">
        <f t="shared" si="1"/>
        <v>FTBPT7921O</v>
      </c>
      <c r="B657" s="2" t="s">
        <v>2137</v>
      </c>
      <c r="C657" s="2" t="s">
        <v>2138</v>
      </c>
      <c r="D657" s="7" t="str">
        <f t="shared" si="2"/>
        <v>300x250 </v>
      </c>
      <c r="E657" s="2" t="s">
        <v>2139</v>
      </c>
      <c r="F657" s="2" t="s">
        <v>28</v>
      </c>
      <c r="G657" s="8" t="s">
        <v>263</v>
      </c>
      <c r="H657" s="2" t="s">
        <v>30</v>
      </c>
      <c r="I657" s="2" t="s">
        <v>31</v>
      </c>
      <c r="J657" s="2">
        <v>224359.0</v>
      </c>
      <c r="K657" s="2">
        <v>480.0</v>
      </c>
      <c r="L657" s="2">
        <v>163149.0</v>
      </c>
      <c r="M657" s="2">
        <v>200859.0</v>
      </c>
      <c r="N657" s="2">
        <v>5.0</v>
      </c>
      <c r="O657" s="3">
        <v>4196.936777</v>
      </c>
      <c r="P657" s="7" t="str">
        <f>VLOOKUP(A657,'New Data'!A:E,2,FALSE)</f>
        <v>Male</v>
      </c>
      <c r="Q657" s="7">
        <f>VLOOKUP(A657,'New Data'!A:E,3,FALSE)</f>
        <v>30</v>
      </c>
      <c r="R657" s="7" t="str">
        <f>VLOOKUP(A657,'New Data'!A:E,4,FALSE)</f>
        <v>California</v>
      </c>
      <c r="S657" s="9">
        <f>VLOOKUP(A657,'New Data'!A:E,5,FALSE)</f>
        <v>45204</v>
      </c>
      <c r="T657" s="10">
        <f t="shared" si="3"/>
        <v>839.3873554</v>
      </c>
      <c r="U657" s="11">
        <f t="shared" si="4"/>
        <v>0.002139428327</v>
      </c>
      <c r="V657" s="12">
        <f t="shared" si="7"/>
        <v>8.743618285</v>
      </c>
      <c r="W657" s="10">
        <f t="shared" si="5"/>
        <v>18.70634464</v>
      </c>
      <c r="X657" s="11">
        <f t="shared" si="8"/>
        <v>0.01041666667</v>
      </c>
      <c r="Y657" s="11">
        <f t="shared" si="6"/>
        <v>0.7271783169</v>
      </c>
    </row>
    <row r="658">
      <c r="A658" s="7" t="str">
        <f t="shared" si="1"/>
        <v>MBXJL8921H</v>
      </c>
      <c r="B658" s="2" t="s">
        <v>2140</v>
      </c>
      <c r="C658" s="2" t="s">
        <v>2141</v>
      </c>
      <c r="D658" s="7" t="str">
        <f t="shared" si="2"/>
        <v>300x250 </v>
      </c>
      <c r="E658" s="2" t="s">
        <v>2142</v>
      </c>
      <c r="F658" s="2" t="s">
        <v>28</v>
      </c>
      <c r="G658" s="8" t="s">
        <v>387</v>
      </c>
      <c r="H658" s="2" t="s">
        <v>71</v>
      </c>
      <c r="I658" s="2" t="s">
        <v>31</v>
      </c>
      <c r="J658" s="2">
        <v>177632.0</v>
      </c>
      <c r="K658" s="2">
        <v>485.0</v>
      </c>
      <c r="L658" s="2">
        <v>70865.0</v>
      </c>
      <c r="M658" s="2">
        <v>95871.0</v>
      </c>
      <c r="N658" s="2">
        <v>5.0</v>
      </c>
      <c r="O658" s="3">
        <v>1483.384404</v>
      </c>
      <c r="P658" s="7" t="str">
        <f>VLOOKUP(A658,'New Data'!A:E,2,FALSE)</f>
        <v>Female</v>
      </c>
      <c r="Q658" s="7">
        <f>VLOOKUP(A658,'New Data'!A:E,3,FALSE)</f>
        <v>45</v>
      </c>
      <c r="R658" s="7" t="str">
        <f>VLOOKUP(A658,'New Data'!A:E,4,FALSE)</f>
        <v>Texas</v>
      </c>
      <c r="S658" s="9">
        <f>VLOOKUP(A658,'New Data'!A:E,5,FALSE)</f>
        <v>45101</v>
      </c>
      <c r="T658" s="10">
        <f t="shared" si="3"/>
        <v>296.6768808</v>
      </c>
      <c r="U658" s="11">
        <f t="shared" si="4"/>
        <v>0.002730363898</v>
      </c>
      <c r="V658" s="12">
        <f t="shared" si="7"/>
        <v>3.058524544</v>
      </c>
      <c r="W658" s="10">
        <f t="shared" si="5"/>
        <v>8.350884998</v>
      </c>
      <c r="X658" s="11">
        <f t="shared" si="8"/>
        <v>0.01030927835</v>
      </c>
      <c r="Y658" s="11">
        <f t="shared" si="6"/>
        <v>0.3989427581</v>
      </c>
    </row>
    <row r="659">
      <c r="A659" s="7" t="str">
        <f t="shared" si="1"/>
        <v>VGRYB1953J</v>
      </c>
      <c r="B659" s="2" t="s">
        <v>2143</v>
      </c>
      <c r="C659" s="2" t="s">
        <v>2144</v>
      </c>
      <c r="D659" s="7" t="str">
        <f t="shared" si="2"/>
        <v>300x250 </v>
      </c>
      <c r="E659" s="2" t="s">
        <v>2145</v>
      </c>
      <c r="F659" s="2" t="s">
        <v>36</v>
      </c>
      <c r="G659" s="8" t="s">
        <v>375</v>
      </c>
      <c r="H659" s="2" t="s">
        <v>62</v>
      </c>
      <c r="I659" s="2" t="s">
        <v>43</v>
      </c>
      <c r="J659" s="2">
        <v>73567.0</v>
      </c>
      <c r="K659" s="2">
        <v>197.0</v>
      </c>
      <c r="L659" s="2">
        <v>28800.0</v>
      </c>
      <c r="M659" s="2">
        <v>68566.0</v>
      </c>
      <c r="N659" s="2">
        <v>2.0</v>
      </c>
      <c r="O659" s="3">
        <v>1567.366071</v>
      </c>
      <c r="P659" s="7" t="str">
        <f>VLOOKUP(A659,'New Data'!A:E,2,FALSE)</f>
        <v>Female</v>
      </c>
      <c r="Q659" s="7">
        <f>VLOOKUP(A659,'New Data'!A:E,3,FALSE)</f>
        <v>43</v>
      </c>
      <c r="R659" s="7" t="str">
        <f>VLOOKUP(A659,'New Data'!A:E,4,FALSE)</f>
        <v>Arkansas</v>
      </c>
      <c r="S659" s="9">
        <f>VLOOKUP(A659,'New Data'!A:E,5,FALSE)</f>
        <v>45131</v>
      </c>
      <c r="T659" s="10">
        <f t="shared" si="3"/>
        <v>783.6830355</v>
      </c>
      <c r="U659" s="11">
        <f t="shared" si="4"/>
        <v>0.002677831093</v>
      </c>
      <c r="V659" s="12">
        <f t="shared" si="7"/>
        <v>7.956172949</v>
      </c>
      <c r="W659" s="10">
        <f t="shared" si="5"/>
        <v>21.3052873</v>
      </c>
      <c r="X659" s="11">
        <f t="shared" si="8"/>
        <v>0.01015228426</v>
      </c>
      <c r="Y659" s="11">
        <f t="shared" si="6"/>
        <v>0.3914798755</v>
      </c>
    </row>
    <row r="660">
      <c r="A660" s="7" t="str">
        <f t="shared" si="1"/>
        <v>IXAMN5010X</v>
      </c>
      <c r="B660" s="2" t="s">
        <v>2146</v>
      </c>
      <c r="C660" s="2" t="s">
        <v>2147</v>
      </c>
      <c r="D660" s="7" t="str">
        <f t="shared" si="2"/>
        <v>300x250 </v>
      </c>
      <c r="E660" s="2" t="s">
        <v>2148</v>
      </c>
      <c r="F660" s="2" t="s">
        <v>36</v>
      </c>
      <c r="G660" s="8" t="s">
        <v>157</v>
      </c>
      <c r="H660" s="2" t="s">
        <v>30</v>
      </c>
      <c r="I660" s="2" t="s">
        <v>31</v>
      </c>
      <c r="J660" s="2">
        <v>106392.0</v>
      </c>
      <c r="K660" s="2">
        <v>299.0</v>
      </c>
      <c r="L660" s="2">
        <v>39599.0</v>
      </c>
      <c r="M660" s="2">
        <v>94941.0</v>
      </c>
      <c r="N660" s="2">
        <v>3.0</v>
      </c>
      <c r="O660" s="3">
        <v>6542.612428</v>
      </c>
      <c r="P660" s="7" t="str">
        <f>VLOOKUP(A660,'New Data'!A:E,2,FALSE)</f>
        <v>Female</v>
      </c>
      <c r="Q660" s="7">
        <f>VLOOKUP(A660,'New Data'!A:E,3,FALSE)</f>
        <v>30</v>
      </c>
      <c r="R660" s="7" t="str">
        <f>VLOOKUP(A660,'New Data'!A:E,4,FALSE)</f>
        <v>Kansas</v>
      </c>
      <c r="S660" s="9">
        <f>VLOOKUP(A660,'New Data'!A:E,5,FALSE)</f>
        <v>45493</v>
      </c>
      <c r="T660" s="10">
        <f t="shared" si="3"/>
        <v>2180.870809</v>
      </c>
      <c r="U660" s="11">
        <f t="shared" si="4"/>
        <v>0.002810361681</v>
      </c>
      <c r="V660" s="12">
        <f t="shared" si="7"/>
        <v>21.88164692</v>
      </c>
      <c r="W660" s="10">
        <f t="shared" si="5"/>
        <v>61.49534202</v>
      </c>
      <c r="X660" s="11">
        <f t="shared" si="8"/>
        <v>0.01003344482</v>
      </c>
      <c r="Y660" s="11">
        <f t="shared" si="6"/>
        <v>0.3721990375</v>
      </c>
    </row>
    <row r="661">
      <c r="A661" s="7" t="str">
        <f t="shared" si="1"/>
        <v>WOAJS6397Q</v>
      </c>
      <c r="B661" s="2" t="s">
        <v>2149</v>
      </c>
      <c r="C661" s="2" t="s">
        <v>2150</v>
      </c>
      <c r="D661" s="7" t="str">
        <f t="shared" si="2"/>
        <v>300x250 </v>
      </c>
      <c r="E661" s="2" t="s">
        <v>448</v>
      </c>
      <c r="F661" s="2" t="s">
        <v>36</v>
      </c>
      <c r="G661" s="8" t="s">
        <v>2151</v>
      </c>
      <c r="H661" s="2" t="s">
        <v>30</v>
      </c>
      <c r="I661" s="2" t="s">
        <v>31</v>
      </c>
      <c r="J661" s="2">
        <v>13183.0</v>
      </c>
      <c r="K661" s="2">
        <v>100.0</v>
      </c>
      <c r="L661" s="2">
        <v>4337.0</v>
      </c>
      <c r="M661" s="2">
        <v>10596.0</v>
      </c>
      <c r="N661" s="2">
        <v>1.0</v>
      </c>
      <c r="O661" s="3">
        <v>2430.243664</v>
      </c>
      <c r="P661" s="7" t="str">
        <f>VLOOKUP(A661,'New Data'!A:E,2,FALSE)</f>
        <v>Male</v>
      </c>
      <c r="Q661" s="7">
        <f>VLOOKUP(A661,'New Data'!A:E,3,FALSE)</f>
        <v>57</v>
      </c>
      <c r="R661" s="7" t="str">
        <f>VLOOKUP(A661,'New Data'!A:E,4,FALSE)</f>
        <v>Rhode Island</v>
      </c>
      <c r="S661" s="9">
        <f>VLOOKUP(A661,'New Data'!A:E,5,FALSE)</f>
        <v>45383</v>
      </c>
      <c r="T661" s="10">
        <f t="shared" si="3"/>
        <v>2430.243664</v>
      </c>
      <c r="U661" s="11">
        <f t="shared" si="4"/>
        <v>0.007585526815</v>
      </c>
      <c r="V661" s="12">
        <f t="shared" si="7"/>
        <v>24.30243664</v>
      </c>
      <c r="W661" s="10">
        <f t="shared" si="5"/>
        <v>184.3467848</v>
      </c>
      <c r="X661" s="11">
        <f t="shared" si="8"/>
        <v>0.01</v>
      </c>
      <c r="Y661" s="11">
        <f t="shared" si="6"/>
        <v>0.328984298</v>
      </c>
    </row>
    <row r="662">
      <c r="A662" s="7" t="str">
        <f t="shared" si="1"/>
        <v>OMUVE7654C</v>
      </c>
      <c r="B662" s="2" t="s">
        <v>2152</v>
      </c>
      <c r="C662" s="2" t="s">
        <v>2153</v>
      </c>
      <c r="D662" s="7" t="str">
        <f t="shared" si="2"/>
        <v>300x50 </v>
      </c>
      <c r="E662" s="2" t="s">
        <v>350</v>
      </c>
      <c r="F662" s="2" t="s">
        <v>28</v>
      </c>
      <c r="G662" s="8" t="s">
        <v>2018</v>
      </c>
      <c r="H662" s="2" t="s">
        <v>30</v>
      </c>
      <c r="I662" s="2" t="s">
        <v>31</v>
      </c>
      <c r="J662" s="2">
        <v>89744.0</v>
      </c>
      <c r="K662" s="2">
        <v>311.0</v>
      </c>
      <c r="L662" s="2">
        <v>48786.0</v>
      </c>
      <c r="M662" s="2">
        <v>85900.0</v>
      </c>
      <c r="N662" s="2">
        <v>3.0</v>
      </c>
      <c r="O662" s="3">
        <v>6369.811226</v>
      </c>
      <c r="P662" s="7" t="str">
        <f>VLOOKUP(A662,'New Data'!A:E,2,FALSE)</f>
        <v>Female</v>
      </c>
      <c r="Q662" s="7">
        <f>VLOOKUP(A662,'New Data'!A:E,3,FALSE)</f>
        <v>27</v>
      </c>
      <c r="R662" s="7" t="str">
        <f>VLOOKUP(A662,'New Data'!A:E,4,FALSE)</f>
        <v>Montana</v>
      </c>
      <c r="S662" s="9">
        <f>VLOOKUP(A662,'New Data'!A:E,5,FALSE)</f>
        <v>45106</v>
      </c>
      <c r="T662" s="10">
        <f t="shared" si="3"/>
        <v>2123.270409</v>
      </c>
      <c r="U662" s="11">
        <f t="shared" si="4"/>
        <v>0.00346541273</v>
      </c>
      <c r="V662" s="12">
        <f t="shared" si="7"/>
        <v>20.48170812</v>
      </c>
      <c r="W662" s="10">
        <f t="shared" si="5"/>
        <v>70.97757205</v>
      </c>
      <c r="X662" s="11">
        <f t="shared" si="8"/>
        <v>0.009646302251</v>
      </c>
      <c r="Y662" s="11">
        <f t="shared" si="6"/>
        <v>0.5436129435</v>
      </c>
    </row>
    <row r="663">
      <c r="A663" s="7" t="str">
        <f t="shared" si="1"/>
        <v>SXGTG5116S</v>
      </c>
      <c r="B663" s="2" t="s">
        <v>2154</v>
      </c>
      <c r="C663" s="2" t="s">
        <v>2155</v>
      </c>
      <c r="D663" s="7" t="str">
        <f t="shared" si="2"/>
        <v>320x50 </v>
      </c>
      <c r="E663" s="2" t="s">
        <v>2156</v>
      </c>
      <c r="F663" s="2" t="s">
        <v>36</v>
      </c>
      <c r="G663" s="8" t="s">
        <v>449</v>
      </c>
      <c r="H663" s="2" t="s">
        <v>135</v>
      </c>
      <c r="I663" s="2" t="s">
        <v>31</v>
      </c>
      <c r="J663" s="2">
        <v>446774.0</v>
      </c>
      <c r="K663" s="2">
        <v>1245.0</v>
      </c>
      <c r="L663" s="2">
        <v>163786.0</v>
      </c>
      <c r="M663" s="2">
        <v>374116.0</v>
      </c>
      <c r="N663" s="2">
        <v>12.0</v>
      </c>
      <c r="O663" s="3">
        <v>7248.231612</v>
      </c>
      <c r="P663" s="7" t="str">
        <f>VLOOKUP(A663,'New Data'!A:E,2,FALSE)</f>
        <v>Female</v>
      </c>
      <c r="Q663" s="7">
        <f>VLOOKUP(A663,'New Data'!A:E,3,FALSE)</f>
        <v>64</v>
      </c>
      <c r="R663" s="7" t="str">
        <f>VLOOKUP(A663,'New Data'!A:E,4,FALSE)</f>
        <v>Virginia</v>
      </c>
      <c r="S663" s="9">
        <f>VLOOKUP(A663,'New Data'!A:E,5,FALSE)</f>
        <v>45403</v>
      </c>
      <c r="T663" s="10">
        <f t="shared" si="3"/>
        <v>604.019301</v>
      </c>
      <c r="U663" s="11">
        <f t="shared" si="4"/>
        <v>0.002786643806</v>
      </c>
      <c r="V663" s="12">
        <f t="shared" si="7"/>
        <v>5.821872781</v>
      </c>
      <c r="W663" s="10">
        <f t="shared" si="5"/>
        <v>16.22348573</v>
      </c>
      <c r="X663" s="11">
        <f t="shared" si="8"/>
        <v>0.009638554217</v>
      </c>
      <c r="Y663" s="11">
        <f t="shared" si="6"/>
        <v>0.3665969819</v>
      </c>
    </row>
    <row r="664">
      <c r="A664" s="7" t="str">
        <f t="shared" si="1"/>
        <v>WHTMD7367W</v>
      </c>
      <c r="B664" s="2" t="s">
        <v>2157</v>
      </c>
      <c r="C664" s="2" t="s">
        <v>2158</v>
      </c>
      <c r="D664" s="7" t="str">
        <f t="shared" si="2"/>
        <v>300x250 </v>
      </c>
      <c r="E664" s="2" t="s">
        <v>2159</v>
      </c>
      <c r="F664" s="2" t="s">
        <v>41</v>
      </c>
      <c r="G664" s="8" t="s">
        <v>871</v>
      </c>
      <c r="H664" s="2" t="s">
        <v>89</v>
      </c>
      <c r="I664" s="2" t="s">
        <v>31</v>
      </c>
      <c r="J664" s="2">
        <v>197192.0</v>
      </c>
      <c r="K664" s="2">
        <v>519.0</v>
      </c>
      <c r="L664" s="2">
        <v>80623.0</v>
      </c>
      <c r="M664" s="2">
        <v>181763.0</v>
      </c>
      <c r="N664" s="2">
        <v>5.0</v>
      </c>
      <c r="O664" s="3">
        <v>1584.731757</v>
      </c>
      <c r="P664" s="7" t="str">
        <f>VLOOKUP(A664,'New Data'!A:E,2,FALSE)</f>
        <v>Male</v>
      </c>
      <c r="Q664" s="7">
        <f>VLOOKUP(A664,'New Data'!A:E,3,FALSE)</f>
        <v>20</v>
      </c>
      <c r="R664" s="7" t="str">
        <f>VLOOKUP(A664,'New Data'!A:E,4,FALSE)</f>
        <v>Illinois</v>
      </c>
      <c r="S664" s="9">
        <f>VLOOKUP(A664,'New Data'!A:E,5,FALSE)</f>
        <v>45555</v>
      </c>
      <c r="T664" s="10">
        <f t="shared" si="3"/>
        <v>316.9463514</v>
      </c>
      <c r="U664" s="11">
        <f t="shared" si="4"/>
        <v>0.002631952615</v>
      </c>
      <c r="V664" s="12">
        <f t="shared" si="7"/>
        <v>3.053433058</v>
      </c>
      <c r="W664" s="10">
        <f t="shared" si="5"/>
        <v>8.03649112</v>
      </c>
      <c r="X664" s="11">
        <f t="shared" si="8"/>
        <v>0.009633911368</v>
      </c>
      <c r="Y664" s="11">
        <f t="shared" si="6"/>
        <v>0.4088553288</v>
      </c>
    </row>
    <row r="665">
      <c r="A665" s="7" t="str">
        <f t="shared" si="1"/>
        <v>JUAJZ1179L</v>
      </c>
      <c r="B665" s="2" t="s">
        <v>2160</v>
      </c>
      <c r="C665" s="2" t="s">
        <v>2161</v>
      </c>
      <c r="D665" s="7" t="str">
        <f t="shared" si="2"/>
        <v>300x250 </v>
      </c>
      <c r="E665" s="2" t="s">
        <v>2162</v>
      </c>
      <c r="F665" s="2" t="s">
        <v>36</v>
      </c>
      <c r="G665" s="8" t="s">
        <v>207</v>
      </c>
      <c r="H665" s="2" t="s">
        <v>30</v>
      </c>
      <c r="I665" s="2" t="s">
        <v>31</v>
      </c>
      <c r="J665" s="2">
        <v>141157.0</v>
      </c>
      <c r="K665" s="2">
        <v>420.0</v>
      </c>
      <c r="L665" s="2">
        <v>8280.0</v>
      </c>
      <c r="M665" s="2">
        <v>107935.0</v>
      </c>
      <c r="N665" s="2">
        <v>4.0</v>
      </c>
      <c r="O665" s="3">
        <v>1631.782949</v>
      </c>
      <c r="P665" s="7" t="str">
        <f>VLOOKUP(A665,'New Data'!A:E,2,FALSE)</f>
        <v>Male</v>
      </c>
      <c r="Q665" s="7">
        <f>VLOOKUP(A665,'New Data'!A:E,3,FALSE)</f>
        <v>56</v>
      </c>
      <c r="R665" s="7" t="str">
        <f>VLOOKUP(A665,'New Data'!A:E,4,FALSE)</f>
        <v>Pennsylvania</v>
      </c>
      <c r="S665" s="9">
        <f>VLOOKUP(A665,'New Data'!A:E,5,FALSE)</f>
        <v>45302</v>
      </c>
      <c r="T665" s="10">
        <f t="shared" si="3"/>
        <v>407.9457373</v>
      </c>
      <c r="U665" s="11">
        <f t="shared" si="4"/>
        <v>0.002975410359</v>
      </c>
      <c r="V665" s="12">
        <f t="shared" si="7"/>
        <v>3.885197498</v>
      </c>
      <c r="W665" s="10">
        <f t="shared" si="5"/>
        <v>11.56005688</v>
      </c>
      <c r="X665" s="11">
        <f t="shared" si="8"/>
        <v>0.009523809524</v>
      </c>
      <c r="Y665" s="11">
        <f t="shared" si="6"/>
        <v>0.05865808993</v>
      </c>
    </row>
    <row r="666">
      <c r="A666" s="7" t="str">
        <f t="shared" si="1"/>
        <v>NMZNE4238Q</v>
      </c>
      <c r="B666" s="2" t="s">
        <v>2163</v>
      </c>
      <c r="C666" s="2" t="s">
        <v>2164</v>
      </c>
      <c r="D666" s="7" t="str">
        <f t="shared" si="2"/>
        <v>320x50 </v>
      </c>
      <c r="E666" s="2" t="s">
        <v>2165</v>
      </c>
      <c r="F666" s="2" t="s">
        <v>66</v>
      </c>
      <c r="G666" s="8" t="s">
        <v>871</v>
      </c>
      <c r="H666" s="2" t="s">
        <v>62</v>
      </c>
      <c r="I666" s="2" t="s">
        <v>31</v>
      </c>
      <c r="J666" s="2">
        <v>686858.0</v>
      </c>
      <c r="K666" s="2">
        <v>2085.0</v>
      </c>
      <c r="L666" s="2">
        <v>81956.0</v>
      </c>
      <c r="M666" s="2">
        <v>624118.0</v>
      </c>
      <c r="N666" s="2">
        <v>19.0</v>
      </c>
      <c r="O666" s="3">
        <v>7467.081487</v>
      </c>
      <c r="P666" s="7" t="str">
        <f>VLOOKUP(A666,'New Data'!A:E,2,FALSE)</f>
        <v>Female</v>
      </c>
      <c r="Q666" s="7">
        <f>VLOOKUP(A666,'New Data'!A:E,3,FALSE)</f>
        <v>62</v>
      </c>
      <c r="R666" s="7" t="str">
        <f>VLOOKUP(A666,'New Data'!A:E,4,FALSE)</f>
        <v>Kentucky</v>
      </c>
      <c r="S666" s="9">
        <f>VLOOKUP(A666,'New Data'!A:E,5,FALSE)</f>
        <v>45195</v>
      </c>
      <c r="T666" s="10">
        <f t="shared" si="3"/>
        <v>393.0042888</v>
      </c>
      <c r="U666" s="11">
        <f t="shared" si="4"/>
        <v>0.003035561936</v>
      </c>
      <c r="V666" s="12">
        <f t="shared" si="7"/>
        <v>3.581334047</v>
      </c>
      <c r="W666" s="10">
        <f t="shared" si="5"/>
        <v>10.87136131</v>
      </c>
      <c r="X666" s="11">
        <f t="shared" si="8"/>
        <v>0.009112709832</v>
      </c>
      <c r="Y666" s="11">
        <f t="shared" si="6"/>
        <v>0.1193201506</v>
      </c>
    </row>
    <row r="667">
      <c r="A667" s="7" t="str">
        <f t="shared" si="1"/>
        <v>ZXLIT6695R</v>
      </c>
      <c r="B667" s="2" t="s">
        <v>2166</v>
      </c>
      <c r="C667" s="2" t="s">
        <v>2167</v>
      </c>
      <c r="D667" s="7" t="str">
        <f t="shared" si="2"/>
        <v>320x50 </v>
      </c>
      <c r="E667" s="2" t="s">
        <v>2168</v>
      </c>
      <c r="F667" s="2" t="s">
        <v>28</v>
      </c>
      <c r="G667" s="8" t="s">
        <v>468</v>
      </c>
      <c r="H667" s="2" t="s">
        <v>30</v>
      </c>
      <c r="I667" s="2" t="s">
        <v>31</v>
      </c>
      <c r="J667" s="2">
        <v>81567.0</v>
      </c>
      <c r="K667" s="2">
        <v>440.0</v>
      </c>
      <c r="L667" s="2">
        <v>53264.0</v>
      </c>
      <c r="M667" s="2">
        <v>68123.0</v>
      </c>
      <c r="N667" s="2">
        <v>4.0</v>
      </c>
      <c r="O667" s="3">
        <v>6392.471955</v>
      </c>
      <c r="P667" s="7" t="str">
        <f>VLOOKUP(A667,'New Data'!A:E,2,FALSE)</f>
        <v>Female</v>
      </c>
      <c r="Q667" s="7">
        <f>VLOOKUP(A667,'New Data'!A:E,3,FALSE)</f>
        <v>61</v>
      </c>
      <c r="R667" s="7" t="str">
        <f>VLOOKUP(A667,'New Data'!A:E,4,FALSE)</f>
        <v>Arizona</v>
      </c>
      <c r="S667" s="9">
        <f>VLOOKUP(A667,'New Data'!A:E,5,FALSE)</f>
        <v>45510</v>
      </c>
      <c r="T667" s="10">
        <f t="shared" si="3"/>
        <v>1598.117989</v>
      </c>
      <c r="U667" s="11">
        <f t="shared" si="4"/>
        <v>0.005394338397</v>
      </c>
      <c r="V667" s="12">
        <f t="shared" si="7"/>
        <v>14.52834535</v>
      </c>
      <c r="W667" s="10">
        <f t="shared" si="5"/>
        <v>78.37081117</v>
      </c>
      <c r="X667" s="11">
        <f t="shared" si="8"/>
        <v>0.009090909091</v>
      </c>
      <c r="Y667" s="11">
        <f t="shared" si="6"/>
        <v>0.6530091826</v>
      </c>
    </row>
    <row r="668">
      <c r="A668" s="7" t="str">
        <f t="shared" si="1"/>
        <v>YIFKL6363U</v>
      </c>
      <c r="B668" s="2" t="s">
        <v>2169</v>
      </c>
      <c r="C668" s="2" t="s">
        <v>2170</v>
      </c>
      <c r="D668" s="7" t="str">
        <f t="shared" si="2"/>
        <v>300x250 </v>
      </c>
      <c r="E668" s="2" t="s">
        <v>46</v>
      </c>
      <c r="F668" s="2" t="s">
        <v>36</v>
      </c>
      <c r="G668" s="8" t="s">
        <v>181</v>
      </c>
      <c r="H668" s="2" t="s">
        <v>30</v>
      </c>
      <c r="I668" s="2" t="s">
        <v>31</v>
      </c>
      <c r="J668" s="2">
        <v>766674.0</v>
      </c>
      <c r="K668" s="2">
        <v>1984.0</v>
      </c>
      <c r="L668" s="2">
        <v>344201.0</v>
      </c>
      <c r="M668" s="2">
        <v>720606.0</v>
      </c>
      <c r="N668" s="2">
        <v>17.0</v>
      </c>
      <c r="O668" s="3">
        <v>5816.234619</v>
      </c>
      <c r="P668" s="7" t="str">
        <f>VLOOKUP(A668,'New Data'!A:E,2,FALSE)</f>
        <v>Female</v>
      </c>
      <c r="Q668" s="7">
        <f>VLOOKUP(A668,'New Data'!A:E,3,FALSE)</f>
        <v>40</v>
      </c>
      <c r="R668" s="7" t="str">
        <f>VLOOKUP(A668,'New Data'!A:E,4,FALSE)</f>
        <v>Michigan</v>
      </c>
      <c r="S668" s="9">
        <f>VLOOKUP(A668,'New Data'!A:E,5,FALSE)</f>
        <v>45145</v>
      </c>
      <c r="T668" s="10">
        <f t="shared" si="3"/>
        <v>342.1314482</v>
      </c>
      <c r="U668" s="11">
        <f t="shared" si="4"/>
        <v>0.002587801334</v>
      </c>
      <c r="V668" s="12">
        <f t="shared" si="7"/>
        <v>2.931569868</v>
      </c>
      <c r="W668" s="10">
        <f t="shared" si="5"/>
        <v>7.586320417</v>
      </c>
      <c r="X668" s="11">
        <f t="shared" si="8"/>
        <v>0.008568548387</v>
      </c>
      <c r="Y668" s="11">
        <f t="shared" si="6"/>
        <v>0.4489535317</v>
      </c>
    </row>
    <row r="669">
      <c r="A669" s="7" t="str">
        <f t="shared" si="1"/>
        <v>HLWQP6959X</v>
      </c>
      <c r="B669" s="2" t="s">
        <v>2171</v>
      </c>
      <c r="C669" s="2" t="s">
        <v>2172</v>
      </c>
      <c r="D669" s="7" t="str">
        <f t="shared" si="2"/>
        <v>320x50 </v>
      </c>
      <c r="E669" s="2" t="s">
        <v>2173</v>
      </c>
      <c r="F669" s="2" t="s">
        <v>28</v>
      </c>
      <c r="G669" s="8" t="s">
        <v>387</v>
      </c>
      <c r="H669" s="2" t="s">
        <v>30</v>
      </c>
      <c r="I669" s="2" t="s">
        <v>31</v>
      </c>
      <c r="J669" s="2">
        <v>999915.0</v>
      </c>
      <c r="K669" s="2">
        <v>2748.0</v>
      </c>
      <c r="L669" s="2">
        <v>618816.0</v>
      </c>
      <c r="M669" s="2">
        <v>829942.0</v>
      </c>
      <c r="N669" s="2">
        <v>23.0</v>
      </c>
      <c r="O669" s="3">
        <v>7879.316787</v>
      </c>
      <c r="P669" s="7" t="str">
        <f>VLOOKUP(A669,'New Data'!A:E,2,FALSE)</f>
        <v>Male</v>
      </c>
      <c r="Q669" s="7">
        <f>VLOOKUP(A669,'New Data'!A:E,3,FALSE)</f>
        <v>37</v>
      </c>
      <c r="R669" s="7" t="str">
        <f>VLOOKUP(A669,'New Data'!A:E,4,FALSE)</f>
        <v>Vermont</v>
      </c>
      <c r="S669" s="9">
        <f>VLOOKUP(A669,'New Data'!A:E,5,FALSE)</f>
        <v>44932</v>
      </c>
      <c r="T669" s="10">
        <f t="shared" si="3"/>
        <v>342.5789907</v>
      </c>
      <c r="U669" s="11">
        <f t="shared" si="4"/>
        <v>0.0027482336</v>
      </c>
      <c r="V669" s="12">
        <f t="shared" si="7"/>
        <v>2.867291407</v>
      </c>
      <c r="W669" s="10">
        <f t="shared" si="5"/>
        <v>7.879986586</v>
      </c>
      <c r="X669" s="11">
        <f t="shared" si="8"/>
        <v>0.008369723435</v>
      </c>
      <c r="Y669" s="11">
        <f t="shared" si="6"/>
        <v>0.6188686038</v>
      </c>
    </row>
    <row r="670">
      <c r="A670" s="7" t="str">
        <f t="shared" si="1"/>
        <v>YJOWE1578J</v>
      </c>
      <c r="B670" s="2" t="s">
        <v>2174</v>
      </c>
      <c r="C670" s="2" t="s">
        <v>2175</v>
      </c>
      <c r="D670" s="7" t="str">
        <f t="shared" si="2"/>
        <v>320x50 </v>
      </c>
      <c r="E670" s="2" t="s">
        <v>2176</v>
      </c>
      <c r="F670" s="2" t="s">
        <v>41</v>
      </c>
      <c r="G670" s="8" t="s">
        <v>263</v>
      </c>
      <c r="H670" s="2" t="s">
        <v>30</v>
      </c>
      <c r="I670" s="2" t="s">
        <v>31</v>
      </c>
      <c r="J670" s="2">
        <v>198754.0</v>
      </c>
      <c r="K670" s="2">
        <v>480.0</v>
      </c>
      <c r="L670" s="2">
        <v>137649.0</v>
      </c>
      <c r="M670" s="2">
        <v>178415.0</v>
      </c>
      <c r="N670" s="2">
        <v>4.0</v>
      </c>
      <c r="O670" s="3">
        <v>1803.081497</v>
      </c>
      <c r="P670" s="7" t="str">
        <f>VLOOKUP(A670,'New Data'!A:E,2,FALSE)</f>
        <v>Male</v>
      </c>
      <c r="Q670" s="7">
        <f>VLOOKUP(A670,'New Data'!A:E,3,FALSE)</f>
        <v>20</v>
      </c>
      <c r="R670" s="7" t="str">
        <f>VLOOKUP(A670,'New Data'!A:E,4,FALSE)</f>
        <v>Colorado</v>
      </c>
      <c r="S670" s="9">
        <f>VLOOKUP(A670,'New Data'!A:E,5,FALSE)</f>
        <v>44984</v>
      </c>
      <c r="T670" s="10">
        <f t="shared" si="3"/>
        <v>450.7703743</v>
      </c>
      <c r="U670" s="11">
        <f t="shared" si="4"/>
        <v>0.002415045735</v>
      </c>
      <c r="V670" s="12">
        <f t="shared" si="7"/>
        <v>3.756419785</v>
      </c>
      <c r="W670" s="10">
        <f t="shared" si="5"/>
        <v>9.071925581</v>
      </c>
      <c r="X670" s="11">
        <f t="shared" si="8"/>
        <v>0.008333333333</v>
      </c>
      <c r="Y670" s="11">
        <f t="shared" si="6"/>
        <v>0.6925596466</v>
      </c>
    </row>
    <row r="671">
      <c r="A671" s="7" t="str">
        <f t="shared" si="1"/>
        <v>NPHUV3051S</v>
      </c>
      <c r="B671" s="2" t="s">
        <v>2177</v>
      </c>
      <c r="C671" s="2" t="s">
        <v>2178</v>
      </c>
      <c r="D671" s="7" t="str">
        <f t="shared" si="2"/>
        <v>300x250 </v>
      </c>
      <c r="E671" s="2" t="s">
        <v>2179</v>
      </c>
      <c r="F671" s="2" t="s">
        <v>28</v>
      </c>
      <c r="G671" s="8" t="s">
        <v>29</v>
      </c>
      <c r="H671" s="2" t="s">
        <v>1562</v>
      </c>
      <c r="I671" s="2" t="s">
        <v>31</v>
      </c>
      <c r="J671" s="2">
        <v>229908.0</v>
      </c>
      <c r="K671" s="2">
        <v>489.0</v>
      </c>
      <c r="L671" s="2">
        <v>98259.0</v>
      </c>
      <c r="M671" s="2">
        <v>212073.0</v>
      </c>
      <c r="N671" s="2">
        <v>4.0</v>
      </c>
      <c r="O671" s="3">
        <v>1464.348944</v>
      </c>
      <c r="P671" s="7" t="str">
        <f>VLOOKUP(A671,'New Data'!A:E,2,FALSE)</f>
        <v>Female</v>
      </c>
      <c r="Q671" s="7">
        <f>VLOOKUP(A671,'New Data'!A:E,3,FALSE)</f>
        <v>52</v>
      </c>
      <c r="R671" s="7" t="str">
        <f>VLOOKUP(A671,'New Data'!A:E,4,FALSE)</f>
        <v>North Carolina</v>
      </c>
      <c r="S671" s="9">
        <f>VLOOKUP(A671,'New Data'!A:E,5,FALSE)</f>
        <v>45235</v>
      </c>
      <c r="T671" s="10">
        <f t="shared" si="3"/>
        <v>366.087236</v>
      </c>
      <c r="U671" s="11">
        <f t="shared" si="4"/>
        <v>0.002126937732</v>
      </c>
      <c r="V671" s="12">
        <f t="shared" si="7"/>
        <v>2.994578618</v>
      </c>
      <c r="W671" s="10">
        <f t="shared" si="5"/>
        <v>6.369282252</v>
      </c>
      <c r="X671" s="11">
        <f t="shared" si="8"/>
        <v>0.0081799591</v>
      </c>
      <c r="Y671" s="11">
        <f t="shared" si="6"/>
        <v>0.4273839971</v>
      </c>
    </row>
    <row r="672">
      <c r="A672" s="7" t="str">
        <f t="shared" si="1"/>
        <v>RBDGI2191H</v>
      </c>
      <c r="B672" s="2" t="s">
        <v>2180</v>
      </c>
      <c r="C672" s="2" t="s">
        <v>2181</v>
      </c>
      <c r="D672" s="7" t="str">
        <f t="shared" si="2"/>
        <v>320x50 </v>
      </c>
      <c r="E672" s="2" t="s">
        <v>2182</v>
      </c>
      <c r="F672" s="2" t="s">
        <v>28</v>
      </c>
      <c r="G672" s="8" t="s">
        <v>871</v>
      </c>
      <c r="H672" s="2" t="s">
        <v>89</v>
      </c>
      <c r="I672" s="2" t="s">
        <v>31</v>
      </c>
      <c r="J672" s="2">
        <v>194833.0</v>
      </c>
      <c r="K672" s="2">
        <v>499.0</v>
      </c>
      <c r="L672" s="2">
        <v>29091.0</v>
      </c>
      <c r="M672" s="2">
        <v>143813.0</v>
      </c>
      <c r="N672" s="2">
        <v>4.0</v>
      </c>
      <c r="O672" s="3">
        <v>1586.314519</v>
      </c>
      <c r="P672" s="7" t="str">
        <f>VLOOKUP(A672,'New Data'!A:E,2,FALSE)</f>
        <v>Female</v>
      </c>
      <c r="Q672" s="7">
        <f>VLOOKUP(A672,'New Data'!A:E,3,FALSE)</f>
        <v>45</v>
      </c>
      <c r="R672" s="7" t="str">
        <f>VLOOKUP(A672,'New Data'!A:E,4,FALSE)</f>
        <v>Connecticut</v>
      </c>
      <c r="S672" s="9">
        <f>VLOOKUP(A672,'New Data'!A:E,5,FALSE)</f>
        <v>45400</v>
      </c>
      <c r="T672" s="10">
        <f t="shared" si="3"/>
        <v>396.5786298</v>
      </c>
      <c r="U672" s="11">
        <f t="shared" si="4"/>
        <v>0.002561167769</v>
      </c>
      <c r="V672" s="12">
        <f t="shared" si="7"/>
        <v>3.178987012</v>
      </c>
      <c r="W672" s="10">
        <f t="shared" si="5"/>
        <v>8.141919074</v>
      </c>
      <c r="X672" s="11">
        <f t="shared" si="8"/>
        <v>0.008016032064</v>
      </c>
      <c r="Y672" s="11">
        <f t="shared" si="6"/>
        <v>0.1493124881</v>
      </c>
    </row>
    <row r="673">
      <c r="A673" s="7" t="str">
        <f t="shared" si="1"/>
        <v>PCCZU6150E</v>
      </c>
      <c r="B673" s="2" t="s">
        <v>2183</v>
      </c>
      <c r="C673" s="2" t="s">
        <v>2184</v>
      </c>
      <c r="D673" s="7" t="str">
        <f t="shared" si="2"/>
        <v>320x50 </v>
      </c>
      <c r="E673" s="2" t="s">
        <v>2185</v>
      </c>
      <c r="F673" s="2" t="s">
        <v>28</v>
      </c>
      <c r="G673" s="8" t="s">
        <v>387</v>
      </c>
      <c r="H673" s="2" t="s">
        <v>212</v>
      </c>
      <c r="I673" s="2" t="s">
        <v>31</v>
      </c>
      <c r="J673" s="2">
        <v>3196231.0</v>
      </c>
      <c r="K673" s="2">
        <v>8745.0</v>
      </c>
      <c r="L673" s="2">
        <v>2013324.0</v>
      </c>
      <c r="M673" s="2">
        <v>2669103.0</v>
      </c>
      <c r="N673" s="2">
        <v>70.0</v>
      </c>
      <c r="O673" s="3">
        <v>5756.271172</v>
      </c>
      <c r="P673" s="7" t="str">
        <f>VLOOKUP(A673,'New Data'!A:E,2,FALSE)</f>
        <v>Male</v>
      </c>
      <c r="Q673" s="7">
        <f>VLOOKUP(A673,'New Data'!A:E,3,FALSE)</f>
        <v>65</v>
      </c>
      <c r="R673" s="7" t="str">
        <f>VLOOKUP(A673,'New Data'!A:E,4,FALSE)</f>
        <v>New York</v>
      </c>
      <c r="S673" s="9">
        <f>VLOOKUP(A673,'New Data'!A:E,5,FALSE)</f>
        <v>45361</v>
      </c>
      <c r="T673" s="10">
        <f t="shared" si="3"/>
        <v>82.23244531</v>
      </c>
      <c r="U673" s="11">
        <f t="shared" si="4"/>
        <v>0.002736035036</v>
      </c>
      <c r="V673" s="12">
        <f t="shared" si="7"/>
        <v>0.6582356972</v>
      </c>
      <c r="W673" s="10">
        <f t="shared" si="5"/>
        <v>1.80095593</v>
      </c>
      <c r="X673" s="11">
        <f t="shared" si="8"/>
        <v>0.008004574042</v>
      </c>
      <c r="Y673" s="11">
        <f t="shared" si="6"/>
        <v>0.6299056608</v>
      </c>
    </row>
    <row r="674">
      <c r="A674" s="7" t="str">
        <f t="shared" si="1"/>
        <v>RGSQC0136Q</v>
      </c>
      <c r="B674" s="2" t="s">
        <v>2186</v>
      </c>
      <c r="C674" s="2" t="s">
        <v>2187</v>
      </c>
      <c r="D674" s="7" t="str">
        <f t="shared" si="2"/>
        <v>300x250 </v>
      </c>
      <c r="E674" s="2" t="s">
        <v>2188</v>
      </c>
      <c r="F674" s="2" t="s">
        <v>41</v>
      </c>
      <c r="G674" s="8" t="s">
        <v>871</v>
      </c>
      <c r="H674" s="2" t="s">
        <v>71</v>
      </c>
      <c r="I674" s="2" t="s">
        <v>31</v>
      </c>
      <c r="J674" s="2">
        <v>1109184.0</v>
      </c>
      <c r="K674" s="2">
        <v>3142.0</v>
      </c>
      <c r="L674" s="2">
        <v>83035.0</v>
      </c>
      <c r="M674" s="2">
        <v>782482.0</v>
      </c>
      <c r="N674" s="2">
        <v>25.0</v>
      </c>
      <c r="O674" s="3">
        <v>7490.860779</v>
      </c>
      <c r="P674" s="7" t="str">
        <f>VLOOKUP(A674,'New Data'!A:E,2,FALSE)</f>
        <v>Female</v>
      </c>
      <c r="Q674" s="7">
        <f>VLOOKUP(A674,'New Data'!A:E,3,FALSE)</f>
        <v>47</v>
      </c>
      <c r="R674" s="7" t="str">
        <f>VLOOKUP(A674,'New Data'!A:E,4,FALSE)</f>
        <v>Illinois</v>
      </c>
      <c r="S674" s="9">
        <f>VLOOKUP(A674,'New Data'!A:E,5,FALSE)</f>
        <v>45448</v>
      </c>
      <c r="T674" s="10">
        <f t="shared" si="3"/>
        <v>299.6344312</v>
      </c>
      <c r="U674" s="11">
        <f t="shared" si="4"/>
        <v>0.002832713058</v>
      </c>
      <c r="V674" s="12">
        <f t="shared" si="7"/>
        <v>2.384105913</v>
      </c>
      <c r="W674" s="10">
        <f t="shared" si="5"/>
        <v>6.753487951</v>
      </c>
      <c r="X674" s="11">
        <f t="shared" si="8"/>
        <v>0.007956715468</v>
      </c>
      <c r="Y674" s="11">
        <f t="shared" si="6"/>
        <v>0.07486133951</v>
      </c>
    </row>
    <row r="675">
      <c r="A675" s="7" t="str">
        <f t="shared" si="1"/>
        <v>NWLOJ3636X</v>
      </c>
      <c r="B675" s="2" t="s">
        <v>2189</v>
      </c>
      <c r="C675" s="2" t="s">
        <v>2190</v>
      </c>
      <c r="D675" s="7" t="str">
        <f t="shared" si="2"/>
        <v>320x50 </v>
      </c>
      <c r="E675" s="2" t="s">
        <v>2191</v>
      </c>
      <c r="F675" s="2" t="s">
        <v>36</v>
      </c>
      <c r="G675" s="8" t="s">
        <v>449</v>
      </c>
      <c r="H675" s="2" t="s">
        <v>1562</v>
      </c>
      <c r="I675" s="2" t="s">
        <v>31</v>
      </c>
      <c r="J675" s="2">
        <v>760502.0</v>
      </c>
      <c r="K675" s="2">
        <v>2140.0</v>
      </c>
      <c r="L675" s="2">
        <v>326721.0</v>
      </c>
      <c r="M675" s="2">
        <v>700814.0</v>
      </c>
      <c r="N675" s="2">
        <v>17.0</v>
      </c>
      <c r="O675" s="3">
        <v>5179.041532</v>
      </c>
      <c r="P675" s="7" t="str">
        <f>VLOOKUP(A675,'New Data'!A:E,2,FALSE)</f>
        <v>Female</v>
      </c>
      <c r="Q675" s="7">
        <f>VLOOKUP(A675,'New Data'!A:E,3,FALSE)</f>
        <v>63</v>
      </c>
      <c r="R675" s="7" t="str">
        <f>VLOOKUP(A675,'New Data'!A:E,4,FALSE)</f>
        <v>Texas</v>
      </c>
      <c r="S675" s="9">
        <f>VLOOKUP(A675,'New Data'!A:E,5,FALSE)</f>
        <v>45407</v>
      </c>
      <c r="T675" s="10">
        <f t="shared" si="3"/>
        <v>304.6495019</v>
      </c>
      <c r="U675" s="11">
        <f t="shared" si="4"/>
        <v>0.002813930798</v>
      </c>
      <c r="V675" s="12">
        <f t="shared" si="7"/>
        <v>2.420112865</v>
      </c>
      <c r="W675" s="10">
        <f t="shared" si="5"/>
        <v>6.810030127</v>
      </c>
      <c r="X675" s="11">
        <f t="shared" si="8"/>
        <v>0.007943925234</v>
      </c>
      <c r="Y675" s="11">
        <f t="shared" si="6"/>
        <v>0.4296122824</v>
      </c>
    </row>
    <row r="676">
      <c r="A676" s="7" t="str">
        <f t="shared" si="1"/>
        <v>HAAET5600P</v>
      </c>
      <c r="B676" s="2" t="s">
        <v>2192</v>
      </c>
      <c r="C676" s="2" t="s">
        <v>2193</v>
      </c>
      <c r="D676" s="7" t="str">
        <f t="shared" si="2"/>
        <v>300x250 </v>
      </c>
      <c r="E676" s="2" t="s">
        <v>2194</v>
      </c>
      <c r="F676" s="2" t="s">
        <v>28</v>
      </c>
      <c r="G676" s="8" t="s">
        <v>387</v>
      </c>
      <c r="H676" s="2" t="s">
        <v>30</v>
      </c>
      <c r="I676" s="2" t="s">
        <v>31</v>
      </c>
      <c r="J676" s="2">
        <v>311753.0</v>
      </c>
      <c r="K676" s="2">
        <v>763.0</v>
      </c>
      <c r="L676" s="2">
        <v>170122.0</v>
      </c>
      <c r="M676" s="2">
        <v>256841.0</v>
      </c>
      <c r="N676" s="2">
        <v>6.0</v>
      </c>
      <c r="O676" s="3">
        <v>1543.612655</v>
      </c>
      <c r="P676" s="7" t="str">
        <f>VLOOKUP(A676,'New Data'!A:E,2,FALSE)</f>
        <v>Female</v>
      </c>
      <c r="Q676" s="7">
        <f>VLOOKUP(A676,'New Data'!A:E,3,FALSE)</f>
        <v>58</v>
      </c>
      <c r="R676" s="7" t="str">
        <f>VLOOKUP(A676,'New Data'!A:E,4,FALSE)</f>
        <v>North Dakota</v>
      </c>
      <c r="S676" s="9">
        <f>VLOOKUP(A676,'New Data'!A:E,5,FALSE)</f>
        <v>44960</v>
      </c>
      <c r="T676" s="10">
        <f t="shared" si="3"/>
        <v>257.2687758</v>
      </c>
      <c r="U676" s="11">
        <f t="shared" si="4"/>
        <v>0.002447450385</v>
      </c>
      <c r="V676" s="12">
        <f t="shared" si="7"/>
        <v>2.023083427</v>
      </c>
      <c r="W676" s="10">
        <f t="shared" si="5"/>
        <v>4.951396314</v>
      </c>
      <c r="X676" s="11">
        <f t="shared" si="8"/>
        <v>0.007863695937</v>
      </c>
      <c r="Y676" s="11">
        <f t="shared" si="6"/>
        <v>0.5456948289</v>
      </c>
    </row>
    <row r="677">
      <c r="A677" s="7" t="str">
        <f t="shared" si="1"/>
        <v>PJSYV2809B</v>
      </c>
      <c r="B677" s="2" t="s">
        <v>2195</v>
      </c>
      <c r="C677" s="2" t="s">
        <v>2196</v>
      </c>
      <c r="D677" s="7" t="str">
        <f t="shared" si="2"/>
        <v>300x250 </v>
      </c>
      <c r="E677" s="2" t="s">
        <v>2197</v>
      </c>
      <c r="F677" s="2" t="s">
        <v>41</v>
      </c>
      <c r="G677" s="8" t="s">
        <v>449</v>
      </c>
      <c r="H677" s="2" t="s">
        <v>30</v>
      </c>
      <c r="I677" s="2" t="s">
        <v>43</v>
      </c>
      <c r="J677" s="2">
        <v>598460.0</v>
      </c>
      <c r="K677" s="2">
        <v>1654.0</v>
      </c>
      <c r="L677" s="2">
        <v>201153.0</v>
      </c>
      <c r="M677" s="2">
        <v>557263.0</v>
      </c>
      <c r="N677" s="2">
        <v>13.0</v>
      </c>
      <c r="O677" s="3">
        <v>1689.744507</v>
      </c>
      <c r="P677" s="7" t="str">
        <f>VLOOKUP(A677,'New Data'!A:E,2,FALSE)</f>
        <v>Female</v>
      </c>
      <c r="Q677" s="7">
        <f>VLOOKUP(A677,'New Data'!A:E,3,FALSE)</f>
        <v>34</v>
      </c>
      <c r="R677" s="7" t="str">
        <f>VLOOKUP(A677,'New Data'!A:E,4,FALSE)</f>
        <v>Illinois</v>
      </c>
      <c r="S677" s="9">
        <f>VLOOKUP(A677,'New Data'!A:E,5,FALSE)</f>
        <v>45271</v>
      </c>
      <c r="T677" s="10">
        <f t="shared" si="3"/>
        <v>129.9803467</v>
      </c>
      <c r="U677" s="11">
        <f t="shared" si="4"/>
        <v>0.002763760318</v>
      </c>
      <c r="V677" s="12">
        <f t="shared" si="7"/>
        <v>1.021610947</v>
      </c>
      <c r="W677" s="10">
        <f t="shared" si="5"/>
        <v>2.823487797</v>
      </c>
      <c r="X677" s="11">
        <f t="shared" si="8"/>
        <v>0.007859733978</v>
      </c>
      <c r="Y677" s="11">
        <f t="shared" si="6"/>
        <v>0.3361177021</v>
      </c>
    </row>
    <row r="678">
      <c r="A678" s="7" t="str">
        <f t="shared" si="1"/>
        <v>SFQJF8708G</v>
      </c>
      <c r="B678" s="2" t="s">
        <v>2198</v>
      </c>
      <c r="C678" s="2" t="s">
        <v>2199</v>
      </c>
      <c r="D678" s="7" t="str">
        <f t="shared" si="2"/>
        <v>300x50 </v>
      </c>
      <c r="E678" s="2" t="s">
        <v>2200</v>
      </c>
      <c r="F678" s="2" t="s">
        <v>28</v>
      </c>
      <c r="G678" s="8" t="s">
        <v>426</v>
      </c>
      <c r="H678" s="2" t="s">
        <v>62</v>
      </c>
      <c r="I678" s="2" t="s">
        <v>31</v>
      </c>
      <c r="J678" s="2">
        <v>46190.0</v>
      </c>
      <c r="K678" s="2">
        <v>130.0</v>
      </c>
      <c r="L678" s="2">
        <v>8618.0</v>
      </c>
      <c r="M678" s="2">
        <v>41618.0</v>
      </c>
      <c r="N678" s="2">
        <v>1.0</v>
      </c>
      <c r="O678" s="3">
        <v>5464.109817</v>
      </c>
      <c r="P678" s="7" t="str">
        <f>VLOOKUP(A678,'New Data'!A:E,2,FALSE)</f>
        <v>Male</v>
      </c>
      <c r="Q678" s="7">
        <f>VLOOKUP(A678,'New Data'!A:E,3,FALSE)</f>
        <v>20</v>
      </c>
      <c r="R678" s="7" t="str">
        <f>VLOOKUP(A678,'New Data'!A:E,4,FALSE)</f>
        <v>Oklahoma</v>
      </c>
      <c r="S678" s="9">
        <f>VLOOKUP(A678,'New Data'!A:E,5,FALSE)</f>
        <v>45090</v>
      </c>
      <c r="T678" s="10">
        <f t="shared" si="3"/>
        <v>5464.109817</v>
      </c>
      <c r="U678" s="11">
        <f t="shared" si="4"/>
        <v>0.002814462005</v>
      </c>
      <c r="V678" s="12">
        <f t="shared" si="7"/>
        <v>42.03161398</v>
      </c>
      <c r="W678" s="10">
        <f t="shared" si="5"/>
        <v>118.2963805</v>
      </c>
      <c r="X678" s="11">
        <f t="shared" si="8"/>
        <v>0.007692307692</v>
      </c>
      <c r="Y678" s="11">
        <f t="shared" si="6"/>
        <v>0.1865771812</v>
      </c>
    </row>
    <row r="679">
      <c r="A679" s="7" t="str">
        <f t="shared" si="1"/>
        <v>TQOZR1674Z</v>
      </c>
      <c r="B679" s="2" t="s">
        <v>2201</v>
      </c>
      <c r="C679" s="2" t="s">
        <v>2202</v>
      </c>
      <c r="D679" s="7" t="str">
        <f t="shared" si="2"/>
        <v>320x50 </v>
      </c>
      <c r="E679" s="2" t="s">
        <v>2203</v>
      </c>
      <c r="F679" s="2" t="s">
        <v>66</v>
      </c>
      <c r="G679" s="8" t="s">
        <v>871</v>
      </c>
      <c r="H679" s="2" t="s">
        <v>30</v>
      </c>
      <c r="I679" s="2" t="s">
        <v>31</v>
      </c>
      <c r="J679" s="2">
        <v>654902.0</v>
      </c>
      <c r="K679" s="2">
        <v>1874.0</v>
      </c>
      <c r="L679" s="2">
        <v>40733.0</v>
      </c>
      <c r="M679" s="2">
        <v>477114.0</v>
      </c>
      <c r="N679" s="2">
        <v>14.0</v>
      </c>
      <c r="O679" s="3">
        <v>3178.610315</v>
      </c>
      <c r="P679" s="7" t="str">
        <f>VLOOKUP(A679,'New Data'!A:E,2,FALSE)</f>
        <v>Female</v>
      </c>
      <c r="Q679" s="7">
        <f>VLOOKUP(A679,'New Data'!A:E,3,FALSE)</f>
        <v>46</v>
      </c>
      <c r="R679" s="7" t="str">
        <f>VLOOKUP(A679,'New Data'!A:E,4,FALSE)</f>
        <v>Nevada</v>
      </c>
      <c r="S679" s="9">
        <f>VLOOKUP(A679,'New Data'!A:E,5,FALSE)</f>
        <v>45077</v>
      </c>
      <c r="T679" s="10">
        <f t="shared" si="3"/>
        <v>227.0435939</v>
      </c>
      <c r="U679" s="11">
        <f t="shared" si="4"/>
        <v>0.002861496835</v>
      </c>
      <c r="V679" s="12">
        <f t="shared" si="7"/>
        <v>1.696163455</v>
      </c>
      <c r="W679" s="10">
        <f t="shared" si="5"/>
        <v>4.853566358</v>
      </c>
      <c r="X679" s="11">
        <f t="shared" si="8"/>
        <v>0.007470651014</v>
      </c>
      <c r="Y679" s="11">
        <f t="shared" si="6"/>
        <v>0.06219709208</v>
      </c>
    </row>
    <row r="680">
      <c r="A680" s="7" t="str">
        <f t="shared" si="1"/>
        <v>IWBMW6853J</v>
      </c>
      <c r="B680" s="2" t="s">
        <v>2204</v>
      </c>
      <c r="C680" s="2" t="s">
        <v>2205</v>
      </c>
      <c r="D680" s="7" t="str">
        <f t="shared" si="2"/>
        <v>300x250 </v>
      </c>
      <c r="E680" s="2" t="s">
        <v>2206</v>
      </c>
      <c r="F680" s="2" t="s">
        <v>36</v>
      </c>
      <c r="G680" s="8" t="s">
        <v>110</v>
      </c>
      <c r="H680" s="2" t="s">
        <v>30</v>
      </c>
      <c r="I680" s="2" t="s">
        <v>43</v>
      </c>
      <c r="J680" s="2">
        <v>50517.0</v>
      </c>
      <c r="K680" s="2">
        <v>270.0</v>
      </c>
      <c r="L680" s="2">
        <v>17179.0</v>
      </c>
      <c r="M680" s="2">
        <v>48389.0</v>
      </c>
      <c r="N680" s="2">
        <v>2.0</v>
      </c>
      <c r="O680" s="3">
        <v>1718.471077</v>
      </c>
      <c r="P680" s="7" t="str">
        <f>VLOOKUP(A680,'New Data'!A:E,2,FALSE)</f>
        <v>Male</v>
      </c>
      <c r="Q680" s="7">
        <f>VLOOKUP(A680,'New Data'!A:E,3,FALSE)</f>
        <v>59</v>
      </c>
      <c r="R680" s="7" t="str">
        <f>VLOOKUP(A680,'New Data'!A:E,4,FALSE)</f>
        <v>North Carolina</v>
      </c>
      <c r="S680" s="9">
        <f>VLOOKUP(A680,'New Data'!A:E,5,FALSE)</f>
        <v>44951</v>
      </c>
      <c r="T680" s="10">
        <f t="shared" si="3"/>
        <v>859.2355385</v>
      </c>
      <c r="U680" s="11">
        <f t="shared" si="4"/>
        <v>0.005344735436</v>
      </c>
      <c r="V680" s="12">
        <f t="shared" si="7"/>
        <v>6.364707693</v>
      </c>
      <c r="W680" s="10">
        <f t="shared" si="5"/>
        <v>34.01767874</v>
      </c>
      <c r="X680" s="11">
        <f t="shared" si="8"/>
        <v>0.007407407407</v>
      </c>
      <c r="Y680" s="11">
        <f t="shared" si="6"/>
        <v>0.3400637409</v>
      </c>
    </row>
    <row r="681">
      <c r="A681" s="7" t="str">
        <f t="shared" si="1"/>
        <v>WFYQL7703Z</v>
      </c>
      <c r="B681" s="2" t="s">
        <v>2207</v>
      </c>
      <c r="C681" s="2" t="s">
        <v>2208</v>
      </c>
      <c r="D681" s="7" t="str">
        <f t="shared" si="2"/>
        <v>320x50 </v>
      </c>
      <c r="E681" s="2" t="s">
        <v>1677</v>
      </c>
      <c r="F681" s="2" t="s">
        <v>66</v>
      </c>
      <c r="G681" s="8" t="s">
        <v>449</v>
      </c>
      <c r="H681" s="2" t="s">
        <v>30</v>
      </c>
      <c r="I681" s="2" t="s">
        <v>31</v>
      </c>
      <c r="J681" s="2">
        <v>571090.0</v>
      </c>
      <c r="K681" s="2">
        <v>1541.0</v>
      </c>
      <c r="L681" s="2">
        <v>246243.0</v>
      </c>
      <c r="M681" s="2">
        <v>532325.0</v>
      </c>
      <c r="N681" s="2">
        <v>11.0</v>
      </c>
      <c r="O681" s="3">
        <v>4733.618783</v>
      </c>
      <c r="P681" s="7" t="str">
        <f>VLOOKUP(A681,'New Data'!A:E,2,FALSE)</f>
        <v>Male</v>
      </c>
      <c r="Q681" s="7">
        <f>VLOOKUP(A681,'New Data'!A:E,3,FALSE)</f>
        <v>51</v>
      </c>
      <c r="R681" s="7" t="str">
        <f>VLOOKUP(A681,'New Data'!A:E,4,FALSE)</f>
        <v>North Dakota</v>
      </c>
      <c r="S681" s="9">
        <f>VLOOKUP(A681,'New Data'!A:E,5,FALSE)</f>
        <v>45338</v>
      </c>
      <c r="T681" s="10">
        <f t="shared" si="3"/>
        <v>430.3289803</v>
      </c>
      <c r="U681" s="11">
        <f t="shared" si="4"/>
        <v>0.002698348772</v>
      </c>
      <c r="V681" s="12">
        <f t="shared" si="7"/>
        <v>3.071783766</v>
      </c>
      <c r="W681" s="10">
        <f t="shared" si="5"/>
        <v>8.288743951</v>
      </c>
      <c r="X681" s="11">
        <f t="shared" si="8"/>
        <v>0.007138221934</v>
      </c>
      <c r="Y681" s="11">
        <f t="shared" si="6"/>
        <v>0.4311807246</v>
      </c>
    </row>
    <row r="682">
      <c r="A682" s="7" t="str">
        <f t="shared" si="1"/>
        <v>QUAZP4763Z</v>
      </c>
      <c r="B682" s="2" t="s">
        <v>2209</v>
      </c>
      <c r="C682" s="2" t="s">
        <v>2210</v>
      </c>
      <c r="D682" s="7" t="str">
        <f t="shared" si="2"/>
        <v>300x250 </v>
      </c>
      <c r="E682" s="2" t="s">
        <v>2211</v>
      </c>
      <c r="F682" s="2" t="s">
        <v>28</v>
      </c>
      <c r="G682" s="8" t="s">
        <v>326</v>
      </c>
      <c r="H682" s="2" t="s">
        <v>30</v>
      </c>
      <c r="I682" s="2" t="s">
        <v>31</v>
      </c>
      <c r="J682" s="2">
        <v>756687.0</v>
      </c>
      <c r="K682" s="2">
        <v>1984.0</v>
      </c>
      <c r="L682" s="2">
        <v>442979.0</v>
      </c>
      <c r="M682" s="2">
        <v>611813.0</v>
      </c>
      <c r="N682" s="2">
        <v>14.0</v>
      </c>
      <c r="O682" s="3">
        <v>2452.997504</v>
      </c>
      <c r="P682" s="7" t="str">
        <f>VLOOKUP(A682,'New Data'!A:E,2,FALSE)</f>
        <v>Male</v>
      </c>
      <c r="Q682" s="7">
        <f>VLOOKUP(A682,'New Data'!A:E,3,FALSE)</f>
        <v>30</v>
      </c>
      <c r="R682" s="7" t="str">
        <f>VLOOKUP(A682,'New Data'!A:E,4,FALSE)</f>
        <v>Massachusetts</v>
      </c>
      <c r="S682" s="9">
        <f>VLOOKUP(A682,'New Data'!A:E,5,FALSE)</f>
        <v>45127</v>
      </c>
      <c r="T682" s="10">
        <f t="shared" si="3"/>
        <v>175.2141074</v>
      </c>
      <c r="U682" s="11">
        <f t="shared" si="4"/>
        <v>0.002621955974</v>
      </c>
      <c r="V682" s="12">
        <f t="shared" si="7"/>
        <v>1.236389871</v>
      </c>
      <c r="W682" s="10">
        <f t="shared" si="5"/>
        <v>3.241759808</v>
      </c>
      <c r="X682" s="11">
        <f t="shared" si="8"/>
        <v>0.007056451613</v>
      </c>
      <c r="Y682" s="11">
        <f t="shared" si="6"/>
        <v>0.5854190702</v>
      </c>
    </row>
    <row r="683">
      <c r="A683" s="7" t="str">
        <f t="shared" si="1"/>
        <v>GKJGA3143R</v>
      </c>
      <c r="B683" s="2" t="s">
        <v>2212</v>
      </c>
      <c r="C683" s="2" t="s">
        <v>2213</v>
      </c>
      <c r="D683" s="7" t="str">
        <f t="shared" si="2"/>
        <v>300x250 </v>
      </c>
      <c r="E683" s="2" t="s">
        <v>2214</v>
      </c>
      <c r="F683" s="2" t="s">
        <v>41</v>
      </c>
      <c r="G683" s="8" t="s">
        <v>387</v>
      </c>
      <c r="H683" s="2" t="s">
        <v>30</v>
      </c>
      <c r="I683" s="2" t="s">
        <v>31</v>
      </c>
      <c r="J683" s="2">
        <v>321263.0</v>
      </c>
      <c r="K683" s="2">
        <v>852.0</v>
      </c>
      <c r="L683" s="2">
        <v>172887.0</v>
      </c>
      <c r="M683" s="2">
        <v>263424.0</v>
      </c>
      <c r="N683" s="2">
        <v>6.0</v>
      </c>
      <c r="O683" s="3">
        <v>1576.051434</v>
      </c>
      <c r="P683" s="7" t="str">
        <f>VLOOKUP(A683,'New Data'!A:E,2,FALSE)</f>
        <v>Female</v>
      </c>
      <c r="Q683" s="7">
        <f>VLOOKUP(A683,'New Data'!A:E,3,FALSE)</f>
        <v>62</v>
      </c>
      <c r="R683" s="7" t="str">
        <f>VLOOKUP(A683,'New Data'!A:E,4,FALSE)</f>
        <v>Illinois</v>
      </c>
      <c r="S683" s="9">
        <f>VLOOKUP(A683,'New Data'!A:E,5,FALSE)</f>
        <v>45112</v>
      </c>
      <c r="T683" s="10">
        <f t="shared" si="3"/>
        <v>262.675239</v>
      </c>
      <c r="U683" s="11">
        <f t="shared" si="4"/>
        <v>0.002652032758</v>
      </c>
      <c r="V683" s="12">
        <f t="shared" si="7"/>
        <v>1.849825627</v>
      </c>
      <c r="W683" s="10">
        <f t="shared" si="5"/>
        <v>4.905798159</v>
      </c>
      <c r="X683" s="11">
        <f t="shared" si="8"/>
        <v>0.007042253521</v>
      </c>
      <c r="Y683" s="11">
        <f t="shared" si="6"/>
        <v>0.5381478726</v>
      </c>
    </row>
    <row r="684">
      <c r="A684" s="7" t="str">
        <f t="shared" si="1"/>
        <v>AFMSM7834H</v>
      </c>
      <c r="B684" s="2" t="s">
        <v>2215</v>
      </c>
      <c r="C684" s="2" t="s">
        <v>2216</v>
      </c>
      <c r="D684" s="7" t="str">
        <f t="shared" si="2"/>
        <v>320x50 </v>
      </c>
      <c r="E684" s="2" t="s">
        <v>2217</v>
      </c>
      <c r="F684" s="2" t="s">
        <v>66</v>
      </c>
      <c r="G684" s="8" t="s">
        <v>387</v>
      </c>
      <c r="H684" s="2" t="s">
        <v>62</v>
      </c>
      <c r="I684" s="2" t="s">
        <v>31</v>
      </c>
      <c r="J684" s="2">
        <v>1601933.0</v>
      </c>
      <c r="K684" s="2">
        <v>4265.0</v>
      </c>
      <c r="L684" s="2">
        <v>1135085.0</v>
      </c>
      <c r="M684" s="2">
        <v>1487426.0</v>
      </c>
      <c r="N684" s="2">
        <v>29.0</v>
      </c>
      <c r="O684" s="3">
        <v>6785.70979</v>
      </c>
      <c r="P684" s="7" t="str">
        <f>VLOOKUP(A684,'New Data'!A:E,2,FALSE)</f>
        <v>Male</v>
      </c>
      <c r="Q684" s="7">
        <f>VLOOKUP(A684,'New Data'!A:E,3,FALSE)</f>
        <v>59</v>
      </c>
      <c r="R684" s="7" t="str">
        <f>VLOOKUP(A684,'New Data'!A:E,4,FALSE)</f>
        <v>Montana</v>
      </c>
      <c r="S684" s="9">
        <f>VLOOKUP(A684,'New Data'!A:E,5,FALSE)</f>
        <v>45487</v>
      </c>
      <c r="T684" s="10">
        <f t="shared" si="3"/>
        <v>233.9899928</v>
      </c>
      <c r="U684" s="11">
        <f t="shared" si="4"/>
        <v>0.002662408478</v>
      </c>
      <c r="V684" s="12">
        <f t="shared" si="7"/>
        <v>1.591022225</v>
      </c>
      <c r="W684" s="10">
        <f t="shared" si="5"/>
        <v>4.23595106</v>
      </c>
      <c r="X684" s="11">
        <f t="shared" si="8"/>
        <v>0.006799531067</v>
      </c>
      <c r="Y684" s="11">
        <f t="shared" si="6"/>
        <v>0.7085720814</v>
      </c>
    </row>
    <row r="685">
      <c r="A685" s="7" t="str">
        <f t="shared" si="1"/>
        <v>WFYQL7703Z</v>
      </c>
      <c r="B685" s="2" t="s">
        <v>2218</v>
      </c>
      <c r="C685" s="2" t="s">
        <v>2219</v>
      </c>
      <c r="D685" s="7" t="str">
        <f t="shared" si="2"/>
        <v>300x250 </v>
      </c>
      <c r="E685" s="2" t="s">
        <v>2220</v>
      </c>
      <c r="F685" s="2" t="s">
        <v>66</v>
      </c>
      <c r="G685" s="8" t="s">
        <v>726</v>
      </c>
      <c r="H685" s="2" t="s">
        <v>71</v>
      </c>
      <c r="I685" s="2" t="s">
        <v>31</v>
      </c>
      <c r="J685" s="2">
        <v>210096.0</v>
      </c>
      <c r="K685" s="2">
        <v>590.0</v>
      </c>
      <c r="L685" s="2">
        <v>90928.0</v>
      </c>
      <c r="M685" s="2">
        <v>184823.0</v>
      </c>
      <c r="N685" s="2">
        <v>4.0</v>
      </c>
      <c r="O685" s="3">
        <v>2027.431388</v>
      </c>
      <c r="P685" s="7" t="str">
        <f>VLOOKUP(A685,'New Data'!A:E,2,FALSE)</f>
        <v>Male</v>
      </c>
      <c r="Q685" s="7">
        <f>VLOOKUP(A685,'New Data'!A:E,3,FALSE)</f>
        <v>51</v>
      </c>
      <c r="R685" s="7" t="str">
        <f>VLOOKUP(A685,'New Data'!A:E,4,FALSE)</f>
        <v>North Dakota</v>
      </c>
      <c r="S685" s="9">
        <f>VLOOKUP(A685,'New Data'!A:E,5,FALSE)</f>
        <v>45338</v>
      </c>
      <c r="T685" s="10">
        <f t="shared" si="3"/>
        <v>506.857847</v>
      </c>
      <c r="U685" s="11">
        <f t="shared" si="4"/>
        <v>0.002808240043</v>
      </c>
      <c r="V685" s="12">
        <f t="shared" si="7"/>
        <v>3.436324386</v>
      </c>
      <c r="W685" s="10">
        <f t="shared" si="5"/>
        <v>9.650023742</v>
      </c>
      <c r="X685" s="11">
        <f t="shared" si="8"/>
        <v>0.006779661017</v>
      </c>
      <c r="Y685" s="11">
        <f t="shared" si="6"/>
        <v>0.4327926281</v>
      </c>
    </row>
    <row r="686">
      <c r="A686" s="7" t="str">
        <f t="shared" si="1"/>
        <v>CLEKY2878M</v>
      </c>
      <c r="B686" s="2" t="s">
        <v>2221</v>
      </c>
      <c r="C686" s="2" t="s">
        <v>2222</v>
      </c>
      <c r="D686" s="7" t="str">
        <f t="shared" si="2"/>
        <v>320x50 </v>
      </c>
      <c r="E686" s="2" t="s">
        <v>2223</v>
      </c>
      <c r="F686" s="2" t="s">
        <v>36</v>
      </c>
      <c r="G686" s="8" t="s">
        <v>2224</v>
      </c>
      <c r="H686" s="2" t="s">
        <v>48</v>
      </c>
      <c r="I686" s="2" t="s">
        <v>31</v>
      </c>
      <c r="J686" s="2">
        <v>13466.0</v>
      </c>
      <c r="K686" s="2">
        <v>150.0</v>
      </c>
      <c r="L686" s="2">
        <v>8684.0</v>
      </c>
      <c r="M686" s="2">
        <v>11766.0</v>
      </c>
      <c r="N686" s="2">
        <v>1.0</v>
      </c>
      <c r="O686" s="3">
        <v>1527.176274</v>
      </c>
      <c r="P686" s="7" t="str">
        <f>VLOOKUP(A686,'New Data'!A:E,2,FALSE)</f>
        <v>Female</v>
      </c>
      <c r="Q686" s="7">
        <f>VLOOKUP(A686,'New Data'!A:E,3,FALSE)</f>
        <v>22</v>
      </c>
      <c r="R686" s="7" t="str">
        <f>VLOOKUP(A686,'New Data'!A:E,4,FALSE)</f>
        <v>West Virginia</v>
      </c>
      <c r="S686" s="9">
        <f>VLOOKUP(A686,'New Data'!A:E,5,FALSE)</f>
        <v>45491</v>
      </c>
      <c r="T686" s="10">
        <f t="shared" si="3"/>
        <v>1527.176274</v>
      </c>
      <c r="U686" s="11">
        <f t="shared" si="4"/>
        <v>0.01113916531</v>
      </c>
      <c r="V686" s="12">
        <f t="shared" si="7"/>
        <v>10.18117516</v>
      </c>
      <c r="W686" s="10">
        <f t="shared" si="5"/>
        <v>113.4097931</v>
      </c>
      <c r="X686" s="11">
        <f t="shared" si="8"/>
        <v>0.006666666667</v>
      </c>
      <c r="Y686" s="11">
        <f t="shared" si="6"/>
        <v>0.6448834101</v>
      </c>
    </row>
    <row r="687">
      <c r="A687" s="7" t="str">
        <f t="shared" si="1"/>
        <v>WOAJS6397Q</v>
      </c>
      <c r="B687" s="2" t="s">
        <v>2225</v>
      </c>
      <c r="C687" s="2" t="s">
        <v>2226</v>
      </c>
      <c r="D687" s="7" t="str">
        <f t="shared" si="2"/>
        <v>300x250 </v>
      </c>
      <c r="E687" s="2" t="s">
        <v>448</v>
      </c>
      <c r="F687" s="2" t="s">
        <v>66</v>
      </c>
      <c r="G687" s="8" t="s">
        <v>387</v>
      </c>
      <c r="H687" s="2" t="s">
        <v>30</v>
      </c>
      <c r="I687" s="2" t="s">
        <v>31</v>
      </c>
      <c r="J687" s="2">
        <v>109128.0</v>
      </c>
      <c r="K687" s="2">
        <v>470.0</v>
      </c>
      <c r="L687" s="2">
        <v>38487.0</v>
      </c>
      <c r="M687" s="2">
        <v>90615.0</v>
      </c>
      <c r="N687" s="2">
        <v>3.0</v>
      </c>
      <c r="O687" s="3">
        <v>5153.117204</v>
      </c>
      <c r="P687" s="7" t="str">
        <f>VLOOKUP(A687,'New Data'!A:E,2,FALSE)</f>
        <v>Male</v>
      </c>
      <c r="Q687" s="7">
        <f>VLOOKUP(A687,'New Data'!A:E,3,FALSE)</f>
        <v>57</v>
      </c>
      <c r="R687" s="7" t="str">
        <f>VLOOKUP(A687,'New Data'!A:E,4,FALSE)</f>
        <v>Rhode Island</v>
      </c>
      <c r="S687" s="9">
        <f>VLOOKUP(A687,'New Data'!A:E,5,FALSE)</f>
        <v>45383</v>
      </c>
      <c r="T687" s="10">
        <f t="shared" si="3"/>
        <v>1717.705735</v>
      </c>
      <c r="U687" s="11">
        <f t="shared" si="4"/>
        <v>0.004306868998</v>
      </c>
      <c r="V687" s="12">
        <f t="shared" si="7"/>
        <v>10.96407916</v>
      </c>
      <c r="W687" s="10">
        <f t="shared" si="5"/>
        <v>47.22085261</v>
      </c>
      <c r="X687" s="11">
        <f t="shared" si="8"/>
        <v>0.006382978723</v>
      </c>
      <c r="Y687" s="11">
        <f t="shared" si="6"/>
        <v>0.3526775896</v>
      </c>
    </row>
    <row r="688">
      <c r="A688" s="7" t="str">
        <f t="shared" si="1"/>
        <v>RBDGI2191H</v>
      </c>
      <c r="B688" s="2" t="s">
        <v>2227</v>
      </c>
      <c r="C688" s="2" t="s">
        <v>2228</v>
      </c>
      <c r="D688" s="7" t="str">
        <f t="shared" si="2"/>
        <v>300x250 </v>
      </c>
      <c r="E688" s="2" t="s">
        <v>2229</v>
      </c>
      <c r="F688" s="2" t="s">
        <v>36</v>
      </c>
      <c r="G688" s="8" t="s">
        <v>102</v>
      </c>
      <c r="H688" s="2" t="s">
        <v>30</v>
      </c>
      <c r="I688" s="2" t="s">
        <v>53</v>
      </c>
      <c r="J688" s="2">
        <v>69239.0</v>
      </c>
      <c r="K688" s="2">
        <v>160.0</v>
      </c>
      <c r="L688" s="2">
        <v>23112.0</v>
      </c>
      <c r="M688" s="2">
        <v>65390.0</v>
      </c>
      <c r="N688" s="2">
        <v>1.0</v>
      </c>
      <c r="O688" s="3">
        <v>4514.952724</v>
      </c>
      <c r="P688" s="7" t="str">
        <f>VLOOKUP(A688,'New Data'!A:E,2,FALSE)</f>
        <v>Female</v>
      </c>
      <c r="Q688" s="7">
        <f>VLOOKUP(A688,'New Data'!A:E,3,FALSE)</f>
        <v>45</v>
      </c>
      <c r="R688" s="7" t="str">
        <f>VLOOKUP(A688,'New Data'!A:E,4,FALSE)</f>
        <v>Connecticut</v>
      </c>
      <c r="S688" s="9">
        <f>VLOOKUP(A688,'New Data'!A:E,5,FALSE)</f>
        <v>45400</v>
      </c>
      <c r="T688" s="10">
        <f t="shared" si="3"/>
        <v>4514.952724</v>
      </c>
      <c r="U688" s="11">
        <f t="shared" si="4"/>
        <v>0.002310836378</v>
      </c>
      <c r="V688" s="12">
        <f t="shared" si="7"/>
        <v>28.21845453</v>
      </c>
      <c r="W688" s="10">
        <f t="shared" si="5"/>
        <v>65.20823126</v>
      </c>
      <c r="X688" s="11">
        <f t="shared" si="8"/>
        <v>0.00625</v>
      </c>
      <c r="Y688" s="11">
        <f t="shared" si="6"/>
        <v>0.3338003149</v>
      </c>
    </row>
    <row r="689">
      <c r="A689" s="7" t="str">
        <f t="shared" si="1"/>
        <v>UKVZR6178H</v>
      </c>
      <c r="B689" s="2" t="s">
        <v>2230</v>
      </c>
      <c r="C689" s="2" t="s">
        <v>2231</v>
      </c>
      <c r="D689" s="7" t="str">
        <f t="shared" si="2"/>
        <v>320x50 </v>
      </c>
      <c r="E689" s="2" t="s">
        <v>2232</v>
      </c>
      <c r="F689" s="2" t="s">
        <v>36</v>
      </c>
      <c r="G689" s="8" t="s">
        <v>387</v>
      </c>
      <c r="H689" s="2" t="s">
        <v>62</v>
      </c>
      <c r="I689" s="2" t="s">
        <v>31</v>
      </c>
      <c r="J689" s="2">
        <v>192201.0</v>
      </c>
      <c r="K689" s="2">
        <v>489.0</v>
      </c>
      <c r="L689" s="2">
        <v>113707.0</v>
      </c>
      <c r="M689" s="2">
        <v>157940.0</v>
      </c>
      <c r="N689" s="2">
        <v>3.0</v>
      </c>
      <c r="O689" s="3">
        <v>6176.004154</v>
      </c>
      <c r="P689" s="7" t="str">
        <f>VLOOKUP(A689,'New Data'!A:E,2,FALSE)</f>
        <v>Male</v>
      </c>
      <c r="Q689" s="7">
        <f>VLOOKUP(A689,'New Data'!A:E,3,FALSE)</f>
        <v>41</v>
      </c>
      <c r="R689" s="7" t="str">
        <f>VLOOKUP(A689,'New Data'!A:E,4,FALSE)</f>
        <v>Oregon</v>
      </c>
      <c r="S689" s="9">
        <f>VLOOKUP(A689,'New Data'!A:E,5,FALSE)</f>
        <v>45403</v>
      </c>
      <c r="T689" s="10">
        <f t="shared" si="3"/>
        <v>2058.668051</v>
      </c>
      <c r="U689" s="11">
        <f t="shared" si="4"/>
        <v>0.002544211529</v>
      </c>
      <c r="V689" s="12">
        <f t="shared" si="7"/>
        <v>12.62986535</v>
      </c>
      <c r="W689" s="10">
        <f t="shared" si="5"/>
        <v>32.13304902</v>
      </c>
      <c r="X689" s="11">
        <f t="shared" si="8"/>
        <v>0.006134969325</v>
      </c>
      <c r="Y689" s="11">
        <f t="shared" si="6"/>
        <v>0.5916046222</v>
      </c>
    </row>
    <row r="690">
      <c r="A690" s="7" t="str">
        <f t="shared" si="1"/>
        <v>ARBEB1229T</v>
      </c>
      <c r="B690" s="2" t="s">
        <v>2233</v>
      </c>
      <c r="C690" s="2" t="s">
        <v>2234</v>
      </c>
      <c r="D690" s="7" t="str">
        <f t="shared" si="2"/>
        <v>300x250 </v>
      </c>
      <c r="E690" s="2" t="s">
        <v>1152</v>
      </c>
      <c r="F690" s="2" t="s">
        <v>36</v>
      </c>
      <c r="G690" s="8" t="s">
        <v>207</v>
      </c>
      <c r="H690" s="2" t="s">
        <v>62</v>
      </c>
      <c r="I690" s="2" t="s">
        <v>53</v>
      </c>
      <c r="J690" s="2">
        <v>57257.0</v>
      </c>
      <c r="K690" s="2">
        <v>167.0</v>
      </c>
      <c r="L690" s="2">
        <v>3797.0</v>
      </c>
      <c r="M690" s="2">
        <v>51520.0</v>
      </c>
      <c r="N690" s="2">
        <v>1.0</v>
      </c>
      <c r="O690" s="3">
        <v>1841.358126</v>
      </c>
      <c r="P690" s="7" t="str">
        <f>VLOOKUP(A690,'New Data'!A:E,2,FALSE)</f>
        <v>Male</v>
      </c>
      <c r="Q690" s="7">
        <f>VLOOKUP(A690,'New Data'!A:E,3,FALSE)</f>
        <v>40</v>
      </c>
      <c r="R690" s="7" t="str">
        <f>VLOOKUP(A690,'New Data'!A:E,4,FALSE)</f>
        <v>Alabama</v>
      </c>
      <c r="S690" s="9">
        <f>VLOOKUP(A690,'New Data'!A:E,5,FALSE)</f>
        <v>45478</v>
      </c>
      <c r="T690" s="10">
        <f t="shared" si="3"/>
        <v>1841.358126</v>
      </c>
      <c r="U690" s="11">
        <f t="shared" si="4"/>
        <v>0.002916673944</v>
      </c>
      <c r="V690" s="12">
        <f t="shared" si="7"/>
        <v>11.02609656</v>
      </c>
      <c r="W690" s="10">
        <f t="shared" si="5"/>
        <v>32.15952855</v>
      </c>
      <c r="X690" s="11">
        <f t="shared" si="8"/>
        <v>0.005988023952</v>
      </c>
      <c r="Y690" s="11">
        <f t="shared" si="6"/>
        <v>0.06631503572</v>
      </c>
    </row>
    <row r="691">
      <c r="A691" s="7" t="str">
        <f t="shared" si="1"/>
        <v>DTBFV9091K</v>
      </c>
      <c r="B691" s="2" t="s">
        <v>2235</v>
      </c>
      <c r="C691" s="2" t="s">
        <v>2236</v>
      </c>
      <c r="D691" s="7" t="str">
        <f t="shared" si="2"/>
        <v>300x250 </v>
      </c>
      <c r="E691" s="2" t="s">
        <v>2237</v>
      </c>
      <c r="F691" s="2" t="s">
        <v>66</v>
      </c>
      <c r="G691" s="8" t="s">
        <v>271</v>
      </c>
      <c r="H691" s="2" t="s">
        <v>30</v>
      </c>
      <c r="I691" s="2" t="s">
        <v>31</v>
      </c>
      <c r="J691" s="2">
        <v>312206.0</v>
      </c>
      <c r="K691" s="2">
        <v>841.0</v>
      </c>
      <c r="L691" s="2">
        <v>35661.0</v>
      </c>
      <c r="M691" s="2">
        <v>292992.0</v>
      </c>
      <c r="N691" s="2">
        <v>5.0</v>
      </c>
      <c r="O691" s="3">
        <v>1550.938318</v>
      </c>
      <c r="P691" s="7" t="str">
        <f>VLOOKUP(A691,'New Data'!A:E,2,FALSE)</f>
        <v>Female</v>
      </c>
      <c r="Q691" s="7">
        <f>VLOOKUP(A691,'New Data'!A:E,3,FALSE)</f>
        <v>24</v>
      </c>
      <c r="R691" s="7" t="str">
        <f>VLOOKUP(A691,'New Data'!A:E,4,FALSE)</f>
        <v>Oregon</v>
      </c>
      <c r="S691" s="9">
        <f>VLOOKUP(A691,'New Data'!A:E,5,FALSE)</f>
        <v>45555</v>
      </c>
      <c r="T691" s="10">
        <f t="shared" si="3"/>
        <v>310.1876636</v>
      </c>
      <c r="U691" s="11">
        <f t="shared" si="4"/>
        <v>0.002693734265</v>
      </c>
      <c r="V691" s="12">
        <f t="shared" si="7"/>
        <v>1.844159712</v>
      </c>
      <c r="W691" s="10">
        <f t="shared" si="5"/>
        <v>4.967676207</v>
      </c>
      <c r="X691" s="11">
        <f t="shared" si="8"/>
        <v>0.00594530321</v>
      </c>
      <c r="Y691" s="11">
        <f t="shared" si="6"/>
        <v>0.1142226607</v>
      </c>
    </row>
    <row r="692">
      <c r="A692" s="7" t="str">
        <f t="shared" si="1"/>
        <v>YXRCM7069A</v>
      </c>
      <c r="B692" s="2" t="s">
        <v>2238</v>
      </c>
      <c r="C692" s="2" t="s">
        <v>2239</v>
      </c>
      <c r="D692" s="7" t="str">
        <f t="shared" si="2"/>
        <v>320x50 </v>
      </c>
      <c r="E692" s="2" t="s">
        <v>2240</v>
      </c>
      <c r="F692" s="2" t="s">
        <v>41</v>
      </c>
      <c r="G692" s="8" t="s">
        <v>871</v>
      </c>
      <c r="H692" s="2" t="s">
        <v>30</v>
      </c>
      <c r="I692" s="2" t="s">
        <v>31</v>
      </c>
      <c r="J692" s="2">
        <v>156427.0</v>
      </c>
      <c r="K692" s="2">
        <v>512.0</v>
      </c>
      <c r="L692" s="2">
        <v>61821.0</v>
      </c>
      <c r="M692" s="2">
        <v>145505.0</v>
      </c>
      <c r="N692" s="2">
        <v>3.0</v>
      </c>
      <c r="O692" s="3">
        <v>5159.747494</v>
      </c>
      <c r="P692" s="7" t="str">
        <f>VLOOKUP(A692,'New Data'!A:E,2,FALSE)</f>
        <v>Female</v>
      </c>
      <c r="Q692" s="7">
        <f>VLOOKUP(A692,'New Data'!A:E,3,FALSE)</f>
        <v>39</v>
      </c>
      <c r="R692" s="7" t="str">
        <f>VLOOKUP(A692,'New Data'!A:E,4,FALSE)</f>
        <v>Florida</v>
      </c>
      <c r="S692" s="9">
        <f>VLOOKUP(A692,'New Data'!A:E,5,FALSE)</f>
        <v>45154</v>
      </c>
      <c r="T692" s="10">
        <f t="shared" si="3"/>
        <v>1719.915831</v>
      </c>
      <c r="U692" s="11">
        <f t="shared" si="4"/>
        <v>0.003273092241</v>
      </c>
      <c r="V692" s="12">
        <f t="shared" si="7"/>
        <v>10.07763182</v>
      </c>
      <c r="W692" s="10">
        <f t="shared" si="5"/>
        <v>32.98501853</v>
      </c>
      <c r="X692" s="11">
        <f t="shared" si="8"/>
        <v>0.005859375</v>
      </c>
      <c r="Y692" s="11">
        <f t="shared" si="6"/>
        <v>0.3952067098</v>
      </c>
    </row>
    <row r="693">
      <c r="A693" s="7" t="str">
        <f t="shared" si="1"/>
        <v>VQSPP7748N</v>
      </c>
      <c r="B693" s="2" t="s">
        <v>2241</v>
      </c>
      <c r="C693" s="2" t="s">
        <v>2242</v>
      </c>
      <c r="D693" s="7" t="str">
        <f t="shared" si="2"/>
        <v>300x250 </v>
      </c>
      <c r="E693" s="2" t="s">
        <v>825</v>
      </c>
      <c r="F693" s="2" t="s">
        <v>41</v>
      </c>
      <c r="G693" s="8" t="s">
        <v>29</v>
      </c>
      <c r="H693" s="2" t="s">
        <v>30</v>
      </c>
      <c r="I693" s="2" t="s">
        <v>43</v>
      </c>
      <c r="J693" s="2">
        <v>104538.0</v>
      </c>
      <c r="K693" s="2">
        <v>347.0</v>
      </c>
      <c r="L693" s="2">
        <v>49049.0</v>
      </c>
      <c r="M693" s="2">
        <v>97093.0</v>
      </c>
      <c r="N693" s="2">
        <v>2.0</v>
      </c>
      <c r="O693" s="3">
        <v>5266.424233</v>
      </c>
      <c r="P693" s="7" t="str">
        <f>VLOOKUP(A693,'New Data'!A:E,2,FALSE)</f>
        <v>Male</v>
      </c>
      <c r="Q693" s="7">
        <f>VLOOKUP(A693,'New Data'!A:E,3,FALSE)</f>
        <v>55</v>
      </c>
      <c r="R693" s="7" t="str">
        <f>VLOOKUP(A693,'New Data'!A:E,4,FALSE)</f>
        <v>North Dakota</v>
      </c>
      <c r="S693" s="9">
        <f>VLOOKUP(A693,'New Data'!A:E,5,FALSE)</f>
        <v>45123</v>
      </c>
      <c r="T693" s="10">
        <f t="shared" si="3"/>
        <v>2633.212117</v>
      </c>
      <c r="U693" s="11">
        <f t="shared" si="4"/>
        <v>0.00331936712</v>
      </c>
      <c r="V693" s="12">
        <f t="shared" si="7"/>
        <v>15.17701508</v>
      </c>
      <c r="W693" s="10">
        <f t="shared" si="5"/>
        <v>50.37808484</v>
      </c>
      <c r="X693" s="11">
        <f t="shared" si="8"/>
        <v>0.005763688761</v>
      </c>
      <c r="Y693" s="11">
        <f t="shared" si="6"/>
        <v>0.4691978037</v>
      </c>
    </row>
    <row r="694">
      <c r="A694" s="7" t="str">
        <f t="shared" si="1"/>
        <v>SWROB3634I</v>
      </c>
      <c r="B694" s="2" t="s">
        <v>2243</v>
      </c>
      <c r="C694" s="2" t="s">
        <v>2244</v>
      </c>
      <c r="D694" s="7" t="str">
        <f t="shared" si="2"/>
        <v>320x50 </v>
      </c>
      <c r="E694" s="2" t="s">
        <v>150</v>
      </c>
      <c r="F694" s="2" t="s">
        <v>28</v>
      </c>
      <c r="G694" s="8" t="s">
        <v>871</v>
      </c>
      <c r="H694" s="2" t="s">
        <v>30</v>
      </c>
      <c r="I694" s="2" t="s">
        <v>31</v>
      </c>
      <c r="J694" s="2">
        <v>254780.0</v>
      </c>
      <c r="K694" s="2">
        <v>699.0</v>
      </c>
      <c r="L694" s="2">
        <v>19169.0</v>
      </c>
      <c r="M694" s="2">
        <v>182583.0</v>
      </c>
      <c r="N694" s="2">
        <v>4.0</v>
      </c>
      <c r="O694" s="3">
        <v>1561.021915</v>
      </c>
      <c r="P694" s="7" t="str">
        <f>VLOOKUP(A694,'New Data'!A:E,2,FALSE)</f>
        <v>Male</v>
      </c>
      <c r="Q694" s="7">
        <f>VLOOKUP(A694,'New Data'!A:E,3,FALSE)</f>
        <v>45</v>
      </c>
      <c r="R694" s="7" t="str">
        <f>VLOOKUP(A694,'New Data'!A:E,4,FALSE)</f>
        <v>Mississippi</v>
      </c>
      <c r="S694" s="9">
        <f>VLOOKUP(A694,'New Data'!A:E,5,FALSE)</f>
        <v>45346</v>
      </c>
      <c r="T694" s="10">
        <f t="shared" si="3"/>
        <v>390.2554788</v>
      </c>
      <c r="U694" s="11">
        <f t="shared" si="4"/>
        <v>0.002743543449</v>
      </c>
      <c r="V694" s="12">
        <f t="shared" si="7"/>
        <v>2.233221624</v>
      </c>
      <c r="W694" s="10">
        <f t="shared" si="5"/>
        <v>6.126940557</v>
      </c>
      <c r="X694" s="11">
        <f t="shared" si="8"/>
        <v>0.005722460658</v>
      </c>
      <c r="Y694" s="11">
        <f t="shared" si="6"/>
        <v>0.07523745977</v>
      </c>
    </row>
    <row r="695">
      <c r="A695" s="7" t="str">
        <f t="shared" si="1"/>
        <v>JNBOH4462V</v>
      </c>
      <c r="B695" s="2" t="s">
        <v>2245</v>
      </c>
      <c r="C695" s="2" t="s">
        <v>2246</v>
      </c>
      <c r="D695" s="7" t="str">
        <f t="shared" si="2"/>
        <v>300x250 </v>
      </c>
      <c r="E695" s="2" t="s">
        <v>2247</v>
      </c>
      <c r="F695" s="2" t="s">
        <v>41</v>
      </c>
      <c r="G695" s="8" t="s">
        <v>689</v>
      </c>
      <c r="H695" s="2" t="s">
        <v>48</v>
      </c>
      <c r="I695" s="2" t="s">
        <v>43</v>
      </c>
      <c r="J695" s="2">
        <v>87245.0</v>
      </c>
      <c r="K695" s="2">
        <v>350.0</v>
      </c>
      <c r="L695" s="2">
        <v>71903.0</v>
      </c>
      <c r="M695" s="2">
        <v>80390.0</v>
      </c>
      <c r="N695" s="2">
        <v>2.0</v>
      </c>
      <c r="O695" s="3">
        <v>1500.838771</v>
      </c>
      <c r="P695" s="7" t="str">
        <f>VLOOKUP(A695,'New Data'!A:E,2,FALSE)</f>
        <v>Female</v>
      </c>
      <c r="Q695" s="7">
        <f>VLOOKUP(A695,'New Data'!A:E,3,FALSE)</f>
        <v>24</v>
      </c>
      <c r="R695" s="7" t="str">
        <f>VLOOKUP(A695,'New Data'!A:E,4,FALSE)</f>
        <v>New York</v>
      </c>
      <c r="S695" s="9">
        <f>VLOOKUP(A695,'New Data'!A:E,5,FALSE)</f>
        <v>45352</v>
      </c>
      <c r="T695" s="10">
        <f t="shared" si="3"/>
        <v>750.4193855</v>
      </c>
      <c r="U695" s="11">
        <f t="shared" si="4"/>
        <v>0.004011691214</v>
      </c>
      <c r="V695" s="12">
        <f t="shared" si="7"/>
        <v>4.288110774</v>
      </c>
      <c r="W695" s="10">
        <f t="shared" si="5"/>
        <v>17.20257632</v>
      </c>
      <c r="X695" s="11">
        <f t="shared" si="8"/>
        <v>0.005714285714</v>
      </c>
      <c r="Y695" s="11">
        <f t="shared" si="6"/>
        <v>0.8241503811</v>
      </c>
    </row>
    <row r="696">
      <c r="A696" s="7" t="str">
        <f t="shared" si="1"/>
        <v>DUZHB7832G</v>
      </c>
      <c r="B696" s="2" t="s">
        <v>2248</v>
      </c>
      <c r="C696" s="2" t="s">
        <v>2249</v>
      </c>
      <c r="D696" s="7" t="str">
        <f t="shared" si="2"/>
        <v>320x50 </v>
      </c>
      <c r="E696" s="2" t="s">
        <v>2250</v>
      </c>
      <c r="F696" s="2" t="s">
        <v>66</v>
      </c>
      <c r="G696" s="8" t="s">
        <v>449</v>
      </c>
      <c r="H696" s="2" t="s">
        <v>30</v>
      </c>
      <c r="I696" s="2" t="s">
        <v>31</v>
      </c>
      <c r="J696" s="2">
        <v>263752.0</v>
      </c>
      <c r="K696" s="2">
        <v>702.0</v>
      </c>
      <c r="L696" s="2">
        <v>127042.0</v>
      </c>
      <c r="M696" s="2">
        <v>225121.0</v>
      </c>
      <c r="N696" s="2">
        <v>4.0</v>
      </c>
      <c r="O696" s="3">
        <v>1465.51471</v>
      </c>
      <c r="P696" s="7" t="str">
        <f>VLOOKUP(A696,'New Data'!A:E,2,FALSE)</f>
        <v>Female</v>
      </c>
      <c r="Q696" s="7">
        <f>VLOOKUP(A696,'New Data'!A:E,3,FALSE)</f>
        <v>33</v>
      </c>
      <c r="R696" s="7" t="str">
        <f>VLOOKUP(A696,'New Data'!A:E,4,FALSE)</f>
        <v>Alabama</v>
      </c>
      <c r="S696" s="9">
        <f>VLOOKUP(A696,'New Data'!A:E,5,FALSE)</f>
        <v>45274</v>
      </c>
      <c r="T696" s="10">
        <f t="shared" si="3"/>
        <v>366.3786775</v>
      </c>
      <c r="U696" s="11">
        <f t="shared" si="4"/>
        <v>0.002661591192</v>
      </c>
      <c r="V696" s="12">
        <f t="shared" si="7"/>
        <v>2.087627792</v>
      </c>
      <c r="W696" s="10">
        <f t="shared" si="5"/>
        <v>5.556411743</v>
      </c>
      <c r="X696" s="11">
        <f t="shared" si="8"/>
        <v>0.005698005698</v>
      </c>
      <c r="Y696" s="11">
        <f t="shared" si="6"/>
        <v>0.4816721769</v>
      </c>
    </row>
    <row r="697">
      <c r="A697" s="7" t="str">
        <f t="shared" si="1"/>
        <v>MKNCM9151D</v>
      </c>
      <c r="B697" s="2" t="s">
        <v>2251</v>
      </c>
      <c r="C697" s="2" t="s">
        <v>2252</v>
      </c>
      <c r="D697" s="7" t="str">
        <f t="shared" si="2"/>
        <v>300x50 </v>
      </c>
      <c r="E697" s="2" t="s">
        <v>2253</v>
      </c>
      <c r="F697" s="2" t="s">
        <v>28</v>
      </c>
      <c r="G697" s="8" t="s">
        <v>181</v>
      </c>
      <c r="H697" s="2" t="s">
        <v>30</v>
      </c>
      <c r="I697" s="2" t="s">
        <v>31</v>
      </c>
      <c r="J697" s="2">
        <v>562103.0</v>
      </c>
      <c r="K697" s="2">
        <v>1450.0</v>
      </c>
      <c r="L697" s="2">
        <v>340616.0</v>
      </c>
      <c r="M697" s="2">
        <v>488921.0</v>
      </c>
      <c r="N697" s="2">
        <v>8.0</v>
      </c>
      <c r="O697" s="3">
        <v>1733.830172</v>
      </c>
      <c r="P697" s="7" t="str">
        <f>VLOOKUP(A697,'New Data'!A:E,2,FALSE)</f>
        <v>Female</v>
      </c>
      <c r="Q697" s="7">
        <f>VLOOKUP(A697,'New Data'!A:E,3,FALSE)</f>
        <v>57</v>
      </c>
      <c r="R697" s="7" t="str">
        <f>VLOOKUP(A697,'New Data'!A:E,4,FALSE)</f>
        <v>Virginia</v>
      </c>
      <c r="S697" s="9">
        <f>VLOOKUP(A697,'New Data'!A:E,5,FALSE)</f>
        <v>45351</v>
      </c>
      <c r="T697" s="10">
        <f t="shared" si="3"/>
        <v>216.7287715</v>
      </c>
      <c r="U697" s="11">
        <f t="shared" si="4"/>
        <v>0.002579598401</v>
      </c>
      <c r="V697" s="12">
        <f t="shared" si="7"/>
        <v>1.195744946</v>
      </c>
      <c r="W697" s="10">
        <f t="shared" si="5"/>
        <v>3.084541751</v>
      </c>
      <c r="X697" s="11">
        <f t="shared" si="8"/>
        <v>0.005517241379</v>
      </c>
      <c r="Y697" s="11">
        <f t="shared" si="6"/>
        <v>0.6059672338</v>
      </c>
    </row>
    <row r="698">
      <c r="A698" s="7" t="str">
        <f t="shared" si="1"/>
        <v>HWUEF0767X</v>
      </c>
      <c r="B698" s="2" t="s">
        <v>2254</v>
      </c>
      <c r="C698" s="2" t="s">
        <v>2255</v>
      </c>
      <c r="D698" s="7" t="str">
        <f t="shared" si="2"/>
        <v>300x250 </v>
      </c>
      <c r="E698" s="2" t="s">
        <v>1554</v>
      </c>
      <c r="F698" s="2" t="s">
        <v>28</v>
      </c>
      <c r="G698" s="8" t="s">
        <v>181</v>
      </c>
      <c r="H698" s="2" t="s">
        <v>30</v>
      </c>
      <c r="I698" s="2" t="s">
        <v>31</v>
      </c>
      <c r="J698" s="2">
        <v>482834.0</v>
      </c>
      <c r="K698" s="2">
        <v>1269.0</v>
      </c>
      <c r="L698" s="2">
        <v>292059.0</v>
      </c>
      <c r="M698" s="2">
        <v>428761.0</v>
      </c>
      <c r="N698" s="2">
        <v>7.0</v>
      </c>
      <c r="O698" s="3">
        <v>1594.463397</v>
      </c>
      <c r="P698" s="7" t="str">
        <f>VLOOKUP(A698,'New Data'!A:E,2,FALSE)</f>
        <v>Male</v>
      </c>
      <c r="Q698" s="7">
        <f>VLOOKUP(A698,'New Data'!A:E,3,FALSE)</f>
        <v>24</v>
      </c>
      <c r="R698" s="7" t="str">
        <f>VLOOKUP(A698,'New Data'!A:E,4,FALSE)</f>
        <v>Georgia</v>
      </c>
      <c r="S698" s="9">
        <f>VLOOKUP(A698,'New Data'!A:E,5,FALSE)</f>
        <v>45551</v>
      </c>
      <c r="T698" s="10">
        <f t="shared" si="3"/>
        <v>227.7804853</v>
      </c>
      <c r="U698" s="11">
        <f t="shared" si="4"/>
        <v>0.002628232477</v>
      </c>
      <c r="V698" s="12">
        <f t="shared" si="7"/>
        <v>1.256472338</v>
      </c>
      <c r="W698" s="10">
        <f t="shared" si="5"/>
        <v>3.302301406</v>
      </c>
      <c r="X698" s="11">
        <f t="shared" si="8"/>
        <v>0.005516154452</v>
      </c>
      <c r="Y698" s="11">
        <f t="shared" si="6"/>
        <v>0.6048849087</v>
      </c>
    </row>
    <row r="699">
      <c r="A699" s="7" t="str">
        <f t="shared" si="1"/>
        <v>ZBLQJ7353X</v>
      </c>
      <c r="B699" s="2" t="s">
        <v>2256</v>
      </c>
      <c r="C699" s="2" t="s">
        <v>2257</v>
      </c>
      <c r="D699" s="7" t="str">
        <f t="shared" si="2"/>
        <v>320x50 </v>
      </c>
      <c r="E699" s="2" t="s">
        <v>2258</v>
      </c>
      <c r="F699" s="2" t="s">
        <v>41</v>
      </c>
      <c r="G699" s="8" t="s">
        <v>181</v>
      </c>
      <c r="H699" s="2" t="s">
        <v>139</v>
      </c>
      <c r="I699" s="2" t="s">
        <v>31</v>
      </c>
      <c r="J699" s="2">
        <v>742281.0</v>
      </c>
      <c r="K699" s="2">
        <v>1999.0</v>
      </c>
      <c r="L699" s="2">
        <v>432673.0</v>
      </c>
      <c r="M699" s="2">
        <v>642404.0</v>
      </c>
      <c r="N699" s="2">
        <v>11.0</v>
      </c>
      <c r="O699" s="3">
        <v>6024.422487</v>
      </c>
      <c r="P699" s="7" t="str">
        <f>VLOOKUP(A699,'New Data'!A:E,2,FALSE)</f>
        <v>Female</v>
      </c>
      <c r="Q699" s="7">
        <f>VLOOKUP(A699,'New Data'!A:E,3,FALSE)</f>
        <v>25</v>
      </c>
      <c r="R699" s="7" t="str">
        <f>VLOOKUP(A699,'New Data'!A:E,4,FALSE)</f>
        <v>Vermont</v>
      </c>
      <c r="S699" s="9">
        <f>VLOOKUP(A699,'New Data'!A:E,5,FALSE)</f>
        <v>45515</v>
      </c>
      <c r="T699" s="10">
        <f t="shared" si="3"/>
        <v>547.6747715</v>
      </c>
      <c r="U699" s="11">
        <f t="shared" si="4"/>
        <v>0.002693050206</v>
      </c>
      <c r="V699" s="12">
        <f t="shared" si="7"/>
        <v>3.013718103</v>
      </c>
      <c r="W699" s="10">
        <f t="shared" si="5"/>
        <v>8.116094157</v>
      </c>
      <c r="X699" s="11">
        <f t="shared" si="8"/>
        <v>0.005502751376</v>
      </c>
      <c r="Y699" s="11">
        <f t="shared" si="6"/>
        <v>0.5828965042</v>
      </c>
    </row>
    <row r="700">
      <c r="A700" s="7" t="str">
        <f t="shared" si="1"/>
        <v>QOVXZ1547U</v>
      </c>
      <c r="B700" s="2" t="s">
        <v>2259</v>
      </c>
      <c r="C700" s="2" t="s">
        <v>2260</v>
      </c>
      <c r="D700" s="7" t="str">
        <f t="shared" si="2"/>
        <v>320x50 </v>
      </c>
      <c r="E700" s="2" t="s">
        <v>2261</v>
      </c>
      <c r="F700" s="2" t="s">
        <v>41</v>
      </c>
      <c r="G700" s="8" t="s">
        <v>387</v>
      </c>
      <c r="H700" s="2" t="s">
        <v>30</v>
      </c>
      <c r="I700" s="2" t="s">
        <v>31</v>
      </c>
      <c r="J700" s="2">
        <v>297347.0</v>
      </c>
      <c r="K700" s="2">
        <v>751.0</v>
      </c>
      <c r="L700" s="2">
        <v>166412.0</v>
      </c>
      <c r="M700" s="2">
        <v>251319.0</v>
      </c>
      <c r="N700" s="2">
        <v>4.0</v>
      </c>
      <c r="O700" s="3">
        <v>2255.522409</v>
      </c>
      <c r="P700" s="7" t="str">
        <f>VLOOKUP(A700,'New Data'!A:E,2,FALSE)</f>
        <v>Male</v>
      </c>
      <c r="Q700" s="7">
        <f>VLOOKUP(A700,'New Data'!A:E,3,FALSE)</f>
        <v>59</v>
      </c>
      <c r="R700" s="7" t="str">
        <f>VLOOKUP(A700,'New Data'!A:E,4,FALSE)</f>
        <v>South Carolina</v>
      </c>
      <c r="S700" s="9">
        <f>VLOOKUP(A700,'New Data'!A:E,5,FALSE)</f>
        <v>45368</v>
      </c>
      <c r="T700" s="10">
        <f t="shared" si="3"/>
        <v>563.8806023</v>
      </c>
      <c r="U700" s="11">
        <f t="shared" si="4"/>
        <v>0.002525668663</v>
      </c>
      <c r="V700" s="12">
        <f t="shared" si="7"/>
        <v>3.003358734</v>
      </c>
      <c r="W700" s="10">
        <f t="shared" si="5"/>
        <v>7.585489038</v>
      </c>
      <c r="X700" s="11">
        <f t="shared" si="8"/>
        <v>0.005326231691</v>
      </c>
      <c r="Y700" s="11">
        <f t="shared" si="6"/>
        <v>0.5596558903</v>
      </c>
    </row>
    <row r="701">
      <c r="A701" s="7" t="str">
        <f t="shared" si="1"/>
        <v>SLPEF4433Z</v>
      </c>
      <c r="B701" s="2" t="s">
        <v>2262</v>
      </c>
      <c r="C701" s="2" t="s">
        <v>2263</v>
      </c>
      <c r="D701" s="7" t="str">
        <f t="shared" si="2"/>
        <v>300x250 </v>
      </c>
      <c r="E701" s="2" t="s">
        <v>262</v>
      </c>
      <c r="F701" s="2" t="s">
        <v>41</v>
      </c>
      <c r="G701" s="8" t="s">
        <v>29</v>
      </c>
      <c r="H701" s="2" t="s">
        <v>62</v>
      </c>
      <c r="I701" s="2" t="s">
        <v>53</v>
      </c>
      <c r="J701" s="2">
        <v>61442.0</v>
      </c>
      <c r="K701" s="2">
        <v>190.0</v>
      </c>
      <c r="L701" s="2">
        <v>17048.0</v>
      </c>
      <c r="M701" s="2">
        <v>54166.0</v>
      </c>
      <c r="N701" s="2">
        <v>1.0</v>
      </c>
      <c r="O701" s="3">
        <v>1609.149933</v>
      </c>
      <c r="P701" s="7" t="str">
        <f>VLOOKUP(A701,'New Data'!A:E,2,FALSE)</f>
        <v>Male</v>
      </c>
      <c r="Q701" s="7">
        <f>VLOOKUP(A701,'New Data'!A:E,3,FALSE)</f>
        <v>63</v>
      </c>
      <c r="R701" s="7" t="str">
        <f>VLOOKUP(A701,'New Data'!A:E,4,FALSE)</f>
        <v>California</v>
      </c>
      <c r="S701" s="9">
        <f>VLOOKUP(A701,'New Data'!A:E,5,FALSE)</f>
        <v>45150</v>
      </c>
      <c r="T701" s="10">
        <f t="shared" si="3"/>
        <v>1609.149933</v>
      </c>
      <c r="U701" s="11">
        <f t="shared" si="4"/>
        <v>0.003092347254</v>
      </c>
      <c r="V701" s="12">
        <f t="shared" si="7"/>
        <v>8.469210174</v>
      </c>
      <c r="W701" s="10">
        <f t="shared" si="5"/>
        <v>26.18973883</v>
      </c>
      <c r="X701" s="11">
        <f t="shared" si="8"/>
        <v>0.005263157895</v>
      </c>
      <c r="Y701" s="11">
        <f t="shared" si="6"/>
        <v>0.2774649263</v>
      </c>
    </row>
    <row r="702">
      <c r="A702" s="7" t="str">
        <f t="shared" si="1"/>
        <v>EQNJY1753V</v>
      </c>
      <c r="B702" s="2" t="s">
        <v>2264</v>
      </c>
      <c r="C702" s="2" t="s">
        <v>2265</v>
      </c>
      <c r="D702" s="7" t="str">
        <f t="shared" si="2"/>
        <v>320x50 </v>
      </c>
      <c r="E702" s="2" t="s">
        <v>2266</v>
      </c>
      <c r="F702" s="2" t="s">
        <v>28</v>
      </c>
      <c r="G702" s="8" t="s">
        <v>2098</v>
      </c>
      <c r="H702" s="2" t="s">
        <v>30</v>
      </c>
      <c r="I702" s="2" t="s">
        <v>31</v>
      </c>
      <c r="J702" s="2">
        <v>45965.0</v>
      </c>
      <c r="K702" s="2">
        <v>190.0</v>
      </c>
      <c r="L702" s="2">
        <v>10028.0</v>
      </c>
      <c r="M702" s="2">
        <v>37295.0</v>
      </c>
      <c r="N702" s="2">
        <v>1.0</v>
      </c>
      <c r="O702" s="3">
        <v>4718.836114</v>
      </c>
      <c r="P702" s="7" t="str">
        <f>VLOOKUP(A702,'New Data'!A:E,2,FALSE)</f>
        <v>Male</v>
      </c>
      <c r="Q702" s="7">
        <f>VLOOKUP(A702,'New Data'!A:E,3,FALSE)</f>
        <v>42</v>
      </c>
      <c r="R702" s="7" t="str">
        <f>VLOOKUP(A702,'New Data'!A:E,4,FALSE)</f>
        <v>Hawaii</v>
      </c>
      <c r="S702" s="9">
        <f>VLOOKUP(A702,'New Data'!A:E,5,FALSE)</f>
        <v>45557</v>
      </c>
      <c r="T702" s="10">
        <f t="shared" si="3"/>
        <v>4718.836114</v>
      </c>
      <c r="U702" s="11">
        <f t="shared" si="4"/>
        <v>0.004133579898</v>
      </c>
      <c r="V702" s="12">
        <f t="shared" si="7"/>
        <v>24.83597955</v>
      </c>
      <c r="W702" s="10">
        <f t="shared" si="5"/>
        <v>102.6615058</v>
      </c>
      <c r="X702" s="11">
        <f t="shared" si="8"/>
        <v>0.005263157895</v>
      </c>
      <c r="Y702" s="11">
        <f t="shared" si="6"/>
        <v>0.2181659959</v>
      </c>
    </row>
    <row r="703">
      <c r="A703" s="7" t="str">
        <f t="shared" si="1"/>
        <v>WKMPV6304C</v>
      </c>
      <c r="B703" s="2" t="s">
        <v>2267</v>
      </c>
      <c r="C703" s="2" t="s">
        <v>2268</v>
      </c>
      <c r="D703" s="7" t="str">
        <f t="shared" si="2"/>
        <v>300x250 </v>
      </c>
      <c r="E703" s="2" t="s">
        <v>1427</v>
      </c>
      <c r="F703" s="2" t="s">
        <v>66</v>
      </c>
      <c r="G703" s="8" t="s">
        <v>114</v>
      </c>
      <c r="H703" s="2" t="s">
        <v>139</v>
      </c>
      <c r="I703" s="2" t="s">
        <v>43</v>
      </c>
      <c r="J703" s="2">
        <v>114194.0</v>
      </c>
      <c r="K703" s="2">
        <v>380.0</v>
      </c>
      <c r="L703" s="2">
        <v>50923.0</v>
      </c>
      <c r="M703" s="2">
        <v>104074.0</v>
      </c>
      <c r="N703" s="2">
        <v>2.0</v>
      </c>
      <c r="O703" s="3">
        <v>4036.089376</v>
      </c>
      <c r="P703" s="7" t="str">
        <f>VLOOKUP(A703,'New Data'!A:E,2,FALSE)</f>
        <v>Female</v>
      </c>
      <c r="Q703" s="7">
        <f>VLOOKUP(A703,'New Data'!A:E,3,FALSE)</f>
        <v>48</v>
      </c>
      <c r="R703" s="7" t="str">
        <f>VLOOKUP(A703,'New Data'!A:E,4,FALSE)</f>
        <v>Indiana</v>
      </c>
      <c r="S703" s="9">
        <f>VLOOKUP(A703,'New Data'!A:E,5,FALSE)</f>
        <v>45558</v>
      </c>
      <c r="T703" s="10">
        <f t="shared" si="3"/>
        <v>2018.044688</v>
      </c>
      <c r="U703" s="11">
        <f t="shared" si="4"/>
        <v>0.003327670456</v>
      </c>
      <c r="V703" s="12">
        <f t="shared" si="7"/>
        <v>10.62128783</v>
      </c>
      <c r="W703" s="10">
        <f t="shared" si="5"/>
        <v>35.34414572</v>
      </c>
      <c r="X703" s="11">
        <f t="shared" si="8"/>
        <v>0.005263157895</v>
      </c>
      <c r="Y703" s="11">
        <f t="shared" si="6"/>
        <v>0.4459341121</v>
      </c>
    </row>
    <row r="704">
      <c r="A704" s="7" t="str">
        <f t="shared" si="1"/>
        <v>CJJWX4880S</v>
      </c>
      <c r="B704" s="2" t="s">
        <v>2269</v>
      </c>
      <c r="C704" s="2" t="s">
        <v>2270</v>
      </c>
      <c r="D704" s="7" t="str">
        <f t="shared" si="2"/>
        <v>300x250 </v>
      </c>
      <c r="E704" s="2" t="s">
        <v>440</v>
      </c>
      <c r="F704" s="2" t="s">
        <v>28</v>
      </c>
      <c r="G704" s="8" t="s">
        <v>387</v>
      </c>
      <c r="H704" s="2" t="s">
        <v>239</v>
      </c>
      <c r="I704" s="2" t="s">
        <v>31</v>
      </c>
      <c r="J704" s="2">
        <v>335461.0</v>
      </c>
      <c r="K704" s="2">
        <v>963.0</v>
      </c>
      <c r="L704" s="2">
        <v>171464.0</v>
      </c>
      <c r="M704" s="2">
        <v>247450.0</v>
      </c>
      <c r="N704" s="2">
        <v>5.0</v>
      </c>
      <c r="O704" s="3">
        <v>4445.874629</v>
      </c>
      <c r="P704" s="7" t="str">
        <f>VLOOKUP(A704,'New Data'!A:E,2,FALSE)</f>
        <v>Male</v>
      </c>
      <c r="Q704" s="7">
        <f>VLOOKUP(A704,'New Data'!A:E,3,FALSE)</f>
        <v>54</v>
      </c>
      <c r="R704" s="7" t="str">
        <f>VLOOKUP(A704,'New Data'!A:E,4,FALSE)</f>
        <v>Arizona</v>
      </c>
      <c r="S704" s="9">
        <f>VLOOKUP(A704,'New Data'!A:E,5,FALSE)</f>
        <v>45256</v>
      </c>
      <c r="T704" s="10">
        <f t="shared" si="3"/>
        <v>889.1749258</v>
      </c>
      <c r="U704" s="11">
        <f t="shared" si="4"/>
        <v>0.002870676472</v>
      </c>
      <c r="V704" s="12">
        <f t="shared" si="7"/>
        <v>4.616692242</v>
      </c>
      <c r="W704" s="10">
        <f t="shared" si="5"/>
        <v>13.2530298</v>
      </c>
      <c r="X704" s="11">
        <f t="shared" si="8"/>
        <v>0.005192107996</v>
      </c>
      <c r="Y704" s="11">
        <f t="shared" si="6"/>
        <v>0.5111294607</v>
      </c>
    </row>
    <row r="705">
      <c r="A705" s="7" t="str">
        <f t="shared" si="1"/>
        <v>FBZDK4515D</v>
      </c>
      <c r="B705" s="2" t="s">
        <v>2271</v>
      </c>
      <c r="C705" s="2" t="s">
        <v>2272</v>
      </c>
      <c r="D705" s="7" t="str">
        <f t="shared" si="2"/>
        <v>300x250 </v>
      </c>
      <c r="E705" s="2" t="s">
        <v>702</v>
      </c>
      <c r="F705" s="2" t="s">
        <v>41</v>
      </c>
      <c r="G705" s="8" t="s">
        <v>387</v>
      </c>
      <c r="H705" s="2" t="s">
        <v>30</v>
      </c>
      <c r="I705" s="2" t="s">
        <v>31</v>
      </c>
      <c r="J705" s="2">
        <v>554980.0</v>
      </c>
      <c r="K705" s="2">
        <v>1542.0</v>
      </c>
      <c r="L705" s="2">
        <v>323498.0</v>
      </c>
      <c r="M705" s="2">
        <v>467646.0</v>
      </c>
      <c r="N705" s="2">
        <v>8.0</v>
      </c>
      <c r="O705" s="3">
        <v>1600.769588</v>
      </c>
      <c r="P705" s="7" t="str">
        <f>VLOOKUP(A705,'New Data'!A:E,2,FALSE)</f>
        <v>Female</v>
      </c>
      <c r="Q705" s="7">
        <f>VLOOKUP(A705,'New Data'!A:E,3,FALSE)</f>
        <v>61</v>
      </c>
      <c r="R705" s="7" t="str">
        <f>VLOOKUP(A705,'New Data'!A:E,4,FALSE)</f>
        <v>Vermont</v>
      </c>
      <c r="S705" s="9">
        <f>VLOOKUP(A705,'New Data'!A:E,5,FALSE)</f>
        <v>45431</v>
      </c>
      <c r="T705" s="10">
        <f t="shared" si="3"/>
        <v>200.0961985</v>
      </c>
      <c r="U705" s="11">
        <f t="shared" si="4"/>
        <v>0.002778478504</v>
      </c>
      <c r="V705" s="12">
        <f t="shared" si="7"/>
        <v>1.038112573</v>
      </c>
      <c r="W705" s="10">
        <f t="shared" si="5"/>
        <v>2.884373469</v>
      </c>
      <c r="X705" s="11">
        <f t="shared" si="8"/>
        <v>0.005188067445</v>
      </c>
      <c r="Y705" s="11">
        <f t="shared" si="6"/>
        <v>0.5829002847</v>
      </c>
    </row>
    <row r="706">
      <c r="A706" s="7" t="str">
        <f t="shared" si="1"/>
        <v>RAPZK6824L</v>
      </c>
      <c r="B706" s="2" t="s">
        <v>2273</v>
      </c>
      <c r="C706" s="2" t="s">
        <v>2274</v>
      </c>
      <c r="D706" s="7" t="str">
        <f t="shared" si="2"/>
        <v>320x50 </v>
      </c>
      <c r="E706" s="2" t="s">
        <v>2275</v>
      </c>
      <c r="F706" s="2" t="s">
        <v>28</v>
      </c>
      <c r="G706" s="8" t="s">
        <v>181</v>
      </c>
      <c r="H706" s="2" t="s">
        <v>30</v>
      </c>
      <c r="I706" s="2" t="s">
        <v>31</v>
      </c>
      <c r="J706" s="2">
        <v>780475.0</v>
      </c>
      <c r="K706" s="2">
        <v>2186.0</v>
      </c>
      <c r="L706" s="2">
        <v>453974.0</v>
      </c>
      <c r="M706" s="2">
        <v>691696.0</v>
      </c>
      <c r="N706" s="2">
        <v>11.0</v>
      </c>
      <c r="O706" s="3">
        <v>1726.249457</v>
      </c>
      <c r="P706" s="7" t="str">
        <f>VLOOKUP(A706,'New Data'!A:E,2,FALSE)</f>
        <v>Male</v>
      </c>
      <c r="Q706" s="7">
        <f>VLOOKUP(A706,'New Data'!A:E,3,FALSE)</f>
        <v>28</v>
      </c>
      <c r="R706" s="7" t="str">
        <f>VLOOKUP(A706,'New Data'!A:E,4,FALSE)</f>
        <v>Michigan</v>
      </c>
      <c r="S706" s="9">
        <f>VLOOKUP(A706,'New Data'!A:E,5,FALSE)</f>
        <v>45315</v>
      </c>
      <c r="T706" s="10">
        <f t="shared" si="3"/>
        <v>156.9317688</v>
      </c>
      <c r="U706" s="11">
        <f t="shared" si="4"/>
        <v>0.002800858452</v>
      </c>
      <c r="V706" s="12">
        <f t="shared" si="7"/>
        <v>0.7896841066</v>
      </c>
      <c r="W706" s="10">
        <f t="shared" si="5"/>
        <v>2.211793404</v>
      </c>
      <c r="X706" s="11">
        <f t="shared" si="8"/>
        <v>0.005032021958</v>
      </c>
      <c r="Y706" s="11">
        <f t="shared" si="6"/>
        <v>0.5816637304</v>
      </c>
    </row>
    <row r="707">
      <c r="A707" s="7" t="str">
        <f t="shared" si="1"/>
        <v>WFYQL7703Z</v>
      </c>
      <c r="B707" s="2" t="s">
        <v>2276</v>
      </c>
      <c r="C707" s="2" t="s">
        <v>2277</v>
      </c>
      <c r="D707" s="7" t="str">
        <f t="shared" si="2"/>
        <v>320x50 </v>
      </c>
      <c r="E707" s="2" t="s">
        <v>1677</v>
      </c>
      <c r="F707" s="2" t="s">
        <v>28</v>
      </c>
      <c r="G707" s="8" t="s">
        <v>871</v>
      </c>
      <c r="H707" s="2" t="s">
        <v>30</v>
      </c>
      <c r="I707" s="2" t="s">
        <v>31</v>
      </c>
      <c r="J707" s="2">
        <v>292885.0</v>
      </c>
      <c r="K707" s="2">
        <v>796.0</v>
      </c>
      <c r="L707" s="2">
        <v>12733.0</v>
      </c>
      <c r="M707" s="2">
        <v>203986.0</v>
      </c>
      <c r="N707" s="2">
        <v>4.0</v>
      </c>
      <c r="O707" s="3">
        <v>1503.913054</v>
      </c>
      <c r="P707" s="7" t="str">
        <f>VLOOKUP(A707,'New Data'!A:E,2,FALSE)</f>
        <v>Male</v>
      </c>
      <c r="Q707" s="7">
        <f>VLOOKUP(A707,'New Data'!A:E,3,FALSE)</f>
        <v>51</v>
      </c>
      <c r="R707" s="7" t="str">
        <f>VLOOKUP(A707,'New Data'!A:E,4,FALSE)</f>
        <v>North Dakota</v>
      </c>
      <c r="S707" s="9">
        <f>VLOOKUP(A707,'New Data'!A:E,5,FALSE)</f>
        <v>45338</v>
      </c>
      <c r="T707" s="10">
        <f t="shared" si="3"/>
        <v>375.9782635</v>
      </c>
      <c r="U707" s="11">
        <f t="shared" si="4"/>
        <v>0.002717790259</v>
      </c>
      <c r="V707" s="12">
        <f t="shared" si="7"/>
        <v>1.889338008</v>
      </c>
      <c r="W707" s="10">
        <f t="shared" si="5"/>
        <v>5.134824433</v>
      </c>
      <c r="X707" s="11">
        <f t="shared" si="8"/>
        <v>0.005025125628</v>
      </c>
      <c r="Y707" s="11">
        <f t="shared" si="6"/>
        <v>0.04347440122</v>
      </c>
    </row>
    <row r="708">
      <c r="A708" s="7" t="str">
        <f t="shared" si="1"/>
        <v>DLRVS3201A</v>
      </c>
      <c r="B708" s="2" t="s">
        <v>2278</v>
      </c>
      <c r="C708" s="2" t="s">
        <v>2279</v>
      </c>
      <c r="D708" s="7" t="str">
        <f t="shared" si="2"/>
        <v>320x50 </v>
      </c>
      <c r="E708" s="2" t="s">
        <v>1910</v>
      </c>
      <c r="F708" s="2" t="s">
        <v>36</v>
      </c>
      <c r="G708" s="8" t="s">
        <v>408</v>
      </c>
      <c r="H708" s="2" t="s">
        <v>30</v>
      </c>
      <c r="I708" s="2" t="s">
        <v>31</v>
      </c>
      <c r="J708" s="2">
        <v>268811.0</v>
      </c>
      <c r="K708" s="2">
        <v>799.0</v>
      </c>
      <c r="L708" s="2">
        <v>95989.0</v>
      </c>
      <c r="M708" s="2">
        <v>173923.0</v>
      </c>
      <c r="N708" s="2">
        <v>4.0</v>
      </c>
      <c r="O708" s="3">
        <v>2549.115158</v>
      </c>
      <c r="P708" s="7" t="str">
        <f>VLOOKUP(A708,'New Data'!A:E,2,FALSE)</f>
        <v>Male</v>
      </c>
      <c r="Q708" s="7">
        <f>VLOOKUP(A708,'New Data'!A:E,3,FALSE)</f>
        <v>20</v>
      </c>
      <c r="R708" s="7" t="str">
        <f>VLOOKUP(A708,'New Data'!A:E,4,FALSE)</f>
        <v>Virginia</v>
      </c>
      <c r="S708" s="9">
        <f>VLOOKUP(A708,'New Data'!A:E,5,FALSE)</f>
        <v>45531</v>
      </c>
      <c r="T708" s="10">
        <f t="shared" si="3"/>
        <v>637.2787895</v>
      </c>
      <c r="U708" s="11">
        <f t="shared" si="4"/>
        <v>0.002972348602</v>
      </c>
      <c r="V708" s="12">
        <f t="shared" si="7"/>
        <v>3.190381925</v>
      </c>
      <c r="W708" s="10">
        <f t="shared" si="5"/>
        <v>9.482927254</v>
      </c>
      <c r="X708" s="11">
        <f t="shared" si="8"/>
        <v>0.005006257822</v>
      </c>
      <c r="Y708" s="11">
        <f t="shared" si="6"/>
        <v>0.3570873216</v>
      </c>
    </row>
    <row r="709">
      <c r="A709" s="7" t="str">
        <f t="shared" si="1"/>
        <v>DMNFG5266O</v>
      </c>
      <c r="B709" s="2" t="s">
        <v>2280</v>
      </c>
      <c r="C709" s="2" t="s">
        <v>2281</v>
      </c>
      <c r="D709" s="7" t="str">
        <f t="shared" si="2"/>
        <v>300x250 </v>
      </c>
      <c r="E709" s="2" t="s">
        <v>1119</v>
      </c>
      <c r="F709" s="2" t="s">
        <v>66</v>
      </c>
      <c r="G709" s="8" t="s">
        <v>1017</v>
      </c>
      <c r="H709" s="2" t="s">
        <v>98</v>
      </c>
      <c r="I709" s="2" t="s">
        <v>31</v>
      </c>
      <c r="J709" s="2">
        <v>292578.0</v>
      </c>
      <c r="K709" s="2">
        <v>812.0</v>
      </c>
      <c r="L709" s="2">
        <v>6474.0</v>
      </c>
      <c r="M709" s="2">
        <v>12323.0</v>
      </c>
      <c r="N709" s="2">
        <v>4.0</v>
      </c>
      <c r="O709" s="3">
        <v>1826.318738</v>
      </c>
      <c r="P709" s="7" t="str">
        <f>VLOOKUP(A709,'New Data'!A:E,2,FALSE)</f>
        <v>Female</v>
      </c>
      <c r="Q709" s="7">
        <f>VLOOKUP(A709,'New Data'!A:E,3,FALSE)</f>
        <v>19</v>
      </c>
      <c r="R709" s="7" t="str">
        <f>VLOOKUP(A709,'New Data'!A:E,4,FALSE)</f>
        <v>Arkansas</v>
      </c>
      <c r="S709" s="9">
        <f>VLOOKUP(A709,'New Data'!A:E,5,FALSE)</f>
        <v>45128</v>
      </c>
      <c r="T709" s="10">
        <f t="shared" si="3"/>
        <v>456.5796845</v>
      </c>
      <c r="U709" s="11">
        <f t="shared" si="4"/>
        <v>0.002775328289</v>
      </c>
      <c r="V709" s="12">
        <f t="shared" si="7"/>
        <v>2.249161007</v>
      </c>
      <c r="W709" s="10">
        <f t="shared" si="5"/>
        <v>6.242160169</v>
      </c>
      <c r="X709" s="11">
        <f t="shared" si="8"/>
        <v>0.004926108374</v>
      </c>
      <c r="Y709" s="11">
        <f t="shared" si="6"/>
        <v>0.02212743268</v>
      </c>
    </row>
    <row r="710">
      <c r="A710" s="7" t="str">
        <f t="shared" si="1"/>
        <v>BBLZX7578R</v>
      </c>
      <c r="B710" s="2" t="s">
        <v>2282</v>
      </c>
      <c r="C710" s="2" t="s">
        <v>2283</v>
      </c>
      <c r="D710" s="7" t="str">
        <f t="shared" si="2"/>
        <v>300x250 </v>
      </c>
      <c r="E710" s="2" t="s">
        <v>2284</v>
      </c>
      <c r="F710" s="2" t="s">
        <v>28</v>
      </c>
      <c r="G710" s="8" t="s">
        <v>449</v>
      </c>
      <c r="H710" s="2" t="s">
        <v>30</v>
      </c>
      <c r="I710" s="2" t="s">
        <v>31</v>
      </c>
      <c r="J710" s="2">
        <v>1221746.0</v>
      </c>
      <c r="K710" s="2">
        <v>3874.0</v>
      </c>
      <c r="L710" s="2">
        <v>512107.0</v>
      </c>
      <c r="M710" s="2">
        <v>1088748.0</v>
      </c>
      <c r="N710" s="2">
        <v>19.0</v>
      </c>
      <c r="O710" s="3">
        <v>7483.887187</v>
      </c>
      <c r="P710" s="7" t="str">
        <f>VLOOKUP(A710,'New Data'!A:E,2,FALSE)</f>
        <v>Male</v>
      </c>
      <c r="Q710" s="7">
        <f>VLOOKUP(A710,'New Data'!A:E,3,FALSE)</f>
        <v>44</v>
      </c>
      <c r="R710" s="7" t="str">
        <f>VLOOKUP(A710,'New Data'!A:E,4,FALSE)</f>
        <v>South Dakota</v>
      </c>
      <c r="S710" s="9">
        <f>VLOOKUP(A710,'New Data'!A:E,5,FALSE)</f>
        <v>45540</v>
      </c>
      <c r="T710" s="10">
        <f t="shared" si="3"/>
        <v>393.8887993</v>
      </c>
      <c r="U710" s="11">
        <f t="shared" si="4"/>
        <v>0.003170871851</v>
      </c>
      <c r="V710" s="12">
        <f t="shared" si="7"/>
        <v>1.931824261</v>
      </c>
      <c r="W710" s="10">
        <f t="shared" si="5"/>
        <v>6.125567169</v>
      </c>
      <c r="X710" s="11">
        <f t="shared" si="8"/>
        <v>0.004904491482</v>
      </c>
      <c r="Y710" s="11">
        <f t="shared" si="6"/>
        <v>0.4191599563</v>
      </c>
    </row>
    <row r="711">
      <c r="A711" s="7" t="str">
        <f t="shared" si="1"/>
        <v>YXYJD5988H</v>
      </c>
      <c r="B711" s="2" t="s">
        <v>2285</v>
      </c>
      <c r="C711" s="2" t="s">
        <v>2286</v>
      </c>
      <c r="D711" s="7" t="str">
        <f t="shared" si="2"/>
        <v>300x250 </v>
      </c>
      <c r="E711" s="2" t="s">
        <v>2287</v>
      </c>
      <c r="F711" s="2" t="s">
        <v>36</v>
      </c>
      <c r="G711" s="8" t="s">
        <v>449</v>
      </c>
      <c r="H711" s="2" t="s">
        <v>30</v>
      </c>
      <c r="I711" s="2" t="s">
        <v>53</v>
      </c>
      <c r="J711" s="2">
        <v>84460.0</v>
      </c>
      <c r="K711" s="2">
        <v>209.0</v>
      </c>
      <c r="L711" s="2">
        <v>13169.0</v>
      </c>
      <c r="M711" s="2">
        <v>26688.0</v>
      </c>
      <c r="N711" s="2">
        <v>1.0</v>
      </c>
      <c r="O711" s="3">
        <v>4279.230955</v>
      </c>
      <c r="P711" s="7" t="str">
        <f>VLOOKUP(A711,'New Data'!A:E,2,FALSE)</f>
        <v>Male</v>
      </c>
      <c r="Q711" s="7">
        <f>VLOOKUP(A711,'New Data'!A:E,3,FALSE)</f>
        <v>58</v>
      </c>
      <c r="R711" s="7" t="str">
        <f>VLOOKUP(A711,'New Data'!A:E,4,FALSE)</f>
        <v>Rhode Island</v>
      </c>
      <c r="S711" s="9">
        <f>VLOOKUP(A711,'New Data'!A:E,5,FALSE)</f>
        <v>45159</v>
      </c>
      <c r="T711" s="10">
        <f t="shared" si="3"/>
        <v>4279.230955</v>
      </c>
      <c r="U711" s="11">
        <f t="shared" si="4"/>
        <v>0.002474544163</v>
      </c>
      <c r="V711" s="12">
        <f t="shared" si="7"/>
        <v>20.47478926</v>
      </c>
      <c r="W711" s="10">
        <f t="shared" si="5"/>
        <v>50.66577025</v>
      </c>
      <c r="X711" s="11">
        <f t="shared" si="8"/>
        <v>0.004784688995</v>
      </c>
      <c r="Y711" s="11">
        <f t="shared" si="6"/>
        <v>0.1559199621</v>
      </c>
    </row>
    <row r="712">
      <c r="A712" s="7" t="str">
        <f t="shared" si="1"/>
        <v>UNAHF7261R</v>
      </c>
      <c r="B712" s="2" t="s">
        <v>2288</v>
      </c>
      <c r="C712" s="2" t="s">
        <v>2289</v>
      </c>
      <c r="D712" s="7" t="str">
        <f t="shared" si="2"/>
        <v>300x50 </v>
      </c>
      <c r="E712" s="2" t="s">
        <v>2290</v>
      </c>
      <c r="F712" s="2" t="s">
        <v>41</v>
      </c>
      <c r="G712" s="8" t="s">
        <v>181</v>
      </c>
      <c r="H712" s="2" t="s">
        <v>71</v>
      </c>
      <c r="I712" s="2" t="s">
        <v>31</v>
      </c>
      <c r="J712" s="2">
        <v>1083050.0</v>
      </c>
      <c r="K712" s="2">
        <v>3984.0</v>
      </c>
      <c r="L712" s="2">
        <v>590156.0</v>
      </c>
      <c r="M712" s="2">
        <v>953556.0</v>
      </c>
      <c r="N712" s="2">
        <v>19.0</v>
      </c>
      <c r="O712" s="3">
        <v>7495.749847</v>
      </c>
      <c r="P712" s="7" t="str">
        <f>VLOOKUP(A712,'New Data'!A:E,2,FALSE)</f>
        <v>Female</v>
      </c>
      <c r="Q712" s="7">
        <f>VLOOKUP(A712,'New Data'!A:E,3,FALSE)</f>
        <v>43</v>
      </c>
      <c r="R712" s="7" t="str">
        <f>VLOOKUP(A712,'New Data'!A:E,4,FALSE)</f>
        <v>New York</v>
      </c>
      <c r="S712" s="9">
        <f>VLOOKUP(A712,'New Data'!A:E,5,FALSE)</f>
        <v>45116</v>
      </c>
      <c r="T712" s="10">
        <f t="shared" si="3"/>
        <v>394.5131498</v>
      </c>
      <c r="U712" s="11">
        <f t="shared" si="4"/>
        <v>0.003678500531</v>
      </c>
      <c r="V712" s="12">
        <f t="shared" si="7"/>
        <v>1.881463315</v>
      </c>
      <c r="W712" s="10">
        <f t="shared" si="5"/>
        <v>6.920963803</v>
      </c>
      <c r="X712" s="11">
        <f t="shared" si="8"/>
        <v>0.004769076305</v>
      </c>
      <c r="Y712" s="11">
        <f t="shared" si="6"/>
        <v>0.5449018974</v>
      </c>
    </row>
    <row r="713">
      <c r="A713" s="7" t="str">
        <f t="shared" si="1"/>
        <v>ZQQVT1648U</v>
      </c>
      <c r="B713" s="2" t="s">
        <v>2291</v>
      </c>
      <c r="C713" s="2" t="s">
        <v>2292</v>
      </c>
      <c r="D713" s="7" t="str">
        <f t="shared" si="2"/>
        <v>300x250 </v>
      </c>
      <c r="E713" s="2" t="s">
        <v>2064</v>
      </c>
      <c r="F713" s="2" t="s">
        <v>66</v>
      </c>
      <c r="G713" s="8" t="s">
        <v>151</v>
      </c>
      <c r="H713" s="2" t="s">
        <v>48</v>
      </c>
      <c r="I713" s="2" t="s">
        <v>31</v>
      </c>
      <c r="J713" s="2">
        <v>510778.0</v>
      </c>
      <c r="K713" s="2">
        <v>1290.0</v>
      </c>
      <c r="L713" s="2">
        <v>70777.0</v>
      </c>
      <c r="M713" s="2">
        <v>436133.0</v>
      </c>
      <c r="N713" s="2">
        <v>6.0</v>
      </c>
      <c r="O713" s="3">
        <v>3870.253867</v>
      </c>
      <c r="P713" s="7" t="str">
        <f>VLOOKUP(A713,'New Data'!A:E,2,FALSE)</f>
        <v>Female</v>
      </c>
      <c r="Q713" s="7">
        <f>VLOOKUP(A713,'New Data'!A:E,3,FALSE)</f>
        <v>41</v>
      </c>
      <c r="R713" s="7" t="str">
        <f>VLOOKUP(A713,'New Data'!A:E,4,FALSE)</f>
        <v>Montana</v>
      </c>
      <c r="S713" s="9">
        <f>VLOOKUP(A713,'New Data'!A:E,5,FALSE)</f>
        <v>45507</v>
      </c>
      <c r="T713" s="10">
        <f t="shared" si="3"/>
        <v>645.0423112</v>
      </c>
      <c r="U713" s="11">
        <f t="shared" si="4"/>
        <v>0.002525559049</v>
      </c>
      <c r="V713" s="12">
        <f t="shared" si="7"/>
        <v>3.000196796</v>
      </c>
      <c r="W713" s="10">
        <f t="shared" si="5"/>
        <v>7.577174168</v>
      </c>
      <c r="X713" s="11">
        <f t="shared" si="8"/>
        <v>0.004651162791</v>
      </c>
      <c r="Y713" s="11">
        <f t="shared" si="6"/>
        <v>0.1385670487</v>
      </c>
    </row>
    <row r="714">
      <c r="A714" s="7" t="str">
        <f t="shared" si="1"/>
        <v>OTXLT2018N</v>
      </c>
      <c r="B714" s="2" t="s">
        <v>2293</v>
      </c>
      <c r="C714" s="2" t="s">
        <v>2294</v>
      </c>
      <c r="D714" s="7" t="str">
        <f t="shared" si="2"/>
        <v>300x250 </v>
      </c>
      <c r="E714" s="2" t="s">
        <v>2295</v>
      </c>
      <c r="F714" s="2" t="s">
        <v>28</v>
      </c>
      <c r="G714" s="8" t="s">
        <v>181</v>
      </c>
      <c r="H714" s="2" t="s">
        <v>239</v>
      </c>
      <c r="I714" s="2" t="s">
        <v>31</v>
      </c>
      <c r="J714" s="2">
        <v>679098.0</v>
      </c>
      <c r="K714" s="2">
        <v>1984.0</v>
      </c>
      <c r="L714" s="2">
        <v>467726.0</v>
      </c>
      <c r="M714" s="2">
        <v>634589.0</v>
      </c>
      <c r="N714" s="2">
        <v>9.0</v>
      </c>
      <c r="O714" s="3">
        <v>1477.424856</v>
      </c>
      <c r="P714" s="7" t="str">
        <f>VLOOKUP(A714,'New Data'!A:E,2,FALSE)</f>
        <v>Male</v>
      </c>
      <c r="Q714" s="7">
        <f>VLOOKUP(A714,'New Data'!A:E,3,FALSE)</f>
        <v>38</v>
      </c>
      <c r="R714" s="7" t="str">
        <f>VLOOKUP(A714,'New Data'!A:E,4,FALSE)</f>
        <v>Georgia</v>
      </c>
      <c r="S714" s="9">
        <f>VLOOKUP(A714,'New Data'!A:E,5,FALSE)</f>
        <v>45276</v>
      </c>
      <c r="T714" s="10">
        <f t="shared" si="3"/>
        <v>164.1583173</v>
      </c>
      <c r="U714" s="11">
        <f t="shared" si="4"/>
        <v>0.002921522372</v>
      </c>
      <c r="V714" s="12">
        <f t="shared" si="7"/>
        <v>0.7446697863</v>
      </c>
      <c r="W714" s="10">
        <f t="shared" si="5"/>
        <v>2.175569441</v>
      </c>
      <c r="X714" s="11">
        <f t="shared" si="8"/>
        <v>0.004536290323</v>
      </c>
      <c r="Y714" s="11">
        <f t="shared" si="6"/>
        <v>0.6887459542</v>
      </c>
    </row>
    <row r="715">
      <c r="A715" s="7" t="str">
        <f t="shared" si="1"/>
        <v>LAHPY7048C</v>
      </c>
      <c r="B715" s="2" t="s">
        <v>2296</v>
      </c>
      <c r="C715" s="2" t="s">
        <v>2297</v>
      </c>
      <c r="D715" s="7" t="str">
        <f t="shared" si="2"/>
        <v>320x50 </v>
      </c>
      <c r="E715" s="2" t="s">
        <v>2298</v>
      </c>
      <c r="F715" s="2" t="s">
        <v>41</v>
      </c>
      <c r="G715" s="8" t="s">
        <v>838</v>
      </c>
      <c r="H715" s="2" t="s">
        <v>62</v>
      </c>
      <c r="I715" s="2" t="s">
        <v>31</v>
      </c>
      <c r="J715" s="2">
        <v>73544.0</v>
      </c>
      <c r="K715" s="2">
        <v>223.0</v>
      </c>
      <c r="L715" s="2">
        <v>40405.0</v>
      </c>
      <c r="M715" s="2">
        <v>67406.0</v>
      </c>
      <c r="N715" s="2">
        <v>1.0</v>
      </c>
      <c r="O715" s="3">
        <v>1465.872266</v>
      </c>
      <c r="P715" s="7" t="str">
        <f>VLOOKUP(A715,'New Data'!A:E,2,FALSE)</f>
        <v>Female</v>
      </c>
      <c r="Q715" s="7">
        <f>VLOOKUP(A715,'New Data'!A:E,3,FALSE)</f>
        <v>41</v>
      </c>
      <c r="R715" s="7" t="str">
        <f>VLOOKUP(A715,'New Data'!A:E,4,FALSE)</f>
        <v>Tennessee</v>
      </c>
      <c r="S715" s="9">
        <f>VLOOKUP(A715,'New Data'!A:E,5,FALSE)</f>
        <v>45028</v>
      </c>
      <c r="T715" s="10">
        <f t="shared" si="3"/>
        <v>1465.872266</v>
      </c>
      <c r="U715" s="11">
        <f t="shared" si="4"/>
        <v>0.003032198412</v>
      </c>
      <c r="V715" s="12">
        <f t="shared" si="7"/>
        <v>6.573418233</v>
      </c>
      <c r="W715" s="10">
        <f t="shared" si="5"/>
        <v>19.93190833</v>
      </c>
      <c r="X715" s="11">
        <f t="shared" si="8"/>
        <v>0.004484304933</v>
      </c>
      <c r="Y715" s="11">
        <f t="shared" si="6"/>
        <v>0.5493989992</v>
      </c>
    </row>
    <row r="716">
      <c r="A716" s="7" t="str">
        <f t="shared" si="1"/>
        <v>HNFNT9214M</v>
      </c>
      <c r="B716" s="2" t="s">
        <v>2299</v>
      </c>
      <c r="C716" s="2" t="s">
        <v>2300</v>
      </c>
      <c r="D716" s="7" t="str">
        <f t="shared" si="2"/>
        <v>320x50 </v>
      </c>
      <c r="E716" s="2" t="s">
        <v>2301</v>
      </c>
      <c r="F716" s="2" t="s">
        <v>36</v>
      </c>
      <c r="G716" s="8" t="s">
        <v>871</v>
      </c>
      <c r="H716" s="2" t="s">
        <v>30</v>
      </c>
      <c r="I716" s="2" t="s">
        <v>31</v>
      </c>
      <c r="J716" s="2">
        <v>210700.0</v>
      </c>
      <c r="K716" s="2">
        <v>704.0</v>
      </c>
      <c r="L716" s="2">
        <v>94625.0</v>
      </c>
      <c r="M716" s="2">
        <v>180681.0</v>
      </c>
      <c r="N716" s="2">
        <v>3.0</v>
      </c>
      <c r="O716" s="3">
        <v>6341.879301</v>
      </c>
      <c r="P716" s="7" t="str">
        <f>VLOOKUP(A716,'New Data'!A:E,2,FALSE)</f>
        <v>Female</v>
      </c>
      <c r="Q716" s="7">
        <f>VLOOKUP(A716,'New Data'!A:E,3,FALSE)</f>
        <v>30</v>
      </c>
      <c r="R716" s="7" t="str">
        <f>VLOOKUP(A716,'New Data'!A:E,4,FALSE)</f>
        <v>New Mexico</v>
      </c>
      <c r="S716" s="9">
        <f>VLOOKUP(A716,'New Data'!A:E,5,FALSE)</f>
        <v>45333</v>
      </c>
      <c r="T716" s="10">
        <f t="shared" si="3"/>
        <v>2113.959767</v>
      </c>
      <c r="U716" s="11">
        <f t="shared" si="4"/>
        <v>0.003341243474</v>
      </c>
      <c r="V716" s="12">
        <f t="shared" si="7"/>
        <v>9.00835128</v>
      </c>
      <c r="W716" s="10">
        <f t="shared" si="5"/>
        <v>30.09909493</v>
      </c>
      <c r="X716" s="11">
        <f t="shared" si="8"/>
        <v>0.004261363636</v>
      </c>
      <c r="Y716" s="11">
        <f t="shared" si="6"/>
        <v>0.4490982439</v>
      </c>
    </row>
    <row r="717">
      <c r="A717" s="7" t="str">
        <f t="shared" si="1"/>
        <v>NOKCJ7278U</v>
      </c>
      <c r="B717" s="2" t="s">
        <v>2302</v>
      </c>
      <c r="C717" s="2" t="s">
        <v>2303</v>
      </c>
      <c r="D717" s="7" t="str">
        <f t="shared" si="2"/>
        <v>300x250 </v>
      </c>
      <c r="E717" s="2" t="s">
        <v>789</v>
      </c>
      <c r="F717" s="2" t="s">
        <v>36</v>
      </c>
      <c r="G717" s="8" t="s">
        <v>181</v>
      </c>
      <c r="H717" s="2" t="s">
        <v>62</v>
      </c>
      <c r="I717" s="2" t="s">
        <v>31</v>
      </c>
      <c r="J717" s="2">
        <v>1720462.0</v>
      </c>
      <c r="K717" s="2">
        <v>4865.0</v>
      </c>
      <c r="L717" s="2">
        <v>940296.0</v>
      </c>
      <c r="M717" s="2">
        <v>1516537.0</v>
      </c>
      <c r="N717" s="2">
        <v>20.0</v>
      </c>
      <c r="O717" s="3">
        <v>5906.464967</v>
      </c>
      <c r="P717" s="7" t="str">
        <f>VLOOKUP(A717,'New Data'!A:E,2,FALSE)</f>
        <v>Male</v>
      </c>
      <c r="Q717" s="7">
        <f>VLOOKUP(A717,'New Data'!A:E,3,FALSE)</f>
        <v>36</v>
      </c>
      <c r="R717" s="7" t="str">
        <f>VLOOKUP(A717,'New Data'!A:E,4,FALSE)</f>
        <v>Indiana</v>
      </c>
      <c r="S717" s="9">
        <f>VLOOKUP(A717,'New Data'!A:E,5,FALSE)</f>
        <v>45411</v>
      </c>
      <c r="T717" s="10">
        <f t="shared" si="3"/>
        <v>295.3232484</v>
      </c>
      <c r="U717" s="11">
        <f t="shared" si="4"/>
        <v>0.002827728831</v>
      </c>
      <c r="V717" s="12">
        <f t="shared" si="7"/>
        <v>1.214072963</v>
      </c>
      <c r="W717" s="10">
        <f t="shared" si="5"/>
        <v>3.433069122</v>
      </c>
      <c r="X717" s="11">
        <f t="shared" si="8"/>
        <v>0.004110996917</v>
      </c>
      <c r="Y717" s="11">
        <f t="shared" si="6"/>
        <v>0.5465369186</v>
      </c>
    </row>
    <row r="718">
      <c r="A718" s="7" t="str">
        <f t="shared" si="1"/>
        <v>IBXAA5591O</v>
      </c>
      <c r="B718" s="2" t="s">
        <v>2304</v>
      </c>
      <c r="C718" s="2" t="s">
        <v>2305</v>
      </c>
      <c r="D718" s="7" t="str">
        <f t="shared" si="2"/>
        <v>300x250 </v>
      </c>
      <c r="E718" s="2" t="s">
        <v>1076</v>
      </c>
      <c r="F718" s="2" t="s">
        <v>36</v>
      </c>
      <c r="G718" s="8" t="s">
        <v>449</v>
      </c>
      <c r="H718" s="2" t="s">
        <v>30</v>
      </c>
      <c r="I718" s="2" t="s">
        <v>31</v>
      </c>
      <c r="J718" s="2">
        <v>421110.0</v>
      </c>
      <c r="K718" s="2">
        <v>984.0</v>
      </c>
      <c r="L718" s="2">
        <v>212140.0</v>
      </c>
      <c r="M718" s="2">
        <v>389474.0</v>
      </c>
      <c r="N718" s="2">
        <v>4.0</v>
      </c>
      <c r="O718" s="3">
        <v>1635.920216</v>
      </c>
      <c r="P718" s="7" t="str">
        <f>VLOOKUP(A718,'New Data'!A:E,2,FALSE)</f>
        <v>Male</v>
      </c>
      <c r="Q718" s="7">
        <f>VLOOKUP(A718,'New Data'!A:E,3,FALSE)</f>
        <v>25</v>
      </c>
      <c r="R718" s="7" t="str">
        <f>VLOOKUP(A718,'New Data'!A:E,4,FALSE)</f>
        <v>Missouri</v>
      </c>
      <c r="S718" s="9">
        <f>VLOOKUP(A718,'New Data'!A:E,5,FALSE)</f>
        <v>45406</v>
      </c>
      <c r="T718" s="10">
        <f t="shared" si="3"/>
        <v>408.980054</v>
      </c>
      <c r="U718" s="11">
        <f t="shared" si="4"/>
        <v>0.002336681627</v>
      </c>
      <c r="V718" s="12">
        <f t="shared" si="7"/>
        <v>1.662520545</v>
      </c>
      <c r="W718" s="10">
        <f t="shared" si="5"/>
        <v>3.884781212</v>
      </c>
      <c r="X718" s="11">
        <f t="shared" si="8"/>
        <v>0.00406504065</v>
      </c>
      <c r="Y718" s="11">
        <f t="shared" si="6"/>
        <v>0.5037638622</v>
      </c>
    </row>
    <row r="719">
      <c r="A719" s="7" t="str">
        <f t="shared" si="1"/>
        <v>KNJHG4959G</v>
      </c>
      <c r="B719" s="2" t="s">
        <v>2306</v>
      </c>
      <c r="C719" s="2" t="s">
        <v>2307</v>
      </c>
      <c r="D719" s="7" t="str">
        <f t="shared" si="2"/>
        <v>320x50 </v>
      </c>
      <c r="E719" s="2" t="s">
        <v>893</v>
      </c>
      <c r="F719" s="2" t="s">
        <v>36</v>
      </c>
      <c r="G719" s="8" t="s">
        <v>2308</v>
      </c>
      <c r="H719" s="2" t="s">
        <v>135</v>
      </c>
      <c r="I719" s="2" t="s">
        <v>31</v>
      </c>
      <c r="J719" s="2">
        <v>39212.0</v>
      </c>
      <c r="K719" s="2">
        <v>260.0</v>
      </c>
      <c r="L719" s="2">
        <v>31317.0</v>
      </c>
      <c r="M719" s="2">
        <v>37660.0</v>
      </c>
      <c r="N719" s="2">
        <v>1.0</v>
      </c>
      <c r="O719" s="3">
        <v>3621.417703</v>
      </c>
      <c r="P719" s="7" t="str">
        <f>VLOOKUP(A719,'New Data'!A:E,2,FALSE)</f>
        <v>Female</v>
      </c>
      <c r="Q719" s="7">
        <f>VLOOKUP(A719,'New Data'!A:E,3,FALSE)</f>
        <v>64</v>
      </c>
      <c r="R719" s="7" t="str">
        <f>VLOOKUP(A719,'New Data'!A:E,4,FALSE)</f>
        <v>North Carolina</v>
      </c>
      <c r="S719" s="9">
        <f>VLOOKUP(A719,'New Data'!A:E,5,FALSE)</f>
        <v>45374</v>
      </c>
      <c r="T719" s="10">
        <f t="shared" si="3"/>
        <v>3621.417703</v>
      </c>
      <c r="U719" s="11">
        <f t="shared" si="4"/>
        <v>0.006630623279</v>
      </c>
      <c r="V719" s="12">
        <f t="shared" si="7"/>
        <v>13.92852963</v>
      </c>
      <c r="W719" s="10">
        <f t="shared" si="5"/>
        <v>92.35483278</v>
      </c>
      <c r="X719" s="11">
        <f t="shared" si="8"/>
        <v>0.003846153846</v>
      </c>
      <c r="Y719" s="11">
        <f t="shared" si="6"/>
        <v>0.7986585739</v>
      </c>
    </row>
    <row r="720">
      <c r="A720" s="7" t="str">
        <f t="shared" si="1"/>
        <v>PFARI5934S</v>
      </c>
      <c r="B720" s="2" t="s">
        <v>2309</v>
      </c>
      <c r="C720" s="2" t="s">
        <v>2310</v>
      </c>
      <c r="D720" s="7" t="str">
        <f t="shared" si="2"/>
        <v>300x250 </v>
      </c>
      <c r="E720" s="2" t="s">
        <v>298</v>
      </c>
      <c r="F720" s="2" t="s">
        <v>66</v>
      </c>
      <c r="G720" s="8" t="s">
        <v>449</v>
      </c>
      <c r="H720" s="2" t="s">
        <v>62</v>
      </c>
      <c r="I720" s="2" t="s">
        <v>31</v>
      </c>
      <c r="J720" s="2">
        <v>556152.0</v>
      </c>
      <c r="K720" s="2">
        <v>1867.0</v>
      </c>
      <c r="L720" s="2">
        <v>221833.0</v>
      </c>
      <c r="M720" s="2">
        <v>480882.0</v>
      </c>
      <c r="N720" s="2">
        <v>7.0</v>
      </c>
      <c r="O720" s="3">
        <v>1818.100044</v>
      </c>
      <c r="P720" s="7" t="str">
        <f>VLOOKUP(A720,'New Data'!A:E,2,FALSE)</f>
        <v>Male</v>
      </c>
      <c r="Q720" s="7">
        <f>VLOOKUP(A720,'New Data'!A:E,3,FALSE)</f>
        <v>43</v>
      </c>
      <c r="R720" s="7" t="str">
        <f>VLOOKUP(A720,'New Data'!A:E,4,FALSE)</f>
        <v>Kansas</v>
      </c>
      <c r="S720" s="9">
        <f>VLOOKUP(A720,'New Data'!A:E,5,FALSE)</f>
        <v>45057</v>
      </c>
      <c r="T720" s="10">
        <f t="shared" si="3"/>
        <v>259.7285777</v>
      </c>
      <c r="U720" s="11">
        <f t="shared" si="4"/>
        <v>0.003356995929</v>
      </c>
      <c r="V720" s="12">
        <f t="shared" si="7"/>
        <v>0.9738082721</v>
      </c>
      <c r="W720" s="10">
        <f t="shared" si="5"/>
        <v>3.269070405</v>
      </c>
      <c r="X720" s="11">
        <f t="shared" si="8"/>
        <v>0.003749330477</v>
      </c>
      <c r="Y720" s="11">
        <f t="shared" si="6"/>
        <v>0.3988711719</v>
      </c>
    </row>
    <row r="721">
      <c r="A721" s="7" t="str">
        <f t="shared" si="1"/>
        <v>PHCDP6748A</v>
      </c>
      <c r="B721" s="2" t="s">
        <v>2311</v>
      </c>
      <c r="C721" s="2" t="s">
        <v>2312</v>
      </c>
      <c r="D721" s="7" t="str">
        <f t="shared" si="2"/>
        <v>300x250 </v>
      </c>
      <c r="E721" s="2" t="s">
        <v>2313</v>
      </c>
      <c r="F721" s="2" t="s">
        <v>66</v>
      </c>
      <c r="G721" s="8" t="s">
        <v>387</v>
      </c>
      <c r="H721" s="2" t="s">
        <v>234</v>
      </c>
      <c r="I721" s="2" t="s">
        <v>53</v>
      </c>
      <c r="J721" s="2">
        <v>117518.0</v>
      </c>
      <c r="K721" s="2">
        <v>299.0</v>
      </c>
      <c r="L721" s="2">
        <v>66458.0</v>
      </c>
      <c r="M721" s="2">
        <v>86571.0</v>
      </c>
      <c r="N721" s="2">
        <v>1.0</v>
      </c>
      <c r="O721" s="3">
        <v>5999.993781</v>
      </c>
      <c r="P721" s="7" t="str">
        <f>VLOOKUP(A721,'New Data'!A:E,2,FALSE)</f>
        <v>Female</v>
      </c>
      <c r="Q721" s="7">
        <f>VLOOKUP(A721,'New Data'!A:E,3,FALSE)</f>
        <v>65</v>
      </c>
      <c r="R721" s="7" t="str">
        <f>VLOOKUP(A721,'New Data'!A:E,4,FALSE)</f>
        <v>California</v>
      </c>
      <c r="S721" s="9">
        <f>VLOOKUP(A721,'New Data'!A:E,5,FALSE)</f>
        <v>45410</v>
      </c>
      <c r="T721" s="10">
        <f t="shared" si="3"/>
        <v>5999.993781</v>
      </c>
      <c r="U721" s="11">
        <f t="shared" si="4"/>
        <v>0.002544291087</v>
      </c>
      <c r="V721" s="12">
        <f t="shared" si="7"/>
        <v>20.06686883</v>
      </c>
      <c r="W721" s="10">
        <f t="shared" si="5"/>
        <v>51.05595552</v>
      </c>
      <c r="X721" s="11">
        <f t="shared" si="8"/>
        <v>0.003344481605</v>
      </c>
      <c r="Y721" s="11">
        <f t="shared" si="6"/>
        <v>0.5655133682</v>
      </c>
    </row>
    <row r="722">
      <c r="A722" s="7" t="str">
        <f t="shared" si="1"/>
        <v>LWJQD9640X</v>
      </c>
      <c r="B722" s="2" t="s">
        <v>2314</v>
      </c>
      <c r="C722" s="2" t="s">
        <v>2315</v>
      </c>
      <c r="D722" s="7" t="str">
        <f t="shared" si="2"/>
        <v>300x250 </v>
      </c>
      <c r="E722" s="2" t="s">
        <v>2316</v>
      </c>
      <c r="F722" s="2" t="s">
        <v>41</v>
      </c>
      <c r="G722" s="8" t="s">
        <v>181</v>
      </c>
      <c r="H722" s="2" t="s">
        <v>30</v>
      </c>
      <c r="I722" s="2" t="s">
        <v>31</v>
      </c>
      <c r="J722" s="2">
        <v>470192.0</v>
      </c>
      <c r="K722" s="2">
        <v>940.0</v>
      </c>
      <c r="L722" s="2">
        <v>336480.0</v>
      </c>
      <c r="M722" s="2">
        <v>443202.0</v>
      </c>
      <c r="N722" s="2">
        <v>3.0</v>
      </c>
      <c r="O722" s="3">
        <v>4963.966251</v>
      </c>
      <c r="P722" s="7" t="str">
        <f>VLOOKUP(A722,'New Data'!A:E,2,FALSE)</f>
        <v>Female</v>
      </c>
      <c r="Q722" s="7">
        <f>VLOOKUP(A722,'New Data'!A:E,3,FALSE)</f>
        <v>60</v>
      </c>
      <c r="R722" s="7" t="str">
        <f>VLOOKUP(A722,'New Data'!A:E,4,FALSE)</f>
        <v>Michigan</v>
      </c>
      <c r="S722" s="9">
        <f>VLOOKUP(A722,'New Data'!A:E,5,FALSE)</f>
        <v>45083</v>
      </c>
      <c r="T722" s="10">
        <f t="shared" si="3"/>
        <v>1654.655417</v>
      </c>
      <c r="U722" s="11">
        <f t="shared" si="4"/>
        <v>0.001999183312</v>
      </c>
      <c r="V722" s="12">
        <f t="shared" si="7"/>
        <v>5.280815161</v>
      </c>
      <c r="W722" s="10">
        <f t="shared" si="5"/>
        <v>10.55731754</v>
      </c>
      <c r="X722" s="11">
        <f t="shared" si="8"/>
        <v>0.003191489362</v>
      </c>
      <c r="Y722" s="11">
        <f t="shared" si="6"/>
        <v>0.7156225542</v>
      </c>
    </row>
    <row r="723">
      <c r="A723" s="7" t="str">
        <f t="shared" si="1"/>
        <v>FEICG0482L</v>
      </c>
      <c r="B723" s="2" t="s">
        <v>2317</v>
      </c>
      <c r="C723" s="2" t="s">
        <v>2318</v>
      </c>
      <c r="D723" s="7" t="str">
        <f t="shared" si="2"/>
        <v>300x250 </v>
      </c>
      <c r="E723" s="2" t="s">
        <v>996</v>
      </c>
      <c r="F723" s="2" t="s">
        <v>28</v>
      </c>
      <c r="G723" s="8" t="s">
        <v>404</v>
      </c>
      <c r="H723" s="2" t="s">
        <v>30</v>
      </c>
      <c r="I723" s="2" t="s">
        <v>31</v>
      </c>
      <c r="J723" s="2">
        <v>186404.0</v>
      </c>
      <c r="K723" s="2">
        <v>940.0</v>
      </c>
      <c r="L723" s="2">
        <v>30885.0</v>
      </c>
      <c r="M723" s="2">
        <v>151358.0</v>
      </c>
      <c r="N723" s="2">
        <v>3.0</v>
      </c>
      <c r="O723" s="3">
        <v>4702.027505</v>
      </c>
      <c r="P723" s="7" t="str">
        <f>VLOOKUP(A723,'New Data'!A:E,2,FALSE)</f>
        <v>Male</v>
      </c>
      <c r="Q723" s="7">
        <f>VLOOKUP(A723,'New Data'!A:E,3,FALSE)</f>
        <v>41</v>
      </c>
      <c r="R723" s="7" t="str">
        <f>VLOOKUP(A723,'New Data'!A:E,4,FALSE)</f>
        <v>Missouri</v>
      </c>
      <c r="S723" s="9">
        <f>VLOOKUP(A723,'New Data'!A:E,5,FALSE)</f>
        <v>45385</v>
      </c>
      <c r="T723" s="10">
        <f t="shared" si="3"/>
        <v>1567.342502</v>
      </c>
      <c r="U723" s="11">
        <f t="shared" si="4"/>
        <v>0.00504281024</v>
      </c>
      <c r="V723" s="12">
        <f t="shared" si="7"/>
        <v>5.00215692</v>
      </c>
      <c r="W723" s="10">
        <f t="shared" si="5"/>
        <v>25.22492814</v>
      </c>
      <c r="X723" s="11">
        <f t="shared" si="8"/>
        <v>0.003191489362</v>
      </c>
      <c r="Y723" s="11">
        <f t="shared" si="6"/>
        <v>0.1656885045</v>
      </c>
    </row>
    <row r="724">
      <c r="A724" s="7" t="str">
        <f t="shared" si="1"/>
        <v>XJCCK3495N</v>
      </c>
      <c r="B724" s="2" t="s">
        <v>2319</v>
      </c>
      <c r="C724" s="2" t="s">
        <v>2320</v>
      </c>
      <c r="D724" s="7" t="str">
        <f t="shared" si="2"/>
        <v>300x250 </v>
      </c>
      <c r="E724" s="2" t="s">
        <v>1255</v>
      </c>
      <c r="F724" s="2" t="s">
        <v>36</v>
      </c>
      <c r="G724" s="8" t="s">
        <v>871</v>
      </c>
      <c r="H724" s="2" t="s">
        <v>71</v>
      </c>
      <c r="I724" s="2" t="s">
        <v>31</v>
      </c>
      <c r="J724" s="2">
        <v>564387.0</v>
      </c>
      <c r="K724" s="2">
        <v>1984.0</v>
      </c>
      <c r="L724" s="2">
        <v>78234.0</v>
      </c>
      <c r="M724" s="2">
        <v>438695.0</v>
      </c>
      <c r="N724" s="2">
        <v>6.0</v>
      </c>
      <c r="O724" s="3">
        <v>2712.379678</v>
      </c>
      <c r="P724" s="7" t="str">
        <f>VLOOKUP(A724,'New Data'!A:E,2,FALSE)</f>
        <v>Male</v>
      </c>
      <c r="Q724" s="7">
        <f>VLOOKUP(A724,'New Data'!A:E,3,FALSE)</f>
        <v>36</v>
      </c>
      <c r="R724" s="7" t="str">
        <f>VLOOKUP(A724,'New Data'!A:E,4,FALSE)</f>
        <v>South Carolina</v>
      </c>
      <c r="S724" s="9">
        <f>VLOOKUP(A724,'New Data'!A:E,5,FALSE)</f>
        <v>45134</v>
      </c>
      <c r="T724" s="10">
        <f t="shared" si="3"/>
        <v>452.0632797</v>
      </c>
      <c r="U724" s="11">
        <f t="shared" si="4"/>
        <v>0.00351531839</v>
      </c>
      <c r="V724" s="12">
        <f t="shared" si="7"/>
        <v>1.367126854</v>
      </c>
      <c r="W724" s="10">
        <f t="shared" si="5"/>
        <v>4.80588617</v>
      </c>
      <c r="X724" s="11">
        <f t="shared" si="8"/>
        <v>0.003024193548</v>
      </c>
      <c r="Y724" s="11">
        <f t="shared" si="6"/>
        <v>0.1386176507</v>
      </c>
    </row>
    <row r="725">
      <c r="A725" s="7" t="str">
        <f t="shared" si="1"/>
        <v>IDJBP7103Z</v>
      </c>
      <c r="B725" s="2" t="s">
        <v>2321</v>
      </c>
      <c r="C725" s="2" t="s">
        <v>2322</v>
      </c>
      <c r="D725" s="7" t="str">
        <f t="shared" si="2"/>
        <v>300x250 </v>
      </c>
      <c r="E725" s="2" t="s">
        <v>2323</v>
      </c>
      <c r="F725" s="2" t="s">
        <v>36</v>
      </c>
      <c r="G725" s="8" t="s">
        <v>449</v>
      </c>
      <c r="H725" s="2" t="s">
        <v>30</v>
      </c>
      <c r="I725" s="2" t="s">
        <v>31</v>
      </c>
      <c r="J725" s="2">
        <v>1116343.0</v>
      </c>
      <c r="K725" s="2">
        <v>3104.0</v>
      </c>
      <c r="L725" s="2">
        <v>550519.0</v>
      </c>
      <c r="M725" s="2">
        <v>977978.0</v>
      </c>
      <c r="N725" s="2">
        <v>9.0</v>
      </c>
      <c r="O725" s="3">
        <v>2494.217596</v>
      </c>
      <c r="P725" s="7" t="str">
        <f>VLOOKUP(A725,'New Data'!A:E,2,FALSE)</f>
        <v>Male</v>
      </c>
      <c r="Q725" s="7">
        <f>VLOOKUP(A725,'New Data'!A:E,3,FALSE)</f>
        <v>21</v>
      </c>
      <c r="R725" s="7" t="str">
        <f>VLOOKUP(A725,'New Data'!A:E,4,FALSE)</f>
        <v>West Virginia</v>
      </c>
      <c r="S725" s="9">
        <f>VLOOKUP(A725,'New Data'!A:E,5,FALSE)</f>
        <v>45010</v>
      </c>
      <c r="T725" s="10">
        <f t="shared" si="3"/>
        <v>277.1352884</v>
      </c>
      <c r="U725" s="11">
        <f t="shared" si="4"/>
        <v>0.002780507425</v>
      </c>
      <c r="V725" s="12">
        <f t="shared" si="7"/>
        <v>0.8035494832</v>
      </c>
      <c r="W725" s="10">
        <f t="shared" si="5"/>
        <v>2.234275304</v>
      </c>
      <c r="X725" s="11">
        <f t="shared" si="8"/>
        <v>0.002899484536</v>
      </c>
      <c r="Y725" s="11">
        <f t="shared" si="6"/>
        <v>0.493145028</v>
      </c>
    </row>
    <row r="726">
      <c r="A726" s="7" t="str">
        <f t="shared" si="1"/>
        <v>YTOPI5843W</v>
      </c>
      <c r="B726" s="2" t="s">
        <v>2324</v>
      </c>
      <c r="C726" s="2" t="s">
        <v>2325</v>
      </c>
      <c r="D726" s="7" t="str">
        <f t="shared" si="2"/>
        <v>320x50 </v>
      </c>
      <c r="E726" s="2" t="s">
        <v>1873</v>
      </c>
      <c r="F726" s="2" t="s">
        <v>28</v>
      </c>
      <c r="G726" s="8" t="s">
        <v>2326</v>
      </c>
      <c r="H726" s="2" t="s">
        <v>139</v>
      </c>
      <c r="I726" s="2" t="s">
        <v>31</v>
      </c>
      <c r="J726" s="2">
        <v>117879.0</v>
      </c>
      <c r="K726" s="2">
        <v>390.0</v>
      </c>
      <c r="L726" s="2">
        <v>52098.0</v>
      </c>
      <c r="M726" s="2">
        <v>86127.0</v>
      </c>
      <c r="N726" s="2">
        <v>1.0</v>
      </c>
      <c r="O726" s="3">
        <v>5102.706729</v>
      </c>
      <c r="P726" s="7" t="str">
        <f>VLOOKUP(A726,'New Data'!A:E,2,FALSE)</f>
        <v>Female</v>
      </c>
      <c r="Q726" s="7">
        <f>VLOOKUP(A726,'New Data'!A:E,3,FALSE)</f>
        <v>54</v>
      </c>
      <c r="R726" s="7" t="str">
        <f>VLOOKUP(A726,'New Data'!A:E,4,FALSE)</f>
        <v>Iowa</v>
      </c>
      <c r="S726" s="9">
        <f>VLOOKUP(A726,'New Data'!A:E,5,FALSE)</f>
        <v>45507</v>
      </c>
      <c r="T726" s="10">
        <f t="shared" si="3"/>
        <v>5102.706729</v>
      </c>
      <c r="U726" s="11">
        <f t="shared" si="4"/>
        <v>0.003308477337</v>
      </c>
      <c r="V726" s="12">
        <f t="shared" si="7"/>
        <v>13.08386341</v>
      </c>
      <c r="W726" s="10">
        <f t="shared" si="5"/>
        <v>43.28766556</v>
      </c>
      <c r="X726" s="11">
        <f t="shared" si="8"/>
        <v>0.002564102564</v>
      </c>
      <c r="Y726" s="11">
        <f t="shared" si="6"/>
        <v>0.4419616726</v>
      </c>
    </row>
    <row r="727">
      <c r="A727" s="7" t="str">
        <f t="shared" si="1"/>
        <v>UYILJ6576R</v>
      </c>
      <c r="B727" s="2" t="s">
        <v>2327</v>
      </c>
      <c r="C727" s="2" t="s">
        <v>2328</v>
      </c>
      <c r="D727" s="7" t="str">
        <f t="shared" si="2"/>
        <v>320x50 </v>
      </c>
      <c r="E727" s="2" t="s">
        <v>2329</v>
      </c>
      <c r="F727" s="2" t="s">
        <v>36</v>
      </c>
      <c r="G727" s="8" t="s">
        <v>2018</v>
      </c>
      <c r="H727" s="2" t="s">
        <v>30</v>
      </c>
      <c r="I727" s="2" t="s">
        <v>31</v>
      </c>
      <c r="J727" s="2">
        <v>102905.0</v>
      </c>
      <c r="K727" s="2">
        <v>421.0</v>
      </c>
      <c r="L727" s="2">
        <v>45324.0</v>
      </c>
      <c r="M727" s="2">
        <v>99065.0</v>
      </c>
      <c r="N727" s="2">
        <v>1.0</v>
      </c>
      <c r="O727" s="3">
        <v>6407.581828</v>
      </c>
      <c r="P727" s="7" t="str">
        <f>VLOOKUP(A727,'New Data'!A:E,2,FALSE)</f>
        <v>Male</v>
      </c>
      <c r="Q727" s="7">
        <f>VLOOKUP(A727,'New Data'!A:E,3,FALSE)</f>
        <v>22</v>
      </c>
      <c r="R727" s="7" t="str">
        <f>VLOOKUP(A727,'New Data'!A:E,4,FALSE)</f>
        <v>Alaska</v>
      </c>
      <c r="S727" s="9">
        <f>VLOOKUP(A727,'New Data'!A:E,5,FALSE)</f>
        <v>45354</v>
      </c>
      <c r="T727" s="10">
        <f t="shared" si="3"/>
        <v>6407.581828</v>
      </c>
      <c r="U727" s="11">
        <f t="shared" si="4"/>
        <v>0.004091152033</v>
      </c>
      <c r="V727" s="12">
        <f t="shared" si="7"/>
        <v>15.21990933</v>
      </c>
      <c r="W727" s="10">
        <f t="shared" si="5"/>
        <v>62.266963</v>
      </c>
      <c r="X727" s="11">
        <f t="shared" si="8"/>
        <v>0.002375296912</v>
      </c>
      <c r="Y727" s="11">
        <f t="shared" si="6"/>
        <v>0.4404450707</v>
      </c>
    </row>
    <row r="728">
      <c r="A728" s="7" t="str">
        <f t="shared" si="1"/>
        <v>VSEBV0477I</v>
      </c>
      <c r="B728" s="2" t="s">
        <v>2330</v>
      </c>
      <c r="C728" s="2" t="s">
        <v>2331</v>
      </c>
      <c r="D728" s="7" t="str">
        <f t="shared" si="2"/>
        <v>320x50 </v>
      </c>
      <c r="E728" s="2" t="s">
        <v>1560</v>
      </c>
      <c r="F728" s="2" t="s">
        <v>41</v>
      </c>
      <c r="G728" s="8" t="s">
        <v>1017</v>
      </c>
      <c r="H728" s="2" t="s">
        <v>71</v>
      </c>
      <c r="I728" s="2" t="s">
        <v>31</v>
      </c>
      <c r="J728" s="2">
        <v>252170.0</v>
      </c>
      <c r="K728" s="2">
        <v>650.0</v>
      </c>
      <c r="L728" s="2">
        <v>9248.0</v>
      </c>
      <c r="M728" s="2">
        <v>14192.0</v>
      </c>
      <c r="N728" s="2">
        <v>1.0</v>
      </c>
      <c r="O728" s="3">
        <v>5874.00478</v>
      </c>
      <c r="P728" s="7" t="str">
        <f>VLOOKUP(A728,'New Data'!A:E,2,FALSE)</f>
        <v>Female</v>
      </c>
      <c r="Q728" s="7">
        <f>VLOOKUP(A728,'New Data'!A:E,3,FALSE)</f>
        <v>37</v>
      </c>
      <c r="R728" s="7" t="str">
        <f>VLOOKUP(A728,'New Data'!A:E,4,FALSE)</f>
        <v>Delaware</v>
      </c>
      <c r="S728" s="9">
        <f>VLOOKUP(A728,'New Data'!A:E,5,FALSE)</f>
        <v>45213</v>
      </c>
      <c r="T728" s="10">
        <f t="shared" si="3"/>
        <v>5874.00478</v>
      </c>
      <c r="U728" s="11">
        <f t="shared" si="4"/>
        <v>0.002577626205</v>
      </c>
      <c r="V728" s="12">
        <f t="shared" si="7"/>
        <v>9.036930431</v>
      </c>
      <c r="W728" s="10">
        <f t="shared" si="5"/>
        <v>23.29382869</v>
      </c>
      <c r="X728" s="11">
        <f t="shared" si="8"/>
        <v>0.001538461538</v>
      </c>
      <c r="Y728" s="11">
        <f t="shared" si="6"/>
        <v>0.03667367252</v>
      </c>
    </row>
    <row r="729">
      <c r="O729" s="3"/>
      <c r="T729" s="10"/>
      <c r="U729" s="11"/>
      <c r="W729" s="10"/>
      <c r="X729" s="11"/>
      <c r="Y729" s="11"/>
    </row>
    <row r="730">
      <c r="O730" s="3"/>
      <c r="T730" s="10"/>
      <c r="U730" s="11"/>
      <c r="W730" s="10"/>
      <c r="X730" s="11"/>
      <c r="Y730" s="11"/>
    </row>
    <row r="731">
      <c r="O731" s="3"/>
      <c r="T731" s="10"/>
      <c r="U731" s="11"/>
      <c r="W731" s="10"/>
      <c r="X731" s="11"/>
      <c r="Y731" s="11"/>
    </row>
    <row r="732">
      <c r="O732" s="3"/>
      <c r="T732" s="10"/>
      <c r="U732" s="11"/>
      <c r="W732" s="10"/>
      <c r="X732" s="11"/>
      <c r="Y732" s="11"/>
    </row>
    <row r="733">
      <c r="O733" s="3"/>
      <c r="T733" s="10"/>
      <c r="U733" s="11"/>
      <c r="W733" s="10"/>
      <c r="X733" s="11"/>
      <c r="Y733" s="11"/>
    </row>
    <row r="734">
      <c r="O734" s="3"/>
      <c r="T734" s="10"/>
      <c r="U734" s="11"/>
      <c r="W734" s="10"/>
      <c r="X734" s="11"/>
      <c r="Y734" s="11"/>
    </row>
    <row r="735">
      <c r="O735" s="3"/>
      <c r="T735" s="10"/>
      <c r="U735" s="11"/>
      <c r="W735" s="10"/>
      <c r="X735" s="11"/>
      <c r="Y735" s="11"/>
    </row>
    <row r="736">
      <c r="O736" s="3"/>
      <c r="T736" s="10"/>
      <c r="U736" s="11"/>
      <c r="W736" s="10"/>
      <c r="X736" s="11"/>
      <c r="Y736" s="11"/>
    </row>
    <row r="737">
      <c r="O737" s="3"/>
      <c r="T737" s="10"/>
      <c r="U737" s="11"/>
      <c r="W737" s="10"/>
      <c r="X737" s="11"/>
      <c r="Y737" s="11"/>
    </row>
    <row r="738">
      <c r="O738" s="3"/>
      <c r="T738" s="10"/>
      <c r="U738" s="11"/>
      <c r="W738" s="10"/>
      <c r="X738" s="11"/>
      <c r="Y738" s="11"/>
    </row>
    <row r="739">
      <c r="O739" s="3"/>
      <c r="T739" s="10"/>
      <c r="U739" s="11"/>
      <c r="W739" s="10"/>
      <c r="X739" s="11"/>
      <c r="Y739" s="11"/>
    </row>
    <row r="740">
      <c r="O740" s="3"/>
      <c r="T740" s="10"/>
      <c r="U740" s="11"/>
      <c r="W740" s="10"/>
      <c r="X740" s="11"/>
      <c r="Y740" s="11"/>
    </row>
    <row r="741">
      <c r="O741" s="3"/>
      <c r="T741" s="10"/>
      <c r="U741" s="11"/>
      <c r="W741" s="10"/>
      <c r="X741" s="11"/>
      <c r="Y741" s="11"/>
    </row>
    <row r="742">
      <c r="O742" s="3"/>
      <c r="T742" s="10"/>
      <c r="U742" s="11"/>
      <c r="W742" s="10"/>
      <c r="X742" s="11"/>
      <c r="Y742" s="11"/>
    </row>
    <row r="743">
      <c r="O743" s="3"/>
      <c r="T743" s="10"/>
      <c r="U743" s="11"/>
      <c r="W743" s="10"/>
      <c r="X743" s="11"/>
      <c r="Y743" s="11"/>
    </row>
    <row r="744">
      <c r="O744" s="3"/>
      <c r="T744" s="10"/>
      <c r="U744" s="11"/>
      <c r="W744" s="10"/>
      <c r="X744" s="11"/>
      <c r="Y744" s="11"/>
    </row>
    <row r="745">
      <c r="O745" s="3"/>
      <c r="T745" s="10"/>
      <c r="U745" s="11"/>
      <c r="W745" s="10"/>
      <c r="X745" s="11"/>
      <c r="Y745" s="11"/>
    </row>
    <row r="746">
      <c r="O746" s="3"/>
      <c r="T746" s="10"/>
      <c r="U746" s="11"/>
      <c r="W746" s="10"/>
      <c r="X746" s="11"/>
      <c r="Y746" s="11"/>
    </row>
    <row r="747">
      <c r="O747" s="3"/>
      <c r="T747" s="10"/>
      <c r="U747" s="11"/>
      <c r="W747" s="10"/>
      <c r="X747" s="11"/>
      <c r="Y747" s="11"/>
    </row>
    <row r="748">
      <c r="O748" s="3"/>
      <c r="T748" s="10"/>
      <c r="U748" s="11"/>
      <c r="W748" s="10"/>
      <c r="X748" s="11"/>
      <c r="Y748" s="11"/>
    </row>
    <row r="749">
      <c r="O749" s="3"/>
      <c r="T749" s="10"/>
      <c r="U749" s="11"/>
      <c r="W749" s="10"/>
      <c r="X749" s="11"/>
      <c r="Y749" s="11"/>
    </row>
    <row r="750">
      <c r="O750" s="3"/>
      <c r="T750" s="10"/>
      <c r="U750" s="11"/>
      <c r="W750" s="10"/>
      <c r="X750" s="11"/>
      <c r="Y750" s="11"/>
    </row>
    <row r="751">
      <c r="O751" s="3"/>
      <c r="T751" s="10"/>
      <c r="U751" s="11"/>
      <c r="W751" s="10"/>
      <c r="X751" s="11"/>
      <c r="Y751" s="11"/>
    </row>
    <row r="752">
      <c r="O752" s="3"/>
      <c r="T752" s="10"/>
      <c r="U752" s="11"/>
      <c r="W752" s="10"/>
      <c r="X752" s="11"/>
      <c r="Y752" s="11"/>
    </row>
    <row r="753">
      <c r="O753" s="3"/>
      <c r="T753" s="10"/>
      <c r="U753" s="11"/>
      <c r="W753" s="10"/>
      <c r="X753" s="11"/>
      <c r="Y753" s="11"/>
    </row>
    <row r="754">
      <c r="O754" s="3"/>
      <c r="T754" s="10"/>
      <c r="U754" s="11"/>
      <c r="W754" s="10"/>
      <c r="X754" s="11"/>
      <c r="Y754" s="11"/>
    </row>
    <row r="755">
      <c r="O755" s="3"/>
      <c r="T755" s="10"/>
      <c r="U755" s="11"/>
      <c r="W755" s="10"/>
      <c r="X755" s="11"/>
      <c r="Y755" s="11"/>
    </row>
    <row r="756">
      <c r="O756" s="3"/>
      <c r="T756" s="10"/>
      <c r="U756" s="11"/>
      <c r="W756" s="10"/>
      <c r="X756" s="11"/>
      <c r="Y756" s="11"/>
    </row>
    <row r="757">
      <c r="O757" s="3"/>
      <c r="T757" s="10"/>
      <c r="U757" s="11"/>
      <c r="W757" s="10"/>
      <c r="X757" s="11"/>
      <c r="Y757" s="11"/>
    </row>
    <row r="758">
      <c r="O758" s="3"/>
      <c r="T758" s="10"/>
      <c r="U758" s="11"/>
      <c r="W758" s="10"/>
      <c r="X758" s="11"/>
      <c r="Y758" s="11"/>
    </row>
    <row r="759">
      <c r="O759" s="3"/>
      <c r="T759" s="10"/>
      <c r="U759" s="11"/>
      <c r="W759" s="10"/>
      <c r="X759" s="11"/>
      <c r="Y759" s="11"/>
    </row>
    <row r="760">
      <c r="O760" s="3"/>
      <c r="T760" s="10"/>
      <c r="U760" s="11"/>
      <c r="W760" s="10"/>
      <c r="X760" s="11"/>
      <c r="Y760" s="11"/>
    </row>
    <row r="761">
      <c r="O761" s="3"/>
      <c r="T761" s="10"/>
      <c r="U761" s="11"/>
      <c r="W761" s="10"/>
      <c r="X761" s="11"/>
      <c r="Y761" s="11"/>
    </row>
    <row r="762">
      <c r="O762" s="3"/>
      <c r="T762" s="10"/>
      <c r="U762" s="11"/>
      <c r="W762" s="10"/>
      <c r="X762" s="11"/>
      <c r="Y762" s="11"/>
    </row>
    <row r="763">
      <c r="O763" s="3"/>
      <c r="T763" s="10"/>
      <c r="U763" s="11"/>
      <c r="W763" s="10"/>
      <c r="X763" s="11"/>
      <c r="Y763" s="11"/>
    </row>
    <row r="764">
      <c r="O764" s="3"/>
      <c r="T764" s="10"/>
      <c r="U764" s="11"/>
      <c r="W764" s="10"/>
      <c r="X764" s="11"/>
      <c r="Y764" s="11"/>
    </row>
    <row r="765">
      <c r="O765" s="3"/>
      <c r="T765" s="10"/>
      <c r="U765" s="11"/>
      <c r="W765" s="10"/>
      <c r="X765" s="11"/>
      <c r="Y765" s="11"/>
    </row>
    <row r="766">
      <c r="O766" s="3"/>
      <c r="T766" s="10"/>
      <c r="U766" s="11"/>
      <c r="W766" s="10"/>
      <c r="X766" s="11"/>
      <c r="Y766" s="11"/>
    </row>
    <row r="767">
      <c r="O767" s="3"/>
      <c r="T767" s="10"/>
      <c r="U767" s="11"/>
      <c r="W767" s="10"/>
      <c r="X767" s="11"/>
      <c r="Y767" s="11"/>
    </row>
    <row r="768">
      <c r="O768" s="3"/>
      <c r="T768" s="10"/>
      <c r="U768" s="11"/>
      <c r="W768" s="10"/>
      <c r="X768" s="11"/>
      <c r="Y768" s="11"/>
    </row>
    <row r="769">
      <c r="O769" s="3"/>
      <c r="T769" s="10"/>
      <c r="U769" s="11"/>
      <c r="W769" s="10"/>
      <c r="X769" s="11"/>
      <c r="Y769" s="11"/>
    </row>
    <row r="770">
      <c r="O770" s="3"/>
      <c r="T770" s="10"/>
      <c r="U770" s="11"/>
      <c r="W770" s="10"/>
      <c r="X770" s="11"/>
      <c r="Y770" s="11"/>
    </row>
    <row r="771">
      <c r="O771" s="3"/>
      <c r="T771" s="10"/>
      <c r="U771" s="11"/>
      <c r="W771" s="10"/>
      <c r="X771" s="11"/>
      <c r="Y771" s="11"/>
    </row>
    <row r="772">
      <c r="O772" s="3"/>
      <c r="T772" s="10"/>
      <c r="U772" s="11"/>
      <c r="W772" s="10"/>
      <c r="X772" s="11"/>
      <c r="Y772" s="11"/>
    </row>
    <row r="773">
      <c r="O773" s="3"/>
      <c r="T773" s="10"/>
      <c r="U773" s="11"/>
      <c r="W773" s="10"/>
      <c r="X773" s="11"/>
      <c r="Y773" s="11"/>
    </row>
    <row r="774">
      <c r="O774" s="3"/>
      <c r="T774" s="10"/>
      <c r="U774" s="11"/>
      <c r="W774" s="10"/>
      <c r="X774" s="11"/>
      <c r="Y774" s="11"/>
    </row>
    <row r="775">
      <c r="O775" s="3"/>
      <c r="T775" s="10"/>
      <c r="U775" s="11"/>
      <c r="W775" s="10"/>
      <c r="X775" s="11"/>
      <c r="Y775" s="11"/>
    </row>
    <row r="776">
      <c r="O776" s="3"/>
      <c r="T776" s="10"/>
      <c r="U776" s="11"/>
      <c r="W776" s="10"/>
      <c r="X776" s="11"/>
      <c r="Y776" s="11"/>
    </row>
    <row r="777">
      <c r="O777" s="3"/>
      <c r="T777" s="10"/>
      <c r="U777" s="11"/>
      <c r="W777" s="10"/>
      <c r="X777" s="11"/>
      <c r="Y777" s="11"/>
    </row>
    <row r="778">
      <c r="O778" s="3"/>
      <c r="T778" s="10"/>
      <c r="U778" s="11"/>
      <c r="W778" s="10"/>
      <c r="X778" s="11"/>
      <c r="Y778" s="11"/>
    </row>
    <row r="779">
      <c r="O779" s="3"/>
      <c r="T779" s="10"/>
      <c r="U779" s="11"/>
      <c r="W779" s="10"/>
      <c r="X779" s="11"/>
      <c r="Y779" s="11"/>
    </row>
    <row r="780">
      <c r="O780" s="3"/>
      <c r="T780" s="10"/>
      <c r="U780" s="11"/>
      <c r="W780" s="10"/>
      <c r="X780" s="11"/>
      <c r="Y780" s="11"/>
    </row>
    <row r="781">
      <c r="O781" s="3"/>
      <c r="T781" s="10"/>
      <c r="U781" s="11"/>
      <c r="W781" s="10"/>
      <c r="X781" s="11"/>
      <c r="Y781" s="11"/>
    </row>
    <row r="782">
      <c r="O782" s="3"/>
      <c r="T782" s="10"/>
      <c r="U782" s="11"/>
      <c r="W782" s="10"/>
      <c r="X782" s="11"/>
      <c r="Y782" s="11"/>
    </row>
    <row r="783">
      <c r="O783" s="3"/>
      <c r="T783" s="10"/>
      <c r="U783" s="11"/>
      <c r="W783" s="10"/>
      <c r="X783" s="11"/>
      <c r="Y783" s="11"/>
    </row>
    <row r="784">
      <c r="O784" s="3"/>
      <c r="T784" s="10"/>
      <c r="U784" s="11"/>
      <c r="W784" s="10"/>
      <c r="X784" s="11"/>
      <c r="Y784" s="11"/>
    </row>
    <row r="785">
      <c r="O785" s="3"/>
      <c r="T785" s="10"/>
      <c r="U785" s="11"/>
      <c r="W785" s="10"/>
      <c r="X785" s="11"/>
      <c r="Y785" s="11"/>
    </row>
    <row r="786">
      <c r="O786" s="3"/>
      <c r="T786" s="10"/>
      <c r="U786" s="11"/>
      <c r="W786" s="10"/>
      <c r="X786" s="11"/>
      <c r="Y786" s="11"/>
    </row>
    <row r="787">
      <c r="O787" s="3"/>
      <c r="T787" s="10"/>
      <c r="U787" s="11"/>
      <c r="W787" s="10"/>
      <c r="X787" s="11"/>
      <c r="Y787" s="11"/>
    </row>
    <row r="788">
      <c r="O788" s="3"/>
      <c r="T788" s="10"/>
      <c r="U788" s="11"/>
      <c r="W788" s="10"/>
      <c r="X788" s="11"/>
      <c r="Y788" s="11"/>
    </row>
    <row r="789">
      <c r="O789" s="3"/>
      <c r="T789" s="10"/>
      <c r="U789" s="11"/>
      <c r="W789" s="10"/>
      <c r="X789" s="11"/>
      <c r="Y789" s="11"/>
    </row>
    <row r="790">
      <c r="O790" s="3"/>
      <c r="T790" s="10"/>
      <c r="U790" s="11"/>
      <c r="W790" s="10"/>
      <c r="X790" s="11"/>
      <c r="Y790" s="11"/>
    </row>
    <row r="791">
      <c r="O791" s="3"/>
      <c r="T791" s="10"/>
      <c r="U791" s="11"/>
      <c r="W791" s="10"/>
      <c r="X791" s="11"/>
      <c r="Y791" s="11"/>
    </row>
    <row r="792">
      <c r="O792" s="3"/>
      <c r="T792" s="10"/>
      <c r="U792" s="11"/>
      <c r="W792" s="10"/>
      <c r="X792" s="11"/>
      <c r="Y792" s="11"/>
    </row>
    <row r="793">
      <c r="O793" s="3"/>
      <c r="T793" s="10"/>
      <c r="U793" s="11"/>
      <c r="W793" s="10"/>
      <c r="X793" s="11"/>
      <c r="Y793" s="11"/>
    </row>
    <row r="794">
      <c r="O794" s="3"/>
      <c r="T794" s="10"/>
      <c r="U794" s="11"/>
      <c r="W794" s="10"/>
      <c r="X794" s="11"/>
      <c r="Y794" s="11"/>
    </row>
    <row r="795">
      <c r="O795" s="3"/>
      <c r="T795" s="10"/>
      <c r="U795" s="11"/>
      <c r="W795" s="10"/>
      <c r="X795" s="11"/>
      <c r="Y795" s="11"/>
    </row>
    <row r="796">
      <c r="O796" s="3"/>
      <c r="T796" s="10"/>
      <c r="U796" s="11"/>
      <c r="W796" s="10"/>
      <c r="X796" s="11"/>
      <c r="Y796" s="11"/>
    </row>
    <row r="797">
      <c r="O797" s="3"/>
      <c r="T797" s="10"/>
      <c r="U797" s="11"/>
      <c r="W797" s="10"/>
      <c r="X797" s="11"/>
      <c r="Y797" s="11"/>
    </row>
    <row r="798">
      <c r="O798" s="3"/>
      <c r="T798" s="10"/>
      <c r="U798" s="11"/>
      <c r="W798" s="10"/>
      <c r="X798" s="11"/>
      <c r="Y798" s="11"/>
    </row>
    <row r="799">
      <c r="O799" s="3"/>
      <c r="T799" s="10"/>
      <c r="U799" s="11"/>
      <c r="W799" s="10"/>
      <c r="X799" s="11"/>
      <c r="Y799" s="11"/>
    </row>
    <row r="800">
      <c r="O800" s="3"/>
      <c r="T800" s="10"/>
      <c r="U800" s="11"/>
      <c r="W800" s="10"/>
      <c r="X800" s="11"/>
      <c r="Y800" s="11"/>
    </row>
    <row r="801">
      <c r="O801" s="3"/>
      <c r="T801" s="10"/>
      <c r="U801" s="11"/>
      <c r="W801" s="10"/>
      <c r="X801" s="11"/>
      <c r="Y801" s="11"/>
    </row>
    <row r="802">
      <c r="O802" s="3"/>
      <c r="T802" s="10"/>
      <c r="U802" s="11"/>
      <c r="W802" s="10"/>
      <c r="X802" s="11"/>
      <c r="Y802" s="11"/>
    </row>
    <row r="803">
      <c r="O803" s="3"/>
      <c r="T803" s="10"/>
      <c r="U803" s="11"/>
      <c r="W803" s="10"/>
      <c r="X803" s="11"/>
      <c r="Y803" s="11"/>
    </row>
    <row r="804">
      <c r="O804" s="3"/>
      <c r="T804" s="10"/>
      <c r="U804" s="11"/>
      <c r="W804" s="10"/>
      <c r="X804" s="11"/>
      <c r="Y804" s="11"/>
    </row>
    <row r="805">
      <c r="O805" s="3"/>
      <c r="T805" s="10"/>
      <c r="U805" s="11"/>
      <c r="W805" s="10"/>
      <c r="X805" s="11"/>
      <c r="Y805" s="11"/>
    </row>
    <row r="806">
      <c r="O806" s="3"/>
      <c r="T806" s="10"/>
      <c r="U806" s="11"/>
      <c r="W806" s="10"/>
      <c r="X806" s="11"/>
      <c r="Y806" s="11"/>
    </row>
    <row r="807">
      <c r="O807" s="3"/>
      <c r="T807" s="10"/>
      <c r="U807" s="11"/>
      <c r="W807" s="10"/>
      <c r="X807" s="11"/>
      <c r="Y807" s="11"/>
    </row>
    <row r="808">
      <c r="O808" s="3"/>
      <c r="T808" s="10"/>
      <c r="U808" s="11"/>
      <c r="W808" s="10"/>
      <c r="X808" s="11"/>
      <c r="Y808" s="11"/>
    </row>
    <row r="809">
      <c r="O809" s="3"/>
      <c r="T809" s="10"/>
      <c r="U809" s="11"/>
      <c r="W809" s="10"/>
      <c r="X809" s="11"/>
      <c r="Y809" s="11"/>
    </row>
    <row r="810">
      <c r="O810" s="3"/>
      <c r="T810" s="10"/>
      <c r="U810" s="11"/>
      <c r="W810" s="10"/>
      <c r="X810" s="11"/>
      <c r="Y810" s="11"/>
    </row>
    <row r="811">
      <c r="O811" s="3"/>
      <c r="T811" s="10"/>
      <c r="U811" s="11"/>
      <c r="W811" s="10"/>
      <c r="X811" s="11"/>
      <c r="Y811" s="11"/>
    </row>
    <row r="812">
      <c r="O812" s="3"/>
      <c r="T812" s="10"/>
      <c r="U812" s="11"/>
      <c r="W812" s="10"/>
      <c r="X812" s="11"/>
      <c r="Y812" s="11"/>
    </row>
    <row r="813">
      <c r="O813" s="3"/>
      <c r="T813" s="10"/>
      <c r="U813" s="11"/>
      <c r="W813" s="10"/>
      <c r="X813" s="11"/>
      <c r="Y813" s="11"/>
    </row>
    <row r="814">
      <c r="O814" s="3"/>
      <c r="T814" s="10"/>
      <c r="U814" s="11"/>
      <c r="W814" s="10"/>
      <c r="X814" s="11"/>
      <c r="Y814" s="11"/>
    </row>
    <row r="815">
      <c r="O815" s="3"/>
      <c r="T815" s="10"/>
      <c r="U815" s="11"/>
      <c r="W815" s="10"/>
      <c r="X815" s="11"/>
      <c r="Y815" s="11"/>
    </row>
    <row r="816">
      <c r="O816" s="3"/>
      <c r="T816" s="10"/>
      <c r="U816" s="11"/>
      <c r="W816" s="10"/>
      <c r="X816" s="11"/>
      <c r="Y816" s="11"/>
    </row>
    <row r="817">
      <c r="O817" s="3"/>
      <c r="T817" s="10"/>
      <c r="U817" s="11"/>
      <c r="W817" s="10"/>
      <c r="X817" s="11"/>
      <c r="Y817" s="11"/>
    </row>
    <row r="818">
      <c r="O818" s="3"/>
      <c r="T818" s="10"/>
      <c r="U818" s="11"/>
      <c r="W818" s="10"/>
      <c r="X818" s="11"/>
      <c r="Y818" s="11"/>
    </row>
    <row r="819">
      <c r="O819" s="3"/>
      <c r="T819" s="10"/>
      <c r="U819" s="11"/>
      <c r="W819" s="10"/>
      <c r="X819" s="11"/>
      <c r="Y819" s="11"/>
    </row>
    <row r="820">
      <c r="O820" s="3"/>
      <c r="T820" s="10"/>
      <c r="U820" s="11"/>
      <c r="W820" s="10"/>
      <c r="X820" s="11"/>
      <c r="Y820" s="11"/>
    </row>
    <row r="821">
      <c r="O821" s="3"/>
      <c r="T821" s="10"/>
      <c r="U821" s="11"/>
      <c r="W821" s="10"/>
      <c r="X821" s="11"/>
      <c r="Y821" s="11"/>
    </row>
    <row r="822">
      <c r="O822" s="3"/>
      <c r="T822" s="10"/>
      <c r="U822" s="11"/>
      <c r="W822" s="10"/>
      <c r="X822" s="11"/>
      <c r="Y822" s="11"/>
    </row>
    <row r="823">
      <c r="O823" s="3"/>
      <c r="T823" s="10"/>
      <c r="U823" s="11"/>
      <c r="W823" s="10"/>
      <c r="X823" s="11"/>
      <c r="Y823" s="11"/>
    </row>
    <row r="824">
      <c r="O824" s="3"/>
      <c r="T824" s="10"/>
      <c r="U824" s="11"/>
      <c r="W824" s="10"/>
      <c r="X824" s="11"/>
      <c r="Y824" s="11"/>
    </row>
    <row r="825">
      <c r="O825" s="3"/>
      <c r="T825" s="10"/>
      <c r="U825" s="11"/>
      <c r="W825" s="10"/>
      <c r="X825" s="11"/>
      <c r="Y825" s="11"/>
    </row>
    <row r="826">
      <c r="O826" s="3"/>
      <c r="T826" s="10"/>
      <c r="U826" s="11"/>
      <c r="W826" s="10"/>
      <c r="X826" s="11"/>
      <c r="Y826" s="11"/>
    </row>
    <row r="827">
      <c r="O827" s="3"/>
      <c r="T827" s="10"/>
      <c r="U827" s="11"/>
      <c r="W827" s="10"/>
      <c r="X827" s="11"/>
      <c r="Y827" s="11"/>
    </row>
    <row r="828">
      <c r="O828" s="3"/>
      <c r="T828" s="10"/>
      <c r="U828" s="11"/>
      <c r="W828" s="10"/>
      <c r="X828" s="11"/>
      <c r="Y828" s="11"/>
    </row>
    <row r="829">
      <c r="O829" s="3"/>
      <c r="T829" s="10"/>
      <c r="U829" s="11"/>
      <c r="W829" s="10"/>
      <c r="X829" s="11"/>
      <c r="Y829" s="11"/>
    </row>
    <row r="830">
      <c r="O830" s="3"/>
      <c r="T830" s="10"/>
      <c r="U830" s="11"/>
      <c r="W830" s="10"/>
      <c r="X830" s="11"/>
      <c r="Y830" s="11"/>
    </row>
    <row r="831">
      <c r="O831" s="3"/>
      <c r="T831" s="10"/>
      <c r="U831" s="11"/>
      <c r="W831" s="10"/>
      <c r="X831" s="11"/>
      <c r="Y831" s="11"/>
    </row>
    <row r="832">
      <c r="O832" s="3"/>
      <c r="T832" s="10"/>
      <c r="U832" s="11"/>
      <c r="W832" s="10"/>
      <c r="X832" s="11"/>
      <c r="Y832" s="11"/>
    </row>
    <row r="833">
      <c r="O833" s="3"/>
      <c r="T833" s="10"/>
      <c r="U833" s="11"/>
      <c r="W833" s="10"/>
      <c r="X833" s="11"/>
      <c r="Y833" s="11"/>
    </row>
    <row r="834">
      <c r="O834" s="3"/>
      <c r="T834" s="10"/>
      <c r="U834" s="11"/>
      <c r="W834" s="10"/>
      <c r="X834" s="11"/>
      <c r="Y834" s="11"/>
    </row>
    <row r="835">
      <c r="O835" s="3"/>
      <c r="T835" s="10"/>
      <c r="U835" s="11"/>
      <c r="W835" s="10"/>
      <c r="X835" s="11"/>
      <c r="Y835" s="11"/>
    </row>
    <row r="836">
      <c r="O836" s="3"/>
      <c r="T836" s="10"/>
      <c r="U836" s="11"/>
      <c r="W836" s="10"/>
      <c r="X836" s="11"/>
      <c r="Y836" s="11"/>
    </row>
    <row r="837">
      <c r="O837" s="3"/>
      <c r="T837" s="10"/>
      <c r="U837" s="11"/>
      <c r="W837" s="10"/>
      <c r="X837" s="11"/>
      <c r="Y837" s="11"/>
    </row>
    <row r="838">
      <c r="O838" s="3"/>
      <c r="T838" s="10"/>
      <c r="U838" s="11"/>
      <c r="W838" s="10"/>
      <c r="X838" s="11"/>
      <c r="Y838" s="11"/>
    </row>
    <row r="839">
      <c r="O839" s="3"/>
      <c r="T839" s="10"/>
      <c r="U839" s="11"/>
      <c r="W839" s="10"/>
      <c r="X839" s="11"/>
      <c r="Y839" s="11"/>
    </row>
    <row r="840">
      <c r="O840" s="3"/>
      <c r="T840" s="10"/>
      <c r="U840" s="11"/>
      <c r="W840" s="10"/>
      <c r="X840" s="11"/>
      <c r="Y840" s="11"/>
    </row>
    <row r="841">
      <c r="O841" s="3"/>
      <c r="T841" s="10"/>
      <c r="U841" s="11"/>
      <c r="W841" s="10"/>
      <c r="X841" s="11"/>
      <c r="Y841" s="11"/>
    </row>
    <row r="842">
      <c r="O842" s="3"/>
      <c r="T842" s="10"/>
      <c r="U842" s="11"/>
      <c r="W842" s="10"/>
      <c r="X842" s="11"/>
      <c r="Y842" s="11"/>
    </row>
    <row r="843">
      <c r="O843" s="3"/>
      <c r="T843" s="10"/>
      <c r="U843" s="11"/>
      <c r="W843" s="10"/>
      <c r="X843" s="11"/>
      <c r="Y843" s="11"/>
    </row>
    <row r="844">
      <c r="O844" s="3"/>
      <c r="T844" s="10"/>
      <c r="U844" s="11"/>
      <c r="W844" s="10"/>
      <c r="X844" s="11"/>
      <c r="Y844" s="11"/>
    </row>
    <row r="845">
      <c r="O845" s="3"/>
      <c r="T845" s="10"/>
      <c r="U845" s="11"/>
      <c r="W845" s="10"/>
      <c r="X845" s="11"/>
      <c r="Y845" s="11"/>
    </row>
    <row r="846">
      <c r="O846" s="3"/>
      <c r="T846" s="10"/>
      <c r="U846" s="11"/>
      <c r="W846" s="10"/>
      <c r="X846" s="11"/>
      <c r="Y846" s="11"/>
    </row>
    <row r="847">
      <c r="O847" s="3"/>
      <c r="T847" s="10"/>
      <c r="U847" s="11"/>
      <c r="W847" s="10"/>
      <c r="X847" s="11"/>
      <c r="Y847" s="11"/>
    </row>
    <row r="848">
      <c r="O848" s="3"/>
      <c r="T848" s="10"/>
      <c r="U848" s="11"/>
      <c r="W848" s="10"/>
      <c r="X848" s="11"/>
      <c r="Y848" s="11"/>
    </row>
    <row r="849">
      <c r="O849" s="3"/>
      <c r="T849" s="10"/>
      <c r="U849" s="11"/>
      <c r="W849" s="10"/>
      <c r="X849" s="11"/>
      <c r="Y849" s="11"/>
    </row>
    <row r="850">
      <c r="O850" s="3"/>
      <c r="T850" s="10"/>
      <c r="U850" s="11"/>
      <c r="W850" s="10"/>
      <c r="X850" s="11"/>
      <c r="Y850" s="11"/>
    </row>
    <row r="851">
      <c r="O851" s="3"/>
      <c r="T851" s="10"/>
      <c r="U851" s="11"/>
      <c r="W851" s="10"/>
      <c r="X851" s="11"/>
      <c r="Y851" s="11"/>
    </row>
    <row r="852">
      <c r="O852" s="3"/>
      <c r="T852" s="10"/>
      <c r="U852" s="11"/>
      <c r="W852" s="10"/>
      <c r="X852" s="11"/>
      <c r="Y852" s="11"/>
    </row>
    <row r="853">
      <c r="O853" s="3"/>
      <c r="T853" s="10"/>
      <c r="U853" s="11"/>
      <c r="W853" s="10"/>
      <c r="X853" s="11"/>
      <c r="Y853" s="11"/>
    </row>
    <row r="854">
      <c r="O854" s="3"/>
      <c r="T854" s="10"/>
      <c r="U854" s="11"/>
      <c r="W854" s="10"/>
      <c r="X854" s="11"/>
      <c r="Y854" s="11"/>
    </row>
    <row r="855">
      <c r="O855" s="3"/>
      <c r="T855" s="10"/>
      <c r="U855" s="11"/>
      <c r="W855" s="10"/>
      <c r="X855" s="11"/>
      <c r="Y855" s="11"/>
    </row>
    <row r="856">
      <c r="O856" s="3"/>
      <c r="T856" s="10"/>
      <c r="U856" s="11"/>
      <c r="W856" s="10"/>
      <c r="X856" s="11"/>
      <c r="Y856" s="11"/>
    </row>
    <row r="857">
      <c r="O857" s="3"/>
      <c r="T857" s="10"/>
      <c r="U857" s="11"/>
      <c r="W857" s="10"/>
      <c r="X857" s="11"/>
      <c r="Y857" s="11"/>
    </row>
    <row r="858">
      <c r="O858" s="3"/>
      <c r="T858" s="10"/>
      <c r="U858" s="11"/>
      <c r="W858" s="10"/>
      <c r="X858" s="11"/>
      <c r="Y858" s="11"/>
    </row>
    <row r="859">
      <c r="O859" s="3"/>
      <c r="T859" s="10"/>
      <c r="U859" s="11"/>
      <c r="W859" s="10"/>
      <c r="X859" s="11"/>
      <c r="Y859" s="11"/>
    </row>
    <row r="860">
      <c r="O860" s="3"/>
      <c r="T860" s="10"/>
      <c r="U860" s="11"/>
      <c r="W860" s="10"/>
      <c r="X860" s="11"/>
      <c r="Y860" s="11"/>
    </row>
    <row r="861">
      <c r="O861" s="3"/>
      <c r="T861" s="10"/>
      <c r="U861" s="11"/>
      <c r="W861" s="10"/>
      <c r="X861" s="11"/>
      <c r="Y861" s="11"/>
    </row>
    <row r="862">
      <c r="O862" s="3"/>
      <c r="T862" s="10"/>
      <c r="U862" s="11"/>
      <c r="W862" s="10"/>
      <c r="X862" s="11"/>
      <c r="Y862" s="11"/>
    </row>
    <row r="863">
      <c r="O863" s="3"/>
      <c r="T863" s="10"/>
      <c r="U863" s="11"/>
      <c r="W863" s="10"/>
      <c r="X863" s="11"/>
      <c r="Y863" s="11"/>
    </row>
    <row r="864">
      <c r="O864" s="3"/>
      <c r="T864" s="10"/>
      <c r="U864" s="11"/>
      <c r="W864" s="10"/>
      <c r="X864" s="11"/>
      <c r="Y864" s="11"/>
    </row>
    <row r="865">
      <c r="O865" s="3"/>
      <c r="T865" s="10"/>
      <c r="U865" s="11"/>
      <c r="W865" s="10"/>
      <c r="X865" s="11"/>
      <c r="Y865" s="11"/>
    </row>
    <row r="866">
      <c r="O866" s="3"/>
      <c r="T866" s="10"/>
      <c r="U866" s="11"/>
      <c r="W866" s="10"/>
      <c r="X866" s="11"/>
      <c r="Y866" s="11"/>
    </row>
    <row r="867">
      <c r="O867" s="3"/>
      <c r="T867" s="10"/>
      <c r="U867" s="11"/>
      <c r="W867" s="10"/>
      <c r="X867" s="11"/>
      <c r="Y867" s="11"/>
    </row>
    <row r="868">
      <c r="O868" s="3"/>
      <c r="T868" s="10"/>
      <c r="U868" s="11"/>
      <c r="W868" s="10"/>
      <c r="X868" s="11"/>
      <c r="Y868" s="11"/>
    </row>
    <row r="869">
      <c r="O869" s="3"/>
      <c r="T869" s="10"/>
      <c r="U869" s="11"/>
      <c r="W869" s="10"/>
      <c r="X869" s="11"/>
      <c r="Y869" s="11"/>
    </row>
    <row r="870">
      <c r="O870" s="3"/>
      <c r="T870" s="10"/>
      <c r="U870" s="11"/>
      <c r="W870" s="10"/>
      <c r="X870" s="11"/>
      <c r="Y870" s="11"/>
    </row>
    <row r="871">
      <c r="O871" s="3"/>
      <c r="T871" s="10"/>
      <c r="U871" s="11"/>
      <c r="W871" s="10"/>
      <c r="X871" s="11"/>
      <c r="Y871" s="11"/>
    </row>
    <row r="872">
      <c r="O872" s="3"/>
      <c r="T872" s="10"/>
      <c r="U872" s="11"/>
      <c r="W872" s="10"/>
      <c r="X872" s="11"/>
      <c r="Y872" s="11"/>
    </row>
    <row r="873">
      <c r="O873" s="3"/>
      <c r="T873" s="10"/>
      <c r="U873" s="11"/>
      <c r="W873" s="10"/>
      <c r="X873" s="11"/>
      <c r="Y873" s="11"/>
    </row>
    <row r="874">
      <c r="O874" s="3"/>
      <c r="T874" s="10"/>
      <c r="U874" s="11"/>
      <c r="W874" s="10"/>
      <c r="X874" s="11"/>
      <c r="Y874" s="11"/>
    </row>
    <row r="875">
      <c r="O875" s="3"/>
      <c r="T875" s="10"/>
      <c r="U875" s="11"/>
      <c r="W875" s="10"/>
      <c r="X875" s="11"/>
      <c r="Y875" s="11"/>
    </row>
    <row r="876">
      <c r="O876" s="3"/>
      <c r="T876" s="10"/>
      <c r="U876" s="11"/>
      <c r="W876" s="10"/>
      <c r="X876" s="11"/>
      <c r="Y876" s="11"/>
    </row>
    <row r="877">
      <c r="O877" s="3"/>
      <c r="T877" s="10"/>
      <c r="U877" s="11"/>
      <c r="W877" s="10"/>
      <c r="X877" s="11"/>
      <c r="Y877" s="11"/>
    </row>
    <row r="878">
      <c r="O878" s="3"/>
      <c r="T878" s="10"/>
      <c r="U878" s="11"/>
      <c r="W878" s="10"/>
      <c r="X878" s="11"/>
      <c r="Y878" s="11"/>
    </row>
    <row r="879">
      <c r="O879" s="3"/>
      <c r="T879" s="10"/>
      <c r="U879" s="11"/>
      <c r="W879" s="10"/>
      <c r="X879" s="11"/>
      <c r="Y879" s="11"/>
    </row>
    <row r="880">
      <c r="O880" s="3"/>
      <c r="T880" s="10"/>
      <c r="U880" s="11"/>
      <c r="W880" s="10"/>
      <c r="X880" s="11"/>
      <c r="Y880" s="11"/>
    </row>
    <row r="881">
      <c r="O881" s="3"/>
      <c r="T881" s="10"/>
      <c r="U881" s="11"/>
      <c r="W881" s="10"/>
      <c r="X881" s="11"/>
      <c r="Y881" s="11"/>
    </row>
    <row r="882">
      <c r="O882" s="3"/>
      <c r="T882" s="10"/>
      <c r="U882" s="11"/>
      <c r="W882" s="10"/>
      <c r="X882" s="11"/>
      <c r="Y882" s="11"/>
    </row>
    <row r="883">
      <c r="O883" s="3"/>
      <c r="T883" s="10"/>
      <c r="U883" s="11"/>
      <c r="W883" s="10"/>
      <c r="X883" s="11"/>
      <c r="Y883" s="11"/>
    </row>
    <row r="884">
      <c r="O884" s="3"/>
      <c r="T884" s="10"/>
      <c r="U884" s="11"/>
      <c r="W884" s="10"/>
      <c r="X884" s="11"/>
      <c r="Y884" s="11"/>
    </row>
    <row r="885">
      <c r="O885" s="3"/>
      <c r="T885" s="10"/>
      <c r="U885" s="11"/>
      <c r="W885" s="10"/>
      <c r="X885" s="11"/>
      <c r="Y885" s="11"/>
    </row>
    <row r="886">
      <c r="O886" s="3"/>
      <c r="T886" s="10"/>
      <c r="U886" s="11"/>
      <c r="W886" s="10"/>
      <c r="X886" s="11"/>
      <c r="Y886" s="11"/>
    </row>
    <row r="887">
      <c r="O887" s="3"/>
      <c r="T887" s="10"/>
      <c r="U887" s="11"/>
      <c r="W887" s="10"/>
      <c r="X887" s="11"/>
      <c r="Y887" s="11"/>
    </row>
    <row r="888">
      <c r="O888" s="3"/>
      <c r="T888" s="10"/>
      <c r="U888" s="11"/>
      <c r="W888" s="10"/>
      <c r="X888" s="11"/>
      <c r="Y888" s="11"/>
    </row>
    <row r="889">
      <c r="O889" s="3"/>
      <c r="T889" s="10"/>
      <c r="U889" s="11"/>
      <c r="W889" s="10"/>
      <c r="X889" s="11"/>
      <c r="Y889" s="11"/>
    </row>
    <row r="890">
      <c r="O890" s="3"/>
      <c r="T890" s="10"/>
      <c r="U890" s="11"/>
      <c r="W890" s="10"/>
      <c r="X890" s="11"/>
      <c r="Y890" s="11"/>
    </row>
    <row r="891">
      <c r="O891" s="3"/>
      <c r="T891" s="10"/>
      <c r="U891" s="11"/>
      <c r="W891" s="10"/>
      <c r="X891" s="11"/>
      <c r="Y891" s="11"/>
    </row>
    <row r="892">
      <c r="O892" s="3"/>
      <c r="T892" s="10"/>
      <c r="U892" s="11"/>
      <c r="W892" s="10"/>
      <c r="X892" s="11"/>
      <c r="Y892" s="11"/>
    </row>
    <row r="893">
      <c r="O893" s="3"/>
      <c r="T893" s="10"/>
      <c r="U893" s="11"/>
      <c r="W893" s="10"/>
      <c r="X893" s="11"/>
      <c r="Y893" s="11"/>
    </row>
    <row r="894">
      <c r="O894" s="3"/>
      <c r="T894" s="10"/>
      <c r="U894" s="11"/>
      <c r="W894" s="10"/>
      <c r="X894" s="11"/>
      <c r="Y894" s="11"/>
    </row>
    <row r="895">
      <c r="O895" s="3"/>
      <c r="T895" s="10"/>
      <c r="U895" s="11"/>
      <c r="W895" s="10"/>
      <c r="X895" s="11"/>
      <c r="Y895" s="11"/>
    </row>
    <row r="896">
      <c r="O896" s="3"/>
      <c r="T896" s="10"/>
      <c r="U896" s="11"/>
      <c r="W896" s="10"/>
      <c r="X896" s="11"/>
      <c r="Y896" s="11"/>
    </row>
    <row r="897">
      <c r="O897" s="3"/>
      <c r="T897" s="10"/>
      <c r="U897" s="11"/>
      <c r="W897" s="10"/>
      <c r="X897" s="11"/>
      <c r="Y897" s="11"/>
    </row>
    <row r="898">
      <c r="O898" s="3"/>
      <c r="T898" s="10"/>
      <c r="U898" s="11"/>
      <c r="W898" s="10"/>
      <c r="X898" s="11"/>
      <c r="Y898" s="11"/>
    </row>
    <row r="899">
      <c r="O899" s="3"/>
      <c r="T899" s="10"/>
      <c r="U899" s="11"/>
      <c r="W899" s="10"/>
      <c r="X899" s="11"/>
      <c r="Y899" s="11"/>
    </row>
    <row r="900">
      <c r="O900" s="3"/>
      <c r="T900" s="10"/>
      <c r="U900" s="11"/>
      <c r="W900" s="10"/>
      <c r="X900" s="11"/>
      <c r="Y900" s="11"/>
    </row>
    <row r="901">
      <c r="O901" s="3"/>
      <c r="T901" s="10"/>
      <c r="U901" s="11"/>
      <c r="W901" s="10"/>
      <c r="X901" s="11"/>
      <c r="Y901" s="11"/>
    </row>
    <row r="902">
      <c r="O902" s="3"/>
      <c r="T902" s="10"/>
      <c r="U902" s="11"/>
      <c r="W902" s="10"/>
      <c r="X902" s="11"/>
      <c r="Y902" s="11"/>
    </row>
    <row r="903">
      <c r="O903" s="3"/>
      <c r="T903" s="10"/>
      <c r="U903" s="11"/>
      <c r="W903" s="10"/>
      <c r="X903" s="11"/>
      <c r="Y903" s="11"/>
    </row>
    <row r="904">
      <c r="O904" s="3"/>
      <c r="T904" s="10"/>
      <c r="U904" s="11"/>
      <c r="W904" s="10"/>
      <c r="X904" s="11"/>
      <c r="Y904" s="11"/>
    </row>
    <row r="905">
      <c r="O905" s="3"/>
      <c r="T905" s="10"/>
      <c r="U905" s="11"/>
      <c r="W905" s="10"/>
      <c r="X905" s="11"/>
      <c r="Y905" s="11"/>
    </row>
    <row r="906">
      <c r="O906" s="3"/>
      <c r="T906" s="10"/>
      <c r="U906" s="11"/>
      <c r="W906" s="10"/>
      <c r="X906" s="11"/>
      <c r="Y906" s="11"/>
    </row>
    <row r="907">
      <c r="O907" s="3"/>
      <c r="T907" s="10"/>
      <c r="U907" s="11"/>
      <c r="W907" s="10"/>
      <c r="X907" s="11"/>
      <c r="Y907" s="11"/>
    </row>
    <row r="908">
      <c r="O908" s="3"/>
      <c r="T908" s="10"/>
      <c r="U908" s="11"/>
      <c r="W908" s="10"/>
      <c r="X908" s="11"/>
      <c r="Y908" s="11"/>
    </row>
    <row r="909">
      <c r="O909" s="3"/>
      <c r="T909" s="10"/>
      <c r="U909" s="11"/>
      <c r="W909" s="10"/>
      <c r="X909" s="11"/>
      <c r="Y909" s="11"/>
    </row>
    <row r="910">
      <c r="O910" s="3"/>
      <c r="T910" s="10"/>
      <c r="U910" s="11"/>
      <c r="W910" s="10"/>
      <c r="X910" s="11"/>
      <c r="Y910" s="11"/>
    </row>
    <row r="911">
      <c r="O911" s="3"/>
      <c r="T911" s="10"/>
      <c r="U911" s="11"/>
      <c r="W911" s="10"/>
      <c r="X911" s="11"/>
      <c r="Y911" s="11"/>
    </row>
    <row r="912">
      <c r="O912" s="3"/>
      <c r="T912" s="10"/>
      <c r="U912" s="11"/>
      <c r="W912" s="10"/>
      <c r="X912" s="11"/>
      <c r="Y912" s="11"/>
    </row>
    <row r="913">
      <c r="O913" s="3"/>
      <c r="T913" s="10"/>
      <c r="U913" s="11"/>
      <c r="W913" s="10"/>
      <c r="X913" s="11"/>
      <c r="Y913" s="11"/>
    </row>
    <row r="914">
      <c r="O914" s="3"/>
      <c r="T914" s="10"/>
      <c r="U914" s="11"/>
      <c r="W914" s="10"/>
      <c r="X914" s="11"/>
      <c r="Y914" s="11"/>
    </row>
    <row r="915">
      <c r="O915" s="3"/>
      <c r="T915" s="10"/>
      <c r="U915" s="11"/>
      <c r="W915" s="10"/>
      <c r="X915" s="11"/>
      <c r="Y915" s="11"/>
    </row>
    <row r="916">
      <c r="O916" s="3"/>
      <c r="T916" s="10"/>
      <c r="U916" s="11"/>
      <c r="W916" s="10"/>
      <c r="X916" s="11"/>
      <c r="Y916" s="11"/>
    </row>
    <row r="917">
      <c r="O917" s="3"/>
      <c r="T917" s="10"/>
      <c r="U917" s="11"/>
      <c r="W917" s="10"/>
      <c r="X917" s="11"/>
      <c r="Y917" s="11"/>
    </row>
    <row r="918">
      <c r="O918" s="3"/>
      <c r="T918" s="10"/>
      <c r="U918" s="11"/>
      <c r="W918" s="10"/>
      <c r="X918" s="11"/>
      <c r="Y918" s="11"/>
    </row>
    <row r="919">
      <c r="O919" s="3"/>
      <c r="T919" s="10"/>
      <c r="U919" s="11"/>
      <c r="W919" s="10"/>
      <c r="X919" s="11"/>
      <c r="Y919" s="11"/>
    </row>
    <row r="920">
      <c r="O920" s="3"/>
      <c r="T920" s="10"/>
      <c r="U920" s="11"/>
      <c r="W920" s="10"/>
      <c r="X920" s="11"/>
      <c r="Y920" s="11"/>
    </row>
    <row r="921">
      <c r="O921" s="3"/>
      <c r="T921" s="10"/>
      <c r="U921" s="11"/>
      <c r="W921" s="10"/>
      <c r="X921" s="11"/>
      <c r="Y921" s="11"/>
    </row>
    <row r="922">
      <c r="O922" s="3"/>
      <c r="T922" s="10"/>
      <c r="U922" s="11"/>
      <c r="W922" s="10"/>
      <c r="X922" s="11"/>
      <c r="Y922" s="11"/>
    </row>
    <row r="923">
      <c r="O923" s="3"/>
      <c r="T923" s="10"/>
      <c r="U923" s="11"/>
      <c r="W923" s="10"/>
      <c r="X923" s="11"/>
      <c r="Y923" s="11"/>
    </row>
    <row r="924">
      <c r="O924" s="3"/>
      <c r="T924" s="10"/>
      <c r="U924" s="11"/>
      <c r="W924" s="10"/>
      <c r="X924" s="11"/>
      <c r="Y924" s="11"/>
    </row>
    <row r="925">
      <c r="O925" s="3"/>
      <c r="T925" s="10"/>
      <c r="U925" s="11"/>
      <c r="W925" s="10"/>
      <c r="X925" s="11"/>
      <c r="Y925" s="11"/>
    </row>
    <row r="926">
      <c r="O926" s="3"/>
      <c r="T926" s="10"/>
      <c r="U926" s="11"/>
      <c r="W926" s="10"/>
      <c r="X926" s="11"/>
      <c r="Y926" s="11"/>
    </row>
    <row r="927">
      <c r="O927" s="3"/>
      <c r="T927" s="10"/>
      <c r="U927" s="11"/>
      <c r="W927" s="10"/>
      <c r="X927" s="11"/>
      <c r="Y927" s="11"/>
    </row>
    <row r="928">
      <c r="O928" s="3"/>
      <c r="T928" s="10"/>
      <c r="U928" s="11"/>
      <c r="W928" s="10"/>
      <c r="X928" s="11"/>
      <c r="Y928" s="11"/>
    </row>
    <row r="929">
      <c r="O929" s="3"/>
      <c r="T929" s="10"/>
      <c r="U929" s="11"/>
      <c r="W929" s="10"/>
      <c r="X929" s="11"/>
      <c r="Y929" s="11"/>
    </row>
    <row r="930">
      <c r="O930" s="3"/>
      <c r="T930" s="10"/>
      <c r="U930" s="11"/>
      <c r="W930" s="10"/>
      <c r="X930" s="11"/>
      <c r="Y930" s="11"/>
    </row>
    <row r="931">
      <c r="O931" s="3"/>
      <c r="T931" s="10"/>
      <c r="U931" s="11"/>
      <c r="W931" s="10"/>
      <c r="X931" s="11"/>
      <c r="Y931" s="11"/>
    </row>
    <row r="932">
      <c r="O932" s="3"/>
      <c r="T932" s="10"/>
      <c r="U932" s="11"/>
      <c r="W932" s="10"/>
      <c r="X932" s="11"/>
      <c r="Y932" s="11"/>
    </row>
    <row r="933">
      <c r="O933" s="3"/>
      <c r="T933" s="10"/>
      <c r="U933" s="11"/>
      <c r="W933" s="10"/>
      <c r="X933" s="11"/>
      <c r="Y933" s="11"/>
    </row>
    <row r="934">
      <c r="O934" s="3"/>
      <c r="T934" s="10"/>
      <c r="U934" s="11"/>
      <c r="W934" s="10"/>
      <c r="X934" s="11"/>
      <c r="Y934" s="11"/>
    </row>
    <row r="935">
      <c r="O935" s="3"/>
      <c r="T935" s="10"/>
      <c r="U935" s="11"/>
      <c r="W935" s="10"/>
      <c r="X935" s="11"/>
      <c r="Y935" s="11"/>
    </row>
    <row r="936">
      <c r="O936" s="3"/>
      <c r="T936" s="10"/>
      <c r="U936" s="11"/>
      <c r="W936" s="10"/>
      <c r="X936" s="11"/>
      <c r="Y936" s="11"/>
    </row>
    <row r="937">
      <c r="O937" s="3"/>
      <c r="T937" s="10"/>
      <c r="U937" s="11"/>
      <c r="W937" s="10"/>
      <c r="X937" s="11"/>
      <c r="Y937" s="11"/>
    </row>
    <row r="938">
      <c r="O938" s="3"/>
      <c r="T938" s="10"/>
      <c r="U938" s="11"/>
      <c r="W938" s="10"/>
      <c r="X938" s="11"/>
      <c r="Y938" s="11"/>
    </row>
    <row r="939">
      <c r="O939" s="3"/>
      <c r="T939" s="10"/>
      <c r="U939" s="11"/>
      <c r="W939" s="10"/>
      <c r="X939" s="11"/>
      <c r="Y939" s="11"/>
    </row>
    <row r="940">
      <c r="O940" s="3"/>
      <c r="T940" s="10"/>
      <c r="U940" s="11"/>
      <c r="W940" s="10"/>
      <c r="X940" s="11"/>
      <c r="Y940" s="11"/>
    </row>
    <row r="941">
      <c r="O941" s="3"/>
      <c r="T941" s="10"/>
      <c r="U941" s="11"/>
      <c r="W941" s="10"/>
      <c r="X941" s="11"/>
      <c r="Y941" s="11"/>
    </row>
    <row r="942">
      <c r="O942" s="3"/>
      <c r="T942" s="10"/>
      <c r="U942" s="11"/>
      <c r="W942" s="10"/>
      <c r="X942" s="11"/>
      <c r="Y942" s="11"/>
    </row>
    <row r="943">
      <c r="O943" s="3"/>
      <c r="T943" s="10"/>
      <c r="U943" s="11"/>
      <c r="W943" s="10"/>
      <c r="X943" s="11"/>
      <c r="Y943" s="11"/>
    </row>
    <row r="944">
      <c r="O944" s="3"/>
      <c r="T944" s="10"/>
      <c r="U944" s="11"/>
      <c r="W944" s="10"/>
      <c r="X944" s="11"/>
      <c r="Y944" s="11"/>
    </row>
    <row r="945">
      <c r="O945" s="3"/>
      <c r="T945" s="10"/>
      <c r="U945" s="11"/>
      <c r="W945" s="10"/>
      <c r="X945" s="11"/>
      <c r="Y945" s="11"/>
    </row>
    <row r="946">
      <c r="O946" s="3"/>
      <c r="T946" s="10"/>
      <c r="U946" s="11"/>
      <c r="W946" s="10"/>
      <c r="X946" s="11"/>
      <c r="Y946" s="11"/>
    </row>
    <row r="947">
      <c r="O947" s="3"/>
      <c r="T947" s="10"/>
      <c r="U947" s="11"/>
      <c r="W947" s="10"/>
      <c r="X947" s="11"/>
      <c r="Y947" s="11"/>
    </row>
    <row r="948">
      <c r="O948" s="3"/>
      <c r="T948" s="10"/>
      <c r="U948" s="11"/>
      <c r="W948" s="10"/>
      <c r="X948" s="11"/>
      <c r="Y948" s="11"/>
    </row>
    <row r="949">
      <c r="O949" s="3"/>
      <c r="T949" s="10"/>
      <c r="U949" s="11"/>
      <c r="W949" s="10"/>
      <c r="X949" s="11"/>
      <c r="Y949" s="11"/>
    </row>
    <row r="950">
      <c r="O950" s="3"/>
      <c r="T950" s="10"/>
      <c r="U950" s="11"/>
      <c r="W950" s="10"/>
      <c r="X950" s="11"/>
      <c r="Y950" s="11"/>
    </row>
    <row r="951">
      <c r="O951" s="3"/>
      <c r="T951" s="10"/>
      <c r="U951" s="11"/>
      <c r="W951" s="10"/>
      <c r="X951" s="11"/>
      <c r="Y951" s="11"/>
    </row>
    <row r="952">
      <c r="O952" s="3"/>
      <c r="T952" s="10"/>
      <c r="U952" s="11"/>
      <c r="W952" s="10"/>
      <c r="X952" s="11"/>
      <c r="Y952" s="11"/>
    </row>
    <row r="953">
      <c r="O953" s="3"/>
      <c r="T953" s="10"/>
      <c r="U953" s="11"/>
      <c r="W953" s="10"/>
      <c r="X953" s="11"/>
      <c r="Y953" s="11"/>
    </row>
    <row r="954">
      <c r="O954" s="3"/>
      <c r="T954" s="10"/>
      <c r="U954" s="11"/>
      <c r="W954" s="10"/>
      <c r="X954" s="11"/>
      <c r="Y954" s="11"/>
    </row>
    <row r="955">
      <c r="O955" s="3"/>
      <c r="T955" s="10"/>
      <c r="U955" s="11"/>
      <c r="W955" s="10"/>
      <c r="X955" s="11"/>
      <c r="Y955" s="11"/>
    </row>
    <row r="956">
      <c r="O956" s="3"/>
      <c r="T956" s="10"/>
      <c r="U956" s="11"/>
      <c r="W956" s="10"/>
      <c r="X956" s="11"/>
      <c r="Y956" s="11"/>
    </row>
    <row r="957">
      <c r="O957" s="3"/>
      <c r="T957" s="10"/>
      <c r="U957" s="11"/>
      <c r="W957" s="10"/>
      <c r="X957" s="11"/>
      <c r="Y957" s="11"/>
    </row>
    <row r="958">
      <c r="O958" s="3"/>
      <c r="T958" s="10"/>
      <c r="U958" s="11"/>
      <c r="W958" s="10"/>
      <c r="X958" s="11"/>
      <c r="Y958" s="11"/>
    </row>
    <row r="959">
      <c r="O959" s="3"/>
      <c r="T959" s="10"/>
      <c r="U959" s="11"/>
      <c r="W959" s="10"/>
      <c r="X959" s="11"/>
      <c r="Y959" s="11"/>
    </row>
    <row r="960">
      <c r="O960" s="3"/>
      <c r="T960" s="10"/>
      <c r="U960" s="11"/>
      <c r="W960" s="10"/>
      <c r="X960" s="11"/>
      <c r="Y960" s="11"/>
    </row>
    <row r="961">
      <c r="O961" s="3"/>
      <c r="T961" s="10"/>
      <c r="U961" s="11"/>
      <c r="W961" s="10"/>
      <c r="X961" s="11"/>
      <c r="Y961" s="11"/>
    </row>
    <row r="962">
      <c r="O962" s="3"/>
      <c r="T962" s="10"/>
      <c r="U962" s="11"/>
      <c r="W962" s="10"/>
      <c r="X962" s="11"/>
      <c r="Y962" s="11"/>
    </row>
    <row r="963">
      <c r="O963" s="3"/>
      <c r="T963" s="10"/>
      <c r="U963" s="11"/>
      <c r="W963" s="10"/>
      <c r="X963" s="11"/>
      <c r="Y963" s="11"/>
    </row>
    <row r="964">
      <c r="O964" s="3"/>
      <c r="T964" s="10"/>
      <c r="U964" s="11"/>
      <c r="W964" s="10"/>
      <c r="X964" s="11"/>
      <c r="Y964" s="11"/>
    </row>
    <row r="965">
      <c r="O965" s="3"/>
      <c r="T965" s="10"/>
      <c r="U965" s="11"/>
      <c r="W965" s="10"/>
      <c r="X965" s="11"/>
      <c r="Y965" s="11"/>
    </row>
    <row r="966">
      <c r="O966" s="3"/>
      <c r="T966" s="10"/>
      <c r="U966" s="11"/>
      <c r="W966" s="10"/>
      <c r="X966" s="11"/>
      <c r="Y966" s="11"/>
    </row>
    <row r="967">
      <c r="O967" s="3"/>
      <c r="T967" s="10"/>
      <c r="U967" s="11"/>
      <c r="W967" s="10"/>
      <c r="X967" s="11"/>
      <c r="Y967" s="11"/>
    </row>
    <row r="968">
      <c r="O968" s="3"/>
      <c r="T968" s="10"/>
      <c r="U968" s="11"/>
      <c r="W968" s="10"/>
      <c r="X968" s="11"/>
      <c r="Y968" s="11"/>
    </row>
    <row r="969">
      <c r="O969" s="3"/>
      <c r="T969" s="10"/>
      <c r="U969" s="11"/>
      <c r="W969" s="10"/>
      <c r="X969" s="11"/>
      <c r="Y969" s="11"/>
    </row>
    <row r="970">
      <c r="O970" s="3"/>
      <c r="T970" s="10"/>
      <c r="U970" s="11"/>
      <c r="W970" s="10"/>
      <c r="X970" s="11"/>
      <c r="Y970" s="11"/>
    </row>
    <row r="971">
      <c r="O971" s="3"/>
      <c r="T971" s="10"/>
      <c r="U971" s="11"/>
      <c r="W971" s="10"/>
      <c r="X971" s="11"/>
      <c r="Y971" s="11"/>
    </row>
    <row r="972">
      <c r="O972" s="3"/>
      <c r="T972" s="10"/>
      <c r="U972" s="11"/>
      <c r="W972" s="10"/>
      <c r="X972" s="11"/>
      <c r="Y972" s="11"/>
    </row>
    <row r="973">
      <c r="O973" s="3"/>
      <c r="T973" s="10"/>
      <c r="U973" s="11"/>
      <c r="W973" s="10"/>
      <c r="X973" s="11"/>
      <c r="Y973" s="11"/>
    </row>
    <row r="974">
      <c r="O974" s="3"/>
      <c r="T974" s="10"/>
      <c r="U974" s="11"/>
      <c r="W974" s="10"/>
      <c r="X974" s="11"/>
      <c r="Y974" s="11"/>
    </row>
    <row r="975">
      <c r="O975" s="3"/>
      <c r="T975" s="10"/>
      <c r="U975" s="11"/>
      <c r="W975" s="10"/>
      <c r="X975" s="11"/>
      <c r="Y975" s="11"/>
    </row>
    <row r="976">
      <c r="O976" s="3"/>
      <c r="T976" s="10"/>
      <c r="U976" s="11"/>
      <c r="W976" s="10"/>
      <c r="X976" s="11"/>
      <c r="Y976" s="11"/>
    </row>
    <row r="977">
      <c r="O977" s="3"/>
      <c r="T977" s="10"/>
      <c r="U977" s="11"/>
      <c r="W977" s="10"/>
      <c r="X977" s="11"/>
      <c r="Y977" s="11"/>
    </row>
    <row r="978">
      <c r="O978" s="3"/>
      <c r="T978" s="10"/>
      <c r="U978" s="11"/>
      <c r="W978" s="10"/>
      <c r="X978" s="11"/>
      <c r="Y978" s="11"/>
    </row>
    <row r="979">
      <c r="O979" s="3"/>
      <c r="T979" s="10"/>
      <c r="U979" s="11"/>
      <c r="W979" s="10"/>
      <c r="X979" s="11"/>
      <c r="Y979" s="11"/>
    </row>
    <row r="980">
      <c r="O980" s="3"/>
      <c r="T980" s="10"/>
      <c r="U980" s="11"/>
      <c r="W980" s="10"/>
      <c r="X980" s="11"/>
      <c r="Y980" s="11"/>
    </row>
    <row r="981">
      <c r="O981" s="3"/>
      <c r="T981" s="10"/>
      <c r="U981" s="11"/>
      <c r="W981" s="10"/>
      <c r="X981" s="11"/>
      <c r="Y981" s="11"/>
    </row>
    <row r="982">
      <c r="O982" s="3"/>
      <c r="T982" s="10"/>
      <c r="U982" s="11"/>
      <c r="W982" s="10"/>
      <c r="X982" s="11"/>
      <c r="Y982" s="11"/>
    </row>
    <row r="983">
      <c r="O983" s="3"/>
      <c r="T983" s="10"/>
      <c r="U983" s="11"/>
      <c r="W983" s="10"/>
      <c r="X983" s="11"/>
      <c r="Y983" s="11"/>
    </row>
    <row r="984">
      <c r="O984" s="3"/>
      <c r="T984" s="10"/>
      <c r="U984" s="11"/>
      <c r="W984" s="10"/>
      <c r="X984" s="11"/>
      <c r="Y984" s="11"/>
    </row>
    <row r="985">
      <c r="O985" s="3"/>
      <c r="T985" s="10"/>
      <c r="U985" s="11"/>
      <c r="W985" s="10"/>
      <c r="X985" s="11"/>
      <c r="Y985" s="11"/>
    </row>
    <row r="986">
      <c r="O986" s="3"/>
      <c r="T986" s="10"/>
      <c r="U986" s="11"/>
      <c r="W986" s="10"/>
      <c r="X986" s="11"/>
      <c r="Y986" s="11"/>
    </row>
    <row r="987">
      <c r="O987" s="3"/>
      <c r="T987" s="10"/>
      <c r="U987" s="11"/>
      <c r="W987" s="10"/>
      <c r="X987" s="11"/>
      <c r="Y987" s="11"/>
    </row>
    <row r="988">
      <c r="O988" s="3"/>
      <c r="T988" s="10"/>
      <c r="U988" s="11"/>
      <c r="W988" s="10"/>
      <c r="X988" s="11"/>
      <c r="Y988" s="11"/>
    </row>
    <row r="989">
      <c r="O989" s="3"/>
      <c r="T989" s="10"/>
      <c r="U989" s="11"/>
      <c r="W989" s="10"/>
      <c r="X989" s="11"/>
      <c r="Y989" s="11"/>
    </row>
    <row r="990">
      <c r="O990" s="3"/>
      <c r="T990" s="10"/>
      <c r="U990" s="11"/>
      <c r="W990" s="10"/>
      <c r="X990" s="11"/>
      <c r="Y990" s="11"/>
    </row>
    <row r="991">
      <c r="O991" s="3"/>
      <c r="T991" s="10"/>
      <c r="U991" s="11"/>
      <c r="W991" s="10"/>
      <c r="X991" s="11"/>
      <c r="Y991" s="11"/>
    </row>
    <row r="992">
      <c r="O992" s="3"/>
      <c r="T992" s="10"/>
      <c r="U992" s="11"/>
      <c r="W992" s="10"/>
      <c r="X992" s="11"/>
      <c r="Y992" s="11"/>
    </row>
    <row r="993">
      <c r="O993" s="3"/>
      <c r="T993" s="10"/>
      <c r="U993" s="11"/>
      <c r="W993" s="10"/>
      <c r="X993" s="11"/>
      <c r="Y993" s="11"/>
    </row>
    <row r="994">
      <c r="O994" s="3"/>
      <c r="T994" s="10"/>
      <c r="U994" s="11"/>
      <c r="W994" s="10"/>
      <c r="X994" s="11"/>
      <c r="Y994" s="11"/>
    </row>
    <row r="995">
      <c r="O995" s="3"/>
      <c r="T995" s="10"/>
      <c r="U995" s="11"/>
      <c r="W995" s="10"/>
      <c r="X995" s="11"/>
      <c r="Y995" s="11"/>
    </row>
    <row r="996">
      <c r="O996" s="3"/>
      <c r="T996" s="10"/>
      <c r="U996" s="11"/>
      <c r="W996" s="10"/>
      <c r="X996" s="11"/>
      <c r="Y996" s="11"/>
    </row>
    <row r="997">
      <c r="O997" s="3"/>
      <c r="T997" s="10"/>
      <c r="U997" s="11"/>
      <c r="W997" s="10"/>
      <c r="X997" s="11"/>
      <c r="Y997" s="11"/>
    </row>
    <row r="998">
      <c r="O998" s="3"/>
      <c r="T998" s="10"/>
      <c r="U998" s="11"/>
      <c r="W998" s="10"/>
      <c r="X998" s="11"/>
      <c r="Y998" s="11"/>
    </row>
    <row r="999">
      <c r="O999" s="3"/>
      <c r="T999" s="10"/>
      <c r="U999" s="11"/>
      <c r="W999" s="10"/>
      <c r="X999" s="11"/>
      <c r="Y999" s="11"/>
    </row>
    <row r="1000">
      <c r="O1000" s="3"/>
      <c r="T1000" s="10"/>
      <c r="U1000" s="11"/>
      <c r="W1000" s="10"/>
      <c r="X1000" s="11"/>
      <c r="Y1000" s="11"/>
    </row>
  </sheetData>
  <autoFilter ref="$B$1:$Z$1000">
    <sortState ref="B1:Z1000">
      <sortCondition descending="1" ref="X1:X1000"/>
      <sortCondition ref="R1:R1000"/>
      <sortCondition ref="U1:U1000"/>
      <sortCondition ref="V1:V1000"/>
      <sortCondition ref="T1:T1000"/>
      <sortCondition ref="B1:B1000"/>
    </sortState>
  </autoFilter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  <hyperlink r:id="rId702" ref="G703"/>
    <hyperlink r:id="rId703" ref="G704"/>
    <hyperlink r:id="rId704" ref="G705"/>
    <hyperlink r:id="rId705" ref="G706"/>
    <hyperlink r:id="rId706" ref="G707"/>
    <hyperlink r:id="rId707" ref="G708"/>
    <hyperlink r:id="rId708" ref="G709"/>
    <hyperlink r:id="rId709" ref="G710"/>
    <hyperlink r:id="rId710" ref="G711"/>
    <hyperlink r:id="rId711" ref="G712"/>
    <hyperlink r:id="rId712" ref="G713"/>
    <hyperlink r:id="rId713" ref="G714"/>
    <hyperlink r:id="rId714" ref="G715"/>
    <hyperlink r:id="rId715" ref="G716"/>
    <hyperlink r:id="rId716" ref="G717"/>
    <hyperlink r:id="rId717" ref="G718"/>
    <hyperlink r:id="rId718" ref="G719"/>
    <hyperlink r:id="rId719" ref="G720"/>
    <hyperlink r:id="rId720" ref="G721"/>
    <hyperlink r:id="rId721" ref="G722"/>
    <hyperlink r:id="rId722" ref="G723"/>
    <hyperlink r:id="rId723" ref="G724"/>
    <hyperlink r:id="rId724" ref="G725"/>
    <hyperlink r:id="rId725" ref="G726"/>
    <hyperlink r:id="rId726" ref="G727"/>
    <hyperlink r:id="rId727" ref="G728"/>
  </hyperlinks>
  <drawing r:id="rId72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sheetData>
    <row r="1">
      <c r="A1" s="7" t="s">
        <v>17</v>
      </c>
      <c r="B1" s="7" t="s">
        <v>2332</v>
      </c>
      <c r="D1" s="7" t="s">
        <v>17</v>
      </c>
      <c r="E1" s="7" t="s">
        <v>2333</v>
      </c>
      <c r="G1" s="7" t="s">
        <v>17</v>
      </c>
      <c r="H1" s="7" t="s">
        <v>2334</v>
      </c>
      <c r="J1" s="7" t="s">
        <v>17</v>
      </c>
      <c r="K1" s="7" t="s">
        <v>2335</v>
      </c>
      <c r="M1" s="7" t="s">
        <v>17</v>
      </c>
      <c r="N1" s="7" t="s">
        <v>2336</v>
      </c>
      <c r="P1" s="7" t="s">
        <v>17</v>
      </c>
      <c r="Q1" s="7" t="s">
        <v>2337</v>
      </c>
    </row>
    <row r="2">
      <c r="A2" s="15" t="s">
        <v>2338</v>
      </c>
      <c r="B2" s="10">
        <v>193.6750124761905</v>
      </c>
      <c r="D2" s="15" t="s">
        <v>2339</v>
      </c>
      <c r="E2" s="11">
        <v>0.13274336283185842</v>
      </c>
      <c r="G2" s="15" t="s">
        <v>2340</v>
      </c>
      <c r="H2" s="10">
        <v>8.427756404285715</v>
      </c>
      <c r="J2" s="15" t="s">
        <v>2341</v>
      </c>
      <c r="K2" s="10">
        <v>38.61816735041604</v>
      </c>
      <c r="M2" s="15" t="s">
        <v>2342</v>
      </c>
      <c r="N2" s="11">
        <v>0.004278577552099606</v>
      </c>
      <c r="P2" s="15" t="s">
        <v>2340</v>
      </c>
      <c r="Q2" s="7">
        <v>55241.0</v>
      </c>
    </row>
    <row r="3">
      <c r="A3" s="15" t="s">
        <v>2343</v>
      </c>
      <c r="B3" s="10">
        <v>235.41728992307694</v>
      </c>
      <c r="D3" s="15" t="s">
        <v>2344</v>
      </c>
      <c r="E3" s="11">
        <v>0.12</v>
      </c>
      <c r="G3" s="15" t="s">
        <v>2345</v>
      </c>
      <c r="H3" s="10">
        <v>10.914116285714286</v>
      </c>
      <c r="J3" s="15" t="s">
        <v>2346</v>
      </c>
      <c r="K3" s="10">
        <v>40.13367348149746</v>
      </c>
      <c r="M3" s="15" t="s">
        <v>2347</v>
      </c>
      <c r="N3" s="11">
        <v>0.003921226908330429</v>
      </c>
      <c r="P3" s="15" t="s">
        <v>2338</v>
      </c>
      <c r="Q3" s="7">
        <v>40640.0</v>
      </c>
    </row>
    <row r="4">
      <c r="A4" s="15" t="s">
        <v>2348</v>
      </c>
      <c r="B4" s="10">
        <v>290.4414722</v>
      </c>
      <c r="D4" s="15" t="s">
        <v>2349</v>
      </c>
      <c r="E4" s="11">
        <v>0.11797101449275363</v>
      </c>
      <c r="G4" s="15" t="s">
        <v>2346</v>
      </c>
      <c r="H4" s="10">
        <v>12.30716568292683</v>
      </c>
      <c r="J4" s="15" t="s">
        <v>2338</v>
      </c>
      <c r="K4" s="10">
        <v>40.56760691685357</v>
      </c>
      <c r="M4" s="15" t="s">
        <v>2350</v>
      </c>
      <c r="N4" s="11">
        <v>0.0038739517849580587</v>
      </c>
      <c r="P4" s="15" t="s">
        <v>2351</v>
      </c>
      <c r="Q4" s="7">
        <v>40039.0</v>
      </c>
    </row>
    <row r="5">
      <c r="A5" s="15" t="s">
        <v>2340</v>
      </c>
      <c r="B5" s="10">
        <v>311.52833082633055</v>
      </c>
      <c r="D5" s="15" t="s">
        <v>2352</v>
      </c>
      <c r="E5" s="11">
        <v>0.10454545454545455</v>
      </c>
      <c r="G5" s="15" t="s">
        <v>2338</v>
      </c>
      <c r="H5" s="10">
        <v>13.637696307142857</v>
      </c>
      <c r="J5" s="15" t="s">
        <v>2353</v>
      </c>
      <c r="K5" s="10">
        <v>43.43343254531127</v>
      </c>
      <c r="M5" s="15" t="s">
        <v>2354</v>
      </c>
      <c r="N5" s="11">
        <v>0.0038629639990317515</v>
      </c>
      <c r="P5" s="15" t="s">
        <v>2346</v>
      </c>
      <c r="Q5" s="7">
        <v>36503.0</v>
      </c>
    </row>
    <row r="6">
      <c r="A6" s="15" t="s">
        <v>2355</v>
      </c>
      <c r="B6" s="10">
        <v>320.29954886666667</v>
      </c>
      <c r="D6" s="15" t="s">
        <v>2356</v>
      </c>
      <c r="E6" s="11">
        <v>0.10025125628140705</v>
      </c>
      <c r="G6" s="15" t="s">
        <v>2341</v>
      </c>
      <c r="H6" s="10">
        <v>13.928529626923078</v>
      </c>
      <c r="J6" s="15" t="s">
        <v>2345</v>
      </c>
      <c r="K6" s="10">
        <v>43.60289587078732</v>
      </c>
      <c r="M6" s="15" t="s">
        <v>2348</v>
      </c>
      <c r="N6" s="11">
        <v>0.00367249945992655</v>
      </c>
      <c r="P6" s="15" t="s">
        <v>2357</v>
      </c>
      <c r="Q6" s="7">
        <v>33960.0</v>
      </c>
    </row>
    <row r="7">
      <c r="A7" s="15" t="s">
        <v>2349</v>
      </c>
      <c r="B7" s="10">
        <v>321.50257691346155</v>
      </c>
      <c r="D7" s="15" t="s">
        <v>2343</v>
      </c>
      <c r="E7" s="7">
        <v>0.10011655011655013</v>
      </c>
      <c r="G7" s="15" t="s">
        <v>2353</v>
      </c>
      <c r="H7" s="10">
        <v>14.932254042424244</v>
      </c>
      <c r="J7" s="15" t="s">
        <v>2340</v>
      </c>
      <c r="K7" s="10">
        <v>48.60875080015785</v>
      </c>
      <c r="M7" s="15" t="s">
        <v>2358</v>
      </c>
      <c r="N7" s="11">
        <v>0.003658350178342827</v>
      </c>
      <c r="P7" s="15" t="s">
        <v>2359</v>
      </c>
      <c r="Q7" s="7">
        <v>33865.0</v>
      </c>
    </row>
    <row r="8">
      <c r="A8" s="15" t="s">
        <v>2357</v>
      </c>
      <c r="B8" s="10">
        <v>323.98058853333333</v>
      </c>
      <c r="D8" s="15" t="s">
        <v>2360</v>
      </c>
      <c r="E8" s="11">
        <v>0.08214285714285714</v>
      </c>
      <c r="G8" s="15" t="s">
        <v>2361</v>
      </c>
      <c r="H8" s="10">
        <v>16.39801741601844</v>
      </c>
      <c r="J8" s="15" t="s">
        <v>2357</v>
      </c>
      <c r="K8" s="10">
        <v>51.68480093409694</v>
      </c>
      <c r="M8" s="15" t="s">
        <v>2362</v>
      </c>
      <c r="N8" s="11">
        <v>0.003412237772489455</v>
      </c>
      <c r="P8" s="15" t="s">
        <v>2363</v>
      </c>
      <c r="Q8" s="7">
        <v>30349.0</v>
      </c>
    </row>
    <row r="9">
      <c r="A9" s="15" t="s">
        <v>2341</v>
      </c>
      <c r="B9" s="10">
        <v>335.90805516666666</v>
      </c>
      <c r="D9" s="15" t="s">
        <v>2364</v>
      </c>
      <c r="E9" s="7">
        <v>0.0802675585284281</v>
      </c>
      <c r="G9" s="15" t="s">
        <v>2365</v>
      </c>
      <c r="H9" s="10">
        <v>17.15978166227802</v>
      </c>
      <c r="J9" s="15" t="s">
        <v>2365</v>
      </c>
      <c r="K9" s="10">
        <v>57.246685252511526</v>
      </c>
      <c r="M9" s="15" t="s">
        <v>2366</v>
      </c>
      <c r="N9" s="11">
        <v>0.00340599543257043</v>
      </c>
      <c r="P9" s="15" t="s">
        <v>2361</v>
      </c>
      <c r="Q9" s="7">
        <v>28839.0</v>
      </c>
    </row>
    <row r="10">
      <c r="A10" s="15" t="s">
        <v>2361</v>
      </c>
      <c r="B10" s="10">
        <v>337.8740293166667</v>
      </c>
      <c r="D10" s="15" t="s">
        <v>2367</v>
      </c>
      <c r="E10" s="11">
        <v>0.0796228539262595</v>
      </c>
      <c r="G10" s="15" t="s">
        <v>2357</v>
      </c>
      <c r="H10" s="10">
        <v>17.681292274110998</v>
      </c>
      <c r="J10" s="15" t="s">
        <v>2363</v>
      </c>
      <c r="K10" s="10">
        <v>63.10463879549369</v>
      </c>
      <c r="M10" s="15" t="s">
        <v>2368</v>
      </c>
      <c r="N10" s="11">
        <v>0.003370204531836528</v>
      </c>
      <c r="P10" s="15" t="s">
        <v>2341</v>
      </c>
      <c r="Q10" s="7">
        <v>28713.0</v>
      </c>
    </row>
    <row r="11">
      <c r="A11" s="15" t="s">
        <v>2351</v>
      </c>
      <c r="B11" s="10">
        <v>342.5789907391304</v>
      </c>
      <c r="D11" s="15" t="s">
        <v>2369</v>
      </c>
      <c r="E11" s="11">
        <v>0.07861160653038826</v>
      </c>
      <c r="G11" s="15" t="s">
        <v>2364</v>
      </c>
      <c r="H11" s="10">
        <v>19.4277968361204</v>
      </c>
      <c r="J11" s="15" t="s">
        <v>2361</v>
      </c>
      <c r="K11" s="10">
        <v>68.74021558898328</v>
      </c>
      <c r="M11" s="15" t="s">
        <v>2370</v>
      </c>
      <c r="N11" s="11">
        <v>0.003340687046958714</v>
      </c>
      <c r="P11" s="15" t="s">
        <v>2371</v>
      </c>
      <c r="Q11" s="7">
        <v>18926.5</v>
      </c>
    </row>
    <row r="12">
      <c r="A12" s="7" t="s">
        <v>2353</v>
      </c>
      <c r="B12" s="10">
        <v>375.5044375</v>
      </c>
      <c r="D12" s="7" t="s">
        <v>2372</v>
      </c>
      <c r="E12" s="11">
        <v>0.0784313725490196</v>
      </c>
      <c r="G12" s="7" t="s">
        <v>2373</v>
      </c>
      <c r="H12" s="10">
        <v>20.700691171875</v>
      </c>
      <c r="J12" s="7" t="s">
        <v>2364</v>
      </c>
      <c r="K12" s="10">
        <v>71.31492017732322</v>
      </c>
      <c r="M12" s="7" t="s">
        <v>2369</v>
      </c>
      <c r="N12" s="11">
        <v>0.003332745772341016</v>
      </c>
      <c r="P12" s="7" t="s">
        <v>2364</v>
      </c>
      <c r="Q12" s="7">
        <v>18502.0</v>
      </c>
    </row>
    <row r="13">
      <c r="A13" s="7" t="s">
        <v>2346</v>
      </c>
      <c r="B13" s="10">
        <v>375.9782635</v>
      </c>
      <c r="D13" s="7" t="s">
        <v>2374</v>
      </c>
      <c r="E13" s="11">
        <v>0.078</v>
      </c>
      <c r="G13" s="7" t="s">
        <v>2358</v>
      </c>
      <c r="H13" s="10">
        <v>20.868743945645647</v>
      </c>
      <c r="J13" s="7" t="s">
        <v>2367</v>
      </c>
      <c r="K13" s="10">
        <v>72.803655089046</v>
      </c>
      <c r="M13" s="7" t="s">
        <v>2375</v>
      </c>
      <c r="N13" s="11">
        <v>0.0033276704555405714</v>
      </c>
      <c r="P13" s="7" t="s">
        <v>2365</v>
      </c>
      <c r="Q13" s="7">
        <v>18304.0</v>
      </c>
    </row>
    <row r="14">
      <c r="A14" s="7" t="s">
        <v>2352</v>
      </c>
      <c r="B14" s="10">
        <v>380.3116775877193</v>
      </c>
      <c r="D14" s="7" t="s">
        <v>2366</v>
      </c>
      <c r="E14" s="11">
        <v>0.07552954292084726</v>
      </c>
      <c r="G14" s="7" t="s">
        <v>2375</v>
      </c>
      <c r="H14" s="10">
        <v>20.995354802325583</v>
      </c>
      <c r="J14" s="7" t="s">
        <v>2351</v>
      </c>
      <c r="K14" s="10">
        <v>73.99296126181338</v>
      </c>
      <c r="M14" s="7" t="s">
        <v>2376</v>
      </c>
      <c r="N14" s="11">
        <v>0.0032788340684856334</v>
      </c>
      <c r="P14" s="7" t="s">
        <v>2353</v>
      </c>
      <c r="Q14" s="7">
        <v>18073.0</v>
      </c>
    </row>
    <row r="15">
      <c r="A15" s="7" t="s">
        <v>2369</v>
      </c>
      <c r="B15" s="10">
        <v>385.2448781833333</v>
      </c>
      <c r="D15" s="7" t="s">
        <v>2351</v>
      </c>
      <c r="E15" s="11">
        <v>0.07537688442211055</v>
      </c>
      <c r="G15" s="7" t="s">
        <v>2377</v>
      </c>
      <c r="H15" s="10">
        <v>21.257195604967947</v>
      </c>
      <c r="J15" s="7" t="s">
        <v>2378</v>
      </c>
      <c r="K15" s="10">
        <v>75.41830047297888</v>
      </c>
      <c r="M15" s="7" t="s">
        <v>2345</v>
      </c>
      <c r="N15" s="11">
        <v>0.0032730922411092715</v>
      </c>
      <c r="P15" s="7" t="s">
        <v>2372</v>
      </c>
      <c r="Q15" s="7">
        <v>17930.0</v>
      </c>
    </row>
    <row r="16">
      <c r="A16" s="7" t="s">
        <v>2345</v>
      </c>
      <c r="B16" s="10">
        <v>388.56950259999996</v>
      </c>
      <c r="D16" s="7" t="s">
        <v>2379</v>
      </c>
      <c r="E16" s="11">
        <v>0.07386363636363637</v>
      </c>
      <c r="G16" s="7" t="s">
        <v>2380</v>
      </c>
      <c r="H16" s="10">
        <v>24.145796650793653</v>
      </c>
      <c r="J16" s="7" t="s">
        <v>2352</v>
      </c>
      <c r="K16" s="10">
        <v>75.48613080319046</v>
      </c>
      <c r="M16" s="7" t="s">
        <v>2381</v>
      </c>
      <c r="N16" s="11">
        <v>0.0032446549224140336</v>
      </c>
      <c r="P16" s="7" t="s">
        <v>2352</v>
      </c>
      <c r="Q16" s="7">
        <v>17003.0</v>
      </c>
    </row>
    <row r="17">
      <c r="A17" s="7" t="s">
        <v>2372</v>
      </c>
      <c r="B17" s="10">
        <v>390.9481646666666</v>
      </c>
      <c r="D17" s="7" t="s">
        <v>2371</v>
      </c>
      <c r="E17" s="11">
        <v>0.07202778278910338</v>
      </c>
      <c r="G17" s="7" t="s">
        <v>2370</v>
      </c>
      <c r="H17" s="10">
        <v>24.17807006060606</v>
      </c>
      <c r="J17" s="7" t="s">
        <v>2359</v>
      </c>
      <c r="K17" s="10">
        <v>78.3708111736364</v>
      </c>
      <c r="M17" s="7" t="s">
        <v>2353</v>
      </c>
      <c r="N17" s="11">
        <v>0.003219229531065565</v>
      </c>
      <c r="P17" s="7" t="s">
        <v>2382</v>
      </c>
      <c r="Q17" s="7">
        <v>16955.0</v>
      </c>
    </row>
    <row r="18">
      <c r="A18" s="7" t="s">
        <v>2381</v>
      </c>
      <c r="B18" s="10">
        <v>418.7894162843137</v>
      </c>
      <c r="D18" s="7" t="s">
        <v>2347</v>
      </c>
      <c r="E18" s="11">
        <v>0.07142857142857142</v>
      </c>
      <c r="G18" s="7" t="s">
        <v>2351</v>
      </c>
      <c r="H18" s="10">
        <v>24.35594607272727</v>
      </c>
      <c r="J18" s="7" t="s">
        <v>2349</v>
      </c>
      <c r="K18" s="10">
        <v>88.6951826523337</v>
      </c>
      <c r="M18" s="7" t="s">
        <v>2383</v>
      </c>
      <c r="N18" s="11">
        <v>0.0031533327736736065</v>
      </c>
      <c r="P18" s="7" t="s">
        <v>2378</v>
      </c>
      <c r="Q18" s="7">
        <v>16872.0</v>
      </c>
    </row>
    <row r="19">
      <c r="A19" s="7" t="s">
        <v>2364</v>
      </c>
      <c r="B19" s="10">
        <v>419.3906595454546</v>
      </c>
      <c r="D19" s="7" t="s">
        <v>2384</v>
      </c>
      <c r="E19" s="11">
        <v>0.07138454243717401</v>
      </c>
      <c r="G19" s="7" t="s">
        <v>2369</v>
      </c>
      <c r="H19" s="10">
        <v>24.440064528100073</v>
      </c>
      <c r="J19" s="7" t="s">
        <v>2372</v>
      </c>
      <c r="K19" s="10">
        <v>90.34110757748705</v>
      </c>
      <c r="M19" s="7" t="s">
        <v>2382</v>
      </c>
      <c r="N19" s="11">
        <v>0.003148758294011883</v>
      </c>
      <c r="P19" s="7" t="s">
        <v>2358</v>
      </c>
      <c r="Q19" s="7">
        <v>16162.5</v>
      </c>
    </row>
    <row r="20">
      <c r="A20" s="7" t="s">
        <v>2366</v>
      </c>
      <c r="B20" s="10">
        <v>421.2388980238095</v>
      </c>
      <c r="D20" s="7" t="s">
        <v>2381</v>
      </c>
      <c r="E20" s="11">
        <v>0.07083333333333333</v>
      </c>
      <c r="G20" s="7" t="s">
        <v>2359</v>
      </c>
      <c r="H20" s="10">
        <v>24.600224818181818</v>
      </c>
      <c r="J20" s="7" t="s">
        <v>2380</v>
      </c>
      <c r="K20" s="10">
        <v>95.50110378885836</v>
      </c>
      <c r="M20" s="7" t="s">
        <v>2367</v>
      </c>
      <c r="N20" s="11">
        <v>0.0031389300943132866</v>
      </c>
      <c r="P20" s="7" t="s">
        <v>2360</v>
      </c>
      <c r="Q20" s="7">
        <v>15681.5</v>
      </c>
    </row>
    <row r="21">
      <c r="A21" s="7" t="s">
        <v>2383</v>
      </c>
      <c r="B21" s="10">
        <v>422.44787333333335</v>
      </c>
      <c r="D21" s="7" t="s">
        <v>2361</v>
      </c>
      <c r="E21" s="11">
        <v>0.06952456733638353</v>
      </c>
      <c r="G21" s="7" t="s">
        <v>2347</v>
      </c>
      <c r="H21" s="10">
        <v>24.851307464285714</v>
      </c>
      <c r="J21" s="7" t="s">
        <v>2373</v>
      </c>
      <c r="K21" s="10">
        <v>96.08694036966887</v>
      </c>
      <c r="M21" s="7" t="s">
        <v>2384</v>
      </c>
      <c r="N21" s="11">
        <v>0.003112532201911288</v>
      </c>
      <c r="P21" s="7" t="s">
        <v>2349</v>
      </c>
      <c r="Q21" s="7">
        <v>15309.5</v>
      </c>
    </row>
    <row r="22">
      <c r="A22" s="7" t="s">
        <v>2378</v>
      </c>
      <c r="B22" s="10">
        <v>427.22124055555554</v>
      </c>
      <c r="D22" s="7" t="s">
        <v>2378</v>
      </c>
      <c r="E22" s="11">
        <v>0.06923076923076923</v>
      </c>
      <c r="G22" s="7" t="s">
        <v>2354</v>
      </c>
      <c r="H22" s="10">
        <v>25.13577159047619</v>
      </c>
      <c r="J22" s="7" t="s">
        <v>2375</v>
      </c>
      <c r="K22" s="10">
        <v>99.98865742414337</v>
      </c>
      <c r="M22" s="7" t="s">
        <v>2385</v>
      </c>
      <c r="N22" s="11">
        <v>0.0030923472543211484</v>
      </c>
      <c r="P22" s="7" t="s">
        <v>2379</v>
      </c>
      <c r="Q22" s="7">
        <v>14945.0</v>
      </c>
    </row>
    <row r="23">
      <c r="A23" s="7" t="s">
        <v>2375</v>
      </c>
      <c r="B23" s="10">
        <v>433.3341765</v>
      </c>
      <c r="D23" s="7" t="s">
        <v>2362</v>
      </c>
      <c r="E23" s="11">
        <v>0.06776556776556776</v>
      </c>
      <c r="G23" s="7" t="s">
        <v>2367</v>
      </c>
      <c r="H23" s="10">
        <v>25.31858743181818</v>
      </c>
      <c r="J23" s="7" t="s">
        <v>2358</v>
      </c>
      <c r="K23" s="10">
        <v>102.14548299166708</v>
      </c>
      <c r="M23" s="7" t="s">
        <v>2339</v>
      </c>
      <c r="N23" s="11">
        <v>0.0030556970230103246</v>
      </c>
      <c r="P23" s="7" t="s">
        <v>2383</v>
      </c>
      <c r="Q23" s="7">
        <v>14583.0</v>
      </c>
    </row>
    <row r="24">
      <c r="A24" s="7" t="s">
        <v>2356</v>
      </c>
      <c r="B24" s="10">
        <v>435.99262233223686</v>
      </c>
      <c r="D24" s="7" t="s">
        <v>2386</v>
      </c>
      <c r="E24" s="7">
        <v>0.06756756756756757</v>
      </c>
      <c r="G24" s="7" t="s">
        <v>2383</v>
      </c>
      <c r="H24" s="10">
        <v>25.3468724</v>
      </c>
      <c r="J24" s="7" t="s">
        <v>2371</v>
      </c>
      <c r="K24" s="10">
        <v>103.45945938828642</v>
      </c>
      <c r="M24" s="7" t="s">
        <v>2355</v>
      </c>
      <c r="N24" s="11">
        <v>0.0030541524726888287</v>
      </c>
      <c r="P24" s="7" t="s">
        <v>2343</v>
      </c>
      <c r="Q24" s="7">
        <v>14259.0</v>
      </c>
    </row>
    <row r="25">
      <c r="A25" s="7" t="s">
        <v>2365</v>
      </c>
      <c r="B25" s="10">
        <v>451.4815215</v>
      </c>
      <c r="D25" s="7" t="s">
        <v>2345</v>
      </c>
      <c r="E25" s="11">
        <v>0.06666666666666667</v>
      </c>
      <c r="G25" s="7" t="s">
        <v>2348</v>
      </c>
      <c r="H25" s="10">
        <v>25.551609983695652</v>
      </c>
      <c r="J25" s="7" t="s">
        <v>2348</v>
      </c>
      <c r="K25" s="10">
        <v>106.1565397868204</v>
      </c>
      <c r="M25" s="7" t="s">
        <v>2373</v>
      </c>
      <c r="N25" s="11">
        <v>0.003032198411835092</v>
      </c>
      <c r="P25" s="7" t="s">
        <v>2345</v>
      </c>
      <c r="Q25" s="7">
        <v>12405.0</v>
      </c>
    </row>
    <row r="26">
      <c r="A26" s="7" t="s">
        <v>2363</v>
      </c>
      <c r="B26" s="10">
        <v>451.9232855</v>
      </c>
      <c r="D26" s="7" t="s">
        <v>2387</v>
      </c>
      <c r="E26" s="11">
        <v>0.0654639175257732</v>
      </c>
      <c r="G26" s="7" t="s">
        <v>2378</v>
      </c>
      <c r="H26" s="10">
        <v>26.493868815384616</v>
      </c>
      <c r="J26" s="7" t="s">
        <v>2356</v>
      </c>
      <c r="K26" s="10">
        <v>106.25520477041712</v>
      </c>
      <c r="M26" s="7" t="s">
        <v>2361</v>
      </c>
      <c r="N26" s="11">
        <v>0.0029684284251377197</v>
      </c>
      <c r="P26" s="7" t="s">
        <v>2369</v>
      </c>
      <c r="Q26" s="7">
        <v>12349.5</v>
      </c>
    </row>
    <row r="27">
      <c r="A27" s="7" t="s">
        <v>2350</v>
      </c>
      <c r="B27" s="10">
        <v>460.73140897008545</v>
      </c>
      <c r="D27" s="7" t="s">
        <v>2375</v>
      </c>
      <c r="E27" s="11">
        <v>0.06521739130434782</v>
      </c>
      <c r="G27" s="7" t="s">
        <v>2362</v>
      </c>
      <c r="H27" s="10">
        <v>26.527622429612222</v>
      </c>
      <c r="J27" s="7" t="s">
        <v>2370</v>
      </c>
      <c r="K27" s="10">
        <v>106.36938455938558</v>
      </c>
      <c r="M27" s="7" t="s">
        <v>2372</v>
      </c>
      <c r="N27" s="11">
        <v>0.0029423982276377734</v>
      </c>
      <c r="P27" s="7" t="s">
        <v>2348</v>
      </c>
      <c r="Q27" s="7">
        <v>12287.0</v>
      </c>
    </row>
    <row r="28">
      <c r="A28" s="7" t="s">
        <v>2354</v>
      </c>
      <c r="B28" s="10">
        <v>464.061055</v>
      </c>
      <c r="D28" s="7" t="s">
        <v>2380</v>
      </c>
      <c r="E28" s="7">
        <v>0.06349206349206349</v>
      </c>
      <c r="G28" s="7" t="s">
        <v>2363</v>
      </c>
      <c r="H28" s="10">
        <v>26.98049465671642</v>
      </c>
      <c r="J28" s="7" t="s">
        <v>2377</v>
      </c>
      <c r="K28" s="10">
        <v>107.20420968559799</v>
      </c>
      <c r="M28" s="7" t="s">
        <v>2377</v>
      </c>
      <c r="N28" s="11">
        <v>0.002930041837498661</v>
      </c>
      <c r="P28" s="7" t="s">
        <v>2367</v>
      </c>
      <c r="Q28" s="7">
        <v>11674.5</v>
      </c>
    </row>
    <row r="29">
      <c r="A29" s="7" t="s">
        <v>2380</v>
      </c>
      <c r="B29" s="10">
        <v>473.4857969166667</v>
      </c>
      <c r="D29" s="7" t="s">
        <v>2348</v>
      </c>
      <c r="E29" s="11">
        <v>0.0625</v>
      </c>
      <c r="G29" s="7" t="s">
        <v>2386</v>
      </c>
      <c r="H29" s="10">
        <v>27.061324175675676</v>
      </c>
      <c r="J29" s="7" t="s">
        <v>2381</v>
      </c>
      <c r="K29" s="10">
        <v>108.29448513092439</v>
      </c>
      <c r="M29" s="7" t="s">
        <v>2387</v>
      </c>
      <c r="N29" s="11">
        <v>0.0029196376553312755</v>
      </c>
      <c r="P29" s="7" t="s">
        <v>2374</v>
      </c>
      <c r="Q29" s="7">
        <v>11513.0</v>
      </c>
    </row>
    <row r="30">
      <c r="A30" s="7" t="s">
        <v>2371</v>
      </c>
      <c r="B30" s="10">
        <v>476.4681103988096</v>
      </c>
      <c r="D30" s="7" t="s">
        <v>2359</v>
      </c>
      <c r="E30" s="11">
        <v>0.06153846153846154</v>
      </c>
      <c r="G30" s="7" t="s">
        <v>2352</v>
      </c>
      <c r="H30" s="10">
        <v>27.31182305818182</v>
      </c>
      <c r="J30" s="7" t="s">
        <v>2386</v>
      </c>
      <c r="K30" s="10">
        <v>108.32286724689538</v>
      </c>
      <c r="M30" s="7" t="s">
        <v>2365</v>
      </c>
      <c r="N30" s="11">
        <v>0.002916673943797265</v>
      </c>
      <c r="P30" s="7" t="s">
        <v>2362</v>
      </c>
      <c r="Q30" s="7">
        <v>11350.0</v>
      </c>
    </row>
    <row r="31">
      <c r="A31" s="7" t="s">
        <v>2386</v>
      </c>
      <c r="B31" s="10">
        <v>477.3987759666667</v>
      </c>
      <c r="D31" s="7" t="s">
        <v>2376</v>
      </c>
      <c r="E31" s="11">
        <v>0.058486943164362516</v>
      </c>
      <c r="G31" s="7" t="s">
        <v>2379</v>
      </c>
      <c r="H31" s="10">
        <v>27.377634203703703</v>
      </c>
      <c r="J31" s="7" t="s">
        <v>2360</v>
      </c>
      <c r="K31" s="10">
        <v>113.2515887102262</v>
      </c>
      <c r="M31" s="7" t="s">
        <v>2349</v>
      </c>
      <c r="N31" s="11">
        <v>0.002916361211888486</v>
      </c>
      <c r="P31" s="7" t="s">
        <v>2376</v>
      </c>
      <c r="Q31" s="7">
        <v>11161.0</v>
      </c>
    </row>
    <row r="32">
      <c r="A32" s="7" t="s">
        <v>2384</v>
      </c>
      <c r="B32" s="10">
        <v>483.88299106666665</v>
      </c>
      <c r="D32" s="7" t="s">
        <v>2350</v>
      </c>
      <c r="E32" s="11">
        <v>0.05817352066454723</v>
      </c>
      <c r="G32" s="7" t="s">
        <v>2381</v>
      </c>
      <c r="H32" s="10">
        <v>27.48488562545399</v>
      </c>
      <c r="J32" s="7" t="s">
        <v>2369</v>
      </c>
      <c r="K32" s="10">
        <v>114.31734841560763</v>
      </c>
      <c r="M32" s="7" t="s">
        <v>2378</v>
      </c>
      <c r="N32" s="11">
        <v>0.0028724874733628983</v>
      </c>
      <c r="P32" s="7" t="s">
        <v>2385</v>
      </c>
      <c r="Q32" s="7">
        <v>10713.0</v>
      </c>
    </row>
    <row r="33">
      <c r="A33" s="7" t="s">
        <v>2367</v>
      </c>
      <c r="B33" s="10">
        <v>487.70653970833337</v>
      </c>
      <c r="D33" s="7" t="s">
        <v>2368</v>
      </c>
      <c r="E33" s="11">
        <v>0.05711206896551724</v>
      </c>
      <c r="G33" s="7" t="s">
        <v>2356</v>
      </c>
      <c r="H33" s="10">
        <v>29.807743020687333</v>
      </c>
      <c r="J33" s="7" t="s">
        <v>2347</v>
      </c>
      <c r="K33" s="10">
        <v>118.56085325693607</v>
      </c>
      <c r="M33" s="7" t="s">
        <v>2364</v>
      </c>
      <c r="N33" s="11">
        <v>0.002869357155609119</v>
      </c>
      <c r="P33" s="7" t="s">
        <v>2384</v>
      </c>
      <c r="Q33" s="7">
        <v>10704.5</v>
      </c>
    </row>
    <row r="34">
      <c r="A34" s="7" t="s">
        <v>2370</v>
      </c>
      <c r="B34" s="10">
        <v>489.9155955</v>
      </c>
      <c r="D34" s="7" t="s">
        <v>2342</v>
      </c>
      <c r="E34" s="11">
        <v>0.05563186813186813</v>
      </c>
      <c r="G34" s="7" t="s">
        <v>2355</v>
      </c>
      <c r="H34" s="10">
        <v>29.849732825396824</v>
      </c>
      <c r="J34" s="7" t="s">
        <v>2362</v>
      </c>
      <c r="K34" s="10">
        <v>118.90183948794925</v>
      </c>
      <c r="M34" s="7" t="s">
        <v>2344</v>
      </c>
      <c r="N34" s="11">
        <v>0.00286820593718629</v>
      </c>
      <c r="P34" s="7" t="s">
        <v>2381</v>
      </c>
      <c r="Q34" s="7">
        <v>10108.0</v>
      </c>
    </row>
    <row r="35">
      <c r="A35" s="7" t="s">
        <v>2377</v>
      </c>
      <c r="B35" s="10">
        <v>492.3645862916667</v>
      </c>
      <c r="D35" s="7" t="s">
        <v>2353</v>
      </c>
      <c r="E35" s="11">
        <v>0.0547945205479452</v>
      </c>
      <c r="G35" s="7" t="s">
        <v>2385</v>
      </c>
      <c r="H35" s="10">
        <v>31.722228877551018</v>
      </c>
      <c r="J35" s="7" t="s">
        <v>2379</v>
      </c>
      <c r="K35" s="10">
        <v>120.98136227495908</v>
      </c>
      <c r="M35" s="7" t="s">
        <v>2351</v>
      </c>
      <c r="N35" s="11">
        <v>0.0028548997216472772</v>
      </c>
      <c r="P35" s="7" t="s">
        <v>2347</v>
      </c>
      <c r="Q35" s="7">
        <v>9831.0</v>
      </c>
    </row>
    <row r="36">
      <c r="A36" s="7" t="s">
        <v>2385</v>
      </c>
      <c r="B36" s="10">
        <v>508.60899600000005</v>
      </c>
      <c r="D36" s="7" t="s">
        <v>2358</v>
      </c>
      <c r="E36" s="11">
        <v>0.05440281030444965</v>
      </c>
      <c r="G36" s="7" t="s">
        <v>2350</v>
      </c>
      <c r="H36" s="10">
        <v>33.90640068563271</v>
      </c>
      <c r="J36" s="7" t="s">
        <v>2384</v>
      </c>
      <c r="K36" s="10">
        <v>121.14661677635497</v>
      </c>
      <c r="M36" s="7" t="s">
        <v>2374</v>
      </c>
      <c r="N36" s="11">
        <v>0.0028103616813294234</v>
      </c>
      <c r="P36" s="7" t="s">
        <v>2366</v>
      </c>
      <c r="Q36" s="7">
        <v>9806.0</v>
      </c>
    </row>
    <row r="37">
      <c r="A37" s="7" t="s">
        <v>2379</v>
      </c>
      <c r="B37" s="10">
        <v>510.9193016666666</v>
      </c>
      <c r="D37" s="7" t="s">
        <v>2346</v>
      </c>
      <c r="E37" s="11">
        <v>0.05365853658536585</v>
      </c>
      <c r="G37" s="7" t="s">
        <v>2371</v>
      </c>
      <c r="H37" s="10">
        <v>33.98383372413568</v>
      </c>
      <c r="J37" s="7" t="s">
        <v>2350</v>
      </c>
      <c r="K37" s="10">
        <v>125.51408684992742</v>
      </c>
      <c r="M37" s="7" t="s">
        <v>2341</v>
      </c>
      <c r="N37" s="11">
        <v>0.002804642166344294</v>
      </c>
      <c r="P37" s="7" t="s">
        <v>2386</v>
      </c>
      <c r="Q37" s="7">
        <v>9539.0</v>
      </c>
    </row>
    <row r="38">
      <c r="A38" s="7" t="s">
        <v>2358</v>
      </c>
      <c r="B38" s="10">
        <v>512.9831588611112</v>
      </c>
      <c r="D38" s="7" t="s">
        <v>2377</v>
      </c>
      <c r="E38" s="11">
        <v>0.053571428571428575</v>
      </c>
      <c r="G38" s="7" t="s">
        <v>2382</v>
      </c>
      <c r="H38" s="10">
        <v>35.68637318644068</v>
      </c>
      <c r="J38" s="7" t="s">
        <v>2354</v>
      </c>
      <c r="K38" s="10">
        <v>126.7862366271221</v>
      </c>
      <c r="M38" s="7" t="s">
        <v>2386</v>
      </c>
      <c r="N38" s="11">
        <v>0.0027844110457171437</v>
      </c>
      <c r="P38" s="7" t="s">
        <v>2350</v>
      </c>
      <c r="Q38" s="7">
        <v>9449.5</v>
      </c>
    </row>
    <row r="39">
      <c r="A39" s="7" t="s">
        <v>2362</v>
      </c>
      <c r="B39" s="10">
        <v>519.85705155</v>
      </c>
      <c r="D39" s="7" t="s">
        <v>2354</v>
      </c>
      <c r="E39" s="11">
        <v>0.0527982527982528</v>
      </c>
      <c r="G39" s="7" t="s">
        <v>2376</v>
      </c>
      <c r="H39" s="10">
        <v>36.00314324451659</v>
      </c>
      <c r="J39" s="7" t="s">
        <v>2387</v>
      </c>
      <c r="K39" s="10">
        <v>135.16746190085723</v>
      </c>
      <c r="M39" s="7" t="s">
        <v>2379</v>
      </c>
      <c r="N39" s="11">
        <v>0.0027666343892654584</v>
      </c>
      <c r="P39" s="7" t="s">
        <v>2355</v>
      </c>
      <c r="Q39" s="7">
        <v>9438.0</v>
      </c>
    </row>
    <row r="40">
      <c r="A40" s="7" t="s">
        <v>2339</v>
      </c>
      <c r="B40" s="10">
        <v>525.7886953333333</v>
      </c>
      <c r="D40" s="7" t="s">
        <v>2338</v>
      </c>
      <c r="E40" s="11">
        <v>0.05154639175257732</v>
      </c>
      <c r="G40" s="7" t="s">
        <v>2368</v>
      </c>
      <c r="H40" s="10">
        <v>36.36627835982143</v>
      </c>
      <c r="J40" s="7" t="s">
        <v>2376</v>
      </c>
      <c r="K40" s="10">
        <v>135.99156743279815</v>
      </c>
      <c r="M40" s="7" t="s">
        <v>2371</v>
      </c>
      <c r="N40" s="11">
        <v>0.0027552382266059416</v>
      </c>
      <c r="P40" s="7" t="s">
        <v>2375</v>
      </c>
      <c r="Q40" s="7">
        <v>9300.0</v>
      </c>
    </row>
    <row r="41">
      <c r="A41" s="7" t="s">
        <v>2382</v>
      </c>
      <c r="B41" s="10">
        <v>526.3740045000001</v>
      </c>
      <c r="D41" s="7" t="s">
        <v>2385</v>
      </c>
      <c r="E41" s="11">
        <v>0.050505050505050504</v>
      </c>
      <c r="G41" s="7" t="s">
        <v>2372</v>
      </c>
      <c r="H41" s="10">
        <v>37.12495635897436</v>
      </c>
      <c r="J41" s="7" t="s">
        <v>2385</v>
      </c>
      <c r="K41" s="10">
        <v>136.8883011398835</v>
      </c>
      <c r="M41" s="7" t="s">
        <v>2340</v>
      </c>
      <c r="N41" s="11">
        <v>0.0027505556473069875</v>
      </c>
      <c r="P41" s="7" t="s">
        <v>2342</v>
      </c>
      <c r="Q41" s="7">
        <v>8771.0</v>
      </c>
    </row>
    <row r="42">
      <c r="A42" s="16" t="s">
        <v>2344</v>
      </c>
      <c r="B42" s="10">
        <v>531.830957</v>
      </c>
      <c r="D42" s="16" t="s">
        <v>2382</v>
      </c>
      <c r="E42" s="11">
        <v>0.05</v>
      </c>
      <c r="G42" s="16" t="s">
        <v>2342</v>
      </c>
      <c r="H42" s="10">
        <v>37.590995121370966</v>
      </c>
      <c r="J42" s="16" t="s">
        <v>2344</v>
      </c>
      <c r="K42" s="10">
        <v>137.25309360873499</v>
      </c>
      <c r="M42" s="16" t="s">
        <v>2338</v>
      </c>
      <c r="N42" s="11">
        <v>0.002745326103689513</v>
      </c>
      <c r="P42" s="16" t="s">
        <v>2380</v>
      </c>
      <c r="Q42" s="7">
        <v>8686.5</v>
      </c>
    </row>
    <row r="43">
      <c r="A43" s="16" t="s">
        <v>2374</v>
      </c>
      <c r="B43" s="10">
        <v>534.772047</v>
      </c>
      <c r="D43" s="16" t="s">
        <v>2383</v>
      </c>
      <c r="E43" s="11">
        <v>0.047619047619047616</v>
      </c>
      <c r="G43" s="16" t="s">
        <v>2344</v>
      </c>
      <c r="H43" s="10">
        <v>37.86340801621622</v>
      </c>
      <c r="J43" s="16" t="s">
        <v>2382</v>
      </c>
      <c r="K43" s="10">
        <v>138.31619973335555</v>
      </c>
      <c r="M43" s="16" t="s">
        <v>2352</v>
      </c>
      <c r="N43" s="11">
        <v>0.0027110368698210073</v>
      </c>
      <c r="P43" s="16" t="s">
        <v>2370</v>
      </c>
      <c r="Q43" s="7">
        <v>8670.0</v>
      </c>
    </row>
    <row r="44">
      <c r="A44" s="16" t="s">
        <v>2373</v>
      </c>
      <c r="B44" s="10">
        <v>535.9629293333334</v>
      </c>
      <c r="D44" s="16" t="s">
        <v>2341</v>
      </c>
      <c r="E44" s="11">
        <v>0.045454545454545456</v>
      </c>
      <c r="G44" s="16" t="s">
        <v>2349</v>
      </c>
      <c r="H44" s="10">
        <v>38.65575681523809</v>
      </c>
      <c r="J44" s="16" t="s">
        <v>2342</v>
      </c>
      <c r="K44" s="10">
        <v>141.87758390153007</v>
      </c>
      <c r="M44" s="16" t="s">
        <v>2359</v>
      </c>
      <c r="N44" s="11">
        <v>0.0027104053975455125</v>
      </c>
      <c r="P44" s="16" t="s">
        <v>2387</v>
      </c>
      <c r="Q44" s="7">
        <v>8458.0</v>
      </c>
    </row>
    <row r="45">
      <c r="A45" s="16" t="s">
        <v>2360</v>
      </c>
      <c r="B45" s="10">
        <v>559.5174033333333</v>
      </c>
      <c r="D45" s="16" t="s">
        <v>2370</v>
      </c>
      <c r="E45" s="11">
        <v>0.045454545454545456</v>
      </c>
      <c r="G45" s="16" t="s">
        <v>2384</v>
      </c>
      <c r="H45" s="10">
        <v>38.9502418244302</v>
      </c>
      <c r="J45" s="16" t="s">
        <v>2383</v>
      </c>
      <c r="K45" s="10">
        <v>143.06348362398978</v>
      </c>
      <c r="M45" s="16" t="s">
        <v>2346</v>
      </c>
      <c r="N45" s="11">
        <v>0.002693467336683417</v>
      </c>
      <c r="P45" s="16" t="s">
        <v>2339</v>
      </c>
      <c r="Q45" s="7">
        <v>8357.0</v>
      </c>
    </row>
    <row r="46">
      <c r="A46" s="16" t="s">
        <v>2376</v>
      </c>
      <c r="B46" s="10">
        <v>635.0425441944444</v>
      </c>
      <c r="D46" s="16" t="s">
        <v>2365</v>
      </c>
      <c r="E46" s="7">
        <v>0.044382194598853245</v>
      </c>
      <c r="G46" s="16" t="s">
        <v>2374</v>
      </c>
      <c r="H46" s="10">
        <v>39.2142880375</v>
      </c>
      <c r="J46" s="16" t="s">
        <v>2343</v>
      </c>
      <c r="K46" s="10">
        <v>148.9402749172669</v>
      </c>
      <c r="M46" s="16" t="s">
        <v>2360</v>
      </c>
      <c r="N46" s="11">
        <v>0.0026708757350706134</v>
      </c>
      <c r="P46" s="16" t="s">
        <v>2354</v>
      </c>
      <c r="Q46" s="7">
        <v>7888.0</v>
      </c>
    </row>
    <row r="47">
      <c r="A47" s="16" t="s">
        <v>2347</v>
      </c>
      <c r="B47" s="10">
        <v>677.3383912222222</v>
      </c>
      <c r="D47" s="16" t="s">
        <v>2357</v>
      </c>
      <c r="E47" s="11">
        <v>0.04224914569742156</v>
      </c>
      <c r="G47" s="16" t="s">
        <v>2360</v>
      </c>
      <c r="H47" s="10">
        <v>45.715621676170954</v>
      </c>
      <c r="J47" s="16" t="s">
        <v>2355</v>
      </c>
      <c r="K47" s="10">
        <v>163.25306920864642</v>
      </c>
      <c r="M47" s="16" t="s">
        <v>2380</v>
      </c>
      <c r="N47" s="11">
        <v>0.0026425322027028297</v>
      </c>
      <c r="P47" s="16" t="s">
        <v>2373</v>
      </c>
      <c r="Q47" s="7">
        <v>7757.0</v>
      </c>
    </row>
    <row r="48">
      <c r="A48" s="16" t="s">
        <v>2342</v>
      </c>
      <c r="B48" s="10">
        <v>697.0326862291668</v>
      </c>
      <c r="D48" s="16" t="s">
        <v>2373</v>
      </c>
      <c r="E48" s="11">
        <v>0.0375</v>
      </c>
      <c r="G48" s="16" t="s">
        <v>2343</v>
      </c>
      <c r="H48" s="10">
        <v>46.74495926704546</v>
      </c>
      <c r="J48" s="16" t="s">
        <v>2368</v>
      </c>
      <c r="K48" s="10">
        <v>175.0246296838503</v>
      </c>
      <c r="M48" s="16" t="s">
        <v>2356</v>
      </c>
      <c r="N48" s="11">
        <v>0.0026223282164182047</v>
      </c>
      <c r="P48" s="16" t="s">
        <v>2377</v>
      </c>
      <c r="Q48" s="7">
        <v>6568.0</v>
      </c>
    </row>
    <row r="49">
      <c r="A49" s="16" t="s">
        <v>2359</v>
      </c>
      <c r="B49" s="10">
        <v>806.8738933333333</v>
      </c>
      <c r="D49" s="16" t="s">
        <v>2363</v>
      </c>
      <c r="E49" s="11">
        <v>0.03550295857988166</v>
      </c>
      <c r="G49" s="16" t="s">
        <v>2387</v>
      </c>
      <c r="H49" s="10">
        <v>47.94844855031721</v>
      </c>
      <c r="J49" s="16" t="s">
        <v>2374</v>
      </c>
      <c r="K49" s="10">
        <v>198.69214671345662</v>
      </c>
      <c r="M49" s="16" t="s">
        <v>2357</v>
      </c>
      <c r="N49" s="11">
        <v>0.0025716862219255913</v>
      </c>
      <c r="P49" s="16" t="s">
        <v>2344</v>
      </c>
      <c r="Q49" s="7">
        <v>6272.0</v>
      </c>
    </row>
    <row r="50">
      <c r="A50" s="16" t="s">
        <v>2368</v>
      </c>
      <c r="B50" s="10">
        <v>1016.1123455238096</v>
      </c>
      <c r="D50" s="16" t="s">
        <v>2355</v>
      </c>
      <c r="E50" s="11">
        <v>0.03488372093023256</v>
      </c>
      <c r="G50" s="16" t="s">
        <v>2366</v>
      </c>
      <c r="H50" s="10">
        <v>53.95232035638998</v>
      </c>
      <c r="J50" s="16" t="s">
        <v>2366</v>
      </c>
      <c r="K50" s="10">
        <v>203.055663244213</v>
      </c>
      <c r="M50" s="16" t="s">
        <v>2343</v>
      </c>
      <c r="N50" s="11">
        <v>0.0025708829146466874</v>
      </c>
      <c r="P50" s="16" t="s">
        <v>2356</v>
      </c>
      <c r="Q50" s="7">
        <v>5914.5</v>
      </c>
    </row>
    <row r="51">
      <c r="A51" s="16" t="s">
        <v>2387</v>
      </c>
      <c r="B51" s="10">
        <v>1137.798246325</v>
      </c>
      <c r="D51" s="16" t="s">
        <v>2340</v>
      </c>
      <c r="E51" s="7">
        <v>0.03</v>
      </c>
      <c r="G51" s="16" t="s">
        <v>2339</v>
      </c>
      <c r="H51" s="10">
        <v>70.61455104545455</v>
      </c>
      <c r="J51" s="16" t="s">
        <v>2339</v>
      </c>
      <c r="K51" s="10">
        <v>210.677350369798</v>
      </c>
      <c r="M51" s="16" t="s">
        <v>2363</v>
      </c>
      <c r="N51" s="11">
        <v>0.0024263693967291025</v>
      </c>
      <c r="P51" s="16" t="s">
        <v>2368</v>
      </c>
      <c r="Q51" s="7">
        <v>4162.5</v>
      </c>
    </row>
  </sheetData>
  <conditionalFormatting sqref="B1:B1000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:E1000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1:K1000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N1:N1000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1:H1000">
    <cfRule type="colorScale" priority="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Q1:Q1000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sheetData>
    <row r="1">
      <c r="C1" s="17"/>
      <c r="F1" s="17"/>
      <c r="I1" s="17"/>
      <c r="L1" s="17"/>
      <c r="O1" s="17"/>
      <c r="R1" s="17"/>
      <c r="U1" s="17"/>
      <c r="V1" s="17"/>
      <c r="W1" s="17"/>
      <c r="X1" s="17"/>
      <c r="Y1" s="17"/>
      <c r="Z1" s="17"/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>
      <c r="E52" s="11"/>
      <c r="Q52" s="20"/>
    </row>
    <row r="53">
      <c r="E53" s="11"/>
      <c r="Q53" s="20"/>
    </row>
    <row r="54">
      <c r="E54" s="11"/>
      <c r="Q54" s="20"/>
    </row>
    <row r="55">
      <c r="E55" s="11"/>
      <c r="Q55" s="20"/>
    </row>
    <row r="56">
      <c r="E56" s="11"/>
      <c r="Q56" s="20"/>
    </row>
    <row r="57">
      <c r="E57" s="11"/>
      <c r="Q57" s="20"/>
    </row>
    <row r="58">
      <c r="E58" s="11"/>
      <c r="Q58" s="20"/>
    </row>
    <row r="59">
      <c r="E59" s="11"/>
      <c r="Q59" s="20"/>
    </row>
    <row r="60">
      <c r="E60" s="11"/>
      <c r="Q60" s="20"/>
    </row>
    <row r="61">
      <c r="E61" s="11"/>
      <c r="Q61" s="20"/>
    </row>
    <row r="62">
      <c r="E62" s="11"/>
      <c r="Q62" s="20"/>
    </row>
    <row r="63">
      <c r="E63" s="11"/>
      <c r="Q63" s="20"/>
    </row>
    <row r="64">
      <c r="E64" s="11"/>
      <c r="Q64" s="20"/>
    </row>
    <row r="65">
      <c r="E65" s="11"/>
      <c r="Q65" s="20"/>
    </row>
    <row r="66">
      <c r="E66" s="11"/>
      <c r="Q66" s="20"/>
    </row>
    <row r="67">
      <c r="E67" s="11"/>
      <c r="Q67" s="20"/>
    </row>
    <row r="68">
      <c r="E68" s="11"/>
      <c r="Q68" s="20"/>
    </row>
    <row r="69">
      <c r="E69" s="11"/>
      <c r="Q69" s="20"/>
    </row>
    <row r="70">
      <c r="E70" s="11"/>
      <c r="Q70" s="20"/>
    </row>
    <row r="71">
      <c r="E71" s="11"/>
      <c r="Q71" s="20"/>
    </row>
    <row r="72">
      <c r="E72" s="11"/>
      <c r="Q72" s="20"/>
    </row>
    <row r="73">
      <c r="E73" s="11"/>
      <c r="Q73" s="20"/>
    </row>
    <row r="74">
      <c r="E74" s="11"/>
      <c r="Q74" s="20"/>
    </row>
    <row r="75">
      <c r="E75" s="11"/>
      <c r="Q75" s="20"/>
    </row>
    <row r="76">
      <c r="E76" s="11"/>
      <c r="Q76" s="20"/>
    </row>
    <row r="77">
      <c r="E77" s="11"/>
      <c r="Q77" s="20"/>
    </row>
    <row r="78">
      <c r="E78" s="11"/>
      <c r="Q78" s="20"/>
    </row>
    <row r="79">
      <c r="E79" s="11"/>
      <c r="Q79" s="20"/>
    </row>
    <row r="80">
      <c r="E80" s="11"/>
      <c r="Q80" s="20"/>
    </row>
    <row r="81">
      <c r="E81" s="11"/>
      <c r="Q81" s="20"/>
    </row>
    <row r="82">
      <c r="E82" s="11"/>
      <c r="Q82" s="20"/>
    </row>
    <row r="83">
      <c r="E83" s="11"/>
      <c r="Q83" s="20"/>
    </row>
    <row r="84">
      <c r="E84" s="11"/>
      <c r="Q84" s="20"/>
    </row>
    <row r="85">
      <c r="E85" s="11"/>
      <c r="Q85" s="20"/>
    </row>
    <row r="86">
      <c r="E86" s="11"/>
      <c r="Q86" s="20"/>
    </row>
    <row r="87">
      <c r="E87" s="11"/>
      <c r="Q87" s="20"/>
    </row>
    <row r="88">
      <c r="E88" s="11"/>
      <c r="Q88" s="20"/>
    </row>
    <row r="89">
      <c r="E89" s="11"/>
      <c r="Q89" s="20"/>
    </row>
    <row r="90">
      <c r="E90" s="11"/>
      <c r="Q90" s="20"/>
    </row>
    <row r="91">
      <c r="E91" s="11"/>
      <c r="Q91" s="20"/>
    </row>
    <row r="92">
      <c r="E92" s="11"/>
      <c r="Q92" s="20"/>
    </row>
    <row r="93">
      <c r="E93" s="11"/>
      <c r="Q93" s="20"/>
    </row>
    <row r="94">
      <c r="E94" s="11"/>
      <c r="Q94" s="20"/>
    </row>
    <row r="95">
      <c r="E95" s="11"/>
      <c r="Q95" s="20"/>
    </row>
    <row r="96">
      <c r="E96" s="11"/>
      <c r="Q96" s="20"/>
    </row>
    <row r="97">
      <c r="E97" s="11"/>
      <c r="Q97" s="20"/>
    </row>
    <row r="98">
      <c r="E98" s="11"/>
      <c r="Q98" s="20"/>
    </row>
    <row r="99">
      <c r="E99" s="11"/>
      <c r="Q99" s="20"/>
    </row>
    <row r="100">
      <c r="E100" s="11"/>
      <c r="Q100" s="20"/>
    </row>
    <row r="101">
      <c r="E101" s="11"/>
      <c r="Q101" s="20"/>
    </row>
    <row r="102">
      <c r="E102" s="11"/>
      <c r="Q102" s="20"/>
    </row>
    <row r="103">
      <c r="E103" s="11"/>
      <c r="Q103" s="20"/>
    </row>
    <row r="104">
      <c r="E104" s="11"/>
      <c r="Q104" s="20"/>
    </row>
    <row r="105">
      <c r="E105" s="11"/>
      <c r="Q105" s="20"/>
    </row>
    <row r="106">
      <c r="E106" s="11"/>
      <c r="Q106" s="20"/>
    </row>
    <row r="107">
      <c r="E107" s="11"/>
      <c r="Q107" s="20"/>
    </row>
    <row r="108">
      <c r="E108" s="11"/>
      <c r="Q108" s="20"/>
    </row>
    <row r="109">
      <c r="E109" s="11"/>
      <c r="Q109" s="20"/>
    </row>
    <row r="110">
      <c r="E110" s="11"/>
      <c r="Q110" s="20"/>
    </row>
    <row r="111">
      <c r="E111" s="11"/>
      <c r="Q111" s="20"/>
    </row>
    <row r="112">
      <c r="E112" s="11"/>
      <c r="Q112" s="20"/>
    </row>
    <row r="113">
      <c r="E113" s="11"/>
      <c r="Q113" s="20"/>
    </row>
    <row r="114">
      <c r="E114" s="11"/>
      <c r="Q114" s="20"/>
    </row>
    <row r="115">
      <c r="E115" s="11"/>
      <c r="Q115" s="20"/>
    </row>
    <row r="116">
      <c r="E116" s="11"/>
      <c r="Q116" s="20"/>
    </row>
    <row r="117">
      <c r="E117" s="11"/>
      <c r="Q117" s="20"/>
    </row>
    <row r="118">
      <c r="E118" s="11"/>
      <c r="Q118" s="20"/>
    </row>
    <row r="119">
      <c r="E119" s="11"/>
      <c r="Q119" s="20"/>
    </row>
    <row r="120">
      <c r="E120" s="11"/>
      <c r="Q120" s="20"/>
    </row>
    <row r="121">
      <c r="E121" s="11"/>
      <c r="Q121" s="20"/>
    </row>
    <row r="122">
      <c r="E122" s="11"/>
      <c r="Q122" s="20"/>
    </row>
    <row r="123">
      <c r="E123" s="11"/>
      <c r="Q123" s="20"/>
    </row>
    <row r="124">
      <c r="E124" s="11"/>
      <c r="Q124" s="20"/>
    </row>
    <row r="125">
      <c r="E125" s="11"/>
      <c r="Q125" s="20"/>
    </row>
    <row r="126">
      <c r="E126" s="11"/>
      <c r="Q126" s="20"/>
    </row>
    <row r="127">
      <c r="E127" s="11"/>
      <c r="Q127" s="20"/>
    </row>
    <row r="128">
      <c r="E128" s="11"/>
      <c r="Q128" s="20"/>
    </row>
    <row r="129">
      <c r="E129" s="11"/>
      <c r="Q129" s="20"/>
    </row>
    <row r="130">
      <c r="E130" s="11"/>
      <c r="Q130" s="20"/>
    </row>
    <row r="131">
      <c r="E131" s="11"/>
      <c r="Q131" s="20"/>
    </row>
    <row r="132">
      <c r="E132" s="11"/>
      <c r="Q132" s="20"/>
    </row>
    <row r="133">
      <c r="E133" s="11"/>
      <c r="Q133" s="20"/>
    </row>
    <row r="134">
      <c r="E134" s="11"/>
      <c r="Q134" s="20"/>
    </row>
    <row r="135">
      <c r="E135" s="11"/>
      <c r="Q135" s="20"/>
    </row>
    <row r="136">
      <c r="E136" s="11"/>
      <c r="Q136" s="20"/>
    </row>
    <row r="137">
      <c r="E137" s="11"/>
      <c r="Q137" s="20"/>
    </row>
    <row r="138">
      <c r="E138" s="11"/>
      <c r="Q138" s="20"/>
    </row>
    <row r="139">
      <c r="E139" s="11"/>
      <c r="Q139" s="20"/>
    </row>
    <row r="140">
      <c r="E140" s="11"/>
      <c r="Q140" s="20"/>
    </row>
    <row r="141">
      <c r="E141" s="11"/>
      <c r="Q141" s="20"/>
    </row>
    <row r="142">
      <c r="E142" s="11"/>
      <c r="Q142" s="20"/>
    </row>
    <row r="143">
      <c r="E143" s="11"/>
      <c r="Q143" s="20"/>
    </row>
    <row r="144">
      <c r="E144" s="11"/>
      <c r="Q144" s="20"/>
    </row>
    <row r="145">
      <c r="E145" s="11"/>
      <c r="Q145" s="20"/>
    </row>
    <row r="146">
      <c r="E146" s="11"/>
      <c r="Q146" s="20"/>
    </row>
    <row r="147">
      <c r="E147" s="11"/>
      <c r="Q147" s="20"/>
    </row>
    <row r="148">
      <c r="E148" s="11"/>
      <c r="Q148" s="20"/>
    </row>
    <row r="149">
      <c r="E149" s="11"/>
      <c r="Q149" s="20"/>
    </row>
    <row r="150">
      <c r="E150" s="11"/>
      <c r="Q150" s="20"/>
    </row>
    <row r="151">
      <c r="E151" s="11"/>
      <c r="Q151" s="20"/>
    </row>
    <row r="152">
      <c r="E152" s="11"/>
      <c r="Q152" s="20"/>
    </row>
    <row r="153">
      <c r="E153" s="11"/>
      <c r="Q153" s="20"/>
    </row>
    <row r="154">
      <c r="E154" s="11"/>
      <c r="Q154" s="20"/>
    </row>
    <row r="155">
      <c r="E155" s="11"/>
      <c r="Q155" s="20"/>
    </row>
    <row r="156">
      <c r="E156" s="11"/>
      <c r="Q156" s="20"/>
    </row>
    <row r="157">
      <c r="E157" s="11"/>
      <c r="Q157" s="20"/>
    </row>
    <row r="158">
      <c r="E158" s="11"/>
      <c r="Q158" s="20"/>
    </row>
    <row r="159">
      <c r="E159" s="11"/>
      <c r="Q159" s="20"/>
    </row>
    <row r="160">
      <c r="E160" s="11"/>
      <c r="Q160" s="20"/>
    </row>
    <row r="161">
      <c r="E161" s="11"/>
      <c r="Q161" s="20"/>
    </row>
    <row r="162">
      <c r="E162" s="11"/>
      <c r="Q162" s="20"/>
    </row>
    <row r="163">
      <c r="E163" s="11"/>
      <c r="Q163" s="20"/>
    </row>
    <row r="164">
      <c r="E164" s="11"/>
      <c r="Q164" s="20"/>
    </row>
    <row r="165">
      <c r="E165" s="11"/>
      <c r="Q165" s="20"/>
    </row>
    <row r="166">
      <c r="E166" s="11"/>
      <c r="Q166" s="20"/>
    </row>
    <row r="167">
      <c r="E167" s="11"/>
      <c r="Q167" s="20"/>
    </row>
    <row r="168">
      <c r="E168" s="11"/>
      <c r="Q168" s="20"/>
    </row>
    <row r="169">
      <c r="E169" s="11"/>
      <c r="Q169" s="20"/>
    </row>
    <row r="170">
      <c r="E170" s="11"/>
      <c r="Q170" s="20"/>
    </row>
    <row r="171">
      <c r="E171" s="11"/>
      <c r="Q171" s="20"/>
    </row>
    <row r="172">
      <c r="E172" s="11"/>
      <c r="Q172" s="20"/>
    </row>
    <row r="173">
      <c r="E173" s="11"/>
      <c r="Q173" s="20"/>
    </row>
    <row r="174">
      <c r="E174" s="11"/>
      <c r="Q174" s="20"/>
    </row>
    <row r="175">
      <c r="E175" s="11"/>
      <c r="Q175" s="20"/>
    </row>
    <row r="176">
      <c r="E176" s="11"/>
      <c r="Q176" s="20"/>
    </row>
    <row r="177">
      <c r="E177" s="11"/>
      <c r="Q177" s="20"/>
    </row>
    <row r="178">
      <c r="E178" s="11"/>
      <c r="Q178" s="20"/>
    </row>
    <row r="179">
      <c r="E179" s="11"/>
      <c r="Q179" s="20"/>
    </row>
    <row r="180">
      <c r="E180" s="11"/>
      <c r="Q180" s="20"/>
    </row>
    <row r="181">
      <c r="E181" s="11"/>
      <c r="Q181" s="20"/>
    </row>
    <row r="182">
      <c r="E182" s="11"/>
      <c r="Q182" s="20"/>
    </row>
    <row r="183">
      <c r="E183" s="11"/>
      <c r="Q183" s="20"/>
    </row>
    <row r="184">
      <c r="E184" s="11"/>
      <c r="Q184" s="20"/>
    </row>
    <row r="185">
      <c r="E185" s="11"/>
      <c r="Q185" s="20"/>
    </row>
    <row r="186">
      <c r="E186" s="11"/>
      <c r="Q186" s="20"/>
    </row>
    <row r="187">
      <c r="E187" s="11"/>
      <c r="Q187" s="20"/>
    </row>
    <row r="188">
      <c r="E188" s="11"/>
      <c r="Q188" s="20"/>
    </row>
    <row r="189">
      <c r="E189" s="11"/>
      <c r="Q189" s="20"/>
    </row>
    <row r="190">
      <c r="E190" s="11"/>
      <c r="Q190" s="20"/>
    </row>
    <row r="191">
      <c r="E191" s="11"/>
      <c r="Q191" s="20"/>
    </row>
    <row r="192">
      <c r="E192" s="11"/>
      <c r="Q192" s="20"/>
    </row>
    <row r="193">
      <c r="E193" s="11"/>
      <c r="Q193" s="20"/>
    </row>
    <row r="194">
      <c r="E194" s="11"/>
      <c r="Q194" s="20"/>
    </row>
    <row r="195">
      <c r="E195" s="11"/>
      <c r="Q195" s="20"/>
    </row>
    <row r="196">
      <c r="E196" s="11"/>
      <c r="Q196" s="20"/>
    </row>
    <row r="197">
      <c r="E197" s="11"/>
      <c r="Q197" s="20"/>
    </row>
    <row r="198">
      <c r="E198" s="11"/>
      <c r="Q198" s="20"/>
    </row>
    <row r="199">
      <c r="E199" s="11"/>
      <c r="Q199" s="20"/>
    </row>
    <row r="200">
      <c r="E200" s="11"/>
      <c r="Q200" s="20"/>
    </row>
    <row r="201">
      <c r="E201" s="11"/>
      <c r="Q201" s="20"/>
    </row>
    <row r="202">
      <c r="E202" s="11"/>
      <c r="Q202" s="20"/>
    </row>
    <row r="203">
      <c r="E203" s="11"/>
      <c r="Q203" s="20"/>
    </row>
    <row r="204">
      <c r="E204" s="11"/>
      <c r="Q204" s="20"/>
    </row>
    <row r="205">
      <c r="E205" s="11"/>
      <c r="Q205" s="20"/>
    </row>
    <row r="206">
      <c r="E206" s="11"/>
      <c r="Q206" s="20"/>
    </row>
    <row r="207">
      <c r="E207" s="11"/>
      <c r="Q207" s="20"/>
    </row>
    <row r="208">
      <c r="E208" s="11"/>
      <c r="Q208" s="20"/>
    </row>
    <row r="209">
      <c r="E209" s="11"/>
      <c r="Q209" s="20"/>
    </row>
    <row r="210">
      <c r="E210" s="11"/>
      <c r="Q210" s="20"/>
    </row>
    <row r="211">
      <c r="E211" s="11"/>
      <c r="Q211" s="20"/>
    </row>
    <row r="212">
      <c r="E212" s="11"/>
      <c r="Q212" s="20"/>
    </row>
    <row r="213">
      <c r="E213" s="11"/>
      <c r="Q213" s="20"/>
    </row>
    <row r="214">
      <c r="E214" s="11"/>
      <c r="Q214" s="20"/>
    </row>
    <row r="215">
      <c r="E215" s="11"/>
      <c r="Q215" s="20"/>
    </row>
    <row r="216">
      <c r="E216" s="11"/>
      <c r="Q216" s="20"/>
    </row>
    <row r="217">
      <c r="E217" s="11"/>
      <c r="Q217" s="20"/>
    </row>
    <row r="218">
      <c r="E218" s="11"/>
      <c r="Q218" s="20"/>
    </row>
    <row r="219">
      <c r="E219" s="11"/>
      <c r="Q219" s="20"/>
    </row>
    <row r="220">
      <c r="E220" s="11"/>
      <c r="Q220" s="20"/>
    </row>
    <row r="221">
      <c r="E221" s="11"/>
      <c r="Q221" s="20"/>
    </row>
    <row r="222">
      <c r="E222" s="11"/>
      <c r="Q222" s="20"/>
    </row>
    <row r="223">
      <c r="E223" s="11"/>
      <c r="Q223" s="20"/>
    </row>
    <row r="224">
      <c r="E224" s="11"/>
      <c r="Q224" s="20"/>
    </row>
    <row r="225">
      <c r="E225" s="11"/>
      <c r="Q225" s="20"/>
    </row>
    <row r="226">
      <c r="E226" s="11"/>
      <c r="Q226" s="20"/>
    </row>
    <row r="227">
      <c r="E227" s="11"/>
      <c r="Q227" s="20"/>
    </row>
    <row r="228">
      <c r="E228" s="11"/>
      <c r="Q228" s="20"/>
    </row>
    <row r="229">
      <c r="E229" s="11"/>
      <c r="Q229" s="20"/>
    </row>
    <row r="230">
      <c r="E230" s="11"/>
      <c r="Q230" s="20"/>
    </row>
    <row r="231">
      <c r="E231" s="11"/>
      <c r="Q231" s="20"/>
    </row>
    <row r="232">
      <c r="E232" s="11"/>
      <c r="Q232" s="20"/>
    </row>
    <row r="233">
      <c r="E233" s="11"/>
      <c r="Q233" s="20"/>
    </row>
    <row r="234">
      <c r="E234" s="11"/>
      <c r="Q234" s="20"/>
    </row>
    <row r="235">
      <c r="E235" s="11"/>
      <c r="Q235" s="20"/>
    </row>
    <row r="236">
      <c r="E236" s="11"/>
      <c r="Q236" s="20"/>
    </row>
    <row r="237">
      <c r="E237" s="11"/>
      <c r="Q237" s="20"/>
    </row>
    <row r="238">
      <c r="E238" s="11"/>
      <c r="Q238" s="20"/>
    </row>
    <row r="239">
      <c r="E239" s="11"/>
      <c r="Q239" s="20"/>
    </row>
    <row r="240">
      <c r="E240" s="11"/>
      <c r="Q240" s="20"/>
    </row>
    <row r="241">
      <c r="E241" s="11"/>
      <c r="Q241" s="20"/>
    </row>
    <row r="242">
      <c r="E242" s="11"/>
      <c r="Q242" s="20"/>
    </row>
    <row r="243">
      <c r="E243" s="11"/>
      <c r="Q243" s="20"/>
    </row>
    <row r="244">
      <c r="E244" s="11"/>
      <c r="Q244" s="20"/>
    </row>
    <row r="245">
      <c r="E245" s="11"/>
      <c r="Q245" s="20"/>
    </row>
    <row r="246">
      <c r="E246" s="11"/>
      <c r="Q246" s="20"/>
    </row>
    <row r="247">
      <c r="E247" s="11"/>
      <c r="Q247" s="20"/>
    </row>
    <row r="248">
      <c r="E248" s="11"/>
      <c r="Q248" s="20"/>
    </row>
    <row r="249">
      <c r="E249" s="11"/>
      <c r="Q249" s="20"/>
    </row>
    <row r="250">
      <c r="E250" s="11"/>
      <c r="Q250" s="20"/>
    </row>
    <row r="251">
      <c r="E251" s="11"/>
      <c r="Q251" s="20"/>
    </row>
    <row r="252">
      <c r="E252" s="11"/>
      <c r="Q252" s="20"/>
    </row>
    <row r="253">
      <c r="E253" s="11"/>
      <c r="Q253" s="20"/>
    </row>
    <row r="254">
      <c r="E254" s="11"/>
      <c r="Q254" s="20"/>
    </row>
    <row r="255">
      <c r="E255" s="11"/>
      <c r="Q255" s="20"/>
    </row>
    <row r="256">
      <c r="E256" s="11"/>
      <c r="Q256" s="20"/>
    </row>
    <row r="257">
      <c r="E257" s="11"/>
      <c r="Q257" s="20"/>
    </row>
    <row r="258">
      <c r="E258" s="11"/>
      <c r="Q258" s="20"/>
    </row>
    <row r="259">
      <c r="E259" s="11"/>
      <c r="Q259" s="20"/>
    </row>
    <row r="260">
      <c r="E260" s="11"/>
      <c r="Q260" s="20"/>
    </row>
    <row r="261">
      <c r="E261" s="11"/>
      <c r="Q261" s="20"/>
    </row>
    <row r="262">
      <c r="E262" s="11"/>
      <c r="Q262" s="20"/>
    </row>
    <row r="263">
      <c r="E263" s="11"/>
      <c r="Q263" s="20"/>
    </row>
    <row r="264">
      <c r="E264" s="11"/>
      <c r="Q264" s="20"/>
    </row>
    <row r="265">
      <c r="E265" s="11"/>
      <c r="Q265" s="20"/>
    </row>
    <row r="266">
      <c r="E266" s="11"/>
      <c r="Q266" s="20"/>
    </row>
    <row r="267">
      <c r="E267" s="11"/>
      <c r="Q267" s="20"/>
    </row>
    <row r="268">
      <c r="E268" s="11"/>
      <c r="Q268" s="20"/>
    </row>
    <row r="269">
      <c r="E269" s="11"/>
      <c r="Q269" s="20"/>
    </row>
    <row r="270">
      <c r="E270" s="11"/>
      <c r="Q270" s="20"/>
    </row>
    <row r="271">
      <c r="E271" s="11"/>
      <c r="Q271" s="20"/>
    </row>
    <row r="272">
      <c r="E272" s="11"/>
      <c r="Q272" s="20"/>
    </row>
    <row r="273">
      <c r="E273" s="11"/>
      <c r="Q273" s="20"/>
    </row>
    <row r="274">
      <c r="E274" s="11"/>
      <c r="Q274" s="20"/>
    </row>
    <row r="275">
      <c r="E275" s="11"/>
      <c r="Q275" s="20"/>
    </row>
    <row r="276">
      <c r="E276" s="11"/>
      <c r="Q276" s="20"/>
    </row>
    <row r="277">
      <c r="E277" s="11"/>
      <c r="Q277" s="20"/>
    </row>
    <row r="278">
      <c r="E278" s="11"/>
      <c r="Q278" s="20"/>
    </row>
    <row r="279">
      <c r="E279" s="11"/>
      <c r="Q279" s="20"/>
    </row>
    <row r="280">
      <c r="E280" s="11"/>
      <c r="Q280" s="20"/>
    </row>
    <row r="281">
      <c r="E281" s="11"/>
      <c r="Q281" s="20"/>
    </row>
    <row r="282">
      <c r="E282" s="11"/>
      <c r="Q282" s="20"/>
    </row>
    <row r="283">
      <c r="E283" s="11"/>
      <c r="Q283" s="20"/>
    </row>
    <row r="284">
      <c r="E284" s="11"/>
      <c r="Q284" s="20"/>
    </row>
    <row r="285">
      <c r="E285" s="11"/>
      <c r="Q285" s="20"/>
    </row>
    <row r="286">
      <c r="E286" s="11"/>
      <c r="Q286" s="20"/>
    </row>
    <row r="287">
      <c r="E287" s="11"/>
      <c r="Q287" s="20"/>
    </row>
    <row r="288">
      <c r="E288" s="11"/>
      <c r="Q288" s="20"/>
    </row>
    <row r="289">
      <c r="E289" s="11"/>
      <c r="Q289" s="20"/>
    </row>
    <row r="290">
      <c r="E290" s="11"/>
      <c r="Q290" s="20"/>
    </row>
    <row r="291">
      <c r="E291" s="11"/>
      <c r="Q291" s="20"/>
    </row>
    <row r="292">
      <c r="E292" s="11"/>
      <c r="Q292" s="20"/>
    </row>
    <row r="293">
      <c r="E293" s="11"/>
      <c r="Q293" s="20"/>
    </row>
    <row r="294">
      <c r="E294" s="11"/>
      <c r="Q294" s="20"/>
    </row>
    <row r="295">
      <c r="E295" s="11"/>
      <c r="Q295" s="20"/>
    </row>
    <row r="296">
      <c r="E296" s="11"/>
      <c r="Q296" s="20"/>
    </row>
    <row r="297">
      <c r="E297" s="11"/>
      <c r="Q297" s="20"/>
    </row>
    <row r="298">
      <c r="E298" s="11"/>
      <c r="Q298" s="20"/>
    </row>
    <row r="299">
      <c r="E299" s="11"/>
      <c r="Q299" s="20"/>
    </row>
    <row r="300">
      <c r="E300" s="11"/>
      <c r="Q300" s="20"/>
    </row>
    <row r="301">
      <c r="E301" s="11"/>
      <c r="Q301" s="20"/>
    </row>
    <row r="302">
      <c r="E302" s="11"/>
      <c r="Q302" s="20"/>
    </row>
    <row r="303">
      <c r="E303" s="11"/>
      <c r="Q303" s="20"/>
    </row>
    <row r="304">
      <c r="E304" s="11"/>
      <c r="Q304" s="20"/>
    </row>
    <row r="305">
      <c r="E305" s="11"/>
      <c r="Q305" s="20"/>
    </row>
    <row r="306">
      <c r="E306" s="11"/>
      <c r="Q306" s="20"/>
    </row>
    <row r="307">
      <c r="E307" s="11"/>
      <c r="Q307" s="20"/>
    </row>
    <row r="308">
      <c r="E308" s="11"/>
      <c r="Q308" s="20"/>
    </row>
    <row r="309">
      <c r="E309" s="11"/>
      <c r="Q309" s="20"/>
    </row>
    <row r="310">
      <c r="E310" s="11"/>
      <c r="Q310" s="20"/>
    </row>
    <row r="311">
      <c r="E311" s="11"/>
      <c r="Q311" s="20"/>
    </row>
    <row r="312">
      <c r="E312" s="11"/>
      <c r="Q312" s="20"/>
    </row>
    <row r="313">
      <c r="E313" s="11"/>
      <c r="Q313" s="20"/>
    </row>
    <row r="314">
      <c r="E314" s="11"/>
      <c r="Q314" s="20"/>
    </row>
    <row r="315">
      <c r="E315" s="11"/>
      <c r="Q315" s="20"/>
    </row>
    <row r="316">
      <c r="E316" s="11"/>
      <c r="Q316" s="20"/>
    </row>
    <row r="317">
      <c r="E317" s="11"/>
      <c r="Q317" s="20"/>
    </row>
    <row r="318">
      <c r="E318" s="11"/>
      <c r="Q318" s="20"/>
    </row>
    <row r="319">
      <c r="E319" s="11"/>
      <c r="Q319" s="20"/>
    </row>
    <row r="320">
      <c r="E320" s="11"/>
      <c r="Q320" s="20"/>
    </row>
    <row r="321">
      <c r="E321" s="11"/>
      <c r="Q321" s="20"/>
    </row>
    <row r="322">
      <c r="E322" s="11"/>
      <c r="Q322" s="20"/>
    </row>
    <row r="323">
      <c r="E323" s="11"/>
      <c r="Q323" s="20"/>
    </row>
    <row r="324">
      <c r="E324" s="11"/>
      <c r="Q324" s="20"/>
    </row>
    <row r="325">
      <c r="E325" s="11"/>
      <c r="Q325" s="20"/>
    </row>
    <row r="326">
      <c r="E326" s="11"/>
      <c r="Q326" s="20"/>
    </row>
    <row r="327">
      <c r="E327" s="11"/>
      <c r="Q327" s="20"/>
    </row>
    <row r="328">
      <c r="E328" s="11"/>
      <c r="Q328" s="20"/>
    </row>
    <row r="329">
      <c r="E329" s="11"/>
      <c r="Q329" s="20"/>
    </row>
    <row r="330">
      <c r="E330" s="11"/>
      <c r="Q330" s="20"/>
    </row>
    <row r="331">
      <c r="E331" s="11"/>
      <c r="Q331" s="20"/>
    </row>
    <row r="332">
      <c r="E332" s="11"/>
      <c r="Q332" s="20"/>
    </row>
    <row r="333">
      <c r="E333" s="11"/>
      <c r="Q333" s="20"/>
    </row>
    <row r="334">
      <c r="E334" s="11"/>
      <c r="Q334" s="20"/>
    </row>
    <row r="335">
      <c r="E335" s="11"/>
      <c r="Q335" s="20"/>
    </row>
    <row r="336">
      <c r="E336" s="11"/>
      <c r="Q336" s="20"/>
    </row>
    <row r="337">
      <c r="E337" s="11"/>
      <c r="Q337" s="20"/>
    </row>
    <row r="338">
      <c r="E338" s="11"/>
      <c r="Q338" s="20"/>
    </row>
    <row r="339">
      <c r="E339" s="11"/>
      <c r="Q339" s="20"/>
    </row>
    <row r="340">
      <c r="E340" s="11"/>
      <c r="Q340" s="20"/>
    </row>
    <row r="341">
      <c r="E341" s="11"/>
      <c r="Q341" s="20"/>
    </row>
    <row r="342">
      <c r="E342" s="11"/>
      <c r="Q342" s="20"/>
    </row>
    <row r="343">
      <c r="E343" s="11"/>
      <c r="Q343" s="20"/>
    </row>
    <row r="344">
      <c r="E344" s="11"/>
      <c r="Q344" s="20"/>
    </row>
    <row r="345">
      <c r="E345" s="11"/>
      <c r="Q345" s="20"/>
    </row>
    <row r="346">
      <c r="E346" s="11"/>
      <c r="Q346" s="20"/>
    </row>
    <row r="347">
      <c r="E347" s="11"/>
      <c r="Q347" s="20"/>
    </row>
    <row r="348">
      <c r="E348" s="11"/>
      <c r="Q348" s="20"/>
    </row>
    <row r="349">
      <c r="E349" s="11"/>
      <c r="Q349" s="20"/>
    </row>
    <row r="350">
      <c r="E350" s="11"/>
      <c r="Q350" s="20"/>
    </row>
    <row r="351">
      <c r="E351" s="11"/>
      <c r="Q351" s="20"/>
    </row>
    <row r="352">
      <c r="E352" s="11"/>
      <c r="Q352" s="20"/>
    </row>
    <row r="353">
      <c r="E353" s="11"/>
      <c r="Q353" s="20"/>
    </row>
    <row r="354">
      <c r="E354" s="11"/>
      <c r="Q354" s="20"/>
    </row>
    <row r="355">
      <c r="E355" s="11"/>
      <c r="Q355" s="20"/>
    </row>
    <row r="356">
      <c r="E356" s="11"/>
      <c r="Q356" s="20"/>
    </row>
    <row r="357">
      <c r="E357" s="11"/>
      <c r="Q357" s="20"/>
    </row>
    <row r="358">
      <c r="E358" s="11"/>
      <c r="Q358" s="20"/>
    </row>
    <row r="359">
      <c r="E359" s="11"/>
      <c r="Q359" s="20"/>
    </row>
    <row r="360">
      <c r="E360" s="11"/>
      <c r="Q360" s="20"/>
    </row>
    <row r="361">
      <c r="E361" s="11"/>
      <c r="Q361" s="20"/>
    </row>
    <row r="362">
      <c r="E362" s="11"/>
      <c r="Q362" s="20"/>
    </row>
    <row r="363">
      <c r="E363" s="11"/>
      <c r="Q363" s="20"/>
    </row>
    <row r="364">
      <c r="E364" s="11"/>
      <c r="Q364" s="20"/>
    </row>
    <row r="365">
      <c r="E365" s="11"/>
      <c r="Q365" s="20"/>
    </row>
    <row r="366">
      <c r="E366" s="11"/>
      <c r="Q366" s="20"/>
    </row>
    <row r="367">
      <c r="E367" s="11"/>
      <c r="Q367" s="20"/>
    </row>
    <row r="368">
      <c r="E368" s="11"/>
      <c r="Q368" s="20"/>
    </row>
    <row r="369">
      <c r="E369" s="11"/>
      <c r="Q369" s="20"/>
    </row>
    <row r="370">
      <c r="E370" s="11"/>
      <c r="Q370" s="20"/>
    </row>
    <row r="371">
      <c r="E371" s="11"/>
      <c r="Q371" s="20"/>
    </row>
    <row r="372">
      <c r="E372" s="11"/>
      <c r="Q372" s="20"/>
    </row>
    <row r="373">
      <c r="E373" s="11"/>
      <c r="Q373" s="20"/>
    </row>
    <row r="374">
      <c r="E374" s="11"/>
      <c r="Q374" s="20"/>
    </row>
    <row r="375">
      <c r="E375" s="11"/>
      <c r="Q375" s="20"/>
    </row>
    <row r="376">
      <c r="E376" s="11"/>
      <c r="Q376" s="20"/>
    </row>
    <row r="377">
      <c r="E377" s="11"/>
      <c r="Q377" s="20"/>
    </row>
    <row r="378">
      <c r="E378" s="11"/>
      <c r="Q378" s="20"/>
    </row>
    <row r="379">
      <c r="E379" s="11"/>
      <c r="Q379" s="20"/>
    </row>
    <row r="380">
      <c r="E380" s="11"/>
      <c r="Q380" s="20"/>
    </row>
    <row r="381">
      <c r="E381" s="11"/>
      <c r="Q381" s="20"/>
    </row>
    <row r="382">
      <c r="E382" s="11"/>
      <c r="Q382" s="20"/>
    </row>
    <row r="383">
      <c r="E383" s="11"/>
      <c r="Q383" s="20"/>
    </row>
    <row r="384">
      <c r="E384" s="11"/>
      <c r="Q384" s="20"/>
    </row>
    <row r="385">
      <c r="E385" s="11"/>
      <c r="Q385" s="20"/>
    </row>
    <row r="386">
      <c r="E386" s="11"/>
      <c r="Q386" s="20"/>
    </row>
    <row r="387">
      <c r="E387" s="11"/>
      <c r="Q387" s="20"/>
    </row>
    <row r="388">
      <c r="E388" s="11"/>
      <c r="Q388" s="20"/>
    </row>
    <row r="389">
      <c r="E389" s="11"/>
      <c r="Q389" s="20"/>
    </row>
    <row r="390">
      <c r="E390" s="11"/>
      <c r="Q390" s="20"/>
    </row>
    <row r="391">
      <c r="E391" s="11"/>
      <c r="Q391" s="20"/>
    </row>
    <row r="392">
      <c r="E392" s="11"/>
      <c r="Q392" s="20"/>
    </row>
    <row r="393">
      <c r="E393" s="11"/>
      <c r="Q393" s="20"/>
    </row>
    <row r="394">
      <c r="E394" s="11"/>
      <c r="Q394" s="20"/>
    </row>
    <row r="395">
      <c r="E395" s="11"/>
      <c r="Q395" s="20"/>
    </row>
    <row r="396">
      <c r="E396" s="11"/>
      <c r="Q396" s="20"/>
    </row>
    <row r="397">
      <c r="E397" s="11"/>
      <c r="Q397" s="20"/>
    </row>
    <row r="398">
      <c r="E398" s="11"/>
      <c r="Q398" s="20"/>
    </row>
    <row r="399">
      <c r="E399" s="11"/>
      <c r="Q399" s="20"/>
    </row>
    <row r="400">
      <c r="E400" s="11"/>
      <c r="Q400" s="20"/>
    </row>
    <row r="401">
      <c r="E401" s="11"/>
      <c r="Q401" s="20"/>
    </row>
    <row r="402">
      <c r="E402" s="11"/>
      <c r="Q402" s="20"/>
    </row>
    <row r="403">
      <c r="E403" s="11"/>
      <c r="Q403" s="20"/>
    </row>
    <row r="404">
      <c r="E404" s="11"/>
      <c r="Q404" s="20"/>
    </row>
    <row r="405">
      <c r="E405" s="11"/>
      <c r="Q405" s="20"/>
    </row>
    <row r="406">
      <c r="E406" s="11"/>
      <c r="Q406" s="20"/>
    </row>
    <row r="407">
      <c r="E407" s="11"/>
      <c r="Q407" s="20"/>
    </row>
    <row r="408">
      <c r="E408" s="11"/>
      <c r="Q408" s="20"/>
    </row>
    <row r="409">
      <c r="E409" s="11"/>
      <c r="Q409" s="20"/>
    </row>
    <row r="410">
      <c r="E410" s="11"/>
      <c r="Q410" s="20"/>
    </row>
    <row r="411">
      <c r="E411" s="11"/>
      <c r="Q411" s="20"/>
    </row>
    <row r="412">
      <c r="E412" s="11"/>
      <c r="Q412" s="20"/>
    </row>
    <row r="413">
      <c r="E413" s="11"/>
      <c r="Q413" s="20"/>
    </row>
    <row r="414">
      <c r="E414" s="11"/>
      <c r="Q414" s="20"/>
    </row>
    <row r="415">
      <c r="E415" s="11"/>
      <c r="Q415" s="20"/>
    </row>
    <row r="416">
      <c r="E416" s="11"/>
      <c r="Q416" s="20"/>
    </row>
    <row r="417">
      <c r="E417" s="11"/>
      <c r="Q417" s="20"/>
    </row>
    <row r="418">
      <c r="E418" s="11"/>
      <c r="Q418" s="20"/>
    </row>
    <row r="419">
      <c r="E419" s="11"/>
      <c r="Q419" s="20"/>
    </row>
    <row r="420">
      <c r="E420" s="11"/>
      <c r="Q420" s="20"/>
    </row>
    <row r="421">
      <c r="E421" s="11"/>
      <c r="Q421" s="20"/>
    </row>
    <row r="422">
      <c r="E422" s="11"/>
      <c r="Q422" s="20"/>
    </row>
    <row r="423">
      <c r="E423" s="11"/>
      <c r="Q423" s="20"/>
    </row>
    <row r="424">
      <c r="E424" s="11"/>
      <c r="Q424" s="20"/>
    </row>
    <row r="425">
      <c r="E425" s="11"/>
      <c r="Q425" s="20"/>
    </row>
    <row r="426">
      <c r="E426" s="11"/>
      <c r="Q426" s="20"/>
    </row>
    <row r="427">
      <c r="E427" s="11"/>
      <c r="Q427" s="20"/>
    </row>
    <row r="428">
      <c r="E428" s="11"/>
      <c r="Q428" s="20"/>
    </row>
    <row r="429">
      <c r="E429" s="11"/>
      <c r="Q429" s="20"/>
    </row>
    <row r="430">
      <c r="E430" s="11"/>
      <c r="Q430" s="20"/>
    </row>
    <row r="431">
      <c r="E431" s="11"/>
      <c r="Q431" s="20"/>
    </row>
    <row r="432">
      <c r="E432" s="11"/>
      <c r="Q432" s="20"/>
    </row>
    <row r="433">
      <c r="E433" s="11"/>
      <c r="Q433" s="20"/>
    </row>
    <row r="434">
      <c r="E434" s="11"/>
      <c r="Q434" s="20"/>
    </row>
    <row r="435">
      <c r="E435" s="11"/>
      <c r="Q435" s="20"/>
    </row>
    <row r="436">
      <c r="E436" s="11"/>
      <c r="Q436" s="20"/>
    </row>
    <row r="437">
      <c r="E437" s="11"/>
      <c r="Q437" s="20"/>
    </row>
    <row r="438">
      <c r="E438" s="11"/>
      <c r="Q438" s="20"/>
    </row>
    <row r="439">
      <c r="E439" s="11"/>
      <c r="Q439" s="20"/>
    </row>
    <row r="440">
      <c r="E440" s="11"/>
      <c r="Q440" s="20"/>
    </row>
    <row r="441">
      <c r="E441" s="11"/>
      <c r="Q441" s="20"/>
    </row>
    <row r="442">
      <c r="E442" s="11"/>
      <c r="Q442" s="20"/>
    </row>
    <row r="443">
      <c r="E443" s="11"/>
      <c r="Q443" s="20"/>
    </row>
    <row r="444">
      <c r="E444" s="11"/>
      <c r="Q444" s="20"/>
    </row>
    <row r="445">
      <c r="E445" s="11"/>
      <c r="Q445" s="20"/>
    </row>
    <row r="446">
      <c r="E446" s="11"/>
      <c r="Q446" s="20"/>
    </row>
    <row r="447">
      <c r="E447" s="11"/>
      <c r="Q447" s="20"/>
    </row>
    <row r="448">
      <c r="E448" s="11"/>
      <c r="Q448" s="20"/>
    </row>
    <row r="449">
      <c r="E449" s="11"/>
      <c r="Q449" s="20"/>
    </row>
    <row r="450">
      <c r="E450" s="11"/>
      <c r="Q450" s="20"/>
    </row>
    <row r="451">
      <c r="E451" s="11"/>
      <c r="Q451" s="20"/>
    </row>
    <row r="452">
      <c r="E452" s="11"/>
      <c r="Q452" s="20"/>
    </row>
    <row r="453">
      <c r="E453" s="11"/>
      <c r="Q453" s="20"/>
    </row>
    <row r="454">
      <c r="E454" s="11"/>
      <c r="Q454" s="20"/>
    </row>
    <row r="455">
      <c r="E455" s="11"/>
      <c r="Q455" s="20"/>
    </row>
    <row r="456">
      <c r="E456" s="11"/>
      <c r="Q456" s="20"/>
    </row>
    <row r="457">
      <c r="E457" s="11"/>
      <c r="Q457" s="20"/>
    </row>
    <row r="458">
      <c r="E458" s="11"/>
      <c r="Q458" s="20"/>
    </row>
    <row r="459">
      <c r="E459" s="11"/>
      <c r="Q459" s="20"/>
    </row>
    <row r="460">
      <c r="E460" s="11"/>
      <c r="Q460" s="20"/>
    </row>
    <row r="461">
      <c r="E461" s="11"/>
      <c r="Q461" s="20"/>
    </row>
    <row r="462">
      <c r="E462" s="11"/>
      <c r="Q462" s="20"/>
    </row>
    <row r="463">
      <c r="E463" s="11"/>
      <c r="Q463" s="20"/>
    </row>
    <row r="464">
      <c r="E464" s="11"/>
      <c r="Q464" s="20"/>
    </row>
    <row r="465">
      <c r="E465" s="11"/>
      <c r="Q465" s="20"/>
    </row>
    <row r="466">
      <c r="E466" s="11"/>
      <c r="Q466" s="20"/>
    </row>
    <row r="467">
      <c r="E467" s="11"/>
      <c r="Q467" s="20"/>
    </row>
    <row r="468">
      <c r="E468" s="11"/>
      <c r="Q468" s="20"/>
    </row>
    <row r="469">
      <c r="E469" s="11"/>
      <c r="Q469" s="20"/>
    </row>
    <row r="470">
      <c r="E470" s="11"/>
      <c r="Q470" s="20"/>
    </row>
    <row r="471">
      <c r="E471" s="11"/>
      <c r="Q471" s="20"/>
    </row>
    <row r="472">
      <c r="E472" s="11"/>
      <c r="Q472" s="20"/>
    </row>
    <row r="473">
      <c r="E473" s="11"/>
      <c r="Q473" s="20"/>
    </row>
    <row r="474">
      <c r="E474" s="11"/>
      <c r="Q474" s="20"/>
    </row>
    <row r="475">
      <c r="E475" s="11"/>
      <c r="Q475" s="20"/>
    </row>
    <row r="476">
      <c r="E476" s="11"/>
      <c r="Q476" s="20"/>
    </row>
    <row r="477">
      <c r="E477" s="11"/>
      <c r="Q477" s="20"/>
    </row>
    <row r="478">
      <c r="E478" s="11"/>
      <c r="Q478" s="20"/>
    </row>
    <row r="479">
      <c r="E479" s="11"/>
      <c r="Q479" s="20"/>
    </row>
    <row r="480">
      <c r="E480" s="11"/>
      <c r="Q480" s="20"/>
    </row>
    <row r="481">
      <c r="E481" s="11"/>
      <c r="Q481" s="20"/>
    </row>
    <row r="482">
      <c r="E482" s="11"/>
      <c r="Q482" s="20"/>
    </row>
    <row r="483">
      <c r="E483" s="11"/>
      <c r="Q483" s="20"/>
    </row>
    <row r="484">
      <c r="E484" s="11"/>
      <c r="Q484" s="20"/>
    </row>
    <row r="485">
      <c r="E485" s="11"/>
      <c r="Q485" s="20"/>
    </row>
    <row r="486">
      <c r="E486" s="11"/>
      <c r="Q486" s="20"/>
    </row>
    <row r="487">
      <c r="E487" s="11"/>
      <c r="Q487" s="20"/>
    </row>
    <row r="488">
      <c r="E488" s="11"/>
      <c r="Q488" s="20"/>
    </row>
    <row r="489">
      <c r="E489" s="11"/>
      <c r="Q489" s="20"/>
    </row>
    <row r="490">
      <c r="E490" s="11"/>
      <c r="Q490" s="20"/>
    </row>
    <row r="491">
      <c r="E491" s="11"/>
      <c r="Q491" s="20"/>
    </row>
    <row r="492">
      <c r="E492" s="11"/>
      <c r="Q492" s="20"/>
    </row>
    <row r="493">
      <c r="E493" s="11"/>
      <c r="Q493" s="20"/>
    </row>
    <row r="494">
      <c r="E494" s="11"/>
      <c r="Q494" s="20"/>
    </row>
    <row r="495">
      <c r="E495" s="11"/>
      <c r="Q495" s="20"/>
    </row>
    <row r="496">
      <c r="E496" s="11"/>
      <c r="Q496" s="20"/>
    </row>
    <row r="497">
      <c r="E497" s="11"/>
      <c r="Q497" s="20"/>
    </row>
    <row r="498">
      <c r="E498" s="11"/>
      <c r="Q498" s="20"/>
    </row>
    <row r="499">
      <c r="E499" s="11"/>
      <c r="Q499" s="20"/>
    </row>
    <row r="500">
      <c r="E500" s="11"/>
      <c r="Q500" s="20"/>
    </row>
    <row r="501">
      <c r="E501" s="11"/>
      <c r="Q501" s="20"/>
    </row>
    <row r="502">
      <c r="E502" s="11"/>
      <c r="Q502" s="20"/>
    </row>
    <row r="503">
      <c r="E503" s="11"/>
      <c r="Q503" s="20"/>
    </row>
    <row r="504">
      <c r="E504" s="11"/>
      <c r="Q504" s="20"/>
    </row>
    <row r="505">
      <c r="E505" s="11"/>
      <c r="Q505" s="20"/>
    </row>
    <row r="506">
      <c r="E506" s="11"/>
      <c r="Q506" s="20"/>
    </row>
    <row r="507">
      <c r="E507" s="11"/>
      <c r="Q507" s="20"/>
    </row>
    <row r="508">
      <c r="E508" s="11"/>
      <c r="Q508" s="20"/>
    </row>
    <row r="509">
      <c r="E509" s="11"/>
      <c r="Q509" s="20"/>
    </row>
    <row r="510">
      <c r="E510" s="11"/>
      <c r="Q510" s="20"/>
    </row>
    <row r="511">
      <c r="E511" s="11"/>
      <c r="Q511" s="20"/>
    </row>
    <row r="512">
      <c r="E512" s="11"/>
      <c r="Q512" s="20"/>
    </row>
    <row r="513">
      <c r="E513" s="11"/>
      <c r="Q513" s="20"/>
    </row>
    <row r="514">
      <c r="E514" s="11"/>
      <c r="Q514" s="20"/>
    </row>
    <row r="515">
      <c r="E515" s="11"/>
      <c r="Q515" s="20"/>
    </row>
    <row r="516">
      <c r="E516" s="11"/>
      <c r="Q516" s="20"/>
    </row>
    <row r="517">
      <c r="E517" s="11"/>
      <c r="Q517" s="20"/>
    </row>
    <row r="518">
      <c r="E518" s="11"/>
      <c r="Q518" s="20"/>
    </row>
    <row r="519">
      <c r="E519" s="11"/>
      <c r="Q519" s="20"/>
    </row>
    <row r="520">
      <c r="E520" s="11"/>
      <c r="Q520" s="20"/>
    </row>
    <row r="521">
      <c r="E521" s="11"/>
      <c r="Q521" s="20"/>
    </row>
    <row r="522">
      <c r="E522" s="11"/>
      <c r="Q522" s="20"/>
    </row>
    <row r="523">
      <c r="E523" s="11"/>
      <c r="Q523" s="20"/>
    </row>
    <row r="524">
      <c r="E524" s="11"/>
      <c r="Q524" s="20"/>
    </row>
    <row r="525">
      <c r="E525" s="11"/>
      <c r="Q525" s="20"/>
    </row>
    <row r="526">
      <c r="E526" s="11"/>
      <c r="Q526" s="20"/>
    </row>
    <row r="527">
      <c r="E527" s="11"/>
      <c r="Q527" s="20"/>
    </row>
    <row r="528">
      <c r="E528" s="11"/>
      <c r="Q528" s="20"/>
    </row>
    <row r="529">
      <c r="E529" s="11"/>
      <c r="Q529" s="20"/>
    </row>
    <row r="530">
      <c r="E530" s="11"/>
      <c r="Q530" s="20"/>
    </row>
    <row r="531">
      <c r="E531" s="11"/>
      <c r="Q531" s="20"/>
    </row>
    <row r="532">
      <c r="E532" s="11"/>
      <c r="Q532" s="20"/>
    </row>
    <row r="533">
      <c r="E533" s="11"/>
      <c r="Q533" s="20"/>
    </row>
    <row r="534">
      <c r="E534" s="11"/>
      <c r="Q534" s="20"/>
    </row>
    <row r="535">
      <c r="E535" s="11"/>
      <c r="Q535" s="20"/>
    </row>
    <row r="536">
      <c r="E536" s="11"/>
      <c r="Q536" s="20"/>
    </row>
    <row r="537">
      <c r="E537" s="11"/>
      <c r="Q537" s="20"/>
    </row>
    <row r="538">
      <c r="E538" s="11"/>
      <c r="Q538" s="20"/>
    </row>
    <row r="539">
      <c r="E539" s="11"/>
      <c r="Q539" s="20"/>
    </row>
    <row r="540">
      <c r="E540" s="11"/>
      <c r="Q540" s="20"/>
    </row>
    <row r="541">
      <c r="E541" s="11"/>
      <c r="Q541" s="20"/>
    </row>
    <row r="542">
      <c r="E542" s="11"/>
      <c r="Q542" s="20"/>
    </row>
    <row r="543">
      <c r="E543" s="11"/>
      <c r="Q543" s="20"/>
    </row>
    <row r="544">
      <c r="E544" s="11"/>
      <c r="Q544" s="20"/>
    </row>
    <row r="545">
      <c r="E545" s="11"/>
      <c r="Q545" s="20"/>
    </row>
    <row r="546">
      <c r="E546" s="11"/>
      <c r="Q546" s="20"/>
    </row>
    <row r="547">
      <c r="E547" s="11"/>
      <c r="Q547" s="20"/>
    </row>
    <row r="548">
      <c r="E548" s="11"/>
      <c r="Q548" s="20"/>
    </row>
    <row r="549">
      <c r="E549" s="11"/>
      <c r="Q549" s="20"/>
    </row>
    <row r="550">
      <c r="E550" s="11"/>
      <c r="Q550" s="20"/>
    </row>
    <row r="551">
      <c r="E551" s="11"/>
      <c r="Q551" s="20"/>
    </row>
    <row r="552">
      <c r="E552" s="11"/>
      <c r="Q552" s="20"/>
    </row>
    <row r="553">
      <c r="E553" s="11"/>
      <c r="Q553" s="20"/>
    </row>
    <row r="554">
      <c r="E554" s="11"/>
      <c r="Q554" s="20"/>
    </row>
    <row r="555">
      <c r="E555" s="11"/>
      <c r="Q555" s="20"/>
    </row>
    <row r="556">
      <c r="E556" s="11"/>
      <c r="Q556" s="20"/>
    </row>
    <row r="557">
      <c r="E557" s="11"/>
      <c r="Q557" s="20"/>
    </row>
    <row r="558">
      <c r="E558" s="11"/>
      <c r="Q558" s="20"/>
    </row>
    <row r="559">
      <c r="E559" s="11"/>
      <c r="Q559" s="20"/>
    </row>
    <row r="560">
      <c r="E560" s="11"/>
      <c r="Q560" s="20"/>
    </row>
    <row r="561">
      <c r="E561" s="11"/>
      <c r="Q561" s="20"/>
    </row>
    <row r="562">
      <c r="E562" s="11"/>
      <c r="Q562" s="20"/>
    </row>
    <row r="563">
      <c r="E563" s="11"/>
      <c r="Q563" s="20"/>
    </row>
    <row r="564">
      <c r="E564" s="11"/>
      <c r="Q564" s="20"/>
    </row>
    <row r="565">
      <c r="E565" s="11"/>
      <c r="Q565" s="20"/>
    </row>
    <row r="566">
      <c r="E566" s="11"/>
      <c r="Q566" s="20"/>
    </row>
    <row r="567">
      <c r="E567" s="11"/>
      <c r="Q567" s="20"/>
    </row>
    <row r="568">
      <c r="E568" s="11"/>
      <c r="Q568" s="20"/>
    </row>
    <row r="569">
      <c r="E569" s="11"/>
      <c r="Q569" s="20"/>
    </row>
    <row r="570">
      <c r="E570" s="11"/>
      <c r="Q570" s="20"/>
    </row>
    <row r="571">
      <c r="E571" s="11"/>
      <c r="Q571" s="20"/>
    </row>
    <row r="572">
      <c r="E572" s="11"/>
      <c r="Q572" s="20"/>
    </row>
    <row r="573">
      <c r="E573" s="11"/>
      <c r="Q573" s="20"/>
    </row>
    <row r="574">
      <c r="E574" s="11"/>
      <c r="Q574" s="20"/>
    </row>
    <row r="575">
      <c r="E575" s="11"/>
      <c r="Q575" s="20"/>
    </row>
    <row r="576">
      <c r="E576" s="11"/>
      <c r="Q576" s="20"/>
    </row>
    <row r="577">
      <c r="E577" s="11"/>
      <c r="Q577" s="20"/>
    </row>
    <row r="578">
      <c r="E578" s="11"/>
      <c r="Q578" s="20"/>
    </row>
    <row r="579">
      <c r="E579" s="11"/>
      <c r="Q579" s="20"/>
    </row>
    <row r="580">
      <c r="E580" s="11"/>
      <c r="Q580" s="20"/>
    </row>
    <row r="581">
      <c r="E581" s="11"/>
      <c r="Q581" s="20"/>
    </row>
    <row r="582">
      <c r="E582" s="11"/>
      <c r="Q582" s="20"/>
    </row>
    <row r="583">
      <c r="E583" s="11"/>
      <c r="Q583" s="20"/>
    </row>
    <row r="584">
      <c r="E584" s="11"/>
      <c r="Q584" s="20"/>
    </row>
    <row r="585">
      <c r="E585" s="11"/>
      <c r="Q585" s="20"/>
    </row>
    <row r="586">
      <c r="E586" s="11"/>
      <c r="Q586" s="20"/>
    </row>
    <row r="587">
      <c r="E587" s="11"/>
      <c r="Q587" s="20"/>
    </row>
    <row r="588">
      <c r="E588" s="11"/>
      <c r="Q588" s="20"/>
    </row>
    <row r="589">
      <c r="E589" s="11"/>
      <c r="Q589" s="20"/>
    </row>
    <row r="590">
      <c r="E590" s="11"/>
      <c r="Q590" s="20"/>
    </row>
    <row r="591">
      <c r="E591" s="11"/>
      <c r="Q591" s="20"/>
    </row>
    <row r="592">
      <c r="E592" s="11"/>
      <c r="Q592" s="20"/>
    </row>
    <row r="593">
      <c r="E593" s="11"/>
      <c r="Q593" s="20"/>
    </row>
    <row r="594">
      <c r="E594" s="11"/>
      <c r="Q594" s="20"/>
    </row>
    <row r="595">
      <c r="E595" s="11"/>
      <c r="Q595" s="20"/>
    </row>
    <row r="596">
      <c r="E596" s="11"/>
      <c r="Q596" s="20"/>
    </row>
    <row r="597">
      <c r="E597" s="11"/>
      <c r="Q597" s="20"/>
    </row>
    <row r="598">
      <c r="E598" s="11"/>
      <c r="Q598" s="20"/>
    </row>
    <row r="599">
      <c r="E599" s="11"/>
      <c r="Q599" s="20"/>
    </row>
    <row r="600">
      <c r="E600" s="11"/>
      <c r="Q600" s="20"/>
    </row>
    <row r="601">
      <c r="E601" s="11"/>
      <c r="Q601" s="20"/>
    </row>
    <row r="602">
      <c r="E602" s="11"/>
      <c r="Q602" s="20"/>
    </row>
    <row r="603">
      <c r="E603" s="11"/>
      <c r="Q603" s="20"/>
    </row>
    <row r="604">
      <c r="E604" s="11"/>
      <c r="Q604" s="20"/>
    </row>
    <row r="605">
      <c r="E605" s="11"/>
      <c r="Q605" s="20"/>
    </row>
    <row r="606">
      <c r="E606" s="11"/>
      <c r="Q606" s="20"/>
    </row>
    <row r="607">
      <c r="E607" s="11"/>
      <c r="Q607" s="20"/>
    </row>
    <row r="608">
      <c r="E608" s="11"/>
      <c r="Q608" s="20"/>
    </row>
    <row r="609">
      <c r="E609" s="11"/>
      <c r="Q609" s="20"/>
    </row>
    <row r="610">
      <c r="E610" s="11"/>
      <c r="Q610" s="20"/>
    </row>
    <row r="611">
      <c r="E611" s="11"/>
      <c r="Q611" s="20"/>
    </row>
    <row r="612">
      <c r="E612" s="11"/>
      <c r="Q612" s="20"/>
    </row>
    <row r="613">
      <c r="E613" s="11"/>
      <c r="Q613" s="20"/>
    </row>
    <row r="614">
      <c r="E614" s="11"/>
      <c r="Q614" s="20"/>
    </row>
    <row r="615">
      <c r="E615" s="11"/>
      <c r="Q615" s="20"/>
    </row>
    <row r="616">
      <c r="E616" s="11"/>
      <c r="Q616" s="20"/>
    </row>
    <row r="617">
      <c r="E617" s="11"/>
      <c r="Q617" s="20"/>
    </row>
    <row r="618">
      <c r="E618" s="11"/>
      <c r="Q618" s="20"/>
    </row>
    <row r="619">
      <c r="E619" s="11"/>
      <c r="Q619" s="20"/>
    </row>
    <row r="620">
      <c r="E620" s="11"/>
      <c r="Q620" s="20"/>
    </row>
    <row r="621">
      <c r="E621" s="11"/>
      <c r="Q621" s="20"/>
    </row>
    <row r="622">
      <c r="E622" s="11"/>
      <c r="Q622" s="20"/>
    </row>
    <row r="623">
      <c r="E623" s="11"/>
      <c r="Q623" s="20"/>
    </row>
    <row r="624">
      <c r="E624" s="11"/>
      <c r="Q624" s="20"/>
    </row>
    <row r="625">
      <c r="E625" s="11"/>
      <c r="Q625" s="20"/>
    </row>
    <row r="626">
      <c r="E626" s="11"/>
      <c r="Q626" s="20"/>
    </row>
    <row r="627">
      <c r="E627" s="11"/>
      <c r="Q627" s="20"/>
    </row>
    <row r="628">
      <c r="E628" s="11"/>
      <c r="Q628" s="20"/>
    </row>
    <row r="629">
      <c r="E629" s="11"/>
      <c r="Q629" s="20"/>
    </row>
    <row r="630">
      <c r="E630" s="11"/>
      <c r="Q630" s="20"/>
    </row>
    <row r="631">
      <c r="E631" s="11"/>
      <c r="Q631" s="20"/>
    </row>
    <row r="632">
      <c r="E632" s="11"/>
      <c r="Q632" s="20"/>
    </row>
    <row r="633">
      <c r="E633" s="11"/>
      <c r="Q633" s="20"/>
    </row>
    <row r="634">
      <c r="E634" s="11"/>
      <c r="Q634" s="20"/>
    </row>
    <row r="635">
      <c r="E635" s="11"/>
      <c r="Q635" s="20"/>
    </row>
    <row r="636">
      <c r="E636" s="11"/>
      <c r="Q636" s="20"/>
    </row>
    <row r="637">
      <c r="E637" s="11"/>
      <c r="Q637" s="20"/>
    </row>
    <row r="638">
      <c r="E638" s="11"/>
      <c r="Q638" s="20"/>
    </row>
    <row r="639">
      <c r="E639" s="11"/>
      <c r="Q639" s="20"/>
    </row>
    <row r="640">
      <c r="E640" s="11"/>
      <c r="Q640" s="20"/>
    </row>
    <row r="641">
      <c r="E641" s="11"/>
      <c r="Q641" s="20"/>
    </row>
    <row r="642">
      <c r="E642" s="11"/>
      <c r="Q642" s="20"/>
    </row>
    <row r="643">
      <c r="E643" s="11"/>
      <c r="Q643" s="20"/>
    </row>
    <row r="644">
      <c r="E644" s="11"/>
      <c r="Q644" s="20"/>
    </row>
    <row r="645">
      <c r="E645" s="11"/>
      <c r="Q645" s="20"/>
    </row>
    <row r="646">
      <c r="E646" s="11"/>
      <c r="Q646" s="20"/>
    </row>
    <row r="647">
      <c r="E647" s="11"/>
      <c r="Q647" s="20"/>
    </row>
    <row r="648">
      <c r="E648" s="11"/>
      <c r="Q648" s="20"/>
    </row>
    <row r="649">
      <c r="E649" s="11"/>
      <c r="Q649" s="20"/>
    </row>
    <row r="650">
      <c r="E650" s="11"/>
      <c r="Q650" s="20"/>
    </row>
    <row r="651">
      <c r="E651" s="11"/>
      <c r="Q651" s="20"/>
    </row>
    <row r="652">
      <c r="E652" s="11"/>
      <c r="Q652" s="20"/>
    </row>
    <row r="653">
      <c r="E653" s="11"/>
      <c r="Q653" s="20"/>
    </row>
    <row r="654">
      <c r="E654" s="11"/>
      <c r="Q654" s="20"/>
    </row>
    <row r="655">
      <c r="E655" s="11"/>
      <c r="Q655" s="20"/>
    </row>
    <row r="656">
      <c r="E656" s="11"/>
      <c r="Q656" s="20"/>
    </row>
    <row r="657">
      <c r="E657" s="11"/>
      <c r="Q657" s="20"/>
    </row>
    <row r="658">
      <c r="E658" s="11"/>
      <c r="Q658" s="20"/>
    </row>
    <row r="659">
      <c r="E659" s="11"/>
      <c r="Q659" s="20"/>
    </row>
    <row r="660">
      <c r="E660" s="11"/>
      <c r="Q660" s="20"/>
    </row>
    <row r="661">
      <c r="E661" s="11"/>
      <c r="Q661" s="20"/>
    </row>
    <row r="662">
      <c r="E662" s="11"/>
      <c r="Q662" s="20"/>
    </row>
    <row r="663">
      <c r="E663" s="11"/>
      <c r="Q663" s="20"/>
    </row>
    <row r="664">
      <c r="E664" s="11"/>
      <c r="Q664" s="20"/>
    </row>
    <row r="665">
      <c r="E665" s="11"/>
      <c r="Q665" s="20"/>
    </row>
    <row r="666">
      <c r="E666" s="11"/>
      <c r="Q666" s="20"/>
    </row>
    <row r="667">
      <c r="E667" s="11"/>
      <c r="Q667" s="20"/>
    </row>
    <row r="668">
      <c r="E668" s="11"/>
      <c r="Q668" s="20"/>
    </row>
    <row r="669">
      <c r="E669" s="11"/>
      <c r="Q669" s="20"/>
    </row>
    <row r="670">
      <c r="E670" s="11"/>
      <c r="Q670" s="20"/>
    </row>
    <row r="671">
      <c r="E671" s="11"/>
      <c r="Q671" s="20"/>
    </row>
    <row r="672">
      <c r="E672" s="11"/>
      <c r="Q672" s="20"/>
    </row>
    <row r="673">
      <c r="E673" s="11"/>
      <c r="Q673" s="20"/>
    </row>
    <row r="674">
      <c r="E674" s="11"/>
      <c r="Q674" s="20"/>
    </row>
    <row r="675">
      <c r="E675" s="11"/>
      <c r="Q675" s="20"/>
    </row>
    <row r="676">
      <c r="E676" s="11"/>
      <c r="Q676" s="20"/>
    </row>
    <row r="677">
      <c r="E677" s="11"/>
      <c r="Q677" s="20"/>
    </row>
    <row r="678">
      <c r="E678" s="11"/>
      <c r="Q678" s="20"/>
    </row>
    <row r="679">
      <c r="E679" s="11"/>
      <c r="Q679" s="20"/>
    </row>
    <row r="680">
      <c r="E680" s="11"/>
      <c r="Q680" s="20"/>
    </row>
    <row r="681">
      <c r="E681" s="11"/>
      <c r="Q681" s="20"/>
    </row>
    <row r="682">
      <c r="E682" s="11"/>
      <c r="Q682" s="20"/>
    </row>
    <row r="683">
      <c r="E683" s="11"/>
      <c r="Q683" s="20"/>
    </row>
    <row r="684">
      <c r="E684" s="11"/>
      <c r="Q684" s="20"/>
    </row>
    <row r="685">
      <c r="E685" s="11"/>
      <c r="Q685" s="20"/>
    </row>
    <row r="686">
      <c r="E686" s="11"/>
      <c r="Q686" s="20"/>
    </row>
    <row r="687">
      <c r="E687" s="11"/>
      <c r="Q687" s="20"/>
    </row>
    <row r="688">
      <c r="E688" s="11"/>
      <c r="Q688" s="20"/>
    </row>
    <row r="689">
      <c r="E689" s="11"/>
      <c r="Q689" s="20"/>
    </row>
    <row r="690">
      <c r="E690" s="11"/>
      <c r="Q690" s="20"/>
    </row>
    <row r="691">
      <c r="E691" s="11"/>
      <c r="Q691" s="20"/>
    </row>
    <row r="692">
      <c r="E692" s="11"/>
      <c r="Q692" s="20"/>
    </row>
    <row r="693">
      <c r="E693" s="11"/>
      <c r="Q693" s="20"/>
    </row>
    <row r="694">
      <c r="E694" s="11"/>
      <c r="Q694" s="20"/>
    </row>
    <row r="695">
      <c r="E695" s="11"/>
      <c r="Q695" s="20"/>
    </row>
    <row r="696">
      <c r="E696" s="11"/>
      <c r="Q696" s="20"/>
    </row>
    <row r="697">
      <c r="E697" s="11"/>
      <c r="Q697" s="20"/>
    </row>
    <row r="698">
      <c r="E698" s="11"/>
      <c r="Q698" s="20"/>
    </row>
    <row r="699">
      <c r="E699" s="11"/>
      <c r="Q699" s="20"/>
    </row>
    <row r="700">
      <c r="E700" s="11"/>
      <c r="Q700" s="20"/>
    </row>
    <row r="701">
      <c r="E701" s="11"/>
      <c r="Q701" s="20"/>
    </row>
    <row r="702">
      <c r="E702" s="11"/>
      <c r="Q702" s="20"/>
    </row>
    <row r="703">
      <c r="E703" s="11"/>
      <c r="Q703" s="20"/>
    </row>
    <row r="704">
      <c r="E704" s="11"/>
      <c r="Q704" s="20"/>
    </row>
    <row r="705">
      <c r="E705" s="11"/>
      <c r="Q705" s="20"/>
    </row>
    <row r="706">
      <c r="E706" s="11"/>
      <c r="Q706" s="20"/>
    </row>
    <row r="707">
      <c r="E707" s="11"/>
      <c r="Q707" s="20"/>
    </row>
    <row r="708">
      <c r="E708" s="11"/>
      <c r="Q708" s="20"/>
    </row>
    <row r="709">
      <c r="E709" s="11"/>
      <c r="Q709" s="20"/>
    </row>
    <row r="710">
      <c r="E710" s="11"/>
      <c r="Q710" s="20"/>
    </row>
    <row r="711">
      <c r="E711" s="11"/>
      <c r="Q711" s="20"/>
    </row>
    <row r="712">
      <c r="E712" s="11"/>
      <c r="Q712" s="20"/>
    </row>
    <row r="713">
      <c r="E713" s="11"/>
      <c r="Q713" s="20"/>
    </row>
    <row r="714">
      <c r="E714" s="11"/>
      <c r="Q714" s="20"/>
    </row>
    <row r="715">
      <c r="E715" s="11"/>
      <c r="Q715" s="20"/>
    </row>
    <row r="716">
      <c r="E716" s="11"/>
      <c r="Q716" s="20"/>
    </row>
    <row r="717">
      <c r="E717" s="11"/>
      <c r="Q717" s="20"/>
    </row>
    <row r="718">
      <c r="E718" s="11"/>
      <c r="Q718" s="20"/>
    </row>
    <row r="719">
      <c r="E719" s="11"/>
      <c r="Q719" s="20"/>
    </row>
    <row r="720">
      <c r="E720" s="11"/>
      <c r="Q720" s="20"/>
    </row>
    <row r="721">
      <c r="E721" s="11"/>
      <c r="Q721" s="20"/>
    </row>
    <row r="722">
      <c r="E722" s="11"/>
      <c r="Q722" s="20"/>
    </row>
    <row r="723">
      <c r="E723" s="11"/>
      <c r="Q723" s="20"/>
    </row>
    <row r="724">
      <c r="E724" s="11"/>
      <c r="Q724" s="20"/>
    </row>
    <row r="725">
      <c r="E725" s="11"/>
      <c r="Q725" s="20"/>
    </row>
    <row r="726">
      <c r="E726" s="11"/>
      <c r="Q726" s="20"/>
    </row>
    <row r="727">
      <c r="E727" s="11"/>
      <c r="Q727" s="20"/>
    </row>
    <row r="728">
      <c r="E728" s="11"/>
      <c r="Q728" s="20"/>
    </row>
    <row r="729">
      <c r="E729" s="11"/>
      <c r="Q729" s="20"/>
    </row>
    <row r="730">
      <c r="E730" s="11"/>
      <c r="Q730" s="20"/>
    </row>
    <row r="731">
      <c r="E731" s="11"/>
      <c r="Q731" s="20"/>
    </row>
    <row r="732">
      <c r="E732" s="11"/>
      <c r="Q732" s="20"/>
    </row>
    <row r="733">
      <c r="E733" s="11"/>
      <c r="Q733" s="20"/>
    </row>
    <row r="734">
      <c r="E734" s="11"/>
      <c r="Q734" s="20"/>
    </row>
    <row r="735">
      <c r="E735" s="11"/>
      <c r="Q735" s="20"/>
    </row>
    <row r="736">
      <c r="E736" s="11"/>
      <c r="Q736" s="20"/>
    </row>
    <row r="737">
      <c r="E737" s="11"/>
      <c r="Q737" s="20"/>
    </row>
    <row r="738">
      <c r="E738" s="11"/>
      <c r="Q738" s="20"/>
    </row>
    <row r="739">
      <c r="E739" s="11"/>
      <c r="Q739" s="20"/>
    </row>
    <row r="740">
      <c r="E740" s="11"/>
      <c r="Q740" s="20"/>
    </row>
    <row r="741">
      <c r="E741" s="11"/>
      <c r="Q741" s="20"/>
    </row>
    <row r="742">
      <c r="E742" s="11"/>
      <c r="Q742" s="20"/>
    </row>
    <row r="743">
      <c r="E743" s="11"/>
      <c r="Q743" s="20"/>
    </row>
    <row r="744">
      <c r="E744" s="11"/>
      <c r="Q744" s="20"/>
    </row>
    <row r="745">
      <c r="E745" s="11"/>
      <c r="Q745" s="20"/>
    </row>
    <row r="746">
      <c r="E746" s="11"/>
      <c r="Q746" s="20"/>
    </row>
    <row r="747">
      <c r="E747" s="11"/>
      <c r="Q747" s="20"/>
    </row>
    <row r="748">
      <c r="E748" s="11"/>
      <c r="Q748" s="20"/>
    </row>
    <row r="749">
      <c r="E749" s="11"/>
      <c r="Q749" s="20"/>
    </row>
    <row r="750">
      <c r="E750" s="11"/>
      <c r="Q750" s="20"/>
    </row>
    <row r="751">
      <c r="E751" s="11"/>
      <c r="Q751" s="20"/>
    </row>
    <row r="752">
      <c r="E752" s="11"/>
      <c r="Q752" s="20"/>
    </row>
    <row r="753">
      <c r="E753" s="11"/>
      <c r="Q753" s="20"/>
    </row>
    <row r="754">
      <c r="E754" s="11"/>
      <c r="Q754" s="20"/>
    </row>
    <row r="755">
      <c r="E755" s="11"/>
      <c r="Q755" s="20"/>
    </row>
    <row r="756">
      <c r="E756" s="11"/>
      <c r="Q756" s="20"/>
    </row>
    <row r="757">
      <c r="E757" s="11"/>
      <c r="Q757" s="20"/>
    </row>
    <row r="758">
      <c r="E758" s="11"/>
      <c r="Q758" s="20"/>
    </row>
    <row r="759">
      <c r="E759" s="11"/>
      <c r="Q759" s="20"/>
    </row>
    <row r="760">
      <c r="E760" s="11"/>
      <c r="Q760" s="20"/>
    </row>
    <row r="761">
      <c r="E761" s="11"/>
      <c r="Q761" s="20"/>
    </row>
    <row r="762">
      <c r="E762" s="11"/>
      <c r="Q762" s="20"/>
    </row>
    <row r="763">
      <c r="E763" s="11"/>
      <c r="Q763" s="20"/>
    </row>
    <row r="764">
      <c r="E764" s="11"/>
      <c r="Q764" s="20"/>
    </row>
    <row r="765">
      <c r="E765" s="11"/>
      <c r="Q765" s="20"/>
    </row>
    <row r="766">
      <c r="E766" s="11"/>
      <c r="Q766" s="20"/>
    </row>
    <row r="767">
      <c r="E767" s="11"/>
      <c r="Q767" s="20"/>
    </row>
    <row r="768">
      <c r="E768" s="11"/>
      <c r="Q768" s="20"/>
    </row>
    <row r="769">
      <c r="E769" s="11"/>
      <c r="Q769" s="20"/>
    </row>
    <row r="770">
      <c r="E770" s="11"/>
      <c r="Q770" s="20"/>
    </row>
    <row r="771">
      <c r="E771" s="11"/>
      <c r="Q771" s="20"/>
    </row>
    <row r="772">
      <c r="E772" s="11"/>
      <c r="Q772" s="20"/>
    </row>
    <row r="773">
      <c r="E773" s="11"/>
      <c r="Q773" s="20"/>
    </row>
    <row r="774">
      <c r="E774" s="11"/>
      <c r="Q774" s="20"/>
    </row>
    <row r="775">
      <c r="E775" s="11"/>
      <c r="Q775" s="20"/>
    </row>
    <row r="776">
      <c r="E776" s="11"/>
      <c r="Q776" s="20"/>
    </row>
    <row r="777">
      <c r="E777" s="11"/>
      <c r="Q777" s="20"/>
    </row>
    <row r="778">
      <c r="E778" s="11"/>
      <c r="Q778" s="20"/>
    </row>
    <row r="779">
      <c r="E779" s="11"/>
      <c r="Q779" s="20"/>
    </row>
    <row r="780">
      <c r="E780" s="11"/>
      <c r="Q780" s="20"/>
    </row>
    <row r="781">
      <c r="E781" s="11"/>
      <c r="Q781" s="20"/>
    </row>
    <row r="782">
      <c r="E782" s="11"/>
      <c r="Q782" s="20"/>
    </row>
    <row r="783">
      <c r="E783" s="11"/>
      <c r="Q783" s="20"/>
    </row>
    <row r="784">
      <c r="E784" s="11"/>
      <c r="Q784" s="20"/>
    </row>
    <row r="785">
      <c r="E785" s="11"/>
      <c r="Q785" s="20"/>
    </row>
    <row r="786">
      <c r="E786" s="11"/>
      <c r="Q786" s="20"/>
    </row>
    <row r="787">
      <c r="E787" s="11"/>
      <c r="Q787" s="20"/>
    </row>
    <row r="788">
      <c r="E788" s="11"/>
      <c r="Q788" s="20"/>
    </row>
    <row r="789">
      <c r="E789" s="11"/>
      <c r="Q789" s="20"/>
    </row>
    <row r="790">
      <c r="E790" s="11"/>
      <c r="Q790" s="20"/>
    </row>
    <row r="791">
      <c r="E791" s="11"/>
      <c r="Q791" s="20"/>
    </row>
    <row r="792">
      <c r="E792" s="11"/>
      <c r="Q792" s="20"/>
    </row>
    <row r="793">
      <c r="E793" s="11"/>
      <c r="Q793" s="20"/>
    </row>
    <row r="794">
      <c r="E794" s="11"/>
      <c r="Q794" s="20"/>
    </row>
    <row r="795">
      <c r="E795" s="11"/>
      <c r="Q795" s="20"/>
    </row>
    <row r="796">
      <c r="E796" s="11"/>
      <c r="Q796" s="20"/>
    </row>
    <row r="797">
      <c r="E797" s="11"/>
      <c r="Q797" s="20"/>
    </row>
    <row r="798">
      <c r="E798" s="11"/>
      <c r="Q798" s="20"/>
    </row>
    <row r="799">
      <c r="E799" s="11"/>
      <c r="Q799" s="20"/>
    </row>
    <row r="800">
      <c r="E800" s="11"/>
      <c r="Q800" s="20"/>
    </row>
    <row r="801">
      <c r="E801" s="11"/>
      <c r="Q801" s="20"/>
    </row>
    <row r="802">
      <c r="E802" s="11"/>
      <c r="Q802" s="20"/>
    </row>
    <row r="803">
      <c r="E803" s="11"/>
      <c r="Q803" s="20"/>
    </row>
    <row r="804">
      <c r="E804" s="11"/>
      <c r="Q804" s="20"/>
    </row>
    <row r="805">
      <c r="E805" s="11"/>
      <c r="Q805" s="20"/>
    </row>
    <row r="806">
      <c r="E806" s="11"/>
      <c r="Q806" s="20"/>
    </row>
    <row r="807">
      <c r="E807" s="11"/>
      <c r="Q807" s="20"/>
    </row>
    <row r="808">
      <c r="E808" s="11"/>
      <c r="Q808" s="20"/>
    </row>
    <row r="809">
      <c r="E809" s="11"/>
      <c r="Q809" s="20"/>
    </row>
    <row r="810">
      <c r="E810" s="11"/>
      <c r="Q810" s="20"/>
    </row>
    <row r="811">
      <c r="E811" s="11"/>
      <c r="Q811" s="20"/>
    </row>
    <row r="812">
      <c r="E812" s="11"/>
      <c r="Q812" s="20"/>
    </row>
    <row r="813">
      <c r="E813" s="11"/>
      <c r="Q813" s="20"/>
    </row>
    <row r="814">
      <c r="E814" s="11"/>
      <c r="Q814" s="20"/>
    </row>
    <row r="815">
      <c r="E815" s="11"/>
      <c r="Q815" s="20"/>
    </row>
    <row r="816">
      <c r="E816" s="11"/>
      <c r="Q816" s="20"/>
    </row>
    <row r="817">
      <c r="E817" s="11"/>
      <c r="Q817" s="20"/>
    </row>
    <row r="818">
      <c r="E818" s="11"/>
      <c r="Q818" s="20"/>
    </row>
    <row r="819">
      <c r="E819" s="11"/>
      <c r="Q819" s="20"/>
    </row>
    <row r="820">
      <c r="E820" s="11"/>
      <c r="Q820" s="20"/>
    </row>
    <row r="821">
      <c r="E821" s="11"/>
      <c r="Q821" s="20"/>
    </row>
    <row r="822">
      <c r="E822" s="11"/>
      <c r="Q822" s="20"/>
    </row>
    <row r="823">
      <c r="E823" s="11"/>
      <c r="Q823" s="20"/>
    </row>
    <row r="824">
      <c r="E824" s="11"/>
      <c r="Q824" s="20"/>
    </row>
    <row r="825">
      <c r="E825" s="11"/>
      <c r="Q825" s="20"/>
    </row>
    <row r="826">
      <c r="E826" s="11"/>
      <c r="Q826" s="20"/>
    </row>
    <row r="827">
      <c r="E827" s="11"/>
      <c r="Q827" s="20"/>
    </row>
    <row r="828">
      <c r="E828" s="11"/>
      <c r="Q828" s="20"/>
    </row>
    <row r="829">
      <c r="E829" s="11"/>
      <c r="Q829" s="20"/>
    </row>
    <row r="830">
      <c r="E830" s="11"/>
      <c r="Q830" s="20"/>
    </row>
    <row r="831">
      <c r="E831" s="11"/>
      <c r="Q831" s="20"/>
    </row>
    <row r="832">
      <c r="E832" s="11"/>
      <c r="Q832" s="20"/>
    </row>
    <row r="833">
      <c r="E833" s="11"/>
      <c r="Q833" s="20"/>
    </row>
    <row r="834">
      <c r="E834" s="11"/>
      <c r="Q834" s="20"/>
    </row>
    <row r="835">
      <c r="E835" s="11"/>
      <c r="Q835" s="20"/>
    </row>
    <row r="836">
      <c r="E836" s="11"/>
      <c r="Q836" s="20"/>
    </row>
    <row r="837">
      <c r="E837" s="11"/>
      <c r="Q837" s="20"/>
    </row>
    <row r="838">
      <c r="E838" s="11"/>
      <c r="Q838" s="20"/>
    </row>
    <row r="839">
      <c r="E839" s="11"/>
      <c r="Q839" s="20"/>
    </row>
    <row r="840">
      <c r="E840" s="11"/>
      <c r="Q840" s="20"/>
    </row>
    <row r="841">
      <c r="E841" s="11"/>
      <c r="Q841" s="20"/>
    </row>
    <row r="842">
      <c r="E842" s="11"/>
      <c r="Q842" s="20"/>
    </row>
    <row r="843">
      <c r="E843" s="11"/>
      <c r="Q843" s="20"/>
    </row>
    <row r="844">
      <c r="E844" s="11"/>
      <c r="Q844" s="20"/>
    </row>
    <row r="845">
      <c r="E845" s="11"/>
      <c r="Q845" s="20"/>
    </row>
    <row r="846">
      <c r="E846" s="11"/>
      <c r="Q846" s="20"/>
    </row>
    <row r="847">
      <c r="E847" s="11"/>
      <c r="Q847" s="20"/>
    </row>
    <row r="848">
      <c r="E848" s="11"/>
      <c r="Q848" s="20"/>
    </row>
    <row r="849">
      <c r="E849" s="11"/>
      <c r="Q849" s="20"/>
    </row>
    <row r="850">
      <c r="E850" s="11"/>
      <c r="Q850" s="20"/>
    </row>
    <row r="851">
      <c r="E851" s="11"/>
      <c r="Q851" s="20"/>
    </row>
    <row r="852">
      <c r="E852" s="11"/>
      <c r="Q852" s="20"/>
    </row>
    <row r="853">
      <c r="E853" s="11"/>
      <c r="Q853" s="20"/>
    </row>
    <row r="854">
      <c r="E854" s="11"/>
      <c r="Q854" s="20"/>
    </row>
    <row r="855">
      <c r="E855" s="11"/>
      <c r="Q855" s="20"/>
    </row>
    <row r="856">
      <c r="E856" s="11"/>
      <c r="Q856" s="20"/>
    </row>
    <row r="857">
      <c r="E857" s="11"/>
      <c r="Q857" s="20"/>
    </row>
    <row r="858">
      <c r="E858" s="11"/>
      <c r="Q858" s="20"/>
    </row>
    <row r="859">
      <c r="E859" s="11"/>
      <c r="Q859" s="20"/>
    </row>
    <row r="860">
      <c r="E860" s="11"/>
      <c r="Q860" s="20"/>
    </row>
    <row r="861">
      <c r="E861" s="11"/>
      <c r="Q861" s="20"/>
    </row>
    <row r="862">
      <c r="E862" s="11"/>
      <c r="Q862" s="20"/>
    </row>
    <row r="863">
      <c r="E863" s="11"/>
      <c r="Q863" s="20"/>
    </row>
    <row r="864">
      <c r="E864" s="11"/>
      <c r="Q864" s="20"/>
    </row>
    <row r="865">
      <c r="E865" s="11"/>
      <c r="Q865" s="20"/>
    </row>
    <row r="866">
      <c r="E866" s="11"/>
      <c r="Q866" s="20"/>
    </row>
    <row r="867">
      <c r="E867" s="11"/>
      <c r="Q867" s="20"/>
    </row>
    <row r="868">
      <c r="E868" s="11"/>
      <c r="Q868" s="20"/>
    </row>
    <row r="869">
      <c r="E869" s="11"/>
      <c r="Q869" s="20"/>
    </row>
    <row r="870">
      <c r="E870" s="11"/>
      <c r="Q870" s="20"/>
    </row>
    <row r="871">
      <c r="E871" s="11"/>
      <c r="Q871" s="20"/>
    </row>
    <row r="872">
      <c r="E872" s="11"/>
      <c r="Q872" s="20"/>
    </row>
    <row r="873">
      <c r="E873" s="11"/>
      <c r="Q873" s="20"/>
    </row>
    <row r="874">
      <c r="E874" s="11"/>
      <c r="Q874" s="20"/>
    </row>
    <row r="875">
      <c r="E875" s="11"/>
      <c r="Q875" s="20"/>
    </row>
    <row r="876">
      <c r="E876" s="11"/>
      <c r="Q876" s="20"/>
    </row>
    <row r="877">
      <c r="E877" s="11"/>
      <c r="Q877" s="20"/>
    </row>
    <row r="878">
      <c r="E878" s="11"/>
      <c r="Q878" s="20"/>
    </row>
    <row r="879">
      <c r="E879" s="11"/>
      <c r="Q879" s="20"/>
    </row>
    <row r="880">
      <c r="E880" s="11"/>
      <c r="Q880" s="20"/>
    </row>
    <row r="881">
      <c r="E881" s="11"/>
      <c r="Q881" s="20"/>
    </row>
    <row r="882">
      <c r="E882" s="11"/>
      <c r="Q882" s="20"/>
    </row>
    <row r="883">
      <c r="E883" s="11"/>
      <c r="Q883" s="20"/>
    </row>
    <row r="884">
      <c r="E884" s="11"/>
      <c r="Q884" s="20"/>
    </row>
    <row r="885">
      <c r="E885" s="11"/>
      <c r="Q885" s="20"/>
    </row>
    <row r="886">
      <c r="E886" s="11"/>
      <c r="Q886" s="20"/>
    </row>
    <row r="887">
      <c r="E887" s="11"/>
      <c r="Q887" s="20"/>
    </row>
    <row r="888">
      <c r="E888" s="11"/>
      <c r="Q888" s="20"/>
    </row>
    <row r="889">
      <c r="E889" s="11"/>
      <c r="Q889" s="20"/>
    </row>
    <row r="890">
      <c r="E890" s="11"/>
      <c r="Q890" s="20"/>
    </row>
    <row r="891">
      <c r="E891" s="11"/>
      <c r="Q891" s="20"/>
    </row>
    <row r="892">
      <c r="E892" s="11"/>
      <c r="Q892" s="20"/>
    </row>
    <row r="893">
      <c r="E893" s="11"/>
      <c r="Q893" s="20"/>
    </row>
    <row r="894">
      <c r="E894" s="11"/>
      <c r="Q894" s="20"/>
    </row>
    <row r="895">
      <c r="E895" s="11"/>
      <c r="Q895" s="20"/>
    </row>
    <row r="896">
      <c r="E896" s="11"/>
      <c r="Q896" s="20"/>
    </row>
    <row r="897">
      <c r="E897" s="11"/>
      <c r="Q897" s="20"/>
    </row>
    <row r="898">
      <c r="E898" s="11"/>
      <c r="Q898" s="20"/>
    </row>
    <row r="899">
      <c r="E899" s="11"/>
      <c r="Q899" s="20"/>
    </row>
    <row r="900">
      <c r="E900" s="11"/>
      <c r="Q900" s="20"/>
    </row>
    <row r="901">
      <c r="E901" s="11"/>
      <c r="Q901" s="20"/>
    </row>
    <row r="902">
      <c r="E902" s="11"/>
      <c r="Q902" s="20"/>
    </row>
    <row r="903">
      <c r="E903" s="11"/>
      <c r="Q903" s="20"/>
    </row>
    <row r="904">
      <c r="E904" s="11"/>
      <c r="Q904" s="20"/>
    </row>
    <row r="905">
      <c r="E905" s="11"/>
      <c r="Q905" s="20"/>
    </row>
    <row r="906">
      <c r="E906" s="11"/>
      <c r="Q906" s="20"/>
    </row>
    <row r="907">
      <c r="E907" s="11"/>
      <c r="Q907" s="20"/>
    </row>
    <row r="908">
      <c r="E908" s="11"/>
      <c r="Q908" s="20"/>
    </row>
    <row r="909">
      <c r="E909" s="11"/>
      <c r="Q909" s="20"/>
    </row>
    <row r="910">
      <c r="E910" s="11"/>
      <c r="Q910" s="20"/>
    </row>
    <row r="911">
      <c r="E911" s="11"/>
      <c r="Q911" s="20"/>
    </row>
    <row r="912">
      <c r="E912" s="11"/>
      <c r="Q912" s="20"/>
    </row>
    <row r="913">
      <c r="E913" s="11"/>
      <c r="Q913" s="20"/>
    </row>
    <row r="914">
      <c r="E914" s="11"/>
      <c r="Q914" s="20"/>
    </row>
    <row r="915">
      <c r="E915" s="11"/>
      <c r="Q915" s="20"/>
    </row>
    <row r="916">
      <c r="E916" s="11"/>
      <c r="Q916" s="20"/>
    </row>
    <row r="917">
      <c r="E917" s="11"/>
      <c r="Q917" s="20"/>
    </row>
    <row r="918">
      <c r="E918" s="11"/>
      <c r="Q918" s="20"/>
    </row>
    <row r="919">
      <c r="E919" s="11"/>
      <c r="Q919" s="20"/>
    </row>
    <row r="920">
      <c r="E920" s="11"/>
      <c r="Q920" s="20"/>
    </row>
    <row r="921">
      <c r="E921" s="11"/>
      <c r="Q921" s="20"/>
    </row>
    <row r="922">
      <c r="E922" s="11"/>
      <c r="Q922" s="20"/>
    </row>
    <row r="923">
      <c r="E923" s="11"/>
      <c r="Q923" s="20"/>
    </row>
    <row r="924">
      <c r="E924" s="11"/>
      <c r="Q924" s="20"/>
    </row>
    <row r="925">
      <c r="E925" s="11"/>
      <c r="Q925" s="20"/>
    </row>
    <row r="926">
      <c r="E926" s="11"/>
      <c r="Q926" s="20"/>
    </row>
    <row r="927">
      <c r="E927" s="11"/>
      <c r="Q927" s="20"/>
    </row>
    <row r="928">
      <c r="E928" s="11"/>
      <c r="Q928" s="20"/>
    </row>
    <row r="929">
      <c r="E929" s="11"/>
      <c r="Q929" s="20"/>
    </row>
    <row r="930">
      <c r="E930" s="11"/>
      <c r="Q930" s="20"/>
    </row>
    <row r="931">
      <c r="E931" s="11"/>
      <c r="Q931" s="20"/>
    </row>
    <row r="932">
      <c r="E932" s="11"/>
      <c r="Q932" s="20"/>
    </row>
    <row r="933">
      <c r="E933" s="11"/>
      <c r="Q933" s="20"/>
    </row>
    <row r="934">
      <c r="E934" s="11"/>
      <c r="Q934" s="20"/>
    </row>
    <row r="935">
      <c r="E935" s="11"/>
      <c r="Q935" s="20"/>
    </row>
    <row r="936">
      <c r="E936" s="11"/>
      <c r="Q936" s="20"/>
    </row>
    <row r="937">
      <c r="E937" s="11"/>
      <c r="Q937" s="20"/>
    </row>
    <row r="938">
      <c r="E938" s="11"/>
      <c r="Q938" s="20"/>
    </row>
    <row r="939">
      <c r="E939" s="11"/>
      <c r="Q939" s="20"/>
    </row>
    <row r="940">
      <c r="E940" s="11"/>
      <c r="Q940" s="20"/>
    </row>
    <row r="941">
      <c r="E941" s="11"/>
      <c r="Q941" s="20"/>
    </row>
    <row r="942">
      <c r="E942" s="11"/>
      <c r="Q942" s="20"/>
    </row>
    <row r="943">
      <c r="E943" s="11"/>
      <c r="Q943" s="20"/>
    </row>
    <row r="944">
      <c r="E944" s="11"/>
      <c r="Q944" s="20"/>
    </row>
    <row r="945">
      <c r="E945" s="11"/>
      <c r="Q945" s="20"/>
    </row>
    <row r="946">
      <c r="E946" s="11"/>
      <c r="Q946" s="20"/>
    </row>
    <row r="947">
      <c r="E947" s="11"/>
      <c r="Q947" s="20"/>
    </row>
    <row r="948">
      <c r="E948" s="11"/>
      <c r="Q948" s="20"/>
    </row>
    <row r="949">
      <c r="E949" s="11"/>
      <c r="Q949" s="20"/>
    </row>
    <row r="950">
      <c r="E950" s="11"/>
      <c r="Q950" s="20"/>
    </row>
    <row r="951">
      <c r="E951" s="11"/>
      <c r="Q951" s="20"/>
    </row>
    <row r="952">
      <c r="E952" s="11"/>
      <c r="Q952" s="20"/>
    </row>
    <row r="953">
      <c r="E953" s="11"/>
      <c r="Q953" s="20"/>
    </row>
    <row r="954">
      <c r="E954" s="11"/>
      <c r="Q954" s="20"/>
    </row>
    <row r="955">
      <c r="E955" s="11"/>
      <c r="Q955" s="20"/>
    </row>
    <row r="956">
      <c r="E956" s="11"/>
      <c r="Q956" s="20"/>
    </row>
    <row r="957">
      <c r="E957" s="11"/>
      <c r="Q957" s="20"/>
    </row>
    <row r="958">
      <c r="E958" s="11"/>
      <c r="Q958" s="20"/>
    </row>
    <row r="959">
      <c r="E959" s="11"/>
      <c r="Q959" s="20"/>
    </row>
    <row r="960">
      <c r="E960" s="11"/>
      <c r="Q960" s="20"/>
    </row>
    <row r="961">
      <c r="E961" s="11"/>
      <c r="Q961" s="20"/>
    </row>
    <row r="962">
      <c r="E962" s="11"/>
      <c r="Q962" s="20"/>
    </row>
    <row r="963">
      <c r="E963" s="11"/>
      <c r="Q963" s="20"/>
    </row>
    <row r="964">
      <c r="E964" s="11"/>
      <c r="Q964" s="20"/>
    </row>
    <row r="965">
      <c r="E965" s="11"/>
      <c r="Q965" s="20"/>
    </row>
    <row r="966">
      <c r="E966" s="11"/>
      <c r="Q966" s="20"/>
    </row>
    <row r="967">
      <c r="E967" s="11"/>
      <c r="Q967" s="20"/>
    </row>
    <row r="968">
      <c r="E968" s="11"/>
      <c r="Q968" s="20"/>
    </row>
    <row r="969">
      <c r="E969" s="11"/>
      <c r="Q969" s="20"/>
    </row>
    <row r="970">
      <c r="E970" s="11"/>
      <c r="Q970" s="20"/>
    </row>
    <row r="971">
      <c r="E971" s="11"/>
      <c r="Q971" s="20"/>
    </row>
    <row r="972">
      <c r="E972" s="11"/>
      <c r="Q972" s="20"/>
    </row>
    <row r="973">
      <c r="E973" s="11"/>
      <c r="Q973" s="20"/>
    </row>
    <row r="974">
      <c r="E974" s="11"/>
      <c r="Q974" s="20"/>
    </row>
    <row r="975">
      <c r="E975" s="11"/>
      <c r="Q975" s="20"/>
    </row>
    <row r="976">
      <c r="E976" s="11"/>
      <c r="Q976" s="20"/>
    </row>
    <row r="977">
      <c r="E977" s="11"/>
      <c r="Q977" s="20"/>
    </row>
    <row r="978">
      <c r="E978" s="11"/>
      <c r="Q978" s="20"/>
    </row>
    <row r="979">
      <c r="E979" s="11"/>
      <c r="Q979" s="20"/>
    </row>
    <row r="980">
      <c r="E980" s="11"/>
      <c r="Q980" s="20"/>
    </row>
    <row r="981">
      <c r="E981" s="11"/>
      <c r="Q981" s="20"/>
    </row>
    <row r="982">
      <c r="E982" s="11"/>
      <c r="Q982" s="20"/>
    </row>
    <row r="983">
      <c r="E983" s="11"/>
      <c r="Q983" s="20"/>
    </row>
    <row r="984">
      <c r="E984" s="11"/>
      <c r="Q984" s="20"/>
    </row>
    <row r="985">
      <c r="E985" s="11"/>
      <c r="Q985" s="20"/>
    </row>
    <row r="986">
      <c r="E986" s="11"/>
      <c r="Q986" s="20"/>
    </row>
    <row r="987">
      <c r="E987" s="11"/>
      <c r="Q987" s="20"/>
    </row>
    <row r="988">
      <c r="E988" s="11"/>
      <c r="Q988" s="20"/>
    </row>
    <row r="989">
      <c r="E989" s="11"/>
      <c r="Q989" s="20"/>
    </row>
    <row r="990">
      <c r="E990" s="11"/>
      <c r="Q990" s="20"/>
    </row>
    <row r="991">
      <c r="E991" s="11"/>
      <c r="Q991" s="20"/>
    </row>
    <row r="992">
      <c r="E992" s="11"/>
      <c r="Q992" s="20"/>
    </row>
    <row r="993">
      <c r="E993" s="11"/>
      <c r="Q993" s="20"/>
    </row>
    <row r="994">
      <c r="E994" s="11"/>
      <c r="Q994" s="20"/>
    </row>
    <row r="995">
      <c r="E995" s="11"/>
      <c r="Q995" s="20"/>
    </row>
    <row r="996">
      <c r="E996" s="11"/>
      <c r="Q996" s="20"/>
    </row>
    <row r="997">
      <c r="E997" s="11"/>
      <c r="Q997" s="20"/>
    </row>
    <row r="998">
      <c r="E998" s="11"/>
      <c r="Q998" s="20"/>
    </row>
    <row r="999">
      <c r="E999" s="11"/>
      <c r="Q999" s="20"/>
    </row>
    <row r="1000">
      <c r="E1000" s="11"/>
      <c r="Q1000" s="20"/>
    </row>
  </sheetData>
  <conditionalFormatting sqref="B1:B1000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:E1000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1:K1000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N1:N1000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1:H1000">
    <cfRule type="colorScale" priority="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Q1:Q1000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T1:T51">
    <cfRule type="colorScale" priority="7">
      <colorScale>
        <cfvo type="min"/>
        <cfvo type="percentile" val="50"/>
        <cfvo type="max"/>
        <color rgb="FFEA4335"/>
        <color rgb="FFFFD666"/>
        <color rgb="FF34A853"/>
      </colorScale>
    </cfRule>
  </conditionalFormatting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/>
    <row r="2"/>
    <row r="3"/>
    <row r="4"/>
    <row r="5"/>
    <row r="6"/>
    <row r="7"/>
    <row r="8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21" t="s">
        <v>2397</v>
      </c>
      <c r="B1" s="21" t="s">
        <v>15</v>
      </c>
      <c r="C1" s="21" t="s">
        <v>16</v>
      </c>
      <c r="D1" s="21" t="s">
        <v>17</v>
      </c>
      <c r="E1" s="21" t="s">
        <v>18</v>
      </c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2" t="s">
        <v>2398</v>
      </c>
      <c r="B2" s="22" t="s">
        <v>2399</v>
      </c>
      <c r="C2" s="23">
        <v>62.0</v>
      </c>
      <c r="D2" s="22" t="s">
        <v>2380</v>
      </c>
      <c r="E2" s="24">
        <v>45553.0</v>
      </c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2" t="s">
        <v>2400</v>
      </c>
      <c r="B3" s="22" t="s">
        <v>2401</v>
      </c>
      <c r="C3" s="23">
        <v>35.0</v>
      </c>
      <c r="D3" s="22" t="s">
        <v>2384</v>
      </c>
      <c r="E3" s="24">
        <v>45290.0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2" t="s">
        <v>2402</v>
      </c>
      <c r="B4" s="22" t="s">
        <v>2401</v>
      </c>
      <c r="C4" s="23">
        <v>20.0</v>
      </c>
      <c r="D4" s="22" t="s">
        <v>2342</v>
      </c>
      <c r="E4" s="24">
        <v>45179.0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2" t="s">
        <v>2403</v>
      </c>
      <c r="B5" s="22" t="s">
        <v>2401</v>
      </c>
      <c r="C5" s="23">
        <v>59.0</v>
      </c>
      <c r="D5" s="22" t="s">
        <v>2357</v>
      </c>
      <c r="E5" s="24">
        <v>45487.0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2" t="s">
        <v>2404</v>
      </c>
      <c r="B6" s="22" t="s">
        <v>2401</v>
      </c>
      <c r="C6" s="23">
        <v>64.0</v>
      </c>
      <c r="D6" s="22" t="s">
        <v>2373</v>
      </c>
      <c r="E6" s="24">
        <v>45267.0</v>
      </c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2" t="s">
        <v>2405</v>
      </c>
      <c r="B7" s="22" t="s">
        <v>2399</v>
      </c>
      <c r="C7" s="23">
        <v>43.0</v>
      </c>
      <c r="D7" s="22" t="s">
        <v>2338</v>
      </c>
      <c r="E7" s="24">
        <v>45293.0</v>
      </c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 t="s">
        <v>2406</v>
      </c>
      <c r="B8" s="22" t="s">
        <v>2401</v>
      </c>
      <c r="C8" s="23">
        <v>32.0</v>
      </c>
      <c r="D8" s="22" t="s">
        <v>2364</v>
      </c>
      <c r="E8" s="24">
        <v>45419.0</v>
      </c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 t="s">
        <v>2407</v>
      </c>
      <c r="B9" s="22" t="s">
        <v>2399</v>
      </c>
      <c r="C9" s="23">
        <v>27.0</v>
      </c>
      <c r="D9" s="22" t="s">
        <v>2358</v>
      </c>
      <c r="E9" s="24">
        <v>45101.0</v>
      </c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2" t="s">
        <v>2408</v>
      </c>
      <c r="B10" s="22" t="s">
        <v>2401</v>
      </c>
      <c r="C10" s="23">
        <v>51.0</v>
      </c>
      <c r="D10" s="22" t="s">
        <v>2384</v>
      </c>
      <c r="E10" s="24">
        <v>45085.0</v>
      </c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22" t="s">
        <v>2409</v>
      </c>
      <c r="B11" s="22" t="s">
        <v>2401</v>
      </c>
      <c r="C11" s="23">
        <v>45.0</v>
      </c>
      <c r="D11" s="22" t="s">
        <v>2384</v>
      </c>
      <c r="E11" s="24">
        <v>45013.0</v>
      </c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2" t="s">
        <v>2410</v>
      </c>
      <c r="B12" s="22" t="s">
        <v>2401</v>
      </c>
      <c r="C12" s="23">
        <v>57.0</v>
      </c>
      <c r="D12" s="22" t="s">
        <v>2376</v>
      </c>
      <c r="E12" s="24">
        <v>45258.0</v>
      </c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2" t="s">
        <v>2411</v>
      </c>
      <c r="B13" s="22" t="s">
        <v>2401</v>
      </c>
      <c r="C13" s="23">
        <v>32.0</v>
      </c>
      <c r="D13" s="22" t="s">
        <v>2339</v>
      </c>
      <c r="E13" s="24">
        <v>45468.0</v>
      </c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 t="s">
        <v>2412</v>
      </c>
      <c r="B14" s="22" t="s">
        <v>2401</v>
      </c>
      <c r="C14" s="23">
        <v>45.0</v>
      </c>
      <c r="D14" s="22" t="s">
        <v>2341</v>
      </c>
      <c r="E14" s="24">
        <v>45035.0</v>
      </c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 t="s">
        <v>2413</v>
      </c>
      <c r="B15" s="22" t="s">
        <v>2399</v>
      </c>
      <c r="C15" s="23">
        <v>28.0</v>
      </c>
      <c r="D15" s="22" t="s">
        <v>2373</v>
      </c>
      <c r="E15" s="24">
        <v>45510.0</v>
      </c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 t="s">
        <v>2414</v>
      </c>
      <c r="B16" s="22" t="s">
        <v>2401</v>
      </c>
      <c r="C16" s="23">
        <v>24.0</v>
      </c>
      <c r="D16" s="22" t="s">
        <v>2382</v>
      </c>
      <c r="E16" s="24">
        <v>45216.0</v>
      </c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 t="s">
        <v>2415</v>
      </c>
      <c r="B17" s="22" t="s">
        <v>2399</v>
      </c>
      <c r="C17" s="23">
        <v>57.0</v>
      </c>
      <c r="D17" s="22" t="s">
        <v>2379</v>
      </c>
      <c r="E17" s="24">
        <v>45062.0</v>
      </c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 t="s">
        <v>2416</v>
      </c>
      <c r="B18" s="22" t="s">
        <v>2401</v>
      </c>
      <c r="C18" s="23">
        <v>29.0</v>
      </c>
      <c r="D18" s="22" t="s">
        <v>2350</v>
      </c>
      <c r="E18" s="24">
        <v>45292.0</v>
      </c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 t="s">
        <v>2417</v>
      </c>
      <c r="B19" s="22" t="s">
        <v>2401</v>
      </c>
      <c r="C19" s="23">
        <v>36.0</v>
      </c>
      <c r="D19" s="22" t="s">
        <v>2368</v>
      </c>
      <c r="E19" s="24">
        <v>45241.0</v>
      </c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 t="s">
        <v>2418</v>
      </c>
      <c r="B20" s="22" t="s">
        <v>2401</v>
      </c>
      <c r="C20" s="23">
        <v>40.0</v>
      </c>
      <c r="D20" s="22" t="s">
        <v>2365</v>
      </c>
      <c r="E20" s="24">
        <v>45478.0</v>
      </c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 t="s">
        <v>2419</v>
      </c>
      <c r="B21" s="22" t="s">
        <v>2399</v>
      </c>
      <c r="C21" s="23">
        <v>47.0</v>
      </c>
      <c r="D21" s="22" t="s">
        <v>2364</v>
      </c>
      <c r="E21" s="24">
        <v>45053.0</v>
      </c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 t="s">
        <v>2420</v>
      </c>
      <c r="B22" s="22" t="s">
        <v>2399</v>
      </c>
      <c r="C22" s="23">
        <v>31.0</v>
      </c>
      <c r="D22" s="22" t="s">
        <v>2362</v>
      </c>
      <c r="E22" s="24">
        <v>45102.0</v>
      </c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 t="s">
        <v>2421</v>
      </c>
      <c r="B23" s="22" t="s">
        <v>2399</v>
      </c>
      <c r="C23" s="23">
        <v>65.0</v>
      </c>
      <c r="D23" s="22" t="s">
        <v>2338</v>
      </c>
      <c r="E23" s="24">
        <v>45511.0</v>
      </c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 t="s">
        <v>2422</v>
      </c>
      <c r="B24" s="22" t="s">
        <v>2399</v>
      </c>
      <c r="C24" s="23">
        <v>60.0</v>
      </c>
      <c r="D24" s="22" t="s">
        <v>2363</v>
      </c>
      <c r="E24" s="24">
        <v>45244.0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 t="s">
        <v>2423</v>
      </c>
      <c r="B25" s="22" t="s">
        <v>2401</v>
      </c>
      <c r="C25" s="23">
        <v>42.0</v>
      </c>
      <c r="D25" s="22" t="s">
        <v>2341</v>
      </c>
      <c r="E25" s="24">
        <v>45363.0</v>
      </c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 t="s">
        <v>2424</v>
      </c>
      <c r="B26" s="22" t="s">
        <v>2399</v>
      </c>
      <c r="C26" s="23">
        <v>29.0</v>
      </c>
      <c r="D26" s="22" t="s">
        <v>2385</v>
      </c>
      <c r="E26" s="24">
        <v>45481.0</v>
      </c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 t="s">
        <v>2425</v>
      </c>
      <c r="B27" s="22" t="s">
        <v>2399</v>
      </c>
      <c r="C27" s="23">
        <v>44.0</v>
      </c>
      <c r="D27" s="22" t="s">
        <v>2349</v>
      </c>
      <c r="E27" s="24">
        <v>45095.0</v>
      </c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 t="s">
        <v>2426</v>
      </c>
      <c r="B28" s="22" t="s">
        <v>2399</v>
      </c>
      <c r="C28" s="23">
        <v>39.0</v>
      </c>
      <c r="D28" s="22" t="s">
        <v>2350</v>
      </c>
      <c r="E28" s="24">
        <v>45008.0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 t="s">
        <v>2427</v>
      </c>
      <c r="B29" s="22" t="s">
        <v>2401</v>
      </c>
      <c r="C29" s="23">
        <v>44.0</v>
      </c>
      <c r="D29" s="22" t="s">
        <v>2346</v>
      </c>
      <c r="E29" s="24">
        <v>45484.0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 t="s">
        <v>2428</v>
      </c>
      <c r="B30" s="22" t="s">
        <v>2401</v>
      </c>
      <c r="C30" s="23">
        <v>44.0</v>
      </c>
      <c r="D30" s="22" t="s">
        <v>2366</v>
      </c>
      <c r="E30" s="24">
        <v>45540.0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 t="s">
        <v>2429</v>
      </c>
      <c r="B31" s="22" t="s">
        <v>2399</v>
      </c>
      <c r="C31" s="23">
        <v>50.0</v>
      </c>
      <c r="D31" s="22" t="s">
        <v>2359</v>
      </c>
      <c r="E31" s="24">
        <v>45136.0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 t="s">
        <v>2430</v>
      </c>
      <c r="B32" s="22" t="s">
        <v>2401</v>
      </c>
      <c r="C32" s="23">
        <v>50.0</v>
      </c>
      <c r="D32" s="22" t="s">
        <v>2360</v>
      </c>
      <c r="E32" s="24">
        <v>45546.0</v>
      </c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 t="s">
        <v>2431</v>
      </c>
      <c r="B33" s="22" t="s">
        <v>2399</v>
      </c>
      <c r="C33" s="23">
        <v>27.0</v>
      </c>
      <c r="D33" s="22" t="s">
        <v>2342</v>
      </c>
      <c r="E33" s="24">
        <v>45075.0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 t="s">
        <v>2432</v>
      </c>
      <c r="B34" s="22" t="s">
        <v>2401</v>
      </c>
      <c r="C34" s="23">
        <v>24.0</v>
      </c>
      <c r="D34" s="22" t="s">
        <v>2355</v>
      </c>
      <c r="E34" s="24">
        <v>45304.0</v>
      </c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 t="s">
        <v>2433</v>
      </c>
      <c r="B35" s="22" t="s">
        <v>2399</v>
      </c>
      <c r="C35" s="23">
        <v>43.0</v>
      </c>
      <c r="D35" s="22" t="s">
        <v>2351</v>
      </c>
      <c r="E35" s="24">
        <v>45538.0</v>
      </c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 t="s">
        <v>2434</v>
      </c>
      <c r="B36" s="22" t="s">
        <v>2401</v>
      </c>
      <c r="C36" s="23">
        <v>51.0</v>
      </c>
      <c r="D36" s="22" t="s">
        <v>2356</v>
      </c>
      <c r="E36" s="24">
        <v>45274.0</v>
      </c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 t="s">
        <v>2435</v>
      </c>
      <c r="B37" s="22" t="s">
        <v>2401</v>
      </c>
      <c r="C37" s="23">
        <v>34.0</v>
      </c>
      <c r="D37" s="22" t="s">
        <v>2377</v>
      </c>
      <c r="E37" s="24">
        <v>45468.0</v>
      </c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 t="s">
        <v>2436</v>
      </c>
      <c r="B38" s="22" t="s">
        <v>2401</v>
      </c>
      <c r="C38" s="23">
        <v>29.0</v>
      </c>
      <c r="D38" s="22" t="s">
        <v>2369</v>
      </c>
      <c r="E38" s="24">
        <v>45352.0</v>
      </c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 t="s">
        <v>2437</v>
      </c>
      <c r="B39" s="22" t="s">
        <v>2401</v>
      </c>
      <c r="C39" s="23">
        <v>33.0</v>
      </c>
      <c r="D39" s="22" t="s">
        <v>2368</v>
      </c>
      <c r="E39" s="24">
        <v>45105.0</v>
      </c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 t="s">
        <v>2438</v>
      </c>
      <c r="B40" s="22" t="s">
        <v>2399</v>
      </c>
      <c r="C40" s="23">
        <v>51.0</v>
      </c>
      <c r="D40" s="22" t="s">
        <v>2384</v>
      </c>
      <c r="E40" s="24">
        <v>45095.0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 t="s">
        <v>2439</v>
      </c>
      <c r="B41" s="22" t="s">
        <v>2399</v>
      </c>
      <c r="C41" s="23">
        <v>58.0</v>
      </c>
      <c r="D41" s="22" t="s">
        <v>2353</v>
      </c>
      <c r="E41" s="24">
        <v>45021.0</v>
      </c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 t="s">
        <v>2440</v>
      </c>
      <c r="B42" s="22" t="s">
        <v>2399</v>
      </c>
      <c r="C42" s="23">
        <v>37.0</v>
      </c>
      <c r="D42" s="22" t="s">
        <v>2362</v>
      </c>
      <c r="E42" s="24">
        <v>45150.0</v>
      </c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 t="s">
        <v>2441</v>
      </c>
      <c r="B43" s="22" t="s">
        <v>2399</v>
      </c>
      <c r="C43" s="23">
        <v>65.0</v>
      </c>
      <c r="D43" s="22" t="s">
        <v>2359</v>
      </c>
      <c r="E43" s="24">
        <v>44936.0</v>
      </c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 t="s">
        <v>2442</v>
      </c>
      <c r="B44" s="22" t="s">
        <v>2401</v>
      </c>
      <c r="C44" s="23">
        <v>63.0</v>
      </c>
      <c r="D44" s="22" t="s">
        <v>2370</v>
      </c>
      <c r="E44" s="24">
        <v>45461.0</v>
      </c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 t="s">
        <v>2443</v>
      </c>
      <c r="B45" s="22" t="s">
        <v>2399</v>
      </c>
      <c r="C45" s="23">
        <v>33.0</v>
      </c>
      <c r="D45" s="22" t="s">
        <v>2354</v>
      </c>
      <c r="E45" s="24">
        <v>44997.0</v>
      </c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 t="s">
        <v>2444</v>
      </c>
      <c r="B46" s="22" t="s">
        <v>2401</v>
      </c>
      <c r="C46" s="23">
        <v>63.0</v>
      </c>
      <c r="D46" s="22" t="s">
        <v>2362</v>
      </c>
      <c r="E46" s="24">
        <v>45074.0</v>
      </c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 t="s">
        <v>2445</v>
      </c>
      <c r="B47" s="22" t="s">
        <v>2401</v>
      </c>
      <c r="C47" s="23">
        <v>20.0</v>
      </c>
      <c r="D47" s="22" t="s">
        <v>2351</v>
      </c>
      <c r="E47" s="24">
        <v>45425.0</v>
      </c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 t="s">
        <v>2446</v>
      </c>
      <c r="B48" s="22" t="s">
        <v>2399</v>
      </c>
      <c r="C48" s="23">
        <v>23.0</v>
      </c>
      <c r="D48" s="22" t="s">
        <v>2353</v>
      </c>
      <c r="E48" s="24">
        <v>45171.0</v>
      </c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 t="s">
        <v>2447</v>
      </c>
      <c r="B49" s="22" t="s">
        <v>2399</v>
      </c>
      <c r="C49" s="23">
        <v>47.0</v>
      </c>
      <c r="D49" s="22" t="s">
        <v>2368</v>
      </c>
      <c r="E49" s="24">
        <v>45378.0</v>
      </c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 t="s">
        <v>2448</v>
      </c>
      <c r="B50" s="22" t="s">
        <v>2401</v>
      </c>
      <c r="C50" s="23">
        <v>44.0</v>
      </c>
      <c r="D50" s="22" t="s">
        <v>2350</v>
      </c>
      <c r="E50" s="24">
        <v>45512.0</v>
      </c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 t="s">
        <v>2449</v>
      </c>
      <c r="B51" s="22" t="s">
        <v>2401</v>
      </c>
      <c r="C51" s="23">
        <v>60.0</v>
      </c>
      <c r="D51" s="22" t="s">
        <v>2354</v>
      </c>
      <c r="E51" s="24">
        <v>45287.0</v>
      </c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 t="s">
        <v>2450</v>
      </c>
      <c r="B52" s="22" t="s">
        <v>2399</v>
      </c>
      <c r="C52" s="23">
        <v>19.0</v>
      </c>
      <c r="D52" s="22" t="s">
        <v>2342</v>
      </c>
      <c r="E52" s="24">
        <v>45239.0</v>
      </c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 t="s">
        <v>2451</v>
      </c>
      <c r="B53" s="22" t="s">
        <v>2401</v>
      </c>
      <c r="C53" s="23">
        <v>29.0</v>
      </c>
      <c r="D53" s="22" t="s">
        <v>2383</v>
      </c>
      <c r="E53" s="24">
        <v>45207.0</v>
      </c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 t="s">
        <v>2452</v>
      </c>
      <c r="B54" s="22" t="s">
        <v>2401</v>
      </c>
      <c r="C54" s="23">
        <v>38.0</v>
      </c>
      <c r="D54" s="22" t="s">
        <v>2376</v>
      </c>
      <c r="E54" s="24">
        <v>45377.0</v>
      </c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 t="s">
        <v>2453</v>
      </c>
      <c r="B55" s="22" t="s">
        <v>2401</v>
      </c>
      <c r="C55" s="23">
        <v>41.0</v>
      </c>
      <c r="D55" s="22" t="s">
        <v>2384</v>
      </c>
      <c r="E55" s="24">
        <v>45196.0</v>
      </c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 t="s">
        <v>2454</v>
      </c>
      <c r="B56" s="22" t="s">
        <v>2401</v>
      </c>
      <c r="C56" s="23">
        <v>24.0</v>
      </c>
      <c r="D56" s="22" t="s">
        <v>2385</v>
      </c>
      <c r="E56" s="24">
        <v>45391.0</v>
      </c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 t="s">
        <v>2455</v>
      </c>
      <c r="B57" s="22" t="s">
        <v>2399</v>
      </c>
      <c r="C57" s="23">
        <v>38.0</v>
      </c>
      <c r="D57" s="22" t="s">
        <v>2344</v>
      </c>
      <c r="E57" s="24">
        <v>45026.0</v>
      </c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 t="s">
        <v>2456</v>
      </c>
      <c r="B58" s="22" t="s">
        <v>2399</v>
      </c>
      <c r="C58" s="23">
        <v>65.0</v>
      </c>
      <c r="D58" s="22" t="s">
        <v>2386</v>
      </c>
      <c r="E58" s="24">
        <v>45015.0</v>
      </c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 t="s">
        <v>2457</v>
      </c>
      <c r="B59" s="22" t="s">
        <v>2401</v>
      </c>
      <c r="C59" s="23">
        <v>39.0</v>
      </c>
      <c r="D59" s="22" t="s">
        <v>2383</v>
      </c>
      <c r="E59" s="24">
        <v>45449.0</v>
      </c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 t="s">
        <v>2458</v>
      </c>
      <c r="B60" s="22" t="s">
        <v>2401</v>
      </c>
      <c r="C60" s="23">
        <v>54.0</v>
      </c>
      <c r="D60" s="22" t="s">
        <v>2359</v>
      </c>
      <c r="E60" s="24">
        <v>45256.0</v>
      </c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 t="s">
        <v>2459</v>
      </c>
      <c r="B61" s="22" t="s">
        <v>2399</v>
      </c>
      <c r="C61" s="23">
        <v>23.0</v>
      </c>
      <c r="D61" s="22" t="s">
        <v>2338</v>
      </c>
      <c r="E61" s="24">
        <v>45199.0</v>
      </c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 t="s">
        <v>2460</v>
      </c>
      <c r="B62" s="22" t="s">
        <v>2399</v>
      </c>
      <c r="C62" s="23">
        <v>22.0</v>
      </c>
      <c r="D62" s="22" t="s">
        <v>2377</v>
      </c>
      <c r="E62" s="24">
        <v>45491.0</v>
      </c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 t="s">
        <v>2461</v>
      </c>
      <c r="B63" s="22" t="s">
        <v>2399</v>
      </c>
      <c r="C63" s="23">
        <v>29.0</v>
      </c>
      <c r="D63" s="22" t="s">
        <v>2377</v>
      </c>
      <c r="E63" s="24">
        <v>45040.0</v>
      </c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 t="s">
        <v>2462</v>
      </c>
      <c r="B64" s="22" t="s">
        <v>2401</v>
      </c>
      <c r="C64" s="23">
        <v>30.0</v>
      </c>
      <c r="D64" s="22" t="s">
        <v>2381</v>
      </c>
      <c r="E64" s="24">
        <v>45183.0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 t="s">
        <v>2463</v>
      </c>
      <c r="B65" s="22" t="s">
        <v>2399</v>
      </c>
      <c r="C65" s="23">
        <v>59.0</v>
      </c>
      <c r="D65" s="22" t="s">
        <v>2348</v>
      </c>
      <c r="E65" s="24">
        <v>45179.0</v>
      </c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 t="s">
        <v>2464</v>
      </c>
      <c r="B66" s="22" t="s">
        <v>2401</v>
      </c>
      <c r="C66" s="23">
        <v>49.0</v>
      </c>
      <c r="D66" s="22" t="s">
        <v>2363</v>
      </c>
      <c r="E66" s="24">
        <v>45376.0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 t="s">
        <v>2465</v>
      </c>
      <c r="B67" s="22" t="s">
        <v>2399</v>
      </c>
      <c r="C67" s="23">
        <v>29.0</v>
      </c>
      <c r="D67" s="22" t="s">
        <v>2361</v>
      </c>
      <c r="E67" s="24">
        <v>45559.0</v>
      </c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 t="s">
        <v>2466</v>
      </c>
      <c r="B68" s="22" t="s">
        <v>2399</v>
      </c>
      <c r="C68" s="23">
        <v>32.0</v>
      </c>
      <c r="D68" s="22" t="s">
        <v>2381</v>
      </c>
      <c r="E68" s="24">
        <v>45296.0</v>
      </c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 t="s">
        <v>2467</v>
      </c>
      <c r="B69" s="22" t="s">
        <v>2401</v>
      </c>
      <c r="C69" s="23">
        <v>64.0</v>
      </c>
      <c r="D69" s="22" t="s">
        <v>2381</v>
      </c>
      <c r="E69" s="24">
        <v>45501.0</v>
      </c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 t="s">
        <v>2468</v>
      </c>
      <c r="B70" s="22" t="s">
        <v>2399</v>
      </c>
      <c r="C70" s="23">
        <v>46.0</v>
      </c>
      <c r="D70" s="22" t="s">
        <v>2371</v>
      </c>
      <c r="E70" s="24">
        <v>45191.0</v>
      </c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 t="s">
        <v>2469</v>
      </c>
      <c r="B71" s="22" t="s">
        <v>2401</v>
      </c>
      <c r="C71" s="23">
        <v>42.0</v>
      </c>
      <c r="D71" s="22" t="s">
        <v>2346</v>
      </c>
      <c r="E71" s="24">
        <v>45199.0</v>
      </c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 t="s">
        <v>2470</v>
      </c>
      <c r="B72" s="22" t="s">
        <v>2399</v>
      </c>
      <c r="C72" s="23">
        <v>23.0</v>
      </c>
      <c r="D72" s="22" t="s">
        <v>2353</v>
      </c>
      <c r="E72" s="24">
        <v>45235.0</v>
      </c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 t="s">
        <v>2471</v>
      </c>
      <c r="B73" s="22" t="s">
        <v>2399</v>
      </c>
      <c r="C73" s="23">
        <v>58.0</v>
      </c>
      <c r="D73" s="22" t="s">
        <v>2374</v>
      </c>
      <c r="E73" s="24">
        <v>45443.0</v>
      </c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 t="s">
        <v>2472</v>
      </c>
      <c r="B74" s="22" t="s">
        <v>2401</v>
      </c>
      <c r="C74" s="23">
        <v>43.0</v>
      </c>
      <c r="D74" s="22" t="s">
        <v>2360</v>
      </c>
      <c r="E74" s="24">
        <v>45387.0</v>
      </c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 t="s">
        <v>2473</v>
      </c>
      <c r="B75" s="22" t="s">
        <v>2401</v>
      </c>
      <c r="C75" s="23">
        <v>26.0</v>
      </c>
      <c r="D75" s="22" t="s">
        <v>2386</v>
      </c>
      <c r="E75" s="24">
        <v>45452.0</v>
      </c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 t="s">
        <v>2474</v>
      </c>
      <c r="B76" s="22" t="s">
        <v>2399</v>
      </c>
      <c r="C76" s="23">
        <v>40.0</v>
      </c>
      <c r="D76" s="22" t="s">
        <v>2361</v>
      </c>
      <c r="E76" s="24">
        <v>45221.0</v>
      </c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 t="s">
        <v>2475</v>
      </c>
      <c r="B77" s="22" t="s">
        <v>2401</v>
      </c>
      <c r="C77" s="23">
        <v>55.0</v>
      </c>
      <c r="D77" s="22" t="s">
        <v>2342</v>
      </c>
      <c r="E77" s="24">
        <v>45041.0</v>
      </c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 t="s">
        <v>2476</v>
      </c>
      <c r="B78" s="22" t="s">
        <v>2401</v>
      </c>
      <c r="C78" s="23">
        <v>64.0</v>
      </c>
      <c r="D78" s="22" t="s">
        <v>2369</v>
      </c>
      <c r="E78" s="24">
        <v>45181.0</v>
      </c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 t="s">
        <v>2477</v>
      </c>
      <c r="B79" s="22" t="s">
        <v>2399</v>
      </c>
      <c r="C79" s="23">
        <v>36.0</v>
      </c>
      <c r="D79" s="22" t="s">
        <v>2355</v>
      </c>
      <c r="E79" s="24">
        <v>45509.0</v>
      </c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 t="s">
        <v>2478</v>
      </c>
      <c r="B80" s="22" t="s">
        <v>2399</v>
      </c>
      <c r="C80" s="23">
        <v>48.0</v>
      </c>
      <c r="D80" s="22" t="s">
        <v>2340</v>
      </c>
      <c r="E80" s="24">
        <v>45209.0</v>
      </c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 t="s">
        <v>2479</v>
      </c>
      <c r="B81" s="22" t="s">
        <v>2399</v>
      </c>
      <c r="C81" s="23">
        <v>21.0</v>
      </c>
      <c r="D81" s="22" t="s">
        <v>2341</v>
      </c>
      <c r="E81" s="24">
        <v>45288.0</v>
      </c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 t="s">
        <v>2480</v>
      </c>
      <c r="B82" s="22" t="s">
        <v>2401</v>
      </c>
      <c r="C82" s="23">
        <v>46.0</v>
      </c>
      <c r="D82" s="22" t="s">
        <v>2338</v>
      </c>
      <c r="E82" s="24">
        <v>45077.0</v>
      </c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 t="s">
        <v>2481</v>
      </c>
      <c r="B83" s="22" t="s">
        <v>2399</v>
      </c>
      <c r="C83" s="23">
        <v>24.0</v>
      </c>
      <c r="D83" s="22" t="s">
        <v>2371</v>
      </c>
      <c r="E83" s="24">
        <v>45281.0</v>
      </c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 t="s">
        <v>2482</v>
      </c>
      <c r="B84" s="22" t="s">
        <v>2401</v>
      </c>
      <c r="C84" s="23">
        <v>42.0</v>
      </c>
      <c r="D84" s="22" t="s">
        <v>2343</v>
      </c>
      <c r="E84" s="24">
        <v>45093.0</v>
      </c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 t="s">
        <v>2483</v>
      </c>
      <c r="B85" s="22" t="s">
        <v>2399</v>
      </c>
      <c r="C85" s="23">
        <v>27.0</v>
      </c>
      <c r="D85" s="22" t="s">
        <v>2358</v>
      </c>
      <c r="E85" s="24">
        <v>45217.0</v>
      </c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 t="s">
        <v>2484</v>
      </c>
      <c r="B86" s="22" t="s">
        <v>2401</v>
      </c>
      <c r="C86" s="23">
        <v>61.0</v>
      </c>
      <c r="D86" s="22" t="s">
        <v>2346</v>
      </c>
      <c r="E86" s="24">
        <v>45375.0</v>
      </c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 t="s">
        <v>2485</v>
      </c>
      <c r="B87" s="22" t="s">
        <v>2401</v>
      </c>
      <c r="C87" s="23">
        <v>23.0</v>
      </c>
      <c r="D87" s="22" t="s">
        <v>2360</v>
      </c>
      <c r="E87" s="24">
        <v>45145.0</v>
      </c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 t="s">
        <v>2486</v>
      </c>
      <c r="B88" s="22" t="s">
        <v>2399</v>
      </c>
      <c r="C88" s="23">
        <v>51.0</v>
      </c>
      <c r="D88" s="22" t="s">
        <v>2367</v>
      </c>
      <c r="E88" s="24">
        <v>45016.0</v>
      </c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 t="s">
        <v>2487</v>
      </c>
      <c r="B89" s="22" t="s">
        <v>2399</v>
      </c>
      <c r="C89" s="23">
        <v>40.0</v>
      </c>
      <c r="D89" s="22" t="s">
        <v>2355</v>
      </c>
      <c r="E89" s="24">
        <v>45465.0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 t="s">
        <v>2488</v>
      </c>
      <c r="B90" s="22" t="s">
        <v>2401</v>
      </c>
      <c r="C90" s="23">
        <v>33.0</v>
      </c>
      <c r="D90" s="22" t="s">
        <v>2342</v>
      </c>
      <c r="E90" s="24">
        <v>44980.0</v>
      </c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 t="s">
        <v>2489</v>
      </c>
      <c r="B91" s="22" t="s">
        <v>2401</v>
      </c>
      <c r="C91" s="23">
        <v>20.0</v>
      </c>
      <c r="D91" s="22" t="s">
        <v>2361</v>
      </c>
      <c r="E91" s="24">
        <v>45531.0</v>
      </c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 t="s">
        <v>2490</v>
      </c>
      <c r="B92" s="22" t="s">
        <v>2401</v>
      </c>
      <c r="C92" s="23">
        <v>30.0</v>
      </c>
      <c r="D92" s="22" t="s">
        <v>2348</v>
      </c>
      <c r="E92" s="24">
        <v>45325.0</v>
      </c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 t="s">
        <v>2491</v>
      </c>
      <c r="B93" s="22" t="s">
        <v>2399</v>
      </c>
      <c r="C93" s="23">
        <v>43.0</v>
      </c>
      <c r="D93" s="22" t="s">
        <v>2348</v>
      </c>
      <c r="E93" s="24">
        <v>45453.0</v>
      </c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 t="s">
        <v>2492</v>
      </c>
      <c r="B94" s="22" t="s">
        <v>2399</v>
      </c>
      <c r="C94" s="23">
        <v>19.0</v>
      </c>
      <c r="D94" s="22" t="s">
        <v>2380</v>
      </c>
      <c r="E94" s="24">
        <v>45128.0</v>
      </c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 t="s">
        <v>2493</v>
      </c>
      <c r="B95" s="22" t="s">
        <v>2399</v>
      </c>
      <c r="C95" s="23">
        <v>19.0</v>
      </c>
      <c r="D95" s="22" t="s">
        <v>2351</v>
      </c>
      <c r="E95" s="24">
        <v>44992.0</v>
      </c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 t="s">
        <v>2494</v>
      </c>
      <c r="B96" s="22" t="s">
        <v>2401</v>
      </c>
      <c r="C96" s="23">
        <v>25.0</v>
      </c>
      <c r="D96" s="22" t="s">
        <v>2361</v>
      </c>
      <c r="E96" s="24">
        <v>45257.0</v>
      </c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 t="s">
        <v>2495</v>
      </c>
      <c r="B97" s="22" t="s">
        <v>2401</v>
      </c>
      <c r="C97" s="23">
        <v>51.0</v>
      </c>
      <c r="D97" s="22" t="s">
        <v>2348</v>
      </c>
      <c r="E97" s="24">
        <v>45069.0</v>
      </c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 t="s">
        <v>2496</v>
      </c>
      <c r="B98" s="22" t="s">
        <v>2401</v>
      </c>
      <c r="C98" s="23">
        <v>60.0</v>
      </c>
      <c r="D98" s="22" t="s">
        <v>2345</v>
      </c>
      <c r="E98" s="24">
        <v>45534.0</v>
      </c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 t="s">
        <v>2497</v>
      </c>
      <c r="B99" s="22" t="s">
        <v>2399</v>
      </c>
      <c r="C99" s="23">
        <v>46.0</v>
      </c>
      <c r="D99" s="22" t="s">
        <v>2377</v>
      </c>
      <c r="E99" s="24">
        <v>45268.0</v>
      </c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 t="s">
        <v>2498</v>
      </c>
      <c r="B100" s="22" t="s">
        <v>2401</v>
      </c>
      <c r="C100" s="23">
        <v>19.0</v>
      </c>
      <c r="D100" s="22" t="s">
        <v>2387</v>
      </c>
      <c r="E100" s="24">
        <v>45301.0</v>
      </c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 t="s">
        <v>2499</v>
      </c>
      <c r="B101" s="22" t="s">
        <v>2401</v>
      </c>
      <c r="C101" s="23">
        <v>50.0</v>
      </c>
      <c r="D101" s="22" t="s">
        <v>2356</v>
      </c>
      <c r="E101" s="24">
        <v>45233.0</v>
      </c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 t="s">
        <v>2500</v>
      </c>
      <c r="B102" s="22" t="s">
        <v>2399</v>
      </c>
      <c r="C102" s="23">
        <v>54.0</v>
      </c>
      <c r="D102" s="22" t="s">
        <v>2339</v>
      </c>
      <c r="E102" s="24">
        <v>45034.0</v>
      </c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 t="s">
        <v>2501</v>
      </c>
      <c r="B103" s="22" t="s">
        <v>2399</v>
      </c>
      <c r="C103" s="23">
        <v>24.0</v>
      </c>
      <c r="D103" s="22" t="s">
        <v>2371</v>
      </c>
      <c r="E103" s="24">
        <v>45555.0</v>
      </c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 t="s">
        <v>2502</v>
      </c>
      <c r="B104" s="22" t="s">
        <v>2401</v>
      </c>
      <c r="C104" s="23">
        <v>19.0</v>
      </c>
      <c r="D104" s="22" t="s">
        <v>2357</v>
      </c>
      <c r="E104" s="24">
        <v>45222.0</v>
      </c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 t="s">
        <v>2503</v>
      </c>
      <c r="B105" s="22" t="s">
        <v>2399</v>
      </c>
      <c r="C105" s="23">
        <v>58.0</v>
      </c>
      <c r="D105" s="22" t="s">
        <v>2356</v>
      </c>
      <c r="E105" s="24">
        <v>45457.0</v>
      </c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 t="s">
        <v>2504</v>
      </c>
      <c r="B106" s="22" t="s">
        <v>2399</v>
      </c>
      <c r="C106" s="23">
        <v>27.0</v>
      </c>
      <c r="D106" s="22" t="s">
        <v>2350</v>
      </c>
      <c r="E106" s="24">
        <v>45247.0</v>
      </c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 t="s">
        <v>2505</v>
      </c>
      <c r="B107" s="22" t="s">
        <v>2399</v>
      </c>
      <c r="C107" s="23">
        <v>33.0</v>
      </c>
      <c r="D107" s="22" t="s">
        <v>2365</v>
      </c>
      <c r="E107" s="24">
        <v>45274.0</v>
      </c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 t="s">
        <v>2506</v>
      </c>
      <c r="B108" s="22" t="s">
        <v>2399</v>
      </c>
      <c r="C108" s="23">
        <v>31.0</v>
      </c>
      <c r="D108" s="22" t="s">
        <v>2384</v>
      </c>
      <c r="E108" s="24">
        <v>45109.0</v>
      </c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 t="s">
        <v>2507</v>
      </c>
      <c r="B109" s="22" t="s">
        <v>2399</v>
      </c>
      <c r="C109" s="23">
        <v>38.0</v>
      </c>
      <c r="D109" s="22" t="s">
        <v>2339</v>
      </c>
      <c r="E109" s="24">
        <v>45492.0</v>
      </c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 t="s">
        <v>2508</v>
      </c>
      <c r="B110" s="22" t="s">
        <v>2399</v>
      </c>
      <c r="C110" s="23">
        <v>18.0</v>
      </c>
      <c r="D110" s="22" t="s">
        <v>2369</v>
      </c>
      <c r="E110" s="24">
        <v>45303.0</v>
      </c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 t="s">
        <v>2509</v>
      </c>
      <c r="B111" s="22" t="s">
        <v>2399</v>
      </c>
      <c r="C111" s="23">
        <v>28.0</v>
      </c>
      <c r="D111" s="22" t="s">
        <v>2377</v>
      </c>
      <c r="E111" s="24">
        <v>45338.0</v>
      </c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 t="s">
        <v>2510</v>
      </c>
      <c r="B112" s="22" t="s">
        <v>2399</v>
      </c>
      <c r="C112" s="23">
        <v>60.0</v>
      </c>
      <c r="D112" s="22" t="s">
        <v>2364</v>
      </c>
      <c r="E112" s="24">
        <v>45463.0</v>
      </c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 t="s">
        <v>2511</v>
      </c>
      <c r="B113" s="22" t="s">
        <v>2399</v>
      </c>
      <c r="C113" s="23">
        <v>58.0</v>
      </c>
      <c r="D113" s="22" t="s">
        <v>2354</v>
      </c>
      <c r="E113" s="24">
        <v>44941.0</v>
      </c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 t="s">
        <v>2512</v>
      </c>
      <c r="B114" s="22" t="s">
        <v>2401</v>
      </c>
      <c r="C114" s="23">
        <v>62.0</v>
      </c>
      <c r="D114" s="22" t="s">
        <v>2381</v>
      </c>
      <c r="E114" s="24">
        <v>44948.0</v>
      </c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 t="s">
        <v>2513</v>
      </c>
      <c r="B115" s="22" t="s">
        <v>2401</v>
      </c>
      <c r="C115" s="23">
        <v>35.0</v>
      </c>
      <c r="D115" s="22" t="s">
        <v>2350</v>
      </c>
      <c r="E115" s="24">
        <v>44948.0</v>
      </c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 t="s">
        <v>2514</v>
      </c>
      <c r="B116" s="22" t="s">
        <v>2399</v>
      </c>
      <c r="C116" s="23">
        <v>32.0</v>
      </c>
      <c r="D116" s="22" t="s">
        <v>2369</v>
      </c>
      <c r="E116" s="24">
        <v>45547.0</v>
      </c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 t="s">
        <v>2515</v>
      </c>
      <c r="B117" s="22" t="s">
        <v>2399</v>
      </c>
      <c r="C117" s="23">
        <v>47.0</v>
      </c>
      <c r="D117" s="22" t="s">
        <v>2369</v>
      </c>
      <c r="E117" s="24">
        <v>45080.0</v>
      </c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 t="s">
        <v>2516</v>
      </c>
      <c r="B118" s="22" t="s">
        <v>2399</v>
      </c>
      <c r="C118" s="23">
        <v>54.0</v>
      </c>
      <c r="D118" s="22" t="s">
        <v>2361</v>
      </c>
      <c r="E118" s="24">
        <v>45195.0</v>
      </c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 t="s">
        <v>2517</v>
      </c>
      <c r="B119" s="22" t="s">
        <v>2401</v>
      </c>
      <c r="C119" s="23">
        <v>40.0</v>
      </c>
      <c r="D119" s="22" t="s">
        <v>2371</v>
      </c>
      <c r="E119" s="24">
        <v>45117.0</v>
      </c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 t="s">
        <v>2518</v>
      </c>
      <c r="B120" s="22" t="s">
        <v>2401</v>
      </c>
      <c r="C120" s="23">
        <v>44.0</v>
      </c>
      <c r="D120" s="22" t="s">
        <v>2347</v>
      </c>
      <c r="E120" s="24">
        <v>44950.0</v>
      </c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 t="s">
        <v>2519</v>
      </c>
      <c r="B121" s="22" t="s">
        <v>2401</v>
      </c>
      <c r="C121" s="23">
        <v>63.0</v>
      </c>
      <c r="D121" s="22" t="s">
        <v>2379</v>
      </c>
      <c r="E121" s="24">
        <v>45262.0</v>
      </c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 t="s">
        <v>2520</v>
      </c>
      <c r="B122" s="22" t="s">
        <v>2401</v>
      </c>
      <c r="C122" s="23">
        <v>37.0</v>
      </c>
      <c r="D122" s="22" t="s">
        <v>2387</v>
      </c>
      <c r="E122" s="24">
        <v>45356.0</v>
      </c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 t="s">
        <v>2521</v>
      </c>
      <c r="B123" s="22" t="s">
        <v>2401</v>
      </c>
      <c r="C123" s="23">
        <v>37.0</v>
      </c>
      <c r="D123" s="22" t="s">
        <v>2385</v>
      </c>
      <c r="E123" s="24">
        <v>45082.0</v>
      </c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 t="s">
        <v>2522</v>
      </c>
      <c r="B124" s="22" t="s">
        <v>2399</v>
      </c>
      <c r="C124" s="23">
        <v>64.0</v>
      </c>
      <c r="D124" s="22" t="s">
        <v>2378</v>
      </c>
      <c r="E124" s="24">
        <v>45238.0</v>
      </c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 t="s">
        <v>2523</v>
      </c>
      <c r="B125" s="22" t="s">
        <v>2399</v>
      </c>
      <c r="C125" s="23">
        <v>25.0</v>
      </c>
      <c r="D125" s="22" t="s">
        <v>2342</v>
      </c>
      <c r="E125" s="24">
        <v>45215.0</v>
      </c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 t="s">
        <v>2524</v>
      </c>
      <c r="B126" s="22" t="s">
        <v>2401</v>
      </c>
      <c r="C126" s="23">
        <v>36.0</v>
      </c>
      <c r="D126" s="22" t="s">
        <v>2377</v>
      </c>
      <c r="E126" s="24">
        <v>44936.0</v>
      </c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 t="s">
        <v>2525</v>
      </c>
      <c r="B127" s="22" t="s">
        <v>2401</v>
      </c>
      <c r="C127" s="23">
        <v>53.0</v>
      </c>
      <c r="D127" s="22" t="s">
        <v>2387</v>
      </c>
      <c r="E127" s="24">
        <v>45420.0</v>
      </c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 t="s">
        <v>2526</v>
      </c>
      <c r="B128" s="22" t="s">
        <v>2401</v>
      </c>
      <c r="C128" s="23">
        <v>35.0</v>
      </c>
      <c r="D128" s="22" t="s">
        <v>2380</v>
      </c>
      <c r="E128" s="24">
        <v>45320.0</v>
      </c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 t="s">
        <v>2527</v>
      </c>
      <c r="B129" s="22" t="s">
        <v>2401</v>
      </c>
      <c r="C129" s="23">
        <v>64.0</v>
      </c>
      <c r="D129" s="22" t="s">
        <v>2343</v>
      </c>
      <c r="E129" s="24">
        <v>45347.0</v>
      </c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 t="s">
        <v>2528</v>
      </c>
      <c r="B130" s="22" t="s">
        <v>2401</v>
      </c>
      <c r="C130" s="23">
        <v>30.0</v>
      </c>
      <c r="D130" s="22" t="s">
        <v>2368</v>
      </c>
      <c r="E130" s="24">
        <v>45385.0</v>
      </c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 t="s">
        <v>2529</v>
      </c>
      <c r="B131" s="22" t="s">
        <v>2399</v>
      </c>
      <c r="C131" s="23">
        <v>64.0</v>
      </c>
      <c r="D131" s="22" t="s">
        <v>2350</v>
      </c>
      <c r="E131" s="24">
        <v>45548.0</v>
      </c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 t="s">
        <v>2530</v>
      </c>
      <c r="B132" s="22" t="s">
        <v>2399</v>
      </c>
      <c r="C132" s="23">
        <v>28.0</v>
      </c>
      <c r="D132" s="22" t="s">
        <v>2369</v>
      </c>
      <c r="E132" s="24">
        <v>45191.0</v>
      </c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 t="s">
        <v>2531</v>
      </c>
      <c r="B133" s="22" t="s">
        <v>2401</v>
      </c>
      <c r="C133" s="23">
        <v>36.0</v>
      </c>
      <c r="D133" s="22" t="s">
        <v>2349</v>
      </c>
      <c r="E133" s="24">
        <v>45565.0</v>
      </c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 t="s">
        <v>2532</v>
      </c>
      <c r="B134" s="22" t="s">
        <v>2401</v>
      </c>
      <c r="C134" s="23">
        <v>25.0</v>
      </c>
      <c r="D134" s="22" t="s">
        <v>2364</v>
      </c>
      <c r="E134" s="24">
        <v>45193.0</v>
      </c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 t="s">
        <v>2533</v>
      </c>
      <c r="B135" s="22" t="s">
        <v>2401</v>
      </c>
      <c r="C135" s="23">
        <v>42.0</v>
      </c>
      <c r="D135" s="22" t="s">
        <v>2362</v>
      </c>
      <c r="E135" s="24">
        <v>45557.0</v>
      </c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 t="s">
        <v>2534</v>
      </c>
      <c r="B136" s="22" t="s">
        <v>2399</v>
      </c>
      <c r="C136" s="23">
        <v>62.0</v>
      </c>
      <c r="D136" s="22" t="s">
        <v>2387</v>
      </c>
      <c r="E136" s="24">
        <v>45384.0</v>
      </c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 t="s">
        <v>2535</v>
      </c>
      <c r="B137" s="22" t="s">
        <v>2401</v>
      </c>
      <c r="C137" s="23">
        <v>22.0</v>
      </c>
      <c r="D137" s="22" t="s">
        <v>2344</v>
      </c>
      <c r="E137" s="24">
        <v>45412.0</v>
      </c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 t="s">
        <v>2536</v>
      </c>
      <c r="B138" s="22" t="s">
        <v>2401</v>
      </c>
      <c r="C138" s="23">
        <v>37.0</v>
      </c>
      <c r="D138" s="22" t="s">
        <v>2346</v>
      </c>
      <c r="E138" s="24">
        <v>45077.0</v>
      </c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 t="s">
        <v>2537</v>
      </c>
      <c r="B139" s="22" t="s">
        <v>2399</v>
      </c>
      <c r="C139" s="23">
        <v>64.0</v>
      </c>
      <c r="D139" s="22" t="s">
        <v>2373</v>
      </c>
      <c r="E139" s="24">
        <v>45543.0</v>
      </c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 t="s">
        <v>2538</v>
      </c>
      <c r="B140" s="22" t="s">
        <v>2399</v>
      </c>
      <c r="C140" s="23">
        <v>42.0</v>
      </c>
      <c r="D140" s="22" t="s">
        <v>2366</v>
      </c>
      <c r="E140" s="24">
        <v>45188.0</v>
      </c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 t="s">
        <v>2539</v>
      </c>
      <c r="B141" s="22" t="s">
        <v>2401</v>
      </c>
      <c r="C141" s="23">
        <v>45.0</v>
      </c>
      <c r="D141" s="22" t="s">
        <v>2376</v>
      </c>
      <c r="E141" s="24">
        <v>45500.0</v>
      </c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 t="s">
        <v>2540</v>
      </c>
      <c r="B142" s="22" t="s">
        <v>2399</v>
      </c>
      <c r="C142" s="23">
        <v>27.0</v>
      </c>
      <c r="D142" s="22" t="s">
        <v>2375</v>
      </c>
      <c r="E142" s="24">
        <v>44945.0</v>
      </c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 t="s">
        <v>2541</v>
      </c>
      <c r="B143" s="22" t="s">
        <v>2399</v>
      </c>
      <c r="C143" s="23">
        <v>28.0</v>
      </c>
      <c r="D143" s="22" t="s">
        <v>2379</v>
      </c>
      <c r="E143" s="24">
        <v>44937.0</v>
      </c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 t="s">
        <v>2542</v>
      </c>
      <c r="B144" s="22" t="s">
        <v>2399</v>
      </c>
      <c r="C144" s="23">
        <v>43.0</v>
      </c>
      <c r="D144" s="22" t="s">
        <v>2364</v>
      </c>
      <c r="E144" s="24">
        <v>45472.0</v>
      </c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 t="s">
        <v>2543</v>
      </c>
      <c r="B145" s="22" t="s">
        <v>2401</v>
      </c>
      <c r="C145" s="23">
        <v>51.0</v>
      </c>
      <c r="D145" s="22" t="s">
        <v>2340</v>
      </c>
      <c r="E145" s="24">
        <v>45138.0</v>
      </c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 t="s">
        <v>2544</v>
      </c>
      <c r="B146" s="22" t="s">
        <v>2399</v>
      </c>
      <c r="C146" s="23">
        <v>38.0</v>
      </c>
      <c r="D146" s="22" t="s">
        <v>2379</v>
      </c>
      <c r="E146" s="24">
        <v>45489.0</v>
      </c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 t="s">
        <v>2545</v>
      </c>
      <c r="B147" s="22" t="s">
        <v>2399</v>
      </c>
      <c r="C147" s="23">
        <v>38.0</v>
      </c>
      <c r="D147" s="22" t="s">
        <v>2383</v>
      </c>
      <c r="E147" s="24">
        <v>44972.0</v>
      </c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 t="s">
        <v>2546</v>
      </c>
      <c r="B148" s="22" t="s">
        <v>2401</v>
      </c>
      <c r="C148" s="23">
        <v>49.0</v>
      </c>
      <c r="D148" s="22" t="s">
        <v>2356</v>
      </c>
      <c r="E148" s="24">
        <v>45115.0</v>
      </c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 t="s">
        <v>2547</v>
      </c>
      <c r="B149" s="22" t="s">
        <v>2401</v>
      </c>
      <c r="C149" s="23">
        <v>42.0</v>
      </c>
      <c r="D149" s="22" t="s">
        <v>2342</v>
      </c>
      <c r="E149" s="24">
        <v>45418.0</v>
      </c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 t="s">
        <v>2548</v>
      </c>
      <c r="B150" s="22" t="s">
        <v>2399</v>
      </c>
      <c r="C150" s="23">
        <v>50.0</v>
      </c>
      <c r="D150" s="22" t="s">
        <v>2365</v>
      </c>
      <c r="E150" s="24">
        <v>45459.0</v>
      </c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 t="s">
        <v>2549</v>
      </c>
      <c r="B151" s="22" t="s">
        <v>2399</v>
      </c>
      <c r="C151" s="23">
        <v>61.0</v>
      </c>
      <c r="D151" s="22" t="s">
        <v>2351</v>
      </c>
      <c r="E151" s="24">
        <v>45431.0</v>
      </c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 t="s">
        <v>2550</v>
      </c>
      <c r="B152" s="22" t="s">
        <v>2401</v>
      </c>
      <c r="C152" s="23">
        <v>41.0</v>
      </c>
      <c r="D152" s="22" t="s">
        <v>2364</v>
      </c>
      <c r="E152" s="24">
        <v>45385.0</v>
      </c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 t="s">
        <v>2551</v>
      </c>
      <c r="B153" s="22" t="s">
        <v>2401</v>
      </c>
      <c r="C153" s="23">
        <v>45.0</v>
      </c>
      <c r="D153" s="22" t="s">
        <v>2386</v>
      </c>
      <c r="E153" s="24">
        <v>45279.0</v>
      </c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 t="s">
        <v>2552</v>
      </c>
      <c r="B154" s="22" t="s">
        <v>2401</v>
      </c>
      <c r="C154" s="23">
        <v>22.0</v>
      </c>
      <c r="D154" s="22" t="s">
        <v>2379</v>
      </c>
      <c r="E154" s="24">
        <v>45493.0</v>
      </c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 t="s">
        <v>2553</v>
      </c>
      <c r="B155" s="22" t="s">
        <v>2401</v>
      </c>
      <c r="C155" s="23">
        <v>46.0</v>
      </c>
      <c r="D155" s="22" t="s">
        <v>2384</v>
      </c>
      <c r="E155" s="24">
        <v>45008.0</v>
      </c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 t="s">
        <v>2554</v>
      </c>
      <c r="B156" s="22" t="s">
        <v>2399</v>
      </c>
      <c r="C156" s="23">
        <v>54.0</v>
      </c>
      <c r="D156" s="22" t="s">
        <v>2368</v>
      </c>
      <c r="E156" s="24">
        <v>45310.0</v>
      </c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 t="s">
        <v>2555</v>
      </c>
      <c r="B157" s="22" t="s">
        <v>2401</v>
      </c>
      <c r="C157" s="23">
        <v>29.0</v>
      </c>
      <c r="D157" s="22" t="s">
        <v>2379</v>
      </c>
      <c r="E157" s="24">
        <v>45288.0</v>
      </c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 t="s">
        <v>2556</v>
      </c>
      <c r="B158" s="22" t="s">
        <v>2401</v>
      </c>
      <c r="C158" s="23">
        <v>24.0</v>
      </c>
      <c r="D158" s="22" t="s">
        <v>2361</v>
      </c>
      <c r="E158" s="24">
        <v>45030.0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 t="s">
        <v>2557</v>
      </c>
      <c r="B159" s="22" t="s">
        <v>2399</v>
      </c>
      <c r="C159" s="23">
        <v>21.0</v>
      </c>
      <c r="D159" s="22" t="s">
        <v>2356</v>
      </c>
      <c r="E159" s="24">
        <v>45250.0</v>
      </c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 t="s">
        <v>2558</v>
      </c>
      <c r="B160" s="22" t="s">
        <v>2401</v>
      </c>
      <c r="C160" s="23">
        <v>40.0</v>
      </c>
      <c r="D160" s="22" t="s">
        <v>2370</v>
      </c>
      <c r="E160" s="24">
        <v>45349.0</v>
      </c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 t="s">
        <v>2559</v>
      </c>
      <c r="B161" s="22" t="s">
        <v>2399</v>
      </c>
      <c r="C161" s="23">
        <v>24.0</v>
      </c>
      <c r="D161" s="22" t="s">
        <v>2367</v>
      </c>
      <c r="E161" s="24">
        <v>45388.0</v>
      </c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 t="s">
        <v>2560</v>
      </c>
      <c r="B162" s="22" t="s">
        <v>2401</v>
      </c>
      <c r="C162" s="23">
        <v>62.0</v>
      </c>
      <c r="D162" s="22" t="s">
        <v>2339</v>
      </c>
      <c r="E162" s="24">
        <v>45496.0</v>
      </c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 t="s">
        <v>2561</v>
      </c>
      <c r="B163" s="22" t="s">
        <v>2399</v>
      </c>
      <c r="C163" s="23">
        <v>28.0</v>
      </c>
      <c r="D163" s="22" t="s">
        <v>2379</v>
      </c>
      <c r="E163" s="24">
        <v>45383.0</v>
      </c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 t="s">
        <v>2562</v>
      </c>
      <c r="B164" s="22" t="s">
        <v>2401</v>
      </c>
      <c r="C164" s="23">
        <v>19.0</v>
      </c>
      <c r="D164" s="22" t="s">
        <v>2358</v>
      </c>
      <c r="E164" s="24">
        <v>45102.0</v>
      </c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 t="s">
        <v>2563</v>
      </c>
      <c r="B165" s="22" t="s">
        <v>2399</v>
      </c>
      <c r="C165" s="23">
        <v>56.0</v>
      </c>
      <c r="D165" s="22" t="s">
        <v>2364</v>
      </c>
      <c r="E165" s="24">
        <v>45495.0</v>
      </c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 t="s">
        <v>2564</v>
      </c>
      <c r="B166" s="22" t="s">
        <v>2401</v>
      </c>
      <c r="C166" s="23">
        <v>51.0</v>
      </c>
      <c r="D166" s="22" t="s">
        <v>2380</v>
      </c>
      <c r="E166" s="24">
        <v>45288.0</v>
      </c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 t="s">
        <v>2565</v>
      </c>
      <c r="B167" s="22" t="s">
        <v>2399</v>
      </c>
      <c r="C167" s="23">
        <v>50.0</v>
      </c>
      <c r="D167" s="22" t="s">
        <v>2361</v>
      </c>
      <c r="E167" s="24">
        <v>44936.0</v>
      </c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 t="s">
        <v>2566</v>
      </c>
      <c r="B168" s="22" t="s">
        <v>2399</v>
      </c>
      <c r="C168" s="23">
        <v>39.0</v>
      </c>
      <c r="D168" s="22" t="s">
        <v>2369</v>
      </c>
      <c r="E168" s="24">
        <v>45304.0</v>
      </c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 t="s">
        <v>2567</v>
      </c>
      <c r="B169" s="22" t="s">
        <v>2401</v>
      </c>
      <c r="C169" s="23">
        <v>63.0</v>
      </c>
      <c r="D169" s="22" t="s">
        <v>2380</v>
      </c>
      <c r="E169" s="24">
        <v>45432.0</v>
      </c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 t="s">
        <v>2568</v>
      </c>
      <c r="B170" s="22" t="s">
        <v>2399</v>
      </c>
      <c r="C170" s="23">
        <v>39.0</v>
      </c>
      <c r="D170" s="22" t="s">
        <v>2370</v>
      </c>
      <c r="E170" s="24">
        <v>44939.0</v>
      </c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 t="s">
        <v>2569</v>
      </c>
      <c r="B171" s="22" t="s">
        <v>2399</v>
      </c>
      <c r="C171" s="23">
        <v>27.0</v>
      </c>
      <c r="D171" s="22" t="s">
        <v>2370</v>
      </c>
      <c r="E171" s="24">
        <v>45175.0</v>
      </c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 t="s">
        <v>2570</v>
      </c>
      <c r="B172" s="22" t="s">
        <v>2401</v>
      </c>
      <c r="C172" s="23">
        <v>30.0</v>
      </c>
      <c r="D172" s="22" t="s">
        <v>2385</v>
      </c>
      <c r="E172" s="24">
        <v>45204.0</v>
      </c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 t="s">
        <v>2571</v>
      </c>
      <c r="B173" s="22" t="s">
        <v>2401</v>
      </c>
      <c r="C173" s="23">
        <v>19.0</v>
      </c>
      <c r="D173" s="22" t="s">
        <v>2354</v>
      </c>
      <c r="E173" s="24">
        <v>45419.0</v>
      </c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 t="s">
        <v>2572</v>
      </c>
      <c r="B174" s="22" t="s">
        <v>2399</v>
      </c>
      <c r="C174" s="23">
        <v>42.0</v>
      </c>
      <c r="D174" s="22" t="s">
        <v>2386</v>
      </c>
      <c r="E174" s="24">
        <v>45110.0</v>
      </c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 t="s">
        <v>2573</v>
      </c>
      <c r="B175" s="22" t="s">
        <v>2401</v>
      </c>
      <c r="C175" s="23">
        <v>25.0</v>
      </c>
      <c r="D175" s="22" t="s">
        <v>2378</v>
      </c>
      <c r="E175" s="24">
        <v>45268.0</v>
      </c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 t="s">
        <v>2574</v>
      </c>
      <c r="B176" s="22" t="s">
        <v>2401</v>
      </c>
      <c r="C176" s="23">
        <v>37.0</v>
      </c>
      <c r="D176" s="22" t="s">
        <v>2383</v>
      </c>
      <c r="E176" s="24">
        <v>45010.0</v>
      </c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 t="s">
        <v>2575</v>
      </c>
      <c r="B177" s="22" t="s">
        <v>2399</v>
      </c>
      <c r="C177" s="23">
        <v>31.0</v>
      </c>
      <c r="D177" s="22" t="s">
        <v>2341</v>
      </c>
      <c r="E177" s="24">
        <v>45539.0</v>
      </c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 t="s">
        <v>2576</v>
      </c>
      <c r="B178" s="22" t="s">
        <v>2401</v>
      </c>
      <c r="C178" s="23">
        <v>48.0</v>
      </c>
      <c r="D178" s="22" t="s">
        <v>2366</v>
      </c>
      <c r="E178" s="24">
        <v>45073.0</v>
      </c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 t="s">
        <v>2577</v>
      </c>
      <c r="B179" s="22" t="s">
        <v>2399</v>
      </c>
      <c r="C179" s="23">
        <v>37.0</v>
      </c>
      <c r="D179" s="22" t="s">
        <v>2346</v>
      </c>
      <c r="E179" s="24">
        <v>44953.0</v>
      </c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 t="s">
        <v>2578</v>
      </c>
      <c r="B180" s="22" t="s">
        <v>2401</v>
      </c>
      <c r="C180" s="23">
        <v>49.0</v>
      </c>
      <c r="D180" s="22" t="s">
        <v>2371</v>
      </c>
      <c r="E180" s="24">
        <v>45480.0</v>
      </c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 t="s">
        <v>2579</v>
      </c>
      <c r="B181" s="22" t="s">
        <v>2401</v>
      </c>
      <c r="C181" s="23">
        <v>24.0</v>
      </c>
      <c r="D181" s="22" t="s">
        <v>2373</v>
      </c>
      <c r="E181" s="24">
        <v>45224.0</v>
      </c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 t="s">
        <v>2580</v>
      </c>
      <c r="B182" s="22" t="s">
        <v>2401</v>
      </c>
      <c r="C182" s="23">
        <v>41.0</v>
      </c>
      <c r="D182" s="22" t="s">
        <v>2341</v>
      </c>
      <c r="E182" s="24">
        <v>45541.0</v>
      </c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 t="s">
        <v>2581</v>
      </c>
      <c r="B183" s="22" t="s">
        <v>2399</v>
      </c>
      <c r="C183" s="23">
        <v>49.0</v>
      </c>
      <c r="D183" s="22" t="s">
        <v>2380</v>
      </c>
      <c r="E183" s="24">
        <v>45055.0</v>
      </c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 t="s">
        <v>2582</v>
      </c>
      <c r="B184" s="22" t="s">
        <v>2399</v>
      </c>
      <c r="C184" s="23">
        <v>62.0</v>
      </c>
      <c r="D184" s="22" t="s">
        <v>2355</v>
      </c>
      <c r="E184" s="24">
        <v>45112.0</v>
      </c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 t="s">
        <v>2583</v>
      </c>
      <c r="B185" s="22" t="s">
        <v>2399</v>
      </c>
      <c r="C185" s="23">
        <v>61.0</v>
      </c>
      <c r="D185" s="22" t="s">
        <v>2346</v>
      </c>
      <c r="E185" s="24">
        <v>45274.0</v>
      </c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 t="s">
        <v>2584</v>
      </c>
      <c r="B186" s="22" t="s">
        <v>2399</v>
      </c>
      <c r="C186" s="23">
        <v>23.0</v>
      </c>
      <c r="D186" s="22" t="s">
        <v>2351</v>
      </c>
      <c r="E186" s="24">
        <v>45327.0</v>
      </c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 t="s">
        <v>2585</v>
      </c>
      <c r="B187" s="22" t="s">
        <v>2399</v>
      </c>
      <c r="C187" s="23">
        <v>28.0</v>
      </c>
      <c r="D187" s="22" t="s">
        <v>2382</v>
      </c>
      <c r="E187" s="24">
        <v>44981.0</v>
      </c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 t="s">
        <v>2586</v>
      </c>
      <c r="B188" s="22" t="s">
        <v>2399</v>
      </c>
      <c r="C188" s="23">
        <v>48.0</v>
      </c>
      <c r="D188" s="22" t="s">
        <v>2344</v>
      </c>
      <c r="E188" s="24">
        <v>45018.0</v>
      </c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 t="s">
        <v>2587</v>
      </c>
      <c r="B189" s="22" t="s">
        <v>2401</v>
      </c>
      <c r="C189" s="23">
        <v>57.0</v>
      </c>
      <c r="D189" s="22" t="s">
        <v>2369</v>
      </c>
      <c r="E189" s="24">
        <v>45343.0</v>
      </c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 t="s">
        <v>2588</v>
      </c>
      <c r="B190" s="22" t="s">
        <v>2401</v>
      </c>
      <c r="C190" s="23">
        <v>58.0</v>
      </c>
      <c r="D190" s="22" t="s">
        <v>2362</v>
      </c>
      <c r="E190" s="24">
        <v>45000.0</v>
      </c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 t="s">
        <v>2589</v>
      </c>
      <c r="B191" s="22" t="s">
        <v>2399</v>
      </c>
      <c r="C191" s="23">
        <v>50.0</v>
      </c>
      <c r="D191" s="22" t="s">
        <v>2378</v>
      </c>
      <c r="E191" s="24">
        <v>45050.0</v>
      </c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 t="s">
        <v>2590</v>
      </c>
      <c r="B192" s="22" t="s">
        <v>2399</v>
      </c>
      <c r="C192" s="23">
        <v>28.0</v>
      </c>
      <c r="D192" s="22" t="s">
        <v>2377</v>
      </c>
      <c r="E192" s="24">
        <v>45462.0</v>
      </c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 t="s">
        <v>2591</v>
      </c>
      <c r="B193" s="22" t="s">
        <v>2401</v>
      </c>
      <c r="C193" s="23">
        <v>36.0</v>
      </c>
      <c r="D193" s="22" t="s">
        <v>2339</v>
      </c>
      <c r="E193" s="24">
        <v>44982.0</v>
      </c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 t="s">
        <v>2592</v>
      </c>
      <c r="B194" s="22" t="s">
        <v>2401</v>
      </c>
      <c r="C194" s="23">
        <v>44.0</v>
      </c>
      <c r="D194" s="22" t="s">
        <v>2384</v>
      </c>
      <c r="E194" s="24">
        <v>45350.0</v>
      </c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 t="s">
        <v>2593</v>
      </c>
      <c r="B195" s="22" t="s">
        <v>2399</v>
      </c>
      <c r="C195" s="23">
        <v>55.0</v>
      </c>
      <c r="D195" s="22" t="s">
        <v>2364</v>
      </c>
      <c r="E195" s="24">
        <v>45415.0</v>
      </c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 t="s">
        <v>2594</v>
      </c>
      <c r="B196" s="22" t="s">
        <v>2401</v>
      </c>
      <c r="C196" s="23">
        <v>49.0</v>
      </c>
      <c r="D196" s="22" t="s">
        <v>2355</v>
      </c>
      <c r="E196" s="24">
        <v>44955.0</v>
      </c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 t="s">
        <v>2595</v>
      </c>
      <c r="B197" s="22" t="s">
        <v>2399</v>
      </c>
      <c r="C197" s="23">
        <v>40.0</v>
      </c>
      <c r="D197" s="22" t="s">
        <v>2343</v>
      </c>
      <c r="E197" s="24">
        <v>45409.0</v>
      </c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 t="s">
        <v>2596</v>
      </c>
      <c r="B198" s="22" t="s">
        <v>2399</v>
      </c>
      <c r="C198" s="23">
        <v>59.0</v>
      </c>
      <c r="D198" s="22" t="s">
        <v>2386</v>
      </c>
      <c r="E198" s="24">
        <v>45274.0</v>
      </c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 t="s">
        <v>2597</v>
      </c>
      <c r="B199" s="22" t="s">
        <v>2399</v>
      </c>
      <c r="C199" s="23">
        <v>31.0</v>
      </c>
      <c r="D199" s="22" t="s">
        <v>2356</v>
      </c>
      <c r="E199" s="24">
        <v>45537.0</v>
      </c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 t="s">
        <v>2598</v>
      </c>
      <c r="B200" s="22" t="s">
        <v>2401</v>
      </c>
      <c r="C200" s="23">
        <v>54.0</v>
      </c>
      <c r="D200" s="22" t="s">
        <v>2374</v>
      </c>
      <c r="E200" s="24">
        <v>45496.0</v>
      </c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 t="s">
        <v>2599</v>
      </c>
      <c r="B201" s="22" t="s">
        <v>2399</v>
      </c>
      <c r="C201" s="23">
        <v>19.0</v>
      </c>
      <c r="D201" s="22" t="s">
        <v>2364</v>
      </c>
      <c r="E201" s="24">
        <v>45500.0</v>
      </c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 t="s">
        <v>2600</v>
      </c>
      <c r="B202" s="22" t="s">
        <v>2399</v>
      </c>
      <c r="C202" s="23">
        <v>58.0</v>
      </c>
      <c r="D202" s="22" t="s">
        <v>2346</v>
      </c>
      <c r="E202" s="24">
        <v>44960.0</v>
      </c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 t="s">
        <v>2601</v>
      </c>
      <c r="B203" s="22" t="s">
        <v>2399</v>
      </c>
      <c r="C203" s="23">
        <v>53.0</v>
      </c>
      <c r="D203" s="22" t="s">
        <v>2341</v>
      </c>
      <c r="E203" s="24">
        <v>45005.0</v>
      </c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 t="s">
        <v>2602</v>
      </c>
      <c r="B204" s="22" t="s">
        <v>2401</v>
      </c>
      <c r="C204" s="23">
        <v>51.0</v>
      </c>
      <c r="D204" s="22" t="s">
        <v>2374</v>
      </c>
      <c r="E204" s="24">
        <v>45051.0</v>
      </c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 t="s">
        <v>2603</v>
      </c>
      <c r="B205" s="22" t="s">
        <v>2401</v>
      </c>
      <c r="C205" s="23">
        <v>27.0</v>
      </c>
      <c r="D205" s="22" t="s">
        <v>2372</v>
      </c>
      <c r="E205" s="24">
        <v>45412.0</v>
      </c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 t="s">
        <v>2604</v>
      </c>
      <c r="B206" s="22" t="s">
        <v>2399</v>
      </c>
      <c r="C206" s="23">
        <v>22.0</v>
      </c>
      <c r="D206" s="22" t="s">
        <v>2385</v>
      </c>
      <c r="E206" s="24">
        <v>45025.0</v>
      </c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 t="s">
        <v>2605</v>
      </c>
      <c r="B207" s="22" t="s">
        <v>2401</v>
      </c>
      <c r="C207" s="23">
        <v>39.0</v>
      </c>
      <c r="D207" s="22" t="s">
        <v>2355</v>
      </c>
      <c r="E207" s="24">
        <v>45046.0</v>
      </c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 t="s">
        <v>2606</v>
      </c>
      <c r="B208" s="22" t="s">
        <v>2401</v>
      </c>
      <c r="C208" s="23">
        <v>31.0</v>
      </c>
      <c r="D208" s="22" t="s">
        <v>2367</v>
      </c>
      <c r="E208" s="24">
        <v>45026.0</v>
      </c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 t="s">
        <v>2607</v>
      </c>
      <c r="B209" s="22" t="s">
        <v>2401</v>
      </c>
      <c r="C209" s="23">
        <v>23.0</v>
      </c>
      <c r="D209" s="22" t="s">
        <v>2385</v>
      </c>
      <c r="E209" s="24">
        <v>45521.0</v>
      </c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 t="s">
        <v>2608</v>
      </c>
      <c r="B210" s="22" t="s">
        <v>2401</v>
      </c>
      <c r="C210" s="23">
        <v>31.0</v>
      </c>
      <c r="D210" s="22" t="s">
        <v>2358</v>
      </c>
      <c r="E210" s="24">
        <v>45378.0</v>
      </c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 t="s">
        <v>2609</v>
      </c>
      <c r="B211" s="22" t="s">
        <v>2401</v>
      </c>
      <c r="C211" s="23">
        <v>31.0</v>
      </c>
      <c r="D211" s="22" t="s">
        <v>2384</v>
      </c>
      <c r="E211" s="24">
        <v>45149.0</v>
      </c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 t="s">
        <v>2610</v>
      </c>
      <c r="B212" s="22" t="s">
        <v>2399</v>
      </c>
      <c r="C212" s="23">
        <v>32.0</v>
      </c>
      <c r="D212" s="22" t="s">
        <v>2352</v>
      </c>
      <c r="E212" s="24">
        <v>45420.0</v>
      </c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 t="s">
        <v>2611</v>
      </c>
      <c r="B213" s="22" t="s">
        <v>2401</v>
      </c>
      <c r="C213" s="23">
        <v>60.0</v>
      </c>
      <c r="D213" s="22" t="s">
        <v>2349</v>
      </c>
      <c r="E213" s="24">
        <v>44959.0</v>
      </c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 t="s">
        <v>2612</v>
      </c>
      <c r="B214" s="22" t="s">
        <v>2401</v>
      </c>
      <c r="C214" s="23">
        <v>37.0</v>
      </c>
      <c r="D214" s="22" t="s">
        <v>2351</v>
      </c>
      <c r="E214" s="24">
        <v>44932.0</v>
      </c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 t="s">
        <v>2613</v>
      </c>
      <c r="B215" s="22" t="s">
        <v>2399</v>
      </c>
      <c r="C215" s="23">
        <v>30.0</v>
      </c>
      <c r="D215" s="22" t="s">
        <v>2350</v>
      </c>
      <c r="E215" s="24">
        <v>45333.0</v>
      </c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 t="s">
        <v>2614</v>
      </c>
      <c r="B216" s="22" t="s">
        <v>2401</v>
      </c>
      <c r="C216" s="23">
        <v>60.0</v>
      </c>
      <c r="D216" s="22" t="s">
        <v>2361</v>
      </c>
      <c r="E216" s="24">
        <v>45164.0</v>
      </c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 t="s">
        <v>2615</v>
      </c>
      <c r="B217" s="22" t="s">
        <v>2401</v>
      </c>
      <c r="C217" s="23">
        <v>50.0</v>
      </c>
      <c r="D217" s="22" t="s">
        <v>2348</v>
      </c>
      <c r="E217" s="24">
        <v>45013.0</v>
      </c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 t="s">
        <v>2616</v>
      </c>
      <c r="B218" s="22" t="s">
        <v>2401</v>
      </c>
      <c r="C218" s="23">
        <v>63.0</v>
      </c>
      <c r="D218" s="22" t="s">
        <v>2361</v>
      </c>
      <c r="E218" s="24">
        <v>45361.0</v>
      </c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 t="s">
        <v>2617</v>
      </c>
      <c r="B219" s="22" t="s">
        <v>2401</v>
      </c>
      <c r="C219" s="23">
        <v>20.0</v>
      </c>
      <c r="D219" s="22" t="s">
        <v>2365</v>
      </c>
      <c r="E219" s="24">
        <v>45377.0</v>
      </c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 t="s">
        <v>2618</v>
      </c>
      <c r="B220" s="22" t="s">
        <v>2401</v>
      </c>
      <c r="C220" s="23">
        <v>50.0</v>
      </c>
      <c r="D220" s="22" t="s">
        <v>2359</v>
      </c>
      <c r="E220" s="24">
        <v>45098.0</v>
      </c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 t="s">
        <v>2619</v>
      </c>
      <c r="B221" s="22" t="s">
        <v>2401</v>
      </c>
      <c r="C221" s="23">
        <v>26.0</v>
      </c>
      <c r="D221" s="22" t="s">
        <v>2379</v>
      </c>
      <c r="E221" s="24">
        <v>45366.0</v>
      </c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 t="s">
        <v>2620</v>
      </c>
      <c r="B222" s="22" t="s">
        <v>2399</v>
      </c>
      <c r="C222" s="23">
        <v>20.0</v>
      </c>
      <c r="D222" s="22" t="s">
        <v>2386</v>
      </c>
      <c r="E222" s="24">
        <v>45051.0</v>
      </c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 t="s">
        <v>2621</v>
      </c>
      <c r="B223" s="22" t="s">
        <v>2399</v>
      </c>
      <c r="C223" s="23">
        <v>39.0</v>
      </c>
      <c r="D223" s="22" t="s">
        <v>2375</v>
      </c>
      <c r="E223" s="24">
        <v>45149.0</v>
      </c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 t="s">
        <v>2622</v>
      </c>
      <c r="B224" s="22" t="s">
        <v>2401</v>
      </c>
      <c r="C224" s="23">
        <v>39.0</v>
      </c>
      <c r="D224" s="22" t="s">
        <v>2365</v>
      </c>
      <c r="E224" s="24">
        <v>45224.0</v>
      </c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 t="s">
        <v>2623</v>
      </c>
      <c r="B225" s="22" t="s">
        <v>2401</v>
      </c>
      <c r="C225" s="23">
        <v>43.0</v>
      </c>
      <c r="D225" s="22" t="s">
        <v>2371</v>
      </c>
      <c r="E225" s="24">
        <v>44994.0</v>
      </c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 t="s">
        <v>2624</v>
      </c>
      <c r="B226" s="22" t="s">
        <v>2401</v>
      </c>
      <c r="C226" s="23">
        <v>44.0</v>
      </c>
      <c r="D226" s="22" t="s">
        <v>2368</v>
      </c>
      <c r="E226" s="24">
        <v>45178.0</v>
      </c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 t="s">
        <v>2625</v>
      </c>
      <c r="B227" s="22" t="s">
        <v>2401</v>
      </c>
      <c r="C227" s="23">
        <v>63.0</v>
      </c>
      <c r="D227" s="22" t="s">
        <v>2372</v>
      </c>
      <c r="E227" s="24">
        <v>45506.0</v>
      </c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 t="s">
        <v>2626</v>
      </c>
      <c r="B228" s="22" t="s">
        <v>2401</v>
      </c>
      <c r="C228" s="23">
        <v>50.0</v>
      </c>
      <c r="D228" s="22" t="s">
        <v>2348</v>
      </c>
      <c r="E228" s="24">
        <v>45376.0</v>
      </c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 t="s">
        <v>2627</v>
      </c>
      <c r="B229" s="22" t="s">
        <v>2401</v>
      </c>
      <c r="C229" s="23">
        <v>24.0</v>
      </c>
      <c r="D229" s="22" t="s">
        <v>2370</v>
      </c>
      <c r="E229" s="24">
        <v>45551.0</v>
      </c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 t="s">
        <v>2628</v>
      </c>
      <c r="B230" s="22" t="s">
        <v>2399</v>
      </c>
      <c r="C230" s="23">
        <v>20.0</v>
      </c>
      <c r="D230" s="22" t="s">
        <v>2375</v>
      </c>
      <c r="E230" s="24">
        <v>45150.0</v>
      </c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 t="s">
        <v>2629</v>
      </c>
      <c r="B231" s="22" t="s">
        <v>2399</v>
      </c>
      <c r="C231" s="23">
        <v>31.0</v>
      </c>
      <c r="D231" s="22" t="s">
        <v>2355</v>
      </c>
      <c r="E231" s="24">
        <v>45526.0</v>
      </c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 t="s">
        <v>2630</v>
      </c>
      <c r="B232" s="22" t="s">
        <v>2399</v>
      </c>
      <c r="C232" s="23">
        <v>64.0</v>
      </c>
      <c r="D232" s="22" t="s">
        <v>2344</v>
      </c>
      <c r="E232" s="24">
        <v>45280.0</v>
      </c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 t="s">
        <v>2631</v>
      </c>
      <c r="B233" s="22" t="s">
        <v>2401</v>
      </c>
      <c r="C233" s="23">
        <v>51.0</v>
      </c>
      <c r="D233" s="22" t="s">
        <v>2383</v>
      </c>
      <c r="E233" s="24">
        <v>45161.0</v>
      </c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 t="s">
        <v>2632</v>
      </c>
      <c r="B234" s="22" t="s">
        <v>2399</v>
      </c>
      <c r="C234" s="23">
        <v>57.0</v>
      </c>
      <c r="D234" s="22" t="s">
        <v>2375</v>
      </c>
      <c r="E234" s="24">
        <v>45257.0</v>
      </c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 t="s">
        <v>2633</v>
      </c>
      <c r="B235" s="22" t="s">
        <v>2399</v>
      </c>
      <c r="C235" s="23">
        <v>27.0</v>
      </c>
      <c r="D235" s="22" t="s">
        <v>2358</v>
      </c>
      <c r="E235" s="24">
        <v>45024.0</v>
      </c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 t="s">
        <v>2634</v>
      </c>
      <c r="B236" s="22" t="s">
        <v>2399</v>
      </c>
      <c r="C236" s="23">
        <v>34.0</v>
      </c>
      <c r="D236" s="22" t="s">
        <v>2367</v>
      </c>
      <c r="E236" s="24">
        <v>45114.0</v>
      </c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 t="s">
        <v>2635</v>
      </c>
      <c r="B237" s="22" t="s">
        <v>2401</v>
      </c>
      <c r="C237" s="23">
        <v>21.0</v>
      </c>
      <c r="D237" s="22" t="s">
        <v>2372</v>
      </c>
      <c r="E237" s="24">
        <v>45541.0</v>
      </c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 t="s">
        <v>2636</v>
      </c>
      <c r="B238" s="22" t="s">
        <v>2401</v>
      </c>
      <c r="C238" s="23">
        <v>25.0</v>
      </c>
      <c r="D238" s="22" t="s">
        <v>2364</v>
      </c>
      <c r="E238" s="24">
        <v>45406.0</v>
      </c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 t="s">
        <v>2637</v>
      </c>
      <c r="B239" s="22" t="s">
        <v>2401</v>
      </c>
      <c r="C239" s="23">
        <v>32.0</v>
      </c>
      <c r="D239" s="22" t="s">
        <v>2379</v>
      </c>
      <c r="E239" s="24">
        <v>45207.0</v>
      </c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 t="s">
        <v>2638</v>
      </c>
      <c r="B240" s="22" t="s">
        <v>2401</v>
      </c>
      <c r="C240" s="23">
        <v>21.0</v>
      </c>
      <c r="D240" s="22" t="s">
        <v>2377</v>
      </c>
      <c r="E240" s="24">
        <v>45010.0</v>
      </c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 t="s">
        <v>2639</v>
      </c>
      <c r="B241" s="22" t="s">
        <v>2401</v>
      </c>
      <c r="C241" s="23">
        <v>55.0</v>
      </c>
      <c r="D241" s="22" t="s">
        <v>2359</v>
      </c>
      <c r="E241" s="24">
        <v>45234.0</v>
      </c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 t="s">
        <v>2640</v>
      </c>
      <c r="B242" s="22" t="s">
        <v>2399</v>
      </c>
      <c r="C242" s="23">
        <v>53.0</v>
      </c>
      <c r="D242" s="22" t="s">
        <v>2375</v>
      </c>
      <c r="E242" s="24">
        <v>45526.0</v>
      </c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 t="s">
        <v>2641</v>
      </c>
      <c r="B243" s="22" t="s">
        <v>2401</v>
      </c>
      <c r="C243" s="23">
        <v>38.0</v>
      </c>
      <c r="D243" s="22" t="s">
        <v>2365</v>
      </c>
      <c r="E243" s="24">
        <v>45390.0</v>
      </c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 t="s">
        <v>2642</v>
      </c>
      <c r="B244" s="22" t="s">
        <v>2401</v>
      </c>
      <c r="C244" s="23">
        <v>30.0</v>
      </c>
      <c r="D244" s="22" t="s">
        <v>2376</v>
      </c>
      <c r="E244" s="24">
        <v>45303.0</v>
      </c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 t="s">
        <v>2643</v>
      </c>
      <c r="B245" s="22" t="s">
        <v>2399</v>
      </c>
      <c r="C245" s="23">
        <v>50.0</v>
      </c>
      <c r="D245" s="22" t="s">
        <v>2343</v>
      </c>
      <c r="E245" s="24">
        <v>45017.0</v>
      </c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 t="s">
        <v>2644</v>
      </c>
      <c r="B246" s="22" t="s">
        <v>2401</v>
      </c>
      <c r="C246" s="23">
        <v>31.0</v>
      </c>
      <c r="D246" s="22" t="s">
        <v>2384</v>
      </c>
      <c r="E246" s="24">
        <v>45040.0</v>
      </c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 t="s">
        <v>2645</v>
      </c>
      <c r="B247" s="22" t="s">
        <v>2401</v>
      </c>
      <c r="C247" s="23">
        <v>37.0</v>
      </c>
      <c r="D247" s="22" t="s">
        <v>2385</v>
      </c>
      <c r="E247" s="24">
        <v>45327.0</v>
      </c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 t="s">
        <v>2646</v>
      </c>
      <c r="B248" s="22" t="s">
        <v>2399</v>
      </c>
      <c r="C248" s="23">
        <v>19.0</v>
      </c>
      <c r="D248" s="22" t="s">
        <v>2345</v>
      </c>
      <c r="E248" s="24">
        <v>45232.0</v>
      </c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 t="s">
        <v>2647</v>
      </c>
      <c r="B249" s="22" t="s">
        <v>2399</v>
      </c>
      <c r="C249" s="23">
        <v>21.0</v>
      </c>
      <c r="D249" s="22" t="s">
        <v>2377</v>
      </c>
      <c r="E249" s="24">
        <v>45411.0</v>
      </c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 t="s">
        <v>2648</v>
      </c>
      <c r="B250" s="22" t="s">
        <v>2399</v>
      </c>
      <c r="C250" s="23">
        <v>28.0</v>
      </c>
      <c r="D250" s="22" t="s">
        <v>2373</v>
      </c>
      <c r="E250" s="24">
        <v>45308.0</v>
      </c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 t="s">
        <v>2649</v>
      </c>
      <c r="B251" s="22" t="s">
        <v>2401</v>
      </c>
      <c r="C251" s="23">
        <v>19.0</v>
      </c>
      <c r="D251" s="22" t="s">
        <v>2369</v>
      </c>
      <c r="E251" s="24">
        <v>45101.0</v>
      </c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 t="s">
        <v>2650</v>
      </c>
      <c r="B252" s="22" t="s">
        <v>2399</v>
      </c>
      <c r="C252" s="23">
        <v>56.0</v>
      </c>
      <c r="D252" s="22" t="s">
        <v>2385</v>
      </c>
      <c r="E252" s="24">
        <v>45508.0</v>
      </c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 t="s">
        <v>2651</v>
      </c>
      <c r="B253" s="22" t="s">
        <v>2399</v>
      </c>
      <c r="C253" s="23">
        <v>50.0</v>
      </c>
      <c r="D253" s="22" t="s">
        <v>2364</v>
      </c>
      <c r="E253" s="24">
        <v>45498.0</v>
      </c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 t="s">
        <v>2652</v>
      </c>
      <c r="B254" s="22" t="s">
        <v>2401</v>
      </c>
      <c r="C254" s="23">
        <v>28.0</v>
      </c>
      <c r="D254" s="22" t="s">
        <v>2353</v>
      </c>
      <c r="E254" s="24">
        <v>45362.0</v>
      </c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 t="s">
        <v>2653</v>
      </c>
      <c r="B255" s="22" t="s">
        <v>2399</v>
      </c>
      <c r="C255" s="23">
        <v>20.0</v>
      </c>
      <c r="D255" s="22" t="s">
        <v>2349</v>
      </c>
      <c r="E255" s="24">
        <v>45026.0</v>
      </c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 t="s">
        <v>2654</v>
      </c>
      <c r="B256" s="22" t="s">
        <v>2399</v>
      </c>
      <c r="C256" s="23">
        <v>42.0</v>
      </c>
      <c r="D256" s="22" t="s">
        <v>2356</v>
      </c>
      <c r="E256" s="24">
        <v>45385.0</v>
      </c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 t="s">
        <v>2655</v>
      </c>
      <c r="B257" s="22" t="s">
        <v>2401</v>
      </c>
      <c r="C257" s="23">
        <v>59.0</v>
      </c>
      <c r="D257" s="22" t="s">
        <v>2341</v>
      </c>
      <c r="E257" s="24">
        <v>44951.0</v>
      </c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 t="s">
        <v>2656</v>
      </c>
      <c r="B258" s="22" t="s">
        <v>2399</v>
      </c>
      <c r="C258" s="23">
        <v>30.0</v>
      </c>
      <c r="D258" s="22" t="s">
        <v>2374</v>
      </c>
      <c r="E258" s="24">
        <v>45493.0</v>
      </c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 t="s">
        <v>2657</v>
      </c>
      <c r="B259" s="22" t="s">
        <v>2399</v>
      </c>
      <c r="C259" s="23">
        <v>50.0</v>
      </c>
      <c r="D259" s="22" t="s">
        <v>2381</v>
      </c>
      <c r="E259" s="24">
        <v>45480.0</v>
      </c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 t="s">
        <v>2658</v>
      </c>
      <c r="B260" s="22" t="s">
        <v>2401</v>
      </c>
      <c r="C260" s="23">
        <v>24.0</v>
      </c>
      <c r="D260" s="22" t="s">
        <v>2342</v>
      </c>
      <c r="E260" s="24">
        <v>45065.0</v>
      </c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 t="s">
        <v>2659</v>
      </c>
      <c r="B261" s="22" t="s">
        <v>2401</v>
      </c>
      <c r="C261" s="23">
        <v>18.0</v>
      </c>
      <c r="D261" s="22" t="s">
        <v>2375</v>
      </c>
      <c r="E261" s="24">
        <v>45508.0</v>
      </c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 t="s">
        <v>2660</v>
      </c>
      <c r="B262" s="22" t="s">
        <v>2401</v>
      </c>
      <c r="C262" s="23">
        <v>59.0</v>
      </c>
      <c r="D262" s="22" t="s">
        <v>2373</v>
      </c>
      <c r="E262" s="24">
        <v>45446.0</v>
      </c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 t="s">
        <v>2661</v>
      </c>
      <c r="B263" s="22" t="s">
        <v>2399</v>
      </c>
      <c r="C263" s="23">
        <v>53.0</v>
      </c>
      <c r="D263" s="22" t="s">
        <v>2383</v>
      </c>
      <c r="E263" s="24">
        <v>45342.0</v>
      </c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 t="s">
        <v>2662</v>
      </c>
      <c r="B264" s="22" t="s">
        <v>2399</v>
      </c>
      <c r="C264" s="23">
        <v>34.0</v>
      </c>
      <c r="D264" s="22" t="s">
        <v>2361</v>
      </c>
      <c r="E264" s="24">
        <v>45096.0</v>
      </c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 t="s">
        <v>2663</v>
      </c>
      <c r="B265" s="22" t="s">
        <v>2401</v>
      </c>
      <c r="C265" s="23">
        <v>20.0</v>
      </c>
      <c r="D265" s="22" t="s">
        <v>2367</v>
      </c>
      <c r="E265" s="24">
        <v>44969.0</v>
      </c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 t="s">
        <v>2664</v>
      </c>
      <c r="B266" s="22" t="s">
        <v>2399</v>
      </c>
      <c r="C266" s="23">
        <v>45.0</v>
      </c>
      <c r="D266" s="22" t="s">
        <v>2341</v>
      </c>
      <c r="E266" s="24">
        <v>45436.0</v>
      </c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 t="s">
        <v>2665</v>
      </c>
      <c r="B267" s="22" t="s">
        <v>2399</v>
      </c>
      <c r="C267" s="23">
        <v>18.0</v>
      </c>
      <c r="D267" s="22" t="s">
        <v>2340</v>
      </c>
      <c r="E267" s="24">
        <v>45211.0</v>
      </c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 t="s">
        <v>2666</v>
      </c>
      <c r="B268" s="22" t="s">
        <v>2399</v>
      </c>
      <c r="C268" s="23">
        <v>54.0</v>
      </c>
      <c r="D268" s="22" t="s">
        <v>2362</v>
      </c>
      <c r="E268" s="24">
        <v>45131.0</v>
      </c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 t="s">
        <v>2667</v>
      </c>
      <c r="B269" s="22" t="s">
        <v>2401</v>
      </c>
      <c r="C269" s="23">
        <v>30.0</v>
      </c>
      <c r="D269" s="22" t="s">
        <v>2372</v>
      </c>
      <c r="E269" s="24">
        <v>45154.0</v>
      </c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 t="s">
        <v>2668</v>
      </c>
      <c r="B270" s="22" t="s">
        <v>2399</v>
      </c>
      <c r="C270" s="23">
        <v>23.0</v>
      </c>
      <c r="D270" s="22" t="s">
        <v>2352</v>
      </c>
      <c r="E270" s="24">
        <v>44927.0</v>
      </c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 t="s">
        <v>2669</v>
      </c>
      <c r="B271" s="22" t="s">
        <v>2401</v>
      </c>
      <c r="C271" s="23">
        <v>30.0</v>
      </c>
      <c r="D271" s="22" t="s">
        <v>2356</v>
      </c>
      <c r="E271" s="24">
        <v>45350.0</v>
      </c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 t="s">
        <v>2670</v>
      </c>
      <c r="B272" s="22" t="s">
        <v>2399</v>
      </c>
      <c r="C272" s="23">
        <v>38.0</v>
      </c>
      <c r="D272" s="22" t="s">
        <v>2385</v>
      </c>
      <c r="E272" s="24">
        <v>45272.0</v>
      </c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 t="s">
        <v>2671</v>
      </c>
      <c r="B273" s="22" t="s">
        <v>2399</v>
      </c>
      <c r="C273" s="23">
        <v>47.0</v>
      </c>
      <c r="D273" s="22" t="s">
        <v>2361</v>
      </c>
      <c r="E273" s="24">
        <v>45139.0</v>
      </c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 t="s">
        <v>2672</v>
      </c>
      <c r="B274" s="22" t="s">
        <v>2401</v>
      </c>
      <c r="C274" s="23">
        <v>48.0</v>
      </c>
      <c r="D274" s="22" t="s">
        <v>2373</v>
      </c>
      <c r="E274" s="24">
        <v>45399.0</v>
      </c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 t="s">
        <v>2673</v>
      </c>
      <c r="B275" s="22" t="s">
        <v>2401</v>
      </c>
      <c r="C275" s="23">
        <v>29.0</v>
      </c>
      <c r="D275" s="22" t="s">
        <v>2357</v>
      </c>
      <c r="E275" s="24">
        <v>45380.0</v>
      </c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 t="s">
        <v>2674</v>
      </c>
      <c r="B276" s="22" t="s">
        <v>2399</v>
      </c>
      <c r="C276" s="23">
        <v>24.0</v>
      </c>
      <c r="D276" s="22" t="s">
        <v>2352</v>
      </c>
      <c r="E276" s="24">
        <v>45352.0</v>
      </c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 t="s">
        <v>2675</v>
      </c>
      <c r="B277" s="22" t="s">
        <v>2401</v>
      </c>
      <c r="C277" s="23">
        <v>64.0</v>
      </c>
      <c r="D277" s="22" t="s">
        <v>2341</v>
      </c>
      <c r="E277" s="24">
        <v>44942.0</v>
      </c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 t="s">
        <v>2676</v>
      </c>
      <c r="B278" s="22" t="s">
        <v>2399</v>
      </c>
      <c r="C278" s="23">
        <v>42.0</v>
      </c>
      <c r="D278" s="22" t="s">
        <v>2342</v>
      </c>
      <c r="E278" s="24">
        <v>44963.0</v>
      </c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 t="s">
        <v>2677</v>
      </c>
      <c r="B279" s="22" t="s">
        <v>2399</v>
      </c>
      <c r="C279" s="23">
        <v>56.0</v>
      </c>
      <c r="D279" s="22" t="s">
        <v>2361</v>
      </c>
      <c r="E279" s="24">
        <v>45057.0</v>
      </c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 t="s">
        <v>2678</v>
      </c>
      <c r="B280" s="22" t="s">
        <v>2401</v>
      </c>
      <c r="C280" s="23">
        <v>56.0</v>
      </c>
      <c r="D280" s="22" t="s">
        <v>2383</v>
      </c>
      <c r="E280" s="24">
        <v>45302.0</v>
      </c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 t="s">
        <v>2679</v>
      </c>
      <c r="B281" s="22" t="s">
        <v>2401</v>
      </c>
      <c r="C281" s="23">
        <v>35.0</v>
      </c>
      <c r="D281" s="22" t="s">
        <v>2346</v>
      </c>
      <c r="E281" s="24">
        <v>45292.0</v>
      </c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 t="s">
        <v>2680</v>
      </c>
      <c r="B282" s="22" t="s">
        <v>2399</v>
      </c>
      <c r="C282" s="23">
        <v>43.0</v>
      </c>
      <c r="D282" s="22" t="s">
        <v>2367</v>
      </c>
      <c r="E282" s="24">
        <v>45169.0</v>
      </c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 t="s">
        <v>2681</v>
      </c>
      <c r="B283" s="22" t="s">
        <v>2401</v>
      </c>
      <c r="C283" s="23">
        <v>45.0</v>
      </c>
      <c r="D283" s="22" t="s">
        <v>2364</v>
      </c>
      <c r="E283" s="24">
        <v>45562.0</v>
      </c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 t="s">
        <v>2682</v>
      </c>
      <c r="B284" s="22" t="s">
        <v>2399</v>
      </c>
      <c r="C284" s="23">
        <v>60.0</v>
      </c>
      <c r="D284" s="22" t="s">
        <v>2369</v>
      </c>
      <c r="E284" s="24">
        <v>45377.0</v>
      </c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 t="s">
        <v>2683</v>
      </c>
      <c r="B285" s="22" t="s">
        <v>2399</v>
      </c>
      <c r="C285" s="23">
        <v>34.0</v>
      </c>
      <c r="D285" s="22" t="s">
        <v>2380</v>
      </c>
      <c r="E285" s="24">
        <v>45120.0</v>
      </c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 t="s">
        <v>2684</v>
      </c>
      <c r="B286" s="22" t="s">
        <v>2399</v>
      </c>
      <c r="C286" s="23">
        <v>64.0</v>
      </c>
      <c r="D286" s="22" t="s">
        <v>2367</v>
      </c>
      <c r="E286" s="24">
        <v>45392.0</v>
      </c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 t="s">
        <v>2685</v>
      </c>
      <c r="B287" s="22" t="s">
        <v>2401</v>
      </c>
      <c r="C287" s="23">
        <v>49.0</v>
      </c>
      <c r="D287" s="22" t="s">
        <v>2352</v>
      </c>
      <c r="E287" s="24">
        <v>45289.0</v>
      </c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 t="s">
        <v>2686</v>
      </c>
      <c r="B288" s="22" t="s">
        <v>2399</v>
      </c>
      <c r="C288" s="23">
        <v>34.0</v>
      </c>
      <c r="D288" s="22" t="s">
        <v>2379</v>
      </c>
      <c r="E288" s="24">
        <v>45479.0</v>
      </c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 t="s">
        <v>2687</v>
      </c>
      <c r="B289" s="22" t="s">
        <v>2399</v>
      </c>
      <c r="C289" s="23">
        <v>64.0</v>
      </c>
      <c r="D289" s="22" t="s">
        <v>2341</v>
      </c>
      <c r="E289" s="24">
        <v>45374.0</v>
      </c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 t="s">
        <v>2688</v>
      </c>
      <c r="B290" s="22" t="s">
        <v>2401</v>
      </c>
      <c r="C290" s="23">
        <v>49.0</v>
      </c>
      <c r="D290" s="22" t="s">
        <v>2374</v>
      </c>
      <c r="E290" s="24">
        <v>45191.0</v>
      </c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 t="s">
        <v>2689</v>
      </c>
      <c r="B291" s="22" t="s">
        <v>2401</v>
      </c>
      <c r="C291" s="23">
        <v>47.0</v>
      </c>
      <c r="D291" s="22" t="s">
        <v>2346</v>
      </c>
      <c r="E291" s="24">
        <v>45435.0</v>
      </c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 t="s">
        <v>2690</v>
      </c>
      <c r="B292" s="22" t="s">
        <v>2401</v>
      </c>
      <c r="C292" s="23">
        <v>48.0</v>
      </c>
      <c r="D292" s="22" t="s">
        <v>2363</v>
      </c>
      <c r="E292" s="24">
        <v>45538.0</v>
      </c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 t="s">
        <v>2691</v>
      </c>
      <c r="B293" s="22" t="s">
        <v>2401</v>
      </c>
      <c r="C293" s="23">
        <v>47.0</v>
      </c>
      <c r="D293" s="22" t="s">
        <v>2349</v>
      </c>
      <c r="E293" s="24">
        <v>45321.0</v>
      </c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 t="s">
        <v>2692</v>
      </c>
      <c r="B294" s="22" t="s">
        <v>2399</v>
      </c>
      <c r="C294" s="23">
        <v>41.0</v>
      </c>
      <c r="D294" s="22" t="s">
        <v>2354</v>
      </c>
      <c r="E294" s="24">
        <v>45376.0</v>
      </c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 t="s">
        <v>2693</v>
      </c>
      <c r="B295" s="22" t="s">
        <v>2401</v>
      </c>
      <c r="C295" s="23">
        <v>49.0</v>
      </c>
      <c r="D295" s="22" t="s">
        <v>2386</v>
      </c>
      <c r="E295" s="24">
        <v>45181.0</v>
      </c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 t="s">
        <v>2694</v>
      </c>
      <c r="B296" s="22" t="s">
        <v>2399</v>
      </c>
      <c r="C296" s="23">
        <v>56.0</v>
      </c>
      <c r="D296" s="22" t="s">
        <v>2363</v>
      </c>
      <c r="E296" s="24">
        <v>45290.0</v>
      </c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 t="s">
        <v>2695</v>
      </c>
      <c r="B297" s="22" t="s">
        <v>2399</v>
      </c>
      <c r="C297" s="23">
        <v>59.0</v>
      </c>
      <c r="D297" s="22" t="s">
        <v>2339</v>
      </c>
      <c r="E297" s="24">
        <v>45229.0</v>
      </c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 t="s">
        <v>2696</v>
      </c>
      <c r="B298" s="22" t="s">
        <v>2401</v>
      </c>
      <c r="C298" s="23">
        <v>50.0</v>
      </c>
      <c r="D298" s="22" t="s">
        <v>2368</v>
      </c>
      <c r="E298" s="24">
        <v>45232.0</v>
      </c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 t="s">
        <v>2697</v>
      </c>
      <c r="B299" s="22" t="s">
        <v>2401</v>
      </c>
      <c r="C299" s="23">
        <v>58.0</v>
      </c>
      <c r="D299" s="22" t="s">
        <v>2379</v>
      </c>
      <c r="E299" s="24">
        <v>45459.0</v>
      </c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 t="s">
        <v>2698</v>
      </c>
      <c r="B300" s="22" t="s">
        <v>2399</v>
      </c>
      <c r="C300" s="23">
        <v>59.0</v>
      </c>
      <c r="D300" s="22" t="s">
        <v>2367</v>
      </c>
      <c r="E300" s="24">
        <v>45398.0</v>
      </c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 t="s">
        <v>2699</v>
      </c>
      <c r="B301" s="22" t="s">
        <v>2401</v>
      </c>
      <c r="C301" s="23">
        <v>64.0</v>
      </c>
      <c r="D301" s="22" t="s">
        <v>2356</v>
      </c>
      <c r="E301" s="24">
        <v>45548.0</v>
      </c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 t="s">
        <v>2700</v>
      </c>
      <c r="B302" s="22" t="s">
        <v>2399</v>
      </c>
      <c r="C302" s="23">
        <v>25.0</v>
      </c>
      <c r="D302" s="22" t="s">
        <v>2370</v>
      </c>
      <c r="E302" s="24">
        <v>45236.0</v>
      </c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 t="s">
        <v>2701</v>
      </c>
      <c r="B303" s="22" t="s">
        <v>2399</v>
      </c>
      <c r="C303" s="23">
        <v>31.0</v>
      </c>
      <c r="D303" s="22" t="s">
        <v>2382</v>
      </c>
      <c r="E303" s="24">
        <v>45475.0</v>
      </c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 t="s">
        <v>2702</v>
      </c>
      <c r="B304" s="22" t="s">
        <v>2399</v>
      </c>
      <c r="C304" s="23">
        <v>22.0</v>
      </c>
      <c r="D304" s="22" t="s">
        <v>2368</v>
      </c>
      <c r="E304" s="24">
        <v>45227.0</v>
      </c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 t="s">
        <v>2703</v>
      </c>
      <c r="B305" s="22" t="s">
        <v>2401</v>
      </c>
      <c r="C305" s="23">
        <v>57.0</v>
      </c>
      <c r="D305" s="22" t="s">
        <v>2357</v>
      </c>
      <c r="E305" s="24">
        <v>45164.0</v>
      </c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 t="s">
        <v>2704</v>
      </c>
      <c r="B306" s="22" t="s">
        <v>2399</v>
      </c>
      <c r="C306" s="23">
        <v>35.0</v>
      </c>
      <c r="D306" s="22" t="s">
        <v>2347</v>
      </c>
      <c r="E306" s="24">
        <v>44981.0</v>
      </c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 t="s">
        <v>2705</v>
      </c>
      <c r="B307" s="22" t="s">
        <v>2399</v>
      </c>
      <c r="C307" s="23">
        <v>63.0</v>
      </c>
      <c r="D307" s="22" t="s">
        <v>2361</v>
      </c>
      <c r="E307" s="24">
        <v>45048.0</v>
      </c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 t="s">
        <v>2706</v>
      </c>
      <c r="B308" s="22" t="s">
        <v>2399</v>
      </c>
      <c r="C308" s="23">
        <v>41.0</v>
      </c>
      <c r="D308" s="22" t="s">
        <v>2373</v>
      </c>
      <c r="E308" s="24">
        <v>45028.0</v>
      </c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 t="s">
        <v>2707</v>
      </c>
      <c r="B309" s="22" t="s">
        <v>2399</v>
      </c>
      <c r="C309" s="23">
        <v>30.0</v>
      </c>
      <c r="D309" s="22" t="s">
        <v>2377</v>
      </c>
      <c r="E309" s="24">
        <v>45430.0</v>
      </c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 t="s">
        <v>2708</v>
      </c>
      <c r="B310" s="22" t="s">
        <v>2401</v>
      </c>
      <c r="C310" s="23">
        <v>61.0</v>
      </c>
      <c r="D310" s="22" t="s">
        <v>2373</v>
      </c>
      <c r="E310" s="24">
        <v>45272.0</v>
      </c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 t="s">
        <v>2709</v>
      </c>
      <c r="B311" s="22" t="s">
        <v>2399</v>
      </c>
      <c r="C311" s="23">
        <v>40.0</v>
      </c>
      <c r="D311" s="22" t="s">
        <v>2349</v>
      </c>
      <c r="E311" s="24">
        <v>45391.0</v>
      </c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 t="s">
        <v>2710</v>
      </c>
      <c r="B312" s="22" t="s">
        <v>2401</v>
      </c>
      <c r="C312" s="23">
        <v>60.0</v>
      </c>
      <c r="D312" s="22" t="s">
        <v>2352</v>
      </c>
      <c r="E312" s="24">
        <v>45348.0</v>
      </c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 t="s">
        <v>2711</v>
      </c>
      <c r="B313" s="22" t="s">
        <v>2399</v>
      </c>
      <c r="C313" s="23">
        <v>48.0</v>
      </c>
      <c r="D313" s="22" t="s">
        <v>2382</v>
      </c>
      <c r="E313" s="24">
        <v>45129.0</v>
      </c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 t="s">
        <v>2712</v>
      </c>
      <c r="B314" s="22" t="s">
        <v>2399</v>
      </c>
      <c r="C314" s="23">
        <v>54.0</v>
      </c>
      <c r="D314" s="22" t="s">
        <v>2342</v>
      </c>
      <c r="E314" s="24">
        <v>45137.0</v>
      </c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 t="s">
        <v>2713</v>
      </c>
      <c r="B315" s="22" t="s">
        <v>2399</v>
      </c>
      <c r="C315" s="23">
        <v>54.0</v>
      </c>
      <c r="D315" s="22" t="s">
        <v>2358</v>
      </c>
      <c r="E315" s="24">
        <v>45010.0</v>
      </c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 t="s">
        <v>2714</v>
      </c>
      <c r="B316" s="22" t="s">
        <v>2399</v>
      </c>
      <c r="C316" s="23">
        <v>36.0</v>
      </c>
      <c r="D316" s="22" t="s">
        <v>2352</v>
      </c>
      <c r="E316" s="24">
        <v>45332.0</v>
      </c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 t="s">
        <v>2715</v>
      </c>
      <c r="B317" s="22" t="s">
        <v>2399</v>
      </c>
      <c r="C317" s="23">
        <v>37.0</v>
      </c>
      <c r="D317" s="22" t="s">
        <v>2375</v>
      </c>
      <c r="E317" s="24">
        <v>45238.0</v>
      </c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 t="s">
        <v>2716</v>
      </c>
      <c r="B318" s="22" t="s">
        <v>2401</v>
      </c>
      <c r="C318" s="23">
        <v>34.0</v>
      </c>
      <c r="D318" s="22" t="s">
        <v>2350</v>
      </c>
      <c r="E318" s="24">
        <v>45485.0</v>
      </c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 t="s">
        <v>2717</v>
      </c>
      <c r="B319" s="22" t="s">
        <v>2399</v>
      </c>
      <c r="C319" s="23">
        <v>61.0</v>
      </c>
      <c r="D319" s="22" t="s">
        <v>2348</v>
      </c>
      <c r="E319" s="24">
        <v>45069.0</v>
      </c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 t="s">
        <v>2718</v>
      </c>
      <c r="B320" s="22" t="s">
        <v>2399</v>
      </c>
      <c r="C320" s="23">
        <v>18.0</v>
      </c>
      <c r="D320" s="22" t="s">
        <v>2382</v>
      </c>
      <c r="E320" s="24">
        <v>45164.0</v>
      </c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 t="s">
        <v>2719</v>
      </c>
      <c r="B321" s="22" t="s">
        <v>2399</v>
      </c>
      <c r="C321" s="23">
        <v>39.0</v>
      </c>
      <c r="D321" s="22" t="s">
        <v>2387</v>
      </c>
      <c r="E321" s="24">
        <v>45244.0</v>
      </c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 t="s">
        <v>2720</v>
      </c>
      <c r="B322" s="22" t="s">
        <v>2399</v>
      </c>
      <c r="C322" s="23">
        <v>60.0</v>
      </c>
      <c r="D322" s="22" t="s">
        <v>2340</v>
      </c>
      <c r="E322" s="24">
        <v>45083.0</v>
      </c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 t="s">
        <v>2721</v>
      </c>
      <c r="B323" s="22" t="s">
        <v>2401</v>
      </c>
      <c r="C323" s="23">
        <v>35.0</v>
      </c>
      <c r="D323" s="22" t="s">
        <v>2371</v>
      </c>
      <c r="E323" s="24">
        <v>45245.0</v>
      </c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 t="s">
        <v>2722</v>
      </c>
      <c r="B324" s="22" t="s">
        <v>2399</v>
      </c>
      <c r="C324" s="23">
        <v>65.0</v>
      </c>
      <c r="D324" s="22" t="s">
        <v>2360</v>
      </c>
      <c r="E324" s="24">
        <v>45282.0</v>
      </c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 t="s">
        <v>2723</v>
      </c>
      <c r="B325" s="22" t="s">
        <v>2399</v>
      </c>
      <c r="C325" s="23">
        <v>42.0</v>
      </c>
      <c r="D325" s="22" t="s">
        <v>2338</v>
      </c>
      <c r="E325" s="24">
        <v>45442.0</v>
      </c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 t="s">
        <v>2724</v>
      </c>
      <c r="B326" s="22" t="s">
        <v>2399</v>
      </c>
      <c r="C326" s="23">
        <v>48.0</v>
      </c>
      <c r="D326" s="22" t="s">
        <v>2340</v>
      </c>
      <c r="E326" s="24">
        <v>45503.0</v>
      </c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 t="s">
        <v>2725</v>
      </c>
      <c r="B327" s="22" t="s">
        <v>2399</v>
      </c>
      <c r="C327" s="23">
        <v>46.0</v>
      </c>
      <c r="D327" s="22" t="s">
        <v>2342</v>
      </c>
      <c r="E327" s="24">
        <v>45221.0</v>
      </c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 t="s">
        <v>2726</v>
      </c>
      <c r="B328" s="22" t="s">
        <v>2399</v>
      </c>
      <c r="C328" s="23">
        <v>47.0</v>
      </c>
      <c r="D328" s="22" t="s">
        <v>2368</v>
      </c>
      <c r="E328" s="24">
        <v>44928.0</v>
      </c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 t="s">
        <v>2727</v>
      </c>
      <c r="B329" s="22" t="s">
        <v>2399</v>
      </c>
      <c r="C329" s="23">
        <v>54.0</v>
      </c>
      <c r="D329" s="22" t="s">
        <v>2349</v>
      </c>
      <c r="E329" s="24">
        <v>45297.0</v>
      </c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 t="s">
        <v>2728</v>
      </c>
      <c r="B330" s="22" t="s">
        <v>2399</v>
      </c>
      <c r="C330" s="23">
        <v>45.0</v>
      </c>
      <c r="D330" s="22" t="s">
        <v>2360</v>
      </c>
      <c r="E330" s="24">
        <v>45101.0</v>
      </c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 t="s">
        <v>2729</v>
      </c>
      <c r="B331" s="22" t="s">
        <v>2399</v>
      </c>
      <c r="C331" s="23">
        <v>51.0</v>
      </c>
      <c r="D331" s="22" t="s">
        <v>2358</v>
      </c>
      <c r="E331" s="24">
        <v>45236.0</v>
      </c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 t="s">
        <v>2730</v>
      </c>
      <c r="B332" s="22" t="s">
        <v>2399</v>
      </c>
      <c r="C332" s="23">
        <v>62.0</v>
      </c>
      <c r="D332" s="22" t="s">
        <v>2369</v>
      </c>
      <c r="E332" s="24">
        <v>45383.0</v>
      </c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 t="s">
        <v>2731</v>
      </c>
      <c r="B333" s="22" t="s">
        <v>2401</v>
      </c>
      <c r="C333" s="23">
        <v>40.0</v>
      </c>
      <c r="D333" s="22" t="s">
        <v>2369</v>
      </c>
      <c r="E333" s="24">
        <v>45092.0</v>
      </c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 t="s">
        <v>2732</v>
      </c>
      <c r="B334" s="22" t="s">
        <v>2399</v>
      </c>
      <c r="C334" s="23">
        <v>60.0</v>
      </c>
      <c r="D334" s="22" t="s">
        <v>2367</v>
      </c>
      <c r="E334" s="24">
        <v>45538.0</v>
      </c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 t="s">
        <v>2733</v>
      </c>
      <c r="B335" s="22" t="s">
        <v>2399</v>
      </c>
      <c r="C335" s="23">
        <v>63.0</v>
      </c>
      <c r="D335" s="22" t="s">
        <v>2386</v>
      </c>
      <c r="E335" s="24">
        <v>45469.0</v>
      </c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 t="s">
        <v>2734</v>
      </c>
      <c r="B336" s="22" t="s">
        <v>2401</v>
      </c>
      <c r="C336" s="23">
        <v>50.0</v>
      </c>
      <c r="D336" s="22" t="s">
        <v>2355</v>
      </c>
      <c r="E336" s="24">
        <v>45205.0</v>
      </c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 t="s">
        <v>2735</v>
      </c>
      <c r="B337" s="22" t="s">
        <v>2401</v>
      </c>
      <c r="C337" s="23">
        <v>43.0</v>
      </c>
      <c r="D337" s="22" t="s">
        <v>2363</v>
      </c>
      <c r="E337" s="24">
        <v>45539.0</v>
      </c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 t="s">
        <v>2736</v>
      </c>
      <c r="B338" s="22" t="s">
        <v>2401</v>
      </c>
      <c r="C338" s="23">
        <v>35.0</v>
      </c>
      <c r="D338" s="22" t="s">
        <v>2362</v>
      </c>
      <c r="E338" s="24">
        <v>45198.0</v>
      </c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 t="s">
        <v>2737</v>
      </c>
      <c r="B339" s="22" t="s">
        <v>2399</v>
      </c>
      <c r="C339" s="23">
        <v>28.0</v>
      </c>
      <c r="D339" s="22" t="s">
        <v>2376</v>
      </c>
      <c r="E339" s="24">
        <v>45175.0</v>
      </c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 t="s">
        <v>2738</v>
      </c>
      <c r="B340" s="22" t="s">
        <v>2401</v>
      </c>
      <c r="C340" s="23">
        <v>24.0</v>
      </c>
      <c r="D340" s="22" t="s">
        <v>2384</v>
      </c>
      <c r="E340" s="24">
        <v>45517.0</v>
      </c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 t="s">
        <v>2739</v>
      </c>
      <c r="B341" s="22" t="s">
        <v>2399</v>
      </c>
      <c r="C341" s="23">
        <v>33.0</v>
      </c>
      <c r="D341" s="22" t="s">
        <v>2375</v>
      </c>
      <c r="E341" s="24">
        <v>45399.0</v>
      </c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 t="s">
        <v>2740</v>
      </c>
      <c r="B342" s="22" t="s">
        <v>2399</v>
      </c>
      <c r="C342" s="23">
        <v>57.0</v>
      </c>
      <c r="D342" s="22" t="s">
        <v>2361</v>
      </c>
      <c r="E342" s="24">
        <v>45351.0</v>
      </c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 t="s">
        <v>2741</v>
      </c>
      <c r="B343" s="22" t="s">
        <v>2401</v>
      </c>
      <c r="C343" s="23">
        <v>64.0</v>
      </c>
      <c r="D343" s="22" t="s">
        <v>2364</v>
      </c>
      <c r="E343" s="24">
        <v>45004.0</v>
      </c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 t="s">
        <v>2742</v>
      </c>
      <c r="B344" s="22" t="s">
        <v>2401</v>
      </c>
      <c r="C344" s="23">
        <v>58.0</v>
      </c>
      <c r="D344" s="22" t="s">
        <v>2361</v>
      </c>
      <c r="E344" s="24">
        <v>45254.0</v>
      </c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 t="s">
        <v>2743</v>
      </c>
      <c r="B345" s="22" t="s">
        <v>2401</v>
      </c>
      <c r="C345" s="23">
        <v>40.0</v>
      </c>
      <c r="D345" s="22" t="s">
        <v>2379</v>
      </c>
      <c r="E345" s="24">
        <v>45311.0</v>
      </c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 t="s">
        <v>2744</v>
      </c>
      <c r="B346" s="22" t="s">
        <v>2401</v>
      </c>
      <c r="C346" s="23">
        <v>18.0</v>
      </c>
      <c r="D346" s="22" t="s">
        <v>2386</v>
      </c>
      <c r="E346" s="24">
        <v>45463.0</v>
      </c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 t="s">
        <v>2745</v>
      </c>
      <c r="B347" s="22" t="s">
        <v>2401</v>
      </c>
      <c r="C347" s="23">
        <v>36.0</v>
      </c>
      <c r="D347" s="22" t="s">
        <v>2365</v>
      </c>
      <c r="E347" s="24">
        <v>45220.0</v>
      </c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 t="s">
        <v>2746</v>
      </c>
      <c r="B348" s="22" t="s">
        <v>2401</v>
      </c>
      <c r="C348" s="23">
        <v>51.0</v>
      </c>
      <c r="D348" s="22" t="s">
        <v>2352</v>
      </c>
      <c r="E348" s="24">
        <v>45300.0</v>
      </c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 t="s">
        <v>2747</v>
      </c>
      <c r="B349" s="22" t="s">
        <v>2401</v>
      </c>
      <c r="C349" s="23">
        <v>39.0</v>
      </c>
      <c r="D349" s="22" t="s">
        <v>2353</v>
      </c>
      <c r="E349" s="24">
        <v>45410.0</v>
      </c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 t="s">
        <v>2748</v>
      </c>
      <c r="B350" s="22" t="s">
        <v>2401</v>
      </c>
      <c r="C350" s="23">
        <v>56.0</v>
      </c>
      <c r="D350" s="22" t="s">
        <v>2359</v>
      </c>
      <c r="E350" s="24">
        <v>45291.0</v>
      </c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 t="s">
        <v>2749</v>
      </c>
      <c r="B351" s="22" t="s">
        <v>2401</v>
      </c>
      <c r="C351" s="23">
        <v>25.0</v>
      </c>
      <c r="D351" s="22" t="s">
        <v>2344</v>
      </c>
      <c r="E351" s="24">
        <v>45564.0</v>
      </c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 t="s">
        <v>2750</v>
      </c>
      <c r="B352" s="22" t="s">
        <v>2399</v>
      </c>
      <c r="C352" s="23">
        <v>60.0</v>
      </c>
      <c r="D352" s="22" t="s">
        <v>2385</v>
      </c>
      <c r="E352" s="24">
        <v>45226.0</v>
      </c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 t="s">
        <v>2751</v>
      </c>
      <c r="B353" s="22" t="s">
        <v>2401</v>
      </c>
      <c r="C353" s="23">
        <v>61.0</v>
      </c>
      <c r="D353" s="22" t="s">
        <v>2370</v>
      </c>
      <c r="E353" s="24">
        <v>45557.0</v>
      </c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 t="s">
        <v>2752</v>
      </c>
      <c r="B354" s="22" t="s">
        <v>2401</v>
      </c>
      <c r="C354" s="23">
        <v>35.0</v>
      </c>
      <c r="D354" s="22" t="s">
        <v>2369</v>
      </c>
      <c r="E354" s="24">
        <v>45372.0</v>
      </c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 t="s">
        <v>2753</v>
      </c>
      <c r="B355" s="22" t="s">
        <v>2399</v>
      </c>
      <c r="C355" s="23">
        <v>47.0</v>
      </c>
      <c r="D355" s="22" t="s">
        <v>2356</v>
      </c>
      <c r="E355" s="24">
        <v>45017.0</v>
      </c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 t="s">
        <v>2754</v>
      </c>
      <c r="B356" s="22" t="s">
        <v>2401</v>
      </c>
      <c r="C356" s="23">
        <v>51.0</v>
      </c>
      <c r="D356" s="22" t="s">
        <v>2345</v>
      </c>
      <c r="E356" s="24">
        <v>45401.0</v>
      </c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 t="s">
        <v>2755</v>
      </c>
      <c r="B357" s="22" t="s">
        <v>2401</v>
      </c>
      <c r="C357" s="23">
        <v>64.0</v>
      </c>
      <c r="D357" s="22" t="s">
        <v>2371</v>
      </c>
      <c r="E357" s="24">
        <v>45117.0</v>
      </c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 t="s">
        <v>2756</v>
      </c>
      <c r="B358" s="22" t="s">
        <v>2401</v>
      </c>
      <c r="C358" s="23">
        <v>57.0</v>
      </c>
      <c r="D358" s="22" t="s">
        <v>2354</v>
      </c>
      <c r="E358" s="24">
        <v>45366.0</v>
      </c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 t="s">
        <v>2757</v>
      </c>
      <c r="B359" s="22" t="s">
        <v>2399</v>
      </c>
      <c r="C359" s="23">
        <v>18.0</v>
      </c>
      <c r="D359" s="22" t="s">
        <v>2383</v>
      </c>
      <c r="E359" s="24">
        <v>45149.0</v>
      </c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 t="s">
        <v>2758</v>
      </c>
      <c r="B360" s="22" t="s">
        <v>2401</v>
      </c>
      <c r="C360" s="23">
        <v>44.0</v>
      </c>
      <c r="D360" s="22" t="s">
        <v>2380</v>
      </c>
      <c r="E360" s="24">
        <v>45213.0</v>
      </c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 t="s">
        <v>2759</v>
      </c>
      <c r="B361" s="22" t="s">
        <v>2401</v>
      </c>
      <c r="C361" s="23">
        <v>50.0</v>
      </c>
      <c r="D361" s="22" t="s">
        <v>2365</v>
      </c>
      <c r="E361" s="24">
        <v>45394.0</v>
      </c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 t="s">
        <v>2760</v>
      </c>
      <c r="B362" s="22" t="s">
        <v>2401</v>
      </c>
      <c r="C362" s="23">
        <v>60.0</v>
      </c>
      <c r="D362" s="22" t="s">
        <v>2346</v>
      </c>
      <c r="E362" s="24">
        <v>44927.0</v>
      </c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 t="s">
        <v>2761</v>
      </c>
      <c r="B363" s="22" t="s">
        <v>2401</v>
      </c>
      <c r="C363" s="23">
        <v>52.0</v>
      </c>
      <c r="D363" s="22" t="s">
        <v>2347</v>
      </c>
      <c r="E363" s="24">
        <v>45242.0</v>
      </c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 t="s">
        <v>2762</v>
      </c>
      <c r="B364" s="22" t="s">
        <v>2399</v>
      </c>
      <c r="C364" s="23">
        <v>61.0</v>
      </c>
      <c r="D364" s="22" t="s">
        <v>2363</v>
      </c>
      <c r="E364" s="24">
        <v>45291.0</v>
      </c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 t="s">
        <v>2763</v>
      </c>
      <c r="B365" s="22" t="s">
        <v>2399</v>
      </c>
      <c r="C365" s="23">
        <v>61.0</v>
      </c>
      <c r="D365" s="22" t="s">
        <v>2378</v>
      </c>
      <c r="E365" s="24">
        <v>45340.0</v>
      </c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 t="s">
        <v>2764</v>
      </c>
      <c r="B366" s="22" t="s">
        <v>2401</v>
      </c>
      <c r="C366" s="23">
        <v>52.0</v>
      </c>
      <c r="D366" s="22" t="s">
        <v>2340</v>
      </c>
      <c r="E366" s="24">
        <v>45332.0</v>
      </c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 t="s">
        <v>2765</v>
      </c>
      <c r="B367" s="22" t="s">
        <v>2399</v>
      </c>
      <c r="C367" s="23">
        <v>36.0</v>
      </c>
      <c r="D367" s="22" t="s">
        <v>2360</v>
      </c>
      <c r="E367" s="24">
        <v>45125.0</v>
      </c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 t="s">
        <v>2766</v>
      </c>
      <c r="B368" s="22" t="s">
        <v>2399</v>
      </c>
      <c r="C368" s="23">
        <v>29.0</v>
      </c>
      <c r="D368" s="22" t="s">
        <v>2362</v>
      </c>
      <c r="E368" s="24">
        <v>45526.0</v>
      </c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 t="s">
        <v>2767</v>
      </c>
      <c r="B369" s="22" t="s">
        <v>2401</v>
      </c>
      <c r="C369" s="23">
        <v>29.0</v>
      </c>
      <c r="D369" s="22" t="s">
        <v>2345</v>
      </c>
      <c r="E369" s="24">
        <v>45400.0</v>
      </c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 t="s">
        <v>2768</v>
      </c>
      <c r="B370" s="22" t="s">
        <v>2399</v>
      </c>
      <c r="C370" s="23">
        <v>62.0</v>
      </c>
      <c r="D370" s="22" t="s">
        <v>2356</v>
      </c>
      <c r="E370" s="24">
        <v>45195.0</v>
      </c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 t="s">
        <v>2769</v>
      </c>
      <c r="B371" s="22" t="s">
        <v>2399</v>
      </c>
      <c r="C371" s="23">
        <v>60.0</v>
      </c>
      <c r="D371" s="22" t="s">
        <v>2383</v>
      </c>
      <c r="E371" s="24">
        <v>45304.0</v>
      </c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 t="s">
        <v>2770</v>
      </c>
      <c r="B372" s="22" t="s">
        <v>2401</v>
      </c>
      <c r="C372" s="23">
        <v>41.0</v>
      </c>
      <c r="D372" s="22" t="s">
        <v>2352</v>
      </c>
      <c r="E372" s="24">
        <v>45241.0</v>
      </c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 t="s">
        <v>2771</v>
      </c>
      <c r="B373" s="22" t="s">
        <v>2401</v>
      </c>
      <c r="C373" s="23">
        <v>36.0</v>
      </c>
      <c r="D373" s="22" t="s">
        <v>2375</v>
      </c>
      <c r="E373" s="24">
        <v>45411.0</v>
      </c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 t="s">
        <v>2772</v>
      </c>
      <c r="B374" s="22" t="s">
        <v>2399</v>
      </c>
      <c r="C374" s="23">
        <v>25.0</v>
      </c>
      <c r="D374" s="22" t="s">
        <v>2378</v>
      </c>
      <c r="E374" s="24">
        <v>45028.0</v>
      </c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 t="s">
        <v>2773</v>
      </c>
      <c r="B375" s="22" t="s">
        <v>2399</v>
      </c>
      <c r="C375" s="23">
        <v>52.0</v>
      </c>
      <c r="D375" s="22" t="s">
        <v>2341</v>
      </c>
      <c r="E375" s="24">
        <v>45235.0</v>
      </c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 t="s">
        <v>2774</v>
      </c>
      <c r="B376" s="22" t="s">
        <v>2401</v>
      </c>
      <c r="C376" s="23">
        <v>30.0</v>
      </c>
      <c r="D376" s="22" t="s">
        <v>2338</v>
      </c>
      <c r="E376" s="24">
        <v>45327.0</v>
      </c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 t="s">
        <v>2775</v>
      </c>
      <c r="B377" s="22" t="s">
        <v>2401</v>
      </c>
      <c r="C377" s="23">
        <v>28.0</v>
      </c>
      <c r="D377" s="22" t="s">
        <v>2361</v>
      </c>
      <c r="E377" s="24">
        <v>45538.0</v>
      </c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 t="s">
        <v>2776</v>
      </c>
      <c r="B378" s="22" t="s">
        <v>2401</v>
      </c>
      <c r="C378" s="23">
        <v>56.0</v>
      </c>
      <c r="D378" s="22" t="s">
        <v>2358</v>
      </c>
      <c r="E378" s="24">
        <v>44955.0</v>
      </c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 t="s">
        <v>2777</v>
      </c>
      <c r="B379" s="22" t="s">
        <v>2401</v>
      </c>
      <c r="C379" s="23">
        <v>25.0</v>
      </c>
      <c r="D379" s="22" t="s">
        <v>2362</v>
      </c>
      <c r="E379" s="24">
        <v>45299.0</v>
      </c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 t="s">
        <v>2778</v>
      </c>
      <c r="B380" s="22" t="s">
        <v>2399</v>
      </c>
      <c r="C380" s="23">
        <v>41.0</v>
      </c>
      <c r="D380" s="22" t="s">
        <v>2360</v>
      </c>
      <c r="E380" s="24">
        <v>44933.0</v>
      </c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 t="s">
        <v>2779</v>
      </c>
      <c r="B381" s="22" t="s">
        <v>2399</v>
      </c>
      <c r="C381" s="23">
        <v>28.0</v>
      </c>
      <c r="D381" s="22" t="s">
        <v>2356</v>
      </c>
      <c r="E381" s="24">
        <v>45195.0</v>
      </c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 t="s">
        <v>2780</v>
      </c>
      <c r="B382" s="22" t="s">
        <v>2401</v>
      </c>
      <c r="C382" s="23">
        <v>23.0</v>
      </c>
      <c r="D382" s="22" t="s">
        <v>2353</v>
      </c>
      <c r="E382" s="24">
        <v>45513.0</v>
      </c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 t="s">
        <v>2781</v>
      </c>
      <c r="B383" s="22" t="s">
        <v>2401</v>
      </c>
      <c r="C383" s="23">
        <v>63.0</v>
      </c>
      <c r="D383" s="22" t="s">
        <v>2356</v>
      </c>
      <c r="E383" s="24">
        <v>45195.0</v>
      </c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 t="s">
        <v>2782</v>
      </c>
      <c r="B384" s="22" t="s">
        <v>2399</v>
      </c>
      <c r="C384" s="23">
        <v>35.0</v>
      </c>
      <c r="D384" s="22" t="s">
        <v>2346</v>
      </c>
      <c r="E384" s="24">
        <v>45310.0</v>
      </c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 t="s">
        <v>2783</v>
      </c>
      <c r="B385" s="22" t="s">
        <v>2401</v>
      </c>
      <c r="C385" s="23">
        <v>22.0</v>
      </c>
      <c r="D385" s="22" t="s">
        <v>2341</v>
      </c>
      <c r="E385" s="24">
        <v>45240.0</v>
      </c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 t="s">
        <v>2784</v>
      </c>
      <c r="B386" s="22" t="s">
        <v>2399</v>
      </c>
      <c r="C386" s="23">
        <v>45.0</v>
      </c>
      <c r="D386" s="22" t="s">
        <v>2346</v>
      </c>
      <c r="E386" s="24">
        <v>45468.0</v>
      </c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 t="s">
        <v>2785</v>
      </c>
      <c r="B387" s="22" t="s">
        <v>2399</v>
      </c>
      <c r="C387" s="23">
        <v>27.0</v>
      </c>
      <c r="D387" s="22" t="s">
        <v>2342</v>
      </c>
      <c r="E387" s="24">
        <v>45151.0</v>
      </c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 t="s">
        <v>2786</v>
      </c>
      <c r="B388" s="22" t="s">
        <v>2401</v>
      </c>
      <c r="C388" s="23">
        <v>49.0</v>
      </c>
      <c r="D388" s="22" t="s">
        <v>2371</v>
      </c>
      <c r="E388" s="24">
        <v>44991.0</v>
      </c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 t="s">
        <v>2787</v>
      </c>
      <c r="B389" s="22" t="s">
        <v>2399</v>
      </c>
      <c r="C389" s="23">
        <v>63.0</v>
      </c>
      <c r="D389" s="22" t="s">
        <v>2360</v>
      </c>
      <c r="E389" s="24">
        <v>45407.0</v>
      </c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 t="s">
        <v>2788</v>
      </c>
      <c r="B390" s="22" t="s">
        <v>2399</v>
      </c>
      <c r="C390" s="23">
        <v>26.0</v>
      </c>
      <c r="D390" s="22" t="s">
        <v>2367</v>
      </c>
      <c r="E390" s="24">
        <v>45357.0</v>
      </c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 t="s">
        <v>2789</v>
      </c>
      <c r="B391" s="22" t="s">
        <v>2399</v>
      </c>
      <c r="C391" s="23">
        <v>58.0</v>
      </c>
      <c r="D391" s="22" t="s">
        <v>2379</v>
      </c>
      <c r="E391" s="24">
        <v>45513.0</v>
      </c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 t="s">
        <v>2790</v>
      </c>
      <c r="B392" s="22" t="s">
        <v>2401</v>
      </c>
      <c r="C392" s="23">
        <v>47.0</v>
      </c>
      <c r="D392" s="22" t="s">
        <v>2381</v>
      </c>
      <c r="E392" s="24">
        <v>45074.0</v>
      </c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 t="s">
        <v>2791</v>
      </c>
      <c r="B393" s="22" t="s">
        <v>2399</v>
      </c>
      <c r="C393" s="23">
        <v>35.0</v>
      </c>
      <c r="D393" s="22" t="s">
        <v>2378</v>
      </c>
      <c r="E393" s="24">
        <v>45135.0</v>
      </c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 t="s">
        <v>2792</v>
      </c>
      <c r="B394" s="22" t="s">
        <v>2399</v>
      </c>
      <c r="C394" s="23">
        <v>54.0</v>
      </c>
      <c r="D394" s="22" t="s">
        <v>2374</v>
      </c>
      <c r="E394" s="24">
        <v>45465.0</v>
      </c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 t="s">
        <v>2793</v>
      </c>
      <c r="B395" s="22" t="s">
        <v>2401</v>
      </c>
      <c r="C395" s="23">
        <v>36.0</v>
      </c>
      <c r="D395" s="22" t="s">
        <v>2339</v>
      </c>
      <c r="E395" s="24">
        <v>45093.0</v>
      </c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 t="s">
        <v>2794</v>
      </c>
      <c r="B396" s="22" t="s">
        <v>2401</v>
      </c>
      <c r="C396" s="23">
        <v>40.0</v>
      </c>
      <c r="D396" s="22" t="s">
        <v>2368</v>
      </c>
      <c r="E396" s="24">
        <v>45421.0</v>
      </c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 t="s">
        <v>2795</v>
      </c>
      <c r="B397" s="22" t="s">
        <v>2399</v>
      </c>
      <c r="C397" s="23">
        <v>63.0</v>
      </c>
      <c r="D397" s="22" t="s">
        <v>2366</v>
      </c>
      <c r="E397" s="24">
        <v>45321.0</v>
      </c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 t="s">
        <v>2796</v>
      </c>
      <c r="B398" s="22" t="s">
        <v>2401</v>
      </c>
      <c r="C398" s="23">
        <v>40.0</v>
      </c>
      <c r="D398" s="22" t="s">
        <v>2339</v>
      </c>
      <c r="E398" s="24">
        <v>45353.0</v>
      </c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 t="s">
        <v>2797</v>
      </c>
      <c r="B399" s="22" t="s">
        <v>2399</v>
      </c>
      <c r="C399" s="23">
        <v>56.0</v>
      </c>
      <c r="D399" s="22" t="s">
        <v>2375</v>
      </c>
      <c r="E399" s="24">
        <v>45225.0</v>
      </c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 t="s">
        <v>2798</v>
      </c>
      <c r="B400" s="22" t="s">
        <v>2399</v>
      </c>
      <c r="C400" s="23">
        <v>49.0</v>
      </c>
      <c r="D400" s="22" t="s">
        <v>2343</v>
      </c>
      <c r="E400" s="24">
        <v>45019.0</v>
      </c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 t="s">
        <v>2799</v>
      </c>
      <c r="B401" s="22" t="s">
        <v>2401</v>
      </c>
      <c r="C401" s="23">
        <v>47.0</v>
      </c>
      <c r="D401" s="22" t="s">
        <v>2371</v>
      </c>
      <c r="E401" s="24">
        <v>45452.0</v>
      </c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 t="s">
        <v>2800</v>
      </c>
      <c r="B402" s="22" t="s">
        <v>2399</v>
      </c>
      <c r="C402" s="23">
        <v>27.0</v>
      </c>
      <c r="D402" s="22" t="s">
        <v>2357</v>
      </c>
      <c r="E402" s="24">
        <v>45106.0</v>
      </c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 t="s">
        <v>2801</v>
      </c>
      <c r="B403" s="22" t="s">
        <v>2401</v>
      </c>
      <c r="C403" s="23">
        <v>24.0</v>
      </c>
      <c r="D403" s="22" t="s">
        <v>2365</v>
      </c>
      <c r="E403" s="24">
        <v>45478.0</v>
      </c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 t="s">
        <v>2802</v>
      </c>
      <c r="B404" s="22" t="s">
        <v>2401</v>
      </c>
      <c r="C404" s="23">
        <v>46.0</v>
      </c>
      <c r="D404" s="22" t="s">
        <v>2358</v>
      </c>
      <c r="E404" s="24">
        <v>45118.0</v>
      </c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 t="s">
        <v>2803</v>
      </c>
      <c r="B405" s="22" t="s">
        <v>2401</v>
      </c>
      <c r="C405" s="23">
        <v>48.0</v>
      </c>
      <c r="D405" s="22" t="s">
        <v>2369</v>
      </c>
      <c r="E405" s="24">
        <v>45168.0</v>
      </c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 t="s">
        <v>2804</v>
      </c>
      <c r="B406" s="22" t="s">
        <v>2401</v>
      </c>
      <c r="C406" s="23">
        <v>38.0</v>
      </c>
      <c r="D406" s="22" t="s">
        <v>2370</v>
      </c>
      <c r="E406" s="24">
        <v>45276.0</v>
      </c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 t="s">
        <v>2805</v>
      </c>
      <c r="B407" s="22" t="s">
        <v>2399</v>
      </c>
      <c r="C407" s="23">
        <v>26.0</v>
      </c>
      <c r="D407" s="22" t="s">
        <v>2373</v>
      </c>
      <c r="E407" s="24">
        <v>45323.0</v>
      </c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 t="s">
        <v>2806</v>
      </c>
      <c r="B408" s="22" t="s">
        <v>2401</v>
      </c>
      <c r="C408" s="23">
        <v>41.0</v>
      </c>
      <c r="D408" s="22" t="s">
        <v>2351</v>
      </c>
      <c r="E408" s="24">
        <v>45438.0</v>
      </c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 t="s">
        <v>2807</v>
      </c>
      <c r="B409" s="22" t="s">
        <v>2399</v>
      </c>
      <c r="C409" s="23">
        <v>21.0</v>
      </c>
      <c r="D409" s="22" t="s">
        <v>2366</v>
      </c>
      <c r="E409" s="24">
        <v>45172.0</v>
      </c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 t="s">
        <v>2808</v>
      </c>
      <c r="B410" s="22" t="s">
        <v>2399</v>
      </c>
      <c r="C410" s="23">
        <v>37.0</v>
      </c>
      <c r="D410" s="22" t="s">
        <v>2380</v>
      </c>
      <c r="E410" s="24">
        <v>45367.0</v>
      </c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 t="s">
        <v>2809</v>
      </c>
      <c r="B411" s="22" t="s">
        <v>2401</v>
      </c>
      <c r="C411" s="23">
        <v>65.0</v>
      </c>
      <c r="D411" s="22" t="s">
        <v>2352</v>
      </c>
      <c r="E411" s="24">
        <v>45361.0</v>
      </c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 t="s">
        <v>2810</v>
      </c>
      <c r="B412" s="22" t="s">
        <v>2401</v>
      </c>
      <c r="C412" s="23">
        <v>49.0</v>
      </c>
      <c r="D412" s="22" t="s">
        <v>2363</v>
      </c>
      <c r="E412" s="24">
        <v>45401.0</v>
      </c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 t="s">
        <v>2811</v>
      </c>
      <c r="B413" s="22" t="s">
        <v>2401</v>
      </c>
      <c r="C413" s="23">
        <v>43.0</v>
      </c>
      <c r="D413" s="22" t="s">
        <v>2374</v>
      </c>
      <c r="E413" s="24">
        <v>45057.0</v>
      </c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 t="s">
        <v>2812</v>
      </c>
      <c r="B414" s="22" t="s">
        <v>2399</v>
      </c>
      <c r="C414" s="23">
        <v>65.0</v>
      </c>
      <c r="D414" s="22" t="s">
        <v>2385</v>
      </c>
      <c r="E414" s="24">
        <v>45410.0</v>
      </c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 t="s">
        <v>2813</v>
      </c>
      <c r="B415" s="22" t="s">
        <v>2399</v>
      </c>
      <c r="C415" s="23">
        <v>60.0</v>
      </c>
      <c r="D415" s="22" t="s">
        <v>2354</v>
      </c>
      <c r="E415" s="24">
        <v>45148.0</v>
      </c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 t="s">
        <v>2814</v>
      </c>
      <c r="B416" s="22" t="s">
        <v>2399</v>
      </c>
      <c r="C416" s="23">
        <v>34.0</v>
      </c>
      <c r="D416" s="22" t="s">
        <v>2355</v>
      </c>
      <c r="E416" s="24">
        <v>45271.0</v>
      </c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 t="s">
        <v>2815</v>
      </c>
      <c r="B417" s="22" t="s">
        <v>2399</v>
      </c>
      <c r="C417" s="23">
        <v>33.0</v>
      </c>
      <c r="D417" s="22" t="s">
        <v>2346</v>
      </c>
      <c r="E417" s="24">
        <v>45180.0</v>
      </c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 t="s">
        <v>2816</v>
      </c>
      <c r="B418" s="22" t="s">
        <v>2399</v>
      </c>
      <c r="C418" s="23">
        <v>47.0</v>
      </c>
      <c r="D418" s="22" t="s">
        <v>2365</v>
      </c>
      <c r="E418" s="24">
        <v>45212.0</v>
      </c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 t="s">
        <v>2817</v>
      </c>
      <c r="B419" s="22" t="s">
        <v>2401</v>
      </c>
      <c r="C419" s="23">
        <v>20.0</v>
      </c>
      <c r="D419" s="22" t="s">
        <v>2354</v>
      </c>
      <c r="E419" s="24">
        <v>45274.0</v>
      </c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 t="s">
        <v>2818</v>
      </c>
      <c r="B420" s="22" t="s">
        <v>2399</v>
      </c>
      <c r="C420" s="23">
        <v>46.0</v>
      </c>
      <c r="D420" s="22" t="s">
        <v>2338</v>
      </c>
      <c r="E420" s="24">
        <v>45040.0</v>
      </c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 t="s">
        <v>2819</v>
      </c>
      <c r="B421" s="22" t="s">
        <v>2401</v>
      </c>
      <c r="C421" s="23">
        <v>28.0</v>
      </c>
      <c r="D421" s="22" t="s">
        <v>2357</v>
      </c>
      <c r="E421" s="24">
        <v>45437.0</v>
      </c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 t="s">
        <v>2820</v>
      </c>
      <c r="B422" s="22" t="s">
        <v>2399</v>
      </c>
      <c r="C422" s="23">
        <v>46.0</v>
      </c>
      <c r="D422" s="22" t="s">
        <v>2383</v>
      </c>
      <c r="E422" s="24">
        <v>45177.0</v>
      </c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 t="s">
        <v>2821</v>
      </c>
      <c r="B423" s="22" t="s">
        <v>2401</v>
      </c>
      <c r="C423" s="23">
        <v>62.0</v>
      </c>
      <c r="D423" s="22" t="s">
        <v>2366</v>
      </c>
      <c r="E423" s="24">
        <v>45175.0</v>
      </c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 t="s">
        <v>2822</v>
      </c>
      <c r="B424" s="22" t="s">
        <v>2401</v>
      </c>
      <c r="C424" s="23">
        <v>53.0</v>
      </c>
      <c r="D424" s="22" t="s">
        <v>2351</v>
      </c>
      <c r="E424" s="24">
        <v>45449.0</v>
      </c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 t="s">
        <v>2823</v>
      </c>
      <c r="B425" s="22" t="s">
        <v>2401</v>
      </c>
      <c r="C425" s="23">
        <v>63.0</v>
      </c>
      <c r="D425" s="22" t="s">
        <v>2374</v>
      </c>
      <c r="E425" s="24">
        <v>45451.0</v>
      </c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 t="s">
        <v>2824</v>
      </c>
      <c r="B426" s="22" t="s">
        <v>2401</v>
      </c>
      <c r="C426" s="23">
        <v>54.0</v>
      </c>
      <c r="D426" s="22" t="s">
        <v>2355</v>
      </c>
      <c r="E426" s="24">
        <v>44968.0</v>
      </c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 t="s">
        <v>2825</v>
      </c>
      <c r="B427" s="22" t="s">
        <v>2399</v>
      </c>
      <c r="C427" s="23">
        <v>56.0</v>
      </c>
      <c r="D427" s="22" t="s">
        <v>2338</v>
      </c>
      <c r="E427" s="24">
        <v>45174.0</v>
      </c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 t="s">
        <v>2826</v>
      </c>
      <c r="B428" s="22" t="s">
        <v>2401</v>
      </c>
      <c r="C428" s="23">
        <v>52.0</v>
      </c>
      <c r="D428" s="22" t="s">
        <v>2360</v>
      </c>
      <c r="E428" s="24">
        <v>45228.0</v>
      </c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 t="s">
        <v>2827</v>
      </c>
      <c r="B429" s="22" t="s">
        <v>2399</v>
      </c>
      <c r="C429" s="23">
        <v>24.0</v>
      </c>
      <c r="D429" s="22" t="s">
        <v>2382</v>
      </c>
      <c r="E429" s="24">
        <v>45473.0</v>
      </c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 t="s">
        <v>2828</v>
      </c>
      <c r="B430" s="22" t="s">
        <v>2399</v>
      </c>
      <c r="C430" s="23">
        <v>52.0</v>
      </c>
      <c r="D430" s="22" t="s">
        <v>2351</v>
      </c>
      <c r="E430" s="24">
        <v>45027.0</v>
      </c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 t="s">
        <v>2829</v>
      </c>
      <c r="B431" s="22" t="s">
        <v>2399</v>
      </c>
      <c r="C431" s="23">
        <v>38.0</v>
      </c>
      <c r="D431" s="22" t="s">
        <v>2340</v>
      </c>
      <c r="E431" s="24">
        <v>44937.0</v>
      </c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 t="s">
        <v>2830</v>
      </c>
      <c r="B432" s="22" t="s">
        <v>2399</v>
      </c>
      <c r="C432" s="23">
        <v>51.0</v>
      </c>
      <c r="D432" s="22" t="s">
        <v>2382</v>
      </c>
      <c r="E432" s="24">
        <v>45137.0</v>
      </c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 t="s">
        <v>2831</v>
      </c>
      <c r="B433" s="22" t="s">
        <v>2401</v>
      </c>
      <c r="C433" s="23">
        <v>58.0</v>
      </c>
      <c r="D433" s="22" t="s">
        <v>2376</v>
      </c>
      <c r="E433" s="24">
        <v>45493.0</v>
      </c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 t="s">
        <v>2832</v>
      </c>
      <c r="B434" s="22" t="s">
        <v>2401</v>
      </c>
      <c r="C434" s="23">
        <v>38.0</v>
      </c>
      <c r="D434" s="22" t="s">
        <v>2366</v>
      </c>
      <c r="E434" s="24">
        <v>45358.0</v>
      </c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 t="s">
        <v>2833</v>
      </c>
      <c r="B435" s="22" t="s">
        <v>2401</v>
      </c>
      <c r="C435" s="23">
        <v>58.0</v>
      </c>
      <c r="D435" s="22" t="s">
        <v>2382</v>
      </c>
      <c r="E435" s="24">
        <v>45468.0</v>
      </c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 t="s">
        <v>2834</v>
      </c>
      <c r="B436" s="22" t="s">
        <v>2401</v>
      </c>
      <c r="C436" s="23">
        <v>58.0</v>
      </c>
      <c r="D436" s="22" t="s">
        <v>2376</v>
      </c>
      <c r="E436" s="24">
        <v>45281.0</v>
      </c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 t="s">
        <v>2835</v>
      </c>
      <c r="B437" s="22" t="s">
        <v>2399</v>
      </c>
      <c r="C437" s="23">
        <v>24.0</v>
      </c>
      <c r="D437" s="22" t="s">
        <v>2348</v>
      </c>
      <c r="E437" s="24">
        <v>45049.0</v>
      </c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 t="s">
        <v>2836</v>
      </c>
      <c r="B438" s="22" t="s">
        <v>2399</v>
      </c>
      <c r="C438" s="23">
        <v>49.0</v>
      </c>
      <c r="D438" s="22" t="s">
        <v>2339</v>
      </c>
      <c r="E438" s="24">
        <v>45485.0</v>
      </c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 t="s">
        <v>2837</v>
      </c>
      <c r="B439" s="22" t="s">
        <v>2399</v>
      </c>
      <c r="C439" s="23">
        <v>48.0</v>
      </c>
      <c r="D439" s="22" t="s">
        <v>2352</v>
      </c>
      <c r="E439" s="24">
        <v>45452.0</v>
      </c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 t="s">
        <v>2838</v>
      </c>
      <c r="B440" s="22" t="s">
        <v>2401</v>
      </c>
      <c r="C440" s="23">
        <v>64.0</v>
      </c>
      <c r="D440" s="22" t="s">
        <v>2350</v>
      </c>
      <c r="E440" s="24">
        <v>45037.0</v>
      </c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 t="s">
        <v>2839</v>
      </c>
      <c r="B441" s="22" t="s">
        <v>2401</v>
      </c>
      <c r="C441" s="23">
        <v>59.0</v>
      </c>
      <c r="D441" s="22" t="s">
        <v>2381</v>
      </c>
      <c r="E441" s="24">
        <v>45368.0</v>
      </c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 t="s">
        <v>2840</v>
      </c>
      <c r="B442" s="22" t="s">
        <v>2401</v>
      </c>
      <c r="C442" s="23">
        <v>43.0</v>
      </c>
      <c r="D442" s="22" t="s">
        <v>2365</v>
      </c>
      <c r="E442" s="24">
        <v>45244.0</v>
      </c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 t="s">
        <v>2841</v>
      </c>
      <c r="B443" s="22" t="s">
        <v>2399</v>
      </c>
      <c r="C443" s="23">
        <v>36.0</v>
      </c>
      <c r="D443" s="22" t="s">
        <v>2351</v>
      </c>
      <c r="E443" s="24">
        <v>45337.0</v>
      </c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 t="s">
        <v>2842</v>
      </c>
      <c r="B444" s="22" t="s">
        <v>2401</v>
      </c>
      <c r="C444" s="23">
        <v>31.0</v>
      </c>
      <c r="D444" s="22" t="s">
        <v>2359</v>
      </c>
      <c r="E444" s="24">
        <v>44961.0</v>
      </c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 t="s">
        <v>2843</v>
      </c>
      <c r="B445" s="22" t="s">
        <v>2401</v>
      </c>
      <c r="C445" s="23">
        <v>20.0</v>
      </c>
      <c r="D445" s="22" t="s">
        <v>2362</v>
      </c>
      <c r="E445" s="24">
        <v>45287.0</v>
      </c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 t="s">
        <v>2844</v>
      </c>
      <c r="B446" s="22" t="s">
        <v>2399</v>
      </c>
      <c r="C446" s="23">
        <v>64.0</v>
      </c>
      <c r="D446" s="22" t="s">
        <v>2365</v>
      </c>
      <c r="E446" s="24">
        <v>45130.0</v>
      </c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 t="s">
        <v>2845</v>
      </c>
      <c r="B447" s="22" t="s">
        <v>2401</v>
      </c>
      <c r="C447" s="23">
        <v>30.0</v>
      </c>
      <c r="D447" s="22" t="s">
        <v>2339</v>
      </c>
      <c r="E447" s="24">
        <v>45127.0</v>
      </c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 t="s">
        <v>2846</v>
      </c>
      <c r="B448" s="22" t="s">
        <v>2399</v>
      </c>
      <c r="C448" s="23">
        <v>40.0</v>
      </c>
      <c r="D448" s="22" t="s">
        <v>2375</v>
      </c>
      <c r="E448" s="24">
        <v>45220.0</v>
      </c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 t="s">
        <v>2847</v>
      </c>
      <c r="B449" s="22" t="s">
        <v>2399</v>
      </c>
      <c r="C449" s="23">
        <v>49.0</v>
      </c>
      <c r="D449" s="22" t="s">
        <v>2356</v>
      </c>
      <c r="E449" s="24">
        <v>45328.0</v>
      </c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 t="s">
        <v>2848</v>
      </c>
      <c r="B450" s="22" t="s">
        <v>2399</v>
      </c>
      <c r="C450" s="23">
        <v>29.0</v>
      </c>
      <c r="D450" s="22" t="s">
        <v>2382</v>
      </c>
      <c r="E450" s="24">
        <v>45120.0</v>
      </c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 t="s">
        <v>2849</v>
      </c>
      <c r="B451" s="22" t="s">
        <v>2401</v>
      </c>
      <c r="C451" s="23">
        <v>28.0</v>
      </c>
      <c r="D451" s="22" t="s">
        <v>2340</v>
      </c>
      <c r="E451" s="24">
        <v>45315.0</v>
      </c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 t="s">
        <v>2850</v>
      </c>
      <c r="B452" s="22" t="s">
        <v>2399</v>
      </c>
      <c r="C452" s="23">
        <v>45.0</v>
      </c>
      <c r="D452" s="22" t="s">
        <v>2363</v>
      </c>
      <c r="E452" s="24">
        <v>45400.0</v>
      </c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 t="s">
        <v>2851</v>
      </c>
      <c r="B453" s="22" t="s">
        <v>2401</v>
      </c>
      <c r="C453" s="23">
        <v>25.0</v>
      </c>
      <c r="D453" s="22" t="s">
        <v>2386</v>
      </c>
      <c r="E453" s="24">
        <v>45360.0</v>
      </c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 t="s">
        <v>2852</v>
      </c>
      <c r="B454" s="22" t="s">
        <v>2401</v>
      </c>
      <c r="C454" s="23">
        <v>49.0</v>
      </c>
      <c r="D454" s="22" t="s">
        <v>2366</v>
      </c>
      <c r="E454" s="24">
        <v>45156.0</v>
      </c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 t="s">
        <v>2853</v>
      </c>
      <c r="B455" s="22" t="s">
        <v>2399</v>
      </c>
      <c r="C455" s="23">
        <v>38.0</v>
      </c>
      <c r="D455" s="22" t="s">
        <v>2366</v>
      </c>
      <c r="E455" s="24">
        <v>45531.0</v>
      </c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 t="s">
        <v>2854</v>
      </c>
      <c r="B456" s="22" t="s">
        <v>2399</v>
      </c>
      <c r="C456" s="23">
        <v>47.0</v>
      </c>
      <c r="D456" s="22" t="s">
        <v>2355</v>
      </c>
      <c r="E456" s="24">
        <v>45448.0</v>
      </c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 t="s">
        <v>2855</v>
      </c>
      <c r="B457" s="22" t="s">
        <v>2401</v>
      </c>
      <c r="C457" s="23">
        <v>56.0</v>
      </c>
      <c r="D457" s="22" t="s">
        <v>2350</v>
      </c>
      <c r="E457" s="24">
        <v>44952.0</v>
      </c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 t="s">
        <v>2856</v>
      </c>
      <c r="B458" s="22" t="s">
        <v>2401</v>
      </c>
      <c r="C458" s="23">
        <v>40.0</v>
      </c>
      <c r="D458" s="22" t="s">
        <v>2348</v>
      </c>
      <c r="E458" s="24">
        <v>45053.0</v>
      </c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 t="s">
        <v>2857</v>
      </c>
      <c r="B459" s="22" t="s">
        <v>2399</v>
      </c>
      <c r="C459" s="23">
        <v>54.0</v>
      </c>
      <c r="D459" s="22" t="s">
        <v>2340</v>
      </c>
      <c r="E459" s="24">
        <v>45258.0</v>
      </c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 t="s">
        <v>2858</v>
      </c>
      <c r="B460" s="22" t="s">
        <v>2401</v>
      </c>
      <c r="C460" s="23">
        <v>29.0</v>
      </c>
      <c r="D460" s="22" t="s">
        <v>2380</v>
      </c>
      <c r="E460" s="24">
        <v>45168.0</v>
      </c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 t="s">
        <v>2859</v>
      </c>
      <c r="B461" s="22" t="s">
        <v>2401</v>
      </c>
      <c r="C461" s="23">
        <v>34.0</v>
      </c>
      <c r="D461" s="22" t="s">
        <v>2349</v>
      </c>
      <c r="E461" s="24">
        <v>44996.0</v>
      </c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 t="s">
        <v>2860</v>
      </c>
      <c r="B462" s="22" t="s">
        <v>2399</v>
      </c>
      <c r="C462" s="23">
        <v>47.0</v>
      </c>
      <c r="D462" s="22" t="s">
        <v>2367</v>
      </c>
      <c r="E462" s="24">
        <v>45517.0</v>
      </c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 t="s">
        <v>2861</v>
      </c>
      <c r="B463" s="22" t="s">
        <v>2401</v>
      </c>
      <c r="C463" s="23">
        <v>32.0</v>
      </c>
      <c r="D463" s="22" t="s">
        <v>2358</v>
      </c>
      <c r="E463" s="24">
        <v>45237.0</v>
      </c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 t="s">
        <v>2862</v>
      </c>
      <c r="B464" s="22" t="s">
        <v>2399</v>
      </c>
      <c r="C464" s="23">
        <v>36.0</v>
      </c>
      <c r="D464" s="22" t="s">
        <v>2358</v>
      </c>
      <c r="E464" s="24">
        <v>45016.0</v>
      </c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 t="s">
        <v>2863</v>
      </c>
      <c r="B465" s="22" t="s">
        <v>2399</v>
      </c>
      <c r="C465" s="23">
        <v>41.0</v>
      </c>
      <c r="D465" s="22" t="s">
        <v>2372</v>
      </c>
      <c r="E465" s="24">
        <v>45079.0</v>
      </c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 t="s">
        <v>2864</v>
      </c>
      <c r="B466" s="22" t="s">
        <v>2401</v>
      </c>
      <c r="C466" s="23">
        <v>18.0</v>
      </c>
      <c r="D466" s="22" t="s">
        <v>2347</v>
      </c>
      <c r="E466" s="24">
        <v>45078.0</v>
      </c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 t="s">
        <v>2865</v>
      </c>
      <c r="B467" s="22" t="s">
        <v>2401</v>
      </c>
      <c r="C467" s="23">
        <v>53.0</v>
      </c>
      <c r="D467" s="22" t="s">
        <v>2375</v>
      </c>
      <c r="E467" s="24">
        <v>45396.0</v>
      </c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 t="s">
        <v>2866</v>
      </c>
      <c r="B468" s="22" t="s">
        <v>2399</v>
      </c>
      <c r="C468" s="23">
        <v>21.0</v>
      </c>
      <c r="D468" s="22" t="s">
        <v>2384</v>
      </c>
      <c r="E468" s="24">
        <v>45362.0</v>
      </c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 t="s">
        <v>2867</v>
      </c>
      <c r="B469" s="22" t="s">
        <v>2401</v>
      </c>
      <c r="C469" s="23">
        <v>53.0</v>
      </c>
      <c r="D469" s="22" t="s">
        <v>2386</v>
      </c>
      <c r="E469" s="24">
        <v>45562.0</v>
      </c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 t="s">
        <v>2868</v>
      </c>
      <c r="B470" s="22" t="s">
        <v>2399</v>
      </c>
      <c r="C470" s="23">
        <v>18.0</v>
      </c>
      <c r="D470" s="22" t="s">
        <v>2347</v>
      </c>
      <c r="E470" s="24">
        <v>45450.0</v>
      </c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 t="s">
        <v>2869</v>
      </c>
      <c r="B471" s="22" t="s">
        <v>2401</v>
      </c>
      <c r="C471" s="23">
        <v>19.0</v>
      </c>
      <c r="D471" s="22" t="s">
        <v>2365</v>
      </c>
      <c r="E471" s="24">
        <v>45125.0</v>
      </c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 t="s">
        <v>2870</v>
      </c>
      <c r="B472" s="22" t="s">
        <v>2401</v>
      </c>
      <c r="C472" s="23">
        <v>58.0</v>
      </c>
      <c r="D472" s="22" t="s">
        <v>2379</v>
      </c>
      <c r="E472" s="24">
        <v>45139.0</v>
      </c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 t="s">
        <v>2871</v>
      </c>
      <c r="B473" s="22" t="s">
        <v>2399</v>
      </c>
      <c r="C473" s="23">
        <v>65.0</v>
      </c>
      <c r="D473" s="22" t="s">
        <v>2375</v>
      </c>
      <c r="E473" s="24">
        <v>45472.0</v>
      </c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 t="s">
        <v>2872</v>
      </c>
      <c r="B474" s="22" t="s">
        <v>2401</v>
      </c>
      <c r="C474" s="23">
        <v>49.0</v>
      </c>
      <c r="D474" s="22" t="s">
        <v>2370</v>
      </c>
      <c r="E474" s="24">
        <v>44949.0</v>
      </c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 t="s">
        <v>2873</v>
      </c>
      <c r="B475" s="22" t="s">
        <v>2399</v>
      </c>
      <c r="C475" s="23">
        <v>52.0</v>
      </c>
      <c r="D475" s="22" t="s">
        <v>2346</v>
      </c>
      <c r="E475" s="24">
        <v>45060.0</v>
      </c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 t="s">
        <v>2874</v>
      </c>
      <c r="B476" s="22" t="s">
        <v>2399</v>
      </c>
      <c r="C476" s="23">
        <v>27.0</v>
      </c>
      <c r="D476" s="22" t="s">
        <v>2342</v>
      </c>
      <c r="E476" s="24">
        <v>45423.0</v>
      </c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 t="s">
        <v>2875</v>
      </c>
      <c r="B477" s="22" t="s">
        <v>2399</v>
      </c>
      <c r="C477" s="23">
        <v>52.0</v>
      </c>
      <c r="D477" s="22" t="s">
        <v>2376</v>
      </c>
      <c r="E477" s="24">
        <v>45453.0</v>
      </c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 t="s">
        <v>2876</v>
      </c>
      <c r="B478" s="22" t="s">
        <v>2401</v>
      </c>
      <c r="C478" s="23">
        <v>35.0</v>
      </c>
      <c r="D478" s="22" t="s">
        <v>2387</v>
      </c>
      <c r="E478" s="24">
        <v>45098.0</v>
      </c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 t="s">
        <v>2877</v>
      </c>
      <c r="B479" s="22" t="s">
        <v>2401</v>
      </c>
      <c r="C479" s="23">
        <v>28.0</v>
      </c>
      <c r="D479" s="22" t="s">
        <v>2383</v>
      </c>
      <c r="E479" s="24">
        <v>45015.0</v>
      </c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 t="s">
        <v>2878</v>
      </c>
      <c r="B480" s="22" t="s">
        <v>2401</v>
      </c>
      <c r="C480" s="23">
        <v>26.0</v>
      </c>
      <c r="D480" s="22" t="s">
        <v>2356</v>
      </c>
      <c r="E480" s="24">
        <v>45305.0</v>
      </c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 t="s">
        <v>2879</v>
      </c>
      <c r="B481" s="22" t="s">
        <v>2401</v>
      </c>
      <c r="C481" s="23">
        <v>63.0</v>
      </c>
      <c r="D481" s="22" t="s">
        <v>2360</v>
      </c>
      <c r="E481" s="24">
        <v>44976.0</v>
      </c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 t="s">
        <v>2880</v>
      </c>
      <c r="B482" s="22" t="s">
        <v>2399</v>
      </c>
      <c r="C482" s="23">
        <v>31.0</v>
      </c>
      <c r="D482" s="22" t="s">
        <v>2346</v>
      </c>
      <c r="E482" s="24">
        <v>45450.0</v>
      </c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 t="s">
        <v>2881</v>
      </c>
      <c r="B483" s="22" t="s">
        <v>2399</v>
      </c>
      <c r="C483" s="23">
        <v>60.0</v>
      </c>
      <c r="D483" s="22" t="s">
        <v>2381</v>
      </c>
      <c r="E483" s="24">
        <v>44989.0</v>
      </c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 t="s">
        <v>2882</v>
      </c>
      <c r="B484" s="22" t="s">
        <v>2401</v>
      </c>
      <c r="C484" s="23">
        <v>43.0</v>
      </c>
      <c r="D484" s="22" t="s">
        <v>2380</v>
      </c>
      <c r="E484" s="24">
        <v>45298.0</v>
      </c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 t="s">
        <v>2883</v>
      </c>
      <c r="B485" s="22" t="s">
        <v>2399</v>
      </c>
      <c r="C485" s="23">
        <v>46.0</v>
      </c>
      <c r="D485" s="22" t="s">
        <v>2364</v>
      </c>
      <c r="E485" s="24">
        <v>44931.0</v>
      </c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 t="s">
        <v>2884</v>
      </c>
      <c r="B486" s="22" t="s">
        <v>2399</v>
      </c>
      <c r="C486" s="23">
        <v>60.0</v>
      </c>
      <c r="D486" s="22" t="s">
        <v>2372</v>
      </c>
      <c r="E486" s="24">
        <v>45234.0</v>
      </c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 t="s">
        <v>2885</v>
      </c>
      <c r="B487" s="22" t="s">
        <v>2401</v>
      </c>
      <c r="C487" s="23">
        <v>46.0</v>
      </c>
      <c r="D487" s="22" t="s">
        <v>2361</v>
      </c>
      <c r="E487" s="24">
        <v>45534.0</v>
      </c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 t="s">
        <v>2886</v>
      </c>
      <c r="B488" s="22" t="s">
        <v>2401</v>
      </c>
      <c r="C488" s="23">
        <v>20.0</v>
      </c>
      <c r="D488" s="22" t="s">
        <v>2387</v>
      </c>
      <c r="E488" s="24">
        <v>45090.0</v>
      </c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 t="s">
        <v>2887</v>
      </c>
      <c r="B489" s="22" t="s">
        <v>2401</v>
      </c>
      <c r="C489" s="23">
        <v>41.0</v>
      </c>
      <c r="D489" s="22" t="s">
        <v>2378</v>
      </c>
      <c r="E489" s="24">
        <v>45003.0</v>
      </c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 t="s">
        <v>2888</v>
      </c>
      <c r="B490" s="22" t="s">
        <v>2399</v>
      </c>
      <c r="C490" s="23">
        <v>28.0</v>
      </c>
      <c r="D490" s="22" t="s">
        <v>2381</v>
      </c>
      <c r="E490" s="24">
        <v>44973.0</v>
      </c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 t="s">
        <v>2889</v>
      </c>
      <c r="B491" s="22" t="s">
        <v>2399</v>
      </c>
      <c r="C491" s="23">
        <v>64.0</v>
      </c>
      <c r="D491" s="22" t="s">
        <v>2364</v>
      </c>
      <c r="E491" s="24">
        <v>45084.0</v>
      </c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 t="s">
        <v>2890</v>
      </c>
      <c r="B492" s="22" t="s">
        <v>2401</v>
      </c>
      <c r="C492" s="23">
        <v>63.0</v>
      </c>
      <c r="D492" s="22" t="s">
        <v>2385</v>
      </c>
      <c r="E492" s="24">
        <v>45150.0</v>
      </c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 t="s">
        <v>2891</v>
      </c>
      <c r="B493" s="22" t="s">
        <v>2401</v>
      </c>
      <c r="C493" s="23">
        <v>43.0</v>
      </c>
      <c r="D493" s="22" t="s">
        <v>2372</v>
      </c>
      <c r="E493" s="24">
        <v>45014.0</v>
      </c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 t="s">
        <v>2892</v>
      </c>
      <c r="B494" s="22" t="s">
        <v>2399</v>
      </c>
      <c r="C494" s="23">
        <v>43.0</v>
      </c>
      <c r="D494" s="22" t="s">
        <v>2346</v>
      </c>
      <c r="E494" s="24">
        <v>45111.0</v>
      </c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 t="s">
        <v>2893</v>
      </c>
      <c r="B495" s="22" t="s">
        <v>2401</v>
      </c>
      <c r="C495" s="23">
        <v>29.0</v>
      </c>
      <c r="D495" s="22" t="s">
        <v>2367</v>
      </c>
      <c r="E495" s="24">
        <v>45070.0</v>
      </c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 t="s">
        <v>2894</v>
      </c>
      <c r="B496" s="22" t="s">
        <v>2401</v>
      </c>
      <c r="C496" s="23">
        <v>29.0</v>
      </c>
      <c r="D496" s="22" t="s">
        <v>2362</v>
      </c>
      <c r="E496" s="24">
        <v>45015.0</v>
      </c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 t="s">
        <v>2895</v>
      </c>
      <c r="B497" s="22" t="s">
        <v>2399</v>
      </c>
      <c r="C497" s="23">
        <v>61.0</v>
      </c>
      <c r="D497" s="22" t="s">
        <v>2353</v>
      </c>
      <c r="E497" s="24">
        <v>45038.0</v>
      </c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 t="s">
        <v>2896</v>
      </c>
      <c r="B498" s="22" t="s">
        <v>2401</v>
      </c>
      <c r="C498" s="23">
        <v>47.0</v>
      </c>
      <c r="D498" s="22" t="s">
        <v>2375</v>
      </c>
      <c r="E498" s="24">
        <v>44968.0</v>
      </c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 t="s">
        <v>2897</v>
      </c>
      <c r="B499" s="22" t="s">
        <v>2399</v>
      </c>
      <c r="C499" s="23">
        <v>36.0</v>
      </c>
      <c r="D499" s="22" t="s">
        <v>2370</v>
      </c>
      <c r="E499" s="24">
        <v>45242.0</v>
      </c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 t="s">
        <v>2898</v>
      </c>
      <c r="B500" s="22" t="s">
        <v>2399</v>
      </c>
      <c r="C500" s="23">
        <v>36.0</v>
      </c>
      <c r="D500" s="22" t="s">
        <v>2379</v>
      </c>
      <c r="E500" s="24">
        <v>45009.0</v>
      </c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 t="s">
        <v>2899</v>
      </c>
      <c r="B501" s="22" t="s">
        <v>2401</v>
      </c>
      <c r="C501" s="23">
        <v>40.0</v>
      </c>
      <c r="D501" s="22" t="s">
        <v>2343</v>
      </c>
      <c r="E501" s="24">
        <v>45539.0</v>
      </c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 t="s">
        <v>2900</v>
      </c>
      <c r="B502" s="22" t="s">
        <v>2401</v>
      </c>
      <c r="C502" s="23">
        <v>56.0</v>
      </c>
      <c r="D502" s="22" t="s">
        <v>2364</v>
      </c>
      <c r="E502" s="24">
        <v>45454.0</v>
      </c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 t="s">
        <v>2901</v>
      </c>
      <c r="B503" s="22" t="s">
        <v>2399</v>
      </c>
      <c r="C503" s="23">
        <v>53.0</v>
      </c>
      <c r="D503" s="22" t="s">
        <v>2369</v>
      </c>
      <c r="E503" s="24">
        <v>45056.0</v>
      </c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 t="s">
        <v>2902</v>
      </c>
      <c r="B504" s="22" t="s">
        <v>2401</v>
      </c>
      <c r="C504" s="23">
        <v>45.0</v>
      </c>
      <c r="D504" s="22" t="s">
        <v>2349</v>
      </c>
      <c r="E504" s="24">
        <v>45346.0</v>
      </c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 t="s">
        <v>2903</v>
      </c>
      <c r="B505" s="22" t="s">
        <v>2399</v>
      </c>
      <c r="C505" s="23">
        <v>64.0</v>
      </c>
      <c r="D505" s="22" t="s">
        <v>2361</v>
      </c>
      <c r="E505" s="24">
        <v>45403.0</v>
      </c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 t="s">
        <v>2904</v>
      </c>
      <c r="B506" s="22" t="s">
        <v>2399</v>
      </c>
      <c r="C506" s="23">
        <v>41.0</v>
      </c>
      <c r="D506" s="22" t="s">
        <v>2380</v>
      </c>
      <c r="E506" s="24">
        <v>45499.0</v>
      </c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 t="s">
        <v>2905</v>
      </c>
      <c r="B507" s="22" t="s">
        <v>2401</v>
      </c>
      <c r="C507" s="23">
        <v>38.0</v>
      </c>
      <c r="D507" s="22" t="s">
        <v>2383</v>
      </c>
      <c r="E507" s="24">
        <v>45483.0</v>
      </c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 t="s">
        <v>2906</v>
      </c>
      <c r="B508" s="22" t="s">
        <v>2399</v>
      </c>
      <c r="C508" s="23">
        <v>56.0</v>
      </c>
      <c r="D508" s="22" t="s">
        <v>2369</v>
      </c>
      <c r="E508" s="24">
        <v>45491.0</v>
      </c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 t="s">
        <v>2907</v>
      </c>
      <c r="B509" s="22" t="s">
        <v>2399</v>
      </c>
      <c r="C509" s="23">
        <v>23.0</v>
      </c>
      <c r="D509" s="22" t="s">
        <v>2373</v>
      </c>
      <c r="E509" s="24">
        <v>45446.0</v>
      </c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 t="s">
        <v>2908</v>
      </c>
      <c r="B510" s="22" t="s">
        <v>2401</v>
      </c>
      <c r="C510" s="23">
        <v>49.0</v>
      </c>
      <c r="D510" s="22" t="s">
        <v>2363</v>
      </c>
      <c r="E510" s="24">
        <v>45253.0</v>
      </c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 t="s">
        <v>2909</v>
      </c>
      <c r="B511" s="22" t="s">
        <v>2401</v>
      </c>
      <c r="C511" s="23">
        <v>30.0</v>
      </c>
      <c r="D511" s="22" t="s">
        <v>2367</v>
      </c>
      <c r="E511" s="24">
        <v>45283.0</v>
      </c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 t="s">
        <v>2910</v>
      </c>
      <c r="B512" s="22" t="s">
        <v>2401</v>
      </c>
      <c r="C512" s="23">
        <v>56.0</v>
      </c>
      <c r="D512" s="22" t="s">
        <v>2342</v>
      </c>
      <c r="E512" s="24">
        <v>45269.0</v>
      </c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 t="s">
        <v>2911</v>
      </c>
      <c r="B513" s="22" t="s">
        <v>2399</v>
      </c>
      <c r="C513" s="23">
        <v>24.0</v>
      </c>
      <c r="D513" s="22" t="s">
        <v>2351</v>
      </c>
      <c r="E513" s="24">
        <v>45499.0</v>
      </c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 t="s">
        <v>2912</v>
      </c>
      <c r="B514" s="22" t="s">
        <v>2399</v>
      </c>
      <c r="C514" s="23">
        <v>30.0</v>
      </c>
      <c r="D514" s="22" t="s">
        <v>2353</v>
      </c>
      <c r="E514" s="24">
        <v>45241.0</v>
      </c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 t="s">
        <v>2913</v>
      </c>
      <c r="B515" s="22" t="s">
        <v>2401</v>
      </c>
      <c r="C515" s="23">
        <v>59.0</v>
      </c>
      <c r="D515" s="22" t="s">
        <v>2376</v>
      </c>
      <c r="E515" s="24">
        <v>45386.0</v>
      </c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 t="s">
        <v>2914</v>
      </c>
      <c r="B516" s="22" t="s">
        <v>2401</v>
      </c>
      <c r="C516" s="23">
        <v>39.0</v>
      </c>
      <c r="D516" s="22" t="s">
        <v>2362</v>
      </c>
      <c r="E516" s="24">
        <v>45061.0</v>
      </c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 t="s">
        <v>2915</v>
      </c>
      <c r="B517" s="22" t="s">
        <v>2401</v>
      </c>
      <c r="C517" s="23">
        <v>53.0</v>
      </c>
      <c r="D517" s="22" t="s">
        <v>2381</v>
      </c>
      <c r="E517" s="24">
        <v>45556.0</v>
      </c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 t="s">
        <v>2916</v>
      </c>
      <c r="B518" s="22" t="s">
        <v>2401</v>
      </c>
      <c r="C518" s="23">
        <v>56.0</v>
      </c>
      <c r="D518" s="22" t="s">
        <v>2365</v>
      </c>
      <c r="E518" s="24">
        <v>45553.0</v>
      </c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 t="s">
        <v>2917</v>
      </c>
      <c r="B519" s="22" t="s">
        <v>2399</v>
      </c>
      <c r="C519" s="23">
        <v>18.0</v>
      </c>
      <c r="D519" s="22" t="s">
        <v>2377</v>
      </c>
      <c r="E519" s="24">
        <v>44980.0</v>
      </c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 t="s">
        <v>2918</v>
      </c>
      <c r="B520" s="22" t="s">
        <v>2401</v>
      </c>
      <c r="C520" s="23">
        <v>56.0</v>
      </c>
      <c r="D520" s="22" t="s">
        <v>2339</v>
      </c>
      <c r="E520" s="24">
        <v>44946.0</v>
      </c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 t="s">
        <v>2919</v>
      </c>
      <c r="B521" s="22" t="s">
        <v>2401</v>
      </c>
      <c r="C521" s="23">
        <v>44.0</v>
      </c>
      <c r="D521" s="22" t="s">
        <v>2373</v>
      </c>
      <c r="E521" s="24">
        <v>45517.0</v>
      </c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 t="s">
        <v>2920</v>
      </c>
      <c r="B522" s="22" t="s">
        <v>2399</v>
      </c>
      <c r="C522" s="23">
        <v>21.0</v>
      </c>
      <c r="D522" s="22" t="s">
        <v>2340</v>
      </c>
      <c r="E522" s="24">
        <v>45318.0</v>
      </c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 t="s">
        <v>2921</v>
      </c>
      <c r="B523" s="22" t="s">
        <v>2399</v>
      </c>
      <c r="C523" s="23">
        <v>64.0</v>
      </c>
      <c r="D523" s="22" t="s">
        <v>2369</v>
      </c>
      <c r="E523" s="24">
        <v>45002.0</v>
      </c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 t="s">
        <v>2922</v>
      </c>
      <c r="B524" s="22" t="s">
        <v>2399</v>
      </c>
      <c r="C524" s="23">
        <v>41.0</v>
      </c>
      <c r="D524" s="22" t="s">
        <v>2377</v>
      </c>
      <c r="E524" s="24">
        <v>44956.0</v>
      </c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 t="s">
        <v>2923</v>
      </c>
      <c r="B525" s="22" t="s">
        <v>2399</v>
      </c>
      <c r="C525" s="23">
        <v>29.0</v>
      </c>
      <c r="D525" s="22" t="s">
        <v>2345</v>
      </c>
      <c r="E525" s="24">
        <v>45080.0</v>
      </c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 t="s">
        <v>2924</v>
      </c>
      <c r="B526" s="22" t="s">
        <v>2399</v>
      </c>
      <c r="C526" s="23">
        <v>46.0</v>
      </c>
      <c r="D526" s="22" t="s">
        <v>2358</v>
      </c>
      <c r="E526" s="24">
        <v>45077.0</v>
      </c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 t="s">
        <v>2925</v>
      </c>
      <c r="B527" s="22" t="s">
        <v>2399</v>
      </c>
      <c r="C527" s="23">
        <v>59.0</v>
      </c>
      <c r="D527" s="22" t="s">
        <v>2354</v>
      </c>
      <c r="E527" s="24">
        <v>45353.0</v>
      </c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 t="s">
        <v>2926</v>
      </c>
      <c r="B528" s="22" t="s">
        <v>2399</v>
      </c>
      <c r="C528" s="23">
        <v>62.0</v>
      </c>
      <c r="D528" s="22" t="s">
        <v>2360</v>
      </c>
      <c r="E528" s="24">
        <v>45021.0</v>
      </c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 t="s">
        <v>2927</v>
      </c>
      <c r="B529" s="22" t="s">
        <v>2399</v>
      </c>
      <c r="C529" s="23">
        <v>25.0</v>
      </c>
      <c r="D529" s="22" t="s">
        <v>2351</v>
      </c>
      <c r="E529" s="24">
        <v>45210.0</v>
      </c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 t="s">
        <v>2928</v>
      </c>
      <c r="B530" s="22" t="s">
        <v>2399</v>
      </c>
      <c r="C530" s="23">
        <v>42.0</v>
      </c>
      <c r="D530" s="22" t="s">
        <v>2342</v>
      </c>
      <c r="E530" s="24">
        <v>45223.0</v>
      </c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 t="s">
        <v>2929</v>
      </c>
      <c r="B531" s="22" t="s">
        <v>2401</v>
      </c>
      <c r="C531" s="23">
        <v>49.0</v>
      </c>
      <c r="D531" s="22" t="s">
        <v>2382</v>
      </c>
      <c r="E531" s="24">
        <v>45494.0</v>
      </c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 t="s">
        <v>2930</v>
      </c>
      <c r="B532" s="22" t="s">
        <v>2401</v>
      </c>
      <c r="C532" s="23">
        <v>64.0</v>
      </c>
      <c r="D532" s="22" t="s">
        <v>2366</v>
      </c>
      <c r="E532" s="24">
        <v>45210.0</v>
      </c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 t="s">
        <v>2931</v>
      </c>
      <c r="B533" s="22" t="s">
        <v>2401</v>
      </c>
      <c r="C533" s="23">
        <v>58.0</v>
      </c>
      <c r="D533" s="22" t="s">
        <v>2360</v>
      </c>
      <c r="E533" s="24">
        <v>45346.0</v>
      </c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 t="s">
        <v>2932</v>
      </c>
      <c r="B534" s="22" t="s">
        <v>2399</v>
      </c>
      <c r="C534" s="23">
        <v>18.0</v>
      </c>
      <c r="D534" s="22" t="s">
        <v>2341</v>
      </c>
      <c r="E534" s="24">
        <v>45299.0</v>
      </c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 t="s">
        <v>2933</v>
      </c>
      <c r="B535" s="22" t="s">
        <v>2401</v>
      </c>
      <c r="C535" s="23">
        <v>53.0</v>
      </c>
      <c r="D535" s="22" t="s">
        <v>2362</v>
      </c>
      <c r="E535" s="24">
        <v>45452.0</v>
      </c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 t="s">
        <v>2934</v>
      </c>
      <c r="B536" s="22" t="s">
        <v>2399</v>
      </c>
      <c r="C536" s="23">
        <v>58.0</v>
      </c>
      <c r="D536" s="22" t="s">
        <v>2351</v>
      </c>
      <c r="E536" s="24">
        <v>44954.0</v>
      </c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 t="s">
        <v>2935</v>
      </c>
      <c r="B537" s="22" t="s">
        <v>2399</v>
      </c>
      <c r="C537" s="23">
        <v>23.0</v>
      </c>
      <c r="D537" s="22" t="s">
        <v>2362</v>
      </c>
      <c r="E537" s="24">
        <v>45092.0</v>
      </c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 t="s">
        <v>2936</v>
      </c>
      <c r="B538" s="22" t="s">
        <v>2399</v>
      </c>
      <c r="C538" s="23">
        <v>34.0</v>
      </c>
      <c r="D538" s="22" t="s">
        <v>2381</v>
      </c>
      <c r="E538" s="24">
        <v>44944.0</v>
      </c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 t="s">
        <v>2937</v>
      </c>
      <c r="B539" s="22" t="s">
        <v>2401</v>
      </c>
      <c r="C539" s="23">
        <v>43.0</v>
      </c>
      <c r="D539" s="22" t="s">
        <v>2354</v>
      </c>
      <c r="E539" s="24">
        <v>45219.0</v>
      </c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 t="s">
        <v>2938</v>
      </c>
      <c r="B540" s="22" t="s">
        <v>2399</v>
      </c>
      <c r="C540" s="23">
        <v>41.0</v>
      </c>
      <c r="D540" s="22" t="s">
        <v>2384</v>
      </c>
      <c r="E540" s="24">
        <v>45117.0</v>
      </c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 t="s">
        <v>2939</v>
      </c>
      <c r="B541" s="22" t="s">
        <v>2401</v>
      </c>
      <c r="C541" s="23">
        <v>19.0</v>
      </c>
      <c r="D541" s="22" t="s">
        <v>2363</v>
      </c>
      <c r="E541" s="24">
        <v>45245.0</v>
      </c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 t="s">
        <v>2940</v>
      </c>
      <c r="B542" s="22" t="s">
        <v>2401</v>
      </c>
      <c r="C542" s="23">
        <v>46.0</v>
      </c>
      <c r="D542" s="22" t="s">
        <v>2382</v>
      </c>
      <c r="E542" s="24">
        <v>45481.0</v>
      </c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 t="s">
        <v>2941</v>
      </c>
      <c r="B543" s="22" t="s">
        <v>2399</v>
      </c>
      <c r="C543" s="23">
        <v>49.0</v>
      </c>
      <c r="D543" s="22" t="s">
        <v>2349</v>
      </c>
      <c r="E543" s="24">
        <v>45031.0</v>
      </c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 t="s">
        <v>2942</v>
      </c>
      <c r="B544" s="22" t="s">
        <v>2399</v>
      </c>
      <c r="C544" s="23">
        <v>61.0</v>
      </c>
      <c r="D544" s="22" t="s">
        <v>2353</v>
      </c>
      <c r="E544" s="24">
        <v>44987.0</v>
      </c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 t="s">
        <v>2943</v>
      </c>
      <c r="B545" s="22" t="s">
        <v>2401</v>
      </c>
      <c r="C545" s="23">
        <v>34.0</v>
      </c>
      <c r="D545" s="22" t="s">
        <v>2342</v>
      </c>
      <c r="E545" s="24">
        <v>45148.0</v>
      </c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 t="s">
        <v>2944</v>
      </c>
      <c r="B546" s="22" t="s">
        <v>2401</v>
      </c>
      <c r="C546" s="23">
        <v>53.0</v>
      </c>
      <c r="D546" s="22" t="s">
        <v>2364</v>
      </c>
      <c r="E546" s="24">
        <v>44943.0</v>
      </c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 t="s">
        <v>2945</v>
      </c>
      <c r="B547" s="22" t="s">
        <v>2401</v>
      </c>
      <c r="C547" s="23">
        <v>41.0</v>
      </c>
      <c r="D547" s="22" t="s">
        <v>2371</v>
      </c>
      <c r="E547" s="24">
        <v>45403.0</v>
      </c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 t="s">
        <v>2946</v>
      </c>
      <c r="B548" s="22" t="s">
        <v>2399</v>
      </c>
      <c r="C548" s="23">
        <v>44.0</v>
      </c>
      <c r="D548" s="22" t="s">
        <v>2378</v>
      </c>
      <c r="E548" s="24">
        <v>45337.0</v>
      </c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 t="s">
        <v>2947</v>
      </c>
      <c r="B549" s="22" t="s">
        <v>2401</v>
      </c>
      <c r="C549" s="23">
        <v>59.0</v>
      </c>
      <c r="D549" s="22" t="s">
        <v>2351</v>
      </c>
      <c r="E549" s="24">
        <v>44947.0</v>
      </c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 t="s">
        <v>2948</v>
      </c>
      <c r="B550" s="22" t="s">
        <v>2401</v>
      </c>
      <c r="C550" s="23">
        <v>42.0</v>
      </c>
      <c r="D550" s="22" t="s">
        <v>2381</v>
      </c>
      <c r="E550" s="24">
        <v>45557.0</v>
      </c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 t="s">
        <v>2949</v>
      </c>
      <c r="B551" s="22" t="s">
        <v>2399</v>
      </c>
      <c r="C551" s="23">
        <v>43.0</v>
      </c>
      <c r="D551" s="22" t="s">
        <v>2352</v>
      </c>
      <c r="E551" s="24">
        <v>45116.0</v>
      </c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 t="s">
        <v>2950</v>
      </c>
      <c r="B552" s="22" t="s">
        <v>2399</v>
      </c>
      <c r="C552" s="23">
        <v>25.0</v>
      </c>
      <c r="D552" s="22" t="s">
        <v>2342</v>
      </c>
      <c r="E552" s="24">
        <v>45073.0</v>
      </c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 t="s">
        <v>2951</v>
      </c>
      <c r="B553" s="22" t="s">
        <v>2399</v>
      </c>
      <c r="C553" s="23">
        <v>23.0</v>
      </c>
      <c r="D553" s="22" t="s">
        <v>2377</v>
      </c>
      <c r="E553" s="24">
        <v>45367.0</v>
      </c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 t="s">
        <v>2952</v>
      </c>
      <c r="B554" s="22" t="s">
        <v>2401</v>
      </c>
      <c r="C554" s="23">
        <v>38.0</v>
      </c>
      <c r="D554" s="22" t="s">
        <v>2350</v>
      </c>
      <c r="E554" s="24">
        <v>44985.0</v>
      </c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 t="s">
        <v>2953</v>
      </c>
      <c r="B555" s="22" t="s">
        <v>2399</v>
      </c>
      <c r="C555" s="23">
        <v>18.0</v>
      </c>
      <c r="D555" s="22" t="s">
        <v>2348</v>
      </c>
      <c r="E555" s="24">
        <v>45336.0</v>
      </c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 t="s">
        <v>2954</v>
      </c>
      <c r="B556" s="22" t="s">
        <v>2401</v>
      </c>
      <c r="C556" s="23">
        <v>41.0</v>
      </c>
      <c r="D556" s="22" t="s">
        <v>2354</v>
      </c>
      <c r="E556" s="24">
        <v>45270.0</v>
      </c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 t="s">
        <v>2955</v>
      </c>
      <c r="B557" s="22" t="s">
        <v>2399</v>
      </c>
      <c r="C557" s="23">
        <v>52.0</v>
      </c>
      <c r="D557" s="22" t="s">
        <v>2367</v>
      </c>
      <c r="E557" s="24">
        <v>45317.0</v>
      </c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 t="s">
        <v>2956</v>
      </c>
      <c r="B558" s="22" t="s">
        <v>2399</v>
      </c>
      <c r="C558" s="23">
        <v>18.0</v>
      </c>
      <c r="D558" s="22" t="s">
        <v>2373</v>
      </c>
      <c r="E558" s="24">
        <v>45464.0</v>
      </c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 t="s">
        <v>2957</v>
      </c>
      <c r="B559" s="22" t="s">
        <v>2401</v>
      </c>
      <c r="C559" s="23">
        <v>26.0</v>
      </c>
      <c r="D559" s="22" t="s">
        <v>2338</v>
      </c>
      <c r="E559" s="24">
        <v>45422.0</v>
      </c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 t="s">
        <v>2958</v>
      </c>
      <c r="B560" s="22" t="s">
        <v>2399</v>
      </c>
      <c r="C560" s="23">
        <v>42.0</v>
      </c>
      <c r="D560" s="22" t="s">
        <v>2351</v>
      </c>
      <c r="E560" s="24">
        <v>45011.0</v>
      </c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 t="s">
        <v>2959</v>
      </c>
      <c r="B561" s="22" t="s">
        <v>2401</v>
      </c>
      <c r="C561" s="23">
        <v>23.0</v>
      </c>
      <c r="D561" s="22" t="s">
        <v>2354</v>
      </c>
      <c r="E561" s="24">
        <v>45369.0</v>
      </c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 t="s">
        <v>2960</v>
      </c>
      <c r="B562" s="22" t="s">
        <v>2401</v>
      </c>
      <c r="C562" s="23">
        <v>22.0</v>
      </c>
      <c r="D562" s="22" t="s">
        <v>2354</v>
      </c>
      <c r="E562" s="24">
        <v>45354.0</v>
      </c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 t="s">
        <v>2961</v>
      </c>
      <c r="B563" s="22" t="s">
        <v>2401</v>
      </c>
      <c r="C563" s="23">
        <v>52.0</v>
      </c>
      <c r="D563" s="22" t="s">
        <v>2340</v>
      </c>
      <c r="E563" s="24">
        <v>45353.0</v>
      </c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 t="s">
        <v>2962</v>
      </c>
      <c r="B564" s="22" t="s">
        <v>2401</v>
      </c>
      <c r="C564" s="23">
        <v>28.0</v>
      </c>
      <c r="D564" s="22" t="s">
        <v>2356</v>
      </c>
      <c r="E564" s="24">
        <v>45452.0</v>
      </c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 t="s">
        <v>2963</v>
      </c>
      <c r="B565" s="22" t="s">
        <v>2401</v>
      </c>
      <c r="C565" s="23">
        <v>39.0</v>
      </c>
      <c r="D565" s="22" t="s">
        <v>2372</v>
      </c>
      <c r="E565" s="24">
        <v>45051.0</v>
      </c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 t="s">
        <v>2964</v>
      </c>
      <c r="B566" s="22" t="s">
        <v>2401</v>
      </c>
      <c r="C566" s="23">
        <v>30.0</v>
      </c>
      <c r="D566" s="22" t="s">
        <v>2339</v>
      </c>
      <c r="E566" s="24">
        <v>45007.0</v>
      </c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 t="s">
        <v>2965</v>
      </c>
      <c r="B567" s="22" t="s">
        <v>2401</v>
      </c>
      <c r="C567" s="23">
        <v>19.0</v>
      </c>
      <c r="D567" s="22" t="s">
        <v>2347</v>
      </c>
      <c r="E567" s="24">
        <v>45152.0</v>
      </c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 t="s">
        <v>2966</v>
      </c>
      <c r="B568" s="22" t="s">
        <v>2399</v>
      </c>
      <c r="C568" s="23">
        <v>43.0</v>
      </c>
      <c r="D568" s="22" t="s">
        <v>2380</v>
      </c>
      <c r="E568" s="24">
        <v>45131.0</v>
      </c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 t="s">
        <v>2967</v>
      </c>
      <c r="B569" s="22" t="s">
        <v>2399</v>
      </c>
      <c r="C569" s="23">
        <v>38.0</v>
      </c>
      <c r="D569" s="22" t="s">
        <v>2365</v>
      </c>
      <c r="E569" s="24">
        <v>44956.0</v>
      </c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 t="s">
        <v>2968</v>
      </c>
      <c r="B570" s="22" t="s">
        <v>2399</v>
      </c>
      <c r="C570" s="23">
        <v>36.0</v>
      </c>
      <c r="D570" s="22" t="s">
        <v>2375</v>
      </c>
      <c r="E570" s="24">
        <v>45565.0</v>
      </c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 t="s">
        <v>2969</v>
      </c>
      <c r="B571" s="22" t="s">
        <v>2401</v>
      </c>
      <c r="C571" s="23">
        <v>48.0</v>
      </c>
      <c r="D571" s="22" t="s">
        <v>2342</v>
      </c>
      <c r="E571" s="24">
        <v>45161.0</v>
      </c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 t="s">
        <v>2970</v>
      </c>
      <c r="B572" s="22" t="s">
        <v>2399</v>
      </c>
      <c r="C572" s="23">
        <v>60.0</v>
      </c>
      <c r="D572" s="22" t="s">
        <v>2339</v>
      </c>
      <c r="E572" s="24">
        <v>45465.0</v>
      </c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 t="s">
        <v>2971</v>
      </c>
      <c r="B573" s="22" t="s">
        <v>2401</v>
      </c>
      <c r="C573" s="23">
        <v>61.0</v>
      </c>
      <c r="D573" s="22" t="s">
        <v>2354</v>
      </c>
      <c r="E573" s="24">
        <v>45147.0</v>
      </c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 t="s">
        <v>2972</v>
      </c>
      <c r="B574" s="22" t="s">
        <v>2399</v>
      </c>
      <c r="C574" s="23">
        <v>52.0</v>
      </c>
      <c r="D574" s="22" t="s">
        <v>2362</v>
      </c>
      <c r="E574" s="24">
        <v>45149.0</v>
      </c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 t="s">
        <v>2973</v>
      </c>
      <c r="B575" s="22" t="s">
        <v>2399</v>
      </c>
      <c r="C575" s="23">
        <v>46.0</v>
      </c>
      <c r="D575" s="22" t="s">
        <v>2359</v>
      </c>
      <c r="E575" s="24">
        <v>45121.0</v>
      </c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 t="s">
        <v>2974</v>
      </c>
      <c r="B576" s="22" t="s">
        <v>2399</v>
      </c>
      <c r="C576" s="23">
        <v>44.0</v>
      </c>
      <c r="D576" s="22" t="s">
        <v>2355</v>
      </c>
      <c r="E576" s="24">
        <v>45337.0</v>
      </c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 t="s">
        <v>2975</v>
      </c>
      <c r="B577" s="22" t="s">
        <v>2399</v>
      </c>
      <c r="C577" s="23">
        <v>38.0</v>
      </c>
      <c r="D577" s="22" t="s">
        <v>2345</v>
      </c>
      <c r="E577" s="24">
        <v>45440.0</v>
      </c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 t="s">
        <v>2976</v>
      </c>
      <c r="B578" s="22" t="s">
        <v>2401</v>
      </c>
      <c r="C578" s="23">
        <v>33.0</v>
      </c>
      <c r="D578" s="22" t="s">
        <v>2338</v>
      </c>
      <c r="E578" s="24">
        <v>45486.0</v>
      </c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 t="s">
        <v>2977</v>
      </c>
      <c r="B579" s="22" t="s">
        <v>2399</v>
      </c>
      <c r="C579" s="23">
        <v>53.0</v>
      </c>
      <c r="D579" s="22" t="s">
        <v>2380</v>
      </c>
      <c r="E579" s="24">
        <v>45330.0</v>
      </c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 t="s">
        <v>2978</v>
      </c>
      <c r="B580" s="22" t="s">
        <v>2399</v>
      </c>
      <c r="C580" s="23">
        <v>51.0</v>
      </c>
      <c r="D580" s="22" t="s">
        <v>2344</v>
      </c>
      <c r="E580" s="24">
        <v>45506.0</v>
      </c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 t="s">
        <v>2979</v>
      </c>
      <c r="B581" s="22" t="s">
        <v>2399</v>
      </c>
      <c r="C581" s="23">
        <v>41.0</v>
      </c>
      <c r="D581" s="22" t="s">
        <v>2371</v>
      </c>
      <c r="E581" s="24">
        <v>45165.0</v>
      </c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 t="s">
        <v>2980</v>
      </c>
      <c r="B582" s="22" t="s">
        <v>2401</v>
      </c>
      <c r="C582" s="23">
        <v>37.0</v>
      </c>
      <c r="D582" s="22" t="s">
        <v>2383</v>
      </c>
      <c r="E582" s="24">
        <v>45071.0</v>
      </c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 t="s">
        <v>2981</v>
      </c>
      <c r="B583" s="22" t="s">
        <v>2399</v>
      </c>
      <c r="C583" s="23">
        <v>34.0</v>
      </c>
      <c r="D583" s="22" t="s">
        <v>2370</v>
      </c>
      <c r="E583" s="24">
        <v>45415.0</v>
      </c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 t="s">
        <v>2982</v>
      </c>
      <c r="B584" s="22" t="s">
        <v>2401</v>
      </c>
      <c r="C584" s="23">
        <v>29.0</v>
      </c>
      <c r="D584" s="22" t="s">
        <v>2360</v>
      </c>
      <c r="E584" s="24">
        <v>45200.0</v>
      </c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 t="s">
        <v>2983</v>
      </c>
      <c r="B585" s="22" t="s">
        <v>2399</v>
      </c>
      <c r="C585" s="23">
        <v>27.0</v>
      </c>
      <c r="D585" s="22" t="s">
        <v>2341</v>
      </c>
      <c r="E585" s="24">
        <v>45302.0</v>
      </c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 t="s">
        <v>2984</v>
      </c>
      <c r="B586" s="22" t="s">
        <v>2401</v>
      </c>
      <c r="C586" s="23">
        <v>55.0</v>
      </c>
      <c r="D586" s="22" t="s">
        <v>2346</v>
      </c>
      <c r="E586" s="24">
        <v>45123.0</v>
      </c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 t="s">
        <v>2985</v>
      </c>
      <c r="B587" s="22" t="s">
        <v>2401</v>
      </c>
      <c r="C587" s="23">
        <v>35.0</v>
      </c>
      <c r="D587" s="22" t="s">
        <v>2384</v>
      </c>
      <c r="E587" s="24">
        <v>45431.0</v>
      </c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 t="s">
        <v>2986</v>
      </c>
      <c r="B588" s="22" t="s">
        <v>2399</v>
      </c>
      <c r="C588" s="23">
        <v>47.0</v>
      </c>
      <c r="D588" s="22" t="s">
        <v>2348</v>
      </c>
      <c r="E588" s="24">
        <v>45388.0</v>
      </c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 t="s">
        <v>2987</v>
      </c>
      <c r="B589" s="22" t="s">
        <v>2399</v>
      </c>
      <c r="C589" s="23">
        <v>64.0</v>
      </c>
      <c r="D589" s="22" t="s">
        <v>2371</v>
      </c>
      <c r="E589" s="24">
        <v>45537.0</v>
      </c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 t="s">
        <v>2988</v>
      </c>
      <c r="B590" s="22" t="s">
        <v>2401</v>
      </c>
      <c r="C590" s="23">
        <v>40.0</v>
      </c>
      <c r="D590" s="22" t="s">
        <v>2363</v>
      </c>
      <c r="E590" s="24">
        <v>45505.0</v>
      </c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 t="s">
        <v>2989</v>
      </c>
      <c r="B591" s="22" t="s">
        <v>2399</v>
      </c>
      <c r="C591" s="23">
        <v>37.0</v>
      </c>
      <c r="D591" s="22" t="s">
        <v>2386</v>
      </c>
      <c r="E591" s="24">
        <v>45213.0</v>
      </c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 t="s">
        <v>2990</v>
      </c>
      <c r="B592" s="22" t="s">
        <v>2401</v>
      </c>
      <c r="C592" s="23">
        <v>63.0</v>
      </c>
      <c r="D592" s="22" t="s">
        <v>2358</v>
      </c>
      <c r="E592" s="24">
        <v>45347.0</v>
      </c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 t="s">
        <v>2991</v>
      </c>
      <c r="B593" s="22" t="s">
        <v>2401</v>
      </c>
      <c r="C593" s="23">
        <v>58.0</v>
      </c>
      <c r="D593" s="22" t="s">
        <v>2381</v>
      </c>
      <c r="E593" s="24">
        <v>44944.0</v>
      </c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 t="s">
        <v>2992</v>
      </c>
      <c r="B594" s="22" t="s">
        <v>2399</v>
      </c>
      <c r="C594" s="23">
        <v>41.0</v>
      </c>
      <c r="D594" s="22" t="s">
        <v>2377</v>
      </c>
      <c r="E594" s="24">
        <v>45538.0</v>
      </c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 t="s">
        <v>2993</v>
      </c>
      <c r="B595" s="22" t="s">
        <v>2399</v>
      </c>
      <c r="C595" s="23">
        <v>38.0</v>
      </c>
      <c r="D595" s="22" t="s">
        <v>2377</v>
      </c>
      <c r="E595" s="24">
        <v>45182.0</v>
      </c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 t="s">
        <v>2994</v>
      </c>
      <c r="B596" s="22" t="s">
        <v>2399</v>
      </c>
      <c r="C596" s="23">
        <v>37.0</v>
      </c>
      <c r="D596" s="22" t="s">
        <v>2375</v>
      </c>
      <c r="E596" s="24">
        <v>44964.0</v>
      </c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 t="s">
        <v>2995</v>
      </c>
      <c r="B597" s="22" t="s">
        <v>2399</v>
      </c>
      <c r="C597" s="23">
        <v>56.0</v>
      </c>
      <c r="D597" s="22" t="s">
        <v>2361</v>
      </c>
      <c r="E597" s="24">
        <v>45472.0</v>
      </c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 t="s">
        <v>2996</v>
      </c>
      <c r="B598" s="22" t="s">
        <v>2399</v>
      </c>
      <c r="C598" s="23">
        <v>64.0</v>
      </c>
      <c r="D598" s="22" t="s">
        <v>2345</v>
      </c>
      <c r="E598" s="24">
        <v>44927.0</v>
      </c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 t="s">
        <v>2997</v>
      </c>
      <c r="B599" s="22" t="s">
        <v>2399</v>
      </c>
      <c r="C599" s="23">
        <v>62.0</v>
      </c>
      <c r="D599" s="22" t="s">
        <v>2369</v>
      </c>
      <c r="E599" s="24">
        <v>45197.0</v>
      </c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 t="s">
        <v>2998</v>
      </c>
      <c r="B600" s="22" t="s">
        <v>2399</v>
      </c>
      <c r="C600" s="23">
        <v>56.0</v>
      </c>
      <c r="D600" s="22" t="s">
        <v>2377</v>
      </c>
      <c r="E600" s="24">
        <v>45274.0</v>
      </c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 t="s">
        <v>2999</v>
      </c>
      <c r="B601" s="22" t="s">
        <v>2401</v>
      </c>
      <c r="C601" s="23">
        <v>51.0</v>
      </c>
      <c r="D601" s="22" t="s">
        <v>2346</v>
      </c>
      <c r="E601" s="24">
        <v>45338.0</v>
      </c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 t="s">
        <v>3000</v>
      </c>
      <c r="B602" s="22" t="s">
        <v>2401</v>
      </c>
      <c r="C602" s="23">
        <v>37.0</v>
      </c>
      <c r="D602" s="22" t="s">
        <v>2364</v>
      </c>
      <c r="E602" s="24">
        <v>44982.0</v>
      </c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 t="s">
        <v>3001</v>
      </c>
      <c r="B603" s="22" t="s">
        <v>2401</v>
      </c>
      <c r="C603" s="23">
        <v>20.0</v>
      </c>
      <c r="D603" s="22" t="s">
        <v>2355</v>
      </c>
      <c r="E603" s="24">
        <v>45555.0</v>
      </c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 t="s">
        <v>3002</v>
      </c>
      <c r="B604" s="22" t="s">
        <v>2399</v>
      </c>
      <c r="C604" s="23">
        <v>26.0</v>
      </c>
      <c r="D604" s="22" t="s">
        <v>2386</v>
      </c>
      <c r="E604" s="24">
        <v>45495.0</v>
      </c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 t="s">
        <v>3003</v>
      </c>
      <c r="B605" s="22" t="s">
        <v>2399</v>
      </c>
      <c r="C605" s="23">
        <v>60.0</v>
      </c>
      <c r="D605" s="22" t="s">
        <v>2346</v>
      </c>
      <c r="E605" s="24">
        <v>45208.0</v>
      </c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 t="s">
        <v>3004</v>
      </c>
      <c r="B606" s="22" t="s">
        <v>2399</v>
      </c>
      <c r="C606" s="23">
        <v>48.0</v>
      </c>
      <c r="D606" s="22" t="s">
        <v>2375</v>
      </c>
      <c r="E606" s="24">
        <v>45558.0</v>
      </c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 t="s">
        <v>3005</v>
      </c>
      <c r="B607" s="22" t="s">
        <v>2401</v>
      </c>
      <c r="C607" s="23">
        <v>42.0</v>
      </c>
      <c r="D607" s="22" t="s">
        <v>2366</v>
      </c>
      <c r="E607" s="24">
        <v>45403.0</v>
      </c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 t="s">
        <v>3006</v>
      </c>
      <c r="B608" s="22" t="s">
        <v>2399</v>
      </c>
      <c r="C608" s="23">
        <v>34.0</v>
      </c>
      <c r="D608" s="22" t="s">
        <v>2360</v>
      </c>
      <c r="E608" s="24">
        <v>45258.0</v>
      </c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 t="s">
        <v>3007</v>
      </c>
      <c r="B609" s="22" t="s">
        <v>2399</v>
      </c>
      <c r="C609" s="23">
        <v>58.0</v>
      </c>
      <c r="D609" s="22" t="s">
        <v>2384</v>
      </c>
      <c r="E609" s="24">
        <v>45365.0</v>
      </c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 t="s">
        <v>3008</v>
      </c>
      <c r="B610" s="22" t="s">
        <v>2401</v>
      </c>
      <c r="C610" s="23">
        <v>57.0</v>
      </c>
      <c r="D610" s="22" t="s">
        <v>2368</v>
      </c>
      <c r="E610" s="24">
        <v>45383.0</v>
      </c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 t="s">
        <v>3009</v>
      </c>
      <c r="B611" s="22" t="s">
        <v>2401</v>
      </c>
      <c r="C611" s="23">
        <v>58.0</v>
      </c>
      <c r="D611" s="22" t="s">
        <v>2380</v>
      </c>
      <c r="E611" s="24">
        <v>45531.0</v>
      </c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 t="s">
        <v>3010</v>
      </c>
      <c r="B612" s="22" t="s">
        <v>2399</v>
      </c>
      <c r="C612" s="23">
        <v>52.0</v>
      </c>
      <c r="D612" s="22" t="s">
        <v>2341</v>
      </c>
      <c r="E612" s="24">
        <v>45094.0</v>
      </c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 t="s">
        <v>3011</v>
      </c>
      <c r="B613" s="22" t="s">
        <v>2399</v>
      </c>
      <c r="C613" s="23">
        <v>32.0</v>
      </c>
      <c r="D613" s="22" t="s">
        <v>2370</v>
      </c>
      <c r="E613" s="24">
        <v>45291.0</v>
      </c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 t="s">
        <v>3012</v>
      </c>
      <c r="B614" s="22" t="s">
        <v>2399</v>
      </c>
      <c r="C614" s="23">
        <v>27.0</v>
      </c>
      <c r="D614" s="22" t="s">
        <v>2363</v>
      </c>
      <c r="E614" s="24">
        <v>45458.0</v>
      </c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 t="s">
        <v>3013</v>
      </c>
      <c r="B615" s="22" t="s">
        <v>2399</v>
      </c>
      <c r="C615" s="23">
        <v>34.0</v>
      </c>
      <c r="D615" s="22" t="s">
        <v>2350</v>
      </c>
      <c r="E615" s="24">
        <v>45276.0</v>
      </c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 t="s">
        <v>3014</v>
      </c>
      <c r="B616" s="22" t="s">
        <v>2399</v>
      </c>
      <c r="C616" s="23">
        <v>20.0</v>
      </c>
      <c r="D616" s="22" t="s">
        <v>2378</v>
      </c>
      <c r="E616" s="24">
        <v>45151.0</v>
      </c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 t="s">
        <v>3015</v>
      </c>
      <c r="B617" s="22" t="s">
        <v>2401</v>
      </c>
      <c r="C617" s="23">
        <v>49.0</v>
      </c>
      <c r="D617" s="22" t="s">
        <v>2365</v>
      </c>
      <c r="E617" s="24">
        <v>44959.0</v>
      </c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 t="s">
        <v>3016</v>
      </c>
      <c r="B618" s="22" t="s">
        <v>2399</v>
      </c>
      <c r="C618" s="23">
        <v>37.0</v>
      </c>
      <c r="D618" s="22" t="s">
        <v>2339</v>
      </c>
      <c r="E618" s="24">
        <v>45565.0</v>
      </c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 t="s">
        <v>3017</v>
      </c>
      <c r="B619" s="22" t="s">
        <v>2399</v>
      </c>
      <c r="C619" s="23">
        <v>56.0</v>
      </c>
      <c r="D619" s="22" t="s">
        <v>2354</v>
      </c>
      <c r="E619" s="24">
        <v>45548.0</v>
      </c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 t="s">
        <v>3018</v>
      </c>
      <c r="B620" s="22" t="s">
        <v>2399</v>
      </c>
      <c r="C620" s="23">
        <v>50.0</v>
      </c>
      <c r="D620" s="22" t="s">
        <v>2382</v>
      </c>
      <c r="E620" s="24">
        <v>45135.0</v>
      </c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 t="s">
        <v>3019</v>
      </c>
      <c r="B621" s="22" t="s">
        <v>2401</v>
      </c>
      <c r="C621" s="23">
        <v>37.0</v>
      </c>
      <c r="D621" s="22" t="s">
        <v>2352</v>
      </c>
      <c r="E621" s="24">
        <v>45338.0</v>
      </c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 t="s">
        <v>3020</v>
      </c>
      <c r="B622" s="22" t="s">
        <v>2401</v>
      </c>
      <c r="C622" s="23">
        <v>43.0</v>
      </c>
      <c r="D622" s="22" t="s">
        <v>2375</v>
      </c>
      <c r="E622" s="24">
        <v>45322.0</v>
      </c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 t="s">
        <v>3021</v>
      </c>
      <c r="B623" s="22" t="s">
        <v>2401</v>
      </c>
      <c r="C623" s="23">
        <v>63.0</v>
      </c>
      <c r="D623" s="22" t="s">
        <v>2354</v>
      </c>
      <c r="E623" s="24">
        <v>45023.0</v>
      </c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 t="s">
        <v>3022</v>
      </c>
      <c r="B624" s="22" t="s">
        <v>2401</v>
      </c>
      <c r="C624" s="23">
        <v>28.0</v>
      </c>
      <c r="D624" s="22" t="s">
        <v>2354</v>
      </c>
      <c r="E624" s="24">
        <v>45127.0</v>
      </c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 t="s">
        <v>3023</v>
      </c>
      <c r="B625" s="22" t="s">
        <v>2401</v>
      </c>
      <c r="C625" s="23">
        <v>42.0</v>
      </c>
      <c r="D625" s="22" t="s">
        <v>2340</v>
      </c>
      <c r="E625" s="24">
        <v>45442.0</v>
      </c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 t="s">
        <v>3024</v>
      </c>
      <c r="B626" s="22" t="s">
        <v>2399</v>
      </c>
      <c r="C626" s="23">
        <v>23.0</v>
      </c>
      <c r="D626" s="22" t="s">
        <v>2369</v>
      </c>
      <c r="E626" s="24">
        <v>45280.0</v>
      </c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 t="s">
        <v>3025</v>
      </c>
      <c r="B627" s="22" t="s">
        <v>2401</v>
      </c>
      <c r="C627" s="23">
        <v>35.0</v>
      </c>
      <c r="D627" s="22" t="s">
        <v>2355</v>
      </c>
      <c r="E627" s="24">
        <v>44981.0</v>
      </c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 t="s">
        <v>3026</v>
      </c>
      <c r="B628" s="22" t="s">
        <v>2401</v>
      </c>
      <c r="C628" s="23">
        <v>26.0</v>
      </c>
      <c r="D628" s="22" t="s">
        <v>2374</v>
      </c>
      <c r="E628" s="24">
        <v>45419.0</v>
      </c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 t="s">
        <v>3027</v>
      </c>
      <c r="B629" s="22" t="s">
        <v>2399</v>
      </c>
      <c r="C629" s="23">
        <v>23.0</v>
      </c>
      <c r="D629" s="22" t="s">
        <v>2387</v>
      </c>
      <c r="E629" s="24">
        <v>45521.0</v>
      </c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 t="s">
        <v>3028</v>
      </c>
      <c r="B630" s="22" t="s">
        <v>2399</v>
      </c>
      <c r="C630" s="23">
        <v>62.0</v>
      </c>
      <c r="D630" s="22" t="s">
        <v>2363</v>
      </c>
      <c r="E630" s="24">
        <v>45115.0</v>
      </c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 t="s">
        <v>3029</v>
      </c>
      <c r="B631" s="22" t="s">
        <v>2399</v>
      </c>
      <c r="C631" s="23">
        <v>53.0</v>
      </c>
      <c r="D631" s="22" t="s">
        <v>2353</v>
      </c>
      <c r="E631" s="24">
        <v>45224.0</v>
      </c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 t="s">
        <v>3030</v>
      </c>
      <c r="B632" s="22" t="s">
        <v>2399</v>
      </c>
      <c r="C632" s="23">
        <v>54.0</v>
      </c>
      <c r="D632" s="22" t="s">
        <v>2371</v>
      </c>
      <c r="E632" s="24">
        <v>45272.0</v>
      </c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 t="s">
        <v>3031</v>
      </c>
      <c r="B633" s="22" t="s">
        <v>2401</v>
      </c>
      <c r="C633" s="23">
        <v>26.0</v>
      </c>
      <c r="D633" s="22" t="s">
        <v>2381</v>
      </c>
      <c r="E633" s="24">
        <v>45523.0</v>
      </c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 t="s">
        <v>3032</v>
      </c>
      <c r="B634" s="22" t="s">
        <v>2399</v>
      </c>
      <c r="C634" s="23">
        <v>26.0</v>
      </c>
      <c r="D634" s="22" t="s">
        <v>2344</v>
      </c>
      <c r="E634" s="24">
        <v>45114.0</v>
      </c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 t="s">
        <v>3033</v>
      </c>
      <c r="B635" s="22" t="s">
        <v>2401</v>
      </c>
      <c r="C635" s="23">
        <v>36.0</v>
      </c>
      <c r="D635" s="22" t="s">
        <v>2381</v>
      </c>
      <c r="E635" s="24">
        <v>45134.0</v>
      </c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 t="s">
        <v>3034</v>
      </c>
      <c r="B636" s="22" t="s">
        <v>2401</v>
      </c>
      <c r="C636" s="23">
        <v>48.0</v>
      </c>
      <c r="D636" s="22" t="s">
        <v>2385</v>
      </c>
      <c r="E636" s="24">
        <v>45193.0</v>
      </c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 t="s">
        <v>3035</v>
      </c>
      <c r="B637" s="22" t="s">
        <v>2399</v>
      </c>
      <c r="C637" s="23">
        <v>54.0</v>
      </c>
      <c r="D637" s="22" t="s">
        <v>2365</v>
      </c>
      <c r="E637" s="24">
        <v>45169.0</v>
      </c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 t="s">
        <v>3036</v>
      </c>
      <c r="B638" s="22" t="s">
        <v>2399</v>
      </c>
      <c r="C638" s="23">
        <v>64.0</v>
      </c>
      <c r="D638" s="22" t="s">
        <v>2374</v>
      </c>
      <c r="E638" s="24">
        <v>44991.0</v>
      </c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 t="s">
        <v>3037</v>
      </c>
      <c r="B639" s="22" t="s">
        <v>2399</v>
      </c>
      <c r="C639" s="23">
        <v>43.0</v>
      </c>
      <c r="D639" s="22" t="s">
        <v>2383</v>
      </c>
      <c r="E639" s="24">
        <v>45493.0</v>
      </c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 t="s">
        <v>3038</v>
      </c>
      <c r="B640" s="22" t="s">
        <v>2399</v>
      </c>
      <c r="C640" s="23">
        <v>59.0</v>
      </c>
      <c r="D640" s="22" t="s">
        <v>2375</v>
      </c>
      <c r="E640" s="24">
        <v>45203.0</v>
      </c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 t="s">
        <v>3039</v>
      </c>
      <c r="B641" s="22" t="s">
        <v>2399</v>
      </c>
      <c r="C641" s="23">
        <v>43.0</v>
      </c>
      <c r="D641" s="22" t="s">
        <v>2379</v>
      </c>
      <c r="E641" s="24">
        <v>45405.0</v>
      </c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 t="s">
        <v>3040</v>
      </c>
      <c r="B642" s="22" t="s">
        <v>2399</v>
      </c>
      <c r="C642" s="23">
        <v>60.0</v>
      </c>
      <c r="D642" s="22" t="s">
        <v>2348</v>
      </c>
      <c r="E642" s="24">
        <v>45487.0</v>
      </c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 t="s">
        <v>3041</v>
      </c>
      <c r="B643" s="22" t="s">
        <v>2401</v>
      </c>
      <c r="C643" s="23">
        <v>29.0</v>
      </c>
      <c r="D643" s="22" t="s">
        <v>2370</v>
      </c>
      <c r="E643" s="24">
        <v>45409.0</v>
      </c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 t="s">
        <v>3042</v>
      </c>
      <c r="B644" s="22" t="s">
        <v>2399</v>
      </c>
      <c r="C644" s="23">
        <v>64.0</v>
      </c>
      <c r="D644" s="22" t="s">
        <v>2383</v>
      </c>
      <c r="E644" s="24">
        <v>45446.0</v>
      </c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 t="s">
        <v>3043</v>
      </c>
      <c r="B645" s="22" t="s">
        <v>2399</v>
      </c>
      <c r="C645" s="23">
        <v>38.0</v>
      </c>
      <c r="D645" s="22" t="s">
        <v>2384</v>
      </c>
      <c r="E645" s="24">
        <v>45426.0</v>
      </c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 t="s">
        <v>3044</v>
      </c>
      <c r="B646" s="22" t="s">
        <v>2401</v>
      </c>
      <c r="C646" s="23">
        <v>38.0</v>
      </c>
      <c r="D646" s="22" t="s">
        <v>2372</v>
      </c>
      <c r="E646" s="24">
        <v>45196.0</v>
      </c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 t="s">
        <v>3045</v>
      </c>
      <c r="B647" s="22" t="s">
        <v>2399</v>
      </c>
      <c r="C647" s="23">
        <v>61.0</v>
      </c>
      <c r="D647" s="22" t="s">
        <v>2366</v>
      </c>
      <c r="E647" s="24">
        <v>45355.0</v>
      </c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 t="s">
        <v>3046</v>
      </c>
      <c r="B648" s="22" t="s">
        <v>2401</v>
      </c>
      <c r="C648" s="23">
        <v>35.0</v>
      </c>
      <c r="D648" s="22" t="s">
        <v>2374</v>
      </c>
      <c r="E648" s="24">
        <v>45510.0</v>
      </c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 t="s">
        <v>3047</v>
      </c>
      <c r="B649" s="22" t="s">
        <v>2399</v>
      </c>
      <c r="C649" s="23">
        <v>64.0</v>
      </c>
      <c r="D649" s="22" t="s">
        <v>2376</v>
      </c>
      <c r="E649" s="24">
        <v>45560.0</v>
      </c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 t="s">
        <v>3048</v>
      </c>
      <c r="B650" s="22" t="s">
        <v>2401</v>
      </c>
      <c r="C650" s="23">
        <v>29.0</v>
      </c>
      <c r="D650" s="22" t="s">
        <v>2380</v>
      </c>
      <c r="E650" s="24">
        <v>45039.0</v>
      </c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 t="s">
        <v>3049</v>
      </c>
      <c r="B651" s="22" t="s">
        <v>2401</v>
      </c>
      <c r="C651" s="23">
        <v>22.0</v>
      </c>
      <c r="D651" s="22" t="s">
        <v>2350</v>
      </c>
      <c r="E651" s="24">
        <v>45118.0</v>
      </c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 t="s">
        <v>3050</v>
      </c>
      <c r="B652" s="22" t="s">
        <v>2399</v>
      </c>
      <c r="C652" s="23">
        <v>36.0</v>
      </c>
      <c r="D652" s="22" t="s">
        <v>2341</v>
      </c>
      <c r="E652" s="24">
        <v>45426.0</v>
      </c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 t="s">
        <v>3051</v>
      </c>
      <c r="B653" s="22" t="s">
        <v>2399</v>
      </c>
      <c r="C653" s="23">
        <v>53.0</v>
      </c>
      <c r="D653" s="22" t="s">
        <v>2369</v>
      </c>
      <c r="E653" s="24">
        <v>45428.0</v>
      </c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 t="s">
        <v>3052</v>
      </c>
      <c r="B654" s="22" t="s">
        <v>2399</v>
      </c>
      <c r="C654" s="23">
        <v>38.0</v>
      </c>
      <c r="D654" s="22" t="s">
        <v>2362</v>
      </c>
      <c r="E654" s="24">
        <v>45485.0</v>
      </c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 t="s">
        <v>3053</v>
      </c>
      <c r="B655" s="22" t="s">
        <v>2399</v>
      </c>
      <c r="C655" s="23">
        <v>43.0</v>
      </c>
      <c r="D655" s="22" t="s">
        <v>2372</v>
      </c>
      <c r="E655" s="24">
        <v>45144.0</v>
      </c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 t="s">
        <v>3054</v>
      </c>
      <c r="B656" s="22" t="s">
        <v>2399</v>
      </c>
      <c r="C656" s="23">
        <v>28.0</v>
      </c>
      <c r="D656" s="22" t="s">
        <v>2387</v>
      </c>
      <c r="E656" s="24">
        <v>45027.0</v>
      </c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 t="s">
        <v>3055</v>
      </c>
      <c r="B657" s="22" t="s">
        <v>2401</v>
      </c>
      <c r="C657" s="23">
        <v>53.0</v>
      </c>
      <c r="D657" s="22" t="s">
        <v>2340</v>
      </c>
      <c r="E657" s="24">
        <v>44959.0</v>
      </c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 t="s">
        <v>3056</v>
      </c>
      <c r="B658" s="22" t="s">
        <v>2399</v>
      </c>
      <c r="C658" s="23">
        <v>50.0</v>
      </c>
      <c r="D658" s="22" t="s">
        <v>2377</v>
      </c>
      <c r="E658" s="24">
        <v>45139.0</v>
      </c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 t="s">
        <v>3057</v>
      </c>
      <c r="B659" s="22" t="s">
        <v>2399</v>
      </c>
      <c r="C659" s="23">
        <v>39.0</v>
      </c>
      <c r="D659" s="22" t="s">
        <v>2353</v>
      </c>
      <c r="E659" s="24">
        <v>45265.0</v>
      </c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 t="s">
        <v>3058</v>
      </c>
      <c r="B660" s="22" t="s">
        <v>2401</v>
      </c>
      <c r="C660" s="23">
        <v>58.0</v>
      </c>
      <c r="D660" s="22" t="s">
        <v>2380</v>
      </c>
      <c r="E660" s="24">
        <v>45275.0</v>
      </c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 t="s">
        <v>3059</v>
      </c>
      <c r="B661" s="22" t="s">
        <v>2401</v>
      </c>
      <c r="C661" s="23">
        <v>59.0</v>
      </c>
      <c r="D661" s="22" t="s">
        <v>2369</v>
      </c>
      <c r="E661" s="24">
        <v>45282.0</v>
      </c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 t="s">
        <v>3060</v>
      </c>
      <c r="B662" s="22" t="s">
        <v>2401</v>
      </c>
      <c r="C662" s="23">
        <v>25.0</v>
      </c>
      <c r="D662" s="22" t="s">
        <v>2381</v>
      </c>
      <c r="E662" s="24">
        <v>44932.0</v>
      </c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 t="s">
        <v>3061</v>
      </c>
      <c r="B663" s="22" t="s">
        <v>2399</v>
      </c>
      <c r="C663" s="23">
        <v>60.0</v>
      </c>
      <c r="D663" s="22" t="s">
        <v>2349</v>
      </c>
      <c r="E663" s="24">
        <v>45520.0</v>
      </c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 t="s">
        <v>3062</v>
      </c>
      <c r="B664" s="22" t="s">
        <v>2399</v>
      </c>
      <c r="C664" s="23">
        <v>54.0</v>
      </c>
      <c r="D664" s="22" t="s">
        <v>2354</v>
      </c>
      <c r="E664" s="24">
        <v>45433.0</v>
      </c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 t="s">
        <v>3063</v>
      </c>
      <c r="B665" s="22" t="s">
        <v>2399</v>
      </c>
      <c r="C665" s="23">
        <v>20.0</v>
      </c>
      <c r="D665" s="22" t="s">
        <v>2372</v>
      </c>
      <c r="E665" s="24">
        <v>45380.0</v>
      </c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 t="s">
        <v>3064</v>
      </c>
      <c r="B666" s="22" t="s">
        <v>2401</v>
      </c>
      <c r="C666" s="23">
        <v>33.0</v>
      </c>
      <c r="D666" s="22" t="s">
        <v>2347</v>
      </c>
      <c r="E666" s="24">
        <v>45381.0</v>
      </c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 t="s">
        <v>3065</v>
      </c>
      <c r="B667" s="22" t="s">
        <v>2401</v>
      </c>
      <c r="C667" s="23">
        <v>36.0</v>
      </c>
      <c r="D667" s="22" t="s">
        <v>2352</v>
      </c>
      <c r="E667" s="24">
        <v>45403.0</v>
      </c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 t="s">
        <v>3066</v>
      </c>
      <c r="B668" s="22" t="s">
        <v>2399</v>
      </c>
      <c r="C668" s="23">
        <v>22.0</v>
      </c>
      <c r="D668" s="22" t="s">
        <v>2372</v>
      </c>
      <c r="E668" s="24">
        <v>45122.0</v>
      </c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 t="s">
        <v>3067</v>
      </c>
      <c r="B669" s="22" t="s">
        <v>2401</v>
      </c>
      <c r="C669" s="23">
        <v>24.0</v>
      </c>
      <c r="D669" s="22" t="s">
        <v>2343</v>
      </c>
      <c r="E669" s="24">
        <v>45137.0</v>
      </c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 t="s">
        <v>3068</v>
      </c>
      <c r="B670" s="22" t="s">
        <v>2401</v>
      </c>
      <c r="C670" s="23">
        <v>35.0</v>
      </c>
      <c r="D670" s="22" t="s">
        <v>2372</v>
      </c>
      <c r="E670" s="24">
        <v>45083.0</v>
      </c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 t="s">
        <v>3069</v>
      </c>
      <c r="B671" s="22" t="s">
        <v>2399</v>
      </c>
      <c r="C671" s="23">
        <v>32.0</v>
      </c>
      <c r="D671" s="22" t="s">
        <v>2342</v>
      </c>
      <c r="E671" s="24">
        <v>45112.0</v>
      </c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 t="s">
        <v>3070</v>
      </c>
      <c r="B672" s="22" t="s">
        <v>2399</v>
      </c>
      <c r="C672" s="23">
        <v>43.0</v>
      </c>
      <c r="D672" s="22" t="s">
        <v>2342</v>
      </c>
      <c r="E672" s="24">
        <v>44993.0</v>
      </c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 t="s">
        <v>3071</v>
      </c>
      <c r="B673" s="22" t="s">
        <v>2399</v>
      </c>
      <c r="C673" s="23">
        <v>25.0</v>
      </c>
      <c r="D673" s="22" t="s">
        <v>2350</v>
      </c>
      <c r="E673" s="24">
        <v>45199.0</v>
      </c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 t="s">
        <v>3072</v>
      </c>
      <c r="B674" s="22" t="s">
        <v>2399</v>
      </c>
      <c r="C674" s="23">
        <v>40.0</v>
      </c>
      <c r="D674" s="22" t="s">
        <v>2340</v>
      </c>
      <c r="E674" s="24">
        <v>45145.0</v>
      </c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 t="s">
        <v>3073</v>
      </c>
      <c r="B675" s="22" t="s">
        <v>2399</v>
      </c>
      <c r="C675" s="23">
        <v>38.0</v>
      </c>
      <c r="D675" s="22" t="s">
        <v>2360</v>
      </c>
      <c r="E675" s="24">
        <v>45007.0</v>
      </c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 t="s">
        <v>3074</v>
      </c>
      <c r="B676" s="22" t="s">
        <v>2399</v>
      </c>
      <c r="C676" s="23">
        <v>49.0</v>
      </c>
      <c r="D676" s="22" t="s">
        <v>2354</v>
      </c>
      <c r="E676" s="24">
        <v>45092.0</v>
      </c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 t="s">
        <v>3075</v>
      </c>
      <c r="B677" s="22" t="s">
        <v>2401</v>
      </c>
      <c r="C677" s="23">
        <v>20.0</v>
      </c>
      <c r="D677" s="22" t="s">
        <v>2379</v>
      </c>
      <c r="E677" s="24">
        <v>44984.0</v>
      </c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 t="s">
        <v>3076</v>
      </c>
      <c r="B678" s="22" t="s">
        <v>2401</v>
      </c>
      <c r="C678" s="23">
        <v>32.0</v>
      </c>
      <c r="D678" s="22" t="s">
        <v>2340</v>
      </c>
      <c r="E678" s="24">
        <v>45097.0</v>
      </c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 t="s">
        <v>3077</v>
      </c>
      <c r="B679" s="22" t="s">
        <v>2399</v>
      </c>
      <c r="C679" s="23">
        <v>21.0</v>
      </c>
      <c r="D679" s="22" t="s">
        <v>2359</v>
      </c>
      <c r="E679" s="24">
        <v>45199.0</v>
      </c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 t="s">
        <v>3078</v>
      </c>
      <c r="B680" s="22" t="s">
        <v>2401</v>
      </c>
      <c r="C680" s="23">
        <v>31.0</v>
      </c>
      <c r="D680" s="22" t="s">
        <v>2344</v>
      </c>
      <c r="E680" s="24">
        <v>45114.0</v>
      </c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 t="s">
        <v>3079</v>
      </c>
      <c r="B681" s="22" t="s">
        <v>2401</v>
      </c>
      <c r="C681" s="23">
        <v>48.0</v>
      </c>
      <c r="D681" s="22" t="s">
        <v>2377</v>
      </c>
      <c r="E681" s="24">
        <v>44941.0</v>
      </c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 t="s">
        <v>3080</v>
      </c>
      <c r="B682" s="22" t="s">
        <v>2399</v>
      </c>
      <c r="C682" s="23">
        <v>29.0</v>
      </c>
      <c r="D682" s="22" t="s">
        <v>2367</v>
      </c>
      <c r="E682" s="24">
        <v>44965.0</v>
      </c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 t="s">
        <v>3081</v>
      </c>
      <c r="B683" s="22" t="s">
        <v>2399</v>
      </c>
      <c r="C683" s="23">
        <v>64.0</v>
      </c>
      <c r="D683" s="22" t="s">
        <v>2357</v>
      </c>
      <c r="E683" s="24">
        <v>45489.0</v>
      </c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 t="s">
        <v>3082</v>
      </c>
      <c r="B684" s="22" t="s">
        <v>2399</v>
      </c>
      <c r="C684" s="23">
        <v>54.0</v>
      </c>
      <c r="D684" s="22" t="s">
        <v>2353</v>
      </c>
      <c r="E684" s="24">
        <v>45507.0</v>
      </c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 t="s">
        <v>3083</v>
      </c>
      <c r="B685" s="22" t="s">
        <v>2399</v>
      </c>
      <c r="C685" s="23">
        <v>21.0</v>
      </c>
      <c r="D685" s="22" t="s">
        <v>2365</v>
      </c>
      <c r="E685" s="24">
        <v>45186.0</v>
      </c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 t="s">
        <v>3084</v>
      </c>
      <c r="B686" s="22" t="s">
        <v>2401</v>
      </c>
      <c r="C686" s="23">
        <v>41.0</v>
      </c>
      <c r="D686" s="22" t="s">
        <v>2362</v>
      </c>
      <c r="E686" s="24">
        <v>44938.0</v>
      </c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 t="s">
        <v>3085</v>
      </c>
      <c r="B687" s="22" t="s">
        <v>2401</v>
      </c>
      <c r="C687" s="23">
        <v>63.0</v>
      </c>
      <c r="D687" s="22" t="s">
        <v>2349</v>
      </c>
      <c r="E687" s="24">
        <v>44956.0</v>
      </c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 t="s">
        <v>3086</v>
      </c>
      <c r="B688" s="22" t="s">
        <v>2401</v>
      </c>
      <c r="C688" s="23">
        <v>63.0</v>
      </c>
      <c r="D688" s="22" t="s">
        <v>2352</v>
      </c>
      <c r="E688" s="24">
        <v>45036.0</v>
      </c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 t="s">
        <v>3087</v>
      </c>
      <c r="B689" s="22" t="s">
        <v>2399</v>
      </c>
      <c r="C689" s="23">
        <v>51.0</v>
      </c>
      <c r="D689" s="22" t="s">
        <v>2349</v>
      </c>
      <c r="E689" s="24">
        <v>45353.0</v>
      </c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 t="s">
        <v>3088</v>
      </c>
      <c r="B690" s="22" t="s">
        <v>2401</v>
      </c>
      <c r="C690" s="23">
        <v>24.0</v>
      </c>
      <c r="D690" s="22" t="s">
        <v>2355</v>
      </c>
      <c r="E690" s="24">
        <v>45260.0</v>
      </c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 t="s">
        <v>3089</v>
      </c>
      <c r="B691" s="22" t="s">
        <v>2399</v>
      </c>
      <c r="C691" s="23">
        <v>30.0</v>
      </c>
      <c r="D691" s="22" t="s">
        <v>2349</v>
      </c>
      <c r="E691" s="24">
        <v>45354.0</v>
      </c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 t="s">
        <v>3090</v>
      </c>
      <c r="B692" s="22" t="s">
        <v>2399</v>
      </c>
      <c r="C692" s="23">
        <v>39.0</v>
      </c>
      <c r="D692" s="22" t="s">
        <v>2345</v>
      </c>
      <c r="E692" s="24">
        <v>45154.0</v>
      </c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 t="s">
        <v>3091</v>
      </c>
      <c r="B693" s="22" t="s">
        <v>2401</v>
      </c>
      <c r="C693" s="23">
        <v>38.0</v>
      </c>
      <c r="D693" s="22" t="s">
        <v>2364</v>
      </c>
      <c r="E693" s="24">
        <v>45173.0</v>
      </c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 t="s">
        <v>3092</v>
      </c>
      <c r="B694" s="22" t="s">
        <v>2401</v>
      </c>
      <c r="C694" s="23">
        <v>58.0</v>
      </c>
      <c r="D694" s="22" t="s">
        <v>2368</v>
      </c>
      <c r="E694" s="24">
        <v>45159.0</v>
      </c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 t="s">
        <v>3093</v>
      </c>
      <c r="B695" s="22" t="s">
        <v>2399</v>
      </c>
      <c r="C695" s="23">
        <v>39.0</v>
      </c>
      <c r="D695" s="22" t="s">
        <v>2360</v>
      </c>
      <c r="E695" s="24">
        <v>45123.0</v>
      </c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 t="s">
        <v>3094</v>
      </c>
      <c r="B696" s="22" t="s">
        <v>2399</v>
      </c>
      <c r="C696" s="23">
        <v>34.0</v>
      </c>
      <c r="D696" s="22" t="s">
        <v>2355</v>
      </c>
      <c r="E696" s="24">
        <v>45546.0</v>
      </c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 t="s">
        <v>3095</v>
      </c>
      <c r="B697" s="22" t="s">
        <v>2401</v>
      </c>
      <c r="C697" s="23">
        <v>38.0</v>
      </c>
      <c r="D697" s="22" t="s">
        <v>2367</v>
      </c>
      <c r="E697" s="24">
        <v>45396.0</v>
      </c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 t="s">
        <v>3096</v>
      </c>
      <c r="B698" s="22" t="s">
        <v>2399</v>
      </c>
      <c r="C698" s="23">
        <v>25.0</v>
      </c>
      <c r="D698" s="22" t="s">
        <v>2351</v>
      </c>
      <c r="E698" s="24">
        <v>45515.0</v>
      </c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 t="s">
        <v>3097</v>
      </c>
      <c r="B699" s="22" t="s">
        <v>2401</v>
      </c>
      <c r="C699" s="23">
        <v>28.0</v>
      </c>
      <c r="D699" s="22" t="s">
        <v>2339</v>
      </c>
      <c r="E699" s="24">
        <v>45021.0</v>
      </c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 t="s">
        <v>3098</v>
      </c>
      <c r="B700" s="22" t="s">
        <v>2399</v>
      </c>
      <c r="C700" s="23">
        <v>43.0</v>
      </c>
      <c r="D700" s="22" t="s">
        <v>2379</v>
      </c>
      <c r="E700" s="24">
        <v>44946.0</v>
      </c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 t="s">
        <v>3099</v>
      </c>
      <c r="B701" s="22" t="s">
        <v>2399</v>
      </c>
      <c r="C701" s="23">
        <v>46.0</v>
      </c>
      <c r="D701" s="22" t="s">
        <v>2378</v>
      </c>
      <c r="E701" s="24">
        <v>44978.0</v>
      </c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 t="s">
        <v>3100</v>
      </c>
      <c r="B702" s="22" t="s">
        <v>2401</v>
      </c>
      <c r="C702" s="23">
        <v>25.0</v>
      </c>
      <c r="D702" s="22" t="s">
        <v>2384</v>
      </c>
      <c r="E702" s="24">
        <v>45452.0</v>
      </c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 t="s">
        <v>3101</v>
      </c>
      <c r="B703" s="22" t="s">
        <v>2401</v>
      </c>
      <c r="C703" s="23">
        <v>18.0</v>
      </c>
      <c r="D703" s="22" t="s">
        <v>2383</v>
      </c>
      <c r="E703" s="24">
        <v>45485.0</v>
      </c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 t="s">
        <v>3102</v>
      </c>
      <c r="B704" s="22" t="s">
        <v>2401</v>
      </c>
      <c r="C704" s="23">
        <v>54.0</v>
      </c>
      <c r="D704" s="22" t="s">
        <v>2368</v>
      </c>
      <c r="E704" s="24">
        <v>45028.0</v>
      </c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 t="s">
        <v>3103</v>
      </c>
      <c r="B705" s="22" t="s">
        <v>2399</v>
      </c>
      <c r="C705" s="23">
        <v>26.0</v>
      </c>
      <c r="D705" s="22" t="s">
        <v>2345</v>
      </c>
      <c r="E705" s="24">
        <v>44940.0</v>
      </c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 t="s">
        <v>3104</v>
      </c>
      <c r="B706" s="22" t="s">
        <v>2399</v>
      </c>
      <c r="C706" s="23">
        <v>33.0</v>
      </c>
      <c r="D706" s="22" t="s">
        <v>2367</v>
      </c>
      <c r="E706" s="24">
        <v>45324.0</v>
      </c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 t="s">
        <v>3105</v>
      </c>
      <c r="B707" s="22" t="s">
        <v>2401</v>
      </c>
      <c r="C707" s="23">
        <v>42.0</v>
      </c>
      <c r="D707" s="22" t="s">
        <v>2380</v>
      </c>
      <c r="E707" s="24">
        <v>45541.0</v>
      </c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 t="s">
        <v>3106</v>
      </c>
      <c r="B708" s="22" t="s">
        <v>2399</v>
      </c>
      <c r="C708" s="23">
        <v>64.0</v>
      </c>
      <c r="D708" s="22" t="s">
        <v>2344</v>
      </c>
      <c r="E708" s="24">
        <v>45154.0</v>
      </c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 t="s">
        <v>3107</v>
      </c>
      <c r="B709" s="22" t="s">
        <v>2399</v>
      </c>
      <c r="C709" s="23">
        <v>57.0</v>
      </c>
      <c r="D709" s="22" t="s">
        <v>2339</v>
      </c>
      <c r="E709" s="24">
        <v>44955.0</v>
      </c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 t="s">
        <v>3108</v>
      </c>
      <c r="B710" s="22" t="s">
        <v>2399</v>
      </c>
      <c r="C710" s="23">
        <v>21.0</v>
      </c>
      <c r="D710" s="22" t="s">
        <v>2383</v>
      </c>
      <c r="E710" s="24">
        <v>44975.0</v>
      </c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 t="s">
        <v>3109</v>
      </c>
      <c r="B711" s="22" t="s">
        <v>2401</v>
      </c>
      <c r="C711" s="23">
        <v>49.0</v>
      </c>
      <c r="D711" s="22" t="s">
        <v>2372</v>
      </c>
      <c r="E711" s="24">
        <v>45237.0</v>
      </c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 t="s">
        <v>3110</v>
      </c>
      <c r="B712" s="22" t="s">
        <v>2399</v>
      </c>
      <c r="C712" s="23">
        <v>19.0</v>
      </c>
      <c r="D712" s="22" t="s">
        <v>2374</v>
      </c>
      <c r="E712" s="24">
        <v>45306.0</v>
      </c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 t="s">
        <v>3111</v>
      </c>
      <c r="B713" s="22" t="s">
        <v>2401</v>
      </c>
      <c r="C713" s="23">
        <v>21.0</v>
      </c>
      <c r="D713" s="22" t="s">
        <v>2380</v>
      </c>
      <c r="E713" s="24">
        <v>45547.0</v>
      </c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 t="s">
        <v>3112</v>
      </c>
      <c r="B714" s="22" t="s">
        <v>2399</v>
      </c>
      <c r="C714" s="23">
        <v>41.0</v>
      </c>
      <c r="D714" s="22" t="s">
        <v>2374</v>
      </c>
      <c r="E714" s="24">
        <v>45141.0</v>
      </c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 t="s">
        <v>3113</v>
      </c>
      <c r="B715" s="22" t="s">
        <v>2399</v>
      </c>
      <c r="C715" s="23">
        <v>41.0</v>
      </c>
      <c r="D715" s="22" t="s">
        <v>2357</v>
      </c>
      <c r="E715" s="24">
        <v>45507.0</v>
      </c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 t="s">
        <v>3114</v>
      </c>
      <c r="B716" s="22" t="s">
        <v>2399</v>
      </c>
      <c r="C716" s="23">
        <v>45.0</v>
      </c>
      <c r="D716" s="22" t="s">
        <v>2349</v>
      </c>
      <c r="E716" s="24">
        <v>45177.0</v>
      </c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 t="s">
        <v>3115</v>
      </c>
      <c r="B717" s="22" t="s">
        <v>2399</v>
      </c>
      <c r="C717" s="23">
        <v>46.0</v>
      </c>
      <c r="D717" s="22" t="s">
        <v>2340</v>
      </c>
      <c r="E717" s="24">
        <v>45429.0</v>
      </c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 t="s">
        <v>3116</v>
      </c>
      <c r="B718" s="22" t="s">
        <v>2401</v>
      </c>
      <c r="C718" s="23">
        <v>44.0</v>
      </c>
      <c r="D718" s="22" t="s">
        <v>2342</v>
      </c>
      <c r="E718" s="24">
        <v>45432.0</v>
      </c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 t="s">
        <v>3117</v>
      </c>
      <c r="B719" s="22" t="s">
        <v>2401</v>
      </c>
      <c r="C719" s="23">
        <v>40.0</v>
      </c>
      <c r="D719" s="22" t="s">
        <v>2339</v>
      </c>
      <c r="E719" s="24">
        <v>44989.0</v>
      </c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 t="s">
        <v>3118</v>
      </c>
      <c r="B720" s="22" t="s">
        <v>2401</v>
      </c>
      <c r="C720" s="23">
        <v>38.0</v>
      </c>
      <c r="D720" s="22" t="s">
        <v>2367</v>
      </c>
      <c r="E720" s="24">
        <v>45092.0</v>
      </c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 t="s">
        <v>3119</v>
      </c>
      <c r="B721" s="22" t="s">
        <v>2401</v>
      </c>
      <c r="C721" s="23">
        <v>21.0</v>
      </c>
      <c r="D721" s="22" t="s">
        <v>2351</v>
      </c>
      <c r="E721" s="24">
        <v>45464.0</v>
      </c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 t="s">
        <v>3120</v>
      </c>
      <c r="B722" s="22" t="s">
        <v>2401</v>
      </c>
      <c r="C722" s="23">
        <v>20.0</v>
      </c>
      <c r="D722" s="22" t="s">
        <v>2357</v>
      </c>
      <c r="E722" s="24">
        <v>45558.0</v>
      </c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 t="s">
        <v>3121</v>
      </c>
      <c r="B723" s="22" t="s">
        <v>2401</v>
      </c>
      <c r="C723" s="23">
        <v>53.0</v>
      </c>
      <c r="D723" s="22" t="s">
        <v>2367</v>
      </c>
      <c r="E723" s="24">
        <v>45121.0</v>
      </c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 t="s">
        <v>3122</v>
      </c>
      <c r="B724" s="22" t="s">
        <v>2399</v>
      </c>
      <c r="C724" s="23">
        <v>61.0</v>
      </c>
      <c r="D724" s="22" t="s">
        <v>2359</v>
      </c>
      <c r="E724" s="24">
        <v>45510.0</v>
      </c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 t="s">
        <v>3123</v>
      </c>
      <c r="B725" s="22" t="s">
        <v>2401</v>
      </c>
      <c r="C725" s="23">
        <v>30.0</v>
      </c>
      <c r="D725" s="22" t="s">
        <v>2344</v>
      </c>
      <c r="E725" s="24">
        <v>45067.0</v>
      </c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 t="s">
        <v>3124</v>
      </c>
      <c r="B726" s="22" t="s">
        <v>2399</v>
      </c>
      <c r="C726" s="23">
        <v>23.0</v>
      </c>
      <c r="D726" s="22" t="s">
        <v>2386</v>
      </c>
      <c r="E726" s="24">
        <v>45435.0</v>
      </c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 t="s">
        <v>3125</v>
      </c>
      <c r="B727" s="22" t="s">
        <v>2401</v>
      </c>
      <c r="C727" s="23">
        <v>39.0</v>
      </c>
      <c r="D727" s="22" t="s">
        <v>2387</v>
      </c>
      <c r="E727" s="24">
        <v>45149.0</v>
      </c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 t="s">
        <v>3126</v>
      </c>
      <c r="B728" s="22" t="s">
        <v>2401</v>
      </c>
      <c r="C728" s="23">
        <v>22.0</v>
      </c>
      <c r="D728" s="22" t="s">
        <v>2346</v>
      </c>
      <c r="E728" s="24">
        <v>45550.0</v>
      </c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2" width="13.11"/>
    <col customWidth="1" min="3" max="3" width="75.22"/>
    <col customWidth="1" min="5" max="5" width="18.11"/>
    <col customWidth="1" min="6" max="6" width="22.33"/>
    <col customWidth="1" min="7" max="7" width="23.33"/>
    <col customWidth="1" min="8" max="8" width="23.78"/>
    <col customWidth="1" min="9" max="9" width="11.89"/>
    <col customWidth="1" min="10" max="10" width="11.78"/>
    <col customWidth="1" min="11" max="11" width="7.89"/>
    <col customWidth="1" min="12" max="12" width="15.33"/>
    <col customWidth="1" min="13" max="13" width="17.33"/>
    <col customWidth="1" min="14" max="14" width="16.11"/>
    <col customWidth="1" min="15" max="15" width="13.78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4" t="s">
        <v>19</v>
      </c>
      <c r="U1" s="5" t="s">
        <v>20</v>
      </c>
      <c r="V1" s="2" t="s">
        <v>21</v>
      </c>
      <c r="W1" s="4" t="s">
        <v>22</v>
      </c>
      <c r="X1" s="5" t="s">
        <v>23</v>
      </c>
    </row>
    <row r="2">
      <c r="A2" s="7" t="str">
        <f t="shared" ref="A2:A728" si="1">TRIM(RIGHT(E2, LEN(E2) - FIND("|", E2)))</f>
        <v>HPNFI2551J</v>
      </c>
      <c r="B2" s="2" t="s">
        <v>25</v>
      </c>
      <c r="C2" s="2" t="s">
        <v>26</v>
      </c>
      <c r="D2" s="7" t="str">
        <f t="shared" ref="D2:D728" si="2">LEFT(E2, FIND("|", E2) - 1)
</f>
        <v>300x250 </v>
      </c>
      <c r="E2" s="2" t="s">
        <v>27</v>
      </c>
      <c r="F2" s="2" t="s">
        <v>28</v>
      </c>
      <c r="G2" s="8" t="s">
        <v>29</v>
      </c>
      <c r="H2" s="2" t="s">
        <v>30</v>
      </c>
      <c r="I2" s="2" t="s">
        <v>31</v>
      </c>
      <c r="J2" s="2">
        <v>23983.0</v>
      </c>
      <c r="K2" s="2">
        <v>0.0</v>
      </c>
      <c r="L2" s="2">
        <v>464.0</v>
      </c>
      <c r="M2" s="2">
        <v>19802.0</v>
      </c>
      <c r="N2" s="2">
        <v>9.0</v>
      </c>
      <c r="O2" s="3">
        <v>4574.34827</v>
      </c>
      <c r="P2" s="7" t="str">
        <f>VLOOKUP(A2,'New Data'!A:E,2,FALSE)</f>
        <v>Male</v>
      </c>
      <c r="Q2" s="7">
        <f>VLOOKUP(A2,'New Data'!A:E,3,FALSE)</f>
        <v>20</v>
      </c>
      <c r="R2" s="7" t="str">
        <f>VLOOKUP(A2,'New Data'!A:E,4,FALSE)</f>
        <v>Alabama</v>
      </c>
      <c r="S2" s="9">
        <f>VLOOKUP(A2,'New Data'!A:E,5,FALSE)</f>
        <v>45377</v>
      </c>
      <c r="T2" s="10">
        <f t="shared" ref="T2:T728" si="3">O2/N2</f>
        <v>508.2609189</v>
      </c>
      <c r="U2" s="11">
        <f t="shared" ref="U2:U728" si="4">(K2/J2)</f>
        <v>0</v>
      </c>
      <c r="V2" s="12" t="str">
        <f t="shared" ref="V2:V728" si="5">O2/K2</f>
        <v>#DIV/0!</v>
      </c>
      <c r="W2" s="10">
        <f t="shared" ref="W2:W728" si="6">(O2/J2)*1000</f>
        <v>190.7329471</v>
      </c>
      <c r="X2" s="11">
        <f t="shared" ref="X2:X728" si="7">(N2/J2)*100</f>
        <v>0.03752658133</v>
      </c>
    </row>
    <row r="3">
      <c r="A3" s="7" t="str">
        <f t="shared" si="1"/>
        <v>EXWIY3624H</v>
      </c>
      <c r="B3" s="2" t="s">
        <v>49</v>
      </c>
      <c r="C3" s="2" t="s">
        <v>50</v>
      </c>
      <c r="D3" s="7" t="str">
        <f t="shared" si="2"/>
        <v>300x250 </v>
      </c>
      <c r="E3" s="2" t="s">
        <v>51</v>
      </c>
      <c r="F3" s="2" t="s">
        <v>36</v>
      </c>
      <c r="G3" s="8" t="s">
        <v>52</v>
      </c>
      <c r="H3" s="2" t="s">
        <v>48</v>
      </c>
      <c r="I3" s="2" t="s">
        <v>53</v>
      </c>
      <c r="J3" s="2">
        <v>24464.0</v>
      </c>
      <c r="K3" s="2">
        <v>0.0</v>
      </c>
      <c r="L3" s="2">
        <v>3275.0</v>
      </c>
      <c r="M3" s="2">
        <v>21993.0</v>
      </c>
      <c r="N3" s="2">
        <v>6.0</v>
      </c>
      <c r="O3" s="3">
        <v>2959.114973</v>
      </c>
      <c r="P3" s="7" t="str">
        <f>VLOOKUP(A3,'New Data'!A:E,2,FALSE)</f>
        <v>Female</v>
      </c>
      <c r="Q3" s="7">
        <f>VLOOKUP(A3,'New Data'!A:E,3,FALSE)</f>
        <v>43</v>
      </c>
      <c r="R3" s="7" t="str">
        <f>VLOOKUP(A3,'New Data'!A:E,4,FALSE)</f>
        <v>Missouri</v>
      </c>
      <c r="S3" s="9">
        <f>VLOOKUP(A3,'New Data'!A:E,5,FALSE)</f>
        <v>45472</v>
      </c>
      <c r="T3" s="10">
        <f t="shared" si="3"/>
        <v>493.1858288</v>
      </c>
      <c r="U3" s="11">
        <f t="shared" si="4"/>
        <v>0</v>
      </c>
      <c r="V3" s="12" t="str">
        <f t="shared" si="5"/>
        <v>#DIV/0!</v>
      </c>
      <c r="W3" s="10">
        <f t="shared" si="6"/>
        <v>120.9579371</v>
      </c>
      <c r="X3" s="11">
        <f t="shared" si="7"/>
        <v>0.02452583388</v>
      </c>
    </row>
    <row r="4">
      <c r="A4" s="7" t="str">
        <f t="shared" si="1"/>
        <v>ELPSH7345M</v>
      </c>
      <c r="B4" s="2" t="s">
        <v>54</v>
      </c>
      <c r="C4" s="2" t="s">
        <v>55</v>
      </c>
      <c r="D4" s="7" t="str">
        <f t="shared" si="2"/>
        <v>300x250 </v>
      </c>
      <c r="E4" s="2" t="s">
        <v>56</v>
      </c>
      <c r="F4" s="2" t="s">
        <v>41</v>
      </c>
      <c r="G4" s="8" t="s">
        <v>57</v>
      </c>
      <c r="H4" s="2" t="s">
        <v>30</v>
      </c>
      <c r="I4" s="2" t="s">
        <v>31</v>
      </c>
      <c r="J4" s="2">
        <v>7427.0</v>
      </c>
      <c r="K4" s="2">
        <v>0.0</v>
      </c>
      <c r="L4" s="2">
        <v>4752.0</v>
      </c>
      <c r="M4" s="2">
        <v>6566.0</v>
      </c>
      <c r="N4" s="2">
        <v>1.0</v>
      </c>
      <c r="O4" s="3">
        <v>1504.784161</v>
      </c>
      <c r="P4" s="7" t="str">
        <f>VLOOKUP(A4,'New Data'!A:E,2,FALSE)</f>
        <v>Male</v>
      </c>
      <c r="Q4" s="7">
        <f>VLOOKUP(A4,'New Data'!A:E,3,FALSE)</f>
        <v>64</v>
      </c>
      <c r="R4" s="7" t="str">
        <f>VLOOKUP(A4,'New Data'!A:E,4,FALSE)</f>
        <v>New Hampshire</v>
      </c>
      <c r="S4" s="9">
        <f>VLOOKUP(A4,'New Data'!A:E,5,FALSE)</f>
        <v>45347</v>
      </c>
      <c r="T4" s="10">
        <f t="shared" si="3"/>
        <v>1504.784161</v>
      </c>
      <c r="U4" s="11">
        <f t="shared" si="4"/>
        <v>0</v>
      </c>
      <c r="V4" s="12" t="str">
        <f t="shared" si="5"/>
        <v>#DIV/0!</v>
      </c>
      <c r="W4" s="10">
        <f t="shared" si="6"/>
        <v>202.6099584</v>
      </c>
      <c r="X4" s="11">
        <f t="shared" si="7"/>
        <v>0.0134643867</v>
      </c>
    </row>
    <row r="5">
      <c r="A5" s="7" t="str">
        <f t="shared" si="1"/>
        <v>RRFVN6966N</v>
      </c>
      <c r="B5" s="2" t="s">
        <v>38</v>
      </c>
      <c r="C5" s="2" t="s">
        <v>39</v>
      </c>
      <c r="D5" s="7" t="str">
        <f t="shared" si="2"/>
        <v>300x250 </v>
      </c>
      <c r="E5" s="2" t="s">
        <v>40</v>
      </c>
      <c r="F5" s="2" t="s">
        <v>41</v>
      </c>
      <c r="G5" s="8" t="s">
        <v>42</v>
      </c>
      <c r="H5" s="2" t="s">
        <v>30</v>
      </c>
      <c r="I5" s="2" t="s">
        <v>43</v>
      </c>
      <c r="J5" s="2">
        <v>7470.0</v>
      </c>
      <c r="K5" s="2">
        <v>0.0</v>
      </c>
      <c r="L5" s="2">
        <v>6753.0</v>
      </c>
      <c r="M5" s="2">
        <v>7229.0</v>
      </c>
      <c r="N5" s="2">
        <v>1.0</v>
      </c>
      <c r="O5" s="3">
        <v>1738.995282</v>
      </c>
      <c r="P5" s="7" t="str">
        <f>VLOOKUP(A5,'New Data'!A:E,2,FALSE)</f>
        <v>Male</v>
      </c>
      <c r="Q5" s="7">
        <f>VLOOKUP(A5,'New Data'!A:E,3,FALSE)</f>
        <v>53</v>
      </c>
      <c r="R5" s="7" t="str">
        <f>VLOOKUP(A5,'New Data'!A:E,4,FALSE)</f>
        <v>Delaware</v>
      </c>
      <c r="S5" s="9">
        <f>VLOOKUP(A5,'New Data'!A:E,5,FALSE)</f>
        <v>45562</v>
      </c>
      <c r="T5" s="10">
        <f t="shared" si="3"/>
        <v>1738.995282</v>
      </c>
      <c r="U5" s="11">
        <f t="shared" si="4"/>
        <v>0</v>
      </c>
      <c r="V5" s="12" t="str">
        <f t="shared" si="5"/>
        <v>#DIV/0!</v>
      </c>
      <c r="W5" s="10">
        <f t="shared" si="6"/>
        <v>232.7972265</v>
      </c>
      <c r="X5" s="11">
        <f t="shared" si="7"/>
        <v>0.01338688086</v>
      </c>
    </row>
    <row r="6">
      <c r="A6" s="7" t="str">
        <f t="shared" si="1"/>
        <v>YIFKL6363U</v>
      </c>
      <c r="B6" s="2" t="s">
        <v>44</v>
      </c>
      <c r="C6" s="2" t="s">
        <v>45</v>
      </c>
      <c r="D6" s="7" t="str">
        <f t="shared" si="2"/>
        <v>300x250 </v>
      </c>
      <c r="E6" s="2" t="s">
        <v>46</v>
      </c>
      <c r="F6" s="2" t="s">
        <v>28</v>
      </c>
      <c r="G6" s="8" t="s">
        <v>47</v>
      </c>
      <c r="H6" s="2" t="s">
        <v>48</v>
      </c>
      <c r="I6" s="2" t="s">
        <v>31</v>
      </c>
      <c r="J6" s="2">
        <v>7691.0</v>
      </c>
      <c r="K6" s="2">
        <v>0.0</v>
      </c>
      <c r="L6" s="2">
        <v>3890.0</v>
      </c>
      <c r="M6" s="2">
        <v>5905.0</v>
      </c>
      <c r="N6" s="2">
        <v>1.0</v>
      </c>
      <c r="O6" s="3">
        <v>5927.806788</v>
      </c>
      <c r="P6" s="7" t="str">
        <f>VLOOKUP(A6,'New Data'!A:E,2,FALSE)</f>
        <v>Female</v>
      </c>
      <c r="Q6" s="7">
        <f>VLOOKUP(A6,'New Data'!A:E,3,FALSE)</f>
        <v>40</v>
      </c>
      <c r="R6" s="7" t="str">
        <f>VLOOKUP(A6,'New Data'!A:E,4,FALSE)</f>
        <v>Michigan</v>
      </c>
      <c r="S6" s="9">
        <f>VLOOKUP(A6,'New Data'!A:E,5,FALSE)</f>
        <v>45145</v>
      </c>
      <c r="T6" s="10">
        <f t="shared" si="3"/>
        <v>5927.806788</v>
      </c>
      <c r="U6" s="11">
        <f t="shared" si="4"/>
        <v>0</v>
      </c>
      <c r="V6" s="12" t="str">
        <f t="shared" si="5"/>
        <v>#DIV/0!</v>
      </c>
      <c r="W6" s="10">
        <f t="shared" si="6"/>
        <v>770.7459092</v>
      </c>
      <c r="X6" s="11">
        <f t="shared" si="7"/>
        <v>0.01300221038</v>
      </c>
    </row>
    <row r="7">
      <c r="A7" s="7" t="str">
        <f t="shared" si="1"/>
        <v>KAOJS0986I</v>
      </c>
      <c r="B7" s="2" t="s">
        <v>33</v>
      </c>
      <c r="C7" s="2" t="s">
        <v>34</v>
      </c>
      <c r="D7" s="7" t="str">
        <f t="shared" si="2"/>
        <v>300x250 </v>
      </c>
      <c r="E7" s="2" t="s">
        <v>35</v>
      </c>
      <c r="F7" s="2" t="s">
        <v>36</v>
      </c>
      <c r="G7" s="8" t="s">
        <v>37</v>
      </c>
      <c r="H7" s="2" t="s">
        <v>30</v>
      </c>
      <c r="I7" s="2" t="s">
        <v>31</v>
      </c>
      <c r="J7" s="2">
        <v>8111.0</v>
      </c>
      <c r="K7" s="2">
        <v>0.0</v>
      </c>
      <c r="L7" s="2">
        <v>4346.0</v>
      </c>
      <c r="M7" s="2">
        <v>6163.0</v>
      </c>
      <c r="N7" s="2">
        <v>1.0</v>
      </c>
      <c r="O7" s="3">
        <v>5000.761206</v>
      </c>
      <c r="P7" s="7" t="str">
        <f>VLOOKUP(A7,'New Data'!A:E,2,FALSE)</f>
        <v>Female</v>
      </c>
      <c r="Q7" s="7">
        <f>VLOOKUP(A7,'New Data'!A:E,3,FALSE)</f>
        <v>34</v>
      </c>
      <c r="R7" s="7" t="str">
        <f>VLOOKUP(A7,'New Data'!A:E,4,FALSE)</f>
        <v>Arkansas</v>
      </c>
      <c r="S7" s="9">
        <f>VLOOKUP(A7,'New Data'!A:E,5,FALSE)</f>
        <v>45120</v>
      </c>
      <c r="T7" s="10">
        <f t="shared" si="3"/>
        <v>5000.761206</v>
      </c>
      <c r="U7" s="11">
        <f t="shared" si="4"/>
        <v>0</v>
      </c>
      <c r="V7" s="12" t="str">
        <f t="shared" si="5"/>
        <v>#DIV/0!</v>
      </c>
      <c r="W7" s="10">
        <f t="shared" si="6"/>
        <v>616.5406492</v>
      </c>
      <c r="X7" s="11">
        <f t="shared" si="7"/>
        <v>0.01232893601</v>
      </c>
    </row>
    <row r="8">
      <c r="A8" s="7" t="str">
        <f t="shared" si="1"/>
        <v>NXNCM3609R</v>
      </c>
      <c r="B8" s="2" t="s">
        <v>85</v>
      </c>
      <c r="C8" s="2" t="s">
        <v>86</v>
      </c>
      <c r="D8" s="7" t="str">
        <f t="shared" si="2"/>
        <v>300x250 </v>
      </c>
      <c r="E8" s="2" t="s">
        <v>87</v>
      </c>
      <c r="F8" s="2" t="s">
        <v>36</v>
      </c>
      <c r="G8" s="8" t="s">
        <v>88</v>
      </c>
      <c r="H8" s="2" t="s">
        <v>89</v>
      </c>
      <c r="I8" s="2" t="s">
        <v>31</v>
      </c>
      <c r="J8" s="2">
        <v>12710.0</v>
      </c>
      <c r="K8" s="2">
        <v>10.0</v>
      </c>
      <c r="L8" s="2">
        <v>8159.0</v>
      </c>
      <c r="M8" s="2">
        <v>11984.0</v>
      </c>
      <c r="N8" s="2">
        <v>11.0</v>
      </c>
      <c r="O8" s="3">
        <v>7851.397478</v>
      </c>
      <c r="P8" s="7" t="str">
        <f>VLOOKUP(A8,'New Data'!A:E,2,FALSE)</f>
        <v>Female</v>
      </c>
      <c r="Q8" s="7">
        <f>VLOOKUP(A8,'New Data'!A:E,3,FALSE)</f>
        <v>26</v>
      </c>
      <c r="R8" s="7" t="str">
        <f>VLOOKUP(A8,'New Data'!A:E,4,FALSE)</f>
        <v>Wyoming</v>
      </c>
      <c r="S8" s="9">
        <f>VLOOKUP(A8,'New Data'!A:E,5,FALSE)</f>
        <v>45357</v>
      </c>
      <c r="T8" s="10">
        <f t="shared" si="3"/>
        <v>713.7634071</v>
      </c>
      <c r="U8" s="11">
        <f t="shared" si="4"/>
        <v>0.0007867820614</v>
      </c>
      <c r="V8" s="12">
        <f t="shared" si="5"/>
        <v>785.1397478</v>
      </c>
      <c r="W8" s="10">
        <f t="shared" si="6"/>
        <v>617.7338692</v>
      </c>
      <c r="X8" s="11">
        <f t="shared" si="7"/>
        <v>0.08654602675</v>
      </c>
    </row>
    <row r="9">
      <c r="A9" s="7" t="str">
        <f t="shared" si="1"/>
        <v>VOFGB6363F</v>
      </c>
      <c r="B9" s="2" t="s">
        <v>119</v>
      </c>
      <c r="C9" s="2" t="s">
        <v>120</v>
      </c>
      <c r="D9" s="7" t="str">
        <f t="shared" si="2"/>
        <v>320x50 </v>
      </c>
      <c r="E9" s="2" t="s">
        <v>121</v>
      </c>
      <c r="F9" s="2" t="s">
        <v>41</v>
      </c>
      <c r="G9" s="8" t="s">
        <v>122</v>
      </c>
      <c r="H9" s="2" t="s">
        <v>30</v>
      </c>
      <c r="I9" s="2" t="s">
        <v>31</v>
      </c>
      <c r="J9" s="2">
        <v>7687.0</v>
      </c>
      <c r="K9" s="2">
        <v>10.0</v>
      </c>
      <c r="L9" s="2">
        <v>5311.0</v>
      </c>
      <c r="M9" s="2">
        <v>7266.0</v>
      </c>
      <c r="N9" s="2">
        <v>6.0</v>
      </c>
      <c r="O9" s="3">
        <v>6486.853909</v>
      </c>
      <c r="P9" s="7" t="str">
        <f>VLOOKUP(A9,'New Data'!A:E,2,FALSE)</f>
        <v>Female</v>
      </c>
      <c r="Q9" s="7">
        <f>VLOOKUP(A9,'New Data'!A:E,3,FALSE)</f>
        <v>53</v>
      </c>
      <c r="R9" s="7" t="str">
        <f>VLOOKUP(A9,'New Data'!A:E,4,FALSE)</f>
        <v>Arkansas</v>
      </c>
      <c r="S9" s="9">
        <f>VLOOKUP(A9,'New Data'!A:E,5,FALSE)</f>
        <v>45330</v>
      </c>
      <c r="T9" s="10">
        <f t="shared" si="3"/>
        <v>1081.142318</v>
      </c>
      <c r="U9" s="11">
        <f t="shared" si="4"/>
        <v>0.001300897619</v>
      </c>
      <c r="V9" s="12">
        <f t="shared" si="5"/>
        <v>648.6853909</v>
      </c>
      <c r="W9" s="10">
        <f t="shared" si="6"/>
        <v>843.8732807</v>
      </c>
      <c r="X9" s="11">
        <f t="shared" si="7"/>
        <v>0.07805385716</v>
      </c>
    </row>
    <row r="10">
      <c r="A10" s="7" t="str">
        <f t="shared" si="1"/>
        <v>DPTMM2394J</v>
      </c>
      <c r="B10" s="2" t="s">
        <v>136</v>
      </c>
      <c r="C10" s="2" t="s">
        <v>137</v>
      </c>
      <c r="D10" s="7" t="str">
        <f t="shared" si="2"/>
        <v>320x50 </v>
      </c>
      <c r="E10" s="2" t="s">
        <v>138</v>
      </c>
      <c r="F10" s="2" t="s">
        <v>28</v>
      </c>
      <c r="G10" s="8" t="s">
        <v>79</v>
      </c>
      <c r="H10" s="2" t="s">
        <v>139</v>
      </c>
      <c r="I10" s="2" t="s">
        <v>31</v>
      </c>
      <c r="J10" s="2">
        <v>16644.0</v>
      </c>
      <c r="K10" s="2">
        <v>10.0</v>
      </c>
      <c r="L10" s="2">
        <v>5055.0</v>
      </c>
      <c r="M10" s="2">
        <v>15831.0</v>
      </c>
      <c r="N10" s="2">
        <v>5.0</v>
      </c>
      <c r="O10" s="3">
        <v>6386.464232</v>
      </c>
      <c r="P10" s="7" t="str">
        <f>VLOOKUP(A10,'New Data'!A:E,2,FALSE)</f>
        <v>Male</v>
      </c>
      <c r="Q10" s="7">
        <f>VLOOKUP(A10,'New Data'!A:E,3,FALSE)</f>
        <v>19</v>
      </c>
      <c r="R10" s="7" t="str">
        <f>VLOOKUP(A10,'New Data'!A:E,4,FALSE)</f>
        <v>Oklahoma</v>
      </c>
      <c r="S10" s="9">
        <f>VLOOKUP(A10,'New Data'!A:E,5,FALSE)</f>
        <v>45301</v>
      </c>
      <c r="T10" s="10">
        <f t="shared" si="3"/>
        <v>1277.292846</v>
      </c>
      <c r="U10" s="11">
        <f t="shared" si="4"/>
        <v>0.0006008171113</v>
      </c>
      <c r="V10" s="12">
        <f t="shared" si="5"/>
        <v>638.6464232</v>
      </c>
      <c r="W10" s="10">
        <f t="shared" si="6"/>
        <v>383.7096991</v>
      </c>
      <c r="X10" s="11">
        <f t="shared" si="7"/>
        <v>0.03004085556</v>
      </c>
    </row>
    <row r="11">
      <c r="A11" s="7" t="str">
        <f t="shared" si="1"/>
        <v>HTPDW1024C</v>
      </c>
      <c r="B11" s="2" t="s">
        <v>842</v>
      </c>
      <c r="C11" s="2" t="s">
        <v>843</v>
      </c>
      <c r="D11" s="7" t="str">
        <f t="shared" si="2"/>
        <v>300x250 </v>
      </c>
      <c r="E11" s="2" t="s">
        <v>844</v>
      </c>
      <c r="F11" s="2" t="s">
        <v>36</v>
      </c>
      <c r="G11" s="8" t="s">
        <v>845</v>
      </c>
      <c r="H11" s="2" t="s">
        <v>139</v>
      </c>
      <c r="I11" s="2" t="s">
        <v>31</v>
      </c>
      <c r="J11" s="2">
        <v>8000.0</v>
      </c>
      <c r="K11" s="2">
        <v>10.0</v>
      </c>
      <c r="L11" s="2">
        <v>4400.0</v>
      </c>
      <c r="M11" s="2">
        <v>6379.0</v>
      </c>
      <c r="N11" s="2">
        <v>1.0</v>
      </c>
      <c r="O11" s="3">
        <v>6159.366902</v>
      </c>
      <c r="P11" s="7" t="str">
        <f>VLOOKUP(A11,'New Data'!A:E,2,FALSE)</f>
        <v>Male</v>
      </c>
      <c r="Q11" s="7">
        <f>VLOOKUP(A11,'New Data'!A:E,3,FALSE)</f>
        <v>39</v>
      </c>
      <c r="R11" s="7" t="str">
        <f>VLOOKUP(A11,'New Data'!A:E,4,FALSE)</f>
        <v>Alabama</v>
      </c>
      <c r="S11" s="9">
        <f>VLOOKUP(A11,'New Data'!A:E,5,FALSE)</f>
        <v>45224</v>
      </c>
      <c r="T11" s="10">
        <f t="shared" si="3"/>
        <v>6159.366902</v>
      </c>
      <c r="U11" s="11">
        <f t="shared" si="4"/>
        <v>0.00125</v>
      </c>
      <c r="V11" s="12">
        <f t="shared" si="5"/>
        <v>615.9366902</v>
      </c>
      <c r="W11" s="10">
        <f t="shared" si="6"/>
        <v>769.9208628</v>
      </c>
      <c r="X11" s="11">
        <f t="shared" si="7"/>
        <v>0.0125</v>
      </c>
    </row>
    <row r="12">
      <c r="A12" s="7" t="str">
        <f t="shared" si="1"/>
        <v>DUSFZ5266A</v>
      </c>
      <c r="B12" s="2" t="s">
        <v>865</v>
      </c>
      <c r="C12" s="2" t="s">
        <v>866</v>
      </c>
      <c r="D12" s="7" t="str">
        <f t="shared" si="2"/>
        <v>320x50 </v>
      </c>
      <c r="E12" s="2" t="s">
        <v>382</v>
      </c>
      <c r="F12" s="2" t="s">
        <v>36</v>
      </c>
      <c r="G12" s="8" t="s">
        <v>867</v>
      </c>
      <c r="H12" s="2" t="s">
        <v>30</v>
      </c>
      <c r="I12" s="2" t="s">
        <v>31</v>
      </c>
      <c r="J12" s="2">
        <v>8068.0</v>
      </c>
      <c r="K12" s="2">
        <v>10.0</v>
      </c>
      <c r="L12" s="2">
        <v>5545.0</v>
      </c>
      <c r="M12" s="2">
        <v>7554.0</v>
      </c>
      <c r="N12" s="2">
        <v>1.0</v>
      </c>
      <c r="O12" s="3">
        <v>5995.041002</v>
      </c>
      <c r="P12" s="7" t="str">
        <f>VLOOKUP(A12,'New Data'!A:E,2,FALSE)</f>
        <v>Female</v>
      </c>
      <c r="Q12" s="7">
        <f>VLOOKUP(A12,'New Data'!A:E,3,FALSE)</f>
        <v>58</v>
      </c>
      <c r="R12" s="7" t="str">
        <f>VLOOKUP(A12,'New Data'!A:E,4,FALSE)</f>
        <v>Kentucky</v>
      </c>
      <c r="S12" s="9">
        <f>VLOOKUP(A12,'New Data'!A:E,5,FALSE)</f>
        <v>45457</v>
      </c>
      <c r="T12" s="10">
        <f t="shared" si="3"/>
        <v>5995.041002</v>
      </c>
      <c r="U12" s="11">
        <f t="shared" si="4"/>
        <v>0.001239464551</v>
      </c>
      <c r="V12" s="12">
        <f t="shared" si="5"/>
        <v>599.5041002</v>
      </c>
      <c r="W12" s="10">
        <f t="shared" si="6"/>
        <v>743.0640806</v>
      </c>
      <c r="X12" s="11">
        <f t="shared" si="7"/>
        <v>0.01239464551</v>
      </c>
    </row>
    <row r="13">
      <c r="A13" s="7" t="str">
        <f t="shared" si="1"/>
        <v>KNJHG4959G</v>
      </c>
      <c r="B13" s="2" t="s">
        <v>891</v>
      </c>
      <c r="C13" s="2" t="s">
        <v>892</v>
      </c>
      <c r="D13" s="7" t="str">
        <f t="shared" si="2"/>
        <v>320x50 </v>
      </c>
      <c r="E13" s="2" t="s">
        <v>893</v>
      </c>
      <c r="F13" s="2" t="s">
        <v>36</v>
      </c>
      <c r="G13" s="8" t="s">
        <v>894</v>
      </c>
      <c r="H13" s="2" t="s">
        <v>48</v>
      </c>
      <c r="I13" s="2" t="s">
        <v>31</v>
      </c>
      <c r="J13" s="2">
        <v>7769.0</v>
      </c>
      <c r="K13" s="2">
        <v>10.0</v>
      </c>
      <c r="L13" s="2">
        <v>3152.0</v>
      </c>
      <c r="M13" s="2">
        <v>6464.0</v>
      </c>
      <c r="N13" s="2">
        <v>1.0</v>
      </c>
      <c r="O13" s="3">
        <v>5603.048132</v>
      </c>
      <c r="P13" s="7" t="str">
        <f>VLOOKUP(A13,'New Data'!A:E,2,FALSE)</f>
        <v>Female</v>
      </c>
      <c r="Q13" s="7">
        <f>VLOOKUP(A13,'New Data'!A:E,3,FALSE)</f>
        <v>64</v>
      </c>
      <c r="R13" s="7" t="str">
        <f>VLOOKUP(A13,'New Data'!A:E,4,FALSE)</f>
        <v>North Carolina</v>
      </c>
      <c r="S13" s="9">
        <f>VLOOKUP(A13,'New Data'!A:E,5,FALSE)</f>
        <v>45374</v>
      </c>
      <c r="T13" s="10">
        <f t="shared" si="3"/>
        <v>5603.048132</v>
      </c>
      <c r="U13" s="11">
        <f t="shared" si="4"/>
        <v>0.001287166946</v>
      </c>
      <c r="V13" s="12">
        <f t="shared" si="5"/>
        <v>560.3048132</v>
      </c>
      <c r="W13" s="10">
        <f t="shared" si="6"/>
        <v>721.205835</v>
      </c>
      <c r="X13" s="11">
        <f t="shared" si="7"/>
        <v>0.01287166946</v>
      </c>
    </row>
    <row r="14">
      <c r="A14" s="7" t="str">
        <f t="shared" si="1"/>
        <v>XSQXY8178A</v>
      </c>
      <c r="B14" s="2" t="s">
        <v>72</v>
      </c>
      <c r="C14" s="2" t="s">
        <v>73</v>
      </c>
      <c r="D14" s="7" t="str">
        <f t="shared" si="2"/>
        <v>300x250 </v>
      </c>
      <c r="E14" s="2" t="s">
        <v>74</v>
      </c>
      <c r="F14" s="2" t="s">
        <v>66</v>
      </c>
      <c r="G14" s="8" t="s">
        <v>75</v>
      </c>
      <c r="H14" s="2" t="s">
        <v>48</v>
      </c>
      <c r="I14" s="2" t="s">
        <v>43</v>
      </c>
      <c r="J14" s="2">
        <v>7585.0</v>
      </c>
      <c r="K14" s="2">
        <v>13.0</v>
      </c>
      <c r="L14" s="2">
        <v>5396.0</v>
      </c>
      <c r="M14" s="2">
        <v>7417.0</v>
      </c>
      <c r="N14" s="2">
        <v>24.0</v>
      </c>
      <c r="O14" s="3">
        <v>7082.653802</v>
      </c>
      <c r="P14" s="7" t="str">
        <f>VLOOKUP(A14,'New Data'!A:E,2,FALSE)</f>
        <v>Female</v>
      </c>
      <c r="Q14" s="7">
        <f>VLOOKUP(A14,'New Data'!A:E,3,FALSE)</f>
        <v>64</v>
      </c>
      <c r="R14" s="7" t="str">
        <f>VLOOKUP(A14,'New Data'!A:E,4,FALSE)</f>
        <v>Washington</v>
      </c>
      <c r="S14" s="9">
        <f>VLOOKUP(A14,'New Data'!A:E,5,FALSE)</f>
        <v>45560</v>
      </c>
      <c r="T14" s="10">
        <f t="shared" si="3"/>
        <v>295.1105751</v>
      </c>
      <c r="U14" s="11">
        <f t="shared" si="4"/>
        <v>0.001713909031</v>
      </c>
      <c r="V14" s="12">
        <f t="shared" si="5"/>
        <v>544.8195232</v>
      </c>
      <c r="W14" s="10">
        <f t="shared" si="6"/>
        <v>933.7711011</v>
      </c>
      <c r="X14" s="11">
        <f t="shared" si="7"/>
        <v>0.316413975</v>
      </c>
    </row>
    <row r="15">
      <c r="A15" s="7" t="str">
        <f t="shared" si="1"/>
        <v>NNIQN4994L</v>
      </c>
      <c r="B15" s="2" t="s">
        <v>81</v>
      </c>
      <c r="C15" s="2" t="s">
        <v>82</v>
      </c>
      <c r="D15" s="7" t="str">
        <f t="shared" si="2"/>
        <v>320x50 </v>
      </c>
      <c r="E15" s="2" t="s">
        <v>83</v>
      </c>
      <c r="F15" s="2" t="s">
        <v>36</v>
      </c>
      <c r="G15" s="8" t="s">
        <v>84</v>
      </c>
      <c r="H15" s="2" t="s">
        <v>30</v>
      </c>
      <c r="I15" s="2" t="s">
        <v>31</v>
      </c>
      <c r="J15" s="2">
        <v>21028.0</v>
      </c>
      <c r="K15" s="2">
        <v>10.0</v>
      </c>
      <c r="L15" s="2">
        <v>5781.0</v>
      </c>
      <c r="M15" s="2">
        <v>16134.0</v>
      </c>
      <c r="N15" s="2">
        <v>11.0</v>
      </c>
      <c r="O15" s="3">
        <v>5101.321655</v>
      </c>
      <c r="P15" s="7" t="str">
        <f>VLOOKUP(A15,'New Data'!A:E,2,FALSE)</f>
        <v>Male</v>
      </c>
      <c r="Q15" s="7">
        <f>VLOOKUP(A15,'New Data'!A:E,3,FALSE)</f>
        <v>41</v>
      </c>
      <c r="R15" s="7" t="str">
        <f>VLOOKUP(A15,'New Data'!A:E,4,FALSE)</f>
        <v>New York</v>
      </c>
      <c r="S15" s="9">
        <f>VLOOKUP(A15,'New Data'!A:E,5,FALSE)</f>
        <v>45241</v>
      </c>
      <c r="T15" s="10">
        <f t="shared" si="3"/>
        <v>463.7565141</v>
      </c>
      <c r="U15" s="11">
        <f t="shared" si="4"/>
        <v>0.000475556401</v>
      </c>
      <c r="V15" s="12">
        <f t="shared" si="5"/>
        <v>510.1321655</v>
      </c>
      <c r="W15" s="10">
        <f t="shared" si="6"/>
        <v>242.5966167</v>
      </c>
      <c r="X15" s="11">
        <f t="shared" si="7"/>
        <v>0.05231120411</v>
      </c>
    </row>
    <row r="16">
      <c r="A16" s="7" t="str">
        <f t="shared" si="1"/>
        <v>DUSFZ5266A</v>
      </c>
      <c r="B16" s="2" t="s">
        <v>380</v>
      </c>
      <c r="C16" s="2" t="s">
        <v>381</v>
      </c>
      <c r="D16" s="7" t="str">
        <f t="shared" si="2"/>
        <v>320x50 </v>
      </c>
      <c r="E16" s="2" t="s">
        <v>382</v>
      </c>
      <c r="F16" s="2" t="s">
        <v>28</v>
      </c>
      <c r="G16" s="8" t="s">
        <v>383</v>
      </c>
      <c r="H16" s="2" t="s">
        <v>30</v>
      </c>
      <c r="I16" s="2" t="s">
        <v>31</v>
      </c>
      <c r="J16" s="2">
        <v>12161.0</v>
      </c>
      <c r="K16" s="2">
        <v>20.0</v>
      </c>
      <c r="L16" s="2">
        <v>6284.0</v>
      </c>
      <c r="M16" s="2">
        <v>10919.0</v>
      </c>
      <c r="N16" s="2">
        <v>4.0</v>
      </c>
      <c r="O16" s="3">
        <v>7273.265988</v>
      </c>
      <c r="P16" s="7" t="str">
        <f>VLOOKUP(A16,'New Data'!A:E,2,FALSE)</f>
        <v>Female</v>
      </c>
      <c r="Q16" s="7">
        <f>VLOOKUP(A16,'New Data'!A:E,3,FALSE)</f>
        <v>58</v>
      </c>
      <c r="R16" s="7" t="str">
        <f>VLOOKUP(A16,'New Data'!A:E,4,FALSE)</f>
        <v>Kentucky</v>
      </c>
      <c r="S16" s="9">
        <f>VLOOKUP(A16,'New Data'!A:E,5,FALSE)</f>
        <v>45457</v>
      </c>
      <c r="T16" s="10">
        <f t="shared" si="3"/>
        <v>1818.316497</v>
      </c>
      <c r="U16" s="11">
        <f t="shared" si="4"/>
        <v>0.001644601595</v>
      </c>
      <c r="V16" s="12">
        <f t="shared" si="5"/>
        <v>363.6632994</v>
      </c>
      <c r="W16" s="10">
        <f t="shared" si="6"/>
        <v>598.0812423</v>
      </c>
      <c r="X16" s="11">
        <f t="shared" si="7"/>
        <v>0.03289203191</v>
      </c>
    </row>
    <row r="17">
      <c r="A17" s="7" t="str">
        <f t="shared" si="1"/>
        <v>XWYIT9866J</v>
      </c>
      <c r="B17" s="2" t="s">
        <v>264</v>
      </c>
      <c r="C17" s="2" t="s">
        <v>265</v>
      </c>
      <c r="D17" s="7" t="str">
        <f t="shared" si="2"/>
        <v>300x250 </v>
      </c>
      <c r="E17" s="2" t="s">
        <v>266</v>
      </c>
      <c r="F17" s="2" t="s">
        <v>28</v>
      </c>
      <c r="G17" s="8" t="s">
        <v>267</v>
      </c>
      <c r="H17" s="2" t="s">
        <v>30</v>
      </c>
      <c r="I17" s="2" t="s">
        <v>31</v>
      </c>
      <c r="J17" s="2">
        <v>7628.0</v>
      </c>
      <c r="K17" s="2">
        <v>19.0</v>
      </c>
      <c r="L17" s="2">
        <v>5048.0</v>
      </c>
      <c r="M17" s="2">
        <v>7154.0</v>
      </c>
      <c r="N17" s="2">
        <v>5.0</v>
      </c>
      <c r="O17" s="3">
        <v>6684.062804</v>
      </c>
      <c r="P17" s="7" t="str">
        <f>VLOOKUP(A17,'New Data'!A:E,2,FALSE)</f>
        <v>Female</v>
      </c>
      <c r="Q17" s="7">
        <f>VLOOKUP(A17,'New Data'!A:E,3,FALSE)</f>
        <v>53</v>
      </c>
      <c r="R17" s="7" t="str">
        <f>VLOOKUP(A17,'New Data'!A:E,4,FALSE)</f>
        <v>Utah</v>
      </c>
      <c r="S17" s="9">
        <f>VLOOKUP(A17,'New Data'!A:E,5,FALSE)</f>
        <v>45428</v>
      </c>
      <c r="T17" s="10">
        <f t="shared" si="3"/>
        <v>1336.812561</v>
      </c>
      <c r="U17" s="11">
        <f t="shared" si="4"/>
        <v>0.002490823283</v>
      </c>
      <c r="V17" s="12">
        <f t="shared" si="5"/>
        <v>351.7927792</v>
      </c>
      <c r="W17" s="10">
        <f t="shared" si="6"/>
        <v>876.253645</v>
      </c>
      <c r="X17" s="11">
        <f t="shared" si="7"/>
        <v>0.06554798112</v>
      </c>
    </row>
    <row r="18">
      <c r="A18" s="7" t="str">
        <f t="shared" si="1"/>
        <v>ZXLIT6695R</v>
      </c>
      <c r="B18" s="2" t="s">
        <v>539</v>
      </c>
      <c r="C18" s="2" t="s">
        <v>540</v>
      </c>
      <c r="D18" s="7" t="str">
        <f t="shared" si="2"/>
        <v>300x250 </v>
      </c>
      <c r="E18" s="2" t="s">
        <v>541</v>
      </c>
      <c r="F18" s="2" t="s">
        <v>66</v>
      </c>
      <c r="G18" s="8" t="s">
        <v>468</v>
      </c>
      <c r="H18" s="2" t="s">
        <v>212</v>
      </c>
      <c r="I18" s="2" t="s">
        <v>31</v>
      </c>
      <c r="J18" s="2">
        <v>8187.0</v>
      </c>
      <c r="K18" s="2">
        <v>20.0</v>
      </c>
      <c r="L18" s="2">
        <v>4888.0</v>
      </c>
      <c r="M18" s="2">
        <v>7510.0</v>
      </c>
      <c r="N18" s="2">
        <v>3.0</v>
      </c>
      <c r="O18" s="3">
        <v>6980.229304</v>
      </c>
      <c r="P18" s="7" t="str">
        <f>VLOOKUP(A18,'New Data'!A:E,2,FALSE)</f>
        <v>Female</v>
      </c>
      <c r="Q18" s="7">
        <f>VLOOKUP(A18,'New Data'!A:E,3,FALSE)</f>
        <v>61</v>
      </c>
      <c r="R18" s="7" t="str">
        <f>VLOOKUP(A18,'New Data'!A:E,4,FALSE)</f>
        <v>Arizona</v>
      </c>
      <c r="S18" s="9">
        <f>VLOOKUP(A18,'New Data'!A:E,5,FALSE)</f>
        <v>45510</v>
      </c>
      <c r="T18" s="10">
        <f t="shared" si="3"/>
        <v>2326.743101</v>
      </c>
      <c r="U18" s="11">
        <f t="shared" si="4"/>
        <v>0.002442897276</v>
      </c>
      <c r="V18" s="12">
        <f t="shared" si="5"/>
        <v>349.0114652</v>
      </c>
      <c r="W18" s="10">
        <f t="shared" si="6"/>
        <v>852.5991577</v>
      </c>
      <c r="X18" s="11">
        <f t="shared" si="7"/>
        <v>0.03664345914</v>
      </c>
    </row>
    <row r="19">
      <c r="A19" s="7" t="str">
        <f t="shared" si="1"/>
        <v>EZLPP1861T</v>
      </c>
      <c r="B19" s="2" t="s">
        <v>542</v>
      </c>
      <c r="C19" s="2" t="s">
        <v>543</v>
      </c>
      <c r="D19" s="7" t="str">
        <f t="shared" si="2"/>
        <v>300x250 </v>
      </c>
      <c r="E19" s="2" t="s">
        <v>544</v>
      </c>
      <c r="F19" s="2" t="s">
        <v>66</v>
      </c>
      <c r="G19" s="8" t="s">
        <v>151</v>
      </c>
      <c r="H19" s="2" t="s">
        <v>48</v>
      </c>
      <c r="I19" s="2" t="s">
        <v>31</v>
      </c>
      <c r="J19" s="2">
        <v>7229.0</v>
      </c>
      <c r="K19" s="2">
        <v>20.0</v>
      </c>
      <c r="L19" s="2">
        <v>5668.0</v>
      </c>
      <c r="M19" s="2">
        <v>6760.0</v>
      </c>
      <c r="N19" s="2">
        <v>3.0</v>
      </c>
      <c r="O19" s="3">
        <v>6812.588702</v>
      </c>
      <c r="P19" s="7" t="str">
        <f>VLOOKUP(A19,'New Data'!A:E,2,FALSE)</f>
        <v>Female</v>
      </c>
      <c r="Q19" s="7">
        <f>VLOOKUP(A19,'New Data'!A:E,3,FALSE)</f>
        <v>38</v>
      </c>
      <c r="R19" s="7" t="str">
        <f>VLOOKUP(A19,'New Data'!A:E,4,FALSE)</f>
        <v>Colorado</v>
      </c>
      <c r="S19" s="9">
        <f>VLOOKUP(A19,'New Data'!A:E,5,FALSE)</f>
        <v>45489</v>
      </c>
      <c r="T19" s="10">
        <f t="shared" si="3"/>
        <v>2270.862901</v>
      </c>
      <c r="U19" s="11">
        <f t="shared" si="4"/>
        <v>0.002766634389</v>
      </c>
      <c r="V19" s="12">
        <f t="shared" si="5"/>
        <v>340.6294351</v>
      </c>
      <c r="W19" s="10">
        <f t="shared" si="6"/>
        <v>942.3971091</v>
      </c>
      <c r="X19" s="11">
        <f t="shared" si="7"/>
        <v>0.04149951584</v>
      </c>
    </row>
    <row r="20">
      <c r="A20" s="7" t="str">
        <f t="shared" si="1"/>
        <v>WNXZE3849P</v>
      </c>
      <c r="B20" s="2" t="s">
        <v>553</v>
      </c>
      <c r="C20" s="2" t="s">
        <v>554</v>
      </c>
      <c r="D20" s="7" t="str">
        <f t="shared" si="2"/>
        <v>320x50 </v>
      </c>
      <c r="E20" s="2" t="s">
        <v>555</v>
      </c>
      <c r="F20" s="2" t="s">
        <v>41</v>
      </c>
      <c r="G20" s="8" t="s">
        <v>263</v>
      </c>
      <c r="H20" s="2" t="s">
        <v>30</v>
      </c>
      <c r="I20" s="2" t="s">
        <v>31</v>
      </c>
      <c r="J20" s="2">
        <v>7514.0</v>
      </c>
      <c r="K20" s="2">
        <v>20.0</v>
      </c>
      <c r="L20" s="2">
        <v>2646.0</v>
      </c>
      <c r="M20" s="2">
        <v>3373.0</v>
      </c>
      <c r="N20" s="2">
        <v>3.0</v>
      </c>
      <c r="O20" s="3">
        <v>6756.295179</v>
      </c>
      <c r="P20" s="7" t="str">
        <f>VLOOKUP(A20,'New Data'!A:E,2,FALSE)</f>
        <v>Female</v>
      </c>
      <c r="Q20" s="7">
        <f>VLOOKUP(A20,'New Data'!A:E,3,FALSE)</f>
        <v>58</v>
      </c>
      <c r="R20" s="7" t="str">
        <f>VLOOKUP(A20,'New Data'!A:E,4,FALSE)</f>
        <v>Maine</v>
      </c>
      <c r="S20" s="9">
        <f>VLOOKUP(A20,'New Data'!A:E,5,FALSE)</f>
        <v>45365</v>
      </c>
      <c r="T20" s="10">
        <f t="shared" si="3"/>
        <v>2252.098393</v>
      </c>
      <c r="U20" s="11">
        <f t="shared" si="4"/>
        <v>0.002661698163</v>
      </c>
      <c r="V20" s="12">
        <f t="shared" si="5"/>
        <v>337.814759</v>
      </c>
      <c r="W20" s="10">
        <f t="shared" si="6"/>
        <v>899.1609235</v>
      </c>
      <c r="X20" s="11">
        <f t="shared" si="7"/>
        <v>0.03992547245</v>
      </c>
    </row>
    <row r="21">
      <c r="A21" s="7" t="str">
        <f t="shared" si="1"/>
        <v>DEIGT6412A</v>
      </c>
      <c r="B21" s="2" t="s">
        <v>103</v>
      </c>
      <c r="C21" s="2" t="s">
        <v>104</v>
      </c>
      <c r="D21" s="7" t="str">
        <f t="shared" si="2"/>
        <v>300x250 </v>
      </c>
      <c r="E21" s="2" t="s">
        <v>105</v>
      </c>
      <c r="F21" s="2" t="s">
        <v>66</v>
      </c>
      <c r="G21" s="8" t="s">
        <v>106</v>
      </c>
      <c r="H21" s="2" t="s">
        <v>30</v>
      </c>
      <c r="I21" s="2" t="s">
        <v>43</v>
      </c>
      <c r="J21" s="2">
        <v>7695.0</v>
      </c>
      <c r="K21" s="2">
        <v>20.0</v>
      </c>
      <c r="L21" s="2">
        <v>3481.0</v>
      </c>
      <c r="M21" s="2">
        <v>7050.0</v>
      </c>
      <c r="N21" s="2">
        <v>14.0</v>
      </c>
      <c r="O21" s="3">
        <v>6727.440499</v>
      </c>
      <c r="P21" s="7" t="str">
        <f>VLOOKUP(A21,'New Data'!A:E,2,FALSE)</f>
        <v>Female</v>
      </c>
      <c r="Q21" s="7">
        <f>VLOOKUP(A21,'New Data'!A:E,3,FALSE)</f>
        <v>24</v>
      </c>
      <c r="R21" s="7" t="str">
        <f>VLOOKUP(A21,'New Data'!A:E,4,FALSE)</f>
        <v>Oregon</v>
      </c>
      <c r="S21" s="9">
        <f>VLOOKUP(A21,'New Data'!A:E,5,FALSE)</f>
        <v>45281</v>
      </c>
      <c r="T21" s="10">
        <f t="shared" si="3"/>
        <v>480.5314642</v>
      </c>
      <c r="U21" s="11">
        <f t="shared" si="4"/>
        <v>0.002599090318</v>
      </c>
      <c r="V21" s="12">
        <f t="shared" si="5"/>
        <v>336.372025</v>
      </c>
      <c r="W21" s="10">
        <f t="shared" si="6"/>
        <v>874.2612734</v>
      </c>
      <c r="X21" s="11">
        <f t="shared" si="7"/>
        <v>0.1819363223</v>
      </c>
    </row>
    <row r="22">
      <c r="A22" s="7" t="str">
        <f t="shared" si="1"/>
        <v>PHTXE1764B</v>
      </c>
      <c r="B22" s="2" t="s">
        <v>63</v>
      </c>
      <c r="C22" s="2" t="s">
        <v>64</v>
      </c>
      <c r="D22" s="7" t="str">
        <f t="shared" si="2"/>
        <v>300x250 </v>
      </c>
      <c r="E22" s="2" t="s">
        <v>65</v>
      </c>
      <c r="F22" s="2" t="s">
        <v>66</v>
      </c>
      <c r="G22" s="8" t="s">
        <v>67</v>
      </c>
      <c r="H22" s="2" t="s">
        <v>30</v>
      </c>
      <c r="I22" s="2" t="s">
        <v>43</v>
      </c>
      <c r="J22" s="2">
        <v>7447.0</v>
      </c>
      <c r="K22" s="2">
        <v>10.0</v>
      </c>
      <c r="L22" s="2">
        <v>4163.0</v>
      </c>
      <c r="M22" s="2">
        <v>5586.0</v>
      </c>
      <c r="N22" s="2">
        <v>19.0</v>
      </c>
      <c r="O22" s="3">
        <v>3311.941246</v>
      </c>
      <c r="P22" s="7" t="str">
        <f>VLOOKUP(A22,'New Data'!A:E,2,FALSE)</f>
        <v>Female</v>
      </c>
      <c r="Q22" s="7">
        <f>VLOOKUP(A22,'New Data'!A:E,3,FALSE)</f>
        <v>60</v>
      </c>
      <c r="R22" s="7" t="str">
        <f>VLOOKUP(A22,'New Data'!A:E,4,FALSE)</f>
        <v>Alaska</v>
      </c>
      <c r="S22" s="9">
        <f>VLOOKUP(A22,'New Data'!A:E,5,FALSE)</f>
        <v>45148</v>
      </c>
      <c r="T22" s="10">
        <f t="shared" si="3"/>
        <v>174.3126972</v>
      </c>
      <c r="U22" s="11">
        <f t="shared" si="4"/>
        <v>0.001342822613</v>
      </c>
      <c r="V22" s="12">
        <f t="shared" si="5"/>
        <v>331.1941246</v>
      </c>
      <c r="W22" s="10">
        <f t="shared" si="6"/>
        <v>444.7349598</v>
      </c>
      <c r="X22" s="11">
        <f t="shared" si="7"/>
        <v>0.2551362965</v>
      </c>
    </row>
    <row r="23">
      <c r="A23" s="7" t="str">
        <f t="shared" si="1"/>
        <v>XTHAC0632A</v>
      </c>
      <c r="B23" s="2" t="s">
        <v>852</v>
      </c>
      <c r="C23" s="2" t="s">
        <v>853</v>
      </c>
      <c r="D23" s="7" t="str">
        <f t="shared" si="2"/>
        <v>300x250 </v>
      </c>
      <c r="E23" s="2" t="s">
        <v>854</v>
      </c>
      <c r="F23" s="2" t="s">
        <v>36</v>
      </c>
      <c r="G23" s="8" t="s">
        <v>275</v>
      </c>
      <c r="H23" s="2" t="s">
        <v>30</v>
      </c>
      <c r="I23" s="2" t="s">
        <v>31</v>
      </c>
      <c r="J23" s="2">
        <v>7862.0</v>
      </c>
      <c r="K23" s="2">
        <v>20.0</v>
      </c>
      <c r="L23" s="2">
        <v>2152.0</v>
      </c>
      <c r="M23" s="2">
        <v>6039.0</v>
      </c>
      <c r="N23" s="2">
        <v>2.0</v>
      </c>
      <c r="O23" s="3">
        <v>6506.433687</v>
      </c>
      <c r="P23" s="7" t="str">
        <f>VLOOKUP(A23,'New Data'!A:E,2,FALSE)</f>
        <v>Male</v>
      </c>
      <c r="Q23" s="7">
        <f>VLOOKUP(A23,'New Data'!A:E,3,FALSE)</f>
        <v>29</v>
      </c>
      <c r="R23" s="7" t="str">
        <f>VLOOKUP(A23,'New Data'!A:E,4,FALSE)</f>
        <v>Arkansas</v>
      </c>
      <c r="S23" s="9">
        <f>VLOOKUP(A23,'New Data'!A:E,5,FALSE)</f>
        <v>45039</v>
      </c>
      <c r="T23" s="10">
        <f t="shared" si="3"/>
        <v>3253.216844</v>
      </c>
      <c r="U23" s="11">
        <f t="shared" si="4"/>
        <v>0.002543881964</v>
      </c>
      <c r="V23" s="12">
        <f t="shared" si="5"/>
        <v>325.3216844</v>
      </c>
      <c r="W23" s="10">
        <f t="shared" si="6"/>
        <v>827.5799653</v>
      </c>
      <c r="X23" s="11">
        <f t="shared" si="7"/>
        <v>0.02543881964</v>
      </c>
    </row>
    <row r="24">
      <c r="A24" s="7" t="str">
        <f t="shared" si="1"/>
        <v>TOJEA8998J</v>
      </c>
      <c r="B24" s="2" t="s">
        <v>560</v>
      </c>
      <c r="C24" s="2" t="s">
        <v>561</v>
      </c>
      <c r="D24" s="7" t="str">
        <f t="shared" si="2"/>
        <v>300x50 </v>
      </c>
      <c r="E24" s="2" t="s">
        <v>562</v>
      </c>
      <c r="F24" s="2" t="s">
        <v>36</v>
      </c>
      <c r="G24" s="8" t="s">
        <v>479</v>
      </c>
      <c r="H24" s="2" t="s">
        <v>62</v>
      </c>
      <c r="I24" s="2" t="s">
        <v>31</v>
      </c>
      <c r="J24" s="2">
        <v>11789.0</v>
      </c>
      <c r="K24" s="2">
        <v>20.0</v>
      </c>
      <c r="L24" s="2">
        <v>6187.0</v>
      </c>
      <c r="M24" s="2">
        <v>10028.0</v>
      </c>
      <c r="N24" s="2">
        <v>3.0</v>
      </c>
      <c r="O24" s="3">
        <v>6505.526456</v>
      </c>
      <c r="P24" s="7" t="str">
        <f>VLOOKUP(A24,'New Data'!A:E,2,FALSE)</f>
        <v>Male</v>
      </c>
      <c r="Q24" s="7">
        <f>VLOOKUP(A24,'New Data'!A:E,3,FALSE)</f>
        <v>56</v>
      </c>
      <c r="R24" s="7" t="str">
        <f>VLOOKUP(A24,'New Data'!A:E,4,FALSE)</f>
        <v>Massachusetts</v>
      </c>
      <c r="S24" s="9">
        <f>VLOOKUP(A24,'New Data'!A:E,5,FALSE)</f>
        <v>44946</v>
      </c>
      <c r="T24" s="10">
        <f t="shared" si="3"/>
        <v>2168.508819</v>
      </c>
      <c r="U24" s="11">
        <f t="shared" si="4"/>
        <v>0.001696496734</v>
      </c>
      <c r="V24" s="12">
        <f t="shared" si="5"/>
        <v>325.2763228</v>
      </c>
      <c r="W24" s="10">
        <f t="shared" si="6"/>
        <v>551.8302194</v>
      </c>
      <c r="X24" s="11">
        <f t="shared" si="7"/>
        <v>0.02544745101</v>
      </c>
    </row>
    <row r="25">
      <c r="A25" s="7" t="str">
        <f t="shared" si="1"/>
        <v>LAUXF7510L</v>
      </c>
      <c r="B25" s="2" t="s">
        <v>1509</v>
      </c>
      <c r="C25" s="2" t="s">
        <v>1510</v>
      </c>
      <c r="D25" s="7" t="str">
        <f t="shared" si="2"/>
        <v>300x250 </v>
      </c>
      <c r="E25" s="2" t="s">
        <v>333</v>
      </c>
      <c r="F25" s="2" t="s">
        <v>66</v>
      </c>
      <c r="G25" s="8" t="s">
        <v>1511</v>
      </c>
      <c r="H25" s="2" t="s">
        <v>30</v>
      </c>
      <c r="I25" s="2" t="s">
        <v>31</v>
      </c>
      <c r="J25" s="2">
        <v>8097.0</v>
      </c>
      <c r="K25" s="2">
        <v>20.0</v>
      </c>
      <c r="L25" s="2">
        <v>4942.0</v>
      </c>
      <c r="M25" s="2">
        <v>6868.0</v>
      </c>
      <c r="N25" s="2">
        <v>1.0</v>
      </c>
      <c r="O25" s="3">
        <v>6177.464545</v>
      </c>
      <c r="P25" s="7" t="str">
        <f>VLOOKUP(A25,'New Data'!A:E,2,FALSE)</f>
        <v>Female</v>
      </c>
      <c r="Q25" s="7">
        <f>VLOOKUP(A25,'New Data'!A:E,3,FALSE)</f>
        <v>30</v>
      </c>
      <c r="R25" s="7" t="str">
        <f>VLOOKUP(A25,'New Data'!A:E,4,FALSE)</f>
        <v>West Virginia</v>
      </c>
      <c r="S25" s="9">
        <f>VLOOKUP(A25,'New Data'!A:E,5,FALSE)</f>
        <v>45430</v>
      </c>
      <c r="T25" s="10">
        <f t="shared" si="3"/>
        <v>6177.464545</v>
      </c>
      <c r="U25" s="11">
        <f t="shared" si="4"/>
        <v>0.002470050636</v>
      </c>
      <c r="V25" s="12">
        <f t="shared" si="5"/>
        <v>308.8732273</v>
      </c>
      <c r="W25" s="10">
        <f t="shared" si="6"/>
        <v>762.9325114</v>
      </c>
      <c r="X25" s="11">
        <f t="shared" si="7"/>
        <v>0.01235025318</v>
      </c>
    </row>
    <row r="26">
      <c r="A26" s="7" t="str">
        <f t="shared" si="1"/>
        <v>ZYYBI7750V</v>
      </c>
      <c r="B26" s="2" t="s">
        <v>1482</v>
      </c>
      <c r="C26" s="2" t="s">
        <v>1483</v>
      </c>
      <c r="D26" s="7" t="str">
        <f t="shared" si="2"/>
        <v>320x50 </v>
      </c>
      <c r="E26" s="2" t="s">
        <v>1484</v>
      </c>
      <c r="F26" s="2" t="s">
        <v>36</v>
      </c>
      <c r="G26" s="8" t="s">
        <v>1485</v>
      </c>
      <c r="H26" s="2" t="s">
        <v>30</v>
      </c>
      <c r="I26" s="2" t="s">
        <v>31</v>
      </c>
      <c r="J26" s="2">
        <v>7806.0</v>
      </c>
      <c r="K26" s="2">
        <v>20.0</v>
      </c>
      <c r="L26" s="2">
        <v>3150.0</v>
      </c>
      <c r="M26" s="2">
        <v>7247.0</v>
      </c>
      <c r="N26" s="2">
        <v>1.0</v>
      </c>
      <c r="O26" s="3">
        <v>6162.320833</v>
      </c>
      <c r="P26" s="7" t="str">
        <f>VLOOKUP(A26,'New Data'!A:E,2,FALSE)</f>
        <v>Female</v>
      </c>
      <c r="Q26" s="7">
        <f>VLOOKUP(A26,'New Data'!A:E,3,FALSE)</f>
        <v>23</v>
      </c>
      <c r="R26" s="7" t="str">
        <f>VLOOKUP(A26,'New Data'!A:E,4,FALSE)</f>
        <v>Delaware</v>
      </c>
      <c r="S26" s="9">
        <f>VLOOKUP(A26,'New Data'!A:E,5,FALSE)</f>
        <v>45435</v>
      </c>
      <c r="T26" s="10">
        <f t="shared" si="3"/>
        <v>6162.320833</v>
      </c>
      <c r="U26" s="11">
        <f t="shared" si="4"/>
        <v>0.002562131694</v>
      </c>
      <c r="V26" s="12">
        <f t="shared" si="5"/>
        <v>308.1160417</v>
      </c>
      <c r="W26" s="10">
        <f t="shared" si="6"/>
        <v>789.4338756</v>
      </c>
      <c r="X26" s="11">
        <f t="shared" si="7"/>
        <v>0.01281065847</v>
      </c>
    </row>
    <row r="27">
      <c r="A27" s="7" t="str">
        <f t="shared" si="1"/>
        <v>VPBJO3661M</v>
      </c>
      <c r="B27" s="2" t="s">
        <v>1507</v>
      </c>
      <c r="C27" s="2" t="s">
        <v>1508</v>
      </c>
      <c r="D27" s="7" t="str">
        <f t="shared" si="2"/>
        <v>320x50 </v>
      </c>
      <c r="E27" s="2" t="s">
        <v>113</v>
      </c>
      <c r="F27" s="2" t="s">
        <v>41</v>
      </c>
      <c r="G27" s="8" t="s">
        <v>102</v>
      </c>
      <c r="H27" s="2" t="s">
        <v>48</v>
      </c>
      <c r="I27" s="2" t="s">
        <v>31</v>
      </c>
      <c r="J27" s="2">
        <v>8204.0</v>
      </c>
      <c r="K27" s="2">
        <v>20.0</v>
      </c>
      <c r="L27" s="2">
        <v>1348.0</v>
      </c>
      <c r="M27" s="2">
        <v>7832.0</v>
      </c>
      <c r="N27" s="2">
        <v>1.0</v>
      </c>
      <c r="O27" s="3">
        <v>5973.379892</v>
      </c>
      <c r="P27" s="7" t="str">
        <f>VLOOKUP(A27,'New Data'!A:E,2,FALSE)</f>
        <v>Female</v>
      </c>
      <c r="Q27" s="7">
        <f>VLOOKUP(A27,'New Data'!A:E,3,FALSE)</f>
        <v>41</v>
      </c>
      <c r="R27" s="7" t="str">
        <f>VLOOKUP(A27,'New Data'!A:E,4,FALSE)</f>
        <v>Oregon</v>
      </c>
      <c r="S27" s="9">
        <f>VLOOKUP(A27,'New Data'!A:E,5,FALSE)</f>
        <v>45165</v>
      </c>
      <c r="T27" s="10">
        <f t="shared" si="3"/>
        <v>5973.379892</v>
      </c>
      <c r="U27" s="11">
        <f t="shared" si="4"/>
        <v>0.002437835202</v>
      </c>
      <c r="V27" s="12">
        <f t="shared" si="5"/>
        <v>298.6689946</v>
      </c>
      <c r="W27" s="10">
        <f t="shared" si="6"/>
        <v>728.1057889</v>
      </c>
      <c r="X27" s="11">
        <f t="shared" si="7"/>
        <v>0.01218917601</v>
      </c>
    </row>
    <row r="28">
      <c r="A28" s="7" t="str">
        <f t="shared" si="1"/>
        <v>UYBWI6518W</v>
      </c>
      <c r="B28" s="2" t="s">
        <v>127</v>
      </c>
      <c r="C28" s="2" t="s">
        <v>128</v>
      </c>
      <c r="D28" s="7" t="str">
        <f t="shared" si="2"/>
        <v>300x50 </v>
      </c>
      <c r="E28" s="2" t="s">
        <v>129</v>
      </c>
      <c r="F28" s="2" t="s">
        <v>41</v>
      </c>
      <c r="G28" s="8" t="s">
        <v>130</v>
      </c>
      <c r="H28" s="2" t="s">
        <v>30</v>
      </c>
      <c r="I28" s="2" t="s">
        <v>31</v>
      </c>
      <c r="J28" s="2">
        <v>7822.0</v>
      </c>
      <c r="K28" s="2">
        <v>25.0</v>
      </c>
      <c r="L28" s="2">
        <v>3786.0</v>
      </c>
      <c r="M28" s="2">
        <v>7232.0</v>
      </c>
      <c r="N28" s="2">
        <v>13.0</v>
      </c>
      <c r="O28" s="3">
        <v>6781.821647</v>
      </c>
      <c r="P28" s="7" t="str">
        <f>VLOOKUP(A28,'New Data'!A:E,2,FALSE)</f>
        <v>Male</v>
      </c>
      <c r="Q28" s="7">
        <f>VLOOKUP(A28,'New Data'!A:E,3,FALSE)</f>
        <v>23</v>
      </c>
      <c r="R28" s="7" t="str">
        <f>VLOOKUP(A28,'New Data'!A:E,4,FALSE)</f>
        <v>Alaska</v>
      </c>
      <c r="S28" s="9">
        <f>VLOOKUP(A28,'New Data'!A:E,5,FALSE)</f>
        <v>45369</v>
      </c>
      <c r="T28" s="10">
        <f t="shared" si="3"/>
        <v>521.6785882</v>
      </c>
      <c r="U28" s="11">
        <f t="shared" si="4"/>
        <v>0.003196113526</v>
      </c>
      <c r="V28" s="12">
        <f t="shared" si="5"/>
        <v>271.2728659</v>
      </c>
      <c r="W28" s="10">
        <f t="shared" si="6"/>
        <v>867.0188759</v>
      </c>
      <c r="X28" s="11">
        <f t="shared" si="7"/>
        <v>0.1661979033</v>
      </c>
    </row>
    <row r="29">
      <c r="A29" s="7" t="str">
        <f t="shared" si="1"/>
        <v>JHQYJ2545D</v>
      </c>
      <c r="B29" s="2" t="s">
        <v>563</v>
      </c>
      <c r="C29" s="2" t="s">
        <v>564</v>
      </c>
      <c r="D29" s="7" t="str">
        <f t="shared" si="2"/>
        <v>320x50 </v>
      </c>
      <c r="E29" s="2" t="s">
        <v>565</v>
      </c>
      <c r="F29" s="2" t="s">
        <v>28</v>
      </c>
      <c r="G29" s="8" t="s">
        <v>169</v>
      </c>
      <c r="H29" s="2" t="s">
        <v>234</v>
      </c>
      <c r="I29" s="2" t="s">
        <v>31</v>
      </c>
      <c r="J29" s="2">
        <v>7530.0</v>
      </c>
      <c r="K29" s="2">
        <v>20.0</v>
      </c>
      <c r="L29" s="2">
        <v>5468.0</v>
      </c>
      <c r="M29" s="2">
        <v>7298.0</v>
      </c>
      <c r="N29" s="2">
        <v>3.0</v>
      </c>
      <c r="O29" s="3">
        <v>5038.714067</v>
      </c>
      <c r="P29" s="7" t="str">
        <f>VLOOKUP(A29,'New Data'!A:E,2,FALSE)</f>
        <v>Female</v>
      </c>
      <c r="Q29" s="7">
        <f>VLOOKUP(A29,'New Data'!A:E,3,FALSE)</f>
        <v>23</v>
      </c>
      <c r="R29" s="7" t="str">
        <f>VLOOKUP(A29,'New Data'!A:E,4,FALSE)</f>
        <v>New York</v>
      </c>
      <c r="S29" s="9">
        <f>VLOOKUP(A29,'New Data'!A:E,5,FALSE)</f>
        <v>44927</v>
      </c>
      <c r="T29" s="10">
        <f t="shared" si="3"/>
        <v>1679.571356</v>
      </c>
      <c r="U29" s="11">
        <f t="shared" si="4"/>
        <v>0.002656042497</v>
      </c>
      <c r="V29" s="12">
        <f t="shared" si="5"/>
        <v>251.9357034</v>
      </c>
      <c r="W29" s="10">
        <f t="shared" si="6"/>
        <v>669.1519345</v>
      </c>
      <c r="X29" s="11">
        <f t="shared" si="7"/>
        <v>0.03984063745</v>
      </c>
    </row>
    <row r="30">
      <c r="A30" s="7" t="str">
        <f t="shared" si="1"/>
        <v>MKJOS9956B</v>
      </c>
      <c r="B30" s="2" t="s">
        <v>166</v>
      </c>
      <c r="C30" s="2" t="s">
        <v>167</v>
      </c>
      <c r="D30" s="7" t="str">
        <f t="shared" si="2"/>
        <v>300x250 </v>
      </c>
      <c r="E30" s="2" t="s">
        <v>168</v>
      </c>
      <c r="F30" s="2" t="s">
        <v>28</v>
      </c>
      <c r="G30" s="8" t="s">
        <v>169</v>
      </c>
      <c r="H30" s="2" t="s">
        <v>48</v>
      </c>
      <c r="I30" s="2" t="s">
        <v>31</v>
      </c>
      <c r="J30" s="2">
        <v>8217.0</v>
      </c>
      <c r="K30" s="2">
        <v>25.0</v>
      </c>
      <c r="L30" s="2">
        <v>5740.0</v>
      </c>
      <c r="M30" s="2">
        <v>8009.0</v>
      </c>
      <c r="N30" s="2">
        <v>11.0</v>
      </c>
      <c r="O30" s="3">
        <v>6051.334623</v>
      </c>
      <c r="P30" s="7" t="str">
        <f>VLOOKUP(A30,'New Data'!A:E,2,FALSE)</f>
        <v>Female</v>
      </c>
      <c r="Q30" s="7">
        <f>VLOOKUP(A30,'New Data'!A:E,3,FALSE)</f>
        <v>33</v>
      </c>
      <c r="R30" s="7" t="str">
        <f>VLOOKUP(A30,'New Data'!A:E,4,FALSE)</f>
        <v>Indiana</v>
      </c>
      <c r="S30" s="9">
        <f>VLOOKUP(A30,'New Data'!A:E,5,FALSE)</f>
        <v>45399</v>
      </c>
      <c r="T30" s="10">
        <f t="shared" si="3"/>
        <v>550.1213294</v>
      </c>
      <c r="U30" s="11">
        <f t="shared" si="4"/>
        <v>0.003042472922</v>
      </c>
      <c r="V30" s="12">
        <f t="shared" si="5"/>
        <v>242.0533849</v>
      </c>
      <c r="W30" s="10">
        <f t="shared" si="6"/>
        <v>736.4408693</v>
      </c>
      <c r="X30" s="11">
        <f t="shared" si="7"/>
        <v>0.1338688086</v>
      </c>
    </row>
    <row r="31">
      <c r="A31" s="7" t="str">
        <f t="shared" si="1"/>
        <v>URJMU3263E</v>
      </c>
      <c r="B31" s="2" t="s">
        <v>170</v>
      </c>
      <c r="C31" s="2" t="s">
        <v>171</v>
      </c>
      <c r="D31" s="7" t="str">
        <f t="shared" si="2"/>
        <v>320x50 </v>
      </c>
      <c r="E31" s="2" t="s">
        <v>172</v>
      </c>
      <c r="F31" s="2" t="s">
        <v>66</v>
      </c>
      <c r="G31" s="8" t="s">
        <v>173</v>
      </c>
      <c r="H31" s="2" t="s">
        <v>135</v>
      </c>
      <c r="I31" s="2" t="s">
        <v>31</v>
      </c>
      <c r="J31" s="2">
        <v>9867.0</v>
      </c>
      <c r="K31" s="2">
        <v>30.0</v>
      </c>
      <c r="L31" s="2">
        <v>6867.0</v>
      </c>
      <c r="M31" s="2">
        <v>9347.0</v>
      </c>
      <c r="N31" s="2">
        <v>12.0</v>
      </c>
      <c r="O31" s="3">
        <v>6839.569086</v>
      </c>
      <c r="P31" s="7" t="str">
        <f>VLOOKUP(A31,'New Data'!A:E,2,FALSE)</f>
        <v>Male</v>
      </c>
      <c r="Q31" s="7">
        <f>VLOOKUP(A31,'New Data'!A:E,3,FALSE)</f>
        <v>41</v>
      </c>
      <c r="R31" s="7" t="str">
        <f>VLOOKUP(A31,'New Data'!A:E,4,FALSE)</f>
        <v>Alaska</v>
      </c>
      <c r="S31" s="9">
        <f>VLOOKUP(A31,'New Data'!A:E,5,FALSE)</f>
        <v>45270</v>
      </c>
      <c r="T31" s="10">
        <f t="shared" si="3"/>
        <v>569.9640905</v>
      </c>
      <c r="U31" s="11">
        <f t="shared" si="4"/>
        <v>0.003040437823</v>
      </c>
      <c r="V31" s="12">
        <f t="shared" si="5"/>
        <v>227.9856362</v>
      </c>
      <c r="W31" s="10">
        <f t="shared" si="6"/>
        <v>693.1761514</v>
      </c>
      <c r="X31" s="11">
        <f t="shared" si="7"/>
        <v>0.1216175129</v>
      </c>
    </row>
    <row r="32">
      <c r="A32" s="7" t="str">
        <f t="shared" si="1"/>
        <v>MKCYW5699X</v>
      </c>
      <c r="B32" s="2" t="s">
        <v>315</v>
      </c>
      <c r="C32" s="2" t="s">
        <v>316</v>
      </c>
      <c r="D32" s="7" t="str">
        <f t="shared" si="2"/>
        <v>300x250 </v>
      </c>
      <c r="E32" s="2" t="s">
        <v>317</v>
      </c>
      <c r="F32" s="2" t="s">
        <v>36</v>
      </c>
      <c r="G32" s="8" t="s">
        <v>318</v>
      </c>
      <c r="H32" s="2" t="s">
        <v>48</v>
      </c>
      <c r="I32" s="2" t="s">
        <v>31</v>
      </c>
      <c r="J32" s="2">
        <v>8362.0</v>
      </c>
      <c r="K32" s="2">
        <v>31.0</v>
      </c>
      <c r="L32" s="2">
        <v>5959.0</v>
      </c>
      <c r="M32" s="2">
        <v>7947.0</v>
      </c>
      <c r="N32" s="2">
        <v>7.0</v>
      </c>
      <c r="O32" s="3">
        <v>6997.468963</v>
      </c>
      <c r="P32" s="7" t="str">
        <f>VLOOKUP(A32,'New Data'!A:E,2,FALSE)</f>
        <v>Male</v>
      </c>
      <c r="Q32" s="7">
        <f>VLOOKUP(A32,'New Data'!A:E,3,FALSE)</f>
        <v>24</v>
      </c>
      <c r="R32" s="7" t="str">
        <f>VLOOKUP(A32,'New Data'!A:E,4,FALSE)</f>
        <v>Maine</v>
      </c>
      <c r="S32" s="9">
        <f>VLOOKUP(A32,'New Data'!A:E,5,FALSE)</f>
        <v>45517</v>
      </c>
      <c r="T32" s="10">
        <f t="shared" si="3"/>
        <v>999.6384233</v>
      </c>
      <c r="U32" s="11">
        <f t="shared" si="4"/>
        <v>0.00370724707</v>
      </c>
      <c r="V32" s="12">
        <f t="shared" si="5"/>
        <v>225.7248053</v>
      </c>
      <c r="W32" s="10">
        <f t="shared" si="6"/>
        <v>836.8176229</v>
      </c>
      <c r="X32" s="11">
        <f t="shared" si="7"/>
        <v>0.08371203061</v>
      </c>
    </row>
    <row r="33">
      <c r="A33" s="7" t="str">
        <f t="shared" si="1"/>
        <v>XNMNN2508C</v>
      </c>
      <c r="B33" s="2" t="s">
        <v>855</v>
      </c>
      <c r="C33" s="2" t="s">
        <v>856</v>
      </c>
      <c r="D33" s="7" t="str">
        <f t="shared" si="2"/>
        <v>300x250 </v>
      </c>
      <c r="E33" s="2" t="s">
        <v>857</v>
      </c>
      <c r="F33" s="2" t="s">
        <v>28</v>
      </c>
      <c r="G33" s="8" t="s">
        <v>858</v>
      </c>
      <c r="H33" s="2" t="s">
        <v>30</v>
      </c>
      <c r="I33" s="2" t="s">
        <v>31</v>
      </c>
      <c r="J33" s="2">
        <v>7472.0</v>
      </c>
      <c r="K33" s="2">
        <v>10.0</v>
      </c>
      <c r="L33" s="2">
        <v>1191.0</v>
      </c>
      <c r="M33" s="2">
        <v>5883.0</v>
      </c>
      <c r="N33" s="2">
        <v>1.0</v>
      </c>
      <c r="O33" s="3">
        <v>2183.952037</v>
      </c>
      <c r="P33" s="7" t="str">
        <f>VLOOKUP(A33,'New Data'!A:E,2,FALSE)</f>
        <v>Female</v>
      </c>
      <c r="Q33" s="7">
        <f>VLOOKUP(A33,'New Data'!A:E,3,FALSE)</f>
        <v>43</v>
      </c>
      <c r="R33" s="7" t="str">
        <f>VLOOKUP(A33,'New Data'!A:E,4,FALSE)</f>
        <v>Colorado</v>
      </c>
      <c r="S33" s="9">
        <f>VLOOKUP(A33,'New Data'!A:E,5,FALSE)</f>
        <v>45405</v>
      </c>
      <c r="T33" s="10">
        <f t="shared" si="3"/>
        <v>2183.952037</v>
      </c>
      <c r="U33" s="11">
        <f t="shared" si="4"/>
        <v>0.001338329764</v>
      </c>
      <c r="V33" s="12">
        <f t="shared" si="5"/>
        <v>218.3952037</v>
      </c>
      <c r="W33" s="10">
        <f t="shared" si="6"/>
        <v>292.2848015</v>
      </c>
      <c r="X33" s="11">
        <f t="shared" si="7"/>
        <v>0.01338329764</v>
      </c>
    </row>
    <row r="34">
      <c r="A34" s="7" t="str">
        <f t="shared" si="1"/>
        <v>HYWBU2767P</v>
      </c>
      <c r="B34" s="2" t="s">
        <v>115</v>
      </c>
      <c r="C34" s="2" t="s">
        <v>116</v>
      </c>
      <c r="D34" s="7" t="str">
        <f t="shared" si="2"/>
        <v>320x50 </v>
      </c>
      <c r="E34" s="2" t="s">
        <v>117</v>
      </c>
      <c r="F34" s="2" t="s">
        <v>28</v>
      </c>
      <c r="G34" s="8" t="s">
        <v>118</v>
      </c>
      <c r="H34" s="2" t="s">
        <v>30</v>
      </c>
      <c r="I34" s="2" t="s">
        <v>31</v>
      </c>
      <c r="J34" s="2">
        <v>9153.0</v>
      </c>
      <c r="K34" s="2">
        <v>23.0</v>
      </c>
      <c r="L34" s="2">
        <v>4345.0</v>
      </c>
      <c r="M34" s="2">
        <v>8376.0</v>
      </c>
      <c r="N34" s="2">
        <v>14.0</v>
      </c>
      <c r="O34" s="3">
        <v>5007.525805</v>
      </c>
      <c r="P34" s="7" t="str">
        <f>VLOOKUP(A34,'New Data'!A:E,2,FALSE)</f>
        <v>Male</v>
      </c>
      <c r="Q34" s="7">
        <f>VLOOKUP(A34,'New Data'!A:E,3,FALSE)</f>
        <v>51</v>
      </c>
      <c r="R34" s="7" t="str">
        <f>VLOOKUP(A34,'New Data'!A:E,4,FALSE)</f>
        <v>Pennsylvania</v>
      </c>
      <c r="S34" s="9">
        <f>VLOOKUP(A34,'New Data'!A:E,5,FALSE)</f>
        <v>45161</v>
      </c>
      <c r="T34" s="10">
        <f t="shared" si="3"/>
        <v>357.6804146</v>
      </c>
      <c r="U34" s="11">
        <f t="shared" si="4"/>
        <v>0.002512837321</v>
      </c>
      <c r="V34" s="12">
        <f t="shared" si="5"/>
        <v>217.7185133</v>
      </c>
      <c r="W34" s="10">
        <f t="shared" si="6"/>
        <v>547.0912056</v>
      </c>
      <c r="X34" s="11">
        <f t="shared" si="7"/>
        <v>0.1529553152</v>
      </c>
    </row>
    <row r="35">
      <c r="A35" s="7" t="str">
        <f t="shared" si="1"/>
        <v>HFPQI8101C</v>
      </c>
      <c r="B35" s="2" t="s">
        <v>1744</v>
      </c>
      <c r="C35" s="2" t="s">
        <v>1745</v>
      </c>
      <c r="D35" s="7" t="str">
        <f t="shared" si="2"/>
        <v>300x250 </v>
      </c>
      <c r="E35" s="2" t="s">
        <v>1746</v>
      </c>
      <c r="F35" s="2" t="s">
        <v>36</v>
      </c>
      <c r="G35" s="8" t="s">
        <v>279</v>
      </c>
      <c r="H35" s="2" t="s">
        <v>30</v>
      </c>
      <c r="I35" s="2" t="s">
        <v>31</v>
      </c>
      <c r="J35" s="2">
        <v>7789.0</v>
      </c>
      <c r="K35" s="2">
        <v>30.0</v>
      </c>
      <c r="L35" s="2">
        <v>4655.0</v>
      </c>
      <c r="M35" s="2">
        <v>7434.0</v>
      </c>
      <c r="N35" s="2">
        <v>1.0</v>
      </c>
      <c r="O35" s="3">
        <v>6396.868763</v>
      </c>
      <c r="P35" s="7" t="str">
        <f>VLOOKUP(A35,'New Data'!A:E,2,FALSE)</f>
        <v>Male</v>
      </c>
      <c r="Q35" s="7">
        <f>VLOOKUP(A35,'New Data'!A:E,3,FALSE)</f>
        <v>23</v>
      </c>
      <c r="R35" s="7" t="str">
        <f>VLOOKUP(A35,'New Data'!A:E,4,FALSE)</f>
        <v>California</v>
      </c>
      <c r="S35" s="9">
        <f>VLOOKUP(A35,'New Data'!A:E,5,FALSE)</f>
        <v>45521</v>
      </c>
      <c r="T35" s="10">
        <f t="shared" si="3"/>
        <v>6396.868763</v>
      </c>
      <c r="U35" s="11">
        <f t="shared" si="4"/>
        <v>0.003851585569</v>
      </c>
      <c r="V35" s="12">
        <f t="shared" si="5"/>
        <v>213.2289588</v>
      </c>
      <c r="W35" s="10">
        <f t="shared" si="6"/>
        <v>821.2695806</v>
      </c>
      <c r="X35" s="11">
        <f t="shared" si="7"/>
        <v>0.01283861856</v>
      </c>
    </row>
    <row r="36">
      <c r="A36" s="7" t="str">
        <f t="shared" si="1"/>
        <v>YTVZF7096N</v>
      </c>
      <c r="B36" s="2" t="s">
        <v>256</v>
      </c>
      <c r="C36" s="2" t="s">
        <v>257</v>
      </c>
      <c r="D36" s="7" t="str">
        <f t="shared" si="2"/>
        <v>300x250 </v>
      </c>
      <c r="E36" s="2" t="s">
        <v>258</v>
      </c>
      <c r="F36" s="2" t="s">
        <v>28</v>
      </c>
      <c r="G36" s="8" t="s">
        <v>259</v>
      </c>
      <c r="H36" s="2" t="s">
        <v>48</v>
      </c>
      <c r="I36" s="2" t="s">
        <v>31</v>
      </c>
      <c r="J36" s="2">
        <v>12092.0</v>
      </c>
      <c r="K36" s="2">
        <v>30.0</v>
      </c>
      <c r="L36" s="2">
        <v>2042.0</v>
      </c>
      <c r="M36" s="2">
        <v>10315.0</v>
      </c>
      <c r="N36" s="2">
        <v>8.0</v>
      </c>
      <c r="O36" s="3">
        <v>6245.134793</v>
      </c>
      <c r="P36" s="7" t="str">
        <f>VLOOKUP(A36,'New Data'!A:E,2,FALSE)</f>
        <v>Male</v>
      </c>
      <c r="Q36" s="7">
        <f>VLOOKUP(A36,'New Data'!A:E,3,FALSE)</f>
        <v>41</v>
      </c>
      <c r="R36" s="7" t="str">
        <f>VLOOKUP(A36,'New Data'!A:E,4,FALSE)</f>
        <v>Hawaii</v>
      </c>
      <c r="S36" s="9">
        <f>VLOOKUP(A36,'New Data'!A:E,5,FALSE)</f>
        <v>44938</v>
      </c>
      <c r="T36" s="10">
        <f t="shared" si="3"/>
        <v>780.6418491</v>
      </c>
      <c r="U36" s="11">
        <f t="shared" si="4"/>
        <v>0.00248097916</v>
      </c>
      <c r="V36" s="12">
        <f t="shared" si="5"/>
        <v>208.1711598</v>
      </c>
      <c r="W36" s="10">
        <f t="shared" si="6"/>
        <v>516.468309</v>
      </c>
      <c r="X36" s="11">
        <f t="shared" si="7"/>
        <v>0.06615944426</v>
      </c>
    </row>
    <row r="37">
      <c r="A37" s="7" t="str">
        <f t="shared" si="1"/>
        <v>XNMNN2508C</v>
      </c>
      <c r="B37" s="2" t="s">
        <v>958</v>
      </c>
      <c r="C37" s="2" t="s">
        <v>959</v>
      </c>
      <c r="D37" s="7" t="str">
        <f t="shared" si="2"/>
        <v>320x50 </v>
      </c>
      <c r="E37" s="2" t="s">
        <v>960</v>
      </c>
      <c r="F37" s="2" t="s">
        <v>66</v>
      </c>
      <c r="G37" s="8" t="s">
        <v>143</v>
      </c>
      <c r="H37" s="2" t="s">
        <v>30</v>
      </c>
      <c r="I37" s="2" t="s">
        <v>31</v>
      </c>
      <c r="J37" s="2">
        <v>11511.0</v>
      </c>
      <c r="K37" s="2">
        <v>33.0</v>
      </c>
      <c r="L37" s="2">
        <v>8268.0</v>
      </c>
      <c r="M37" s="2">
        <v>11042.0</v>
      </c>
      <c r="N37" s="2">
        <v>3.0</v>
      </c>
      <c r="O37" s="3">
        <v>6815.712325</v>
      </c>
      <c r="P37" s="7" t="str">
        <f>VLOOKUP(A37,'New Data'!A:E,2,FALSE)</f>
        <v>Female</v>
      </c>
      <c r="Q37" s="7">
        <f>VLOOKUP(A37,'New Data'!A:E,3,FALSE)</f>
        <v>43</v>
      </c>
      <c r="R37" s="7" t="str">
        <f>VLOOKUP(A37,'New Data'!A:E,4,FALSE)</f>
        <v>Colorado</v>
      </c>
      <c r="S37" s="9">
        <f>VLOOKUP(A37,'New Data'!A:E,5,FALSE)</f>
        <v>45405</v>
      </c>
      <c r="T37" s="10">
        <f t="shared" si="3"/>
        <v>2271.904108</v>
      </c>
      <c r="U37" s="11">
        <f t="shared" si="4"/>
        <v>0.002866823039</v>
      </c>
      <c r="V37" s="12">
        <f t="shared" si="5"/>
        <v>206.5367371</v>
      </c>
      <c r="W37" s="10">
        <f t="shared" si="6"/>
        <v>592.1042763</v>
      </c>
      <c r="X37" s="11">
        <f t="shared" si="7"/>
        <v>0.02606202763</v>
      </c>
    </row>
    <row r="38">
      <c r="A38" s="7" t="str">
        <f t="shared" si="1"/>
        <v>XNMNN2508C</v>
      </c>
      <c r="B38" s="2" t="s">
        <v>1077</v>
      </c>
      <c r="C38" s="2" t="s">
        <v>1078</v>
      </c>
      <c r="D38" s="7" t="str">
        <f t="shared" si="2"/>
        <v>300x250 </v>
      </c>
      <c r="E38" s="2" t="s">
        <v>857</v>
      </c>
      <c r="F38" s="2" t="s">
        <v>66</v>
      </c>
      <c r="G38" s="8" t="s">
        <v>114</v>
      </c>
      <c r="H38" s="2" t="s">
        <v>48</v>
      </c>
      <c r="I38" s="2" t="s">
        <v>43</v>
      </c>
      <c r="J38" s="2">
        <v>10815.0</v>
      </c>
      <c r="K38" s="2">
        <v>25.0</v>
      </c>
      <c r="L38" s="2">
        <v>4321.0</v>
      </c>
      <c r="M38" s="2">
        <v>9646.0</v>
      </c>
      <c r="N38" s="2">
        <v>2.0</v>
      </c>
      <c r="O38" s="3">
        <v>4921.594843</v>
      </c>
      <c r="P38" s="7" t="str">
        <f>VLOOKUP(A38,'New Data'!A:E,2,FALSE)</f>
        <v>Female</v>
      </c>
      <c r="Q38" s="7">
        <f>VLOOKUP(A38,'New Data'!A:E,3,FALSE)</f>
        <v>43</v>
      </c>
      <c r="R38" s="7" t="str">
        <f>VLOOKUP(A38,'New Data'!A:E,4,FALSE)</f>
        <v>Colorado</v>
      </c>
      <c r="S38" s="9">
        <f>VLOOKUP(A38,'New Data'!A:E,5,FALSE)</f>
        <v>45405</v>
      </c>
      <c r="T38" s="10">
        <f t="shared" si="3"/>
        <v>2460.797422</v>
      </c>
      <c r="U38" s="11">
        <f t="shared" si="4"/>
        <v>0.002311604253</v>
      </c>
      <c r="V38" s="12">
        <f t="shared" si="5"/>
        <v>196.8637937</v>
      </c>
      <c r="W38" s="10">
        <f t="shared" si="6"/>
        <v>455.0711829</v>
      </c>
      <c r="X38" s="11">
        <f t="shared" si="7"/>
        <v>0.01849283403</v>
      </c>
    </row>
    <row r="39">
      <c r="A39" s="7" t="str">
        <f t="shared" si="1"/>
        <v>HXCRN4463P</v>
      </c>
      <c r="B39" s="2" t="s">
        <v>221</v>
      </c>
      <c r="C39" s="2" t="s">
        <v>222</v>
      </c>
      <c r="D39" s="7" t="str">
        <f t="shared" si="2"/>
        <v>300x250 </v>
      </c>
      <c r="E39" s="2" t="s">
        <v>223</v>
      </c>
      <c r="F39" s="2" t="s">
        <v>66</v>
      </c>
      <c r="G39" s="8" t="s">
        <v>114</v>
      </c>
      <c r="H39" s="2" t="s">
        <v>89</v>
      </c>
      <c r="I39" s="2" t="s">
        <v>53</v>
      </c>
      <c r="J39" s="2">
        <v>16978.0</v>
      </c>
      <c r="K39" s="2">
        <v>30.0</v>
      </c>
      <c r="L39" s="2">
        <v>8367.0</v>
      </c>
      <c r="M39" s="2">
        <v>15731.0</v>
      </c>
      <c r="N39" s="2">
        <v>9.0</v>
      </c>
      <c r="O39" s="3">
        <v>5886.071146</v>
      </c>
      <c r="P39" s="7" t="str">
        <f>VLOOKUP(A39,'New Data'!A:E,2,FALSE)</f>
        <v>Female</v>
      </c>
      <c r="Q39" s="7">
        <f>VLOOKUP(A39,'New Data'!A:E,3,FALSE)</f>
        <v>31</v>
      </c>
      <c r="R39" s="7" t="str">
        <f>VLOOKUP(A39,'New Data'!A:E,4,FALSE)</f>
        <v>Illinois</v>
      </c>
      <c r="S39" s="9">
        <f>VLOOKUP(A39,'New Data'!A:E,5,FALSE)</f>
        <v>45526</v>
      </c>
      <c r="T39" s="10">
        <f t="shared" si="3"/>
        <v>654.0079051</v>
      </c>
      <c r="U39" s="11">
        <f t="shared" si="4"/>
        <v>0.001766992579</v>
      </c>
      <c r="V39" s="12">
        <f t="shared" si="5"/>
        <v>196.2023715</v>
      </c>
      <c r="W39" s="10">
        <f t="shared" si="6"/>
        <v>346.6881344</v>
      </c>
      <c r="X39" s="11">
        <f t="shared" si="7"/>
        <v>0.05300977736</v>
      </c>
    </row>
    <row r="40">
      <c r="A40" s="7" t="str">
        <f t="shared" si="1"/>
        <v>FBZDK4515D</v>
      </c>
      <c r="B40" s="2" t="s">
        <v>700</v>
      </c>
      <c r="C40" s="2" t="s">
        <v>701</v>
      </c>
      <c r="D40" s="7" t="str">
        <f t="shared" si="2"/>
        <v>300x250 </v>
      </c>
      <c r="E40" s="2" t="s">
        <v>702</v>
      </c>
      <c r="F40" s="2" t="s">
        <v>66</v>
      </c>
      <c r="G40" s="8" t="s">
        <v>548</v>
      </c>
      <c r="H40" s="2" t="s">
        <v>89</v>
      </c>
      <c r="I40" s="2" t="s">
        <v>31</v>
      </c>
      <c r="J40" s="2">
        <v>8273.0</v>
      </c>
      <c r="K40" s="2">
        <v>24.0</v>
      </c>
      <c r="L40" s="2">
        <v>1929.0</v>
      </c>
      <c r="M40" s="2">
        <v>7441.0</v>
      </c>
      <c r="N40" s="2">
        <v>3.0</v>
      </c>
      <c r="O40" s="3">
        <v>4689.521024</v>
      </c>
      <c r="P40" s="7" t="str">
        <f>VLOOKUP(A40,'New Data'!A:E,2,FALSE)</f>
        <v>Female</v>
      </c>
      <c r="Q40" s="7">
        <f>VLOOKUP(A40,'New Data'!A:E,3,FALSE)</f>
        <v>61</v>
      </c>
      <c r="R40" s="7" t="str">
        <f>VLOOKUP(A40,'New Data'!A:E,4,FALSE)</f>
        <v>Vermont</v>
      </c>
      <c r="S40" s="9">
        <f>VLOOKUP(A40,'New Data'!A:E,5,FALSE)</f>
        <v>45431</v>
      </c>
      <c r="T40" s="10">
        <f t="shared" si="3"/>
        <v>1563.173675</v>
      </c>
      <c r="U40" s="11">
        <f t="shared" si="4"/>
        <v>0.002901003264</v>
      </c>
      <c r="V40" s="12">
        <f t="shared" si="5"/>
        <v>195.3967093</v>
      </c>
      <c r="W40" s="10">
        <f t="shared" si="6"/>
        <v>566.8464915</v>
      </c>
      <c r="X40" s="11">
        <f t="shared" si="7"/>
        <v>0.0362625408</v>
      </c>
    </row>
    <row r="41">
      <c r="A41" s="7" t="str">
        <f t="shared" si="1"/>
        <v>LLQYY4909B</v>
      </c>
      <c r="B41" s="2" t="s">
        <v>887</v>
      </c>
      <c r="C41" s="2" t="s">
        <v>888</v>
      </c>
      <c r="D41" s="7" t="str">
        <f t="shared" si="2"/>
        <v>300x50 </v>
      </c>
      <c r="E41" s="2" t="s">
        <v>889</v>
      </c>
      <c r="F41" s="2" t="s">
        <v>36</v>
      </c>
      <c r="G41" s="8" t="s">
        <v>890</v>
      </c>
      <c r="H41" s="2" t="s">
        <v>62</v>
      </c>
      <c r="I41" s="2" t="s">
        <v>31</v>
      </c>
      <c r="J41" s="2">
        <v>7531.0</v>
      </c>
      <c r="K41" s="2">
        <v>10.0</v>
      </c>
      <c r="L41" s="2">
        <v>3059.0</v>
      </c>
      <c r="M41" s="2">
        <v>6523.0</v>
      </c>
      <c r="N41" s="2">
        <v>1.0</v>
      </c>
      <c r="O41" s="3">
        <v>1937.058388</v>
      </c>
      <c r="P41" s="7" t="str">
        <f>VLOOKUP(A41,'New Data'!A:E,2,FALSE)</f>
        <v>Female</v>
      </c>
      <c r="Q41" s="7">
        <f>VLOOKUP(A41,'New Data'!A:E,3,FALSE)</f>
        <v>36</v>
      </c>
      <c r="R41" s="7" t="str">
        <f>VLOOKUP(A41,'New Data'!A:E,4,FALSE)</f>
        <v>New York</v>
      </c>
      <c r="S41" s="9">
        <f>VLOOKUP(A41,'New Data'!A:E,5,FALSE)</f>
        <v>45332</v>
      </c>
      <c r="T41" s="10">
        <f t="shared" si="3"/>
        <v>1937.058388</v>
      </c>
      <c r="U41" s="11">
        <f t="shared" si="4"/>
        <v>0.001327844908</v>
      </c>
      <c r="V41" s="12">
        <f t="shared" si="5"/>
        <v>193.7058388</v>
      </c>
      <c r="W41" s="10">
        <f t="shared" si="6"/>
        <v>257.2113116</v>
      </c>
      <c r="X41" s="11">
        <f t="shared" si="7"/>
        <v>0.01327844908</v>
      </c>
    </row>
    <row r="42">
      <c r="A42" s="7" t="str">
        <f t="shared" si="1"/>
        <v>YHBPW3142T</v>
      </c>
      <c r="B42" s="2" t="s">
        <v>884</v>
      </c>
      <c r="C42" s="2" t="s">
        <v>885</v>
      </c>
      <c r="D42" s="7" t="str">
        <f t="shared" si="2"/>
        <v>320x50 </v>
      </c>
      <c r="E42" s="2" t="s">
        <v>886</v>
      </c>
      <c r="F42" s="2" t="s">
        <v>41</v>
      </c>
      <c r="G42" s="8" t="s">
        <v>211</v>
      </c>
      <c r="H42" s="2" t="s">
        <v>30</v>
      </c>
      <c r="I42" s="2" t="s">
        <v>31</v>
      </c>
      <c r="J42" s="2">
        <v>9515.0</v>
      </c>
      <c r="K42" s="2">
        <v>30.0</v>
      </c>
      <c r="L42" s="2">
        <v>6169.0</v>
      </c>
      <c r="M42" s="2">
        <v>9138.0</v>
      </c>
      <c r="N42" s="2">
        <v>3.0</v>
      </c>
      <c r="O42" s="3">
        <v>5776.508186</v>
      </c>
      <c r="P42" s="7" t="str">
        <f>VLOOKUP(A42,'New Data'!A:E,2,FALSE)</f>
        <v>Female</v>
      </c>
      <c r="Q42" s="7">
        <f>VLOOKUP(A42,'New Data'!A:E,3,FALSE)</f>
        <v>43</v>
      </c>
      <c r="R42" s="7" t="str">
        <f>VLOOKUP(A42,'New Data'!A:E,4,FALSE)</f>
        <v>New Jersey</v>
      </c>
      <c r="S42" s="9">
        <f>VLOOKUP(A42,'New Data'!A:E,5,FALSE)</f>
        <v>44993</v>
      </c>
      <c r="T42" s="10">
        <f t="shared" si="3"/>
        <v>1925.502729</v>
      </c>
      <c r="U42" s="11">
        <f t="shared" si="4"/>
        <v>0.003152916448</v>
      </c>
      <c r="V42" s="12">
        <f t="shared" si="5"/>
        <v>192.5502729</v>
      </c>
      <c r="W42" s="10">
        <f t="shared" si="6"/>
        <v>607.0949223</v>
      </c>
      <c r="X42" s="11">
        <f t="shared" si="7"/>
        <v>0.03152916448</v>
      </c>
    </row>
    <row r="43">
      <c r="A43" s="7" t="str">
        <f t="shared" si="1"/>
        <v>FRRDD3353T</v>
      </c>
      <c r="B43" s="2" t="s">
        <v>730</v>
      </c>
      <c r="C43" s="2" t="s">
        <v>731</v>
      </c>
      <c r="D43" s="7" t="str">
        <f t="shared" si="2"/>
        <v>320x50 </v>
      </c>
      <c r="E43" s="2" t="s">
        <v>732</v>
      </c>
      <c r="F43" s="2" t="s">
        <v>66</v>
      </c>
      <c r="G43" s="8" t="s">
        <v>733</v>
      </c>
      <c r="H43" s="2" t="s">
        <v>48</v>
      </c>
      <c r="I43" s="2" t="s">
        <v>31</v>
      </c>
      <c r="J43" s="2">
        <v>10835.0</v>
      </c>
      <c r="K43" s="2">
        <v>25.0</v>
      </c>
      <c r="L43" s="2">
        <v>2888.0</v>
      </c>
      <c r="M43" s="2">
        <v>10487.0</v>
      </c>
      <c r="N43" s="2">
        <v>3.0</v>
      </c>
      <c r="O43" s="3">
        <v>4704.249956</v>
      </c>
      <c r="P43" s="7" t="str">
        <f>VLOOKUP(A43,'New Data'!A:E,2,FALSE)</f>
        <v>Female</v>
      </c>
      <c r="Q43" s="7">
        <f>VLOOKUP(A43,'New Data'!A:E,3,FALSE)</f>
        <v>50</v>
      </c>
      <c r="R43" s="7" t="str">
        <f>VLOOKUP(A43,'New Data'!A:E,4,FALSE)</f>
        <v>Virginia</v>
      </c>
      <c r="S43" s="9">
        <f>VLOOKUP(A43,'New Data'!A:E,5,FALSE)</f>
        <v>44936</v>
      </c>
      <c r="T43" s="10">
        <f t="shared" si="3"/>
        <v>1568.083319</v>
      </c>
      <c r="U43" s="11">
        <f t="shared" si="4"/>
        <v>0.002307337333</v>
      </c>
      <c r="V43" s="12">
        <f t="shared" si="5"/>
        <v>188.1699982</v>
      </c>
      <c r="W43" s="10">
        <f t="shared" si="6"/>
        <v>434.1716618</v>
      </c>
      <c r="X43" s="11">
        <f t="shared" si="7"/>
        <v>0.02768804799</v>
      </c>
    </row>
    <row r="44">
      <c r="A44" s="7" t="str">
        <f t="shared" si="1"/>
        <v>PFARI5934S</v>
      </c>
      <c r="B44" s="2" t="s">
        <v>296</v>
      </c>
      <c r="C44" s="2" t="s">
        <v>297</v>
      </c>
      <c r="D44" s="7" t="str">
        <f t="shared" si="2"/>
        <v>300x250 </v>
      </c>
      <c r="E44" s="2" t="s">
        <v>298</v>
      </c>
      <c r="F44" s="2" t="s">
        <v>66</v>
      </c>
      <c r="G44" s="8" t="s">
        <v>299</v>
      </c>
      <c r="H44" s="2" t="s">
        <v>139</v>
      </c>
      <c r="I44" s="2" t="s">
        <v>31</v>
      </c>
      <c r="J44" s="2">
        <v>14224.0</v>
      </c>
      <c r="K44" s="2">
        <v>30.0</v>
      </c>
      <c r="L44" s="2">
        <v>2549.0</v>
      </c>
      <c r="M44" s="2">
        <v>11974.0</v>
      </c>
      <c r="N44" s="2">
        <v>7.0</v>
      </c>
      <c r="O44" s="3">
        <v>5637.303497</v>
      </c>
      <c r="P44" s="7" t="str">
        <f>VLOOKUP(A44,'New Data'!A:E,2,FALSE)</f>
        <v>Male</v>
      </c>
      <c r="Q44" s="7">
        <f>VLOOKUP(A44,'New Data'!A:E,3,FALSE)</f>
        <v>43</v>
      </c>
      <c r="R44" s="7" t="str">
        <f>VLOOKUP(A44,'New Data'!A:E,4,FALSE)</f>
        <v>Kansas</v>
      </c>
      <c r="S44" s="9">
        <f>VLOOKUP(A44,'New Data'!A:E,5,FALSE)</f>
        <v>45057</v>
      </c>
      <c r="T44" s="10">
        <f t="shared" si="3"/>
        <v>805.329071</v>
      </c>
      <c r="U44" s="11">
        <f t="shared" si="4"/>
        <v>0.002109111361</v>
      </c>
      <c r="V44" s="12">
        <f t="shared" si="5"/>
        <v>187.9101166</v>
      </c>
      <c r="W44" s="10">
        <f t="shared" si="6"/>
        <v>396.3233617</v>
      </c>
      <c r="X44" s="11">
        <f t="shared" si="7"/>
        <v>0.04921259843</v>
      </c>
    </row>
    <row r="45">
      <c r="A45" s="7" t="str">
        <f t="shared" si="1"/>
        <v>MCGLF9586W</v>
      </c>
      <c r="B45" s="2" t="s">
        <v>528</v>
      </c>
      <c r="C45" s="2" t="s">
        <v>529</v>
      </c>
      <c r="D45" s="7" t="str">
        <f t="shared" si="2"/>
        <v>300x250 </v>
      </c>
      <c r="E45" s="2" t="s">
        <v>530</v>
      </c>
      <c r="F45" s="2" t="s">
        <v>36</v>
      </c>
      <c r="G45" s="8" t="s">
        <v>419</v>
      </c>
      <c r="H45" s="2" t="s">
        <v>62</v>
      </c>
      <c r="I45" s="2" t="s">
        <v>31</v>
      </c>
      <c r="J45" s="2">
        <v>9362.0</v>
      </c>
      <c r="K45" s="2">
        <v>39.0</v>
      </c>
      <c r="L45" s="2">
        <v>5202.0</v>
      </c>
      <c r="M45" s="2">
        <v>8928.0</v>
      </c>
      <c r="N45" s="2">
        <v>6.0</v>
      </c>
      <c r="O45" s="3">
        <v>7312.492757</v>
      </c>
      <c r="P45" s="7" t="str">
        <f>VLOOKUP(A45,'New Data'!A:E,2,FALSE)</f>
        <v>Female</v>
      </c>
      <c r="Q45" s="7">
        <f>VLOOKUP(A45,'New Data'!A:E,3,FALSE)</f>
        <v>62</v>
      </c>
      <c r="R45" s="7" t="str">
        <f>VLOOKUP(A45,'New Data'!A:E,4,FALSE)</f>
        <v>Utah</v>
      </c>
      <c r="S45" s="9">
        <f>VLOOKUP(A45,'New Data'!A:E,5,FALSE)</f>
        <v>45383</v>
      </c>
      <c r="T45" s="10">
        <f t="shared" si="3"/>
        <v>1218.748793</v>
      </c>
      <c r="U45" s="11">
        <f t="shared" si="4"/>
        <v>0.004165776543</v>
      </c>
      <c r="V45" s="12">
        <f t="shared" si="5"/>
        <v>187.4998143</v>
      </c>
      <c r="W45" s="10">
        <f t="shared" si="6"/>
        <v>781.0823282</v>
      </c>
      <c r="X45" s="11">
        <f t="shared" si="7"/>
        <v>0.0640888699</v>
      </c>
    </row>
    <row r="46">
      <c r="A46" s="7" t="str">
        <f t="shared" si="1"/>
        <v>JNBOH4462V</v>
      </c>
      <c r="B46" s="2" t="s">
        <v>235</v>
      </c>
      <c r="C46" s="2" t="s">
        <v>236</v>
      </c>
      <c r="D46" s="7" t="str">
        <f t="shared" si="2"/>
        <v>320x50 </v>
      </c>
      <c r="E46" s="2" t="s">
        <v>237</v>
      </c>
      <c r="F46" s="2" t="s">
        <v>41</v>
      </c>
      <c r="G46" s="8" t="s">
        <v>238</v>
      </c>
      <c r="H46" s="2" t="s">
        <v>239</v>
      </c>
      <c r="I46" s="2" t="s">
        <v>31</v>
      </c>
      <c r="J46" s="2">
        <v>19334.0</v>
      </c>
      <c r="K46" s="2">
        <v>40.0</v>
      </c>
      <c r="L46" s="2">
        <v>8673.0</v>
      </c>
      <c r="M46" s="2">
        <v>18578.0</v>
      </c>
      <c r="N46" s="2">
        <v>11.0</v>
      </c>
      <c r="O46" s="3">
        <v>7292.135059</v>
      </c>
      <c r="P46" s="7" t="str">
        <f>VLOOKUP(A46,'New Data'!A:E,2,FALSE)</f>
        <v>Female</v>
      </c>
      <c r="Q46" s="7">
        <f>VLOOKUP(A46,'New Data'!A:E,3,FALSE)</f>
        <v>24</v>
      </c>
      <c r="R46" s="7" t="str">
        <f>VLOOKUP(A46,'New Data'!A:E,4,FALSE)</f>
        <v>New York</v>
      </c>
      <c r="S46" s="9">
        <f>VLOOKUP(A46,'New Data'!A:E,5,FALSE)</f>
        <v>45352</v>
      </c>
      <c r="T46" s="10">
        <f t="shared" si="3"/>
        <v>662.921369</v>
      </c>
      <c r="U46" s="11">
        <f t="shared" si="4"/>
        <v>0.002068894176</v>
      </c>
      <c r="V46" s="12">
        <f t="shared" si="5"/>
        <v>182.3033765</v>
      </c>
      <c r="W46" s="10">
        <f t="shared" si="6"/>
        <v>377.1663939</v>
      </c>
      <c r="X46" s="11">
        <f t="shared" si="7"/>
        <v>0.05689458984</v>
      </c>
    </row>
    <row r="47">
      <c r="A47" s="7" t="str">
        <f t="shared" si="1"/>
        <v>MYYFY2600T</v>
      </c>
      <c r="B47" s="2" t="s">
        <v>94</v>
      </c>
      <c r="C47" s="2" t="s">
        <v>95</v>
      </c>
      <c r="D47" s="7" t="str">
        <f t="shared" si="2"/>
        <v>300x250 </v>
      </c>
      <c r="E47" s="2" t="s">
        <v>96</v>
      </c>
      <c r="F47" s="2" t="s">
        <v>36</v>
      </c>
      <c r="G47" s="8" t="s">
        <v>97</v>
      </c>
      <c r="H47" s="2" t="s">
        <v>98</v>
      </c>
      <c r="I47" s="2" t="s">
        <v>43</v>
      </c>
      <c r="J47" s="2">
        <v>12176.0</v>
      </c>
      <c r="K47" s="2">
        <v>10.0</v>
      </c>
      <c r="L47" s="2">
        <v>5460.0</v>
      </c>
      <c r="M47" s="2">
        <v>11154.0</v>
      </c>
      <c r="N47" s="2">
        <v>10.0</v>
      </c>
      <c r="O47" s="3">
        <v>1816.030806</v>
      </c>
      <c r="P47" s="7" t="str">
        <f>VLOOKUP(A47,'New Data'!A:E,2,FALSE)</f>
        <v>Male</v>
      </c>
      <c r="Q47" s="7">
        <f>VLOOKUP(A47,'New Data'!A:E,3,FALSE)</f>
        <v>44</v>
      </c>
      <c r="R47" s="7" t="str">
        <f>VLOOKUP(A47,'New Data'!A:E,4,FALSE)</f>
        <v>Arkansas</v>
      </c>
      <c r="S47" s="9">
        <f>VLOOKUP(A47,'New Data'!A:E,5,FALSE)</f>
        <v>45213</v>
      </c>
      <c r="T47" s="10">
        <f t="shared" si="3"/>
        <v>181.6030806</v>
      </c>
      <c r="U47" s="11">
        <f t="shared" si="4"/>
        <v>0.0008212877792</v>
      </c>
      <c r="V47" s="12">
        <f t="shared" si="5"/>
        <v>181.6030806</v>
      </c>
      <c r="W47" s="10">
        <f t="shared" si="6"/>
        <v>149.1483908</v>
      </c>
      <c r="X47" s="11">
        <f t="shared" si="7"/>
        <v>0.08212877792</v>
      </c>
    </row>
    <row r="48">
      <c r="A48" s="7" t="str">
        <f t="shared" si="1"/>
        <v>IXZCJ1734X</v>
      </c>
      <c r="B48" s="2" t="s">
        <v>140</v>
      </c>
      <c r="C48" s="2" t="s">
        <v>141</v>
      </c>
      <c r="D48" s="7" t="str">
        <f t="shared" si="2"/>
        <v>320x50 </v>
      </c>
      <c r="E48" s="2" t="s">
        <v>142</v>
      </c>
      <c r="F48" s="2" t="s">
        <v>41</v>
      </c>
      <c r="G48" s="8" t="s">
        <v>143</v>
      </c>
      <c r="H48" s="2" t="s">
        <v>71</v>
      </c>
      <c r="I48" s="2" t="s">
        <v>31</v>
      </c>
      <c r="J48" s="2">
        <v>12354.0</v>
      </c>
      <c r="K48" s="2">
        <v>10.0</v>
      </c>
      <c r="L48" s="2">
        <v>8561.0</v>
      </c>
      <c r="M48" s="2">
        <v>11782.0</v>
      </c>
      <c r="N48" s="2">
        <v>5.0</v>
      </c>
      <c r="O48" s="3">
        <v>1808.307918</v>
      </c>
      <c r="P48" s="7" t="str">
        <f>VLOOKUP(A48,'New Data'!A:E,2,FALSE)</f>
        <v>Male</v>
      </c>
      <c r="Q48" s="7">
        <f>VLOOKUP(A48,'New Data'!A:E,3,FALSE)</f>
        <v>59</v>
      </c>
      <c r="R48" s="7" t="str">
        <f>VLOOKUP(A48,'New Data'!A:E,4,FALSE)</f>
        <v>Tennessee</v>
      </c>
      <c r="S48" s="9">
        <f>VLOOKUP(A48,'New Data'!A:E,5,FALSE)</f>
        <v>45446</v>
      </c>
      <c r="T48" s="10">
        <f t="shared" si="3"/>
        <v>361.6615836</v>
      </c>
      <c r="U48" s="11">
        <f t="shared" si="4"/>
        <v>0.0008094544277</v>
      </c>
      <c r="V48" s="12">
        <f t="shared" si="5"/>
        <v>180.8307918</v>
      </c>
      <c r="W48" s="10">
        <f t="shared" si="6"/>
        <v>146.3742851</v>
      </c>
      <c r="X48" s="11">
        <f t="shared" si="7"/>
        <v>0.04047272139</v>
      </c>
    </row>
    <row r="49">
      <c r="A49" s="7" t="str">
        <f t="shared" si="1"/>
        <v>CZLSB5840A</v>
      </c>
      <c r="B49" s="2" t="s">
        <v>773</v>
      </c>
      <c r="C49" s="2" t="s">
        <v>774</v>
      </c>
      <c r="D49" s="7" t="str">
        <f t="shared" si="2"/>
        <v>300x250 </v>
      </c>
      <c r="E49" s="2" t="s">
        <v>522</v>
      </c>
      <c r="F49" s="2" t="s">
        <v>28</v>
      </c>
      <c r="G49" s="8" t="s">
        <v>775</v>
      </c>
      <c r="H49" s="2" t="s">
        <v>48</v>
      </c>
      <c r="I49" s="2" t="s">
        <v>31</v>
      </c>
      <c r="J49" s="2">
        <v>7402.0</v>
      </c>
      <c r="K49" s="2">
        <v>9.0</v>
      </c>
      <c r="L49" s="2">
        <v>3860.0</v>
      </c>
      <c r="M49" s="2">
        <v>6406.0</v>
      </c>
      <c r="N49" s="2">
        <v>1.0</v>
      </c>
      <c r="O49" s="3">
        <v>1560.449936</v>
      </c>
      <c r="P49" s="7" t="str">
        <f>VLOOKUP(A49,'New Data'!A:E,2,FALSE)</f>
        <v>Male</v>
      </c>
      <c r="Q49" s="7">
        <f>VLOOKUP(A49,'New Data'!A:E,3,FALSE)</f>
        <v>43</v>
      </c>
      <c r="R49" s="7" t="str">
        <f>VLOOKUP(A49,'New Data'!A:E,4,FALSE)</f>
        <v>Texas</v>
      </c>
      <c r="S49" s="9">
        <f>VLOOKUP(A49,'New Data'!A:E,5,FALSE)</f>
        <v>45387</v>
      </c>
      <c r="T49" s="10">
        <f t="shared" si="3"/>
        <v>1560.449936</v>
      </c>
      <c r="U49" s="11">
        <f t="shared" si="4"/>
        <v>0.001215887598</v>
      </c>
      <c r="V49" s="12">
        <f t="shared" si="5"/>
        <v>173.3833262</v>
      </c>
      <c r="W49" s="10">
        <f t="shared" si="6"/>
        <v>210.814636</v>
      </c>
      <c r="X49" s="11">
        <f t="shared" si="7"/>
        <v>0.0135098622</v>
      </c>
    </row>
    <row r="50">
      <c r="A50" s="7" t="str">
        <f t="shared" si="1"/>
        <v>BOQOT3577K</v>
      </c>
      <c r="B50" s="2" t="s">
        <v>905</v>
      </c>
      <c r="C50" s="2" t="s">
        <v>906</v>
      </c>
      <c r="D50" s="7" t="str">
        <f t="shared" si="2"/>
        <v>300x250 </v>
      </c>
      <c r="E50" s="2" t="s">
        <v>907</v>
      </c>
      <c r="F50" s="2" t="s">
        <v>36</v>
      </c>
      <c r="G50" s="8" t="s">
        <v>908</v>
      </c>
      <c r="H50" s="2" t="s">
        <v>48</v>
      </c>
      <c r="I50" s="2" t="s">
        <v>31</v>
      </c>
      <c r="J50" s="2">
        <v>7356.0</v>
      </c>
      <c r="K50" s="2">
        <v>10.0</v>
      </c>
      <c r="L50" s="2">
        <v>1588.0</v>
      </c>
      <c r="M50" s="2">
        <v>7088.0</v>
      </c>
      <c r="N50" s="2">
        <v>1.0</v>
      </c>
      <c r="O50" s="3">
        <v>1730.37357</v>
      </c>
      <c r="P50" s="7" t="str">
        <f>VLOOKUP(A50,'New Data'!A:E,2,FALSE)</f>
        <v>Male</v>
      </c>
      <c r="Q50" s="7">
        <f>VLOOKUP(A50,'New Data'!A:E,3,FALSE)</f>
        <v>33</v>
      </c>
      <c r="R50" s="7" t="str">
        <f>VLOOKUP(A50,'New Data'!A:E,4,FALSE)</f>
        <v>Rhode Island</v>
      </c>
      <c r="S50" s="9">
        <f>VLOOKUP(A50,'New Data'!A:E,5,FALSE)</f>
        <v>45105</v>
      </c>
      <c r="T50" s="10">
        <f t="shared" si="3"/>
        <v>1730.37357</v>
      </c>
      <c r="U50" s="11">
        <f t="shared" si="4"/>
        <v>0.001359434475</v>
      </c>
      <c r="V50" s="12">
        <f t="shared" si="5"/>
        <v>173.037357</v>
      </c>
      <c r="W50" s="10">
        <f t="shared" si="6"/>
        <v>235.2329486</v>
      </c>
      <c r="X50" s="11">
        <f t="shared" si="7"/>
        <v>0.01359434475</v>
      </c>
    </row>
    <row r="51">
      <c r="A51" s="7" t="str">
        <f t="shared" si="1"/>
        <v>XSOQC3661H</v>
      </c>
      <c r="B51" s="2" t="s">
        <v>300</v>
      </c>
      <c r="C51" s="2" t="s">
        <v>301</v>
      </c>
      <c r="D51" s="7" t="str">
        <f t="shared" si="2"/>
        <v>300x250 </v>
      </c>
      <c r="E51" s="2" t="s">
        <v>302</v>
      </c>
      <c r="F51" s="2" t="s">
        <v>66</v>
      </c>
      <c r="G51" s="8" t="s">
        <v>303</v>
      </c>
      <c r="H51" s="2" t="s">
        <v>89</v>
      </c>
      <c r="I51" s="2" t="s">
        <v>31</v>
      </c>
      <c r="J51" s="2">
        <v>14398.0</v>
      </c>
      <c r="K51" s="2">
        <v>30.0</v>
      </c>
      <c r="L51" s="2">
        <v>2807.0</v>
      </c>
      <c r="M51" s="2">
        <v>13393.0</v>
      </c>
      <c r="N51" s="2">
        <v>7.0</v>
      </c>
      <c r="O51" s="3">
        <v>5154.644555</v>
      </c>
      <c r="P51" s="7" t="str">
        <f>VLOOKUP(A51,'New Data'!A:E,2,FALSE)</f>
        <v>Female</v>
      </c>
      <c r="Q51" s="7">
        <f>VLOOKUP(A51,'New Data'!A:E,3,FALSE)</f>
        <v>61</v>
      </c>
      <c r="R51" s="7" t="str">
        <f>VLOOKUP(A51,'New Data'!A:E,4,FALSE)</f>
        <v>South Dakota</v>
      </c>
      <c r="S51" s="9">
        <f>VLOOKUP(A51,'New Data'!A:E,5,FALSE)</f>
        <v>45355</v>
      </c>
      <c r="T51" s="10">
        <f t="shared" si="3"/>
        <v>736.3777936</v>
      </c>
      <c r="U51" s="11">
        <f t="shared" si="4"/>
        <v>0.002083622725</v>
      </c>
      <c r="V51" s="12">
        <f t="shared" si="5"/>
        <v>171.8214852</v>
      </c>
      <c r="W51" s="10">
        <f t="shared" si="6"/>
        <v>358.0111512</v>
      </c>
      <c r="X51" s="11">
        <f t="shared" si="7"/>
        <v>0.04861786359</v>
      </c>
    </row>
    <row r="52">
      <c r="A52" s="7" t="str">
        <f t="shared" si="1"/>
        <v>SYCWI6055B</v>
      </c>
      <c r="B52" s="2" t="s">
        <v>849</v>
      </c>
      <c r="C52" s="2" t="s">
        <v>850</v>
      </c>
      <c r="D52" s="7" t="str">
        <f t="shared" si="2"/>
        <v>300x250 </v>
      </c>
      <c r="E52" s="2" t="s">
        <v>851</v>
      </c>
      <c r="F52" s="2" t="s">
        <v>36</v>
      </c>
      <c r="G52" s="8" t="s">
        <v>181</v>
      </c>
      <c r="H52" s="2" t="s">
        <v>48</v>
      </c>
      <c r="I52" s="2" t="s">
        <v>31</v>
      </c>
      <c r="J52" s="2">
        <v>7540.0</v>
      </c>
      <c r="K52" s="2">
        <v>10.0</v>
      </c>
      <c r="L52" s="2">
        <v>1475.0</v>
      </c>
      <c r="M52" s="2">
        <v>2054.0</v>
      </c>
      <c r="N52" s="2">
        <v>1.0</v>
      </c>
      <c r="O52" s="3">
        <v>1713.978863</v>
      </c>
      <c r="P52" s="7" t="str">
        <f>VLOOKUP(A52,'New Data'!A:E,2,FALSE)</f>
        <v>Female</v>
      </c>
      <c r="Q52" s="7">
        <f>VLOOKUP(A52,'New Data'!A:E,3,FALSE)</f>
        <v>41</v>
      </c>
      <c r="R52" s="7" t="str">
        <f>VLOOKUP(A52,'New Data'!A:E,4,FALSE)</f>
        <v>Arkansas</v>
      </c>
      <c r="S52" s="9">
        <f>VLOOKUP(A52,'New Data'!A:E,5,FALSE)</f>
        <v>45499</v>
      </c>
      <c r="T52" s="10">
        <f t="shared" si="3"/>
        <v>1713.978863</v>
      </c>
      <c r="U52" s="11">
        <f t="shared" si="4"/>
        <v>0.001326259947</v>
      </c>
      <c r="V52" s="12">
        <f t="shared" si="5"/>
        <v>171.3978863</v>
      </c>
      <c r="W52" s="10">
        <f t="shared" si="6"/>
        <v>227.3181516</v>
      </c>
      <c r="X52" s="11">
        <f t="shared" si="7"/>
        <v>0.01326259947</v>
      </c>
    </row>
    <row r="53">
      <c r="A53" s="7" t="str">
        <f t="shared" si="1"/>
        <v>TSZTZ3446D</v>
      </c>
      <c r="B53" s="2" t="s">
        <v>244</v>
      </c>
      <c r="C53" s="2" t="s">
        <v>245</v>
      </c>
      <c r="D53" s="7" t="str">
        <f t="shared" si="2"/>
        <v>320x50 </v>
      </c>
      <c r="E53" s="2" t="s">
        <v>246</v>
      </c>
      <c r="F53" s="2" t="s">
        <v>41</v>
      </c>
      <c r="G53" s="8" t="s">
        <v>247</v>
      </c>
      <c r="H53" s="2" t="s">
        <v>62</v>
      </c>
      <c r="I53" s="2" t="s">
        <v>31</v>
      </c>
      <c r="J53" s="2">
        <v>14489.0</v>
      </c>
      <c r="K53" s="2">
        <v>37.0</v>
      </c>
      <c r="L53" s="2">
        <v>12453.0</v>
      </c>
      <c r="M53" s="2">
        <v>13873.0</v>
      </c>
      <c r="N53" s="2">
        <v>10.0</v>
      </c>
      <c r="O53" s="3">
        <v>6195.840734</v>
      </c>
      <c r="P53" s="7" t="str">
        <f>VLOOKUP(A53,'New Data'!A:E,2,FALSE)</f>
        <v>Female</v>
      </c>
      <c r="Q53" s="7">
        <f>VLOOKUP(A53,'New Data'!A:E,3,FALSE)</f>
        <v>62</v>
      </c>
      <c r="R53" s="7" t="str">
        <f>VLOOKUP(A53,'New Data'!A:E,4,FALSE)</f>
        <v>Texas</v>
      </c>
      <c r="S53" s="9">
        <f>VLOOKUP(A53,'New Data'!A:E,5,FALSE)</f>
        <v>45021</v>
      </c>
      <c r="T53" s="10">
        <f t="shared" si="3"/>
        <v>619.5840734</v>
      </c>
      <c r="U53" s="11">
        <f t="shared" si="4"/>
        <v>0.002553661398</v>
      </c>
      <c r="V53" s="12">
        <f t="shared" si="5"/>
        <v>167.455155</v>
      </c>
      <c r="W53" s="10">
        <f t="shared" si="6"/>
        <v>427.6237652</v>
      </c>
      <c r="X53" s="11">
        <f t="shared" si="7"/>
        <v>0.06901787563</v>
      </c>
    </row>
    <row r="54">
      <c r="A54" s="7" t="str">
        <f t="shared" si="1"/>
        <v>YDBMK6388L</v>
      </c>
      <c r="B54" s="2" t="s">
        <v>154</v>
      </c>
      <c r="C54" s="2" t="s">
        <v>155</v>
      </c>
      <c r="D54" s="7" t="str">
        <f t="shared" si="2"/>
        <v>320x50 </v>
      </c>
      <c r="E54" s="2" t="s">
        <v>156</v>
      </c>
      <c r="F54" s="2" t="s">
        <v>41</v>
      </c>
      <c r="G54" s="8" t="s">
        <v>157</v>
      </c>
      <c r="H54" s="2" t="s">
        <v>62</v>
      </c>
      <c r="I54" s="2" t="s">
        <v>31</v>
      </c>
      <c r="J54" s="2">
        <v>9060.0</v>
      </c>
      <c r="K54" s="2">
        <v>30.0</v>
      </c>
      <c r="L54" s="2">
        <v>5190.0</v>
      </c>
      <c r="M54" s="2">
        <v>8621.0</v>
      </c>
      <c r="N54" s="2">
        <v>14.0</v>
      </c>
      <c r="O54" s="3">
        <v>4934.851563</v>
      </c>
      <c r="P54" s="7" t="str">
        <f>VLOOKUP(A54,'New Data'!A:E,2,FALSE)</f>
        <v>Female</v>
      </c>
      <c r="Q54" s="7">
        <f>VLOOKUP(A54,'New Data'!A:E,3,FALSE)</f>
        <v>54</v>
      </c>
      <c r="R54" s="7" t="str">
        <f>VLOOKUP(A54,'New Data'!A:E,4,FALSE)</f>
        <v>Alaska</v>
      </c>
      <c r="S54" s="9">
        <f>VLOOKUP(A54,'New Data'!A:E,5,FALSE)</f>
        <v>45433</v>
      </c>
      <c r="T54" s="10">
        <f t="shared" si="3"/>
        <v>352.4893974</v>
      </c>
      <c r="U54" s="11">
        <f t="shared" si="4"/>
        <v>0.003311258278</v>
      </c>
      <c r="V54" s="12">
        <f t="shared" si="5"/>
        <v>164.4950521</v>
      </c>
      <c r="W54" s="10">
        <f t="shared" si="6"/>
        <v>544.685603</v>
      </c>
      <c r="X54" s="11">
        <f t="shared" si="7"/>
        <v>0.1545253863</v>
      </c>
    </row>
    <row r="55">
      <c r="A55" s="7" t="str">
        <f t="shared" si="1"/>
        <v>VDJYO1640I</v>
      </c>
      <c r="B55" s="2" t="s">
        <v>450</v>
      </c>
      <c r="C55" s="2" t="s">
        <v>451</v>
      </c>
      <c r="D55" s="7" t="str">
        <f t="shared" si="2"/>
        <v>300x250 </v>
      </c>
      <c r="E55" s="2" t="s">
        <v>452</v>
      </c>
      <c r="F55" s="2" t="s">
        <v>41</v>
      </c>
      <c r="G55" s="8" t="s">
        <v>453</v>
      </c>
      <c r="H55" s="2" t="s">
        <v>30</v>
      </c>
      <c r="I55" s="2" t="s">
        <v>31</v>
      </c>
      <c r="J55" s="2">
        <v>11476.0</v>
      </c>
      <c r="K55" s="2">
        <v>45.0</v>
      </c>
      <c r="L55" s="2">
        <v>4963.0</v>
      </c>
      <c r="M55" s="2">
        <v>10991.0</v>
      </c>
      <c r="N55" s="2">
        <v>8.0</v>
      </c>
      <c r="O55" s="3">
        <v>7227.417349</v>
      </c>
      <c r="P55" s="7" t="str">
        <f>VLOOKUP(A55,'New Data'!A:E,2,FALSE)</f>
        <v>Male</v>
      </c>
      <c r="Q55" s="7">
        <f>VLOOKUP(A55,'New Data'!A:E,3,FALSE)</f>
        <v>19</v>
      </c>
      <c r="R55" s="7" t="str">
        <f>VLOOKUP(A55,'New Data'!A:E,4,FALSE)</f>
        <v>Nebraska</v>
      </c>
      <c r="S55" s="9">
        <f>VLOOKUP(A55,'New Data'!A:E,5,FALSE)</f>
        <v>45152</v>
      </c>
      <c r="T55" s="10">
        <f t="shared" si="3"/>
        <v>903.4271686</v>
      </c>
      <c r="U55" s="11">
        <f t="shared" si="4"/>
        <v>0.003921226908</v>
      </c>
      <c r="V55" s="12">
        <f t="shared" si="5"/>
        <v>160.6092744</v>
      </c>
      <c r="W55" s="10">
        <f t="shared" si="6"/>
        <v>629.7854086</v>
      </c>
      <c r="X55" s="11">
        <f t="shared" si="7"/>
        <v>0.06971070059</v>
      </c>
    </row>
    <row r="56">
      <c r="A56" s="7" t="str">
        <f t="shared" si="1"/>
        <v>DLXOX1644U</v>
      </c>
      <c r="B56" s="2" t="s">
        <v>224</v>
      </c>
      <c r="C56" s="2" t="s">
        <v>225</v>
      </c>
      <c r="D56" s="7" t="str">
        <f t="shared" si="2"/>
        <v>320x50 </v>
      </c>
      <c r="E56" s="2" t="s">
        <v>226</v>
      </c>
      <c r="F56" s="2" t="s">
        <v>41</v>
      </c>
      <c r="G56" s="8" t="s">
        <v>227</v>
      </c>
      <c r="H56" s="2" t="s">
        <v>48</v>
      </c>
      <c r="I56" s="2" t="s">
        <v>31</v>
      </c>
      <c r="J56" s="2">
        <v>14917.0</v>
      </c>
      <c r="K56" s="2">
        <v>10.0</v>
      </c>
      <c r="L56" s="2">
        <v>3065.0</v>
      </c>
      <c r="M56" s="2">
        <v>13109.0</v>
      </c>
      <c r="N56" s="2">
        <v>3.0</v>
      </c>
      <c r="O56" s="3">
        <v>1583.537104</v>
      </c>
      <c r="P56" s="7" t="str">
        <f>VLOOKUP(A56,'New Data'!A:E,2,FALSE)</f>
        <v>Female</v>
      </c>
      <c r="Q56" s="7">
        <f>VLOOKUP(A56,'New Data'!A:E,3,FALSE)</f>
        <v>43</v>
      </c>
      <c r="R56" s="7" t="str">
        <f>VLOOKUP(A56,'New Data'!A:E,4,FALSE)</f>
        <v>Maryland</v>
      </c>
      <c r="S56" s="9">
        <f>VLOOKUP(A56,'New Data'!A:E,5,FALSE)</f>
        <v>45453</v>
      </c>
      <c r="T56" s="10">
        <f t="shared" si="3"/>
        <v>527.8457013</v>
      </c>
      <c r="U56" s="11">
        <f t="shared" si="4"/>
        <v>0.000670376081</v>
      </c>
      <c r="V56" s="12">
        <f t="shared" si="5"/>
        <v>158.3537104</v>
      </c>
      <c r="W56" s="10">
        <f t="shared" si="6"/>
        <v>106.1565398</v>
      </c>
      <c r="X56" s="11">
        <f t="shared" si="7"/>
        <v>0.02011128243</v>
      </c>
    </row>
    <row r="57">
      <c r="A57" s="7" t="str">
        <f t="shared" si="1"/>
        <v>LYDJQ5653N</v>
      </c>
      <c r="B57" s="2" t="s">
        <v>710</v>
      </c>
      <c r="C57" s="2" t="s">
        <v>711</v>
      </c>
      <c r="D57" s="7" t="str">
        <f t="shared" si="2"/>
        <v>300x250 </v>
      </c>
      <c r="E57" s="2" t="s">
        <v>712</v>
      </c>
      <c r="F57" s="2" t="s">
        <v>36</v>
      </c>
      <c r="G57" s="8" t="s">
        <v>713</v>
      </c>
      <c r="H57" s="2" t="s">
        <v>139</v>
      </c>
      <c r="I57" s="2" t="s">
        <v>31</v>
      </c>
      <c r="J57" s="2">
        <v>14599.0</v>
      </c>
      <c r="K57" s="2">
        <v>33.0</v>
      </c>
      <c r="L57" s="2">
        <v>1779.0</v>
      </c>
      <c r="M57" s="2">
        <v>12458.0</v>
      </c>
      <c r="N57" s="2">
        <v>4.0</v>
      </c>
      <c r="O57" s="3">
        <v>5092.559215</v>
      </c>
      <c r="P57" s="7" t="str">
        <f>VLOOKUP(A57,'New Data'!A:E,2,FALSE)</f>
        <v>Female</v>
      </c>
      <c r="Q57" s="7">
        <f>VLOOKUP(A57,'New Data'!A:E,3,FALSE)</f>
        <v>46</v>
      </c>
      <c r="R57" s="7" t="str">
        <f>VLOOKUP(A57,'New Data'!A:E,4,FALSE)</f>
        <v>New Jersey</v>
      </c>
      <c r="S57" s="9">
        <f>VLOOKUP(A57,'New Data'!A:E,5,FALSE)</f>
        <v>45221</v>
      </c>
      <c r="T57" s="10">
        <f t="shared" si="3"/>
        <v>1273.139804</v>
      </c>
      <c r="U57" s="11">
        <f t="shared" si="4"/>
        <v>0.002260428796</v>
      </c>
      <c r="V57" s="12">
        <f t="shared" si="5"/>
        <v>154.3199762</v>
      </c>
      <c r="W57" s="10">
        <f t="shared" si="6"/>
        <v>348.8293181</v>
      </c>
      <c r="X57" s="11">
        <f t="shared" si="7"/>
        <v>0.02739913693</v>
      </c>
    </row>
    <row r="58">
      <c r="A58" s="7" t="str">
        <f t="shared" si="1"/>
        <v>BPIEV7647Z</v>
      </c>
      <c r="B58" s="2" t="s">
        <v>174</v>
      </c>
      <c r="C58" s="2" t="s">
        <v>175</v>
      </c>
      <c r="D58" s="7" t="str">
        <f t="shared" si="2"/>
        <v>320x50 </v>
      </c>
      <c r="E58" s="2" t="s">
        <v>176</v>
      </c>
      <c r="F58" s="2" t="s">
        <v>28</v>
      </c>
      <c r="G58" s="8" t="s">
        <v>177</v>
      </c>
      <c r="H58" s="2" t="s">
        <v>71</v>
      </c>
      <c r="I58" s="2" t="s">
        <v>31</v>
      </c>
      <c r="J58" s="2">
        <v>9319.0</v>
      </c>
      <c r="K58" s="2">
        <v>30.0</v>
      </c>
      <c r="L58" s="2">
        <v>6193.0</v>
      </c>
      <c r="M58" s="2">
        <v>8682.0</v>
      </c>
      <c r="N58" s="2">
        <v>12.0</v>
      </c>
      <c r="O58" s="3">
        <v>4594.604003</v>
      </c>
      <c r="P58" s="7" t="str">
        <f>VLOOKUP(A58,'New Data'!A:E,2,FALSE)</f>
        <v>Female</v>
      </c>
      <c r="Q58" s="7">
        <f>VLOOKUP(A58,'New Data'!A:E,3,FALSE)</f>
        <v>58</v>
      </c>
      <c r="R58" s="7" t="str">
        <f>VLOOKUP(A58,'New Data'!A:E,4,FALSE)</f>
        <v>Iowa</v>
      </c>
      <c r="S58" s="9">
        <f>VLOOKUP(A58,'New Data'!A:E,5,FALSE)</f>
        <v>45021</v>
      </c>
      <c r="T58" s="10">
        <f t="shared" si="3"/>
        <v>382.8836669</v>
      </c>
      <c r="U58" s="11">
        <f t="shared" si="4"/>
        <v>0.003219229531</v>
      </c>
      <c r="V58" s="12">
        <f t="shared" si="5"/>
        <v>153.1534668</v>
      </c>
      <c r="W58" s="10">
        <f t="shared" si="6"/>
        <v>493.036163</v>
      </c>
      <c r="X58" s="11">
        <f t="shared" si="7"/>
        <v>0.1287691812</v>
      </c>
    </row>
    <row r="59">
      <c r="A59" s="7" t="str">
        <f t="shared" si="1"/>
        <v>TADZU2116Y</v>
      </c>
      <c r="B59" s="2" t="s">
        <v>58</v>
      </c>
      <c r="C59" s="2" t="s">
        <v>59</v>
      </c>
      <c r="D59" s="7" t="str">
        <f t="shared" si="2"/>
        <v>300x250 </v>
      </c>
      <c r="E59" s="2" t="s">
        <v>60</v>
      </c>
      <c r="F59" s="2" t="s">
        <v>28</v>
      </c>
      <c r="G59" s="8" t="s">
        <v>61</v>
      </c>
      <c r="H59" s="2" t="s">
        <v>62</v>
      </c>
      <c r="I59" s="2" t="s">
        <v>53</v>
      </c>
      <c r="J59" s="2">
        <v>19379.0</v>
      </c>
      <c r="K59" s="2">
        <v>49.0</v>
      </c>
      <c r="L59" s="2">
        <v>12168.0</v>
      </c>
      <c r="M59" s="2">
        <v>16616.0</v>
      </c>
      <c r="N59" s="2">
        <v>97.0</v>
      </c>
      <c r="O59" s="3">
        <v>7294.100001</v>
      </c>
      <c r="P59" s="7" t="str">
        <f>VLOOKUP(A59,'New Data'!A:E,2,FALSE)</f>
        <v>Female</v>
      </c>
      <c r="Q59" s="7">
        <f>VLOOKUP(A59,'New Data'!A:E,3,FALSE)</f>
        <v>56</v>
      </c>
      <c r="R59" s="7" t="str">
        <f>VLOOKUP(A59,'New Data'!A:E,4,FALSE)</f>
        <v>Utah</v>
      </c>
      <c r="S59" s="9">
        <f>VLOOKUP(A59,'New Data'!A:E,5,FALSE)</f>
        <v>45491</v>
      </c>
      <c r="T59" s="10">
        <f t="shared" si="3"/>
        <v>75.19690723</v>
      </c>
      <c r="U59" s="11">
        <f t="shared" si="4"/>
        <v>0.002528510243</v>
      </c>
      <c r="V59" s="12">
        <f t="shared" si="5"/>
        <v>148.8591837</v>
      </c>
      <c r="W59" s="10">
        <f t="shared" si="6"/>
        <v>376.3919707</v>
      </c>
      <c r="X59" s="11">
        <f t="shared" si="7"/>
        <v>0.5005418236</v>
      </c>
    </row>
    <row r="60">
      <c r="A60" s="7" t="str">
        <f t="shared" si="1"/>
        <v>BLMUX0265H</v>
      </c>
      <c r="B60" s="2" t="s">
        <v>610</v>
      </c>
      <c r="C60" s="2" t="s">
        <v>611</v>
      </c>
      <c r="D60" s="7" t="str">
        <f t="shared" si="2"/>
        <v>300x250 </v>
      </c>
      <c r="E60" s="2" t="s">
        <v>612</v>
      </c>
      <c r="F60" s="2" t="s">
        <v>41</v>
      </c>
      <c r="G60" s="8" t="s">
        <v>613</v>
      </c>
      <c r="H60" s="2" t="s">
        <v>30</v>
      </c>
      <c r="I60" s="2" t="s">
        <v>31</v>
      </c>
      <c r="J60" s="2">
        <v>8730.0</v>
      </c>
      <c r="K60" s="2">
        <v>22.0</v>
      </c>
      <c r="L60" s="2">
        <v>3725.0</v>
      </c>
      <c r="M60" s="2">
        <v>7413.0</v>
      </c>
      <c r="N60" s="2">
        <v>3.0</v>
      </c>
      <c r="O60" s="3">
        <v>3268.007134</v>
      </c>
      <c r="P60" s="7" t="str">
        <f>VLOOKUP(A60,'New Data'!A:E,2,FALSE)</f>
        <v>Male</v>
      </c>
      <c r="Q60" s="7">
        <f>VLOOKUP(A60,'New Data'!A:E,3,FALSE)</f>
        <v>29</v>
      </c>
      <c r="R60" s="7" t="str">
        <f>VLOOKUP(A60,'New Data'!A:E,4,FALSE)</f>
        <v>Utah</v>
      </c>
      <c r="S60" s="9">
        <f>VLOOKUP(A60,'New Data'!A:E,5,FALSE)</f>
        <v>45352</v>
      </c>
      <c r="T60" s="10">
        <f t="shared" si="3"/>
        <v>1089.335711</v>
      </c>
      <c r="U60" s="11">
        <f t="shared" si="4"/>
        <v>0.002520045819</v>
      </c>
      <c r="V60" s="12">
        <f t="shared" si="5"/>
        <v>148.5457788</v>
      </c>
      <c r="W60" s="10">
        <f t="shared" si="6"/>
        <v>374.3421688</v>
      </c>
      <c r="X60" s="11">
        <f t="shared" si="7"/>
        <v>0.03436426117</v>
      </c>
    </row>
    <row r="61">
      <c r="A61" s="7" t="str">
        <f t="shared" si="1"/>
        <v>XJAXD7769J</v>
      </c>
      <c r="B61" s="2" t="s">
        <v>292</v>
      </c>
      <c r="C61" s="2" t="s">
        <v>293</v>
      </c>
      <c r="D61" s="7" t="str">
        <f t="shared" si="2"/>
        <v>320x50 </v>
      </c>
      <c r="E61" s="2" t="s">
        <v>294</v>
      </c>
      <c r="F61" s="2" t="s">
        <v>36</v>
      </c>
      <c r="G61" s="8" t="s">
        <v>295</v>
      </c>
      <c r="H61" s="2" t="s">
        <v>212</v>
      </c>
      <c r="I61" s="2" t="s">
        <v>31</v>
      </c>
      <c r="J61" s="2">
        <v>14553.0</v>
      </c>
      <c r="K61" s="2">
        <v>47.0</v>
      </c>
      <c r="L61" s="2">
        <v>6119.0</v>
      </c>
      <c r="M61" s="2">
        <v>12505.0</v>
      </c>
      <c r="N61" s="2">
        <v>11.0</v>
      </c>
      <c r="O61" s="3">
        <v>6968.00047</v>
      </c>
      <c r="P61" s="7" t="str">
        <f>VLOOKUP(A61,'New Data'!A:E,2,FALSE)</f>
        <v>Female</v>
      </c>
      <c r="Q61" s="7">
        <f>VLOOKUP(A61,'New Data'!A:E,3,FALSE)</f>
        <v>26</v>
      </c>
      <c r="R61" s="7" t="str">
        <f>VLOOKUP(A61,'New Data'!A:E,4,FALSE)</f>
        <v>Minnesota</v>
      </c>
      <c r="S61" s="9">
        <f>VLOOKUP(A61,'New Data'!A:E,5,FALSE)</f>
        <v>45114</v>
      </c>
      <c r="T61" s="10">
        <f t="shared" si="3"/>
        <v>633.4545882</v>
      </c>
      <c r="U61" s="11">
        <f t="shared" si="4"/>
        <v>0.003229574658</v>
      </c>
      <c r="V61" s="12">
        <f t="shared" si="5"/>
        <v>148.2553291</v>
      </c>
      <c r="W61" s="10">
        <f t="shared" si="6"/>
        <v>478.801654</v>
      </c>
      <c r="X61" s="11">
        <f t="shared" si="7"/>
        <v>0.07558578987</v>
      </c>
    </row>
    <row r="62">
      <c r="A62" s="7" t="str">
        <f t="shared" si="1"/>
        <v>ELGKR4105C</v>
      </c>
      <c r="B62" s="2" t="s">
        <v>204</v>
      </c>
      <c r="C62" s="2" t="s">
        <v>205</v>
      </c>
      <c r="D62" s="7" t="str">
        <f t="shared" si="2"/>
        <v>320x50 </v>
      </c>
      <c r="E62" s="2" t="s">
        <v>206</v>
      </c>
      <c r="F62" s="2" t="s">
        <v>66</v>
      </c>
      <c r="G62" s="8" t="s">
        <v>207</v>
      </c>
      <c r="H62" s="2" t="s">
        <v>30</v>
      </c>
      <c r="I62" s="2" t="s">
        <v>31</v>
      </c>
      <c r="J62" s="2">
        <v>18081.0</v>
      </c>
      <c r="K62" s="2">
        <v>44.0</v>
      </c>
      <c r="L62" s="2">
        <v>4545.0</v>
      </c>
      <c r="M62" s="2">
        <v>15617.0</v>
      </c>
      <c r="N62" s="2">
        <v>15.0</v>
      </c>
      <c r="O62" s="3">
        <v>6522.637526</v>
      </c>
      <c r="P62" s="7" t="str">
        <f>VLOOKUP(A62,'New Data'!A:E,2,FALSE)</f>
        <v>Male</v>
      </c>
      <c r="Q62" s="7">
        <f>VLOOKUP(A62,'New Data'!A:E,3,FALSE)</f>
        <v>35</v>
      </c>
      <c r="R62" s="7" t="str">
        <f>VLOOKUP(A62,'New Data'!A:E,4,FALSE)</f>
        <v>Arkansas</v>
      </c>
      <c r="S62" s="9">
        <f>VLOOKUP(A62,'New Data'!A:E,5,FALSE)</f>
        <v>45320</v>
      </c>
      <c r="T62" s="10">
        <f t="shared" si="3"/>
        <v>434.8425017</v>
      </c>
      <c r="U62" s="11">
        <f t="shared" si="4"/>
        <v>0.002433493723</v>
      </c>
      <c r="V62" s="12">
        <f t="shared" si="5"/>
        <v>148.241762</v>
      </c>
      <c r="W62" s="10">
        <f t="shared" si="6"/>
        <v>360.7453972</v>
      </c>
      <c r="X62" s="11">
        <f t="shared" si="7"/>
        <v>0.08296001327</v>
      </c>
    </row>
    <row r="63">
      <c r="A63" s="7" t="str">
        <f t="shared" si="1"/>
        <v>ZPFYE9731B</v>
      </c>
      <c r="B63" s="2" t="s">
        <v>76</v>
      </c>
      <c r="C63" s="2" t="s">
        <v>77</v>
      </c>
      <c r="D63" s="7" t="str">
        <f t="shared" si="2"/>
        <v>300x250 </v>
      </c>
      <c r="E63" s="2" t="s">
        <v>78</v>
      </c>
      <c r="F63" s="2" t="s">
        <v>41</v>
      </c>
      <c r="G63" s="8" t="s">
        <v>79</v>
      </c>
      <c r="H63" s="2" t="s">
        <v>80</v>
      </c>
      <c r="I63" s="2" t="s">
        <v>31</v>
      </c>
      <c r="J63" s="2">
        <v>7409.0</v>
      </c>
      <c r="K63" s="2">
        <v>10.0</v>
      </c>
      <c r="L63" s="2">
        <v>5009.0</v>
      </c>
      <c r="M63" s="2">
        <v>7160.0</v>
      </c>
      <c r="N63" s="2">
        <v>12.0</v>
      </c>
      <c r="O63" s="3">
        <v>1472.110115</v>
      </c>
      <c r="P63" s="7" t="str">
        <f>VLOOKUP(A63,'New Data'!A:E,2,FALSE)</f>
        <v>Female</v>
      </c>
      <c r="Q63" s="7">
        <f>VLOOKUP(A63,'New Data'!A:E,3,FALSE)</f>
        <v>41</v>
      </c>
      <c r="R63" s="7" t="str">
        <f>VLOOKUP(A63,'New Data'!A:E,4,FALSE)</f>
        <v>Kansas</v>
      </c>
      <c r="S63" s="9">
        <f>VLOOKUP(A63,'New Data'!A:E,5,FALSE)</f>
        <v>45141</v>
      </c>
      <c r="T63" s="10">
        <f t="shared" si="3"/>
        <v>122.6758429</v>
      </c>
      <c r="U63" s="11">
        <f t="shared" si="4"/>
        <v>0.001349709812</v>
      </c>
      <c r="V63" s="12">
        <f t="shared" si="5"/>
        <v>147.2110115</v>
      </c>
      <c r="W63" s="10">
        <f t="shared" si="6"/>
        <v>198.6921467</v>
      </c>
      <c r="X63" s="11">
        <f t="shared" si="7"/>
        <v>0.1619651775</v>
      </c>
    </row>
    <row r="64">
      <c r="A64" s="7" t="str">
        <f t="shared" si="1"/>
        <v>TOJIT8735S</v>
      </c>
      <c r="B64" s="2" t="s">
        <v>68</v>
      </c>
      <c r="C64" s="2" t="s">
        <v>69</v>
      </c>
      <c r="D64" s="7" t="str">
        <f t="shared" si="2"/>
        <v>320x50 </v>
      </c>
      <c r="E64" s="2" t="s">
        <v>70</v>
      </c>
      <c r="F64" s="2" t="s">
        <v>36</v>
      </c>
      <c r="G64" s="8" t="s">
        <v>67</v>
      </c>
      <c r="H64" s="2" t="s">
        <v>71</v>
      </c>
      <c r="I64" s="2" t="s">
        <v>31</v>
      </c>
      <c r="J64" s="2">
        <v>15311.0</v>
      </c>
      <c r="K64" s="2">
        <v>10.0</v>
      </c>
      <c r="L64" s="2">
        <v>7757.0</v>
      </c>
      <c r="M64" s="2">
        <v>12630.0</v>
      </c>
      <c r="N64" s="2">
        <v>19.0</v>
      </c>
      <c r="O64" s="3">
        <v>1471.187144</v>
      </c>
      <c r="P64" s="7" t="str">
        <f>VLOOKUP(A64,'New Data'!A:E,2,FALSE)</f>
        <v>Male</v>
      </c>
      <c r="Q64" s="7">
        <f>VLOOKUP(A64,'New Data'!A:E,3,FALSE)</f>
        <v>44</v>
      </c>
      <c r="R64" s="7" t="str">
        <f>VLOOKUP(A64,'New Data'!A:E,4,FALSE)</f>
        <v>Tennessee</v>
      </c>
      <c r="S64" s="9">
        <f>VLOOKUP(A64,'New Data'!A:E,5,FALSE)</f>
        <v>45517</v>
      </c>
      <c r="T64" s="10">
        <f t="shared" si="3"/>
        <v>77.43090232</v>
      </c>
      <c r="U64" s="11">
        <f t="shared" si="4"/>
        <v>0.0006531252041</v>
      </c>
      <c r="V64" s="12">
        <f t="shared" si="5"/>
        <v>147.1187144</v>
      </c>
      <c r="W64" s="10">
        <f t="shared" si="6"/>
        <v>96.08694037</v>
      </c>
      <c r="X64" s="11">
        <f t="shared" si="7"/>
        <v>0.1240937888</v>
      </c>
    </row>
    <row r="65">
      <c r="A65" s="7" t="str">
        <f t="shared" si="1"/>
        <v>EWNTA2102E</v>
      </c>
      <c r="B65" s="2" t="s">
        <v>431</v>
      </c>
      <c r="C65" s="2" t="s">
        <v>432</v>
      </c>
      <c r="D65" s="7" t="str">
        <f t="shared" si="2"/>
        <v>300x50 </v>
      </c>
      <c r="E65" s="2" t="s">
        <v>433</v>
      </c>
      <c r="F65" s="2" t="s">
        <v>66</v>
      </c>
      <c r="G65" s="8" t="s">
        <v>330</v>
      </c>
      <c r="H65" s="2" t="s">
        <v>30</v>
      </c>
      <c r="I65" s="2" t="s">
        <v>31</v>
      </c>
      <c r="J65" s="2">
        <v>14137.0</v>
      </c>
      <c r="K65" s="2">
        <v>44.0</v>
      </c>
      <c r="L65" s="2">
        <v>9300.0</v>
      </c>
      <c r="M65" s="2">
        <v>13110.0</v>
      </c>
      <c r="N65" s="2">
        <v>8.0</v>
      </c>
      <c r="O65" s="3">
        <v>6345.460338</v>
      </c>
      <c r="P65" s="7" t="str">
        <f>VLOOKUP(A65,'New Data'!A:E,2,FALSE)</f>
        <v>Female</v>
      </c>
      <c r="Q65" s="7">
        <f>VLOOKUP(A65,'New Data'!A:E,3,FALSE)</f>
        <v>27</v>
      </c>
      <c r="R65" s="7" t="str">
        <f>VLOOKUP(A65,'New Data'!A:E,4,FALSE)</f>
        <v>Indiana</v>
      </c>
      <c r="S65" s="9">
        <f>VLOOKUP(A65,'New Data'!A:E,5,FALSE)</f>
        <v>44945</v>
      </c>
      <c r="T65" s="10">
        <f t="shared" si="3"/>
        <v>793.1825423</v>
      </c>
      <c r="U65" s="11">
        <f t="shared" si="4"/>
        <v>0.003112400085</v>
      </c>
      <c r="V65" s="12">
        <f t="shared" si="5"/>
        <v>144.2150077</v>
      </c>
      <c r="W65" s="10">
        <f t="shared" si="6"/>
        <v>448.8548022</v>
      </c>
      <c r="X65" s="11">
        <f t="shared" si="7"/>
        <v>0.05658909245</v>
      </c>
    </row>
    <row r="66">
      <c r="A66" s="7" t="str">
        <f t="shared" si="1"/>
        <v>TPPAP8234B</v>
      </c>
      <c r="B66" s="2" t="s">
        <v>1893</v>
      </c>
      <c r="C66" s="2" t="s">
        <v>1894</v>
      </c>
      <c r="D66" s="7" t="str">
        <f t="shared" si="2"/>
        <v>300x250 </v>
      </c>
      <c r="E66" s="2" t="s">
        <v>1895</v>
      </c>
      <c r="F66" s="2" t="s">
        <v>28</v>
      </c>
      <c r="G66" s="8" t="s">
        <v>1896</v>
      </c>
      <c r="H66" s="2" t="s">
        <v>48</v>
      </c>
      <c r="I66" s="2" t="s">
        <v>31</v>
      </c>
      <c r="J66" s="2">
        <v>9702.0</v>
      </c>
      <c r="K66" s="2">
        <v>40.0</v>
      </c>
      <c r="L66" s="2">
        <v>5564.0</v>
      </c>
      <c r="M66" s="2">
        <v>8210.0</v>
      </c>
      <c r="N66" s="2">
        <v>1.0</v>
      </c>
      <c r="O66" s="3">
        <v>5711.39201</v>
      </c>
      <c r="P66" s="7" t="str">
        <f>VLOOKUP(A66,'New Data'!A:E,2,FALSE)</f>
        <v>Female</v>
      </c>
      <c r="Q66" s="7">
        <f>VLOOKUP(A66,'New Data'!A:E,3,FALSE)</f>
        <v>41</v>
      </c>
      <c r="R66" s="7" t="str">
        <f>VLOOKUP(A66,'New Data'!A:E,4,FALSE)</f>
        <v>West Virginia</v>
      </c>
      <c r="S66" s="9">
        <f>VLOOKUP(A66,'New Data'!A:E,5,FALSE)</f>
        <v>44956</v>
      </c>
      <c r="T66" s="10">
        <f t="shared" si="3"/>
        <v>5711.39201</v>
      </c>
      <c r="U66" s="11">
        <f t="shared" si="4"/>
        <v>0.004122861266</v>
      </c>
      <c r="V66" s="12">
        <f t="shared" si="5"/>
        <v>142.7848003</v>
      </c>
      <c r="W66" s="10">
        <f t="shared" si="6"/>
        <v>588.6819223</v>
      </c>
      <c r="X66" s="11">
        <f t="shared" si="7"/>
        <v>0.01030715316</v>
      </c>
    </row>
    <row r="67">
      <c r="A67" s="7" t="str">
        <f t="shared" si="1"/>
        <v>FBZDK4515D</v>
      </c>
      <c r="B67" s="2" t="s">
        <v>696</v>
      </c>
      <c r="C67" s="2" t="s">
        <v>697</v>
      </c>
      <c r="D67" s="7" t="str">
        <f t="shared" si="2"/>
        <v>320x50 </v>
      </c>
      <c r="E67" s="2" t="s">
        <v>698</v>
      </c>
      <c r="F67" s="2" t="s">
        <v>36</v>
      </c>
      <c r="G67" s="8" t="s">
        <v>699</v>
      </c>
      <c r="H67" s="2" t="s">
        <v>30</v>
      </c>
      <c r="I67" s="2" t="s">
        <v>31</v>
      </c>
      <c r="J67" s="2">
        <v>14011.0</v>
      </c>
      <c r="K67" s="2">
        <v>40.0</v>
      </c>
      <c r="L67" s="2">
        <v>5060.0</v>
      </c>
      <c r="M67" s="2">
        <v>12459.0</v>
      </c>
      <c r="N67" s="2">
        <v>5.0</v>
      </c>
      <c r="O67" s="3">
        <v>5632.087973</v>
      </c>
      <c r="P67" s="7" t="str">
        <f>VLOOKUP(A67,'New Data'!A:E,2,FALSE)</f>
        <v>Female</v>
      </c>
      <c r="Q67" s="7">
        <f>VLOOKUP(A67,'New Data'!A:E,3,FALSE)</f>
        <v>61</v>
      </c>
      <c r="R67" s="7" t="str">
        <f>VLOOKUP(A67,'New Data'!A:E,4,FALSE)</f>
        <v>Vermont</v>
      </c>
      <c r="S67" s="9">
        <f>VLOOKUP(A67,'New Data'!A:E,5,FALSE)</f>
        <v>45431</v>
      </c>
      <c r="T67" s="10">
        <f t="shared" si="3"/>
        <v>1126.417595</v>
      </c>
      <c r="U67" s="11">
        <f t="shared" si="4"/>
        <v>0.002854899722</v>
      </c>
      <c r="V67" s="12">
        <f t="shared" si="5"/>
        <v>140.8021993</v>
      </c>
      <c r="W67" s="10">
        <f t="shared" si="6"/>
        <v>401.9761597</v>
      </c>
      <c r="X67" s="11">
        <f t="shared" si="7"/>
        <v>0.03568624652</v>
      </c>
    </row>
    <row r="68">
      <c r="A68" s="7" t="str">
        <f t="shared" si="1"/>
        <v>NNIQN4994L</v>
      </c>
      <c r="B68" s="2" t="s">
        <v>152</v>
      </c>
      <c r="C68" s="2" t="s">
        <v>153</v>
      </c>
      <c r="D68" s="7" t="str">
        <f t="shared" si="2"/>
        <v>320x50 </v>
      </c>
      <c r="E68" s="2" t="s">
        <v>83</v>
      </c>
      <c r="F68" s="2" t="s">
        <v>41</v>
      </c>
      <c r="G68" s="8" t="s">
        <v>102</v>
      </c>
      <c r="H68" s="2" t="s">
        <v>30</v>
      </c>
      <c r="I68" s="2" t="s">
        <v>31</v>
      </c>
      <c r="J68" s="2">
        <v>18095.0</v>
      </c>
      <c r="K68" s="2">
        <v>50.0</v>
      </c>
      <c r="L68" s="2">
        <v>10021.0</v>
      </c>
      <c r="M68" s="2">
        <v>16755.0</v>
      </c>
      <c r="N68" s="2">
        <v>24.0</v>
      </c>
      <c r="O68" s="3">
        <v>6768.758768</v>
      </c>
      <c r="P68" s="7" t="str">
        <f>VLOOKUP(A68,'New Data'!A:E,2,FALSE)</f>
        <v>Male</v>
      </c>
      <c r="Q68" s="7">
        <f>VLOOKUP(A68,'New Data'!A:E,3,FALSE)</f>
        <v>41</v>
      </c>
      <c r="R68" s="7" t="str">
        <f>VLOOKUP(A68,'New Data'!A:E,4,FALSE)</f>
        <v>New York</v>
      </c>
      <c r="S68" s="9">
        <f>VLOOKUP(A68,'New Data'!A:E,5,FALSE)</f>
        <v>45241</v>
      </c>
      <c r="T68" s="10">
        <f t="shared" si="3"/>
        <v>282.0316153</v>
      </c>
      <c r="U68" s="11">
        <f t="shared" si="4"/>
        <v>0.002763194253</v>
      </c>
      <c r="V68" s="12">
        <f t="shared" si="5"/>
        <v>135.3751754</v>
      </c>
      <c r="W68" s="10">
        <f t="shared" si="6"/>
        <v>374.0679065</v>
      </c>
      <c r="X68" s="11">
        <f t="shared" si="7"/>
        <v>0.1326333241</v>
      </c>
    </row>
    <row r="69">
      <c r="A69" s="7" t="str">
        <f t="shared" si="1"/>
        <v>WQOKT9460U</v>
      </c>
      <c r="B69" s="2" t="s">
        <v>131</v>
      </c>
      <c r="C69" s="2" t="s">
        <v>132</v>
      </c>
      <c r="D69" s="7" t="str">
        <f t="shared" si="2"/>
        <v>320x50 </v>
      </c>
      <c r="E69" s="2" t="s">
        <v>133</v>
      </c>
      <c r="F69" s="2" t="s">
        <v>36</v>
      </c>
      <c r="G69" s="8" t="s">
        <v>134</v>
      </c>
      <c r="H69" s="2" t="s">
        <v>135</v>
      </c>
      <c r="I69" s="2" t="s">
        <v>31</v>
      </c>
      <c r="J69" s="2">
        <v>18022.0</v>
      </c>
      <c r="K69" s="2">
        <v>30.0</v>
      </c>
      <c r="L69" s="2">
        <v>10618.0</v>
      </c>
      <c r="M69" s="2">
        <v>16643.0</v>
      </c>
      <c r="N69" s="2">
        <v>15.0</v>
      </c>
      <c r="O69" s="3">
        <v>4051.158749</v>
      </c>
      <c r="P69" s="7" t="str">
        <f>VLOOKUP(A69,'New Data'!A:E,2,FALSE)</f>
        <v>Female</v>
      </c>
      <c r="Q69" s="7">
        <f>VLOOKUP(A69,'New Data'!A:E,3,FALSE)</f>
        <v>34</v>
      </c>
      <c r="R69" s="7" t="str">
        <f>VLOOKUP(A69,'New Data'!A:E,4,FALSE)</f>
        <v>New Mexico</v>
      </c>
      <c r="S69" s="9">
        <f>VLOOKUP(A69,'New Data'!A:E,5,FALSE)</f>
        <v>45276</v>
      </c>
      <c r="T69" s="10">
        <f t="shared" si="3"/>
        <v>270.0772499</v>
      </c>
      <c r="U69" s="11">
        <f t="shared" si="4"/>
        <v>0.001664632116</v>
      </c>
      <c r="V69" s="12">
        <f t="shared" si="5"/>
        <v>135.038625</v>
      </c>
      <c r="W69" s="10">
        <f t="shared" si="6"/>
        <v>224.7896321</v>
      </c>
      <c r="X69" s="11">
        <f t="shared" si="7"/>
        <v>0.08323160582</v>
      </c>
    </row>
    <row r="70">
      <c r="A70" s="7" t="str">
        <f t="shared" si="1"/>
        <v>EIGNB6744C</v>
      </c>
      <c r="B70" s="2" t="s">
        <v>368</v>
      </c>
      <c r="C70" s="2" t="s">
        <v>369</v>
      </c>
      <c r="D70" s="7" t="str">
        <f t="shared" si="2"/>
        <v>320x50 </v>
      </c>
      <c r="E70" s="2" t="s">
        <v>370</v>
      </c>
      <c r="F70" s="2" t="s">
        <v>66</v>
      </c>
      <c r="G70" s="8" t="s">
        <v>371</v>
      </c>
      <c r="H70" s="2" t="s">
        <v>30</v>
      </c>
      <c r="I70" s="2" t="s">
        <v>31</v>
      </c>
      <c r="J70" s="2">
        <v>19093.0</v>
      </c>
      <c r="K70" s="2">
        <v>50.0</v>
      </c>
      <c r="L70" s="2">
        <v>9626.0</v>
      </c>
      <c r="M70" s="2">
        <v>17815.0</v>
      </c>
      <c r="N70" s="2">
        <v>10.0</v>
      </c>
      <c r="O70" s="3">
        <v>6612.14569</v>
      </c>
      <c r="P70" s="7" t="str">
        <f>VLOOKUP(A70,'New Data'!A:E,2,FALSE)</f>
        <v>Male</v>
      </c>
      <c r="Q70" s="7">
        <f>VLOOKUP(A70,'New Data'!A:E,3,FALSE)</f>
        <v>37</v>
      </c>
      <c r="R70" s="7" t="str">
        <f>VLOOKUP(A70,'New Data'!A:E,4,FALSE)</f>
        <v>California</v>
      </c>
      <c r="S70" s="9">
        <f>VLOOKUP(A70,'New Data'!A:E,5,FALSE)</f>
        <v>45082</v>
      </c>
      <c r="T70" s="10">
        <f t="shared" si="3"/>
        <v>661.214569</v>
      </c>
      <c r="U70" s="11">
        <f t="shared" si="4"/>
        <v>0.002618760802</v>
      </c>
      <c r="V70" s="12">
        <f t="shared" si="5"/>
        <v>132.2429138</v>
      </c>
      <c r="W70" s="10">
        <f t="shared" si="6"/>
        <v>346.3125591</v>
      </c>
      <c r="X70" s="11">
        <f t="shared" si="7"/>
        <v>0.05237521605</v>
      </c>
    </row>
    <row r="71">
      <c r="A71" s="7" t="str">
        <f t="shared" si="1"/>
        <v>NVALC0032U</v>
      </c>
      <c r="B71" s="2" t="s">
        <v>513</v>
      </c>
      <c r="C71" s="2" t="s">
        <v>514</v>
      </c>
      <c r="D71" s="7" t="str">
        <f t="shared" si="2"/>
        <v>320x50 </v>
      </c>
      <c r="E71" s="2" t="s">
        <v>515</v>
      </c>
      <c r="F71" s="2" t="s">
        <v>28</v>
      </c>
      <c r="G71" s="8" t="s">
        <v>143</v>
      </c>
      <c r="H71" s="2" t="s">
        <v>48</v>
      </c>
      <c r="I71" s="2" t="s">
        <v>31</v>
      </c>
      <c r="J71" s="2">
        <v>14047.0</v>
      </c>
      <c r="K71" s="2">
        <v>44.0</v>
      </c>
      <c r="L71" s="2">
        <v>9934.0</v>
      </c>
      <c r="M71" s="2">
        <v>13377.0</v>
      </c>
      <c r="N71" s="2">
        <v>7.0</v>
      </c>
      <c r="O71" s="3">
        <v>5729.650755</v>
      </c>
      <c r="P71" s="7" t="str">
        <f>VLOOKUP(A71,'New Data'!A:E,2,FALSE)</f>
        <v>Female</v>
      </c>
      <c r="Q71" s="7">
        <f>VLOOKUP(A71,'New Data'!A:E,3,FALSE)</f>
        <v>27</v>
      </c>
      <c r="R71" s="7" t="str">
        <f>VLOOKUP(A71,'New Data'!A:E,4,FALSE)</f>
        <v>New Jersey</v>
      </c>
      <c r="S71" s="9">
        <f>VLOOKUP(A71,'New Data'!A:E,5,FALSE)</f>
        <v>45151</v>
      </c>
      <c r="T71" s="10">
        <f t="shared" si="3"/>
        <v>818.5215364</v>
      </c>
      <c r="U71" s="11">
        <f t="shared" si="4"/>
        <v>0.003132341425</v>
      </c>
      <c r="V71" s="12">
        <f t="shared" si="5"/>
        <v>130.2193353</v>
      </c>
      <c r="W71" s="10">
        <f t="shared" si="6"/>
        <v>407.8914185</v>
      </c>
      <c r="X71" s="11">
        <f t="shared" si="7"/>
        <v>0.04983270449</v>
      </c>
    </row>
    <row r="72">
      <c r="A72" s="7" t="str">
        <f t="shared" si="1"/>
        <v>YHBPW3142T</v>
      </c>
      <c r="B72" s="2" t="s">
        <v>506</v>
      </c>
      <c r="C72" s="2" t="s">
        <v>507</v>
      </c>
      <c r="D72" s="7" t="str">
        <f t="shared" si="2"/>
        <v>300x250 </v>
      </c>
      <c r="E72" s="2" t="s">
        <v>508</v>
      </c>
      <c r="F72" s="2" t="s">
        <v>28</v>
      </c>
      <c r="G72" s="8" t="s">
        <v>509</v>
      </c>
      <c r="H72" s="2" t="s">
        <v>62</v>
      </c>
      <c r="I72" s="2" t="s">
        <v>31</v>
      </c>
      <c r="J72" s="2">
        <v>14451.0</v>
      </c>
      <c r="K72" s="2">
        <v>50.0</v>
      </c>
      <c r="L72" s="2">
        <v>5606.0</v>
      </c>
      <c r="M72" s="2">
        <v>13461.0</v>
      </c>
      <c r="N72" s="2">
        <v>8.0</v>
      </c>
      <c r="O72" s="3">
        <v>6397.602518</v>
      </c>
      <c r="P72" s="7" t="str">
        <f>VLOOKUP(A72,'New Data'!A:E,2,FALSE)</f>
        <v>Female</v>
      </c>
      <c r="Q72" s="7">
        <f>VLOOKUP(A72,'New Data'!A:E,3,FALSE)</f>
        <v>43</v>
      </c>
      <c r="R72" s="7" t="str">
        <f>VLOOKUP(A72,'New Data'!A:E,4,FALSE)</f>
        <v>New Jersey</v>
      </c>
      <c r="S72" s="9">
        <f>VLOOKUP(A72,'New Data'!A:E,5,FALSE)</f>
        <v>44993</v>
      </c>
      <c r="T72" s="10">
        <f t="shared" si="3"/>
        <v>799.7003148</v>
      </c>
      <c r="U72" s="11">
        <f t="shared" si="4"/>
        <v>0.003459968168</v>
      </c>
      <c r="V72" s="12">
        <f t="shared" si="5"/>
        <v>127.9520504</v>
      </c>
      <c r="W72" s="10">
        <f t="shared" si="6"/>
        <v>442.7100213</v>
      </c>
      <c r="X72" s="11">
        <f t="shared" si="7"/>
        <v>0.05535949069</v>
      </c>
    </row>
    <row r="73">
      <c r="A73" s="7" t="str">
        <f t="shared" si="1"/>
        <v>SKDOI1091I</v>
      </c>
      <c r="B73" s="2" t="s">
        <v>178</v>
      </c>
      <c r="C73" s="2" t="s">
        <v>179</v>
      </c>
      <c r="D73" s="7" t="str">
        <f t="shared" si="2"/>
        <v>300x250 </v>
      </c>
      <c r="E73" s="2" t="s">
        <v>180</v>
      </c>
      <c r="F73" s="2" t="s">
        <v>41</v>
      </c>
      <c r="G73" s="8" t="s">
        <v>181</v>
      </c>
      <c r="H73" s="2" t="s">
        <v>30</v>
      </c>
      <c r="I73" s="2" t="s">
        <v>31</v>
      </c>
      <c r="J73" s="2">
        <v>23774.0</v>
      </c>
      <c r="K73" s="2">
        <v>60.0</v>
      </c>
      <c r="L73" s="2">
        <v>10735.0</v>
      </c>
      <c r="M73" s="2">
        <v>21076.0</v>
      </c>
      <c r="N73" s="2">
        <v>24.0</v>
      </c>
      <c r="O73" s="3">
        <v>7657.108034</v>
      </c>
      <c r="P73" s="7" t="str">
        <f>VLOOKUP(A73,'New Data'!A:E,2,FALSE)</f>
        <v>Female</v>
      </c>
      <c r="Q73" s="7">
        <f>VLOOKUP(A73,'New Data'!A:E,3,FALSE)</f>
        <v>28</v>
      </c>
      <c r="R73" s="7" t="str">
        <f>VLOOKUP(A73,'New Data'!A:E,4,FALSE)</f>
        <v>South Carolina</v>
      </c>
      <c r="S73" s="9">
        <f>VLOOKUP(A73,'New Data'!A:E,5,FALSE)</f>
        <v>44973</v>
      </c>
      <c r="T73" s="10">
        <f t="shared" si="3"/>
        <v>319.0461681</v>
      </c>
      <c r="U73" s="11">
        <f t="shared" si="4"/>
        <v>0.002523765458</v>
      </c>
      <c r="V73" s="12">
        <f t="shared" si="5"/>
        <v>127.6184672</v>
      </c>
      <c r="W73" s="10">
        <f t="shared" si="6"/>
        <v>322.0790794</v>
      </c>
      <c r="X73" s="11">
        <f t="shared" si="7"/>
        <v>0.1009506183</v>
      </c>
    </row>
    <row r="74">
      <c r="A74" s="7" t="str">
        <f t="shared" si="1"/>
        <v>MEOSU3566R</v>
      </c>
      <c r="B74" s="2" t="s">
        <v>395</v>
      </c>
      <c r="C74" s="2" t="s">
        <v>396</v>
      </c>
      <c r="D74" s="7" t="str">
        <f t="shared" si="2"/>
        <v>300x250 </v>
      </c>
      <c r="E74" s="2" t="s">
        <v>397</v>
      </c>
      <c r="F74" s="2" t="s">
        <v>28</v>
      </c>
      <c r="G74" s="8" t="s">
        <v>398</v>
      </c>
      <c r="H74" s="2" t="s">
        <v>71</v>
      </c>
      <c r="I74" s="2" t="s">
        <v>43</v>
      </c>
      <c r="J74" s="2">
        <v>7965.0</v>
      </c>
      <c r="K74" s="2">
        <v>50.0</v>
      </c>
      <c r="L74" s="2">
        <v>5230.0</v>
      </c>
      <c r="M74" s="2">
        <v>6923.0</v>
      </c>
      <c r="N74" s="2">
        <v>10.0</v>
      </c>
      <c r="O74" s="3">
        <v>6298.513929</v>
      </c>
      <c r="P74" s="7" t="str">
        <f>VLOOKUP(A74,'New Data'!A:E,2,FALSE)</f>
        <v>Female</v>
      </c>
      <c r="Q74" s="7">
        <f>VLOOKUP(A74,'New Data'!A:E,3,FALSE)</f>
        <v>60</v>
      </c>
      <c r="R74" s="7" t="str">
        <f>VLOOKUP(A74,'New Data'!A:E,4,FALSE)</f>
        <v>Wyoming</v>
      </c>
      <c r="S74" s="9">
        <f>VLOOKUP(A74,'New Data'!A:E,5,FALSE)</f>
        <v>45538</v>
      </c>
      <c r="T74" s="10">
        <f t="shared" si="3"/>
        <v>629.8513929</v>
      </c>
      <c r="U74" s="11">
        <f t="shared" si="4"/>
        <v>0.006277463905</v>
      </c>
      <c r="V74" s="12">
        <f t="shared" si="5"/>
        <v>125.9702786</v>
      </c>
      <c r="W74" s="10">
        <f t="shared" si="6"/>
        <v>790.7738768</v>
      </c>
      <c r="X74" s="11">
        <f t="shared" si="7"/>
        <v>0.1255492781</v>
      </c>
    </row>
    <row r="75">
      <c r="A75" s="7" t="str">
        <f t="shared" si="1"/>
        <v>WOAJS6397Q</v>
      </c>
      <c r="B75" s="2" t="s">
        <v>107</v>
      </c>
      <c r="C75" s="2" t="s">
        <v>108</v>
      </c>
      <c r="D75" s="7" t="str">
        <f t="shared" si="2"/>
        <v>320x50 </v>
      </c>
      <c r="E75" s="2" t="s">
        <v>109</v>
      </c>
      <c r="F75" s="2" t="s">
        <v>36</v>
      </c>
      <c r="G75" s="8" t="s">
        <v>110</v>
      </c>
      <c r="H75" s="2" t="s">
        <v>30</v>
      </c>
      <c r="I75" s="2" t="s">
        <v>31</v>
      </c>
      <c r="J75" s="2">
        <v>7248.0</v>
      </c>
      <c r="K75" s="2">
        <v>10.0</v>
      </c>
      <c r="L75" s="2">
        <v>3988.0</v>
      </c>
      <c r="M75" s="2">
        <v>6863.0</v>
      </c>
      <c r="N75" s="2">
        <v>7.0</v>
      </c>
      <c r="O75" s="3">
        <v>1247.0</v>
      </c>
      <c r="P75" s="7" t="str">
        <f>VLOOKUP(A75,'New Data'!A:E,2,FALSE)</f>
        <v>Male</v>
      </c>
      <c r="Q75" s="7">
        <f>VLOOKUP(A75,'New Data'!A:E,3,FALSE)</f>
        <v>57</v>
      </c>
      <c r="R75" s="7" t="str">
        <f>VLOOKUP(A75,'New Data'!A:E,4,FALSE)</f>
        <v>Rhode Island</v>
      </c>
      <c r="S75" s="9">
        <f>VLOOKUP(A75,'New Data'!A:E,5,FALSE)</f>
        <v>45383</v>
      </c>
      <c r="T75" s="10">
        <f t="shared" si="3"/>
        <v>178.1428571</v>
      </c>
      <c r="U75" s="11">
        <f t="shared" si="4"/>
        <v>0.001379690949</v>
      </c>
      <c r="V75" s="12">
        <f t="shared" si="5"/>
        <v>124.7</v>
      </c>
      <c r="W75" s="10">
        <f t="shared" si="6"/>
        <v>172.0474614</v>
      </c>
      <c r="X75" s="11">
        <f t="shared" si="7"/>
        <v>0.09657836645</v>
      </c>
    </row>
    <row r="76">
      <c r="A76" s="7" t="str">
        <f t="shared" si="1"/>
        <v>IXQEK3844N</v>
      </c>
      <c r="B76" s="2" t="s">
        <v>1270</v>
      </c>
      <c r="C76" s="2" t="s">
        <v>1271</v>
      </c>
      <c r="D76" s="7" t="str">
        <f t="shared" si="2"/>
        <v>300x50 </v>
      </c>
      <c r="E76" s="2" t="s">
        <v>1272</v>
      </c>
      <c r="F76" s="2" t="s">
        <v>36</v>
      </c>
      <c r="G76" s="8" t="s">
        <v>1273</v>
      </c>
      <c r="H76" s="2" t="s">
        <v>30</v>
      </c>
      <c r="I76" s="2" t="s">
        <v>31</v>
      </c>
      <c r="J76" s="2">
        <v>10906.0</v>
      </c>
      <c r="K76" s="2">
        <v>46.0</v>
      </c>
      <c r="L76" s="2">
        <v>4735.0</v>
      </c>
      <c r="M76" s="2">
        <v>6390.0</v>
      </c>
      <c r="N76" s="2">
        <v>3.0</v>
      </c>
      <c r="O76" s="3">
        <v>5694.27094</v>
      </c>
      <c r="P76" s="7" t="str">
        <f>VLOOKUP(A76,'New Data'!A:E,2,FALSE)</f>
        <v>Male</v>
      </c>
      <c r="Q76" s="7">
        <f>VLOOKUP(A76,'New Data'!A:E,3,FALSE)</f>
        <v>18</v>
      </c>
      <c r="R76" s="7" t="str">
        <f>VLOOKUP(A76,'New Data'!A:E,4,FALSE)</f>
        <v>Indiana</v>
      </c>
      <c r="S76" s="9">
        <f>VLOOKUP(A76,'New Data'!A:E,5,FALSE)</f>
        <v>45508</v>
      </c>
      <c r="T76" s="10">
        <f t="shared" si="3"/>
        <v>1898.090313</v>
      </c>
      <c r="U76" s="11">
        <f t="shared" si="4"/>
        <v>0.004217861727</v>
      </c>
      <c r="V76" s="12">
        <f t="shared" si="5"/>
        <v>123.7884987</v>
      </c>
      <c r="W76" s="10">
        <f t="shared" si="6"/>
        <v>522.122771</v>
      </c>
      <c r="X76" s="11">
        <f t="shared" si="7"/>
        <v>0.02750779387</v>
      </c>
    </row>
    <row r="77">
      <c r="A77" s="7" t="str">
        <f t="shared" si="1"/>
        <v>ZJRPV5063L</v>
      </c>
      <c r="B77" s="2" t="s">
        <v>384</v>
      </c>
      <c r="C77" s="2" t="s">
        <v>385</v>
      </c>
      <c r="D77" s="7" t="str">
        <f t="shared" si="2"/>
        <v>300x50 </v>
      </c>
      <c r="E77" s="2" t="s">
        <v>386</v>
      </c>
      <c r="F77" s="2" t="s">
        <v>36</v>
      </c>
      <c r="G77" s="8" t="s">
        <v>387</v>
      </c>
      <c r="H77" s="2" t="s">
        <v>48</v>
      </c>
      <c r="I77" s="2" t="s">
        <v>31</v>
      </c>
      <c r="J77" s="2">
        <v>13946.0</v>
      </c>
      <c r="K77" s="2">
        <v>40.0</v>
      </c>
      <c r="L77" s="2">
        <v>3142.0</v>
      </c>
      <c r="M77" s="2">
        <v>8823.0</v>
      </c>
      <c r="N77" s="2">
        <v>8.0</v>
      </c>
      <c r="O77" s="3">
        <v>4920.23463</v>
      </c>
      <c r="P77" s="7" t="str">
        <f>VLOOKUP(A77,'New Data'!A:E,2,FALSE)</f>
        <v>Female</v>
      </c>
      <c r="Q77" s="7">
        <f>VLOOKUP(A77,'New Data'!A:E,3,FALSE)</f>
        <v>64</v>
      </c>
      <c r="R77" s="7" t="str">
        <f>VLOOKUP(A77,'New Data'!A:E,4,FALSE)</f>
        <v>Minnesota</v>
      </c>
      <c r="S77" s="9">
        <f>VLOOKUP(A77,'New Data'!A:E,5,FALSE)</f>
        <v>45154</v>
      </c>
      <c r="T77" s="10">
        <f t="shared" si="3"/>
        <v>615.0293288</v>
      </c>
      <c r="U77" s="11">
        <f t="shared" si="4"/>
        <v>0.002868205937</v>
      </c>
      <c r="V77" s="12">
        <f t="shared" si="5"/>
        <v>123.0058658</v>
      </c>
      <c r="W77" s="10">
        <f t="shared" si="6"/>
        <v>352.8061545</v>
      </c>
      <c r="X77" s="11">
        <f t="shared" si="7"/>
        <v>0.05736411874</v>
      </c>
    </row>
    <row r="78">
      <c r="A78" s="7" t="str">
        <f t="shared" si="1"/>
        <v>MPLPP0362A</v>
      </c>
      <c r="B78" s="2" t="s">
        <v>1176</v>
      </c>
      <c r="C78" s="2" t="s">
        <v>1177</v>
      </c>
      <c r="D78" s="7" t="str">
        <f t="shared" si="2"/>
        <v>320x50 </v>
      </c>
      <c r="E78" s="2" t="s">
        <v>1178</v>
      </c>
      <c r="F78" s="2" t="s">
        <v>66</v>
      </c>
      <c r="G78" s="8" t="s">
        <v>88</v>
      </c>
      <c r="H78" s="2" t="s">
        <v>30</v>
      </c>
      <c r="I78" s="2" t="s">
        <v>31</v>
      </c>
      <c r="J78" s="2">
        <v>9463.0</v>
      </c>
      <c r="K78" s="2">
        <v>56.0</v>
      </c>
      <c r="L78" s="2">
        <v>1518.0</v>
      </c>
      <c r="M78" s="2">
        <v>8191.0</v>
      </c>
      <c r="N78" s="2">
        <v>4.0</v>
      </c>
      <c r="O78" s="3">
        <v>6879.601707</v>
      </c>
      <c r="P78" s="7" t="str">
        <f>VLOOKUP(A78,'New Data'!A:E,2,FALSE)</f>
        <v>Male</v>
      </c>
      <c r="Q78" s="7">
        <f>VLOOKUP(A78,'New Data'!A:E,3,FALSE)</f>
        <v>56</v>
      </c>
      <c r="R78" s="7" t="str">
        <f>VLOOKUP(A78,'New Data'!A:E,4,FALSE)</f>
        <v>Arizona</v>
      </c>
      <c r="S78" s="9">
        <f>VLOOKUP(A78,'New Data'!A:E,5,FALSE)</f>
        <v>45291</v>
      </c>
      <c r="T78" s="10">
        <f t="shared" si="3"/>
        <v>1719.900427</v>
      </c>
      <c r="U78" s="11">
        <f t="shared" si="4"/>
        <v>0.005917785058</v>
      </c>
      <c r="V78" s="12">
        <f t="shared" si="5"/>
        <v>122.8500305</v>
      </c>
      <c r="W78" s="10">
        <f t="shared" si="6"/>
        <v>727.0000747</v>
      </c>
      <c r="X78" s="11">
        <f t="shared" si="7"/>
        <v>0.04226989327</v>
      </c>
    </row>
    <row r="79">
      <c r="A79" s="7" t="str">
        <f t="shared" si="1"/>
        <v>XJAXD7769J</v>
      </c>
      <c r="B79" s="2" t="s">
        <v>338</v>
      </c>
      <c r="C79" s="2" t="s">
        <v>339</v>
      </c>
      <c r="D79" s="7" t="str">
        <f t="shared" si="2"/>
        <v>320x50 </v>
      </c>
      <c r="E79" s="2" t="s">
        <v>294</v>
      </c>
      <c r="F79" s="2" t="s">
        <v>28</v>
      </c>
      <c r="G79" s="8" t="s">
        <v>340</v>
      </c>
      <c r="H79" s="2" t="s">
        <v>30</v>
      </c>
      <c r="I79" s="2" t="s">
        <v>31</v>
      </c>
      <c r="J79" s="2">
        <v>17582.0</v>
      </c>
      <c r="K79" s="2">
        <v>56.0</v>
      </c>
      <c r="L79" s="2">
        <v>9848.0</v>
      </c>
      <c r="M79" s="2">
        <v>16558.0</v>
      </c>
      <c r="N79" s="2">
        <v>12.0</v>
      </c>
      <c r="O79" s="3">
        <v>6846.447915</v>
      </c>
      <c r="P79" s="7" t="str">
        <f>VLOOKUP(A79,'New Data'!A:E,2,FALSE)</f>
        <v>Female</v>
      </c>
      <c r="Q79" s="7">
        <f>VLOOKUP(A79,'New Data'!A:E,3,FALSE)</f>
        <v>26</v>
      </c>
      <c r="R79" s="7" t="str">
        <f>VLOOKUP(A79,'New Data'!A:E,4,FALSE)</f>
        <v>Minnesota</v>
      </c>
      <c r="S79" s="9">
        <f>VLOOKUP(A79,'New Data'!A:E,5,FALSE)</f>
        <v>45114</v>
      </c>
      <c r="T79" s="10">
        <f t="shared" si="3"/>
        <v>570.5373263</v>
      </c>
      <c r="U79" s="11">
        <f t="shared" si="4"/>
        <v>0.003185075646</v>
      </c>
      <c r="V79" s="12">
        <f t="shared" si="5"/>
        <v>122.2579985</v>
      </c>
      <c r="W79" s="10">
        <f t="shared" si="6"/>
        <v>389.4009734</v>
      </c>
      <c r="X79" s="11">
        <f t="shared" si="7"/>
        <v>0.06825162098</v>
      </c>
    </row>
    <row r="80">
      <c r="A80" s="7" t="str">
        <f t="shared" si="1"/>
        <v>BYVML5268P</v>
      </c>
      <c r="B80" s="2" t="s">
        <v>1456</v>
      </c>
      <c r="C80" s="2" t="s">
        <v>1457</v>
      </c>
      <c r="D80" s="7" t="str">
        <f t="shared" si="2"/>
        <v>320x50 </v>
      </c>
      <c r="E80" s="2" t="s">
        <v>1458</v>
      </c>
      <c r="F80" s="2" t="s">
        <v>28</v>
      </c>
      <c r="G80" s="8" t="s">
        <v>894</v>
      </c>
      <c r="H80" s="2" t="s">
        <v>30</v>
      </c>
      <c r="I80" s="2" t="s">
        <v>31</v>
      </c>
      <c r="J80" s="2">
        <v>9709.0</v>
      </c>
      <c r="K80" s="2">
        <v>58.0</v>
      </c>
      <c r="L80" s="2">
        <v>3339.0</v>
      </c>
      <c r="M80" s="2">
        <v>7891.0</v>
      </c>
      <c r="N80" s="2">
        <v>3.0</v>
      </c>
      <c r="O80" s="3">
        <v>6994.085353</v>
      </c>
      <c r="P80" s="7" t="str">
        <f>VLOOKUP(A80,'New Data'!A:E,2,FALSE)</f>
        <v>Female</v>
      </c>
      <c r="Q80" s="7">
        <f>VLOOKUP(A80,'New Data'!A:E,3,FALSE)</f>
        <v>47</v>
      </c>
      <c r="R80" s="7" t="str">
        <f>VLOOKUP(A80,'New Data'!A:E,4,FALSE)</f>
        <v>Rhode Island</v>
      </c>
      <c r="S80" s="9">
        <f>VLOOKUP(A80,'New Data'!A:E,5,FALSE)</f>
        <v>45378</v>
      </c>
      <c r="T80" s="10">
        <f t="shared" si="3"/>
        <v>2331.361784</v>
      </c>
      <c r="U80" s="11">
        <f t="shared" si="4"/>
        <v>0.005973838706</v>
      </c>
      <c r="V80" s="12">
        <f t="shared" si="5"/>
        <v>120.5876785</v>
      </c>
      <c r="W80" s="10">
        <f t="shared" si="6"/>
        <v>720.3713413</v>
      </c>
      <c r="X80" s="11">
        <f t="shared" si="7"/>
        <v>0.03089916572</v>
      </c>
    </row>
    <row r="81">
      <c r="A81" s="7" t="str">
        <f t="shared" si="1"/>
        <v>MKCML3857A</v>
      </c>
      <c r="B81" s="2" t="s">
        <v>641</v>
      </c>
      <c r="C81" s="2" t="s">
        <v>642</v>
      </c>
      <c r="D81" s="7" t="str">
        <f t="shared" si="2"/>
        <v>320x50 </v>
      </c>
      <c r="E81" s="2" t="s">
        <v>643</v>
      </c>
      <c r="F81" s="2" t="s">
        <v>36</v>
      </c>
      <c r="G81" s="8" t="s">
        <v>114</v>
      </c>
      <c r="H81" s="2" t="s">
        <v>71</v>
      </c>
      <c r="I81" s="2" t="s">
        <v>31</v>
      </c>
      <c r="J81" s="2">
        <v>14581.0</v>
      </c>
      <c r="K81" s="2">
        <v>45.0</v>
      </c>
      <c r="L81" s="2">
        <v>3821.0</v>
      </c>
      <c r="M81" s="2">
        <v>12741.0</v>
      </c>
      <c r="N81" s="2">
        <v>6.0</v>
      </c>
      <c r="O81" s="3">
        <v>5296.970091</v>
      </c>
      <c r="P81" s="7" t="str">
        <f>VLOOKUP(A81,'New Data'!A:E,2,FALSE)</f>
        <v>Female</v>
      </c>
      <c r="Q81" s="7">
        <f>VLOOKUP(A81,'New Data'!A:E,3,FALSE)</f>
        <v>28</v>
      </c>
      <c r="R81" s="7" t="str">
        <f>VLOOKUP(A81,'New Data'!A:E,4,FALSE)</f>
        <v>Washington</v>
      </c>
      <c r="S81" s="9">
        <f>VLOOKUP(A81,'New Data'!A:E,5,FALSE)</f>
        <v>45175</v>
      </c>
      <c r="T81" s="10">
        <f t="shared" si="3"/>
        <v>882.8283485</v>
      </c>
      <c r="U81" s="11">
        <f t="shared" si="4"/>
        <v>0.003086208079</v>
      </c>
      <c r="V81" s="12">
        <f t="shared" si="5"/>
        <v>117.7104465</v>
      </c>
      <c r="W81" s="10">
        <f t="shared" si="6"/>
        <v>363.2789309</v>
      </c>
      <c r="X81" s="11">
        <f t="shared" si="7"/>
        <v>0.04114944105</v>
      </c>
    </row>
    <row r="82">
      <c r="A82" s="7" t="str">
        <f t="shared" si="1"/>
        <v>PFARI5934S</v>
      </c>
      <c r="B82" s="2" t="s">
        <v>629</v>
      </c>
      <c r="C82" s="2" t="s">
        <v>630</v>
      </c>
      <c r="D82" s="7" t="str">
        <f t="shared" si="2"/>
        <v>320x50 </v>
      </c>
      <c r="E82" s="2" t="s">
        <v>631</v>
      </c>
      <c r="F82" s="2" t="s">
        <v>28</v>
      </c>
      <c r="G82" s="8" t="s">
        <v>275</v>
      </c>
      <c r="H82" s="2" t="s">
        <v>62</v>
      </c>
      <c r="I82" s="2" t="s">
        <v>31</v>
      </c>
      <c r="J82" s="2">
        <v>18324.0</v>
      </c>
      <c r="K82" s="2">
        <v>60.0</v>
      </c>
      <c r="L82" s="2">
        <v>3145.0</v>
      </c>
      <c r="M82" s="2">
        <v>13703.0</v>
      </c>
      <c r="N82" s="2">
        <v>8.0</v>
      </c>
      <c r="O82" s="3">
        <v>6996.231838</v>
      </c>
      <c r="P82" s="7" t="str">
        <f>VLOOKUP(A82,'New Data'!A:E,2,FALSE)</f>
        <v>Male</v>
      </c>
      <c r="Q82" s="7">
        <f>VLOOKUP(A82,'New Data'!A:E,3,FALSE)</f>
        <v>43</v>
      </c>
      <c r="R82" s="7" t="str">
        <f>VLOOKUP(A82,'New Data'!A:E,4,FALSE)</f>
        <v>Kansas</v>
      </c>
      <c r="S82" s="9">
        <f>VLOOKUP(A82,'New Data'!A:E,5,FALSE)</f>
        <v>45057</v>
      </c>
      <c r="T82" s="10">
        <f t="shared" si="3"/>
        <v>874.5289798</v>
      </c>
      <c r="U82" s="11">
        <f t="shared" si="4"/>
        <v>0.003274394237</v>
      </c>
      <c r="V82" s="12">
        <f t="shared" si="5"/>
        <v>116.603864</v>
      </c>
      <c r="W82" s="10">
        <f t="shared" si="6"/>
        <v>381.8070202</v>
      </c>
      <c r="X82" s="11">
        <f t="shared" si="7"/>
        <v>0.04365858983</v>
      </c>
    </row>
    <row r="83">
      <c r="A83" s="7" t="str">
        <f t="shared" si="1"/>
        <v>IHTFN9883F</v>
      </c>
      <c r="B83" s="2" t="s">
        <v>311</v>
      </c>
      <c r="C83" s="2" t="s">
        <v>312</v>
      </c>
      <c r="D83" s="7" t="str">
        <f t="shared" si="2"/>
        <v>300x250 </v>
      </c>
      <c r="E83" s="2" t="s">
        <v>313</v>
      </c>
      <c r="F83" s="2" t="s">
        <v>36</v>
      </c>
      <c r="G83" s="8" t="s">
        <v>314</v>
      </c>
      <c r="H83" s="2" t="s">
        <v>89</v>
      </c>
      <c r="I83" s="2" t="s">
        <v>53</v>
      </c>
      <c r="J83" s="2">
        <v>17075.0</v>
      </c>
      <c r="K83" s="2">
        <v>44.0</v>
      </c>
      <c r="L83" s="2">
        <v>5508.0</v>
      </c>
      <c r="M83" s="2">
        <v>11539.0</v>
      </c>
      <c r="N83" s="2">
        <v>10.0</v>
      </c>
      <c r="O83" s="3">
        <v>5086.08996</v>
      </c>
      <c r="P83" s="7" t="str">
        <f>VLOOKUP(A83,'New Data'!A:E,2,FALSE)</f>
        <v>Male</v>
      </c>
      <c r="Q83" s="7">
        <f>VLOOKUP(A83,'New Data'!A:E,3,FALSE)</f>
        <v>37</v>
      </c>
      <c r="R83" s="7" t="str">
        <f>VLOOKUP(A83,'New Data'!A:E,4,FALSE)</f>
        <v>California</v>
      </c>
      <c r="S83" s="9">
        <f>VLOOKUP(A83,'New Data'!A:E,5,FALSE)</f>
        <v>45327</v>
      </c>
      <c r="T83" s="10">
        <f t="shared" si="3"/>
        <v>508.608996</v>
      </c>
      <c r="U83" s="11">
        <f t="shared" si="4"/>
        <v>0.002576866764</v>
      </c>
      <c r="V83" s="12">
        <f t="shared" si="5"/>
        <v>115.5929536</v>
      </c>
      <c r="W83" s="10">
        <f t="shared" si="6"/>
        <v>297.8676404</v>
      </c>
      <c r="X83" s="11">
        <f t="shared" si="7"/>
        <v>0.05856515373</v>
      </c>
    </row>
    <row r="84">
      <c r="A84" s="7" t="str">
        <f t="shared" si="1"/>
        <v>PXTFY2287U</v>
      </c>
      <c r="B84" s="2" t="s">
        <v>284</v>
      </c>
      <c r="C84" s="2" t="s">
        <v>285</v>
      </c>
      <c r="D84" s="7" t="str">
        <f t="shared" si="2"/>
        <v>320x50 </v>
      </c>
      <c r="E84" s="2" t="s">
        <v>286</v>
      </c>
      <c r="F84" s="2" t="s">
        <v>41</v>
      </c>
      <c r="G84" s="8" t="s">
        <v>287</v>
      </c>
      <c r="H84" s="2" t="s">
        <v>30</v>
      </c>
      <c r="I84" s="2" t="s">
        <v>31</v>
      </c>
      <c r="J84" s="2">
        <v>18633.0</v>
      </c>
      <c r="K84" s="2">
        <v>60.0</v>
      </c>
      <c r="L84" s="2">
        <v>9424.0</v>
      </c>
      <c r="M84" s="2">
        <v>18087.0</v>
      </c>
      <c r="N84" s="2">
        <v>15.0</v>
      </c>
      <c r="O84" s="3">
        <v>6785.063293</v>
      </c>
      <c r="P84" s="7" t="str">
        <f>VLOOKUP(A84,'New Data'!A:E,2,FALSE)</f>
        <v>Male</v>
      </c>
      <c r="Q84" s="7">
        <f>VLOOKUP(A84,'New Data'!A:E,3,FALSE)</f>
        <v>52</v>
      </c>
      <c r="R84" s="7" t="str">
        <f>VLOOKUP(A84,'New Data'!A:E,4,FALSE)</f>
        <v>Texas</v>
      </c>
      <c r="S84" s="9">
        <f>VLOOKUP(A84,'New Data'!A:E,5,FALSE)</f>
        <v>45228</v>
      </c>
      <c r="T84" s="10">
        <f t="shared" si="3"/>
        <v>452.3375529</v>
      </c>
      <c r="U84" s="11">
        <f t="shared" si="4"/>
        <v>0.003220093383</v>
      </c>
      <c r="V84" s="12">
        <f t="shared" si="5"/>
        <v>113.0843882</v>
      </c>
      <c r="W84" s="10">
        <f t="shared" si="6"/>
        <v>364.1422902</v>
      </c>
      <c r="X84" s="11">
        <f t="shared" si="7"/>
        <v>0.08050233457</v>
      </c>
    </row>
    <row r="85">
      <c r="A85" s="7" t="str">
        <f t="shared" si="1"/>
        <v>YXYJD5988H</v>
      </c>
      <c r="B85" s="2" t="s">
        <v>674</v>
      </c>
      <c r="C85" s="2" t="s">
        <v>675</v>
      </c>
      <c r="D85" s="7" t="str">
        <f t="shared" si="2"/>
        <v>320x50 </v>
      </c>
      <c r="E85" s="2" t="s">
        <v>676</v>
      </c>
      <c r="F85" s="2" t="s">
        <v>66</v>
      </c>
      <c r="G85" s="8" t="s">
        <v>677</v>
      </c>
      <c r="H85" s="2" t="s">
        <v>135</v>
      </c>
      <c r="I85" s="2" t="s">
        <v>31</v>
      </c>
      <c r="J85" s="2">
        <v>15252.0</v>
      </c>
      <c r="K85" s="2">
        <v>55.0</v>
      </c>
      <c r="L85" s="2">
        <v>2152.0</v>
      </c>
      <c r="M85" s="2">
        <v>3482.0</v>
      </c>
      <c r="N85" s="2">
        <v>7.0</v>
      </c>
      <c r="O85" s="3">
        <v>6211.200147</v>
      </c>
      <c r="P85" s="7" t="str">
        <f>VLOOKUP(A85,'New Data'!A:E,2,FALSE)</f>
        <v>Male</v>
      </c>
      <c r="Q85" s="7">
        <f>VLOOKUP(A85,'New Data'!A:E,3,FALSE)</f>
        <v>58</v>
      </c>
      <c r="R85" s="7" t="str">
        <f>VLOOKUP(A85,'New Data'!A:E,4,FALSE)</f>
        <v>Rhode Island</v>
      </c>
      <c r="S85" s="9">
        <f>VLOOKUP(A85,'New Data'!A:E,5,FALSE)</f>
        <v>45159</v>
      </c>
      <c r="T85" s="10">
        <f t="shared" si="3"/>
        <v>887.3143067</v>
      </c>
      <c r="U85" s="11">
        <f t="shared" si="4"/>
        <v>0.003606084448</v>
      </c>
      <c r="V85" s="12">
        <f t="shared" si="5"/>
        <v>112.9309118</v>
      </c>
      <c r="W85" s="10">
        <f t="shared" si="6"/>
        <v>407.2384046</v>
      </c>
      <c r="X85" s="11">
        <f t="shared" si="7"/>
        <v>0.04589562025</v>
      </c>
    </row>
    <row r="86">
      <c r="A86" s="7" t="str">
        <f t="shared" si="1"/>
        <v>GYCND0607J</v>
      </c>
      <c r="B86" s="2" t="s">
        <v>376</v>
      </c>
      <c r="C86" s="2" t="s">
        <v>377</v>
      </c>
      <c r="D86" s="7" t="str">
        <f t="shared" si="2"/>
        <v>300x50 </v>
      </c>
      <c r="E86" s="2" t="s">
        <v>378</v>
      </c>
      <c r="F86" s="2" t="s">
        <v>41</v>
      </c>
      <c r="G86" s="8" t="s">
        <v>379</v>
      </c>
      <c r="H86" s="2" t="s">
        <v>30</v>
      </c>
      <c r="I86" s="2" t="s">
        <v>31</v>
      </c>
      <c r="J86" s="2">
        <v>17518.0</v>
      </c>
      <c r="K86" s="2">
        <v>60.0</v>
      </c>
      <c r="L86" s="2">
        <v>11513.0</v>
      </c>
      <c r="M86" s="2">
        <v>16192.0</v>
      </c>
      <c r="N86" s="2">
        <v>12.0</v>
      </c>
      <c r="O86" s="3">
        <v>6765.0004</v>
      </c>
      <c r="P86" s="7" t="str">
        <f>VLOOKUP(A86,'New Data'!A:E,2,FALSE)</f>
        <v>Male</v>
      </c>
      <c r="Q86" s="7">
        <f>VLOOKUP(A86,'New Data'!A:E,3,FALSE)</f>
        <v>54</v>
      </c>
      <c r="R86" s="7" t="str">
        <f>VLOOKUP(A86,'New Data'!A:E,4,FALSE)</f>
        <v>Kansas</v>
      </c>
      <c r="S86" s="9">
        <f>VLOOKUP(A86,'New Data'!A:E,5,FALSE)</f>
        <v>45496</v>
      </c>
      <c r="T86" s="10">
        <f t="shared" si="3"/>
        <v>563.7500333</v>
      </c>
      <c r="U86" s="11">
        <f t="shared" si="4"/>
        <v>0.003425048522</v>
      </c>
      <c r="V86" s="12">
        <f t="shared" si="5"/>
        <v>112.7500067</v>
      </c>
      <c r="W86" s="10">
        <f t="shared" si="6"/>
        <v>386.1742436</v>
      </c>
      <c r="X86" s="11">
        <f t="shared" si="7"/>
        <v>0.06850097043</v>
      </c>
    </row>
    <row r="87">
      <c r="A87" s="7" t="str">
        <f t="shared" si="1"/>
        <v>VDIFM5959E</v>
      </c>
      <c r="B87" s="2" t="s">
        <v>596</v>
      </c>
      <c r="C87" s="2" t="s">
        <v>597</v>
      </c>
      <c r="D87" s="7" t="str">
        <f t="shared" si="2"/>
        <v>320x50 </v>
      </c>
      <c r="E87" s="2" t="s">
        <v>598</v>
      </c>
      <c r="F87" s="2" t="s">
        <v>66</v>
      </c>
      <c r="G87" s="8" t="s">
        <v>130</v>
      </c>
      <c r="H87" s="2" t="s">
        <v>62</v>
      </c>
      <c r="I87" s="2" t="s">
        <v>31</v>
      </c>
      <c r="J87" s="2">
        <v>12214.0</v>
      </c>
      <c r="K87" s="2">
        <v>50.0</v>
      </c>
      <c r="L87" s="2">
        <v>5376.0</v>
      </c>
      <c r="M87" s="2">
        <v>11490.0</v>
      </c>
      <c r="N87" s="2">
        <v>7.0</v>
      </c>
      <c r="O87" s="3">
        <v>5616.309402</v>
      </c>
      <c r="P87" s="7" t="str">
        <f>VLOOKUP(A87,'New Data'!A:E,2,FALSE)</f>
        <v>Male</v>
      </c>
      <c r="Q87" s="7">
        <f>VLOOKUP(A87,'New Data'!A:E,3,FALSE)</f>
        <v>30</v>
      </c>
      <c r="R87" s="7" t="str">
        <f>VLOOKUP(A87,'New Data'!A:E,4,FALSE)</f>
        <v>Massachusetts</v>
      </c>
      <c r="S87" s="9">
        <f>VLOOKUP(A87,'New Data'!A:E,5,FALSE)</f>
        <v>45007</v>
      </c>
      <c r="T87" s="10">
        <f t="shared" si="3"/>
        <v>802.3299146</v>
      </c>
      <c r="U87" s="11">
        <f t="shared" si="4"/>
        <v>0.00409366301</v>
      </c>
      <c r="V87" s="12">
        <f t="shared" si="5"/>
        <v>112.326188</v>
      </c>
      <c r="W87" s="10">
        <f t="shared" si="6"/>
        <v>459.825561</v>
      </c>
      <c r="X87" s="11">
        <f t="shared" si="7"/>
        <v>0.05731128214</v>
      </c>
    </row>
    <row r="88">
      <c r="A88" s="7" t="str">
        <f t="shared" si="1"/>
        <v>BUPVZ1190I</v>
      </c>
      <c r="B88" s="2" t="s">
        <v>1933</v>
      </c>
      <c r="C88" s="2" t="s">
        <v>1934</v>
      </c>
      <c r="D88" s="7" t="str">
        <f t="shared" si="2"/>
        <v>300x250 </v>
      </c>
      <c r="E88" s="2" t="s">
        <v>1935</v>
      </c>
      <c r="F88" s="2" t="s">
        <v>36</v>
      </c>
      <c r="G88" s="8" t="s">
        <v>1936</v>
      </c>
      <c r="H88" s="2" t="s">
        <v>30</v>
      </c>
      <c r="I88" s="2" t="s">
        <v>31</v>
      </c>
      <c r="J88" s="2">
        <v>7583.0</v>
      </c>
      <c r="K88" s="2">
        <v>45.0</v>
      </c>
      <c r="L88" s="2">
        <v>4608.0</v>
      </c>
      <c r="M88" s="2">
        <v>5881.0</v>
      </c>
      <c r="N88" s="2">
        <v>1.0</v>
      </c>
      <c r="O88" s="3">
        <v>5033.482578</v>
      </c>
      <c r="P88" s="7" t="str">
        <f>VLOOKUP(A88,'New Data'!A:E,2,FALSE)</f>
        <v>Male</v>
      </c>
      <c r="Q88" s="7">
        <f>VLOOKUP(A88,'New Data'!A:E,3,FALSE)</f>
        <v>20</v>
      </c>
      <c r="R88" s="7" t="str">
        <f>VLOOKUP(A88,'New Data'!A:E,4,FALSE)</f>
        <v>Vermont</v>
      </c>
      <c r="S88" s="9">
        <f>VLOOKUP(A88,'New Data'!A:E,5,FALSE)</f>
        <v>45425</v>
      </c>
      <c r="T88" s="10">
        <f t="shared" si="3"/>
        <v>5033.482578</v>
      </c>
      <c r="U88" s="11">
        <f t="shared" si="4"/>
        <v>0.005934326784</v>
      </c>
      <c r="V88" s="12">
        <f t="shared" si="5"/>
        <v>111.8551684</v>
      </c>
      <c r="W88" s="10">
        <f t="shared" si="6"/>
        <v>663.7851217</v>
      </c>
      <c r="X88" s="11">
        <f t="shared" si="7"/>
        <v>0.01318739285</v>
      </c>
    </row>
    <row r="89">
      <c r="A89" s="7" t="str">
        <f t="shared" si="1"/>
        <v>XPGSD5184Z</v>
      </c>
      <c r="B89" s="2" t="s">
        <v>1489</v>
      </c>
      <c r="C89" s="2" t="s">
        <v>1490</v>
      </c>
      <c r="D89" s="7" t="str">
        <f t="shared" si="2"/>
        <v>300x250 </v>
      </c>
      <c r="E89" s="2" t="s">
        <v>1491</v>
      </c>
      <c r="F89" s="2" t="s">
        <v>28</v>
      </c>
      <c r="G89" s="8" t="s">
        <v>449</v>
      </c>
      <c r="H89" s="2" t="s">
        <v>48</v>
      </c>
      <c r="I89" s="2" t="s">
        <v>43</v>
      </c>
      <c r="J89" s="2">
        <v>7584.0</v>
      </c>
      <c r="K89" s="2">
        <v>40.0</v>
      </c>
      <c r="L89" s="2">
        <v>3093.0</v>
      </c>
      <c r="M89" s="2">
        <v>6897.0</v>
      </c>
      <c r="N89" s="2">
        <v>2.0</v>
      </c>
      <c r="O89" s="3">
        <v>4467.080758</v>
      </c>
      <c r="P89" s="7" t="str">
        <f>VLOOKUP(A89,'New Data'!A:E,2,FALSE)</f>
        <v>Male</v>
      </c>
      <c r="Q89" s="7">
        <f>VLOOKUP(A89,'New Data'!A:E,3,FALSE)</f>
        <v>29</v>
      </c>
      <c r="R89" s="7" t="str">
        <f>VLOOKUP(A89,'New Data'!A:E,4,FALSE)</f>
        <v>Georgia</v>
      </c>
      <c r="S89" s="9">
        <f>VLOOKUP(A89,'New Data'!A:E,5,FALSE)</f>
        <v>45409</v>
      </c>
      <c r="T89" s="10">
        <f t="shared" si="3"/>
        <v>2233.540379</v>
      </c>
      <c r="U89" s="11">
        <f t="shared" si="4"/>
        <v>0.005274261603</v>
      </c>
      <c r="V89" s="12">
        <f t="shared" si="5"/>
        <v>111.677019</v>
      </c>
      <c r="W89" s="10">
        <f t="shared" si="6"/>
        <v>589.013813</v>
      </c>
      <c r="X89" s="11">
        <f t="shared" si="7"/>
        <v>0.02637130802</v>
      </c>
    </row>
    <row r="90">
      <c r="A90" s="7" t="str">
        <f t="shared" si="1"/>
        <v>ZXILD0744S</v>
      </c>
      <c r="B90" s="2" t="s">
        <v>391</v>
      </c>
      <c r="C90" s="2" t="s">
        <v>392</v>
      </c>
      <c r="D90" s="7" t="str">
        <f t="shared" si="2"/>
        <v>300x250 </v>
      </c>
      <c r="E90" s="2" t="s">
        <v>393</v>
      </c>
      <c r="F90" s="2" t="s">
        <v>36</v>
      </c>
      <c r="G90" s="8" t="s">
        <v>394</v>
      </c>
      <c r="H90" s="2" t="s">
        <v>30</v>
      </c>
      <c r="I90" s="2" t="s">
        <v>43</v>
      </c>
      <c r="J90" s="2">
        <v>10524.0</v>
      </c>
      <c r="K90" s="2">
        <v>55.0</v>
      </c>
      <c r="L90" s="2">
        <v>7601.0</v>
      </c>
      <c r="M90" s="2">
        <v>10242.0</v>
      </c>
      <c r="N90" s="2">
        <v>11.0</v>
      </c>
      <c r="O90" s="3">
        <v>6136.133902</v>
      </c>
      <c r="P90" s="7" t="str">
        <f>VLOOKUP(A90,'New Data'!A:E,2,FALSE)</f>
        <v>Male</v>
      </c>
      <c r="Q90" s="7">
        <f>VLOOKUP(A90,'New Data'!A:E,3,FALSE)</f>
        <v>53</v>
      </c>
      <c r="R90" s="7" t="str">
        <f>VLOOKUP(A90,'New Data'!A:E,4,FALSE)</f>
        <v>Wyoming</v>
      </c>
      <c r="S90" s="9">
        <f>VLOOKUP(A90,'New Data'!A:E,5,FALSE)</f>
        <v>45121</v>
      </c>
      <c r="T90" s="10">
        <f t="shared" si="3"/>
        <v>557.8303547</v>
      </c>
      <c r="U90" s="11">
        <f t="shared" si="4"/>
        <v>0.005226149753</v>
      </c>
      <c r="V90" s="12">
        <f t="shared" si="5"/>
        <v>111.5660709</v>
      </c>
      <c r="W90" s="10">
        <f t="shared" si="6"/>
        <v>583.0609941</v>
      </c>
      <c r="X90" s="11">
        <f t="shared" si="7"/>
        <v>0.1045229951</v>
      </c>
    </row>
    <row r="91">
      <c r="A91" s="7" t="str">
        <f t="shared" si="1"/>
        <v>YWOKG0142J</v>
      </c>
      <c r="B91" s="2" t="s">
        <v>484</v>
      </c>
      <c r="C91" s="2" t="s">
        <v>485</v>
      </c>
      <c r="D91" s="7" t="str">
        <f t="shared" si="2"/>
        <v>320x50 </v>
      </c>
      <c r="E91" s="2" t="s">
        <v>486</v>
      </c>
      <c r="F91" s="2" t="s">
        <v>36</v>
      </c>
      <c r="G91" s="8" t="s">
        <v>487</v>
      </c>
      <c r="H91" s="2" t="s">
        <v>30</v>
      </c>
      <c r="I91" s="2" t="s">
        <v>31</v>
      </c>
      <c r="J91" s="2">
        <v>9357.0</v>
      </c>
      <c r="K91" s="2">
        <v>60.0</v>
      </c>
      <c r="L91" s="2">
        <v>1754.0</v>
      </c>
      <c r="M91" s="2">
        <v>8343.0</v>
      </c>
      <c r="N91" s="2">
        <v>10.0</v>
      </c>
      <c r="O91" s="3">
        <v>6559.477756</v>
      </c>
      <c r="P91" s="7" t="str">
        <f>VLOOKUP(A91,'New Data'!A:E,2,FALSE)</f>
        <v>Female</v>
      </c>
      <c r="Q91" s="7">
        <f>VLOOKUP(A91,'New Data'!A:E,3,FALSE)</f>
        <v>51</v>
      </c>
      <c r="R91" s="7" t="str">
        <f>VLOOKUP(A91,'New Data'!A:E,4,FALSE)</f>
        <v>Mississippi</v>
      </c>
      <c r="S91" s="9">
        <f>VLOOKUP(A91,'New Data'!A:E,5,FALSE)</f>
        <v>45353</v>
      </c>
      <c r="T91" s="10">
        <f t="shared" si="3"/>
        <v>655.9477756</v>
      </c>
      <c r="U91" s="11">
        <f t="shared" si="4"/>
        <v>0.006412311638</v>
      </c>
      <c r="V91" s="12">
        <f t="shared" si="5"/>
        <v>109.3246293</v>
      </c>
      <c r="W91" s="10">
        <f t="shared" si="6"/>
        <v>701.0235926</v>
      </c>
      <c r="X91" s="11">
        <f t="shared" si="7"/>
        <v>0.1068718606</v>
      </c>
    </row>
    <row r="92">
      <c r="A92" s="7" t="str">
        <f t="shared" si="1"/>
        <v>IBKUG9489W</v>
      </c>
      <c r="B92" s="2" t="s">
        <v>216</v>
      </c>
      <c r="C92" s="2" t="s">
        <v>217</v>
      </c>
      <c r="D92" s="7" t="str">
        <f t="shared" si="2"/>
        <v>300x250 </v>
      </c>
      <c r="E92" s="2" t="s">
        <v>218</v>
      </c>
      <c r="F92" s="2" t="s">
        <v>36</v>
      </c>
      <c r="G92" s="8" t="s">
        <v>219</v>
      </c>
      <c r="H92" s="2" t="s">
        <v>220</v>
      </c>
      <c r="I92" s="2" t="s">
        <v>43</v>
      </c>
      <c r="J92" s="2">
        <v>10066.0</v>
      </c>
      <c r="K92" s="2">
        <v>63.0</v>
      </c>
      <c r="L92" s="2">
        <v>6978.0</v>
      </c>
      <c r="M92" s="2">
        <v>9369.0</v>
      </c>
      <c r="N92" s="2">
        <v>19.0</v>
      </c>
      <c r="O92" s="3">
        <v>6879.587097</v>
      </c>
      <c r="P92" s="7" t="str">
        <f>VLOOKUP(A92,'New Data'!A:E,2,FALSE)</f>
        <v>Female</v>
      </c>
      <c r="Q92" s="7">
        <f>VLOOKUP(A92,'New Data'!A:E,3,FALSE)</f>
        <v>34</v>
      </c>
      <c r="R92" s="7" t="str">
        <f>VLOOKUP(A92,'New Data'!A:E,4,FALSE)</f>
        <v>Wyoming</v>
      </c>
      <c r="S92" s="9">
        <f>VLOOKUP(A92,'New Data'!A:E,5,FALSE)</f>
        <v>45114</v>
      </c>
      <c r="T92" s="10">
        <f t="shared" si="3"/>
        <v>362.0835314</v>
      </c>
      <c r="U92" s="11">
        <f t="shared" si="4"/>
        <v>0.006258692629</v>
      </c>
      <c r="V92" s="12">
        <f t="shared" si="5"/>
        <v>109.1997952</v>
      </c>
      <c r="W92" s="10">
        <f t="shared" si="6"/>
        <v>683.4479532</v>
      </c>
      <c r="X92" s="11">
        <f t="shared" si="7"/>
        <v>0.1887542221</v>
      </c>
    </row>
    <row r="93">
      <c r="A93" s="7" t="str">
        <f t="shared" si="1"/>
        <v>DYYCQ3365N</v>
      </c>
      <c r="B93" s="2" t="s">
        <v>909</v>
      </c>
      <c r="C93" s="2" t="s">
        <v>910</v>
      </c>
      <c r="D93" s="7" t="str">
        <f t="shared" si="2"/>
        <v>300x250 </v>
      </c>
      <c r="E93" s="2" t="s">
        <v>911</v>
      </c>
      <c r="F93" s="2" t="s">
        <v>66</v>
      </c>
      <c r="G93" s="8" t="s">
        <v>67</v>
      </c>
      <c r="H93" s="2" t="s">
        <v>71</v>
      </c>
      <c r="I93" s="2" t="s">
        <v>31</v>
      </c>
      <c r="J93" s="2">
        <v>8545.0</v>
      </c>
      <c r="K93" s="2">
        <v>20.0</v>
      </c>
      <c r="L93" s="2">
        <v>3454.0</v>
      </c>
      <c r="M93" s="2">
        <v>5510.0</v>
      </c>
      <c r="N93" s="2">
        <v>2.0</v>
      </c>
      <c r="O93" s="3">
        <v>2181.247949</v>
      </c>
      <c r="P93" s="7" t="str">
        <f>VLOOKUP(A93,'New Data'!A:E,2,FALSE)</f>
        <v>Male</v>
      </c>
      <c r="Q93" s="7">
        <f>VLOOKUP(A93,'New Data'!A:E,3,FALSE)</f>
        <v>62</v>
      </c>
      <c r="R93" s="7" t="str">
        <f>VLOOKUP(A93,'New Data'!A:E,4,FALSE)</f>
        <v>South Carolina</v>
      </c>
      <c r="S93" s="9">
        <f>VLOOKUP(A93,'New Data'!A:E,5,FALSE)</f>
        <v>44948</v>
      </c>
      <c r="T93" s="10">
        <f t="shared" si="3"/>
        <v>1090.623975</v>
      </c>
      <c r="U93" s="11">
        <f t="shared" si="4"/>
        <v>0.002340550029</v>
      </c>
      <c r="V93" s="12">
        <f t="shared" si="5"/>
        <v>109.0623975</v>
      </c>
      <c r="W93" s="10">
        <f t="shared" si="6"/>
        <v>255.2659975</v>
      </c>
      <c r="X93" s="11">
        <f t="shared" si="7"/>
        <v>0.02340550029</v>
      </c>
    </row>
    <row r="94">
      <c r="A94" s="7" t="str">
        <f t="shared" si="1"/>
        <v>RLRXJ9018X</v>
      </c>
      <c r="B94" s="2" t="s">
        <v>327</v>
      </c>
      <c r="C94" s="2" t="s">
        <v>328</v>
      </c>
      <c r="D94" s="7" t="str">
        <f t="shared" si="2"/>
        <v>300x250 </v>
      </c>
      <c r="E94" s="2" t="s">
        <v>329</v>
      </c>
      <c r="F94" s="2" t="s">
        <v>66</v>
      </c>
      <c r="G94" s="8" t="s">
        <v>330</v>
      </c>
      <c r="H94" s="2" t="s">
        <v>30</v>
      </c>
      <c r="I94" s="2" t="s">
        <v>31</v>
      </c>
      <c r="J94" s="2">
        <v>7921.0</v>
      </c>
      <c r="K94" s="2">
        <v>50.0</v>
      </c>
      <c r="L94" s="2">
        <v>4727.0</v>
      </c>
      <c r="M94" s="2">
        <v>6513.0</v>
      </c>
      <c r="N94" s="2">
        <v>11.0</v>
      </c>
      <c r="O94" s="3">
        <v>5379.00144</v>
      </c>
      <c r="P94" s="7" t="str">
        <f>VLOOKUP(A94,'New Data'!A:E,2,FALSE)</f>
        <v>Female</v>
      </c>
      <c r="Q94" s="7">
        <f>VLOOKUP(A94,'New Data'!A:E,3,FALSE)</f>
        <v>41</v>
      </c>
      <c r="R94" s="7" t="str">
        <f>VLOOKUP(A94,'New Data'!A:E,4,FALSE)</f>
        <v>Ohio</v>
      </c>
      <c r="S94" s="9">
        <f>VLOOKUP(A94,'New Data'!A:E,5,FALSE)</f>
        <v>45079</v>
      </c>
      <c r="T94" s="10">
        <f t="shared" si="3"/>
        <v>489.0001309</v>
      </c>
      <c r="U94" s="11">
        <f t="shared" si="4"/>
        <v>0.006312334301</v>
      </c>
      <c r="V94" s="12">
        <f t="shared" si="5"/>
        <v>107.5800288</v>
      </c>
      <c r="W94" s="10">
        <f t="shared" si="6"/>
        <v>679.0811059</v>
      </c>
      <c r="X94" s="11">
        <f t="shared" si="7"/>
        <v>0.1388713546</v>
      </c>
    </row>
    <row r="95">
      <c r="A95" s="7" t="str">
        <f t="shared" si="1"/>
        <v>ZHVGN2491H</v>
      </c>
      <c r="B95" s="2" t="s">
        <v>427</v>
      </c>
      <c r="C95" s="2" t="s">
        <v>428</v>
      </c>
      <c r="D95" s="7" t="str">
        <f t="shared" si="2"/>
        <v>300x250 </v>
      </c>
      <c r="E95" s="2" t="s">
        <v>429</v>
      </c>
      <c r="F95" s="2" t="s">
        <v>36</v>
      </c>
      <c r="G95" s="8" t="s">
        <v>430</v>
      </c>
      <c r="H95" s="2" t="s">
        <v>30</v>
      </c>
      <c r="I95" s="2" t="s">
        <v>53</v>
      </c>
      <c r="J95" s="2">
        <v>26415.0</v>
      </c>
      <c r="K95" s="2">
        <v>60.0</v>
      </c>
      <c r="L95" s="2">
        <v>13791.0</v>
      </c>
      <c r="M95" s="2">
        <v>25315.0</v>
      </c>
      <c r="N95" s="2">
        <v>11.0</v>
      </c>
      <c r="O95" s="3">
        <v>6450.918637</v>
      </c>
      <c r="P95" s="7" t="str">
        <f>VLOOKUP(A95,'New Data'!A:E,2,FALSE)</f>
        <v>Female</v>
      </c>
      <c r="Q95" s="7">
        <f>VLOOKUP(A95,'New Data'!A:E,3,FALSE)</f>
        <v>33</v>
      </c>
      <c r="R95" s="7" t="str">
        <f>VLOOKUP(A95,'New Data'!A:E,4,FALSE)</f>
        <v>Wyoming</v>
      </c>
      <c r="S95" s="9">
        <f>VLOOKUP(A95,'New Data'!A:E,5,FALSE)</f>
        <v>45324</v>
      </c>
      <c r="T95" s="10">
        <f t="shared" si="3"/>
        <v>586.4471488</v>
      </c>
      <c r="U95" s="11">
        <f t="shared" si="4"/>
        <v>0.002271436684</v>
      </c>
      <c r="V95" s="12">
        <f t="shared" si="5"/>
        <v>107.5153106</v>
      </c>
      <c r="W95" s="10">
        <f t="shared" si="6"/>
        <v>244.2142206</v>
      </c>
      <c r="X95" s="11">
        <f t="shared" si="7"/>
        <v>0.04164300587</v>
      </c>
    </row>
    <row r="96">
      <c r="A96" s="7" t="str">
        <f t="shared" si="1"/>
        <v>DVSKS0893I</v>
      </c>
      <c r="B96" s="2" t="s">
        <v>228</v>
      </c>
      <c r="C96" s="2" t="s">
        <v>229</v>
      </c>
      <c r="D96" s="7" t="str">
        <f t="shared" si="2"/>
        <v>320x50 </v>
      </c>
      <c r="E96" s="2" t="s">
        <v>230</v>
      </c>
      <c r="F96" s="2" t="s">
        <v>66</v>
      </c>
      <c r="G96" s="8" t="s">
        <v>93</v>
      </c>
      <c r="H96" s="2" t="s">
        <v>30</v>
      </c>
      <c r="I96" s="2" t="s">
        <v>31</v>
      </c>
      <c r="J96" s="2">
        <v>22690.0</v>
      </c>
      <c r="K96" s="2">
        <v>68.0</v>
      </c>
      <c r="L96" s="2">
        <v>10212.0</v>
      </c>
      <c r="M96" s="2">
        <v>19934.0</v>
      </c>
      <c r="N96" s="2">
        <v>19.0</v>
      </c>
      <c r="O96" s="3">
        <v>7210.686506</v>
      </c>
      <c r="P96" s="7" t="str">
        <f>VLOOKUP(A96,'New Data'!A:E,2,FALSE)</f>
        <v>Female</v>
      </c>
      <c r="Q96" s="7">
        <f>VLOOKUP(A96,'New Data'!A:E,3,FALSE)</f>
        <v>31</v>
      </c>
      <c r="R96" s="7" t="str">
        <f>VLOOKUP(A96,'New Data'!A:E,4,FALSE)</f>
        <v>Maine</v>
      </c>
      <c r="S96" s="9">
        <f>VLOOKUP(A96,'New Data'!A:E,5,FALSE)</f>
        <v>45109</v>
      </c>
      <c r="T96" s="10">
        <f t="shared" si="3"/>
        <v>379.5098161</v>
      </c>
      <c r="U96" s="11">
        <f t="shared" si="4"/>
        <v>0.002996914941</v>
      </c>
      <c r="V96" s="12">
        <f t="shared" si="5"/>
        <v>106.0395074</v>
      </c>
      <c r="W96" s="10">
        <f t="shared" si="6"/>
        <v>317.7913841</v>
      </c>
      <c r="X96" s="11">
        <f t="shared" si="7"/>
        <v>0.08373732922</v>
      </c>
    </row>
    <row r="97">
      <c r="A97" s="7" t="str">
        <f t="shared" si="1"/>
        <v>OMUVE7654C</v>
      </c>
      <c r="B97" s="2" t="s">
        <v>348</v>
      </c>
      <c r="C97" s="2" t="s">
        <v>349</v>
      </c>
      <c r="D97" s="7" t="str">
        <f t="shared" si="2"/>
        <v>300x50 </v>
      </c>
      <c r="E97" s="2" t="s">
        <v>350</v>
      </c>
      <c r="F97" s="2" t="s">
        <v>36</v>
      </c>
      <c r="G97" s="8" t="s">
        <v>251</v>
      </c>
      <c r="H97" s="2" t="s">
        <v>62</v>
      </c>
      <c r="I97" s="2" t="s">
        <v>31</v>
      </c>
      <c r="J97" s="2">
        <v>10350.0</v>
      </c>
      <c r="K97" s="2">
        <v>66.0</v>
      </c>
      <c r="L97" s="2">
        <v>723.0</v>
      </c>
      <c r="M97" s="2">
        <v>8720.0</v>
      </c>
      <c r="N97" s="2">
        <v>14.0</v>
      </c>
      <c r="O97" s="3">
        <v>6774.202636</v>
      </c>
      <c r="P97" s="7" t="str">
        <f>VLOOKUP(A97,'New Data'!A:E,2,FALSE)</f>
        <v>Female</v>
      </c>
      <c r="Q97" s="7">
        <f>VLOOKUP(A97,'New Data'!A:E,3,FALSE)</f>
        <v>27</v>
      </c>
      <c r="R97" s="7" t="str">
        <f>VLOOKUP(A97,'New Data'!A:E,4,FALSE)</f>
        <v>Montana</v>
      </c>
      <c r="S97" s="9">
        <f>VLOOKUP(A97,'New Data'!A:E,5,FALSE)</f>
        <v>45106</v>
      </c>
      <c r="T97" s="10">
        <f t="shared" si="3"/>
        <v>483.8716169</v>
      </c>
      <c r="U97" s="11">
        <f t="shared" si="4"/>
        <v>0.006376811594</v>
      </c>
      <c r="V97" s="12">
        <f t="shared" si="5"/>
        <v>102.6394339</v>
      </c>
      <c r="W97" s="10">
        <f t="shared" si="6"/>
        <v>654.512332</v>
      </c>
      <c r="X97" s="11">
        <f t="shared" si="7"/>
        <v>0.1352657005</v>
      </c>
    </row>
    <row r="98">
      <c r="A98" s="7" t="str">
        <f t="shared" si="1"/>
        <v>DTBFV9091K</v>
      </c>
      <c r="B98" s="2" t="s">
        <v>745</v>
      </c>
      <c r="C98" s="2" t="s">
        <v>746</v>
      </c>
      <c r="D98" s="7" t="str">
        <f t="shared" si="2"/>
        <v>320x50 </v>
      </c>
      <c r="E98" s="2" t="s">
        <v>747</v>
      </c>
      <c r="F98" s="2" t="s">
        <v>41</v>
      </c>
      <c r="G98" s="8" t="s">
        <v>102</v>
      </c>
      <c r="H98" s="2" t="s">
        <v>30</v>
      </c>
      <c r="I98" s="2" t="s">
        <v>31</v>
      </c>
      <c r="J98" s="2">
        <v>15326.0</v>
      </c>
      <c r="K98" s="2">
        <v>68.0</v>
      </c>
      <c r="L98" s="2">
        <v>7941.0</v>
      </c>
      <c r="M98" s="2">
        <v>14331.0</v>
      </c>
      <c r="N98" s="2">
        <v>8.0</v>
      </c>
      <c r="O98" s="3">
        <v>6943.515824</v>
      </c>
      <c r="P98" s="7" t="str">
        <f>VLOOKUP(A98,'New Data'!A:E,2,FALSE)</f>
        <v>Female</v>
      </c>
      <c r="Q98" s="7">
        <f>VLOOKUP(A98,'New Data'!A:E,3,FALSE)</f>
        <v>24</v>
      </c>
      <c r="R98" s="7" t="str">
        <f>VLOOKUP(A98,'New Data'!A:E,4,FALSE)</f>
        <v>Oregon</v>
      </c>
      <c r="S98" s="9">
        <f>VLOOKUP(A98,'New Data'!A:E,5,FALSE)</f>
        <v>45555</v>
      </c>
      <c r="T98" s="10">
        <f t="shared" si="3"/>
        <v>867.939478</v>
      </c>
      <c r="U98" s="11">
        <f t="shared" si="4"/>
        <v>0.004436904607</v>
      </c>
      <c r="V98" s="12">
        <f t="shared" si="5"/>
        <v>102.1105268</v>
      </c>
      <c r="W98" s="10">
        <f t="shared" si="6"/>
        <v>453.0546668</v>
      </c>
      <c r="X98" s="11">
        <f t="shared" si="7"/>
        <v>0.05219887772</v>
      </c>
    </row>
    <row r="99">
      <c r="A99" s="7" t="str">
        <f t="shared" si="1"/>
        <v>MKCML3857A</v>
      </c>
      <c r="B99" s="2" t="s">
        <v>929</v>
      </c>
      <c r="C99" s="2" t="s">
        <v>930</v>
      </c>
      <c r="D99" s="7" t="str">
        <f t="shared" si="2"/>
        <v>300x250 </v>
      </c>
      <c r="E99" s="2" t="s">
        <v>931</v>
      </c>
      <c r="F99" s="2" t="s">
        <v>36</v>
      </c>
      <c r="G99" s="8" t="s">
        <v>398</v>
      </c>
      <c r="H99" s="2" t="s">
        <v>48</v>
      </c>
      <c r="I99" s="2" t="s">
        <v>31</v>
      </c>
      <c r="J99" s="2">
        <v>14350.0</v>
      </c>
      <c r="K99" s="2">
        <v>60.0</v>
      </c>
      <c r="L99" s="2">
        <v>8228.0</v>
      </c>
      <c r="M99" s="2">
        <v>13396.0</v>
      </c>
      <c r="N99" s="2">
        <v>6.0</v>
      </c>
      <c r="O99" s="3">
        <v>6114.034936</v>
      </c>
      <c r="P99" s="7" t="str">
        <f>VLOOKUP(A99,'New Data'!A:E,2,FALSE)</f>
        <v>Female</v>
      </c>
      <c r="Q99" s="7">
        <f>VLOOKUP(A99,'New Data'!A:E,3,FALSE)</f>
        <v>28</v>
      </c>
      <c r="R99" s="7" t="str">
        <f>VLOOKUP(A99,'New Data'!A:E,4,FALSE)</f>
        <v>Washington</v>
      </c>
      <c r="S99" s="9">
        <f>VLOOKUP(A99,'New Data'!A:E,5,FALSE)</f>
        <v>45175</v>
      </c>
      <c r="T99" s="10">
        <f t="shared" si="3"/>
        <v>1019.005823</v>
      </c>
      <c r="U99" s="11">
        <f t="shared" si="4"/>
        <v>0.004181184669</v>
      </c>
      <c r="V99" s="12">
        <f t="shared" si="5"/>
        <v>101.9005823</v>
      </c>
      <c r="W99" s="10">
        <f t="shared" si="6"/>
        <v>426.0651523</v>
      </c>
      <c r="X99" s="11">
        <f t="shared" si="7"/>
        <v>0.04181184669</v>
      </c>
    </row>
    <row r="100">
      <c r="A100" s="7" t="str">
        <f t="shared" si="1"/>
        <v>GYCND0607J</v>
      </c>
      <c r="B100" s="2" t="s">
        <v>413</v>
      </c>
      <c r="C100" s="2" t="s">
        <v>414</v>
      </c>
      <c r="D100" s="7" t="str">
        <f t="shared" si="2"/>
        <v>320x50 </v>
      </c>
      <c r="E100" s="2" t="s">
        <v>415</v>
      </c>
      <c r="F100" s="2" t="s">
        <v>28</v>
      </c>
      <c r="G100" s="8" t="s">
        <v>387</v>
      </c>
      <c r="H100" s="2" t="s">
        <v>30</v>
      </c>
      <c r="I100" s="2" t="s">
        <v>31</v>
      </c>
      <c r="J100" s="2">
        <v>26270.0</v>
      </c>
      <c r="K100" s="2">
        <v>63.0</v>
      </c>
      <c r="L100" s="2">
        <v>12813.0</v>
      </c>
      <c r="M100" s="2">
        <v>21893.0</v>
      </c>
      <c r="N100" s="2">
        <v>12.0</v>
      </c>
      <c r="O100" s="3">
        <v>6417.264564</v>
      </c>
      <c r="P100" s="7" t="str">
        <f>VLOOKUP(A100,'New Data'!A:E,2,FALSE)</f>
        <v>Male</v>
      </c>
      <c r="Q100" s="7">
        <f>VLOOKUP(A100,'New Data'!A:E,3,FALSE)</f>
        <v>54</v>
      </c>
      <c r="R100" s="7" t="str">
        <f>VLOOKUP(A100,'New Data'!A:E,4,FALSE)</f>
        <v>Kansas</v>
      </c>
      <c r="S100" s="9">
        <f>VLOOKUP(A100,'New Data'!A:E,5,FALSE)</f>
        <v>45496</v>
      </c>
      <c r="T100" s="10">
        <f t="shared" si="3"/>
        <v>534.772047</v>
      </c>
      <c r="U100" s="11">
        <f t="shared" si="4"/>
        <v>0.002398172821</v>
      </c>
      <c r="V100" s="12">
        <f t="shared" si="5"/>
        <v>101.8613423</v>
      </c>
      <c r="W100" s="10">
        <f t="shared" si="6"/>
        <v>244.2811026</v>
      </c>
      <c r="X100" s="11">
        <f t="shared" si="7"/>
        <v>0.0456794823</v>
      </c>
    </row>
    <row r="101">
      <c r="A101" s="7" t="str">
        <f t="shared" si="1"/>
        <v>EOBSG4888H</v>
      </c>
      <c r="B101" s="2" t="s">
        <v>678</v>
      </c>
      <c r="C101" s="2" t="s">
        <v>679</v>
      </c>
      <c r="D101" s="7" t="str">
        <f t="shared" si="2"/>
        <v>320x50 </v>
      </c>
      <c r="E101" s="2" t="s">
        <v>390</v>
      </c>
      <c r="F101" s="2" t="s">
        <v>41</v>
      </c>
      <c r="G101" s="8" t="s">
        <v>375</v>
      </c>
      <c r="H101" s="2" t="s">
        <v>30</v>
      </c>
      <c r="I101" s="2" t="s">
        <v>31</v>
      </c>
      <c r="J101" s="2">
        <v>14038.0</v>
      </c>
      <c r="K101" s="2">
        <v>63.0</v>
      </c>
      <c r="L101" s="2">
        <v>1600.0</v>
      </c>
      <c r="M101" s="2">
        <v>11345.0</v>
      </c>
      <c r="N101" s="2">
        <v>8.0</v>
      </c>
      <c r="O101" s="3">
        <v>6368.862913</v>
      </c>
      <c r="P101" s="7" t="str">
        <f>VLOOKUP(A101,'New Data'!A:E,2,FALSE)</f>
        <v>Male</v>
      </c>
      <c r="Q101" s="7">
        <f>VLOOKUP(A101,'New Data'!A:E,3,FALSE)</f>
        <v>25</v>
      </c>
      <c r="R101" s="7" t="str">
        <f>VLOOKUP(A101,'New Data'!A:E,4,FALSE)</f>
        <v>Missouri</v>
      </c>
      <c r="S101" s="9">
        <f>VLOOKUP(A101,'New Data'!A:E,5,FALSE)</f>
        <v>45193</v>
      </c>
      <c r="T101" s="10">
        <f t="shared" si="3"/>
        <v>796.1078641</v>
      </c>
      <c r="U101" s="11">
        <f t="shared" si="4"/>
        <v>0.004487818778</v>
      </c>
      <c r="V101" s="12">
        <f t="shared" si="5"/>
        <v>101.0930621</v>
      </c>
      <c r="W101" s="10">
        <f t="shared" si="6"/>
        <v>453.6873424</v>
      </c>
      <c r="X101" s="11">
        <f t="shared" si="7"/>
        <v>0.05698817495</v>
      </c>
    </row>
    <row r="102">
      <c r="A102" s="7" t="str">
        <f t="shared" si="1"/>
        <v>KVFZR5846U</v>
      </c>
      <c r="B102" s="2" t="s">
        <v>1247</v>
      </c>
      <c r="C102" s="2" t="s">
        <v>1248</v>
      </c>
      <c r="D102" s="7" t="str">
        <f t="shared" si="2"/>
        <v>320x50 </v>
      </c>
      <c r="E102" s="2" t="s">
        <v>1249</v>
      </c>
      <c r="F102" s="2" t="s">
        <v>28</v>
      </c>
      <c r="G102" s="8" t="s">
        <v>192</v>
      </c>
      <c r="H102" s="2" t="s">
        <v>71</v>
      </c>
      <c r="I102" s="2" t="s">
        <v>31</v>
      </c>
      <c r="J102" s="2">
        <v>9881.0</v>
      </c>
      <c r="K102" s="2">
        <v>15.0</v>
      </c>
      <c r="L102" s="2">
        <v>2344.0</v>
      </c>
      <c r="M102" s="2">
        <v>7324.0</v>
      </c>
      <c r="N102" s="2">
        <v>1.0</v>
      </c>
      <c r="O102" s="3">
        <v>1505.01155</v>
      </c>
      <c r="P102" s="7" t="str">
        <f>VLOOKUP(A102,'New Data'!A:E,2,FALSE)</f>
        <v>Female</v>
      </c>
      <c r="Q102" s="7">
        <f>VLOOKUP(A102,'New Data'!A:E,3,FALSE)</f>
        <v>31</v>
      </c>
      <c r="R102" s="7" t="str">
        <f>VLOOKUP(A102,'New Data'!A:E,4,FALSE)</f>
        <v>Idaho</v>
      </c>
      <c r="S102" s="9">
        <f>VLOOKUP(A102,'New Data'!A:E,5,FALSE)</f>
        <v>45475</v>
      </c>
      <c r="T102" s="10">
        <f t="shared" si="3"/>
        <v>1505.01155</v>
      </c>
      <c r="U102" s="11">
        <f t="shared" si="4"/>
        <v>0.001518064973</v>
      </c>
      <c r="V102" s="12">
        <f t="shared" si="5"/>
        <v>100.3341033</v>
      </c>
      <c r="W102" s="10">
        <f t="shared" si="6"/>
        <v>152.3136879</v>
      </c>
      <c r="X102" s="11">
        <f t="shared" si="7"/>
        <v>0.01012043315</v>
      </c>
    </row>
    <row r="103">
      <c r="A103" s="7" t="str">
        <f t="shared" si="1"/>
        <v>IQNDF8078J</v>
      </c>
      <c r="B103" s="2" t="s">
        <v>185</v>
      </c>
      <c r="C103" s="2" t="s">
        <v>186</v>
      </c>
      <c r="D103" s="7" t="str">
        <f t="shared" si="2"/>
        <v>320x50 </v>
      </c>
      <c r="E103" s="2" t="s">
        <v>187</v>
      </c>
      <c r="F103" s="2" t="s">
        <v>36</v>
      </c>
      <c r="G103" s="8" t="s">
        <v>188</v>
      </c>
      <c r="H103" s="2" t="s">
        <v>71</v>
      </c>
      <c r="I103" s="2" t="s">
        <v>31</v>
      </c>
      <c r="J103" s="2">
        <v>18401.0</v>
      </c>
      <c r="K103" s="2">
        <v>66.0</v>
      </c>
      <c r="L103" s="2">
        <v>11051.0</v>
      </c>
      <c r="M103" s="2">
        <v>17202.0</v>
      </c>
      <c r="N103" s="2">
        <v>26.0</v>
      </c>
      <c r="O103" s="3">
        <v>6571.491552</v>
      </c>
      <c r="P103" s="7" t="str">
        <f>VLOOKUP(A103,'New Data'!A:E,2,FALSE)</f>
        <v>Female</v>
      </c>
      <c r="Q103" s="7">
        <f>VLOOKUP(A103,'New Data'!A:E,3,FALSE)</f>
        <v>20</v>
      </c>
      <c r="R103" s="7" t="str">
        <f>VLOOKUP(A103,'New Data'!A:E,4,FALSE)</f>
        <v>Mississippi</v>
      </c>
      <c r="S103" s="9">
        <f>VLOOKUP(A103,'New Data'!A:E,5,FALSE)</f>
        <v>45026</v>
      </c>
      <c r="T103" s="10">
        <f t="shared" si="3"/>
        <v>252.7496751</v>
      </c>
      <c r="U103" s="11">
        <f t="shared" si="4"/>
        <v>0.003586761589</v>
      </c>
      <c r="V103" s="12">
        <f t="shared" si="5"/>
        <v>99.56805382</v>
      </c>
      <c r="W103" s="10">
        <f t="shared" si="6"/>
        <v>357.1268709</v>
      </c>
      <c r="X103" s="11">
        <f t="shared" si="7"/>
        <v>0.1412966687</v>
      </c>
    </row>
    <row r="104">
      <c r="A104" s="7" t="str">
        <f t="shared" si="1"/>
        <v>MGZVT5342M</v>
      </c>
      <c r="B104" s="2" t="s">
        <v>654</v>
      </c>
      <c r="C104" s="2" t="s">
        <v>655</v>
      </c>
      <c r="D104" s="7" t="str">
        <f t="shared" si="2"/>
        <v>320x50 </v>
      </c>
      <c r="E104" s="2" t="s">
        <v>656</v>
      </c>
      <c r="F104" s="2" t="s">
        <v>41</v>
      </c>
      <c r="G104" s="8" t="s">
        <v>657</v>
      </c>
      <c r="H104" s="2" t="s">
        <v>139</v>
      </c>
      <c r="I104" s="2" t="s">
        <v>31</v>
      </c>
      <c r="J104" s="2">
        <v>18136.0</v>
      </c>
      <c r="K104" s="2">
        <v>69.0</v>
      </c>
      <c r="L104" s="2">
        <v>10842.0</v>
      </c>
      <c r="M104" s="2">
        <v>14953.0</v>
      </c>
      <c r="N104" s="2">
        <v>9.0</v>
      </c>
      <c r="O104" s="3">
        <v>6860.359597</v>
      </c>
      <c r="P104" s="7" t="str">
        <f>VLOOKUP(A104,'New Data'!A:E,2,FALSE)</f>
        <v>Female</v>
      </c>
      <c r="Q104" s="7">
        <f>VLOOKUP(A104,'New Data'!A:E,3,FALSE)</f>
        <v>63</v>
      </c>
      <c r="R104" s="7" t="str">
        <f>VLOOKUP(A104,'New Data'!A:E,4,FALSE)</f>
        <v>Delaware</v>
      </c>
      <c r="S104" s="9">
        <f>VLOOKUP(A104,'New Data'!A:E,5,FALSE)</f>
        <v>45469</v>
      </c>
      <c r="T104" s="10">
        <f t="shared" si="3"/>
        <v>762.2621774</v>
      </c>
      <c r="U104" s="11">
        <f t="shared" si="4"/>
        <v>0.003804587561</v>
      </c>
      <c r="V104" s="12">
        <f t="shared" si="5"/>
        <v>99.42550141</v>
      </c>
      <c r="W104" s="10">
        <f t="shared" si="6"/>
        <v>378.2730259</v>
      </c>
      <c r="X104" s="11">
        <f t="shared" si="7"/>
        <v>0.04962505514</v>
      </c>
    </row>
    <row r="105">
      <c r="A105" s="7" t="str">
        <f t="shared" si="1"/>
        <v>CJJWX4880S</v>
      </c>
      <c r="B105" s="2" t="s">
        <v>438</v>
      </c>
      <c r="C105" s="2" t="s">
        <v>439</v>
      </c>
      <c r="D105" s="7" t="str">
        <f t="shared" si="2"/>
        <v>300x250 </v>
      </c>
      <c r="E105" s="2" t="s">
        <v>440</v>
      </c>
      <c r="F105" s="2" t="s">
        <v>41</v>
      </c>
      <c r="G105" s="8" t="s">
        <v>441</v>
      </c>
      <c r="H105" s="2" t="s">
        <v>48</v>
      </c>
      <c r="I105" s="2" t="s">
        <v>53</v>
      </c>
      <c r="J105" s="2">
        <v>25021.0</v>
      </c>
      <c r="K105" s="2">
        <v>50.0</v>
      </c>
      <c r="L105" s="2">
        <v>11084.0</v>
      </c>
      <c r="M105" s="2">
        <v>18079.0</v>
      </c>
      <c r="N105" s="2">
        <v>9.0</v>
      </c>
      <c r="O105" s="3">
        <v>4961.478884</v>
      </c>
      <c r="P105" s="7" t="str">
        <f>VLOOKUP(A105,'New Data'!A:E,2,FALSE)</f>
        <v>Male</v>
      </c>
      <c r="Q105" s="7">
        <f>VLOOKUP(A105,'New Data'!A:E,3,FALSE)</f>
        <v>54</v>
      </c>
      <c r="R105" s="7" t="str">
        <f>VLOOKUP(A105,'New Data'!A:E,4,FALSE)</f>
        <v>Arizona</v>
      </c>
      <c r="S105" s="9">
        <f>VLOOKUP(A105,'New Data'!A:E,5,FALSE)</f>
        <v>45256</v>
      </c>
      <c r="T105" s="10">
        <f t="shared" si="3"/>
        <v>551.2754316</v>
      </c>
      <c r="U105" s="11">
        <f t="shared" si="4"/>
        <v>0.00199832141</v>
      </c>
      <c r="V105" s="12">
        <f t="shared" si="5"/>
        <v>99.22957768</v>
      </c>
      <c r="W105" s="10">
        <f t="shared" si="6"/>
        <v>198.2925896</v>
      </c>
      <c r="X105" s="11">
        <f t="shared" si="7"/>
        <v>0.03596978538</v>
      </c>
    </row>
    <row r="106">
      <c r="A106" s="7" t="str">
        <f t="shared" si="1"/>
        <v>KAOJS0986I</v>
      </c>
      <c r="B106" s="2" t="s">
        <v>706</v>
      </c>
      <c r="C106" s="2" t="s">
        <v>707</v>
      </c>
      <c r="D106" s="7" t="str">
        <f t="shared" si="2"/>
        <v>300x50 </v>
      </c>
      <c r="E106" s="2" t="s">
        <v>708</v>
      </c>
      <c r="F106" s="2" t="s">
        <v>66</v>
      </c>
      <c r="G106" s="8" t="s">
        <v>709</v>
      </c>
      <c r="H106" s="2" t="s">
        <v>30</v>
      </c>
      <c r="I106" s="2" t="s">
        <v>31</v>
      </c>
      <c r="J106" s="2">
        <v>19461.0</v>
      </c>
      <c r="K106" s="2">
        <v>74.0</v>
      </c>
      <c r="L106" s="2">
        <v>14647.0</v>
      </c>
      <c r="M106" s="2">
        <v>18731.0</v>
      </c>
      <c r="N106" s="2">
        <v>9.0</v>
      </c>
      <c r="O106" s="3">
        <v>7311.99875</v>
      </c>
      <c r="P106" s="7" t="str">
        <f>VLOOKUP(A106,'New Data'!A:E,2,FALSE)</f>
        <v>Female</v>
      </c>
      <c r="Q106" s="7">
        <f>VLOOKUP(A106,'New Data'!A:E,3,FALSE)</f>
        <v>34</v>
      </c>
      <c r="R106" s="7" t="str">
        <f>VLOOKUP(A106,'New Data'!A:E,4,FALSE)</f>
        <v>Arkansas</v>
      </c>
      <c r="S106" s="9">
        <f>VLOOKUP(A106,'New Data'!A:E,5,FALSE)</f>
        <v>45120</v>
      </c>
      <c r="T106" s="10">
        <f t="shared" si="3"/>
        <v>812.4443056</v>
      </c>
      <c r="U106" s="11">
        <f t="shared" si="4"/>
        <v>0.003802476748</v>
      </c>
      <c r="V106" s="12">
        <f t="shared" si="5"/>
        <v>98.81079392</v>
      </c>
      <c r="W106" s="10">
        <f t="shared" si="6"/>
        <v>375.7257464</v>
      </c>
      <c r="X106" s="11">
        <f t="shared" si="7"/>
        <v>0.04624633883</v>
      </c>
    </row>
    <row r="107">
      <c r="A107" s="7" t="str">
        <f t="shared" si="1"/>
        <v>KSREK1687R</v>
      </c>
      <c r="B107" s="2" t="s">
        <v>607</v>
      </c>
      <c r="C107" s="2" t="s">
        <v>608</v>
      </c>
      <c r="D107" s="7" t="str">
        <f t="shared" si="2"/>
        <v>320x50 </v>
      </c>
      <c r="E107" s="2" t="s">
        <v>609</v>
      </c>
      <c r="F107" s="2" t="s">
        <v>66</v>
      </c>
      <c r="G107" s="8" t="s">
        <v>572</v>
      </c>
      <c r="H107" s="2" t="s">
        <v>30</v>
      </c>
      <c r="I107" s="2" t="s">
        <v>31</v>
      </c>
      <c r="J107" s="2">
        <v>9261.0</v>
      </c>
      <c r="K107" s="2">
        <v>66.0</v>
      </c>
      <c r="L107" s="2">
        <v>3852.0</v>
      </c>
      <c r="M107" s="2">
        <v>8526.0</v>
      </c>
      <c r="N107" s="2">
        <v>9.0</v>
      </c>
      <c r="O107" s="3">
        <v>6511.029576</v>
      </c>
      <c r="P107" s="7" t="str">
        <f>VLOOKUP(A107,'New Data'!A:E,2,FALSE)</f>
        <v>Female</v>
      </c>
      <c r="Q107" s="7">
        <f>VLOOKUP(A107,'New Data'!A:E,3,FALSE)</f>
        <v>59</v>
      </c>
      <c r="R107" s="7" t="str">
        <f>VLOOKUP(A107,'New Data'!A:E,4,FALSE)</f>
        <v>Massachusetts</v>
      </c>
      <c r="S107" s="9">
        <f>VLOOKUP(A107,'New Data'!A:E,5,FALSE)</f>
        <v>45229</v>
      </c>
      <c r="T107" s="10">
        <f t="shared" si="3"/>
        <v>723.4477307</v>
      </c>
      <c r="U107" s="11">
        <f t="shared" si="4"/>
        <v>0.007126660188</v>
      </c>
      <c r="V107" s="12">
        <f t="shared" si="5"/>
        <v>98.65196327</v>
      </c>
      <c r="W107" s="10">
        <f t="shared" si="6"/>
        <v>703.0590191</v>
      </c>
      <c r="X107" s="11">
        <f t="shared" si="7"/>
        <v>0.09718172983</v>
      </c>
    </row>
    <row r="108">
      <c r="A108" s="7" t="str">
        <f t="shared" si="1"/>
        <v>UDILX1928H</v>
      </c>
      <c r="B108" s="2" t="s">
        <v>90</v>
      </c>
      <c r="C108" s="2" t="s">
        <v>91</v>
      </c>
      <c r="D108" s="7" t="str">
        <f t="shared" si="2"/>
        <v>300x250 </v>
      </c>
      <c r="E108" s="2" t="s">
        <v>92</v>
      </c>
      <c r="F108" s="2" t="s">
        <v>41</v>
      </c>
      <c r="G108" s="8" t="s">
        <v>93</v>
      </c>
      <c r="H108" s="2" t="s">
        <v>30</v>
      </c>
      <c r="I108" s="2" t="s">
        <v>53</v>
      </c>
      <c r="J108" s="2">
        <v>27394.0</v>
      </c>
      <c r="K108" s="2">
        <v>74.0</v>
      </c>
      <c r="L108" s="2">
        <v>16144.0</v>
      </c>
      <c r="M108" s="2">
        <v>24752.0</v>
      </c>
      <c r="N108" s="2">
        <v>78.0</v>
      </c>
      <c r="O108" s="3">
        <v>7264.58761</v>
      </c>
      <c r="P108" s="7" t="str">
        <f>VLOOKUP(A108,'New Data'!A:E,2,FALSE)</f>
        <v>Male</v>
      </c>
      <c r="Q108" s="7">
        <f>VLOOKUP(A108,'New Data'!A:E,3,FALSE)</f>
        <v>58</v>
      </c>
      <c r="R108" s="7" t="str">
        <f>VLOOKUP(A108,'New Data'!A:E,4,FALSE)</f>
        <v>Texas</v>
      </c>
      <c r="S108" s="9">
        <f>VLOOKUP(A108,'New Data'!A:E,5,FALSE)</f>
        <v>45346</v>
      </c>
      <c r="T108" s="10">
        <f t="shared" si="3"/>
        <v>93.13573859</v>
      </c>
      <c r="U108" s="11">
        <f t="shared" si="4"/>
        <v>0.002701321457</v>
      </c>
      <c r="V108" s="12">
        <f t="shared" si="5"/>
        <v>98.17010284</v>
      </c>
      <c r="W108" s="10">
        <f t="shared" si="6"/>
        <v>265.1890053</v>
      </c>
      <c r="X108" s="11">
        <f t="shared" si="7"/>
        <v>0.2847338833</v>
      </c>
    </row>
    <row r="109">
      <c r="A109" s="7" t="str">
        <f t="shared" si="1"/>
        <v>BSPYL8294V</v>
      </c>
      <c r="B109" s="2" t="s">
        <v>1308</v>
      </c>
      <c r="C109" s="2" t="s">
        <v>1309</v>
      </c>
      <c r="D109" s="7" t="str">
        <f t="shared" si="2"/>
        <v>320x50 </v>
      </c>
      <c r="E109" s="2" t="s">
        <v>1310</v>
      </c>
      <c r="F109" s="2" t="s">
        <v>66</v>
      </c>
      <c r="G109" s="8" t="s">
        <v>1311</v>
      </c>
      <c r="H109" s="2" t="s">
        <v>212</v>
      </c>
      <c r="I109" s="2" t="s">
        <v>31</v>
      </c>
      <c r="J109" s="2">
        <v>8233.0</v>
      </c>
      <c r="K109" s="2">
        <v>65.0</v>
      </c>
      <c r="L109" s="2">
        <v>5361.0</v>
      </c>
      <c r="M109" s="2">
        <v>7643.0</v>
      </c>
      <c r="N109" s="2">
        <v>4.0</v>
      </c>
      <c r="O109" s="3">
        <v>6381.006576</v>
      </c>
      <c r="P109" s="7" t="str">
        <f>VLOOKUP(A109,'New Data'!A:E,2,FALSE)</f>
        <v>Female</v>
      </c>
      <c r="Q109" s="7">
        <f>VLOOKUP(A109,'New Data'!A:E,3,FALSE)</f>
        <v>65</v>
      </c>
      <c r="R109" s="7" t="str">
        <f>VLOOKUP(A109,'New Data'!A:E,4,FALSE)</f>
        <v>Arizona</v>
      </c>
      <c r="S109" s="9">
        <f>VLOOKUP(A109,'New Data'!A:E,5,FALSE)</f>
        <v>44936</v>
      </c>
      <c r="T109" s="10">
        <f t="shared" si="3"/>
        <v>1595.251644</v>
      </c>
      <c r="U109" s="11">
        <f t="shared" si="4"/>
        <v>0.00789505648</v>
      </c>
      <c r="V109" s="12">
        <f t="shared" si="5"/>
        <v>98.16933194</v>
      </c>
      <c r="W109" s="10">
        <f t="shared" si="6"/>
        <v>775.0524203</v>
      </c>
      <c r="X109" s="11">
        <f t="shared" si="7"/>
        <v>0.04858496295</v>
      </c>
    </row>
    <row r="110">
      <c r="A110" s="7" t="str">
        <f t="shared" si="1"/>
        <v>OICXW8154D</v>
      </c>
      <c r="B110" s="2" t="s">
        <v>1018</v>
      </c>
      <c r="C110" s="2" t="s">
        <v>1019</v>
      </c>
      <c r="D110" s="7" t="str">
        <f t="shared" si="2"/>
        <v>320x50 </v>
      </c>
      <c r="E110" s="2" t="s">
        <v>1020</v>
      </c>
      <c r="F110" s="2" t="s">
        <v>36</v>
      </c>
      <c r="G110" s="8" t="s">
        <v>263</v>
      </c>
      <c r="H110" s="2" t="s">
        <v>71</v>
      </c>
      <c r="I110" s="2" t="s">
        <v>31</v>
      </c>
      <c r="J110" s="2">
        <v>15399.0</v>
      </c>
      <c r="K110" s="2">
        <v>35.0</v>
      </c>
      <c r="L110" s="2">
        <v>3398.0</v>
      </c>
      <c r="M110" s="2">
        <v>4324.0</v>
      </c>
      <c r="N110" s="2">
        <v>3.0</v>
      </c>
      <c r="O110" s="3">
        <v>3434.731153</v>
      </c>
      <c r="P110" s="7" t="str">
        <f>VLOOKUP(A110,'New Data'!A:E,2,FALSE)</f>
        <v>Male</v>
      </c>
      <c r="Q110" s="7">
        <f>VLOOKUP(A110,'New Data'!A:E,3,FALSE)</f>
        <v>40</v>
      </c>
      <c r="R110" s="7" t="str">
        <f>VLOOKUP(A110,'New Data'!A:E,4,FALSE)</f>
        <v>Rhode Island</v>
      </c>
      <c r="S110" s="9">
        <f>VLOOKUP(A110,'New Data'!A:E,5,FALSE)</f>
        <v>45421</v>
      </c>
      <c r="T110" s="10">
        <f t="shared" si="3"/>
        <v>1144.910384</v>
      </c>
      <c r="U110" s="11">
        <f t="shared" si="4"/>
        <v>0.002272874862</v>
      </c>
      <c r="V110" s="12">
        <f t="shared" si="5"/>
        <v>98.1351758</v>
      </c>
      <c r="W110" s="10">
        <f t="shared" si="6"/>
        <v>223.0489742</v>
      </c>
      <c r="X110" s="11">
        <f t="shared" si="7"/>
        <v>0.01948178453</v>
      </c>
    </row>
    <row r="111">
      <c r="A111" s="7" t="str">
        <f t="shared" si="1"/>
        <v>IBKUG9489W</v>
      </c>
      <c r="B111" s="2" t="s">
        <v>1024</v>
      </c>
      <c r="C111" s="2" t="s">
        <v>1025</v>
      </c>
      <c r="D111" s="7" t="str">
        <f t="shared" si="2"/>
        <v>300x250 </v>
      </c>
      <c r="E111" s="2" t="s">
        <v>218</v>
      </c>
      <c r="F111" s="2" t="s">
        <v>28</v>
      </c>
      <c r="G111" s="8" t="s">
        <v>468</v>
      </c>
      <c r="H111" s="2" t="s">
        <v>62</v>
      </c>
      <c r="I111" s="2" t="s">
        <v>31</v>
      </c>
      <c r="J111" s="2">
        <v>21280.0</v>
      </c>
      <c r="K111" s="2">
        <v>70.0</v>
      </c>
      <c r="L111" s="2">
        <v>15309.0</v>
      </c>
      <c r="M111" s="2">
        <v>20244.0</v>
      </c>
      <c r="N111" s="2">
        <v>6.0</v>
      </c>
      <c r="O111" s="3">
        <v>6837.510602</v>
      </c>
      <c r="P111" s="7" t="str">
        <f>VLOOKUP(A111,'New Data'!A:E,2,FALSE)</f>
        <v>Female</v>
      </c>
      <c r="Q111" s="7">
        <f>VLOOKUP(A111,'New Data'!A:E,3,FALSE)</f>
        <v>34</v>
      </c>
      <c r="R111" s="7" t="str">
        <f>VLOOKUP(A111,'New Data'!A:E,4,FALSE)</f>
        <v>Wyoming</v>
      </c>
      <c r="S111" s="9">
        <f>VLOOKUP(A111,'New Data'!A:E,5,FALSE)</f>
        <v>45114</v>
      </c>
      <c r="T111" s="10">
        <f t="shared" si="3"/>
        <v>1139.5851</v>
      </c>
      <c r="U111" s="11">
        <f t="shared" si="4"/>
        <v>0.003289473684</v>
      </c>
      <c r="V111" s="12">
        <f t="shared" si="5"/>
        <v>97.67872289</v>
      </c>
      <c r="W111" s="10">
        <f t="shared" si="6"/>
        <v>321.3115884</v>
      </c>
      <c r="X111" s="11">
        <f t="shared" si="7"/>
        <v>0.02819548872</v>
      </c>
    </row>
    <row r="112">
      <c r="A112" s="7" t="str">
        <f t="shared" si="1"/>
        <v>HTPDW1024C</v>
      </c>
      <c r="B112" s="2" t="s">
        <v>1723</v>
      </c>
      <c r="C112" s="2" t="s">
        <v>1724</v>
      </c>
      <c r="D112" s="7" t="str">
        <f t="shared" si="2"/>
        <v>300x50 </v>
      </c>
      <c r="E112" s="2" t="s">
        <v>1725</v>
      </c>
      <c r="F112" s="2" t="s">
        <v>28</v>
      </c>
      <c r="G112" s="8" t="s">
        <v>426</v>
      </c>
      <c r="H112" s="2" t="s">
        <v>71</v>
      </c>
      <c r="I112" s="2" t="s">
        <v>31</v>
      </c>
      <c r="J112" s="2">
        <v>19408.0</v>
      </c>
      <c r="K112" s="2">
        <v>58.0</v>
      </c>
      <c r="L112" s="2">
        <v>6596.0</v>
      </c>
      <c r="M112" s="2">
        <v>13880.0</v>
      </c>
      <c r="N112" s="2">
        <v>2.0</v>
      </c>
      <c r="O112" s="3">
        <v>5492.821648</v>
      </c>
      <c r="P112" s="7" t="str">
        <f>VLOOKUP(A112,'New Data'!A:E,2,FALSE)</f>
        <v>Male</v>
      </c>
      <c r="Q112" s="7">
        <f>VLOOKUP(A112,'New Data'!A:E,3,FALSE)</f>
        <v>39</v>
      </c>
      <c r="R112" s="7" t="str">
        <f>VLOOKUP(A112,'New Data'!A:E,4,FALSE)</f>
        <v>Alabama</v>
      </c>
      <c r="S112" s="9">
        <f>VLOOKUP(A112,'New Data'!A:E,5,FALSE)</f>
        <v>45224</v>
      </c>
      <c r="T112" s="10">
        <f t="shared" si="3"/>
        <v>2746.410824</v>
      </c>
      <c r="U112" s="11">
        <f t="shared" si="4"/>
        <v>0.002988458368</v>
      </c>
      <c r="V112" s="12">
        <f t="shared" si="5"/>
        <v>94.70382152</v>
      </c>
      <c r="W112" s="10">
        <f t="shared" si="6"/>
        <v>283.0184279</v>
      </c>
      <c r="X112" s="11">
        <f t="shared" si="7"/>
        <v>0.01030502885</v>
      </c>
    </row>
    <row r="113">
      <c r="A113" s="7" t="str">
        <f t="shared" si="1"/>
        <v>GQTYF6449M</v>
      </c>
      <c r="B113" s="2" t="s">
        <v>614</v>
      </c>
      <c r="C113" s="2" t="s">
        <v>615</v>
      </c>
      <c r="D113" s="7" t="str">
        <f t="shared" si="2"/>
        <v>300x50 </v>
      </c>
      <c r="E113" s="2" t="s">
        <v>616</v>
      </c>
      <c r="F113" s="2" t="s">
        <v>36</v>
      </c>
      <c r="G113" s="8" t="s">
        <v>617</v>
      </c>
      <c r="H113" s="2" t="s">
        <v>62</v>
      </c>
      <c r="I113" s="2" t="s">
        <v>31</v>
      </c>
      <c r="J113" s="2">
        <v>10565.0</v>
      </c>
      <c r="K113" s="2">
        <v>66.0</v>
      </c>
      <c r="L113" s="2">
        <v>6248.0</v>
      </c>
      <c r="M113" s="2">
        <v>10141.0</v>
      </c>
      <c r="N113" s="2">
        <v>9.0</v>
      </c>
      <c r="O113" s="3">
        <v>6236.113094</v>
      </c>
      <c r="P113" s="7" t="str">
        <f>VLOOKUP(A113,'New Data'!A:E,2,FALSE)</f>
        <v>Female</v>
      </c>
      <c r="Q113" s="7">
        <f>VLOOKUP(A113,'New Data'!A:E,3,FALSE)</f>
        <v>50</v>
      </c>
      <c r="R113" s="7" t="str">
        <f>VLOOKUP(A113,'New Data'!A:E,4,FALSE)</f>
        <v>Wisconsin</v>
      </c>
      <c r="S113" s="9">
        <f>VLOOKUP(A113,'New Data'!A:E,5,FALSE)</f>
        <v>45050</v>
      </c>
      <c r="T113" s="10">
        <f t="shared" si="3"/>
        <v>692.9014549</v>
      </c>
      <c r="U113" s="11">
        <f t="shared" si="4"/>
        <v>0.00624704212</v>
      </c>
      <c r="V113" s="12">
        <f t="shared" si="5"/>
        <v>94.48656203</v>
      </c>
      <c r="W113" s="10">
        <f t="shared" si="6"/>
        <v>590.2615328</v>
      </c>
      <c r="X113" s="11">
        <f t="shared" si="7"/>
        <v>0.085186938</v>
      </c>
    </row>
    <row r="114">
      <c r="A114" s="7" t="str">
        <f t="shared" si="1"/>
        <v>LQLYG6047L</v>
      </c>
      <c r="B114" s="2" t="s">
        <v>1847</v>
      </c>
      <c r="C114" s="2" t="s">
        <v>1848</v>
      </c>
      <c r="D114" s="7" t="str">
        <f t="shared" si="2"/>
        <v>320x50 </v>
      </c>
      <c r="E114" s="2" t="s">
        <v>1269</v>
      </c>
      <c r="F114" s="2" t="s">
        <v>36</v>
      </c>
      <c r="G114" s="8" t="s">
        <v>519</v>
      </c>
      <c r="H114" s="2" t="s">
        <v>234</v>
      </c>
      <c r="I114" s="2" t="s">
        <v>31</v>
      </c>
      <c r="J114" s="2">
        <v>11919.0</v>
      </c>
      <c r="K114" s="2">
        <v>69.0</v>
      </c>
      <c r="L114" s="2">
        <v>8100.0</v>
      </c>
      <c r="M114" s="2">
        <v>11524.0</v>
      </c>
      <c r="N114" s="2">
        <v>2.0</v>
      </c>
      <c r="O114" s="3">
        <v>6350.916905</v>
      </c>
      <c r="P114" s="7" t="str">
        <f>VLOOKUP(A114,'New Data'!A:E,2,FALSE)</f>
        <v>Male</v>
      </c>
      <c r="Q114" s="7">
        <f>VLOOKUP(A114,'New Data'!A:E,3,FALSE)</f>
        <v>34</v>
      </c>
      <c r="R114" s="7" t="str">
        <f>VLOOKUP(A114,'New Data'!A:E,4,FALSE)</f>
        <v>New Mexico</v>
      </c>
      <c r="S114" s="9">
        <f>VLOOKUP(A114,'New Data'!A:E,5,FALSE)</f>
        <v>45485</v>
      </c>
      <c r="T114" s="10">
        <f t="shared" si="3"/>
        <v>3175.458453</v>
      </c>
      <c r="U114" s="11">
        <f t="shared" si="4"/>
        <v>0.005789076265</v>
      </c>
      <c r="V114" s="12">
        <f t="shared" si="5"/>
        <v>92.04227399</v>
      </c>
      <c r="W114" s="10">
        <f t="shared" si="6"/>
        <v>532.8397437</v>
      </c>
      <c r="X114" s="11">
        <f t="shared" si="7"/>
        <v>0.0167799312</v>
      </c>
    </row>
    <row r="115">
      <c r="A115" s="7" t="str">
        <f t="shared" si="1"/>
        <v>TPUSC7096U</v>
      </c>
      <c r="B115" s="2" t="s">
        <v>276</v>
      </c>
      <c r="C115" s="2" t="s">
        <v>277</v>
      </c>
      <c r="D115" s="7" t="str">
        <f t="shared" si="2"/>
        <v>300x250 </v>
      </c>
      <c r="E115" s="2" t="s">
        <v>278</v>
      </c>
      <c r="F115" s="2" t="s">
        <v>28</v>
      </c>
      <c r="G115" s="8" t="s">
        <v>279</v>
      </c>
      <c r="H115" s="2" t="s">
        <v>62</v>
      </c>
      <c r="I115" s="2" t="s">
        <v>53</v>
      </c>
      <c r="J115" s="2">
        <v>25206.0</v>
      </c>
      <c r="K115" s="2">
        <v>75.0</v>
      </c>
      <c r="L115" s="2">
        <v>3588.0</v>
      </c>
      <c r="M115" s="2">
        <v>23556.0</v>
      </c>
      <c r="N115" s="2">
        <v>19.0</v>
      </c>
      <c r="O115" s="3">
        <v>6846.356434</v>
      </c>
      <c r="P115" s="7" t="str">
        <f>VLOOKUP(A115,'New Data'!A:E,2,FALSE)</f>
        <v>Female</v>
      </c>
      <c r="Q115" s="7">
        <f>VLOOKUP(A115,'New Data'!A:E,3,FALSE)</f>
        <v>29</v>
      </c>
      <c r="R115" s="7" t="str">
        <f>VLOOKUP(A115,'New Data'!A:E,4,FALSE)</f>
        <v>Florida</v>
      </c>
      <c r="S115" s="9">
        <f>VLOOKUP(A115,'New Data'!A:E,5,FALSE)</f>
        <v>45080</v>
      </c>
      <c r="T115" s="10">
        <f t="shared" si="3"/>
        <v>360.3345492</v>
      </c>
      <c r="U115" s="11">
        <f t="shared" si="4"/>
        <v>0.002975482028</v>
      </c>
      <c r="V115" s="12">
        <f t="shared" si="5"/>
        <v>91.28475245</v>
      </c>
      <c r="W115" s="10">
        <f t="shared" si="6"/>
        <v>271.6161404</v>
      </c>
      <c r="X115" s="11">
        <f t="shared" si="7"/>
        <v>0.07537887804</v>
      </c>
    </row>
    <row r="116">
      <c r="A116" s="7" t="str">
        <f t="shared" si="1"/>
        <v>YWOKG0142J</v>
      </c>
      <c r="B116" s="2" t="s">
        <v>341</v>
      </c>
      <c r="C116" s="2" t="s">
        <v>342</v>
      </c>
      <c r="D116" s="7" t="str">
        <f t="shared" si="2"/>
        <v>300x250 </v>
      </c>
      <c r="E116" s="2" t="s">
        <v>343</v>
      </c>
      <c r="F116" s="2" t="s">
        <v>66</v>
      </c>
      <c r="G116" s="8" t="s">
        <v>344</v>
      </c>
      <c r="H116" s="2" t="s">
        <v>30</v>
      </c>
      <c r="I116" s="2" t="s">
        <v>53</v>
      </c>
      <c r="J116" s="2">
        <v>24962.0</v>
      </c>
      <c r="K116" s="2">
        <v>75.0</v>
      </c>
      <c r="L116" s="2">
        <v>18450.0</v>
      </c>
      <c r="M116" s="2">
        <v>24128.0</v>
      </c>
      <c r="N116" s="2">
        <v>16.0</v>
      </c>
      <c r="O116" s="3">
        <v>6809.056051</v>
      </c>
      <c r="P116" s="7" t="str">
        <f>VLOOKUP(A116,'New Data'!A:E,2,FALSE)</f>
        <v>Female</v>
      </c>
      <c r="Q116" s="7">
        <f>VLOOKUP(A116,'New Data'!A:E,3,FALSE)</f>
        <v>51</v>
      </c>
      <c r="R116" s="7" t="str">
        <f>VLOOKUP(A116,'New Data'!A:E,4,FALSE)</f>
        <v>Mississippi</v>
      </c>
      <c r="S116" s="9">
        <f>VLOOKUP(A116,'New Data'!A:E,5,FALSE)</f>
        <v>45353</v>
      </c>
      <c r="T116" s="10">
        <f t="shared" si="3"/>
        <v>425.5660032</v>
      </c>
      <c r="U116" s="11">
        <f t="shared" si="4"/>
        <v>0.003004566942</v>
      </c>
      <c r="V116" s="12">
        <f t="shared" si="5"/>
        <v>90.78741401</v>
      </c>
      <c r="W116" s="10">
        <f t="shared" si="6"/>
        <v>272.7768629</v>
      </c>
      <c r="X116" s="11">
        <f t="shared" si="7"/>
        <v>0.06409742809</v>
      </c>
    </row>
    <row r="117">
      <c r="A117" s="7" t="str">
        <f t="shared" si="1"/>
        <v>HWWPB2234B</v>
      </c>
      <c r="B117" s="2" t="s">
        <v>714</v>
      </c>
      <c r="C117" s="2" t="s">
        <v>715</v>
      </c>
      <c r="D117" s="7" t="str">
        <f t="shared" si="2"/>
        <v>300x50 </v>
      </c>
      <c r="E117" s="2" t="s">
        <v>716</v>
      </c>
      <c r="F117" s="2" t="s">
        <v>28</v>
      </c>
      <c r="G117" s="8" t="s">
        <v>479</v>
      </c>
      <c r="H117" s="2" t="s">
        <v>71</v>
      </c>
      <c r="I117" s="2" t="s">
        <v>31</v>
      </c>
      <c r="J117" s="2">
        <v>23488.0</v>
      </c>
      <c r="K117" s="2">
        <v>75.0</v>
      </c>
      <c r="L117" s="2">
        <v>4620.0</v>
      </c>
      <c r="M117" s="2">
        <v>22254.0</v>
      </c>
      <c r="N117" s="2">
        <v>9.0</v>
      </c>
      <c r="O117" s="3">
        <v>6667.727715</v>
      </c>
      <c r="P117" s="7" t="str">
        <f>VLOOKUP(A117,'New Data'!A:E,2,FALSE)</f>
        <v>Female</v>
      </c>
      <c r="Q117" s="7">
        <f>VLOOKUP(A117,'New Data'!A:E,3,FALSE)</f>
        <v>20</v>
      </c>
      <c r="R117" s="7" t="str">
        <f>VLOOKUP(A117,'New Data'!A:E,4,FALSE)</f>
        <v>Indiana</v>
      </c>
      <c r="S117" s="9">
        <f>VLOOKUP(A117,'New Data'!A:E,5,FALSE)</f>
        <v>45150</v>
      </c>
      <c r="T117" s="10">
        <f t="shared" si="3"/>
        <v>740.858635</v>
      </c>
      <c r="U117" s="11">
        <f t="shared" si="4"/>
        <v>0.003193119891</v>
      </c>
      <c r="V117" s="12">
        <f t="shared" si="5"/>
        <v>88.9030362</v>
      </c>
      <c r="W117" s="10">
        <f t="shared" si="6"/>
        <v>283.8780533</v>
      </c>
      <c r="X117" s="11">
        <f t="shared" si="7"/>
        <v>0.03831743869</v>
      </c>
    </row>
    <row r="118">
      <c r="A118" s="7" t="str">
        <f t="shared" si="1"/>
        <v>ZKNQP2729Q</v>
      </c>
      <c r="B118" s="2" t="s">
        <v>434</v>
      </c>
      <c r="C118" s="2" t="s">
        <v>435</v>
      </c>
      <c r="D118" s="7" t="str">
        <f t="shared" si="2"/>
        <v>320x50 </v>
      </c>
      <c r="E118" s="2" t="s">
        <v>436</v>
      </c>
      <c r="F118" s="2" t="s">
        <v>36</v>
      </c>
      <c r="G118" s="8" t="s">
        <v>437</v>
      </c>
      <c r="H118" s="2" t="s">
        <v>30</v>
      </c>
      <c r="I118" s="2" t="s">
        <v>31</v>
      </c>
      <c r="J118" s="2">
        <v>9059.0</v>
      </c>
      <c r="K118" s="2">
        <v>22.0</v>
      </c>
      <c r="L118" s="2">
        <v>589.0</v>
      </c>
      <c r="M118" s="2">
        <v>7480.0</v>
      </c>
      <c r="N118" s="2">
        <v>4.0</v>
      </c>
      <c r="O118" s="3">
        <v>1908.526117</v>
      </c>
      <c r="P118" s="7" t="str">
        <f>VLOOKUP(A118,'New Data'!A:E,2,FALSE)</f>
        <v>Female</v>
      </c>
      <c r="Q118" s="7">
        <f>VLOOKUP(A118,'New Data'!A:E,3,FALSE)</f>
        <v>57</v>
      </c>
      <c r="R118" s="7" t="str">
        <f>VLOOKUP(A118,'New Data'!A:E,4,FALSE)</f>
        <v>Massachusetts</v>
      </c>
      <c r="S118" s="9">
        <f>VLOOKUP(A118,'New Data'!A:E,5,FALSE)</f>
        <v>44955</v>
      </c>
      <c r="T118" s="10">
        <f t="shared" si="3"/>
        <v>477.1315293</v>
      </c>
      <c r="U118" s="11">
        <f t="shared" si="4"/>
        <v>0.00242852412</v>
      </c>
      <c r="V118" s="12">
        <f t="shared" si="5"/>
        <v>86.75118714</v>
      </c>
      <c r="W118" s="10">
        <f t="shared" si="6"/>
        <v>210.6773504</v>
      </c>
      <c r="X118" s="11">
        <f t="shared" si="7"/>
        <v>0.04415498399</v>
      </c>
    </row>
    <row r="119">
      <c r="A119" s="7" t="str">
        <f t="shared" si="1"/>
        <v>UFJIL2790F</v>
      </c>
      <c r="B119" s="2" t="s">
        <v>345</v>
      </c>
      <c r="C119" s="2" t="s">
        <v>346</v>
      </c>
      <c r="D119" s="7" t="str">
        <f t="shared" si="2"/>
        <v>300x250 </v>
      </c>
      <c r="E119" s="2" t="s">
        <v>347</v>
      </c>
      <c r="F119" s="2" t="s">
        <v>66</v>
      </c>
      <c r="G119" s="8" t="s">
        <v>29</v>
      </c>
      <c r="H119" s="2" t="s">
        <v>71</v>
      </c>
      <c r="I119" s="2" t="s">
        <v>43</v>
      </c>
      <c r="J119" s="2">
        <v>27592.0</v>
      </c>
      <c r="K119" s="2">
        <v>80.0</v>
      </c>
      <c r="L119" s="2">
        <v>10901.0</v>
      </c>
      <c r="M119" s="2">
        <v>24980.0</v>
      </c>
      <c r="N119" s="2">
        <v>17.0</v>
      </c>
      <c r="O119" s="3">
        <v>6809.356022</v>
      </c>
      <c r="P119" s="7" t="str">
        <f>VLOOKUP(A119,'New Data'!A:E,2,FALSE)</f>
        <v>Female</v>
      </c>
      <c r="Q119" s="7">
        <f>VLOOKUP(A119,'New Data'!A:E,3,FALSE)</f>
        <v>34</v>
      </c>
      <c r="R119" s="7" t="str">
        <f>VLOOKUP(A119,'New Data'!A:E,4,FALSE)</f>
        <v>South Carolina</v>
      </c>
      <c r="S119" s="9">
        <f>VLOOKUP(A119,'New Data'!A:E,5,FALSE)</f>
        <v>44944</v>
      </c>
      <c r="T119" s="10">
        <f t="shared" si="3"/>
        <v>400.5503542</v>
      </c>
      <c r="U119" s="11">
        <f t="shared" si="4"/>
        <v>0.002899391128</v>
      </c>
      <c r="V119" s="12">
        <f t="shared" si="5"/>
        <v>85.11695028</v>
      </c>
      <c r="W119" s="10">
        <f t="shared" si="6"/>
        <v>246.7873305</v>
      </c>
      <c r="X119" s="11">
        <f t="shared" si="7"/>
        <v>0.06161206147</v>
      </c>
    </row>
    <row r="120">
      <c r="A120" s="7" t="str">
        <f t="shared" si="1"/>
        <v>PBJVX1159R</v>
      </c>
      <c r="B120" s="2" t="s">
        <v>358</v>
      </c>
      <c r="C120" s="2" t="s">
        <v>359</v>
      </c>
      <c r="D120" s="7" t="str">
        <f t="shared" si="2"/>
        <v>300x250 </v>
      </c>
      <c r="E120" s="2" t="s">
        <v>360</v>
      </c>
      <c r="F120" s="2" t="s">
        <v>41</v>
      </c>
      <c r="G120" s="8" t="s">
        <v>275</v>
      </c>
      <c r="H120" s="2" t="s">
        <v>71</v>
      </c>
      <c r="I120" s="2" t="s">
        <v>43</v>
      </c>
      <c r="J120" s="2">
        <v>23156.0</v>
      </c>
      <c r="K120" s="2">
        <v>73.0</v>
      </c>
      <c r="L120" s="2">
        <v>4468.0</v>
      </c>
      <c r="M120" s="2">
        <v>18821.0</v>
      </c>
      <c r="N120" s="2">
        <v>15.0</v>
      </c>
      <c r="O120" s="3">
        <v>6173.41289</v>
      </c>
      <c r="P120" s="7" t="str">
        <f>VLOOKUP(A120,'New Data'!A:E,2,FALSE)</f>
        <v>Female</v>
      </c>
      <c r="Q120" s="7">
        <f>VLOOKUP(A120,'New Data'!A:E,3,FALSE)</f>
        <v>21</v>
      </c>
      <c r="R120" s="7" t="str">
        <f>VLOOKUP(A120,'New Data'!A:E,4,FALSE)</f>
        <v>South Dakota</v>
      </c>
      <c r="S120" s="9">
        <f>VLOOKUP(A120,'New Data'!A:E,5,FALSE)</f>
        <v>45172</v>
      </c>
      <c r="T120" s="10">
        <f t="shared" si="3"/>
        <v>411.5608593</v>
      </c>
      <c r="U120" s="11">
        <f t="shared" si="4"/>
        <v>0.003152530662</v>
      </c>
      <c r="V120" s="12">
        <f t="shared" si="5"/>
        <v>84.56729986</v>
      </c>
      <c r="W120" s="10">
        <f t="shared" si="6"/>
        <v>266.6010058</v>
      </c>
      <c r="X120" s="11">
        <f t="shared" si="7"/>
        <v>0.06477802729</v>
      </c>
    </row>
    <row r="121">
      <c r="A121" s="7" t="str">
        <f t="shared" si="1"/>
        <v>XLDQB0289S</v>
      </c>
      <c r="B121" s="2" t="s">
        <v>288</v>
      </c>
      <c r="C121" s="2" t="s">
        <v>289</v>
      </c>
      <c r="D121" s="7" t="str">
        <f t="shared" si="2"/>
        <v>320x50 </v>
      </c>
      <c r="E121" s="2" t="s">
        <v>290</v>
      </c>
      <c r="F121" s="2" t="s">
        <v>36</v>
      </c>
      <c r="G121" s="8" t="s">
        <v>291</v>
      </c>
      <c r="H121" s="2" t="s">
        <v>30</v>
      </c>
      <c r="I121" s="2" t="s">
        <v>31</v>
      </c>
      <c r="J121" s="2">
        <v>9533.0</v>
      </c>
      <c r="K121" s="2">
        <v>66.0</v>
      </c>
      <c r="L121" s="2">
        <v>6548.0</v>
      </c>
      <c r="M121" s="2">
        <v>9042.0</v>
      </c>
      <c r="N121" s="2">
        <v>16.0</v>
      </c>
      <c r="O121" s="3">
        <v>5574.543505</v>
      </c>
      <c r="P121" s="7" t="str">
        <f>VLOOKUP(A121,'New Data'!A:E,2,FALSE)</f>
        <v>Male</v>
      </c>
      <c r="Q121" s="7">
        <f>VLOOKUP(A121,'New Data'!A:E,3,FALSE)</f>
        <v>48</v>
      </c>
      <c r="R121" s="7" t="str">
        <f>VLOOKUP(A121,'New Data'!A:E,4,FALSE)</f>
        <v>California</v>
      </c>
      <c r="S121" s="9">
        <f>VLOOKUP(A121,'New Data'!A:E,5,FALSE)</f>
        <v>45193</v>
      </c>
      <c r="T121" s="10">
        <f t="shared" si="3"/>
        <v>348.4089691</v>
      </c>
      <c r="U121" s="11">
        <f t="shared" si="4"/>
        <v>0.006923318997</v>
      </c>
      <c r="V121" s="12">
        <f t="shared" si="5"/>
        <v>84.46278038</v>
      </c>
      <c r="W121" s="10">
        <f t="shared" si="6"/>
        <v>584.762772</v>
      </c>
      <c r="X121" s="11">
        <f t="shared" si="7"/>
        <v>0.1678380363</v>
      </c>
    </row>
    <row r="122">
      <c r="A122" s="7" t="str">
        <f t="shared" si="1"/>
        <v>ZFWXT7245G</v>
      </c>
      <c r="B122" s="2" t="s">
        <v>556</v>
      </c>
      <c r="C122" s="2" t="s">
        <v>557</v>
      </c>
      <c r="D122" s="7" t="str">
        <f t="shared" si="2"/>
        <v>320x50 </v>
      </c>
      <c r="E122" s="2" t="s">
        <v>558</v>
      </c>
      <c r="F122" s="2" t="s">
        <v>41</v>
      </c>
      <c r="G122" s="8" t="s">
        <v>559</v>
      </c>
      <c r="H122" s="2" t="s">
        <v>30</v>
      </c>
      <c r="I122" s="2" t="s">
        <v>31</v>
      </c>
      <c r="J122" s="2">
        <v>26820.0</v>
      </c>
      <c r="K122" s="2">
        <v>80.0</v>
      </c>
      <c r="L122" s="2">
        <v>13553.0</v>
      </c>
      <c r="M122" s="2">
        <v>21192.0</v>
      </c>
      <c r="N122" s="2">
        <v>12.0</v>
      </c>
      <c r="O122" s="3">
        <v>6745.10344</v>
      </c>
      <c r="P122" s="7" t="str">
        <f>VLOOKUP(A122,'New Data'!A:E,2,FALSE)</f>
        <v>Male</v>
      </c>
      <c r="Q122" s="7">
        <f>VLOOKUP(A122,'New Data'!A:E,3,FALSE)</f>
        <v>25</v>
      </c>
      <c r="R122" s="7" t="str">
        <f>VLOOKUP(A122,'New Data'!A:E,4,FALSE)</f>
        <v>Maine</v>
      </c>
      <c r="S122" s="9">
        <f>VLOOKUP(A122,'New Data'!A:E,5,FALSE)</f>
        <v>45452</v>
      </c>
      <c r="T122" s="10">
        <f t="shared" si="3"/>
        <v>562.0919533</v>
      </c>
      <c r="U122" s="11">
        <f t="shared" si="4"/>
        <v>0.00298284862</v>
      </c>
      <c r="V122" s="12">
        <f t="shared" si="5"/>
        <v>84.313793</v>
      </c>
      <c r="W122" s="10">
        <f t="shared" si="6"/>
        <v>251.4952811</v>
      </c>
      <c r="X122" s="11">
        <f t="shared" si="7"/>
        <v>0.04474272931</v>
      </c>
    </row>
    <row r="123">
      <c r="A123" s="7" t="str">
        <f t="shared" si="1"/>
        <v>ALJEC5836N</v>
      </c>
      <c r="B123" s="2" t="s">
        <v>604</v>
      </c>
      <c r="C123" s="2" t="s">
        <v>605</v>
      </c>
      <c r="D123" s="7" t="str">
        <f t="shared" si="2"/>
        <v>300x250 </v>
      </c>
      <c r="E123" s="2" t="s">
        <v>606</v>
      </c>
      <c r="F123" s="2" t="s">
        <v>36</v>
      </c>
      <c r="G123" s="8" t="s">
        <v>398</v>
      </c>
      <c r="H123" s="2" t="s">
        <v>30</v>
      </c>
      <c r="I123" s="2" t="s">
        <v>43</v>
      </c>
      <c r="J123" s="2">
        <v>21599.0</v>
      </c>
      <c r="K123" s="2">
        <v>66.0</v>
      </c>
      <c r="L123" s="2">
        <v>13600.0</v>
      </c>
      <c r="M123" s="2">
        <v>20256.0</v>
      </c>
      <c r="N123" s="2">
        <v>9.0</v>
      </c>
      <c r="O123" s="3">
        <v>5551.387415</v>
      </c>
      <c r="P123" s="7" t="str">
        <f>VLOOKUP(A123,'New Data'!A:E,2,FALSE)</f>
        <v>Male</v>
      </c>
      <c r="Q123" s="7">
        <f>VLOOKUP(A123,'New Data'!A:E,3,FALSE)</f>
        <v>32</v>
      </c>
      <c r="R123" s="7" t="str">
        <f>VLOOKUP(A123,'New Data'!A:E,4,FALSE)</f>
        <v>Massachusetts</v>
      </c>
      <c r="S123" s="9">
        <f>VLOOKUP(A123,'New Data'!A:E,5,FALSE)</f>
        <v>45468</v>
      </c>
      <c r="T123" s="10">
        <f t="shared" si="3"/>
        <v>616.8208239</v>
      </c>
      <c r="U123" s="11">
        <f t="shared" si="4"/>
        <v>0.003055697023</v>
      </c>
      <c r="V123" s="12">
        <f t="shared" si="5"/>
        <v>84.11193053</v>
      </c>
      <c r="W123" s="10">
        <f t="shared" si="6"/>
        <v>257.0205757</v>
      </c>
      <c r="X123" s="11">
        <f t="shared" si="7"/>
        <v>0.04166859577</v>
      </c>
    </row>
    <row r="124">
      <c r="A124" s="7" t="str">
        <f t="shared" si="1"/>
        <v>PHTXE1764B</v>
      </c>
      <c r="B124" s="2" t="s">
        <v>399</v>
      </c>
      <c r="C124" s="2" t="s">
        <v>400</v>
      </c>
      <c r="D124" s="7" t="str">
        <f t="shared" si="2"/>
        <v>300x250 </v>
      </c>
      <c r="E124" s="2" t="s">
        <v>65</v>
      </c>
      <c r="F124" s="2" t="s">
        <v>66</v>
      </c>
      <c r="G124" s="8" t="s">
        <v>271</v>
      </c>
      <c r="H124" s="2" t="s">
        <v>89</v>
      </c>
      <c r="I124" s="2" t="s">
        <v>43</v>
      </c>
      <c r="J124" s="2">
        <v>26212.0</v>
      </c>
      <c r="K124" s="2">
        <v>77.0</v>
      </c>
      <c r="L124" s="2">
        <v>12726.0</v>
      </c>
      <c r="M124" s="2">
        <v>24442.0</v>
      </c>
      <c r="N124" s="2">
        <v>15.0</v>
      </c>
      <c r="O124" s="3">
        <v>6452.93501</v>
      </c>
      <c r="P124" s="7" t="str">
        <f>VLOOKUP(A124,'New Data'!A:E,2,FALSE)</f>
        <v>Female</v>
      </c>
      <c r="Q124" s="7">
        <f>VLOOKUP(A124,'New Data'!A:E,3,FALSE)</f>
        <v>60</v>
      </c>
      <c r="R124" s="7" t="str">
        <f>VLOOKUP(A124,'New Data'!A:E,4,FALSE)</f>
        <v>Alaska</v>
      </c>
      <c r="S124" s="9">
        <f>VLOOKUP(A124,'New Data'!A:E,5,FALSE)</f>
        <v>45148</v>
      </c>
      <c r="T124" s="10">
        <f t="shared" si="3"/>
        <v>430.1956673</v>
      </c>
      <c r="U124" s="11">
        <f t="shared" si="4"/>
        <v>0.002937585839</v>
      </c>
      <c r="V124" s="12">
        <f t="shared" si="5"/>
        <v>83.80435078</v>
      </c>
      <c r="W124" s="10">
        <f t="shared" si="6"/>
        <v>246.1824741</v>
      </c>
      <c r="X124" s="11">
        <f t="shared" si="7"/>
        <v>0.05722569815</v>
      </c>
    </row>
    <row r="125">
      <c r="A125" s="7" t="str">
        <f t="shared" si="1"/>
        <v>CXGAZ6353T</v>
      </c>
      <c r="B125" s="2" t="s">
        <v>454</v>
      </c>
      <c r="C125" s="2" t="s">
        <v>455</v>
      </c>
      <c r="D125" s="7" t="str">
        <f t="shared" si="2"/>
        <v>320x50 </v>
      </c>
      <c r="E125" s="2" t="s">
        <v>456</v>
      </c>
      <c r="F125" s="2" t="s">
        <v>66</v>
      </c>
      <c r="G125" s="8" t="s">
        <v>457</v>
      </c>
      <c r="H125" s="2" t="s">
        <v>30</v>
      </c>
      <c r="I125" s="2" t="s">
        <v>31</v>
      </c>
      <c r="J125" s="2">
        <v>17317.0</v>
      </c>
      <c r="K125" s="2">
        <v>68.0</v>
      </c>
      <c r="L125" s="2">
        <v>8055.0</v>
      </c>
      <c r="M125" s="2">
        <v>12724.0</v>
      </c>
      <c r="N125" s="2">
        <v>12.0</v>
      </c>
      <c r="O125" s="3">
        <v>5668.857079</v>
      </c>
      <c r="P125" s="7" t="str">
        <f>VLOOKUP(A125,'New Data'!A:E,2,FALSE)</f>
        <v>Female</v>
      </c>
      <c r="Q125" s="7">
        <f>VLOOKUP(A125,'New Data'!A:E,3,FALSE)</f>
        <v>46</v>
      </c>
      <c r="R125" s="7" t="str">
        <f>VLOOKUP(A125,'New Data'!A:E,4,FALSE)</f>
        <v>Oregon</v>
      </c>
      <c r="S125" s="9">
        <f>VLOOKUP(A125,'New Data'!A:E,5,FALSE)</f>
        <v>45191</v>
      </c>
      <c r="T125" s="10">
        <f t="shared" si="3"/>
        <v>472.4047566</v>
      </c>
      <c r="U125" s="11">
        <f t="shared" si="4"/>
        <v>0.003926777155</v>
      </c>
      <c r="V125" s="12">
        <f t="shared" si="5"/>
        <v>83.36554528</v>
      </c>
      <c r="W125" s="10">
        <f t="shared" si="6"/>
        <v>327.3579188</v>
      </c>
      <c r="X125" s="11">
        <f t="shared" si="7"/>
        <v>0.06929606745</v>
      </c>
    </row>
    <row r="126">
      <c r="A126" s="7" t="str">
        <f t="shared" si="1"/>
        <v>WOOPY2470Q</v>
      </c>
      <c r="B126" s="2" t="s">
        <v>510</v>
      </c>
      <c r="C126" s="2" t="s">
        <v>511</v>
      </c>
      <c r="D126" s="7" t="str">
        <f t="shared" si="2"/>
        <v>320x50 </v>
      </c>
      <c r="E126" s="2" t="s">
        <v>512</v>
      </c>
      <c r="F126" s="2" t="s">
        <v>28</v>
      </c>
      <c r="G126" s="8" t="s">
        <v>238</v>
      </c>
      <c r="H126" s="2" t="s">
        <v>30</v>
      </c>
      <c r="I126" s="2" t="s">
        <v>31</v>
      </c>
      <c r="J126" s="2">
        <v>25835.0</v>
      </c>
      <c r="K126" s="2">
        <v>69.0</v>
      </c>
      <c r="L126" s="2">
        <v>3753.0</v>
      </c>
      <c r="M126" s="2">
        <v>20808.0</v>
      </c>
      <c r="N126" s="2">
        <v>11.0</v>
      </c>
      <c r="O126" s="3">
        <v>5751.912297</v>
      </c>
      <c r="P126" s="7" t="str">
        <f>VLOOKUP(A126,'New Data'!A:E,2,FALSE)</f>
        <v>Female</v>
      </c>
      <c r="Q126" s="7">
        <f>VLOOKUP(A126,'New Data'!A:E,3,FALSE)</f>
        <v>52</v>
      </c>
      <c r="R126" s="7" t="str">
        <f>VLOOKUP(A126,'New Data'!A:E,4,FALSE)</f>
        <v>North Carolina</v>
      </c>
      <c r="S126" s="9">
        <f>VLOOKUP(A126,'New Data'!A:E,5,FALSE)</f>
        <v>45094</v>
      </c>
      <c r="T126" s="10">
        <f t="shared" si="3"/>
        <v>522.9011179</v>
      </c>
      <c r="U126" s="11">
        <f t="shared" si="4"/>
        <v>0.002670795433</v>
      </c>
      <c r="V126" s="12">
        <f t="shared" si="5"/>
        <v>83.36104778</v>
      </c>
      <c r="W126" s="10">
        <f t="shared" si="6"/>
        <v>222.6403057</v>
      </c>
      <c r="X126" s="11">
        <f t="shared" si="7"/>
        <v>0.0425778982</v>
      </c>
    </row>
    <row r="127">
      <c r="A127" s="7" t="str">
        <f t="shared" si="1"/>
        <v>ZRRCV7570B</v>
      </c>
      <c r="B127" s="2" t="s">
        <v>751</v>
      </c>
      <c r="C127" s="2" t="s">
        <v>752</v>
      </c>
      <c r="D127" s="7" t="str">
        <f t="shared" si="2"/>
        <v>320x50 </v>
      </c>
      <c r="E127" s="2" t="s">
        <v>101</v>
      </c>
      <c r="F127" s="2" t="s">
        <v>41</v>
      </c>
      <c r="G127" s="8" t="s">
        <v>275</v>
      </c>
      <c r="H127" s="2" t="s">
        <v>30</v>
      </c>
      <c r="I127" s="2" t="s">
        <v>31</v>
      </c>
      <c r="J127" s="2">
        <v>23711.0</v>
      </c>
      <c r="K127" s="2">
        <v>69.0</v>
      </c>
      <c r="L127" s="2">
        <v>4337.0</v>
      </c>
      <c r="M127" s="2">
        <v>17211.0</v>
      </c>
      <c r="N127" s="2">
        <v>8.0</v>
      </c>
      <c r="O127" s="3">
        <v>5740.952219</v>
      </c>
      <c r="P127" s="7" t="str">
        <f>VLOOKUP(A127,'New Data'!A:E,2,FALSE)</f>
        <v>Female</v>
      </c>
      <c r="Q127" s="7">
        <f>VLOOKUP(A127,'New Data'!A:E,3,FALSE)</f>
        <v>45</v>
      </c>
      <c r="R127" s="7" t="str">
        <f>VLOOKUP(A127,'New Data'!A:E,4,FALSE)</f>
        <v>Mississippi</v>
      </c>
      <c r="S127" s="9">
        <f>VLOOKUP(A127,'New Data'!A:E,5,FALSE)</f>
        <v>45177</v>
      </c>
      <c r="T127" s="10">
        <f t="shared" si="3"/>
        <v>717.6190274</v>
      </c>
      <c r="U127" s="11">
        <f t="shared" si="4"/>
        <v>0.002910041753</v>
      </c>
      <c r="V127" s="12">
        <f t="shared" si="5"/>
        <v>83.20220607</v>
      </c>
      <c r="W127" s="10">
        <f t="shared" si="6"/>
        <v>242.1218936</v>
      </c>
      <c r="X127" s="11">
        <f t="shared" si="7"/>
        <v>0.03373961452</v>
      </c>
    </row>
    <row r="128">
      <c r="A128" s="7" t="str">
        <f t="shared" si="1"/>
        <v>DCAHB9626S</v>
      </c>
      <c r="B128" s="2" t="s">
        <v>1047</v>
      </c>
      <c r="C128" s="2" t="s">
        <v>1048</v>
      </c>
      <c r="D128" s="7" t="str">
        <f t="shared" si="2"/>
        <v>320x50 </v>
      </c>
      <c r="E128" s="2" t="s">
        <v>1049</v>
      </c>
      <c r="F128" s="2" t="s">
        <v>28</v>
      </c>
      <c r="G128" s="8" t="s">
        <v>1050</v>
      </c>
      <c r="H128" s="2" t="s">
        <v>71</v>
      </c>
      <c r="I128" s="2" t="s">
        <v>31</v>
      </c>
      <c r="J128" s="2">
        <v>27371.0</v>
      </c>
      <c r="K128" s="2">
        <v>60.0</v>
      </c>
      <c r="L128" s="2">
        <v>22256.0</v>
      </c>
      <c r="M128" s="2">
        <v>25986.0</v>
      </c>
      <c r="N128" s="2">
        <v>5.0</v>
      </c>
      <c r="O128" s="3">
        <v>4984.485583</v>
      </c>
      <c r="P128" s="7" t="str">
        <f>VLOOKUP(A128,'New Data'!A:E,2,FALSE)</f>
        <v>Female</v>
      </c>
      <c r="Q128" s="7">
        <f>VLOOKUP(A128,'New Data'!A:E,3,FALSE)</f>
        <v>21</v>
      </c>
      <c r="R128" s="7" t="str">
        <f>VLOOKUP(A128,'New Data'!A:E,4,FALSE)</f>
        <v>North Carolina</v>
      </c>
      <c r="S128" s="9">
        <f>VLOOKUP(A128,'New Data'!A:E,5,FALSE)</f>
        <v>45288</v>
      </c>
      <c r="T128" s="10">
        <f t="shared" si="3"/>
        <v>996.8971166</v>
      </c>
      <c r="U128" s="11">
        <f t="shared" si="4"/>
        <v>0.002192101129</v>
      </c>
      <c r="V128" s="12">
        <f t="shared" si="5"/>
        <v>83.07475972</v>
      </c>
      <c r="W128" s="10">
        <f t="shared" si="6"/>
        <v>182.1082746</v>
      </c>
      <c r="X128" s="11">
        <f t="shared" si="7"/>
        <v>0.01826750941</v>
      </c>
    </row>
    <row r="129">
      <c r="A129" s="7" t="str">
        <f t="shared" si="1"/>
        <v>UJMXF0797L</v>
      </c>
      <c r="B129" s="2" t="s">
        <v>835</v>
      </c>
      <c r="C129" s="2" t="s">
        <v>836</v>
      </c>
      <c r="D129" s="7" t="str">
        <f t="shared" si="2"/>
        <v>300x250 </v>
      </c>
      <c r="E129" s="2" t="s">
        <v>837</v>
      </c>
      <c r="F129" s="2" t="s">
        <v>41</v>
      </c>
      <c r="G129" s="8" t="s">
        <v>838</v>
      </c>
      <c r="H129" s="2" t="s">
        <v>48</v>
      </c>
      <c r="I129" s="2" t="s">
        <v>31</v>
      </c>
      <c r="J129" s="2">
        <v>16503.0</v>
      </c>
      <c r="K129" s="2">
        <v>69.0</v>
      </c>
      <c r="L129" s="2">
        <v>8595.0</v>
      </c>
      <c r="M129" s="2">
        <v>14466.0</v>
      </c>
      <c r="N129" s="2">
        <v>7.0</v>
      </c>
      <c r="O129" s="3">
        <v>5714.523867</v>
      </c>
      <c r="P129" s="7" t="str">
        <f>VLOOKUP(A129,'New Data'!A:E,2,FALSE)</f>
        <v>Male</v>
      </c>
      <c r="Q129" s="7">
        <f>VLOOKUP(A129,'New Data'!A:E,3,FALSE)</f>
        <v>34</v>
      </c>
      <c r="R129" s="7" t="str">
        <f>VLOOKUP(A129,'New Data'!A:E,4,FALSE)</f>
        <v>New Jersey</v>
      </c>
      <c r="S129" s="9">
        <f>VLOOKUP(A129,'New Data'!A:E,5,FALSE)</f>
        <v>45148</v>
      </c>
      <c r="T129" s="10">
        <f t="shared" si="3"/>
        <v>816.3605524</v>
      </c>
      <c r="U129" s="11">
        <f t="shared" si="4"/>
        <v>0.004181057989</v>
      </c>
      <c r="V129" s="12">
        <f t="shared" si="5"/>
        <v>82.81918648</v>
      </c>
      <c r="W129" s="10">
        <f t="shared" si="6"/>
        <v>346.2718213</v>
      </c>
      <c r="X129" s="11">
        <f t="shared" si="7"/>
        <v>0.04241653033</v>
      </c>
    </row>
    <row r="130">
      <c r="A130" s="7" t="str">
        <f t="shared" si="1"/>
        <v>FZBMA4850B</v>
      </c>
      <c r="B130" s="2" t="s">
        <v>1286</v>
      </c>
      <c r="C130" s="2" t="s">
        <v>1287</v>
      </c>
      <c r="D130" s="7" t="str">
        <f t="shared" si="2"/>
        <v>300x50 </v>
      </c>
      <c r="E130" s="2" t="s">
        <v>1288</v>
      </c>
      <c r="F130" s="2" t="s">
        <v>28</v>
      </c>
      <c r="G130" s="8" t="s">
        <v>1050</v>
      </c>
      <c r="H130" s="2" t="s">
        <v>89</v>
      </c>
      <c r="I130" s="2" t="s">
        <v>31</v>
      </c>
      <c r="J130" s="2">
        <v>11734.0</v>
      </c>
      <c r="K130" s="2">
        <v>78.0</v>
      </c>
      <c r="L130" s="2">
        <v>8741.0</v>
      </c>
      <c r="M130" s="2">
        <v>10606.0</v>
      </c>
      <c r="N130" s="2">
        <v>5.0</v>
      </c>
      <c r="O130" s="3">
        <v>6439.283498</v>
      </c>
      <c r="P130" s="7" t="str">
        <f>VLOOKUP(A130,'New Data'!A:E,2,FALSE)</f>
        <v>Male</v>
      </c>
      <c r="Q130" s="7">
        <f>VLOOKUP(A130,'New Data'!A:E,3,FALSE)</f>
        <v>48</v>
      </c>
      <c r="R130" s="7" t="str">
        <f>VLOOKUP(A130,'New Data'!A:E,4,FALSE)</f>
        <v>South Dakota</v>
      </c>
      <c r="S130" s="9">
        <f>VLOOKUP(A130,'New Data'!A:E,5,FALSE)</f>
        <v>45073</v>
      </c>
      <c r="T130" s="10">
        <f t="shared" si="3"/>
        <v>1287.8567</v>
      </c>
      <c r="U130" s="11">
        <f t="shared" si="4"/>
        <v>0.006647349582</v>
      </c>
      <c r="V130" s="12">
        <f t="shared" si="5"/>
        <v>82.55491664</v>
      </c>
      <c r="W130" s="10">
        <f t="shared" si="6"/>
        <v>548.7713907</v>
      </c>
      <c r="X130" s="11">
        <f t="shared" si="7"/>
        <v>0.04261121527</v>
      </c>
    </row>
    <row r="131">
      <c r="A131" s="7" t="str">
        <f t="shared" si="1"/>
        <v>ZRRCV7570B</v>
      </c>
      <c r="B131" s="2" t="s">
        <v>99</v>
      </c>
      <c r="C131" s="2" t="s">
        <v>100</v>
      </c>
      <c r="D131" s="7" t="str">
        <f t="shared" si="2"/>
        <v>320x50 </v>
      </c>
      <c r="E131" s="2" t="s">
        <v>101</v>
      </c>
      <c r="F131" s="2" t="s">
        <v>28</v>
      </c>
      <c r="G131" s="8" t="s">
        <v>102</v>
      </c>
      <c r="H131" s="2" t="s">
        <v>30</v>
      </c>
      <c r="I131" s="2" t="s">
        <v>31</v>
      </c>
      <c r="J131" s="2">
        <v>20899.0</v>
      </c>
      <c r="K131" s="2">
        <v>20.0</v>
      </c>
      <c r="L131" s="2">
        <v>11394.0</v>
      </c>
      <c r="M131" s="2">
        <v>19576.0</v>
      </c>
      <c r="N131" s="2">
        <v>19.0</v>
      </c>
      <c r="O131" s="3">
        <v>1649.459852</v>
      </c>
      <c r="P131" s="7" t="str">
        <f>VLOOKUP(A131,'New Data'!A:E,2,FALSE)</f>
        <v>Female</v>
      </c>
      <c r="Q131" s="7">
        <f>VLOOKUP(A131,'New Data'!A:E,3,FALSE)</f>
        <v>45</v>
      </c>
      <c r="R131" s="7" t="str">
        <f>VLOOKUP(A131,'New Data'!A:E,4,FALSE)</f>
        <v>Mississippi</v>
      </c>
      <c r="S131" s="9">
        <f>VLOOKUP(A131,'New Data'!A:E,5,FALSE)</f>
        <v>45177</v>
      </c>
      <c r="T131" s="10">
        <f t="shared" si="3"/>
        <v>86.81367642</v>
      </c>
      <c r="U131" s="11">
        <f t="shared" si="4"/>
        <v>0.0009569835877</v>
      </c>
      <c r="V131" s="12">
        <f t="shared" si="5"/>
        <v>82.4729926</v>
      </c>
      <c r="W131" s="10">
        <f t="shared" si="6"/>
        <v>78.92530035</v>
      </c>
      <c r="X131" s="11">
        <f t="shared" si="7"/>
        <v>0.09091344083</v>
      </c>
    </row>
    <row r="132">
      <c r="A132" s="7" t="str">
        <f t="shared" si="1"/>
        <v>XSOQC3661H</v>
      </c>
      <c r="B132" s="2" t="s">
        <v>1556</v>
      </c>
      <c r="C132" s="2" t="s">
        <v>1557</v>
      </c>
      <c r="D132" s="7" t="str">
        <f t="shared" si="2"/>
        <v>300x250 </v>
      </c>
      <c r="E132" s="2" t="s">
        <v>302</v>
      </c>
      <c r="F132" s="2" t="s">
        <v>41</v>
      </c>
      <c r="G132" s="8" t="s">
        <v>188</v>
      </c>
      <c r="H132" s="2" t="s">
        <v>48</v>
      </c>
      <c r="I132" s="2" t="s">
        <v>31</v>
      </c>
      <c r="J132" s="2">
        <v>11697.0</v>
      </c>
      <c r="K132" s="2">
        <v>64.0</v>
      </c>
      <c r="L132" s="2">
        <v>6761.0</v>
      </c>
      <c r="M132" s="2">
        <v>10783.0</v>
      </c>
      <c r="N132" s="2">
        <v>3.0</v>
      </c>
      <c r="O132" s="3">
        <v>5218.070231</v>
      </c>
      <c r="P132" s="7" t="str">
        <f>VLOOKUP(A132,'New Data'!A:E,2,FALSE)</f>
        <v>Female</v>
      </c>
      <c r="Q132" s="7">
        <f>VLOOKUP(A132,'New Data'!A:E,3,FALSE)</f>
        <v>61</v>
      </c>
      <c r="R132" s="7" t="str">
        <f>VLOOKUP(A132,'New Data'!A:E,4,FALSE)</f>
        <v>South Dakota</v>
      </c>
      <c r="S132" s="9">
        <f>VLOOKUP(A132,'New Data'!A:E,5,FALSE)</f>
        <v>45355</v>
      </c>
      <c r="T132" s="10">
        <f t="shared" si="3"/>
        <v>1739.356744</v>
      </c>
      <c r="U132" s="11">
        <f t="shared" si="4"/>
        <v>0.005471488416</v>
      </c>
      <c r="V132" s="12">
        <f t="shared" si="5"/>
        <v>81.53234736</v>
      </c>
      <c r="W132" s="10">
        <f t="shared" si="6"/>
        <v>446.1032941</v>
      </c>
      <c r="X132" s="11">
        <f t="shared" si="7"/>
        <v>0.02564760195</v>
      </c>
    </row>
    <row r="133">
      <c r="A133" s="7" t="str">
        <f t="shared" si="1"/>
        <v>YEMIG6375F</v>
      </c>
      <c r="B133" s="2" t="s">
        <v>1502</v>
      </c>
      <c r="C133" s="2" t="s">
        <v>1503</v>
      </c>
      <c r="D133" s="7" t="str">
        <f t="shared" si="2"/>
        <v>300x50 </v>
      </c>
      <c r="E133" s="2" t="s">
        <v>1504</v>
      </c>
      <c r="F133" s="2" t="s">
        <v>66</v>
      </c>
      <c r="G133" s="8" t="s">
        <v>677</v>
      </c>
      <c r="H133" s="2" t="s">
        <v>30</v>
      </c>
      <c r="I133" s="2" t="s">
        <v>31</v>
      </c>
      <c r="J133" s="2">
        <v>7394.0</v>
      </c>
      <c r="K133" s="2">
        <v>20.0</v>
      </c>
      <c r="L133" s="2">
        <v>3441.0</v>
      </c>
      <c r="M133" s="2">
        <v>6663.0</v>
      </c>
      <c r="N133" s="2">
        <v>1.0</v>
      </c>
      <c r="O133" s="3">
        <v>1624.840774</v>
      </c>
      <c r="P133" s="7" t="str">
        <f>VLOOKUP(A133,'New Data'!A:E,2,FALSE)</f>
        <v>Female</v>
      </c>
      <c r="Q133" s="7">
        <f>VLOOKUP(A133,'New Data'!A:E,3,FALSE)</f>
        <v>22</v>
      </c>
      <c r="R133" s="7" t="str">
        <f>VLOOKUP(A133,'New Data'!A:E,4,FALSE)</f>
        <v>Ohio</v>
      </c>
      <c r="S133" s="9">
        <f>VLOOKUP(A133,'New Data'!A:E,5,FALSE)</f>
        <v>45122</v>
      </c>
      <c r="T133" s="10">
        <f t="shared" si="3"/>
        <v>1624.840774</v>
      </c>
      <c r="U133" s="11">
        <f t="shared" si="4"/>
        <v>0.002704895862</v>
      </c>
      <c r="V133" s="12">
        <f t="shared" si="5"/>
        <v>81.2420387</v>
      </c>
      <c r="W133" s="10">
        <f t="shared" si="6"/>
        <v>219.7512543</v>
      </c>
      <c r="X133" s="11">
        <f t="shared" si="7"/>
        <v>0.01352447931</v>
      </c>
    </row>
    <row r="134">
      <c r="A134" s="7" t="str">
        <f t="shared" si="1"/>
        <v>JUAJZ1179L</v>
      </c>
      <c r="B134" s="2" t="s">
        <v>1543</v>
      </c>
      <c r="C134" s="2" t="s">
        <v>1544</v>
      </c>
      <c r="D134" s="7" t="str">
        <f t="shared" si="2"/>
        <v>320x50 </v>
      </c>
      <c r="E134" s="2" t="s">
        <v>1091</v>
      </c>
      <c r="F134" s="2" t="s">
        <v>36</v>
      </c>
      <c r="G134" s="8" t="s">
        <v>1545</v>
      </c>
      <c r="H134" s="2" t="s">
        <v>212</v>
      </c>
      <c r="I134" s="2" t="s">
        <v>31</v>
      </c>
      <c r="J134" s="2">
        <v>9078.0</v>
      </c>
      <c r="K134" s="2">
        <v>21.0</v>
      </c>
      <c r="L134" s="2">
        <v>4051.0</v>
      </c>
      <c r="M134" s="2">
        <v>6215.0</v>
      </c>
      <c r="N134" s="2">
        <v>1.0</v>
      </c>
      <c r="O134" s="3">
        <v>1700.795736</v>
      </c>
      <c r="P134" s="7" t="str">
        <f>VLOOKUP(A134,'New Data'!A:E,2,FALSE)</f>
        <v>Male</v>
      </c>
      <c r="Q134" s="7">
        <f>VLOOKUP(A134,'New Data'!A:E,3,FALSE)</f>
        <v>56</v>
      </c>
      <c r="R134" s="7" t="str">
        <f>VLOOKUP(A134,'New Data'!A:E,4,FALSE)</f>
        <v>Pennsylvania</v>
      </c>
      <c r="S134" s="9">
        <f>VLOOKUP(A134,'New Data'!A:E,5,FALSE)</f>
        <v>45302</v>
      </c>
      <c r="T134" s="10">
        <f t="shared" si="3"/>
        <v>1700.795736</v>
      </c>
      <c r="U134" s="11">
        <f t="shared" si="4"/>
        <v>0.002313284865</v>
      </c>
      <c r="V134" s="12">
        <f t="shared" si="5"/>
        <v>80.99027314</v>
      </c>
      <c r="W134" s="10">
        <f t="shared" si="6"/>
        <v>187.353573</v>
      </c>
      <c r="X134" s="11">
        <f t="shared" si="7"/>
        <v>0.01101564221</v>
      </c>
    </row>
    <row r="135">
      <c r="A135" s="7" t="str">
        <f t="shared" si="1"/>
        <v>YEMIG6375F</v>
      </c>
      <c r="B135" s="2" t="s">
        <v>323</v>
      </c>
      <c r="C135" s="2" t="s">
        <v>324</v>
      </c>
      <c r="D135" s="7" t="str">
        <f t="shared" si="2"/>
        <v>300x250 </v>
      </c>
      <c r="E135" s="2" t="s">
        <v>325</v>
      </c>
      <c r="F135" s="2" t="s">
        <v>66</v>
      </c>
      <c r="G135" s="8" t="s">
        <v>326</v>
      </c>
      <c r="H135" s="2" t="s">
        <v>30</v>
      </c>
      <c r="I135" s="2" t="s">
        <v>43</v>
      </c>
      <c r="J135" s="2">
        <v>28888.0</v>
      </c>
      <c r="K135" s="2">
        <v>85.0</v>
      </c>
      <c r="L135" s="2">
        <v>21437.0</v>
      </c>
      <c r="M135" s="2">
        <v>27586.0</v>
      </c>
      <c r="N135" s="2">
        <v>19.0</v>
      </c>
      <c r="O135" s="3">
        <v>6858.578118</v>
      </c>
      <c r="P135" s="7" t="str">
        <f>VLOOKUP(A135,'New Data'!A:E,2,FALSE)</f>
        <v>Female</v>
      </c>
      <c r="Q135" s="7">
        <f>VLOOKUP(A135,'New Data'!A:E,3,FALSE)</f>
        <v>22</v>
      </c>
      <c r="R135" s="7" t="str">
        <f>VLOOKUP(A135,'New Data'!A:E,4,FALSE)</f>
        <v>Ohio</v>
      </c>
      <c r="S135" s="9">
        <f>VLOOKUP(A135,'New Data'!A:E,5,FALSE)</f>
        <v>45122</v>
      </c>
      <c r="T135" s="10">
        <f t="shared" si="3"/>
        <v>360.9777957</v>
      </c>
      <c r="U135" s="11">
        <f t="shared" si="4"/>
        <v>0.002942398228</v>
      </c>
      <c r="V135" s="12">
        <f t="shared" si="5"/>
        <v>80.68915433</v>
      </c>
      <c r="W135" s="10">
        <f t="shared" si="6"/>
        <v>237.4196247</v>
      </c>
      <c r="X135" s="11">
        <f t="shared" si="7"/>
        <v>0.0657712545</v>
      </c>
    </row>
    <row r="136">
      <c r="A136" s="7" t="str">
        <f t="shared" si="1"/>
        <v>VPWSU8183E</v>
      </c>
      <c r="B136" s="2" t="s">
        <v>496</v>
      </c>
      <c r="C136" s="2" t="s">
        <v>497</v>
      </c>
      <c r="D136" s="7" t="str">
        <f t="shared" si="2"/>
        <v>300x250 </v>
      </c>
      <c r="E136" s="2" t="s">
        <v>498</v>
      </c>
      <c r="F136" s="2" t="s">
        <v>36</v>
      </c>
      <c r="G136" s="8" t="s">
        <v>196</v>
      </c>
      <c r="H136" s="2" t="s">
        <v>135</v>
      </c>
      <c r="I136" s="2" t="s">
        <v>53</v>
      </c>
      <c r="J136" s="2">
        <v>17833.0</v>
      </c>
      <c r="K136" s="2">
        <v>61.0</v>
      </c>
      <c r="L136" s="2">
        <v>8670.0</v>
      </c>
      <c r="M136" s="2">
        <v>16871.0</v>
      </c>
      <c r="N136" s="2">
        <v>10.0</v>
      </c>
      <c r="O136" s="3">
        <v>4899.155955</v>
      </c>
      <c r="P136" s="7" t="str">
        <f>VLOOKUP(A136,'New Data'!A:E,2,FALSE)</f>
        <v>Female</v>
      </c>
      <c r="Q136" s="7">
        <f>VLOOKUP(A136,'New Data'!A:E,3,FALSE)</f>
        <v>34</v>
      </c>
      <c r="R136" s="7" t="str">
        <f>VLOOKUP(A136,'New Data'!A:E,4,FALSE)</f>
        <v>Georgia</v>
      </c>
      <c r="S136" s="9">
        <f>VLOOKUP(A136,'New Data'!A:E,5,FALSE)</f>
        <v>45415</v>
      </c>
      <c r="T136" s="10">
        <f t="shared" si="3"/>
        <v>489.9155955</v>
      </c>
      <c r="U136" s="11">
        <f t="shared" si="4"/>
        <v>0.003420624685</v>
      </c>
      <c r="V136" s="12">
        <f t="shared" si="5"/>
        <v>80.31403205</v>
      </c>
      <c r="W136" s="10">
        <f t="shared" si="6"/>
        <v>274.7241605</v>
      </c>
      <c r="X136" s="11">
        <f t="shared" si="7"/>
        <v>0.0560758145</v>
      </c>
    </row>
    <row r="137">
      <c r="A137" s="7" t="str">
        <f t="shared" si="1"/>
        <v>SSXHD0493R</v>
      </c>
      <c r="B137" s="2" t="s">
        <v>753</v>
      </c>
      <c r="C137" s="2" t="s">
        <v>754</v>
      </c>
      <c r="D137" s="7" t="str">
        <f t="shared" si="2"/>
        <v>300x250 </v>
      </c>
      <c r="E137" s="2" t="s">
        <v>755</v>
      </c>
      <c r="F137" s="2" t="s">
        <v>66</v>
      </c>
      <c r="G137" s="8" t="s">
        <v>756</v>
      </c>
      <c r="H137" s="2" t="s">
        <v>71</v>
      </c>
      <c r="I137" s="2" t="s">
        <v>31</v>
      </c>
      <c r="J137" s="2">
        <v>11417.0</v>
      </c>
      <c r="K137" s="2">
        <v>78.0</v>
      </c>
      <c r="L137" s="2">
        <v>1387.0</v>
      </c>
      <c r="M137" s="2">
        <v>9924.0</v>
      </c>
      <c r="N137" s="2">
        <v>9.0</v>
      </c>
      <c r="O137" s="3">
        <v>6206.637108</v>
      </c>
      <c r="P137" s="7" t="str">
        <f>VLOOKUP(A137,'New Data'!A:E,2,FALSE)</f>
        <v>Male</v>
      </c>
      <c r="Q137" s="7">
        <f>VLOOKUP(A137,'New Data'!A:E,3,FALSE)</f>
        <v>40</v>
      </c>
      <c r="R137" s="7" t="str">
        <f>VLOOKUP(A137,'New Data'!A:E,4,FALSE)</f>
        <v>New Hampshire</v>
      </c>
      <c r="S137" s="9">
        <f>VLOOKUP(A137,'New Data'!A:E,5,FALSE)</f>
        <v>45539</v>
      </c>
      <c r="T137" s="10">
        <f t="shared" si="3"/>
        <v>689.6263453</v>
      </c>
      <c r="U137" s="11">
        <f t="shared" si="4"/>
        <v>0.006831917316</v>
      </c>
      <c r="V137" s="12">
        <f t="shared" si="5"/>
        <v>79.57227062</v>
      </c>
      <c r="W137" s="10">
        <f t="shared" si="6"/>
        <v>543.6311735</v>
      </c>
      <c r="X137" s="11">
        <f t="shared" si="7"/>
        <v>0.07882981519</v>
      </c>
    </row>
    <row r="138">
      <c r="A138" s="7" t="str">
        <f t="shared" si="1"/>
        <v>HXCRN4463P</v>
      </c>
      <c r="B138" s="2" t="s">
        <v>442</v>
      </c>
      <c r="C138" s="2" t="s">
        <v>443</v>
      </c>
      <c r="D138" s="7" t="str">
        <f t="shared" si="2"/>
        <v>300x50 </v>
      </c>
      <c r="E138" s="2" t="s">
        <v>444</v>
      </c>
      <c r="F138" s="2" t="s">
        <v>36</v>
      </c>
      <c r="G138" s="8" t="s">
        <v>445</v>
      </c>
      <c r="H138" s="2" t="s">
        <v>30</v>
      </c>
      <c r="I138" s="2" t="s">
        <v>31</v>
      </c>
      <c r="J138" s="2">
        <v>9238.0</v>
      </c>
      <c r="K138" s="2">
        <v>84.0</v>
      </c>
      <c r="L138" s="2">
        <v>4626.0</v>
      </c>
      <c r="M138" s="2">
        <v>8264.0</v>
      </c>
      <c r="N138" s="2">
        <v>15.0</v>
      </c>
      <c r="O138" s="3">
        <v>6683.225487</v>
      </c>
      <c r="P138" s="7" t="str">
        <f>VLOOKUP(A138,'New Data'!A:E,2,FALSE)</f>
        <v>Female</v>
      </c>
      <c r="Q138" s="7">
        <f>VLOOKUP(A138,'New Data'!A:E,3,FALSE)</f>
        <v>31</v>
      </c>
      <c r="R138" s="7" t="str">
        <f>VLOOKUP(A138,'New Data'!A:E,4,FALSE)</f>
        <v>Illinois</v>
      </c>
      <c r="S138" s="9">
        <f>VLOOKUP(A138,'New Data'!A:E,5,FALSE)</f>
        <v>45526</v>
      </c>
      <c r="T138" s="10">
        <f t="shared" si="3"/>
        <v>445.5483658</v>
      </c>
      <c r="U138" s="11">
        <f t="shared" si="4"/>
        <v>0.009092877246</v>
      </c>
      <c r="V138" s="12">
        <f t="shared" si="5"/>
        <v>79.56220818</v>
      </c>
      <c r="W138" s="10">
        <f t="shared" si="6"/>
        <v>723.4493924</v>
      </c>
      <c r="X138" s="11">
        <f t="shared" si="7"/>
        <v>0.162372808</v>
      </c>
    </row>
    <row r="139">
      <c r="A139" s="7" t="str">
        <f t="shared" si="1"/>
        <v>QETJS1358H</v>
      </c>
      <c r="B139" s="2" t="s">
        <v>798</v>
      </c>
      <c r="C139" s="2" t="s">
        <v>799</v>
      </c>
      <c r="D139" s="7" t="str">
        <f t="shared" si="2"/>
        <v>320x50 </v>
      </c>
      <c r="E139" s="2" t="s">
        <v>800</v>
      </c>
      <c r="F139" s="2" t="s">
        <v>36</v>
      </c>
      <c r="G139" s="8" t="s">
        <v>84</v>
      </c>
      <c r="H139" s="2" t="s">
        <v>48</v>
      </c>
      <c r="I139" s="2" t="s">
        <v>31</v>
      </c>
      <c r="J139" s="2">
        <v>26784.0</v>
      </c>
      <c r="K139" s="2">
        <v>85.0</v>
      </c>
      <c r="L139" s="2">
        <v>12708.0</v>
      </c>
      <c r="M139" s="2">
        <v>22261.0</v>
      </c>
      <c r="N139" s="2">
        <v>9.0</v>
      </c>
      <c r="O139" s="3">
        <v>6643.161647</v>
      </c>
      <c r="P139" s="7" t="str">
        <f>VLOOKUP(A139,'New Data'!A:E,2,FALSE)</f>
        <v>Male</v>
      </c>
      <c r="Q139" s="7">
        <f>VLOOKUP(A139,'New Data'!A:E,3,FALSE)</f>
        <v>58</v>
      </c>
      <c r="R139" s="7" t="str">
        <f>VLOOKUP(A139,'New Data'!A:E,4,FALSE)</f>
        <v>Washington</v>
      </c>
      <c r="S139" s="9">
        <f>VLOOKUP(A139,'New Data'!A:E,5,FALSE)</f>
        <v>45493</v>
      </c>
      <c r="T139" s="10">
        <f t="shared" si="3"/>
        <v>738.1290719</v>
      </c>
      <c r="U139" s="11">
        <f t="shared" si="4"/>
        <v>0.00317353644</v>
      </c>
      <c r="V139" s="12">
        <f t="shared" si="5"/>
        <v>78.15484291</v>
      </c>
      <c r="W139" s="10">
        <f t="shared" si="6"/>
        <v>248.0272419</v>
      </c>
      <c r="X139" s="11">
        <f t="shared" si="7"/>
        <v>0.03360215054</v>
      </c>
    </row>
    <row r="140">
      <c r="A140" s="7" t="str">
        <f t="shared" si="1"/>
        <v>UGXAX0803E</v>
      </c>
      <c r="B140" s="2" t="s">
        <v>872</v>
      </c>
      <c r="C140" s="2" t="s">
        <v>873</v>
      </c>
      <c r="D140" s="7" t="str">
        <f t="shared" si="2"/>
        <v>300x250 </v>
      </c>
      <c r="E140" s="2" t="s">
        <v>874</v>
      </c>
      <c r="F140" s="2" t="s">
        <v>28</v>
      </c>
      <c r="G140" s="8" t="s">
        <v>875</v>
      </c>
      <c r="H140" s="2" t="s">
        <v>30</v>
      </c>
      <c r="I140" s="2" t="s">
        <v>31</v>
      </c>
      <c r="J140" s="2">
        <v>12391.0</v>
      </c>
      <c r="K140" s="2">
        <v>40.0</v>
      </c>
      <c r="L140" s="2">
        <v>5756.0</v>
      </c>
      <c r="M140" s="2">
        <v>11636.0</v>
      </c>
      <c r="N140" s="2">
        <v>4.0</v>
      </c>
      <c r="O140" s="3">
        <v>3069.123483</v>
      </c>
      <c r="P140" s="7" t="str">
        <f>VLOOKUP(A140,'New Data'!A:E,2,FALSE)</f>
        <v>Female</v>
      </c>
      <c r="Q140" s="7">
        <f>VLOOKUP(A140,'New Data'!A:E,3,FALSE)</f>
        <v>41</v>
      </c>
      <c r="R140" s="7" t="str">
        <f>VLOOKUP(A140,'New Data'!A:E,4,FALSE)</f>
        <v>Maine</v>
      </c>
      <c r="S140" s="9">
        <f>VLOOKUP(A140,'New Data'!A:E,5,FALSE)</f>
        <v>45117</v>
      </c>
      <c r="T140" s="10">
        <f t="shared" si="3"/>
        <v>767.2808708</v>
      </c>
      <c r="U140" s="11">
        <f t="shared" si="4"/>
        <v>0.003228149463</v>
      </c>
      <c r="V140" s="12">
        <f t="shared" si="5"/>
        <v>76.72808708</v>
      </c>
      <c r="W140" s="10">
        <f t="shared" si="6"/>
        <v>247.6897331</v>
      </c>
      <c r="X140" s="11">
        <f t="shared" si="7"/>
        <v>0.03228149463</v>
      </c>
    </row>
    <row r="141">
      <c r="A141" s="7" t="str">
        <f t="shared" si="1"/>
        <v>SSXHD0493R</v>
      </c>
      <c r="B141" s="2" t="s">
        <v>208</v>
      </c>
      <c r="C141" s="2" t="s">
        <v>209</v>
      </c>
      <c r="D141" s="7" t="str">
        <f t="shared" si="2"/>
        <v>320x50 </v>
      </c>
      <c r="E141" s="2" t="s">
        <v>210</v>
      </c>
      <c r="F141" s="2" t="s">
        <v>28</v>
      </c>
      <c r="G141" s="8" t="s">
        <v>211</v>
      </c>
      <c r="H141" s="2" t="s">
        <v>212</v>
      </c>
      <c r="I141" s="2" t="s">
        <v>31</v>
      </c>
      <c r="J141" s="2">
        <v>20548.0</v>
      </c>
      <c r="K141" s="2">
        <v>40.0</v>
      </c>
      <c r="L141" s="2">
        <v>14259.0</v>
      </c>
      <c r="M141" s="2">
        <v>19654.0</v>
      </c>
      <c r="N141" s="2">
        <v>13.0</v>
      </c>
      <c r="O141" s="3">
        <v>3060.424769</v>
      </c>
      <c r="P141" s="7" t="str">
        <f>VLOOKUP(A141,'New Data'!A:E,2,FALSE)</f>
        <v>Male</v>
      </c>
      <c r="Q141" s="7">
        <f>VLOOKUP(A141,'New Data'!A:E,3,FALSE)</f>
        <v>40</v>
      </c>
      <c r="R141" s="7" t="str">
        <f>VLOOKUP(A141,'New Data'!A:E,4,FALSE)</f>
        <v>New Hampshire</v>
      </c>
      <c r="S141" s="9">
        <f>VLOOKUP(A141,'New Data'!A:E,5,FALSE)</f>
        <v>45539</v>
      </c>
      <c r="T141" s="10">
        <f t="shared" si="3"/>
        <v>235.4172899</v>
      </c>
      <c r="U141" s="11">
        <f t="shared" si="4"/>
        <v>0.001946661476</v>
      </c>
      <c r="V141" s="12">
        <f t="shared" si="5"/>
        <v>76.51061923</v>
      </c>
      <c r="W141" s="10">
        <f t="shared" si="6"/>
        <v>148.9402749</v>
      </c>
      <c r="X141" s="11">
        <f t="shared" si="7"/>
        <v>0.06326649796</v>
      </c>
    </row>
    <row r="142">
      <c r="A142" s="7" t="str">
        <f t="shared" si="1"/>
        <v>NRDJO4942X</v>
      </c>
      <c r="B142" s="2" t="s">
        <v>549</v>
      </c>
      <c r="C142" s="2" t="s">
        <v>550</v>
      </c>
      <c r="D142" s="7" t="str">
        <f t="shared" si="2"/>
        <v>300x50 </v>
      </c>
      <c r="E142" s="2" t="s">
        <v>551</v>
      </c>
      <c r="F142" s="2" t="s">
        <v>36</v>
      </c>
      <c r="G142" s="8" t="s">
        <v>552</v>
      </c>
      <c r="H142" s="2" t="s">
        <v>30</v>
      </c>
      <c r="I142" s="2" t="s">
        <v>31</v>
      </c>
      <c r="J142" s="2">
        <v>9946.0</v>
      </c>
      <c r="K142" s="2">
        <v>20.0</v>
      </c>
      <c r="L142" s="2">
        <v>4818.0</v>
      </c>
      <c r="M142" s="2">
        <v>7382.0</v>
      </c>
      <c r="N142" s="2">
        <v>3.0</v>
      </c>
      <c r="O142" s="3">
        <v>1525.962329</v>
      </c>
      <c r="P142" s="7" t="str">
        <f>VLOOKUP(A142,'New Data'!A:E,2,FALSE)</f>
        <v>Female</v>
      </c>
      <c r="Q142" s="7">
        <f>VLOOKUP(A142,'New Data'!A:E,3,FALSE)</f>
        <v>28</v>
      </c>
      <c r="R142" s="7" t="str">
        <f>VLOOKUP(A142,'New Data'!A:E,4,FALSE)</f>
        <v>Kentucky</v>
      </c>
      <c r="S142" s="9">
        <f>VLOOKUP(A142,'New Data'!A:E,5,FALSE)</f>
        <v>45195</v>
      </c>
      <c r="T142" s="10">
        <f t="shared" si="3"/>
        <v>508.6541097</v>
      </c>
      <c r="U142" s="11">
        <f t="shared" si="4"/>
        <v>0.002010858637</v>
      </c>
      <c r="V142" s="12">
        <f t="shared" si="5"/>
        <v>76.29811645</v>
      </c>
      <c r="W142" s="10">
        <f t="shared" si="6"/>
        <v>153.4247264</v>
      </c>
      <c r="X142" s="11">
        <f t="shared" si="7"/>
        <v>0.03016287955</v>
      </c>
    </row>
    <row r="143">
      <c r="A143" s="7" t="str">
        <f t="shared" si="1"/>
        <v>EDGHK7447A</v>
      </c>
      <c r="B143" s="2" t="s">
        <v>902</v>
      </c>
      <c r="C143" s="2" t="s">
        <v>903</v>
      </c>
      <c r="D143" s="7" t="str">
        <f t="shared" si="2"/>
        <v>300x50 </v>
      </c>
      <c r="E143" s="2" t="s">
        <v>904</v>
      </c>
      <c r="F143" s="2" t="s">
        <v>66</v>
      </c>
      <c r="G143" s="8" t="s">
        <v>114</v>
      </c>
      <c r="H143" s="2" t="s">
        <v>48</v>
      </c>
      <c r="I143" s="2" t="s">
        <v>31</v>
      </c>
      <c r="J143" s="2">
        <v>10819.0</v>
      </c>
      <c r="K143" s="2">
        <v>20.0</v>
      </c>
      <c r="L143" s="2">
        <v>4168.0</v>
      </c>
      <c r="M143" s="2">
        <v>9768.0</v>
      </c>
      <c r="N143" s="2">
        <v>2.0</v>
      </c>
      <c r="O143" s="3">
        <v>1504.329214</v>
      </c>
      <c r="P143" s="7" t="str">
        <f>VLOOKUP(A143,'New Data'!A:E,2,FALSE)</f>
        <v>Male</v>
      </c>
      <c r="Q143" s="7">
        <f>VLOOKUP(A143,'New Data'!A:E,3,FALSE)</f>
        <v>40</v>
      </c>
      <c r="R143" s="7" t="str">
        <f>VLOOKUP(A143,'New Data'!A:E,4,FALSE)</f>
        <v>Oregon</v>
      </c>
      <c r="S143" s="9">
        <f>VLOOKUP(A143,'New Data'!A:E,5,FALSE)</f>
        <v>45117</v>
      </c>
      <c r="T143" s="10">
        <f t="shared" si="3"/>
        <v>752.164607</v>
      </c>
      <c r="U143" s="11">
        <f t="shared" si="4"/>
        <v>0.001848599686</v>
      </c>
      <c r="V143" s="12">
        <f t="shared" si="5"/>
        <v>75.2164607</v>
      </c>
      <c r="W143" s="10">
        <f t="shared" si="6"/>
        <v>139.0451256</v>
      </c>
      <c r="X143" s="11">
        <f t="shared" si="7"/>
        <v>0.01848599686</v>
      </c>
    </row>
    <row r="144">
      <c r="A144" s="7" t="str">
        <f t="shared" si="1"/>
        <v>UGRIS7899B</v>
      </c>
      <c r="B144" s="2" t="s">
        <v>1040</v>
      </c>
      <c r="C144" s="2" t="s">
        <v>1041</v>
      </c>
      <c r="D144" s="7" t="str">
        <f t="shared" si="2"/>
        <v>300x250 </v>
      </c>
      <c r="E144" s="2" t="s">
        <v>1042</v>
      </c>
      <c r="F144" s="2" t="s">
        <v>41</v>
      </c>
      <c r="G144" s="8" t="s">
        <v>387</v>
      </c>
      <c r="H144" s="2" t="s">
        <v>48</v>
      </c>
      <c r="I144" s="2" t="s">
        <v>31</v>
      </c>
      <c r="J144" s="2">
        <v>12974.0</v>
      </c>
      <c r="K144" s="2">
        <v>84.0</v>
      </c>
      <c r="L144" s="2">
        <v>7521.0</v>
      </c>
      <c r="M144" s="2">
        <v>10959.0</v>
      </c>
      <c r="N144" s="2">
        <v>7.0</v>
      </c>
      <c r="O144" s="3">
        <v>6301.868847</v>
      </c>
      <c r="P144" s="7" t="str">
        <f>VLOOKUP(A144,'New Data'!A:E,2,FALSE)</f>
        <v>Male</v>
      </c>
      <c r="Q144" s="7">
        <f>VLOOKUP(A144,'New Data'!A:E,3,FALSE)</f>
        <v>43</v>
      </c>
      <c r="R144" s="7" t="str">
        <f>VLOOKUP(A144,'New Data'!A:E,4,FALSE)</f>
        <v>Alaska</v>
      </c>
      <c r="S144" s="9">
        <f>VLOOKUP(A144,'New Data'!A:E,5,FALSE)</f>
        <v>45219</v>
      </c>
      <c r="T144" s="10">
        <f t="shared" si="3"/>
        <v>900.2669781</v>
      </c>
      <c r="U144" s="11">
        <f t="shared" si="4"/>
        <v>0.006474487436</v>
      </c>
      <c r="V144" s="12">
        <f t="shared" si="5"/>
        <v>75.02224818</v>
      </c>
      <c r="W144" s="10">
        <f t="shared" si="6"/>
        <v>485.7306033</v>
      </c>
      <c r="X144" s="11">
        <f t="shared" si="7"/>
        <v>0.05395406197</v>
      </c>
    </row>
    <row r="145">
      <c r="A145" s="7" t="str">
        <f t="shared" si="1"/>
        <v>RGWVN5464S</v>
      </c>
      <c r="B145" s="2" t="s">
        <v>409</v>
      </c>
      <c r="C145" s="2" t="s">
        <v>410</v>
      </c>
      <c r="D145" s="7" t="str">
        <f t="shared" si="2"/>
        <v>320x50 </v>
      </c>
      <c r="E145" s="2" t="s">
        <v>411</v>
      </c>
      <c r="F145" s="2" t="s">
        <v>36</v>
      </c>
      <c r="G145" s="8" t="s">
        <v>412</v>
      </c>
      <c r="H145" s="2" t="s">
        <v>30</v>
      </c>
      <c r="I145" s="2" t="s">
        <v>31</v>
      </c>
      <c r="J145" s="2">
        <v>18516.0</v>
      </c>
      <c r="K145" s="2">
        <v>68.0</v>
      </c>
      <c r="L145" s="2">
        <v>8191.0</v>
      </c>
      <c r="M145" s="2">
        <v>13641.0</v>
      </c>
      <c r="N145" s="2">
        <v>13.0</v>
      </c>
      <c r="O145" s="3">
        <v>5087.561715</v>
      </c>
      <c r="P145" s="7" t="str">
        <f>VLOOKUP(A145,'New Data'!A:E,2,FALSE)</f>
        <v>Male</v>
      </c>
      <c r="Q145" s="7">
        <f>VLOOKUP(A145,'New Data'!A:E,3,FALSE)</f>
        <v>40</v>
      </c>
      <c r="R145" s="7" t="str">
        <f>VLOOKUP(A145,'New Data'!A:E,4,FALSE)</f>
        <v>Maryland</v>
      </c>
      <c r="S145" s="9">
        <f>VLOOKUP(A145,'New Data'!A:E,5,FALSE)</f>
        <v>45053</v>
      </c>
      <c r="T145" s="10">
        <f t="shared" si="3"/>
        <v>391.3509012</v>
      </c>
      <c r="U145" s="11">
        <f t="shared" si="4"/>
        <v>0.00367249946</v>
      </c>
      <c r="V145" s="12">
        <f t="shared" si="5"/>
        <v>74.81708404</v>
      </c>
      <c r="W145" s="10">
        <f t="shared" si="6"/>
        <v>274.7657007</v>
      </c>
      <c r="X145" s="11">
        <f t="shared" si="7"/>
        <v>0.0702095485</v>
      </c>
    </row>
    <row r="146">
      <c r="A146" s="7" t="str">
        <f t="shared" si="1"/>
        <v>DLRVS3201A</v>
      </c>
      <c r="B146" s="2" t="s">
        <v>668</v>
      </c>
      <c r="C146" s="2" t="s">
        <v>669</v>
      </c>
      <c r="D146" s="7" t="str">
        <f t="shared" si="2"/>
        <v>300x250 </v>
      </c>
      <c r="E146" s="2" t="s">
        <v>250</v>
      </c>
      <c r="F146" s="2" t="s">
        <v>41</v>
      </c>
      <c r="G146" s="8" t="s">
        <v>670</v>
      </c>
      <c r="H146" s="2" t="s">
        <v>30</v>
      </c>
      <c r="I146" s="2" t="s">
        <v>31</v>
      </c>
      <c r="J146" s="2">
        <v>17770.0</v>
      </c>
      <c r="K146" s="2">
        <v>70.0</v>
      </c>
      <c r="L146" s="2">
        <v>12771.0</v>
      </c>
      <c r="M146" s="2">
        <v>16749.0</v>
      </c>
      <c r="N146" s="2">
        <v>9.0</v>
      </c>
      <c r="O146" s="3">
        <v>5195.234677</v>
      </c>
      <c r="P146" s="7" t="str">
        <f>VLOOKUP(A146,'New Data'!A:E,2,FALSE)</f>
        <v>Male</v>
      </c>
      <c r="Q146" s="7">
        <f>VLOOKUP(A146,'New Data'!A:E,3,FALSE)</f>
        <v>20</v>
      </c>
      <c r="R146" s="7" t="str">
        <f>VLOOKUP(A146,'New Data'!A:E,4,FALSE)</f>
        <v>Virginia</v>
      </c>
      <c r="S146" s="9">
        <f>VLOOKUP(A146,'New Data'!A:E,5,FALSE)</f>
        <v>45531</v>
      </c>
      <c r="T146" s="10">
        <f t="shared" si="3"/>
        <v>577.2482974</v>
      </c>
      <c r="U146" s="11">
        <f t="shared" si="4"/>
        <v>0.00393922341</v>
      </c>
      <c r="V146" s="12">
        <f t="shared" si="5"/>
        <v>74.21763824</v>
      </c>
      <c r="W146" s="10">
        <f t="shared" si="6"/>
        <v>292.359858</v>
      </c>
      <c r="X146" s="11">
        <f t="shared" si="7"/>
        <v>0.05064715813</v>
      </c>
    </row>
    <row r="147">
      <c r="A147" s="7" t="str">
        <f t="shared" si="1"/>
        <v>IHTFN9883F</v>
      </c>
      <c r="B147" s="2" t="s">
        <v>477</v>
      </c>
      <c r="C147" s="2" t="s">
        <v>478</v>
      </c>
      <c r="D147" s="7" t="str">
        <f t="shared" si="2"/>
        <v>300x250 </v>
      </c>
      <c r="E147" s="2" t="s">
        <v>313</v>
      </c>
      <c r="F147" s="2" t="s">
        <v>66</v>
      </c>
      <c r="G147" s="8" t="s">
        <v>479</v>
      </c>
      <c r="H147" s="2" t="s">
        <v>30</v>
      </c>
      <c r="I147" s="2" t="s">
        <v>53</v>
      </c>
      <c r="J147" s="2">
        <v>16142.0</v>
      </c>
      <c r="K147" s="2">
        <v>30.0</v>
      </c>
      <c r="L147" s="2">
        <v>7064.0</v>
      </c>
      <c r="M147" s="2">
        <v>15433.0</v>
      </c>
      <c r="N147" s="2">
        <v>5.0</v>
      </c>
      <c r="O147" s="3">
        <v>2209.650957</v>
      </c>
      <c r="P147" s="7" t="str">
        <f>VLOOKUP(A147,'New Data'!A:E,2,FALSE)</f>
        <v>Male</v>
      </c>
      <c r="Q147" s="7">
        <f>VLOOKUP(A147,'New Data'!A:E,3,FALSE)</f>
        <v>37</v>
      </c>
      <c r="R147" s="7" t="str">
        <f>VLOOKUP(A147,'New Data'!A:E,4,FALSE)</f>
        <v>California</v>
      </c>
      <c r="S147" s="9">
        <f>VLOOKUP(A147,'New Data'!A:E,5,FALSE)</f>
        <v>45327</v>
      </c>
      <c r="T147" s="10">
        <f t="shared" si="3"/>
        <v>441.9301914</v>
      </c>
      <c r="U147" s="11">
        <f t="shared" si="4"/>
        <v>0.001858505761</v>
      </c>
      <c r="V147" s="12">
        <f t="shared" si="5"/>
        <v>73.6550319</v>
      </c>
      <c r="W147" s="10">
        <f t="shared" si="6"/>
        <v>136.8883011</v>
      </c>
      <c r="X147" s="11">
        <f t="shared" si="7"/>
        <v>0.03097509602</v>
      </c>
    </row>
    <row r="148">
      <c r="A148" s="7" t="str">
        <f t="shared" si="1"/>
        <v>TOBUU9192V</v>
      </c>
      <c r="B148" s="2" t="s">
        <v>144</v>
      </c>
      <c r="C148" s="2" t="s">
        <v>145</v>
      </c>
      <c r="D148" s="7" t="str">
        <f t="shared" si="2"/>
        <v>320x50 </v>
      </c>
      <c r="E148" s="2" t="s">
        <v>146</v>
      </c>
      <c r="F148" s="2" t="s">
        <v>41</v>
      </c>
      <c r="G148" s="8" t="s">
        <v>147</v>
      </c>
      <c r="H148" s="2" t="s">
        <v>135</v>
      </c>
      <c r="I148" s="2" t="s">
        <v>31</v>
      </c>
      <c r="J148" s="2">
        <v>9920.0</v>
      </c>
      <c r="K148" s="2">
        <v>20.0</v>
      </c>
      <c r="L148" s="2">
        <v>6702.0</v>
      </c>
      <c r="M148" s="2">
        <v>9096.0</v>
      </c>
      <c r="N148" s="2">
        <v>10.0</v>
      </c>
      <c r="O148" s="3">
        <v>1453.11439</v>
      </c>
      <c r="P148" s="7" t="str">
        <f>VLOOKUP(A148,'New Data'!A:E,2,FALSE)</f>
        <v>Female</v>
      </c>
      <c r="Q148" s="7">
        <f>VLOOKUP(A148,'New Data'!A:E,3,FALSE)</f>
        <v>18</v>
      </c>
      <c r="R148" s="7" t="str">
        <f>VLOOKUP(A148,'New Data'!A:E,4,FALSE)</f>
        <v>West Virginia</v>
      </c>
      <c r="S148" s="9">
        <f>VLOOKUP(A148,'New Data'!A:E,5,FALSE)</f>
        <v>44980</v>
      </c>
      <c r="T148" s="10">
        <f t="shared" si="3"/>
        <v>145.311439</v>
      </c>
      <c r="U148" s="11">
        <f t="shared" si="4"/>
        <v>0.002016129032</v>
      </c>
      <c r="V148" s="12">
        <f t="shared" si="5"/>
        <v>72.6557195</v>
      </c>
      <c r="W148" s="10">
        <f t="shared" si="6"/>
        <v>146.4833054</v>
      </c>
      <c r="X148" s="11">
        <f t="shared" si="7"/>
        <v>0.1008064516</v>
      </c>
    </row>
    <row r="149">
      <c r="A149" s="7" t="str">
        <f t="shared" si="1"/>
        <v>NBFDP8614V</v>
      </c>
      <c r="B149" s="2" t="s">
        <v>503</v>
      </c>
      <c r="C149" s="2" t="s">
        <v>504</v>
      </c>
      <c r="D149" s="7" t="str">
        <f t="shared" si="2"/>
        <v>320x50 </v>
      </c>
      <c r="E149" s="2" t="s">
        <v>505</v>
      </c>
      <c r="F149" s="2" t="s">
        <v>36</v>
      </c>
      <c r="G149" s="8" t="s">
        <v>279</v>
      </c>
      <c r="H149" s="2" t="s">
        <v>30</v>
      </c>
      <c r="I149" s="2" t="s">
        <v>31</v>
      </c>
      <c r="J149" s="2">
        <v>10012.0</v>
      </c>
      <c r="K149" s="2">
        <v>25.0</v>
      </c>
      <c r="L149" s="2">
        <v>5734.0</v>
      </c>
      <c r="M149" s="2">
        <v>9413.0</v>
      </c>
      <c r="N149" s="2">
        <v>4.0</v>
      </c>
      <c r="O149" s="3">
        <v>1805.926086</v>
      </c>
      <c r="P149" s="7" t="str">
        <f>VLOOKUP(A149,'New Data'!A:E,2,FALSE)</f>
        <v>Male</v>
      </c>
      <c r="Q149" s="7">
        <f>VLOOKUP(A149,'New Data'!A:E,3,FALSE)</f>
        <v>50</v>
      </c>
      <c r="R149" s="7" t="str">
        <f>VLOOKUP(A149,'New Data'!A:E,4,FALSE)</f>
        <v>Alabama</v>
      </c>
      <c r="S149" s="9">
        <f>VLOOKUP(A149,'New Data'!A:E,5,FALSE)</f>
        <v>45394</v>
      </c>
      <c r="T149" s="10">
        <f t="shared" si="3"/>
        <v>451.4815215</v>
      </c>
      <c r="U149" s="11">
        <f t="shared" si="4"/>
        <v>0.002497003596</v>
      </c>
      <c r="V149" s="12">
        <f t="shared" si="5"/>
        <v>72.23704344</v>
      </c>
      <c r="W149" s="10">
        <f t="shared" si="6"/>
        <v>180.3761572</v>
      </c>
      <c r="X149" s="11">
        <f t="shared" si="7"/>
        <v>0.03995205753</v>
      </c>
    </row>
    <row r="150">
      <c r="A150" s="7" t="str">
        <f t="shared" si="1"/>
        <v>MQLNG3826L</v>
      </c>
      <c r="B150" s="2" t="s">
        <v>680</v>
      </c>
      <c r="C150" s="2" t="s">
        <v>681</v>
      </c>
      <c r="D150" s="7" t="str">
        <f t="shared" si="2"/>
        <v>320x50 </v>
      </c>
      <c r="E150" s="2" t="s">
        <v>682</v>
      </c>
      <c r="F150" s="2" t="s">
        <v>41</v>
      </c>
      <c r="G150" s="8" t="s">
        <v>102</v>
      </c>
      <c r="H150" s="2" t="s">
        <v>30</v>
      </c>
      <c r="I150" s="2" t="s">
        <v>31</v>
      </c>
      <c r="J150" s="2">
        <v>12879.0</v>
      </c>
      <c r="K150" s="2">
        <v>71.0</v>
      </c>
      <c r="L150" s="2">
        <v>7225.0</v>
      </c>
      <c r="M150" s="2">
        <v>12173.0</v>
      </c>
      <c r="N150" s="2">
        <v>9.0</v>
      </c>
      <c r="O150" s="3">
        <v>5099.28249</v>
      </c>
      <c r="P150" s="7" t="str">
        <f>VLOOKUP(A150,'New Data'!A:E,2,FALSE)</f>
        <v>Male</v>
      </c>
      <c r="Q150" s="7">
        <f>VLOOKUP(A150,'New Data'!A:E,3,FALSE)</f>
        <v>61</v>
      </c>
      <c r="R150" s="7" t="str">
        <f>VLOOKUP(A150,'New Data'!A:E,4,FALSE)</f>
        <v>Georgia</v>
      </c>
      <c r="S150" s="9">
        <f>VLOOKUP(A150,'New Data'!A:E,5,FALSE)</f>
        <v>45557</v>
      </c>
      <c r="T150" s="10">
        <f t="shared" si="3"/>
        <v>566.5869433</v>
      </c>
      <c r="U150" s="11">
        <f t="shared" si="4"/>
        <v>0.005512850377</v>
      </c>
      <c r="V150" s="12">
        <f t="shared" si="5"/>
        <v>71.82088014</v>
      </c>
      <c r="W150" s="10">
        <f t="shared" si="6"/>
        <v>395.9377661</v>
      </c>
      <c r="X150" s="11">
        <f t="shared" si="7"/>
        <v>0.06988120196</v>
      </c>
    </row>
    <row r="151">
      <c r="A151" s="7" t="str">
        <f t="shared" si="1"/>
        <v>OJNGY6042R</v>
      </c>
      <c r="B151" s="2" t="s">
        <v>1188</v>
      </c>
      <c r="C151" s="2" t="s">
        <v>1189</v>
      </c>
      <c r="D151" s="7" t="str">
        <f t="shared" si="2"/>
        <v>300x250 </v>
      </c>
      <c r="E151" s="2" t="s">
        <v>1190</v>
      </c>
      <c r="F151" s="2" t="s">
        <v>66</v>
      </c>
      <c r="G151" s="8" t="s">
        <v>1191</v>
      </c>
      <c r="H151" s="2" t="s">
        <v>30</v>
      </c>
      <c r="I151" s="2" t="s">
        <v>31</v>
      </c>
      <c r="J151" s="2">
        <v>9273.0</v>
      </c>
      <c r="K151" s="2">
        <v>70.0</v>
      </c>
      <c r="L151" s="2">
        <v>4648.0</v>
      </c>
      <c r="M151" s="2">
        <v>8751.0</v>
      </c>
      <c r="N151" s="2">
        <v>5.0</v>
      </c>
      <c r="O151" s="3">
        <v>4986.51937</v>
      </c>
      <c r="P151" s="7" t="str">
        <f>VLOOKUP(A151,'New Data'!A:E,2,FALSE)</f>
        <v>Male</v>
      </c>
      <c r="Q151" s="7">
        <f>VLOOKUP(A151,'New Data'!A:E,3,FALSE)</f>
        <v>40</v>
      </c>
      <c r="R151" s="7" t="str">
        <f>VLOOKUP(A151,'New Data'!A:E,4,FALSE)</f>
        <v>Massachusetts</v>
      </c>
      <c r="S151" s="9">
        <f>VLOOKUP(A151,'New Data'!A:E,5,FALSE)</f>
        <v>45353</v>
      </c>
      <c r="T151" s="10">
        <f t="shared" si="3"/>
        <v>997.303874</v>
      </c>
      <c r="U151" s="11">
        <f t="shared" si="4"/>
        <v>0.007548797584</v>
      </c>
      <c r="V151" s="12">
        <f t="shared" si="5"/>
        <v>71.235991</v>
      </c>
      <c r="W151" s="10">
        <f t="shared" si="6"/>
        <v>537.7460768</v>
      </c>
      <c r="X151" s="11">
        <f t="shared" si="7"/>
        <v>0.05391998275</v>
      </c>
    </row>
    <row r="152">
      <c r="A152" s="7" t="str">
        <f t="shared" si="1"/>
        <v>ZXMCR0435E</v>
      </c>
      <c r="B152" s="2" t="s">
        <v>632</v>
      </c>
      <c r="C152" s="2" t="s">
        <v>633</v>
      </c>
      <c r="D152" s="7" t="str">
        <f t="shared" si="2"/>
        <v>320x50 </v>
      </c>
      <c r="E152" s="2" t="s">
        <v>634</v>
      </c>
      <c r="F152" s="2" t="s">
        <v>36</v>
      </c>
      <c r="G152" s="8" t="s">
        <v>97</v>
      </c>
      <c r="H152" s="2" t="s">
        <v>71</v>
      </c>
      <c r="I152" s="2" t="s">
        <v>31</v>
      </c>
      <c r="J152" s="2">
        <v>12451.0</v>
      </c>
      <c r="K152" s="2">
        <v>30.0</v>
      </c>
      <c r="L152" s="2">
        <v>2987.0</v>
      </c>
      <c r="M152" s="2">
        <v>11295.0</v>
      </c>
      <c r="N152" s="2">
        <v>4.0</v>
      </c>
      <c r="O152" s="3">
        <v>2127.323828</v>
      </c>
      <c r="P152" s="7" t="str">
        <f>VLOOKUP(A152,'New Data'!A:E,2,FALSE)</f>
        <v>Male</v>
      </c>
      <c r="Q152" s="7">
        <f>VLOOKUP(A152,'New Data'!A:E,3,FALSE)</f>
        <v>30</v>
      </c>
      <c r="R152" s="7" t="str">
        <f>VLOOKUP(A152,'New Data'!A:E,4,FALSE)</f>
        <v>Minnesota</v>
      </c>
      <c r="S152" s="9">
        <f>VLOOKUP(A152,'New Data'!A:E,5,FALSE)</f>
        <v>45067</v>
      </c>
      <c r="T152" s="10">
        <f t="shared" si="3"/>
        <v>531.830957</v>
      </c>
      <c r="U152" s="11">
        <f t="shared" si="4"/>
        <v>0.002409445024</v>
      </c>
      <c r="V152" s="12">
        <f t="shared" si="5"/>
        <v>70.91079427</v>
      </c>
      <c r="W152" s="10">
        <f t="shared" si="6"/>
        <v>170.8556604</v>
      </c>
      <c r="X152" s="11">
        <f t="shared" si="7"/>
        <v>0.03212593366</v>
      </c>
    </row>
    <row r="153">
      <c r="A153" s="7" t="str">
        <f t="shared" si="1"/>
        <v>OHSXI8260D</v>
      </c>
      <c r="B153" s="2" t="s">
        <v>480</v>
      </c>
      <c r="C153" s="2" t="s">
        <v>481</v>
      </c>
      <c r="D153" s="7" t="str">
        <f t="shared" si="2"/>
        <v>300x50 </v>
      </c>
      <c r="E153" s="2" t="s">
        <v>482</v>
      </c>
      <c r="F153" s="2" t="s">
        <v>66</v>
      </c>
      <c r="G153" s="8" t="s">
        <v>483</v>
      </c>
      <c r="H153" s="2" t="s">
        <v>48</v>
      </c>
      <c r="I153" s="2" t="s">
        <v>31</v>
      </c>
      <c r="J153" s="2">
        <v>13686.0</v>
      </c>
      <c r="K153" s="2">
        <v>66.0</v>
      </c>
      <c r="L153" s="2">
        <v>7928.0</v>
      </c>
      <c r="M153" s="2">
        <v>11931.0</v>
      </c>
      <c r="N153" s="2">
        <v>11.0</v>
      </c>
      <c r="O153" s="3">
        <v>4660.560369</v>
      </c>
      <c r="P153" s="7" t="str">
        <f>VLOOKUP(A153,'New Data'!A:E,2,FALSE)</f>
        <v>Male</v>
      </c>
      <c r="Q153" s="7">
        <f>VLOOKUP(A153,'New Data'!A:E,3,FALSE)</f>
        <v>36</v>
      </c>
      <c r="R153" s="7" t="str">
        <f>VLOOKUP(A153,'New Data'!A:E,4,FALSE)</f>
        <v>Massachusetts</v>
      </c>
      <c r="S153" s="9">
        <f>VLOOKUP(A153,'New Data'!A:E,5,FALSE)</f>
        <v>45093</v>
      </c>
      <c r="T153" s="10">
        <f t="shared" si="3"/>
        <v>423.6873063</v>
      </c>
      <c r="U153" s="11">
        <f t="shared" si="4"/>
        <v>0.004822446295</v>
      </c>
      <c r="V153" s="12">
        <f t="shared" si="5"/>
        <v>70.61455105</v>
      </c>
      <c r="W153" s="10">
        <f t="shared" si="6"/>
        <v>340.5348801</v>
      </c>
      <c r="X153" s="11">
        <f t="shared" si="7"/>
        <v>0.08037410492</v>
      </c>
    </row>
    <row r="154">
      <c r="A154" s="7" t="str">
        <f t="shared" si="1"/>
        <v>BBJPF6212Z</v>
      </c>
      <c r="B154" s="2" t="s">
        <v>580</v>
      </c>
      <c r="C154" s="2" t="s">
        <v>581</v>
      </c>
      <c r="D154" s="7" t="str">
        <f t="shared" si="2"/>
        <v>320x50 </v>
      </c>
      <c r="E154" s="2" t="s">
        <v>582</v>
      </c>
      <c r="F154" s="2" t="s">
        <v>36</v>
      </c>
      <c r="G154" s="8" t="s">
        <v>583</v>
      </c>
      <c r="H154" s="2" t="s">
        <v>71</v>
      </c>
      <c r="I154" s="2" t="s">
        <v>31</v>
      </c>
      <c r="J154" s="2">
        <v>9040.0</v>
      </c>
      <c r="K154" s="2">
        <v>21.0</v>
      </c>
      <c r="L154" s="2">
        <v>3585.0</v>
      </c>
      <c r="M154" s="2">
        <v>8450.0</v>
      </c>
      <c r="N154" s="2">
        <v>3.0</v>
      </c>
      <c r="O154" s="3">
        <v>1473.192464</v>
      </c>
      <c r="P154" s="7" t="str">
        <f>VLOOKUP(A154,'New Data'!A:E,2,FALSE)</f>
        <v>Male</v>
      </c>
      <c r="Q154" s="7">
        <f>VLOOKUP(A154,'New Data'!A:E,3,FALSE)</f>
        <v>44</v>
      </c>
      <c r="R154" s="7" t="str">
        <f>VLOOKUP(A154,'New Data'!A:E,4,FALSE)</f>
        <v>North Dakota</v>
      </c>
      <c r="S154" s="9">
        <f>VLOOKUP(A154,'New Data'!A:E,5,FALSE)</f>
        <v>45484</v>
      </c>
      <c r="T154" s="10">
        <f t="shared" si="3"/>
        <v>491.0641547</v>
      </c>
      <c r="U154" s="11">
        <f t="shared" si="4"/>
        <v>0.00232300885</v>
      </c>
      <c r="V154" s="12">
        <f t="shared" si="5"/>
        <v>70.1520221</v>
      </c>
      <c r="W154" s="10">
        <f t="shared" si="6"/>
        <v>162.9637681</v>
      </c>
      <c r="X154" s="11">
        <f t="shared" si="7"/>
        <v>0.03318584071</v>
      </c>
    </row>
    <row r="155">
      <c r="A155" s="7" t="str">
        <f t="shared" si="1"/>
        <v>SLPEF4433Z</v>
      </c>
      <c r="B155" s="2" t="s">
        <v>260</v>
      </c>
      <c r="C155" s="2" t="s">
        <v>261</v>
      </c>
      <c r="D155" s="7" t="str">
        <f t="shared" si="2"/>
        <v>300x250 </v>
      </c>
      <c r="E155" s="2" t="s">
        <v>262</v>
      </c>
      <c r="F155" s="2" t="s">
        <v>28</v>
      </c>
      <c r="G155" s="8" t="s">
        <v>263</v>
      </c>
      <c r="H155" s="2" t="s">
        <v>239</v>
      </c>
      <c r="I155" s="2" t="s">
        <v>53</v>
      </c>
      <c r="J155" s="2">
        <v>30460.0</v>
      </c>
      <c r="K155" s="2">
        <v>95.0</v>
      </c>
      <c r="L155" s="2">
        <v>21830.0</v>
      </c>
      <c r="M155" s="2">
        <v>27750.0</v>
      </c>
      <c r="N155" s="2">
        <v>25.0</v>
      </c>
      <c r="O155" s="3">
        <v>6643.966542</v>
      </c>
      <c r="P155" s="7" t="str">
        <f>VLOOKUP(A155,'New Data'!A:E,2,FALSE)</f>
        <v>Male</v>
      </c>
      <c r="Q155" s="7">
        <f>VLOOKUP(A155,'New Data'!A:E,3,FALSE)</f>
        <v>63</v>
      </c>
      <c r="R155" s="7" t="str">
        <f>VLOOKUP(A155,'New Data'!A:E,4,FALSE)</f>
        <v>California</v>
      </c>
      <c r="S155" s="9">
        <f>VLOOKUP(A155,'New Data'!A:E,5,FALSE)</f>
        <v>45150</v>
      </c>
      <c r="T155" s="10">
        <f t="shared" si="3"/>
        <v>265.7586617</v>
      </c>
      <c r="U155" s="11">
        <f t="shared" si="4"/>
        <v>0.003118844386</v>
      </c>
      <c r="V155" s="12">
        <f t="shared" si="5"/>
        <v>69.93648992</v>
      </c>
      <c r="W155" s="10">
        <f t="shared" si="6"/>
        <v>218.121029</v>
      </c>
      <c r="X155" s="11">
        <f t="shared" si="7"/>
        <v>0.08207485227</v>
      </c>
    </row>
    <row r="156">
      <c r="A156" s="7" t="str">
        <f t="shared" si="1"/>
        <v>WIOIH3185X</v>
      </c>
      <c r="B156" s="2" t="s">
        <v>734</v>
      </c>
      <c r="C156" s="2" t="s">
        <v>735</v>
      </c>
      <c r="D156" s="7" t="str">
        <f t="shared" si="2"/>
        <v>300x250 </v>
      </c>
      <c r="E156" s="2" t="s">
        <v>736</v>
      </c>
      <c r="F156" s="2" t="s">
        <v>41</v>
      </c>
      <c r="G156" s="8" t="s">
        <v>737</v>
      </c>
      <c r="H156" s="2" t="s">
        <v>30</v>
      </c>
      <c r="I156" s="2" t="s">
        <v>53</v>
      </c>
      <c r="J156" s="2">
        <v>24875.0</v>
      </c>
      <c r="K156" s="2">
        <v>67.0</v>
      </c>
      <c r="L156" s="2">
        <v>14213.0</v>
      </c>
      <c r="M156" s="2">
        <v>23455.0</v>
      </c>
      <c r="N156" s="2">
        <v>8.0</v>
      </c>
      <c r="O156" s="3">
        <v>4652.242051</v>
      </c>
      <c r="P156" s="7" t="str">
        <f>VLOOKUP(A156,'New Data'!A:E,2,FALSE)</f>
        <v>Female</v>
      </c>
      <c r="Q156" s="7">
        <f>VLOOKUP(A156,'New Data'!A:E,3,FALSE)</f>
        <v>60</v>
      </c>
      <c r="R156" s="7" t="str">
        <f>VLOOKUP(A156,'New Data'!A:E,4,FALSE)</f>
        <v>North Dakota</v>
      </c>
      <c r="S156" s="9">
        <f>VLOOKUP(A156,'New Data'!A:E,5,FALSE)</f>
        <v>45208</v>
      </c>
      <c r="T156" s="10">
        <f t="shared" si="3"/>
        <v>581.5302564</v>
      </c>
      <c r="U156" s="11">
        <f t="shared" si="4"/>
        <v>0.002693467337</v>
      </c>
      <c r="V156" s="12">
        <f t="shared" si="5"/>
        <v>69.43644852</v>
      </c>
      <c r="W156" s="10">
        <f t="shared" si="6"/>
        <v>187.0248061</v>
      </c>
      <c r="X156" s="11">
        <f t="shared" si="7"/>
        <v>0.03216080402</v>
      </c>
    </row>
    <row r="157">
      <c r="A157" s="7" t="str">
        <f t="shared" si="1"/>
        <v>ADOWV1114V</v>
      </c>
      <c r="B157" s="2" t="s">
        <v>984</v>
      </c>
      <c r="C157" s="2" t="s">
        <v>985</v>
      </c>
      <c r="D157" s="7" t="str">
        <f t="shared" si="2"/>
        <v>300x250 </v>
      </c>
      <c r="E157" s="2" t="s">
        <v>986</v>
      </c>
      <c r="F157" s="2" t="s">
        <v>41</v>
      </c>
      <c r="G157" s="8" t="s">
        <v>275</v>
      </c>
      <c r="H157" s="2" t="s">
        <v>135</v>
      </c>
      <c r="I157" s="2" t="s">
        <v>31</v>
      </c>
      <c r="J157" s="2">
        <v>10501.0</v>
      </c>
      <c r="K157" s="2">
        <v>90.0</v>
      </c>
      <c r="L157" s="2">
        <v>4126.0</v>
      </c>
      <c r="M157" s="2">
        <v>7654.0</v>
      </c>
      <c r="N157" s="2">
        <v>8.0</v>
      </c>
      <c r="O157" s="3">
        <v>6244.517921</v>
      </c>
      <c r="P157" s="7" t="str">
        <f>VLOOKUP(A157,'New Data'!A:E,2,FALSE)</f>
        <v>Male</v>
      </c>
      <c r="Q157" s="7">
        <f>VLOOKUP(A157,'New Data'!A:E,3,FALSE)</f>
        <v>20</v>
      </c>
      <c r="R157" s="7" t="str">
        <f>VLOOKUP(A157,'New Data'!A:E,4,FALSE)</f>
        <v>New Jersey</v>
      </c>
      <c r="S157" s="9">
        <f>VLOOKUP(A157,'New Data'!A:E,5,FALSE)</f>
        <v>45179</v>
      </c>
      <c r="T157" s="10">
        <f t="shared" si="3"/>
        <v>780.5647401</v>
      </c>
      <c r="U157" s="11">
        <f t="shared" si="4"/>
        <v>0.008570612323</v>
      </c>
      <c r="V157" s="12">
        <f t="shared" si="5"/>
        <v>69.38353246</v>
      </c>
      <c r="W157" s="10">
        <f t="shared" si="6"/>
        <v>594.6593583</v>
      </c>
      <c r="X157" s="11">
        <f t="shared" si="7"/>
        <v>0.07618322065</v>
      </c>
    </row>
    <row r="158">
      <c r="A158" s="7" t="str">
        <f t="shared" si="1"/>
        <v>YDFZL4760B</v>
      </c>
      <c r="B158" s="2" t="s">
        <v>829</v>
      </c>
      <c r="C158" s="2" t="s">
        <v>830</v>
      </c>
      <c r="D158" s="7" t="str">
        <f t="shared" si="2"/>
        <v>300x250 </v>
      </c>
      <c r="E158" s="2" t="s">
        <v>831</v>
      </c>
      <c r="F158" s="2" t="s">
        <v>66</v>
      </c>
      <c r="G158" s="8" t="s">
        <v>165</v>
      </c>
      <c r="H158" s="2" t="s">
        <v>48</v>
      </c>
      <c r="I158" s="2" t="s">
        <v>43</v>
      </c>
      <c r="J158" s="2">
        <v>29323.0</v>
      </c>
      <c r="K158" s="2">
        <v>88.0</v>
      </c>
      <c r="L158" s="2">
        <v>13822.0</v>
      </c>
      <c r="M158" s="2">
        <v>26934.0</v>
      </c>
      <c r="N158" s="2">
        <v>9.0</v>
      </c>
      <c r="O158" s="3">
        <v>6096.045521</v>
      </c>
      <c r="P158" s="7" t="str">
        <f>VLOOKUP(A158,'New Data'!A:E,2,FALSE)</f>
        <v>Male</v>
      </c>
      <c r="Q158" s="7">
        <f>VLOOKUP(A158,'New Data'!A:E,3,FALSE)</f>
        <v>33</v>
      </c>
      <c r="R158" s="7" t="str">
        <f>VLOOKUP(A158,'New Data'!A:E,4,FALSE)</f>
        <v>Nebraska</v>
      </c>
      <c r="S158" s="9">
        <f>VLOOKUP(A158,'New Data'!A:E,5,FALSE)</f>
        <v>45381</v>
      </c>
      <c r="T158" s="10">
        <f t="shared" si="3"/>
        <v>677.3383912</v>
      </c>
      <c r="U158" s="11">
        <f t="shared" si="4"/>
        <v>0.003001057191</v>
      </c>
      <c r="V158" s="12">
        <f t="shared" si="5"/>
        <v>69.27324456</v>
      </c>
      <c r="W158" s="10">
        <f t="shared" si="6"/>
        <v>207.8929687</v>
      </c>
      <c r="X158" s="11">
        <f t="shared" si="7"/>
        <v>0.03069263036</v>
      </c>
    </row>
    <row r="159">
      <c r="A159" s="7" t="str">
        <f t="shared" si="1"/>
        <v>ACISR2177V</v>
      </c>
      <c r="B159" s="2" t="s">
        <v>307</v>
      </c>
      <c r="C159" s="2" t="s">
        <v>308</v>
      </c>
      <c r="D159" s="7" t="str">
        <f t="shared" si="2"/>
        <v>320x50 </v>
      </c>
      <c r="E159" s="2" t="s">
        <v>309</v>
      </c>
      <c r="F159" s="2" t="s">
        <v>66</v>
      </c>
      <c r="G159" s="8" t="s">
        <v>310</v>
      </c>
      <c r="H159" s="2" t="s">
        <v>220</v>
      </c>
      <c r="I159" s="2" t="s">
        <v>31</v>
      </c>
      <c r="J159" s="2">
        <v>10386.0</v>
      </c>
      <c r="K159" s="2">
        <v>65.0</v>
      </c>
      <c r="L159" s="2">
        <v>5876.0</v>
      </c>
      <c r="M159" s="2">
        <v>10048.0</v>
      </c>
      <c r="N159" s="2">
        <v>15.0</v>
      </c>
      <c r="O159" s="3">
        <v>4439.838064</v>
      </c>
      <c r="P159" s="7" t="str">
        <f>VLOOKUP(A159,'New Data'!A:E,2,FALSE)</f>
        <v>Male</v>
      </c>
      <c r="Q159" s="7">
        <f>VLOOKUP(A159,'New Data'!A:E,3,FALSE)</f>
        <v>35</v>
      </c>
      <c r="R159" s="7" t="str">
        <f>VLOOKUP(A159,'New Data'!A:E,4,FALSE)</f>
        <v>Maine</v>
      </c>
      <c r="S159" s="9">
        <f>VLOOKUP(A159,'New Data'!A:E,5,FALSE)</f>
        <v>45290</v>
      </c>
      <c r="T159" s="10">
        <f t="shared" si="3"/>
        <v>295.9892043</v>
      </c>
      <c r="U159" s="11">
        <f t="shared" si="4"/>
        <v>0.006258424803</v>
      </c>
      <c r="V159" s="12">
        <f t="shared" si="5"/>
        <v>68.30520098</v>
      </c>
      <c r="W159" s="10">
        <f t="shared" si="6"/>
        <v>427.482964</v>
      </c>
      <c r="X159" s="11">
        <f t="shared" si="7"/>
        <v>0.1444251878</v>
      </c>
    </row>
    <row r="160">
      <c r="A160" s="7" t="str">
        <f t="shared" si="1"/>
        <v>ZDTAD6991M</v>
      </c>
      <c r="B160" s="2" t="s">
        <v>355</v>
      </c>
      <c r="C160" s="2" t="s">
        <v>356</v>
      </c>
      <c r="D160" s="7" t="str">
        <f t="shared" si="2"/>
        <v>320x50 </v>
      </c>
      <c r="E160" s="2" t="s">
        <v>357</v>
      </c>
      <c r="F160" s="2" t="s">
        <v>66</v>
      </c>
      <c r="G160" s="8" t="s">
        <v>287</v>
      </c>
      <c r="H160" s="2" t="s">
        <v>62</v>
      </c>
      <c r="I160" s="2" t="s">
        <v>31</v>
      </c>
      <c r="J160" s="2">
        <v>37176.0</v>
      </c>
      <c r="K160" s="2">
        <v>100.0</v>
      </c>
      <c r="L160" s="2">
        <v>31829.0</v>
      </c>
      <c r="M160" s="2">
        <v>35639.0</v>
      </c>
      <c r="N160" s="2">
        <v>21.0</v>
      </c>
      <c r="O160" s="3">
        <v>6753.595242</v>
      </c>
      <c r="P160" s="7" t="str">
        <f>VLOOKUP(A160,'New Data'!A:E,2,FALSE)</f>
        <v>Female</v>
      </c>
      <c r="Q160" s="7">
        <f>VLOOKUP(A160,'New Data'!A:E,3,FALSE)</f>
        <v>43</v>
      </c>
      <c r="R160" s="7" t="str">
        <f>VLOOKUP(A160,'New Data'!A:E,4,FALSE)</f>
        <v>Colorado</v>
      </c>
      <c r="S160" s="9">
        <f>VLOOKUP(A160,'New Data'!A:E,5,FALSE)</f>
        <v>44946</v>
      </c>
      <c r="T160" s="10">
        <f t="shared" si="3"/>
        <v>321.5997734</v>
      </c>
      <c r="U160" s="11">
        <f t="shared" si="4"/>
        <v>0.002689907467</v>
      </c>
      <c r="V160" s="12">
        <f t="shared" si="5"/>
        <v>67.53595242</v>
      </c>
      <c r="W160" s="10">
        <f t="shared" si="6"/>
        <v>181.6654627</v>
      </c>
      <c r="X160" s="11">
        <f t="shared" si="7"/>
        <v>0.05648805681</v>
      </c>
    </row>
    <row r="161">
      <c r="A161" s="7" t="str">
        <f t="shared" si="1"/>
        <v>ZRRCV7570B</v>
      </c>
      <c r="B161" s="2" t="s">
        <v>720</v>
      </c>
      <c r="C161" s="2" t="s">
        <v>721</v>
      </c>
      <c r="D161" s="7" t="str">
        <f t="shared" si="2"/>
        <v>300x250 </v>
      </c>
      <c r="E161" s="2" t="s">
        <v>722</v>
      </c>
      <c r="F161" s="2" t="s">
        <v>36</v>
      </c>
      <c r="G161" s="8" t="s">
        <v>275</v>
      </c>
      <c r="H161" s="2" t="s">
        <v>48</v>
      </c>
      <c r="I161" s="2" t="s">
        <v>31</v>
      </c>
      <c r="J161" s="2">
        <v>10811.0</v>
      </c>
      <c r="K161" s="2">
        <v>25.0</v>
      </c>
      <c r="L161" s="2">
        <v>988.0</v>
      </c>
      <c r="M161" s="2">
        <v>2975.0</v>
      </c>
      <c r="N161" s="2">
        <v>3.0</v>
      </c>
      <c r="O161" s="3">
        <v>1679.833815</v>
      </c>
      <c r="P161" s="7" t="str">
        <f>VLOOKUP(A161,'New Data'!A:E,2,FALSE)</f>
        <v>Female</v>
      </c>
      <c r="Q161" s="7">
        <f>VLOOKUP(A161,'New Data'!A:E,3,FALSE)</f>
        <v>45</v>
      </c>
      <c r="R161" s="7" t="str">
        <f>VLOOKUP(A161,'New Data'!A:E,4,FALSE)</f>
        <v>Mississippi</v>
      </c>
      <c r="S161" s="9">
        <f>VLOOKUP(A161,'New Data'!A:E,5,FALSE)</f>
        <v>45177</v>
      </c>
      <c r="T161" s="10">
        <f t="shared" si="3"/>
        <v>559.944605</v>
      </c>
      <c r="U161" s="11">
        <f t="shared" si="4"/>
        <v>0.002312459532</v>
      </c>
      <c r="V161" s="12">
        <f t="shared" si="5"/>
        <v>67.1933526</v>
      </c>
      <c r="W161" s="10">
        <f t="shared" si="6"/>
        <v>155.3819087</v>
      </c>
      <c r="X161" s="11">
        <f t="shared" si="7"/>
        <v>0.02774951438</v>
      </c>
    </row>
    <row r="162">
      <c r="A162" s="7" t="str">
        <f t="shared" si="1"/>
        <v>NWIPH6867Y</v>
      </c>
      <c r="B162" s="2" t="s">
        <v>810</v>
      </c>
      <c r="C162" s="2" t="s">
        <v>811</v>
      </c>
      <c r="D162" s="7" t="str">
        <f t="shared" si="2"/>
        <v>320x50 </v>
      </c>
      <c r="E162" s="2" t="s">
        <v>812</v>
      </c>
      <c r="F162" s="2" t="s">
        <v>41</v>
      </c>
      <c r="G162" s="8" t="s">
        <v>279</v>
      </c>
      <c r="H162" s="2" t="s">
        <v>30</v>
      </c>
      <c r="I162" s="2" t="s">
        <v>31</v>
      </c>
      <c r="J162" s="2">
        <v>38396.0</v>
      </c>
      <c r="K162" s="2">
        <v>87.0</v>
      </c>
      <c r="L162" s="2">
        <v>6305.0</v>
      </c>
      <c r="M162" s="2">
        <v>35118.0</v>
      </c>
      <c r="N162" s="2">
        <v>9.0</v>
      </c>
      <c r="O162" s="3">
        <v>5740.164546</v>
      </c>
      <c r="P162" s="7" t="str">
        <f>VLOOKUP(A162,'New Data'!A:E,2,FALSE)</f>
        <v>Male</v>
      </c>
      <c r="Q162" s="7">
        <f>VLOOKUP(A162,'New Data'!A:E,3,FALSE)</f>
        <v>49</v>
      </c>
      <c r="R162" s="7" t="str">
        <f>VLOOKUP(A162,'New Data'!A:E,4,FALSE)</f>
        <v>Oregon</v>
      </c>
      <c r="S162" s="9">
        <f>VLOOKUP(A162,'New Data'!A:E,5,FALSE)</f>
        <v>44991</v>
      </c>
      <c r="T162" s="10">
        <f t="shared" si="3"/>
        <v>637.7960607</v>
      </c>
      <c r="U162" s="11">
        <f t="shared" si="4"/>
        <v>0.002265861027</v>
      </c>
      <c r="V162" s="12">
        <f t="shared" si="5"/>
        <v>65.97890283</v>
      </c>
      <c r="W162" s="10">
        <f t="shared" si="6"/>
        <v>149.4990245</v>
      </c>
      <c r="X162" s="11">
        <f t="shared" si="7"/>
        <v>0.02343994166</v>
      </c>
    </row>
    <row r="163">
      <c r="A163" s="7" t="str">
        <f t="shared" si="1"/>
        <v>CDXJO4905E</v>
      </c>
      <c r="B163" s="2" t="s">
        <v>123</v>
      </c>
      <c r="C163" s="2" t="s">
        <v>124</v>
      </c>
      <c r="D163" s="7" t="str">
        <f t="shared" si="2"/>
        <v>320x50 </v>
      </c>
      <c r="E163" s="2" t="s">
        <v>125</v>
      </c>
      <c r="F163" s="2" t="s">
        <v>28</v>
      </c>
      <c r="G163" s="8" t="s">
        <v>126</v>
      </c>
      <c r="H163" s="2" t="s">
        <v>48</v>
      </c>
      <c r="I163" s="2" t="s">
        <v>31</v>
      </c>
      <c r="J163" s="2">
        <v>14379.0</v>
      </c>
      <c r="K163" s="2">
        <v>30.0</v>
      </c>
      <c r="L163" s="2">
        <v>6272.0</v>
      </c>
      <c r="M163" s="2">
        <v>11886.0</v>
      </c>
      <c r="N163" s="2">
        <v>18.0</v>
      </c>
      <c r="O163" s="3">
        <v>1973.562233</v>
      </c>
      <c r="P163" s="7" t="str">
        <f>VLOOKUP(A163,'New Data'!A:E,2,FALSE)</f>
        <v>Female</v>
      </c>
      <c r="Q163" s="7">
        <f>VLOOKUP(A163,'New Data'!A:E,3,FALSE)</f>
        <v>38</v>
      </c>
      <c r="R163" s="7" t="str">
        <f>VLOOKUP(A163,'New Data'!A:E,4,FALSE)</f>
        <v>Minnesota</v>
      </c>
      <c r="S163" s="9">
        <f>VLOOKUP(A163,'New Data'!A:E,5,FALSE)</f>
        <v>45026</v>
      </c>
      <c r="T163" s="10">
        <f t="shared" si="3"/>
        <v>109.6423463</v>
      </c>
      <c r="U163" s="11">
        <f t="shared" si="4"/>
        <v>0.002086375965</v>
      </c>
      <c r="V163" s="12">
        <f t="shared" si="5"/>
        <v>65.78540777</v>
      </c>
      <c r="W163" s="10">
        <f t="shared" si="6"/>
        <v>137.2530936</v>
      </c>
      <c r="X163" s="11">
        <f t="shared" si="7"/>
        <v>0.1251825579</v>
      </c>
    </row>
    <row r="164">
      <c r="A164" s="7" t="str">
        <f t="shared" si="1"/>
        <v>PLNCK8092K</v>
      </c>
      <c r="B164" s="2" t="s">
        <v>461</v>
      </c>
      <c r="C164" s="2" t="s">
        <v>462</v>
      </c>
      <c r="D164" s="7" t="str">
        <f t="shared" si="2"/>
        <v>300x50 </v>
      </c>
      <c r="E164" s="2" t="s">
        <v>463</v>
      </c>
      <c r="F164" s="2" t="s">
        <v>36</v>
      </c>
      <c r="G164" s="8" t="s">
        <v>464</v>
      </c>
      <c r="H164" s="2" t="s">
        <v>89</v>
      </c>
      <c r="I164" s="2" t="s">
        <v>31</v>
      </c>
      <c r="J164" s="2">
        <v>9560.0</v>
      </c>
      <c r="K164" s="2">
        <v>98.0</v>
      </c>
      <c r="L164" s="2">
        <v>3076.0</v>
      </c>
      <c r="M164" s="2">
        <v>6252.0</v>
      </c>
      <c r="N164" s="2">
        <v>17.0</v>
      </c>
      <c r="O164" s="3">
        <v>6420.218123</v>
      </c>
      <c r="P164" s="7" t="str">
        <f>VLOOKUP(A164,'New Data'!A:E,2,FALSE)</f>
        <v>Female</v>
      </c>
      <c r="Q164" s="7">
        <f>VLOOKUP(A164,'New Data'!A:E,3,FALSE)</f>
        <v>33</v>
      </c>
      <c r="R164" s="7" t="str">
        <f>VLOOKUP(A164,'New Data'!A:E,4,FALSE)</f>
        <v>North Dakota</v>
      </c>
      <c r="S164" s="9">
        <f>VLOOKUP(A164,'New Data'!A:E,5,FALSE)</f>
        <v>45180</v>
      </c>
      <c r="T164" s="10">
        <f t="shared" si="3"/>
        <v>377.6598896</v>
      </c>
      <c r="U164" s="11">
        <f t="shared" si="4"/>
        <v>0.01025104603</v>
      </c>
      <c r="V164" s="12">
        <f t="shared" si="5"/>
        <v>65.51242983</v>
      </c>
      <c r="W164" s="10">
        <f t="shared" si="6"/>
        <v>671.5709334</v>
      </c>
      <c r="X164" s="11">
        <f t="shared" si="7"/>
        <v>0.1778242678</v>
      </c>
    </row>
    <row r="165">
      <c r="A165" s="7" t="str">
        <f t="shared" si="1"/>
        <v>IXQEK3844N</v>
      </c>
      <c r="B165" s="2" t="s">
        <v>862</v>
      </c>
      <c r="C165" s="2" t="s">
        <v>863</v>
      </c>
      <c r="D165" s="7" t="str">
        <f t="shared" si="2"/>
        <v>300x250 </v>
      </c>
      <c r="E165" s="2" t="s">
        <v>864</v>
      </c>
      <c r="F165" s="2" t="s">
        <v>66</v>
      </c>
      <c r="G165" s="8" t="s">
        <v>838</v>
      </c>
      <c r="H165" s="2" t="s">
        <v>48</v>
      </c>
      <c r="I165" s="2" t="s">
        <v>31</v>
      </c>
      <c r="J165" s="2">
        <v>8420.0</v>
      </c>
      <c r="K165" s="2">
        <v>80.0</v>
      </c>
      <c r="L165" s="2">
        <v>4430.0</v>
      </c>
      <c r="M165" s="2">
        <v>7869.0</v>
      </c>
      <c r="N165" s="2">
        <v>8.0</v>
      </c>
      <c r="O165" s="3">
        <v>5184.585424</v>
      </c>
      <c r="P165" s="7" t="str">
        <f>VLOOKUP(A165,'New Data'!A:E,2,FALSE)</f>
        <v>Male</v>
      </c>
      <c r="Q165" s="7">
        <f>VLOOKUP(A165,'New Data'!A:E,3,FALSE)</f>
        <v>18</v>
      </c>
      <c r="R165" s="7" t="str">
        <f>VLOOKUP(A165,'New Data'!A:E,4,FALSE)</f>
        <v>Indiana</v>
      </c>
      <c r="S165" s="9">
        <f>VLOOKUP(A165,'New Data'!A:E,5,FALSE)</f>
        <v>45508</v>
      </c>
      <c r="T165" s="10">
        <f t="shared" si="3"/>
        <v>648.073178</v>
      </c>
      <c r="U165" s="11">
        <f t="shared" si="4"/>
        <v>0.009501187648</v>
      </c>
      <c r="V165" s="12">
        <f t="shared" si="5"/>
        <v>64.8073178</v>
      </c>
      <c r="W165" s="10">
        <f t="shared" si="6"/>
        <v>615.7464874</v>
      </c>
      <c r="X165" s="11">
        <f t="shared" si="7"/>
        <v>0.09501187648</v>
      </c>
    </row>
    <row r="166">
      <c r="A166" s="7" t="str">
        <f t="shared" si="1"/>
        <v>AJMBY2346O</v>
      </c>
      <c r="B166" s="2" t="s">
        <v>961</v>
      </c>
      <c r="C166" s="2" t="s">
        <v>962</v>
      </c>
      <c r="D166" s="7" t="str">
        <f t="shared" si="2"/>
        <v>320x50 </v>
      </c>
      <c r="E166" s="2" t="s">
        <v>963</v>
      </c>
      <c r="F166" s="2" t="s">
        <v>28</v>
      </c>
      <c r="G166" s="8" t="s">
        <v>871</v>
      </c>
      <c r="H166" s="2" t="s">
        <v>30</v>
      </c>
      <c r="I166" s="2" t="s">
        <v>31</v>
      </c>
      <c r="J166" s="2">
        <v>39844.0</v>
      </c>
      <c r="K166" s="2">
        <v>99.0</v>
      </c>
      <c r="L166" s="2">
        <v>11077.0</v>
      </c>
      <c r="M166" s="2">
        <v>30190.0</v>
      </c>
      <c r="N166" s="2">
        <v>9.0</v>
      </c>
      <c r="O166" s="3">
        <v>6367.869929</v>
      </c>
      <c r="P166" s="7" t="str">
        <f>VLOOKUP(A166,'New Data'!A:E,2,FALSE)</f>
        <v>Female</v>
      </c>
      <c r="Q166" s="7">
        <f>VLOOKUP(A166,'New Data'!A:E,3,FALSE)</f>
        <v>27</v>
      </c>
      <c r="R166" s="7" t="str">
        <f>VLOOKUP(A166,'New Data'!A:E,4,FALSE)</f>
        <v>Nevada</v>
      </c>
      <c r="S166" s="9">
        <f>VLOOKUP(A166,'New Data'!A:E,5,FALSE)</f>
        <v>45101</v>
      </c>
      <c r="T166" s="10">
        <f t="shared" si="3"/>
        <v>707.5411032</v>
      </c>
      <c r="U166" s="11">
        <f t="shared" si="4"/>
        <v>0.002484690292</v>
      </c>
      <c r="V166" s="12">
        <f t="shared" si="5"/>
        <v>64.32191847</v>
      </c>
      <c r="W166" s="10">
        <f t="shared" si="6"/>
        <v>159.8200464</v>
      </c>
      <c r="X166" s="11">
        <f t="shared" si="7"/>
        <v>0.02258809356</v>
      </c>
    </row>
    <row r="167">
      <c r="A167" s="7" t="str">
        <f t="shared" si="1"/>
        <v>UDWCZ8207P</v>
      </c>
      <c r="B167" s="2" t="s">
        <v>469</v>
      </c>
      <c r="C167" s="2" t="s">
        <v>470</v>
      </c>
      <c r="D167" s="7" t="str">
        <f t="shared" si="2"/>
        <v>300x50 </v>
      </c>
      <c r="E167" s="2" t="s">
        <v>471</v>
      </c>
      <c r="F167" s="2" t="s">
        <v>36</v>
      </c>
      <c r="G167" s="8" t="s">
        <v>404</v>
      </c>
      <c r="H167" s="2" t="s">
        <v>30</v>
      </c>
      <c r="I167" s="2" t="s">
        <v>31</v>
      </c>
      <c r="J167" s="2">
        <v>39373.0</v>
      </c>
      <c r="K167" s="2">
        <v>99.0</v>
      </c>
      <c r="L167" s="2">
        <v>23152.0</v>
      </c>
      <c r="M167" s="2">
        <v>35857.0</v>
      </c>
      <c r="N167" s="2">
        <v>17.0</v>
      </c>
      <c r="O167" s="3">
        <v>6342.885786</v>
      </c>
      <c r="P167" s="7" t="str">
        <f>VLOOKUP(A167,'New Data'!A:E,2,FALSE)</f>
        <v>Female</v>
      </c>
      <c r="Q167" s="7">
        <f>VLOOKUP(A167,'New Data'!A:E,3,FALSE)</f>
        <v>58</v>
      </c>
      <c r="R167" s="7" t="str">
        <f>VLOOKUP(A167,'New Data'!A:E,4,FALSE)</f>
        <v>Vermont</v>
      </c>
      <c r="S167" s="9">
        <f>VLOOKUP(A167,'New Data'!A:E,5,FALSE)</f>
        <v>44954</v>
      </c>
      <c r="T167" s="10">
        <f t="shared" si="3"/>
        <v>373.1109286</v>
      </c>
      <c r="U167" s="11">
        <f t="shared" si="4"/>
        <v>0.002514413431</v>
      </c>
      <c r="V167" s="12">
        <f t="shared" si="5"/>
        <v>64.06955339</v>
      </c>
      <c r="W167" s="10">
        <f t="shared" si="6"/>
        <v>161.0973455</v>
      </c>
      <c r="X167" s="11">
        <f t="shared" si="7"/>
        <v>0.04317679628</v>
      </c>
    </row>
    <row r="168">
      <c r="A168" s="7" t="str">
        <f t="shared" si="1"/>
        <v>IXZCJ1734X</v>
      </c>
      <c r="B168" s="2" t="s">
        <v>1051</v>
      </c>
      <c r="C168" s="2" t="s">
        <v>1052</v>
      </c>
      <c r="D168" s="7" t="str">
        <f t="shared" si="2"/>
        <v>300x250 </v>
      </c>
      <c r="E168" s="2" t="s">
        <v>1053</v>
      </c>
      <c r="F168" s="2" t="s">
        <v>66</v>
      </c>
      <c r="G168" s="8" t="s">
        <v>271</v>
      </c>
      <c r="H168" s="2" t="s">
        <v>48</v>
      </c>
      <c r="I168" s="2" t="s">
        <v>31</v>
      </c>
      <c r="J168" s="2">
        <v>9790.0</v>
      </c>
      <c r="K168" s="2">
        <v>24.0</v>
      </c>
      <c r="L168" s="2">
        <v>1295.0</v>
      </c>
      <c r="M168" s="2">
        <v>9196.0</v>
      </c>
      <c r="N168" s="2">
        <v>2.0</v>
      </c>
      <c r="O168" s="3">
        <v>1532.148881</v>
      </c>
      <c r="P168" s="7" t="str">
        <f>VLOOKUP(A168,'New Data'!A:E,2,FALSE)</f>
        <v>Male</v>
      </c>
      <c r="Q168" s="7">
        <f>VLOOKUP(A168,'New Data'!A:E,3,FALSE)</f>
        <v>59</v>
      </c>
      <c r="R168" s="7" t="str">
        <f>VLOOKUP(A168,'New Data'!A:E,4,FALSE)</f>
        <v>Tennessee</v>
      </c>
      <c r="S168" s="9">
        <f>VLOOKUP(A168,'New Data'!A:E,5,FALSE)</f>
        <v>45446</v>
      </c>
      <c r="T168" s="10">
        <f t="shared" si="3"/>
        <v>766.0744405</v>
      </c>
      <c r="U168" s="11">
        <f t="shared" si="4"/>
        <v>0.002451481103</v>
      </c>
      <c r="V168" s="12">
        <f t="shared" si="5"/>
        <v>63.83953671</v>
      </c>
      <c r="W168" s="10">
        <f t="shared" si="6"/>
        <v>156.5014179</v>
      </c>
      <c r="X168" s="11">
        <f t="shared" si="7"/>
        <v>0.02042900919</v>
      </c>
    </row>
    <row r="169">
      <c r="A169" s="7" t="str">
        <f t="shared" si="1"/>
        <v>DANIT5805U</v>
      </c>
      <c r="B169" s="2" t="s">
        <v>405</v>
      </c>
      <c r="C169" s="2" t="s">
        <v>406</v>
      </c>
      <c r="D169" s="7" t="str">
        <f t="shared" si="2"/>
        <v>300x250 </v>
      </c>
      <c r="E169" s="2" t="s">
        <v>407</v>
      </c>
      <c r="F169" s="2" t="s">
        <v>66</v>
      </c>
      <c r="G169" s="8" t="s">
        <v>408</v>
      </c>
      <c r="H169" s="2" t="s">
        <v>71</v>
      </c>
      <c r="I169" s="2" t="s">
        <v>53</v>
      </c>
      <c r="J169" s="2">
        <v>16669.0</v>
      </c>
      <c r="K169" s="2">
        <v>26.0</v>
      </c>
      <c r="L169" s="2">
        <v>10961.0</v>
      </c>
      <c r="M169" s="2">
        <v>15451.0</v>
      </c>
      <c r="N169" s="2">
        <v>5.0</v>
      </c>
      <c r="O169" s="3">
        <v>1658.358536</v>
      </c>
      <c r="P169" s="7" t="str">
        <f>VLOOKUP(A169,'New Data'!A:E,2,FALSE)</f>
        <v>Male</v>
      </c>
      <c r="Q169" s="7">
        <f>VLOOKUP(A169,'New Data'!A:E,3,FALSE)</f>
        <v>55</v>
      </c>
      <c r="R169" s="7" t="str">
        <f>VLOOKUP(A169,'New Data'!A:E,4,FALSE)</f>
        <v>New Jersey</v>
      </c>
      <c r="S169" s="9">
        <f>VLOOKUP(A169,'New Data'!A:E,5,FALSE)</f>
        <v>45041</v>
      </c>
      <c r="T169" s="10">
        <f t="shared" si="3"/>
        <v>331.6717072</v>
      </c>
      <c r="U169" s="11">
        <f t="shared" si="4"/>
        <v>0.001559781631</v>
      </c>
      <c r="V169" s="12">
        <f t="shared" si="5"/>
        <v>63.78302062</v>
      </c>
      <c r="W169" s="10">
        <f t="shared" si="6"/>
        <v>99.4875839</v>
      </c>
      <c r="X169" s="11">
        <f t="shared" si="7"/>
        <v>0.02999580059</v>
      </c>
    </row>
    <row r="170">
      <c r="A170" s="7" t="str">
        <f t="shared" si="1"/>
        <v>MSTKW0021I</v>
      </c>
      <c r="B170" s="2" t="s">
        <v>808</v>
      </c>
      <c r="C170" s="2" t="s">
        <v>809</v>
      </c>
      <c r="D170" s="7" t="str">
        <f t="shared" si="2"/>
        <v>300x250 </v>
      </c>
      <c r="E170" s="2" t="s">
        <v>474</v>
      </c>
      <c r="F170" s="2" t="s">
        <v>36</v>
      </c>
      <c r="G170" s="8" t="s">
        <v>271</v>
      </c>
      <c r="H170" s="2" t="s">
        <v>30</v>
      </c>
      <c r="I170" s="2" t="s">
        <v>43</v>
      </c>
      <c r="J170" s="2">
        <v>20833.0</v>
      </c>
      <c r="K170" s="2">
        <v>87.0</v>
      </c>
      <c r="L170" s="2">
        <v>1777.0</v>
      </c>
      <c r="M170" s="2">
        <v>17211.0</v>
      </c>
      <c r="N170" s="2">
        <v>9.0</v>
      </c>
      <c r="O170" s="3">
        <v>5542.512181</v>
      </c>
      <c r="P170" s="7" t="str">
        <f>VLOOKUP(A170,'New Data'!A:E,2,FALSE)</f>
        <v>Male</v>
      </c>
      <c r="Q170" s="7">
        <f>VLOOKUP(A170,'New Data'!A:E,3,FALSE)</f>
        <v>51</v>
      </c>
      <c r="R170" s="7" t="str">
        <f>VLOOKUP(A170,'New Data'!A:E,4,FALSE)</f>
        <v>Florida</v>
      </c>
      <c r="S170" s="9">
        <f>VLOOKUP(A170,'New Data'!A:E,5,FALSE)</f>
        <v>45401</v>
      </c>
      <c r="T170" s="10">
        <f t="shared" si="3"/>
        <v>615.8346868</v>
      </c>
      <c r="U170" s="11">
        <f t="shared" si="4"/>
        <v>0.004176066817</v>
      </c>
      <c r="V170" s="12">
        <f t="shared" si="5"/>
        <v>63.70703656</v>
      </c>
      <c r="W170" s="10">
        <f t="shared" si="6"/>
        <v>266.0448414</v>
      </c>
      <c r="X170" s="11">
        <f t="shared" si="7"/>
        <v>0.04320069121</v>
      </c>
    </row>
    <row r="171">
      <c r="A171" s="7" t="str">
        <f t="shared" si="1"/>
        <v>FGRHL1188N</v>
      </c>
      <c r="B171" s="2" t="s">
        <v>1037</v>
      </c>
      <c r="C171" s="2" t="s">
        <v>1038</v>
      </c>
      <c r="D171" s="7" t="str">
        <f t="shared" si="2"/>
        <v>320x50 </v>
      </c>
      <c r="E171" s="2" t="s">
        <v>1039</v>
      </c>
      <c r="F171" s="2" t="s">
        <v>66</v>
      </c>
      <c r="G171" s="8" t="s">
        <v>287</v>
      </c>
      <c r="H171" s="2" t="s">
        <v>30</v>
      </c>
      <c r="I171" s="2" t="s">
        <v>31</v>
      </c>
      <c r="J171" s="2">
        <v>29251.0</v>
      </c>
      <c r="K171" s="2">
        <v>95.0</v>
      </c>
      <c r="L171" s="2">
        <v>25060.0</v>
      </c>
      <c r="M171" s="2">
        <v>28038.0</v>
      </c>
      <c r="N171" s="2">
        <v>8.0</v>
      </c>
      <c r="O171" s="3">
        <v>5994.746834</v>
      </c>
      <c r="P171" s="7" t="str">
        <f>VLOOKUP(A171,'New Data'!A:E,2,FALSE)</f>
        <v>Male</v>
      </c>
      <c r="Q171" s="7">
        <f>VLOOKUP(A171,'New Data'!A:E,3,FALSE)</f>
        <v>46</v>
      </c>
      <c r="R171" s="7" t="str">
        <f>VLOOKUP(A171,'New Data'!A:E,4,FALSE)</f>
        <v>Maine</v>
      </c>
      <c r="S171" s="9">
        <f>VLOOKUP(A171,'New Data'!A:E,5,FALSE)</f>
        <v>45008</v>
      </c>
      <c r="T171" s="10">
        <f t="shared" si="3"/>
        <v>749.3433543</v>
      </c>
      <c r="U171" s="11">
        <f t="shared" si="4"/>
        <v>0.003247752214</v>
      </c>
      <c r="V171" s="12">
        <f t="shared" si="5"/>
        <v>63.10259825</v>
      </c>
      <c r="W171" s="10">
        <f t="shared" si="6"/>
        <v>204.9416032</v>
      </c>
      <c r="X171" s="11">
        <f t="shared" si="7"/>
        <v>0.02734949233</v>
      </c>
    </row>
    <row r="172">
      <c r="A172" s="7" t="str">
        <f t="shared" si="1"/>
        <v>FEICG0482L</v>
      </c>
      <c r="B172" s="2" t="s">
        <v>573</v>
      </c>
      <c r="C172" s="2" t="s">
        <v>574</v>
      </c>
      <c r="D172" s="7" t="str">
        <f t="shared" si="2"/>
        <v>320x50 </v>
      </c>
      <c r="E172" s="2" t="s">
        <v>575</v>
      </c>
      <c r="F172" s="2" t="s">
        <v>36</v>
      </c>
      <c r="G172" s="8" t="s">
        <v>441</v>
      </c>
      <c r="H172" s="2" t="s">
        <v>71</v>
      </c>
      <c r="I172" s="2" t="s">
        <v>31</v>
      </c>
      <c r="J172" s="2">
        <v>26304.0</v>
      </c>
      <c r="K172" s="2">
        <v>75.0</v>
      </c>
      <c r="L172" s="2">
        <v>12354.0</v>
      </c>
      <c r="M172" s="2">
        <v>17500.0</v>
      </c>
      <c r="N172" s="2">
        <v>11.0</v>
      </c>
      <c r="O172" s="3">
        <v>4727.813916</v>
      </c>
      <c r="P172" s="7" t="str">
        <f>VLOOKUP(A172,'New Data'!A:E,2,FALSE)</f>
        <v>Male</v>
      </c>
      <c r="Q172" s="7">
        <f>VLOOKUP(A172,'New Data'!A:E,3,FALSE)</f>
        <v>41</v>
      </c>
      <c r="R172" s="7" t="str">
        <f>VLOOKUP(A172,'New Data'!A:E,4,FALSE)</f>
        <v>Missouri</v>
      </c>
      <c r="S172" s="9">
        <f>VLOOKUP(A172,'New Data'!A:E,5,FALSE)</f>
        <v>45385</v>
      </c>
      <c r="T172" s="10">
        <f t="shared" si="3"/>
        <v>429.8012651</v>
      </c>
      <c r="U172" s="11">
        <f t="shared" si="4"/>
        <v>0.002851277372</v>
      </c>
      <c r="V172" s="12">
        <f t="shared" si="5"/>
        <v>63.03751888</v>
      </c>
      <c r="W172" s="10">
        <f t="shared" si="6"/>
        <v>179.7374512</v>
      </c>
      <c r="X172" s="11">
        <f t="shared" si="7"/>
        <v>0.04181873479</v>
      </c>
    </row>
    <row r="173">
      <c r="A173" s="7" t="str">
        <f t="shared" si="1"/>
        <v>KVFZR5846U</v>
      </c>
      <c r="B173" s="2" t="s">
        <v>1043</v>
      </c>
      <c r="C173" s="2" t="s">
        <v>1044</v>
      </c>
      <c r="D173" s="7" t="str">
        <f t="shared" si="2"/>
        <v>300x250 </v>
      </c>
      <c r="E173" s="2" t="s">
        <v>1045</v>
      </c>
      <c r="F173" s="2" t="s">
        <v>66</v>
      </c>
      <c r="G173" s="8" t="s">
        <v>1046</v>
      </c>
      <c r="H173" s="2" t="s">
        <v>30</v>
      </c>
      <c r="I173" s="2" t="s">
        <v>31</v>
      </c>
      <c r="J173" s="2">
        <v>11672.0</v>
      </c>
      <c r="K173" s="2">
        <v>84.0</v>
      </c>
      <c r="L173" s="2">
        <v>7619.0</v>
      </c>
      <c r="M173" s="2">
        <v>9999.0</v>
      </c>
      <c r="N173" s="2">
        <v>7.0</v>
      </c>
      <c r="O173" s="3">
        <v>5284.27704</v>
      </c>
      <c r="P173" s="7" t="str">
        <f>VLOOKUP(A173,'New Data'!A:E,2,FALSE)</f>
        <v>Female</v>
      </c>
      <c r="Q173" s="7">
        <f>VLOOKUP(A173,'New Data'!A:E,3,FALSE)</f>
        <v>31</v>
      </c>
      <c r="R173" s="7" t="str">
        <f>VLOOKUP(A173,'New Data'!A:E,4,FALSE)</f>
        <v>Idaho</v>
      </c>
      <c r="S173" s="9">
        <f>VLOOKUP(A173,'New Data'!A:E,5,FALSE)</f>
        <v>45475</v>
      </c>
      <c r="T173" s="10">
        <f t="shared" si="3"/>
        <v>754.89672</v>
      </c>
      <c r="U173" s="11">
        <f t="shared" si="4"/>
        <v>0.007196710075</v>
      </c>
      <c r="V173" s="12">
        <f t="shared" si="5"/>
        <v>62.90806</v>
      </c>
      <c r="W173" s="10">
        <f t="shared" si="6"/>
        <v>452.7310692</v>
      </c>
      <c r="X173" s="11">
        <f t="shared" si="7"/>
        <v>0.05997258396</v>
      </c>
    </row>
    <row r="174">
      <c r="A174" s="7" t="str">
        <f t="shared" si="1"/>
        <v>SFQJF8708G</v>
      </c>
      <c r="B174" s="2" t="s">
        <v>1960</v>
      </c>
      <c r="C174" s="2" t="s">
        <v>1961</v>
      </c>
      <c r="D174" s="7" t="str">
        <f t="shared" si="2"/>
        <v>300x250 </v>
      </c>
      <c r="E174" s="2" t="s">
        <v>1962</v>
      </c>
      <c r="F174" s="2" t="s">
        <v>36</v>
      </c>
      <c r="G174" s="8" t="s">
        <v>114</v>
      </c>
      <c r="H174" s="2" t="s">
        <v>30</v>
      </c>
      <c r="I174" s="2" t="s">
        <v>31</v>
      </c>
      <c r="J174" s="2">
        <v>15449.0</v>
      </c>
      <c r="K174" s="2">
        <v>50.0</v>
      </c>
      <c r="L174" s="2">
        <v>4595.0</v>
      </c>
      <c r="M174" s="2">
        <v>13765.0</v>
      </c>
      <c r="N174" s="2">
        <v>1.0</v>
      </c>
      <c r="O174" s="3">
        <v>3122.942574</v>
      </c>
      <c r="P174" s="7" t="str">
        <f>VLOOKUP(A174,'New Data'!A:E,2,FALSE)</f>
        <v>Male</v>
      </c>
      <c r="Q174" s="7">
        <f>VLOOKUP(A174,'New Data'!A:E,3,FALSE)</f>
        <v>20</v>
      </c>
      <c r="R174" s="7" t="str">
        <f>VLOOKUP(A174,'New Data'!A:E,4,FALSE)</f>
        <v>Oklahoma</v>
      </c>
      <c r="S174" s="9">
        <f>VLOOKUP(A174,'New Data'!A:E,5,FALSE)</f>
        <v>45090</v>
      </c>
      <c r="T174" s="10">
        <f t="shared" si="3"/>
        <v>3122.942574</v>
      </c>
      <c r="U174" s="11">
        <f t="shared" si="4"/>
        <v>0.003236455434</v>
      </c>
      <c r="V174" s="12">
        <f t="shared" si="5"/>
        <v>62.45885148</v>
      </c>
      <c r="W174" s="10">
        <f t="shared" si="6"/>
        <v>202.1452893</v>
      </c>
      <c r="X174" s="11">
        <f t="shared" si="7"/>
        <v>0.006472910868</v>
      </c>
    </row>
    <row r="175">
      <c r="A175" s="7" t="str">
        <f t="shared" si="1"/>
        <v>HVIPF9164I</v>
      </c>
      <c r="B175" s="2" t="s">
        <v>576</v>
      </c>
      <c r="C175" s="2" t="s">
        <v>577</v>
      </c>
      <c r="D175" s="7" t="str">
        <f t="shared" si="2"/>
        <v>320x50 </v>
      </c>
      <c r="E175" s="2" t="s">
        <v>578</v>
      </c>
      <c r="F175" s="2" t="s">
        <v>41</v>
      </c>
      <c r="G175" s="8" t="s">
        <v>579</v>
      </c>
      <c r="H175" s="2" t="s">
        <v>62</v>
      </c>
      <c r="I175" s="2" t="s">
        <v>31</v>
      </c>
      <c r="J175" s="2">
        <v>28553.0</v>
      </c>
      <c r="K175" s="2">
        <v>90.0</v>
      </c>
      <c r="L175" s="2">
        <v>11390.0</v>
      </c>
      <c r="M175" s="2">
        <v>23355.0</v>
      </c>
      <c r="N175" s="2">
        <v>13.0</v>
      </c>
      <c r="O175" s="3">
        <v>5573.112396</v>
      </c>
      <c r="P175" s="7" t="str">
        <f>VLOOKUP(A175,'New Data'!A:E,2,FALSE)</f>
        <v>Male</v>
      </c>
      <c r="Q175" s="7">
        <f>VLOOKUP(A175,'New Data'!A:E,3,FALSE)</f>
        <v>63</v>
      </c>
      <c r="R175" s="7" t="str">
        <f>VLOOKUP(A175,'New Data'!A:E,4,FALSE)</f>
        <v>Ohio</v>
      </c>
      <c r="S175" s="9">
        <f>VLOOKUP(A175,'New Data'!A:E,5,FALSE)</f>
        <v>45506</v>
      </c>
      <c r="T175" s="10">
        <f t="shared" si="3"/>
        <v>428.7009535</v>
      </c>
      <c r="U175" s="11">
        <f t="shared" si="4"/>
        <v>0.003152033061</v>
      </c>
      <c r="V175" s="12">
        <f t="shared" si="5"/>
        <v>61.92347107</v>
      </c>
      <c r="W175" s="10">
        <f t="shared" si="6"/>
        <v>195.1848281</v>
      </c>
      <c r="X175" s="11">
        <f t="shared" si="7"/>
        <v>0.04552936644</v>
      </c>
    </row>
    <row r="176">
      <c r="A176" s="7" t="str">
        <f t="shared" si="1"/>
        <v>UBHTX8408S</v>
      </c>
      <c r="B176" s="2" t="s">
        <v>2095</v>
      </c>
      <c r="C176" s="2" t="s">
        <v>2096</v>
      </c>
      <c r="D176" s="7" t="str">
        <f t="shared" si="2"/>
        <v>300x250 </v>
      </c>
      <c r="E176" s="2" t="s">
        <v>2097</v>
      </c>
      <c r="F176" s="2" t="s">
        <v>36</v>
      </c>
      <c r="G176" s="8" t="s">
        <v>2098</v>
      </c>
      <c r="H176" s="2" t="s">
        <v>80</v>
      </c>
      <c r="I176" s="2" t="s">
        <v>31</v>
      </c>
      <c r="J176" s="2">
        <v>9725.0</v>
      </c>
      <c r="K176" s="2">
        <v>80.0</v>
      </c>
      <c r="L176" s="2">
        <v>6616.0</v>
      </c>
      <c r="M176" s="2">
        <v>8778.0</v>
      </c>
      <c r="N176" s="2">
        <v>1.0</v>
      </c>
      <c r="O176" s="3">
        <v>4942.283987</v>
      </c>
      <c r="P176" s="7" t="str">
        <f>VLOOKUP(A176,'New Data'!A:E,2,FALSE)</f>
        <v>Female</v>
      </c>
      <c r="Q176" s="7">
        <f>VLOOKUP(A176,'New Data'!A:E,3,FALSE)</f>
        <v>42</v>
      </c>
      <c r="R176" s="7" t="str">
        <f>VLOOKUP(A176,'New Data'!A:E,4,FALSE)</f>
        <v>New Jersey</v>
      </c>
      <c r="S176" s="9">
        <f>VLOOKUP(A176,'New Data'!A:E,5,FALSE)</f>
        <v>45223</v>
      </c>
      <c r="T176" s="10">
        <f t="shared" si="3"/>
        <v>4942.283987</v>
      </c>
      <c r="U176" s="11">
        <f t="shared" si="4"/>
        <v>0.00822622108</v>
      </c>
      <c r="V176" s="12">
        <f t="shared" si="5"/>
        <v>61.77854984</v>
      </c>
      <c r="W176" s="10">
        <f t="shared" si="6"/>
        <v>508.2040089</v>
      </c>
      <c r="X176" s="11">
        <f t="shared" si="7"/>
        <v>0.01028277635</v>
      </c>
    </row>
    <row r="177">
      <c r="A177" s="7" t="str">
        <f t="shared" si="1"/>
        <v>IOFRC1978M</v>
      </c>
      <c r="B177" s="2" t="s">
        <v>757</v>
      </c>
      <c r="C177" s="2" t="s">
        <v>758</v>
      </c>
      <c r="D177" s="7" t="str">
        <f t="shared" si="2"/>
        <v>300x250 </v>
      </c>
      <c r="E177" s="2" t="s">
        <v>759</v>
      </c>
      <c r="F177" s="2" t="s">
        <v>41</v>
      </c>
      <c r="G177" s="8" t="s">
        <v>263</v>
      </c>
      <c r="H177" s="2" t="s">
        <v>48</v>
      </c>
      <c r="I177" s="2" t="s">
        <v>31</v>
      </c>
      <c r="J177" s="2">
        <v>14083.0</v>
      </c>
      <c r="K177" s="2">
        <v>97.0</v>
      </c>
      <c r="L177" s="2">
        <v>9945.0</v>
      </c>
      <c r="M177" s="2">
        <v>12878.0</v>
      </c>
      <c r="N177" s="2">
        <v>11.0</v>
      </c>
      <c r="O177" s="3">
        <v>5979.67</v>
      </c>
      <c r="P177" s="7" t="str">
        <f>VLOOKUP(A177,'New Data'!A:E,2,FALSE)</f>
        <v>Female</v>
      </c>
      <c r="Q177" s="7">
        <f>VLOOKUP(A177,'New Data'!A:E,3,FALSE)</f>
        <v>56</v>
      </c>
      <c r="R177" s="7" t="str">
        <f>VLOOKUP(A177,'New Data'!A:E,4,FALSE)</f>
        <v>California</v>
      </c>
      <c r="S177" s="9">
        <f>VLOOKUP(A177,'New Data'!A:E,5,FALSE)</f>
        <v>45508</v>
      </c>
      <c r="T177" s="10">
        <f t="shared" si="3"/>
        <v>543.6063636</v>
      </c>
      <c r="U177" s="11">
        <f t="shared" si="4"/>
        <v>0.006887736988</v>
      </c>
      <c r="V177" s="12">
        <f t="shared" si="5"/>
        <v>61.64608247</v>
      </c>
      <c r="W177" s="10">
        <f t="shared" si="6"/>
        <v>424.6020024</v>
      </c>
      <c r="X177" s="11">
        <f t="shared" si="7"/>
        <v>0.07810835759</v>
      </c>
    </row>
    <row r="178">
      <c r="A178" s="7" t="str">
        <f t="shared" si="1"/>
        <v>GVNEZ4094A</v>
      </c>
      <c r="B178" s="2" t="s">
        <v>401</v>
      </c>
      <c r="C178" s="2" t="s">
        <v>402</v>
      </c>
      <c r="D178" s="7" t="str">
        <f t="shared" si="2"/>
        <v>320x50 </v>
      </c>
      <c r="E178" s="2" t="s">
        <v>403</v>
      </c>
      <c r="F178" s="2" t="s">
        <v>41</v>
      </c>
      <c r="G178" s="8" t="s">
        <v>404</v>
      </c>
      <c r="H178" s="2" t="s">
        <v>30</v>
      </c>
      <c r="I178" s="2" t="s">
        <v>31</v>
      </c>
      <c r="J178" s="2">
        <v>25539.0</v>
      </c>
      <c r="K178" s="2">
        <v>78.0</v>
      </c>
      <c r="L178" s="2">
        <v>12130.0</v>
      </c>
      <c r="M178" s="2">
        <v>24129.0</v>
      </c>
      <c r="N178" s="2">
        <v>15.0</v>
      </c>
      <c r="O178" s="3">
        <v>4804.493233</v>
      </c>
      <c r="P178" s="7" t="str">
        <f>VLOOKUP(A178,'New Data'!A:E,2,FALSE)</f>
        <v>Male</v>
      </c>
      <c r="Q178" s="7">
        <f>VLOOKUP(A178,'New Data'!A:E,3,FALSE)</f>
        <v>49</v>
      </c>
      <c r="R178" s="7" t="str">
        <f>VLOOKUP(A178,'New Data'!A:E,4,FALSE)</f>
        <v>Illinois</v>
      </c>
      <c r="S178" s="9">
        <f>VLOOKUP(A178,'New Data'!A:E,5,FALSE)</f>
        <v>44955</v>
      </c>
      <c r="T178" s="10">
        <f t="shared" si="3"/>
        <v>320.2995489</v>
      </c>
      <c r="U178" s="11">
        <f t="shared" si="4"/>
        <v>0.003054152473</v>
      </c>
      <c r="V178" s="12">
        <f t="shared" si="5"/>
        <v>61.59606709</v>
      </c>
      <c r="W178" s="10">
        <f t="shared" si="6"/>
        <v>188.1237806</v>
      </c>
      <c r="X178" s="11">
        <f t="shared" si="7"/>
        <v>0.0587337014</v>
      </c>
    </row>
    <row r="179">
      <c r="A179" s="7" t="str">
        <f t="shared" si="1"/>
        <v>FGJQD8833Y</v>
      </c>
      <c r="B179" s="2" t="s">
        <v>1208</v>
      </c>
      <c r="C179" s="2" t="s">
        <v>1209</v>
      </c>
      <c r="D179" s="7" t="str">
        <f t="shared" si="2"/>
        <v>300x250 </v>
      </c>
      <c r="E179" s="2" t="s">
        <v>1210</v>
      </c>
      <c r="F179" s="2" t="s">
        <v>28</v>
      </c>
      <c r="G179" s="8" t="s">
        <v>181</v>
      </c>
      <c r="H179" s="2" t="s">
        <v>30</v>
      </c>
      <c r="I179" s="2" t="s">
        <v>31</v>
      </c>
      <c r="J179" s="2">
        <v>14730.0</v>
      </c>
      <c r="K179" s="2">
        <v>86.0</v>
      </c>
      <c r="L179" s="2">
        <v>6410.0</v>
      </c>
      <c r="M179" s="2">
        <v>10860.0</v>
      </c>
      <c r="N179" s="2">
        <v>6.0</v>
      </c>
      <c r="O179" s="3">
        <v>5287.567528</v>
      </c>
      <c r="P179" s="7" t="str">
        <f>VLOOKUP(A179,'New Data'!A:E,2,FALSE)</f>
        <v>Male</v>
      </c>
      <c r="Q179" s="7">
        <f>VLOOKUP(A179,'New Data'!A:E,3,FALSE)</f>
        <v>22</v>
      </c>
      <c r="R179" s="7" t="str">
        <f>VLOOKUP(A179,'New Data'!A:E,4,FALSE)</f>
        <v>Colorado</v>
      </c>
      <c r="S179" s="9">
        <f>VLOOKUP(A179,'New Data'!A:E,5,FALSE)</f>
        <v>45493</v>
      </c>
      <c r="T179" s="10">
        <f t="shared" si="3"/>
        <v>881.2612547</v>
      </c>
      <c r="U179" s="11">
        <f t="shared" si="4"/>
        <v>0.005838424983</v>
      </c>
      <c r="V179" s="12">
        <f t="shared" si="5"/>
        <v>61.48334335</v>
      </c>
      <c r="W179" s="10">
        <f t="shared" si="6"/>
        <v>358.9658878</v>
      </c>
      <c r="X179" s="11">
        <f t="shared" si="7"/>
        <v>0.04073319756</v>
      </c>
    </row>
    <row r="180">
      <c r="A180" s="7" t="str">
        <f t="shared" si="1"/>
        <v>UMAYV9951W</v>
      </c>
      <c r="B180" s="2" t="s">
        <v>987</v>
      </c>
      <c r="C180" s="2" t="s">
        <v>988</v>
      </c>
      <c r="D180" s="7" t="str">
        <f t="shared" si="2"/>
        <v>320x50 </v>
      </c>
      <c r="E180" s="2" t="s">
        <v>989</v>
      </c>
      <c r="F180" s="2" t="s">
        <v>28</v>
      </c>
      <c r="G180" s="8" t="s">
        <v>990</v>
      </c>
      <c r="H180" s="2" t="s">
        <v>30</v>
      </c>
      <c r="I180" s="2" t="s">
        <v>31</v>
      </c>
      <c r="J180" s="2">
        <v>14509.0</v>
      </c>
      <c r="K180" s="2">
        <v>90.0</v>
      </c>
      <c r="L180" s="2">
        <v>866.0</v>
      </c>
      <c r="M180" s="2">
        <v>13268.0</v>
      </c>
      <c r="N180" s="2">
        <v>8.0</v>
      </c>
      <c r="O180" s="3">
        <v>5521.18913</v>
      </c>
      <c r="P180" s="7" t="str">
        <f>VLOOKUP(A180,'New Data'!A:E,2,FALSE)</f>
        <v>Male</v>
      </c>
      <c r="Q180" s="7">
        <f>VLOOKUP(A180,'New Data'!A:E,3,FALSE)</f>
        <v>42</v>
      </c>
      <c r="R180" s="7" t="str">
        <f>VLOOKUP(A180,'New Data'!A:E,4,FALSE)</f>
        <v>South Carolina</v>
      </c>
      <c r="S180" s="9">
        <f>VLOOKUP(A180,'New Data'!A:E,5,FALSE)</f>
        <v>45557</v>
      </c>
      <c r="T180" s="10">
        <f t="shared" si="3"/>
        <v>690.1486413</v>
      </c>
      <c r="U180" s="11">
        <f t="shared" si="4"/>
        <v>0.006203046385</v>
      </c>
      <c r="V180" s="12">
        <f t="shared" si="5"/>
        <v>61.34654589</v>
      </c>
      <c r="W180" s="10">
        <f t="shared" si="6"/>
        <v>380.5354697</v>
      </c>
      <c r="X180" s="11">
        <f t="shared" si="7"/>
        <v>0.05513819009</v>
      </c>
    </row>
    <row r="181">
      <c r="A181" s="7" t="str">
        <f t="shared" si="1"/>
        <v>RESTH6166P</v>
      </c>
      <c r="B181" s="2" t="s">
        <v>587</v>
      </c>
      <c r="C181" s="2" t="s">
        <v>588</v>
      </c>
      <c r="D181" s="7" t="str">
        <f t="shared" si="2"/>
        <v>300x250 </v>
      </c>
      <c r="E181" s="2" t="s">
        <v>589</v>
      </c>
      <c r="F181" s="2" t="s">
        <v>28</v>
      </c>
      <c r="G181" s="8" t="s">
        <v>387</v>
      </c>
      <c r="H181" s="2" t="s">
        <v>30</v>
      </c>
      <c r="I181" s="2" t="s">
        <v>43</v>
      </c>
      <c r="J181" s="2">
        <v>29834.0</v>
      </c>
      <c r="K181" s="2">
        <v>99.0</v>
      </c>
      <c r="L181" s="2">
        <v>14599.0</v>
      </c>
      <c r="M181" s="2">
        <v>24656.0</v>
      </c>
      <c r="N181" s="2">
        <v>14.0</v>
      </c>
      <c r="O181" s="3">
        <v>6032.837114</v>
      </c>
      <c r="P181" s="7" t="str">
        <f>VLOOKUP(A181,'New Data'!A:E,2,FALSE)</f>
        <v>Male</v>
      </c>
      <c r="Q181" s="7">
        <f>VLOOKUP(A181,'New Data'!A:E,3,FALSE)</f>
        <v>49</v>
      </c>
      <c r="R181" s="7" t="str">
        <f>VLOOKUP(A181,'New Data'!A:E,4,FALSE)</f>
        <v>South Dakota</v>
      </c>
      <c r="S181" s="9">
        <f>VLOOKUP(A181,'New Data'!A:E,5,FALSE)</f>
        <v>45156</v>
      </c>
      <c r="T181" s="10">
        <f t="shared" si="3"/>
        <v>430.9169367</v>
      </c>
      <c r="U181" s="11">
        <f t="shared" si="4"/>
        <v>0.003318361601</v>
      </c>
      <c r="V181" s="12">
        <f t="shared" si="5"/>
        <v>60.93774863</v>
      </c>
      <c r="W181" s="10">
        <f t="shared" si="6"/>
        <v>202.2134851</v>
      </c>
      <c r="X181" s="11">
        <f t="shared" si="7"/>
        <v>0.04692632567</v>
      </c>
    </row>
    <row r="182">
      <c r="A182" s="7" t="str">
        <f t="shared" si="1"/>
        <v>NHIUE2081D</v>
      </c>
      <c r="B182" s="2" t="s">
        <v>980</v>
      </c>
      <c r="C182" s="2" t="s">
        <v>981</v>
      </c>
      <c r="D182" s="7" t="str">
        <f t="shared" si="2"/>
        <v>300x250 </v>
      </c>
      <c r="E182" s="2" t="s">
        <v>982</v>
      </c>
      <c r="F182" s="2" t="s">
        <v>36</v>
      </c>
      <c r="G182" s="8" t="s">
        <v>983</v>
      </c>
      <c r="H182" s="2" t="s">
        <v>30</v>
      </c>
      <c r="I182" s="2" t="s">
        <v>31</v>
      </c>
      <c r="J182" s="2">
        <v>9328.0</v>
      </c>
      <c r="K182" s="2">
        <v>56.0</v>
      </c>
      <c r="L182" s="2">
        <v>7102.0</v>
      </c>
      <c r="M182" s="2">
        <v>8925.0</v>
      </c>
      <c r="N182" s="2">
        <v>5.0</v>
      </c>
      <c r="O182" s="3">
        <v>3408.076049</v>
      </c>
      <c r="P182" s="7" t="str">
        <f>VLOOKUP(A182,'New Data'!A:E,2,FALSE)</f>
        <v>Female</v>
      </c>
      <c r="Q182" s="7">
        <f>VLOOKUP(A182,'New Data'!A:E,3,FALSE)</f>
        <v>61</v>
      </c>
      <c r="R182" s="7" t="str">
        <f>VLOOKUP(A182,'New Data'!A:E,4,FALSE)</f>
        <v>Connecticut</v>
      </c>
      <c r="S182" s="9">
        <f>VLOOKUP(A182,'New Data'!A:E,5,FALSE)</f>
        <v>45291</v>
      </c>
      <c r="T182" s="10">
        <f t="shared" si="3"/>
        <v>681.6152098</v>
      </c>
      <c r="U182" s="11">
        <f t="shared" si="4"/>
        <v>0.006003430532</v>
      </c>
      <c r="V182" s="12">
        <f t="shared" si="5"/>
        <v>60.85850088</v>
      </c>
      <c r="W182" s="10">
        <f t="shared" si="6"/>
        <v>365.3597823</v>
      </c>
      <c r="X182" s="11">
        <f t="shared" si="7"/>
        <v>0.05360205832</v>
      </c>
    </row>
    <row r="183">
      <c r="A183" s="7" t="str">
        <f t="shared" si="1"/>
        <v>MBBXE6117R</v>
      </c>
      <c r="B183" s="2" t="s">
        <v>683</v>
      </c>
      <c r="C183" s="2" t="s">
        <v>684</v>
      </c>
      <c r="D183" s="7" t="str">
        <f t="shared" si="2"/>
        <v>300x250 </v>
      </c>
      <c r="E183" s="2" t="s">
        <v>685</v>
      </c>
      <c r="F183" s="2" t="s">
        <v>36</v>
      </c>
      <c r="G183" s="8" t="s">
        <v>483</v>
      </c>
      <c r="H183" s="2" t="s">
        <v>62</v>
      </c>
      <c r="I183" s="2" t="s">
        <v>43</v>
      </c>
      <c r="J183" s="2">
        <v>26558.0</v>
      </c>
      <c r="K183" s="2">
        <v>111.0</v>
      </c>
      <c r="L183" s="2">
        <v>15761.0</v>
      </c>
      <c r="M183" s="2">
        <v>23532.0</v>
      </c>
      <c r="N183" s="2">
        <v>14.0</v>
      </c>
      <c r="O183" s="3">
        <v>6751.558981</v>
      </c>
      <c r="P183" s="7" t="str">
        <f>VLOOKUP(A183,'New Data'!A:E,2,FALSE)</f>
        <v>Female</v>
      </c>
      <c r="Q183" s="7">
        <f>VLOOKUP(A183,'New Data'!A:E,3,FALSE)</f>
        <v>54</v>
      </c>
      <c r="R183" s="7" t="str">
        <f>VLOOKUP(A183,'New Data'!A:E,4,FALSE)</f>
        <v>Mississippi</v>
      </c>
      <c r="S183" s="9">
        <f>VLOOKUP(A183,'New Data'!A:E,5,FALSE)</f>
        <v>45297</v>
      </c>
      <c r="T183" s="10">
        <f t="shared" si="3"/>
        <v>482.2542129</v>
      </c>
      <c r="U183" s="11">
        <f t="shared" si="4"/>
        <v>0.004179531591</v>
      </c>
      <c r="V183" s="12">
        <f t="shared" si="5"/>
        <v>60.82485568</v>
      </c>
      <c r="W183" s="10">
        <f t="shared" si="6"/>
        <v>254.2194059</v>
      </c>
      <c r="X183" s="11">
        <f t="shared" si="7"/>
        <v>0.05271481286</v>
      </c>
    </row>
    <row r="184">
      <c r="A184" s="7" t="str">
        <f t="shared" si="1"/>
        <v>SSLQK7603J</v>
      </c>
      <c r="B184" s="2" t="s">
        <v>1006</v>
      </c>
      <c r="C184" s="2" t="s">
        <v>1007</v>
      </c>
      <c r="D184" s="7" t="str">
        <f t="shared" si="2"/>
        <v>320x50 </v>
      </c>
      <c r="E184" s="2" t="s">
        <v>1008</v>
      </c>
      <c r="F184" s="2" t="s">
        <v>28</v>
      </c>
      <c r="G184" s="8" t="s">
        <v>871</v>
      </c>
      <c r="H184" s="2" t="s">
        <v>62</v>
      </c>
      <c r="I184" s="2" t="s">
        <v>31</v>
      </c>
      <c r="J184" s="2">
        <v>42884.0</v>
      </c>
      <c r="K184" s="2">
        <v>104.0</v>
      </c>
      <c r="L184" s="2">
        <v>4345.0</v>
      </c>
      <c r="M184" s="2">
        <v>25153.0</v>
      </c>
      <c r="N184" s="2">
        <v>9.0</v>
      </c>
      <c r="O184" s="3">
        <v>6322.152655</v>
      </c>
      <c r="P184" s="7" t="str">
        <f>VLOOKUP(A184,'New Data'!A:E,2,FALSE)</f>
        <v>Female</v>
      </c>
      <c r="Q184" s="7">
        <f>VLOOKUP(A184,'New Data'!A:E,3,FALSE)</f>
        <v>36</v>
      </c>
      <c r="R184" s="7" t="str">
        <f>VLOOKUP(A184,'New Data'!A:E,4,FALSE)</f>
        <v>Colorado</v>
      </c>
      <c r="S184" s="9">
        <f>VLOOKUP(A184,'New Data'!A:E,5,FALSE)</f>
        <v>45009</v>
      </c>
      <c r="T184" s="10">
        <f t="shared" si="3"/>
        <v>702.4614061</v>
      </c>
      <c r="U184" s="11">
        <f t="shared" si="4"/>
        <v>0.002425146908</v>
      </c>
      <c r="V184" s="12">
        <f t="shared" si="5"/>
        <v>60.78992938</v>
      </c>
      <c r="W184" s="10">
        <f t="shared" si="6"/>
        <v>147.4245093</v>
      </c>
      <c r="X184" s="11">
        <f t="shared" si="7"/>
        <v>0.02098684824</v>
      </c>
    </row>
    <row r="185">
      <c r="A185" s="7" t="str">
        <f t="shared" si="1"/>
        <v>FVEOX2518Q</v>
      </c>
      <c r="B185" s="2" t="s">
        <v>516</v>
      </c>
      <c r="C185" s="2" t="s">
        <v>517</v>
      </c>
      <c r="D185" s="7" t="str">
        <f t="shared" si="2"/>
        <v>300x250 </v>
      </c>
      <c r="E185" s="2" t="s">
        <v>518</v>
      </c>
      <c r="F185" s="2" t="s">
        <v>66</v>
      </c>
      <c r="G185" s="8" t="s">
        <v>519</v>
      </c>
      <c r="H185" s="2" t="s">
        <v>30</v>
      </c>
      <c r="I185" s="2" t="s">
        <v>53</v>
      </c>
      <c r="J185" s="2">
        <v>27202.0</v>
      </c>
      <c r="K185" s="2">
        <v>70.0</v>
      </c>
      <c r="L185" s="2">
        <v>5202.0</v>
      </c>
      <c r="M185" s="2">
        <v>23474.0</v>
      </c>
      <c r="N185" s="2">
        <v>11.0</v>
      </c>
      <c r="O185" s="3">
        <v>4253.979116</v>
      </c>
      <c r="P185" s="7" t="str">
        <f>VLOOKUP(A185,'New Data'!A:E,2,FALSE)</f>
        <v>Female</v>
      </c>
      <c r="Q185" s="7">
        <f>VLOOKUP(A185,'New Data'!A:E,3,FALSE)</f>
        <v>42</v>
      </c>
      <c r="R185" s="7" t="str">
        <f>VLOOKUP(A185,'New Data'!A:E,4,FALSE)</f>
        <v>Delaware</v>
      </c>
      <c r="S185" s="9">
        <f>VLOOKUP(A185,'New Data'!A:E,5,FALSE)</f>
        <v>45110</v>
      </c>
      <c r="T185" s="10">
        <f t="shared" si="3"/>
        <v>386.7253742</v>
      </c>
      <c r="U185" s="11">
        <f t="shared" si="4"/>
        <v>0.002573340196</v>
      </c>
      <c r="V185" s="12">
        <f t="shared" si="5"/>
        <v>60.77113023</v>
      </c>
      <c r="W185" s="10">
        <f t="shared" si="6"/>
        <v>156.3847921</v>
      </c>
      <c r="X185" s="11">
        <f t="shared" si="7"/>
        <v>0.04043820307</v>
      </c>
    </row>
    <row r="186">
      <c r="A186" s="7" t="str">
        <f t="shared" si="1"/>
        <v>QGJUN3539N</v>
      </c>
      <c r="B186" s="2" t="s">
        <v>1100</v>
      </c>
      <c r="C186" s="2" t="s">
        <v>1101</v>
      </c>
      <c r="D186" s="7" t="str">
        <f t="shared" si="2"/>
        <v>300x50 </v>
      </c>
      <c r="E186" s="2" t="s">
        <v>1102</v>
      </c>
      <c r="F186" s="2" t="s">
        <v>36</v>
      </c>
      <c r="G186" s="8" t="s">
        <v>583</v>
      </c>
      <c r="H186" s="2" t="s">
        <v>30</v>
      </c>
      <c r="I186" s="2" t="s">
        <v>31</v>
      </c>
      <c r="J186" s="2">
        <v>9178.0</v>
      </c>
      <c r="K186" s="2">
        <v>25.0</v>
      </c>
      <c r="L186" s="2">
        <v>4644.0</v>
      </c>
      <c r="M186" s="2">
        <v>8462.0</v>
      </c>
      <c r="N186" s="2">
        <v>2.0</v>
      </c>
      <c r="O186" s="3">
        <v>1503.205183</v>
      </c>
      <c r="P186" s="7" t="str">
        <f>VLOOKUP(A186,'New Data'!A:E,2,FALSE)</f>
        <v>Male</v>
      </c>
      <c r="Q186" s="7">
        <f>VLOOKUP(A186,'New Data'!A:E,3,FALSE)</f>
        <v>58</v>
      </c>
      <c r="R186" s="7" t="str">
        <f>VLOOKUP(A186,'New Data'!A:E,4,FALSE)</f>
        <v>Washington</v>
      </c>
      <c r="S186" s="9">
        <f>VLOOKUP(A186,'New Data'!A:E,5,FALSE)</f>
        <v>45281</v>
      </c>
      <c r="T186" s="10">
        <f t="shared" si="3"/>
        <v>751.6025915</v>
      </c>
      <c r="U186" s="11">
        <f t="shared" si="4"/>
        <v>0.00272390499</v>
      </c>
      <c r="V186" s="12">
        <f t="shared" si="5"/>
        <v>60.12820732</v>
      </c>
      <c r="W186" s="10">
        <f t="shared" si="6"/>
        <v>163.783524</v>
      </c>
      <c r="X186" s="11">
        <f t="shared" si="7"/>
        <v>0.02179123992</v>
      </c>
    </row>
    <row r="187">
      <c r="A187" s="7" t="str">
        <f t="shared" si="1"/>
        <v>ZDTAD6991M</v>
      </c>
      <c r="B187" s="2" t="s">
        <v>1103</v>
      </c>
      <c r="C187" s="2" t="s">
        <v>1104</v>
      </c>
      <c r="D187" s="7" t="str">
        <f t="shared" si="2"/>
        <v>320x50 </v>
      </c>
      <c r="E187" s="2" t="s">
        <v>357</v>
      </c>
      <c r="F187" s="2" t="s">
        <v>36</v>
      </c>
      <c r="G187" s="8" t="s">
        <v>838</v>
      </c>
      <c r="H187" s="2" t="s">
        <v>234</v>
      </c>
      <c r="I187" s="2" t="s">
        <v>31</v>
      </c>
      <c r="J187" s="2">
        <v>41513.0</v>
      </c>
      <c r="K187" s="2">
        <v>113.0</v>
      </c>
      <c r="L187" s="2">
        <v>20872.0</v>
      </c>
      <c r="M187" s="2">
        <v>39250.0</v>
      </c>
      <c r="N187" s="2">
        <v>9.0</v>
      </c>
      <c r="O187" s="3">
        <v>6789.533401</v>
      </c>
      <c r="P187" s="7" t="str">
        <f>VLOOKUP(A187,'New Data'!A:E,2,FALSE)</f>
        <v>Female</v>
      </c>
      <c r="Q187" s="7">
        <f>VLOOKUP(A187,'New Data'!A:E,3,FALSE)</f>
        <v>43</v>
      </c>
      <c r="R187" s="7" t="str">
        <f>VLOOKUP(A187,'New Data'!A:E,4,FALSE)</f>
        <v>Colorado</v>
      </c>
      <c r="S187" s="9">
        <f>VLOOKUP(A187,'New Data'!A:E,5,FALSE)</f>
        <v>44946</v>
      </c>
      <c r="T187" s="10">
        <f t="shared" si="3"/>
        <v>754.3926001</v>
      </c>
      <c r="U187" s="11">
        <f t="shared" si="4"/>
        <v>0.002722038879</v>
      </c>
      <c r="V187" s="12">
        <f t="shared" si="5"/>
        <v>60.08436638</v>
      </c>
      <c r="W187" s="10">
        <f t="shared" si="6"/>
        <v>163.5519813</v>
      </c>
      <c r="X187" s="11">
        <f t="shared" si="7"/>
        <v>0.02167995568</v>
      </c>
    </row>
    <row r="188">
      <c r="A188" s="7" t="str">
        <f t="shared" si="1"/>
        <v>IXGTG8836K</v>
      </c>
      <c r="B188" s="2" t="s">
        <v>1581</v>
      </c>
      <c r="C188" s="2" t="s">
        <v>1582</v>
      </c>
      <c r="D188" s="7" t="str">
        <f t="shared" si="2"/>
        <v>300x250 </v>
      </c>
      <c r="E188" s="2" t="s">
        <v>1567</v>
      </c>
      <c r="F188" s="2" t="s">
        <v>28</v>
      </c>
      <c r="G188" s="8" t="s">
        <v>1583</v>
      </c>
      <c r="H188" s="2" t="s">
        <v>48</v>
      </c>
      <c r="I188" s="2" t="s">
        <v>31</v>
      </c>
      <c r="J188" s="2">
        <v>11681.0</v>
      </c>
      <c r="K188" s="2">
        <v>88.0</v>
      </c>
      <c r="L188" s="2">
        <v>4713.0</v>
      </c>
      <c r="M188" s="2">
        <v>8230.0</v>
      </c>
      <c r="N188" s="2">
        <v>4.0</v>
      </c>
      <c r="O188" s="3">
        <v>5216.648879</v>
      </c>
      <c r="P188" s="7" t="str">
        <f>VLOOKUP(A188,'New Data'!A:E,2,FALSE)</f>
        <v>Male</v>
      </c>
      <c r="Q188" s="7">
        <f>VLOOKUP(A188,'New Data'!A:E,3,FALSE)</f>
        <v>24</v>
      </c>
      <c r="R188" s="7" t="str">
        <f>VLOOKUP(A188,'New Data'!A:E,4,FALSE)</f>
        <v>New Jersey</v>
      </c>
      <c r="S188" s="9">
        <f>VLOOKUP(A188,'New Data'!A:E,5,FALSE)</f>
        <v>45065</v>
      </c>
      <c r="T188" s="10">
        <f t="shared" si="3"/>
        <v>1304.16222</v>
      </c>
      <c r="U188" s="11">
        <f t="shared" si="4"/>
        <v>0.007533601575</v>
      </c>
      <c r="V188" s="12">
        <f t="shared" si="5"/>
        <v>59.2801009</v>
      </c>
      <c r="W188" s="10">
        <f t="shared" si="6"/>
        <v>446.5926615</v>
      </c>
      <c r="X188" s="11">
        <f t="shared" si="7"/>
        <v>0.03424364352</v>
      </c>
    </row>
    <row r="189">
      <c r="A189" s="7" t="str">
        <f t="shared" si="1"/>
        <v>XWYIT9866J</v>
      </c>
      <c r="B189" s="2" t="s">
        <v>524</v>
      </c>
      <c r="C189" s="2" t="s">
        <v>525</v>
      </c>
      <c r="D189" s="7" t="str">
        <f t="shared" si="2"/>
        <v>320x50 </v>
      </c>
      <c r="E189" s="2" t="s">
        <v>526</v>
      </c>
      <c r="F189" s="2" t="s">
        <v>28</v>
      </c>
      <c r="G189" s="8" t="s">
        <v>527</v>
      </c>
      <c r="H189" s="2" t="s">
        <v>220</v>
      </c>
      <c r="I189" s="2" t="s">
        <v>31</v>
      </c>
      <c r="J189" s="2">
        <v>9014.0</v>
      </c>
      <c r="K189" s="2">
        <v>26.0</v>
      </c>
      <c r="L189" s="2">
        <v>5054.0</v>
      </c>
      <c r="M189" s="2">
        <v>7227.0</v>
      </c>
      <c r="N189" s="2">
        <v>4.0</v>
      </c>
      <c r="O189" s="3">
        <v>1539.60069</v>
      </c>
      <c r="P189" s="7" t="str">
        <f>VLOOKUP(A189,'New Data'!A:E,2,FALSE)</f>
        <v>Female</v>
      </c>
      <c r="Q189" s="7">
        <f>VLOOKUP(A189,'New Data'!A:E,3,FALSE)</f>
        <v>53</v>
      </c>
      <c r="R189" s="7" t="str">
        <f>VLOOKUP(A189,'New Data'!A:E,4,FALSE)</f>
        <v>Utah</v>
      </c>
      <c r="S189" s="9">
        <f>VLOOKUP(A189,'New Data'!A:E,5,FALSE)</f>
        <v>45428</v>
      </c>
      <c r="T189" s="10">
        <f t="shared" si="3"/>
        <v>384.9001725</v>
      </c>
      <c r="U189" s="11">
        <f t="shared" si="4"/>
        <v>0.002884402041</v>
      </c>
      <c r="V189" s="12">
        <f t="shared" si="5"/>
        <v>59.21541115</v>
      </c>
      <c r="W189" s="10">
        <f t="shared" si="6"/>
        <v>170.8010528</v>
      </c>
      <c r="X189" s="11">
        <f t="shared" si="7"/>
        <v>0.04437541602</v>
      </c>
    </row>
    <row r="190">
      <c r="A190" s="7" t="str">
        <f t="shared" si="1"/>
        <v>AOBAC3198V</v>
      </c>
      <c r="B190" s="2" t="s">
        <v>1732</v>
      </c>
      <c r="C190" s="2" t="s">
        <v>1733</v>
      </c>
      <c r="D190" s="7" t="str">
        <f t="shared" si="2"/>
        <v>300x250 </v>
      </c>
      <c r="E190" s="2" t="s">
        <v>1734</v>
      </c>
      <c r="F190" s="2" t="s">
        <v>41</v>
      </c>
      <c r="G190" s="8" t="s">
        <v>275</v>
      </c>
      <c r="H190" s="2" t="s">
        <v>30</v>
      </c>
      <c r="I190" s="2" t="s">
        <v>31</v>
      </c>
      <c r="J190" s="2">
        <v>14730.0</v>
      </c>
      <c r="K190" s="2">
        <v>88.0</v>
      </c>
      <c r="L190" s="2">
        <v>1272.0</v>
      </c>
      <c r="M190" s="2">
        <v>12427.0</v>
      </c>
      <c r="N190" s="2">
        <v>3.0</v>
      </c>
      <c r="O190" s="3">
        <v>5190.535998</v>
      </c>
      <c r="P190" s="7" t="str">
        <f>VLOOKUP(A190,'New Data'!A:E,2,FALSE)</f>
        <v>Male</v>
      </c>
      <c r="Q190" s="7">
        <f>VLOOKUP(A190,'New Data'!A:E,3,FALSE)</f>
        <v>24</v>
      </c>
      <c r="R190" s="7" t="str">
        <f>VLOOKUP(A190,'New Data'!A:E,4,FALSE)</f>
        <v>Idaho</v>
      </c>
      <c r="S190" s="9">
        <f>VLOOKUP(A190,'New Data'!A:E,5,FALSE)</f>
        <v>45216</v>
      </c>
      <c r="T190" s="10">
        <f t="shared" si="3"/>
        <v>1730.178666</v>
      </c>
      <c r="U190" s="11">
        <f t="shared" si="4"/>
        <v>0.005974202308</v>
      </c>
      <c r="V190" s="12">
        <f t="shared" si="5"/>
        <v>58.98336361</v>
      </c>
      <c r="W190" s="10">
        <f t="shared" si="6"/>
        <v>352.378547</v>
      </c>
      <c r="X190" s="11">
        <f t="shared" si="7"/>
        <v>0.02036659878</v>
      </c>
    </row>
    <row r="191">
      <c r="A191" s="7" t="str">
        <f t="shared" si="1"/>
        <v>NQQNL7320T</v>
      </c>
      <c r="B191" s="2" t="s">
        <v>723</v>
      </c>
      <c r="C191" s="2" t="s">
        <v>724</v>
      </c>
      <c r="D191" s="7" t="str">
        <f t="shared" si="2"/>
        <v>320x50 </v>
      </c>
      <c r="E191" s="2" t="s">
        <v>725</v>
      </c>
      <c r="F191" s="2" t="s">
        <v>66</v>
      </c>
      <c r="G191" s="8" t="s">
        <v>726</v>
      </c>
      <c r="H191" s="2" t="s">
        <v>89</v>
      </c>
      <c r="I191" s="2" t="s">
        <v>31</v>
      </c>
      <c r="J191" s="2">
        <v>114384.0</v>
      </c>
      <c r="K191" s="2">
        <v>100.0</v>
      </c>
      <c r="L191" s="2">
        <v>61524.0</v>
      </c>
      <c r="M191" s="2">
        <v>105104.0</v>
      </c>
      <c r="N191" s="2">
        <v>12.0</v>
      </c>
      <c r="O191" s="3">
        <v>5803.331454</v>
      </c>
      <c r="P191" s="7" t="str">
        <f>VLOOKUP(A191,'New Data'!A:E,2,FALSE)</f>
        <v>Male</v>
      </c>
      <c r="Q191" s="7">
        <f>VLOOKUP(A191,'New Data'!A:E,3,FALSE)</f>
        <v>56</v>
      </c>
      <c r="R191" s="7" t="str">
        <f>VLOOKUP(A191,'New Data'!A:E,4,FALSE)</f>
        <v>Nevada</v>
      </c>
      <c r="S191" s="9">
        <f>VLOOKUP(A191,'New Data'!A:E,5,FALSE)</f>
        <v>44955</v>
      </c>
      <c r="T191" s="10">
        <f t="shared" si="3"/>
        <v>483.6109545</v>
      </c>
      <c r="U191" s="11">
        <f t="shared" si="4"/>
        <v>0.0008742481466</v>
      </c>
      <c r="V191" s="12">
        <f t="shared" si="5"/>
        <v>58.03331454</v>
      </c>
      <c r="W191" s="10">
        <f t="shared" si="6"/>
        <v>50.73551768</v>
      </c>
      <c r="X191" s="11">
        <f t="shared" si="7"/>
        <v>0.01049097776</v>
      </c>
    </row>
    <row r="192">
      <c r="A192" s="7" t="str">
        <f t="shared" si="1"/>
        <v>XMYUC8028K</v>
      </c>
      <c r="B192" s="2" t="s">
        <v>1092</v>
      </c>
      <c r="C192" s="2" t="s">
        <v>1093</v>
      </c>
      <c r="D192" s="7" t="str">
        <f t="shared" si="2"/>
        <v>300x50 </v>
      </c>
      <c r="E192" s="2" t="s">
        <v>1094</v>
      </c>
      <c r="F192" s="2" t="s">
        <v>28</v>
      </c>
      <c r="G192" s="8" t="s">
        <v>1095</v>
      </c>
      <c r="H192" s="2" t="s">
        <v>30</v>
      </c>
      <c r="I192" s="2" t="s">
        <v>31</v>
      </c>
      <c r="J192" s="2">
        <v>17382.0</v>
      </c>
      <c r="K192" s="2">
        <v>100.0</v>
      </c>
      <c r="L192" s="2">
        <v>7411.0</v>
      </c>
      <c r="M192" s="2">
        <v>16576.0</v>
      </c>
      <c r="N192" s="2">
        <v>8.0</v>
      </c>
      <c r="O192" s="3">
        <v>5797.219977</v>
      </c>
      <c r="P192" s="7" t="str">
        <f>VLOOKUP(A192,'New Data'!A:E,2,FALSE)</f>
        <v>Female</v>
      </c>
      <c r="Q192" s="7">
        <f>VLOOKUP(A192,'New Data'!A:E,3,FALSE)</f>
        <v>43</v>
      </c>
      <c r="R192" s="7" t="str">
        <f>VLOOKUP(A192,'New Data'!A:E,4,FALSE)</f>
        <v>Pennsylvania</v>
      </c>
      <c r="S192" s="9">
        <f>VLOOKUP(A192,'New Data'!A:E,5,FALSE)</f>
        <v>45493</v>
      </c>
      <c r="T192" s="10">
        <f t="shared" si="3"/>
        <v>724.6524971</v>
      </c>
      <c r="U192" s="11">
        <f t="shared" si="4"/>
        <v>0.005753077897</v>
      </c>
      <c r="V192" s="12">
        <f t="shared" si="5"/>
        <v>57.97219977</v>
      </c>
      <c r="W192" s="10">
        <f t="shared" si="6"/>
        <v>333.5185811</v>
      </c>
      <c r="X192" s="11">
        <f t="shared" si="7"/>
        <v>0.04602462317</v>
      </c>
    </row>
    <row r="193">
      <c r="A193" s="7" t="str">
        <f t="shared" si="1"/>
        <v>HTXDB0315N</v>
      </c>
      <c r="B193" s="2" t="s">
        <v>566</v>
      </c>
      <c r="C193" s="2" t="s">
        <v>567</v>
      </c>
      <c r="D193" s="7" t="str">
        <f t="shared" si="2"/>
        <v>300x250 </v>
      </c>
      <c r="E193" s="2" t="s">
        <v>568</v>
      </c>
      <c r="F193" s="2" t="s">
        <v>66</v>
      </c>
      <c r="G193" s="8" t="s">
        <v>449</v>
      </c>
      <c r="H193" s="2" t="s">
        <v>71</v>
      </c>
      <c r="I193" s="2" t="s">
        <v>31</v>
      </c>
      <c r="J193" s="2">
        <v>90123.0</v>
      </c>
      <c r="K193" s="2">
        <v>60.0</v>
      </c>
      <c r="L193" s="2">
        <v>33421.0</v>
      </c>
      <c r="M193" s="2">
        <v>66729.0</v>
      </c>
      <c r="N193" s="2">
        <v>9.0</v>
      </c>
      <c r="O193" s="3">
        <v>3433.914287</v>
      </c>
      <c r="P193" s="7" t="str">
        <f>VLOOKUP(A193,'New Data'!A:E,2,FALSE)</f>
        <v>Male</v>
      </c>
      <c r="Q193" s="7">
        <f>VLOOKUP(A193,'New Data'!A:E,3,FALSE)</f>
        <v>43</v>
      </c>
      <c r="R193" s="7" t="str">
        <f>VLOOKUP(A193,'New Data'!A:E,4,FALSE)</f>
        <v>Oregon</v>
      </c>
      <c r="S193" s="9">
        <f>VLOOKUP(A193,'New Data'!A:E,5,FALSE)</f>
        <v>44994</v>
      </c>
      <c r="T193" s="10">
        <f t="shared" si="3"/>
        <v>381.5460319</v>
      </c>
      <c r="U193" s="11">
        <f t="shared" si="4"/>
        <v>0.000665756799</v>
      </c>
      <c r="V193" s="12">
        <f t="shared" si="5"/>
        <v>57.23190478</v>
      </c>
      <c r="W193" s="10">
        <f t="shared" si="6"/>
        <v>38.10252973</v>
      </c>
      <c r="X193" s="11">
        <f t="shared" si="7"/>
        <v>0.009986351986</v>
      </c>
    </row>
    <row r="194">
      <c r="A194" s="7" t="str">
        <f t="shared" si="1"/>
        <v>LYYFK6266Q</v>
      </c>
      <c r="B194" s="2" t="s">
        <v>1096</v>
      </c>
      <c r="C194" s="2" t="s">
        <v>1097</v>
      </c>
      <c r="D194" s="7" t="str">
        <f t="shared" si="2"/>
        <v>320x50 </v>
      </c>
      <c r="E194" s="2" t="s">
        <v>1098</v>
      </c>
      <c r="F194" s="2" t="s">
        <v>28</v>
      </c>
      <c r="G194" s="8" t="s">
        <v>1099</v>
      </c>
      <c r="H194" s="2" t="s">
        <v>62</v>
      </c>
      <c r="I194" s="2" t="s">
        <v>31</v>
      </c>
      <c r="J194" s="2">
        <v>39881.0</v>
      </c>
      <c r="K194" s="2">
        <v>125.0</v>
      </c>
      <c r="L194" s="2">
        <v>6331.0</v>
      </c>
      <c r="M194" s="2">
        <v>36245.0</v>
      </c>
      <c r="N194" s="2">
        <v>10.0</v>
      </c>
      <c r="O194" s="3">
        <v>7098.889706</v>
      </c>
      <c r="P194" s="7" t="str">
        <f>VLOOKUP(A194,'New Data'!A:E,2,FALSE)</f>
        <v>Female</v>
      </c>
      <c r="Q194" s="7">
        <f>VLOOKUP(A194,'New Data'!A:E,3,FALSE)</f>
        <v>47</v>
      </c>
      <c r="R194" s="7" t="str">
        <f>VLOOKUP(A194,'New Data'!A:E,4,FALSE)</f>
        <v>Rhode Island</v>
      </c>
      <c r="S194" s="9">
        <f>VLOOKUP(A194,'New Data'!A:E,5,FALSE)</f>
        <v>44928</v>
      </c>
      <c r="T194" s="10">
        <f t="shared" si="3"/>
        <v>709.8889706</v>
      </c>
      <c r="U194" s="11">
        <f t="shared" si="4"/>
        <v>0.003134324616</v>
      </c>
      <c r="V194" s="12">
        <f t="shared" si="5"/>
        <v>56.79111765</v>
      </c>
      <c r="W194" s="10">
        <f t="shared" si="6"/>
        <v>178.001798</v>
      </c>
      <c r="X194" s="11">
        <f t="shared" si="7"/>
        <v>0.02507459693</v>
      </c>
    </row>
    <row r="195">
      <c r="A195" s="7" t="str">
        <f t="shared" si="1"/>
        <v>WVAIV4666J</v>
      </c>
      <c r="B195" s="2" t="s">
        <v>623</v>
      </c>
      <c r="C195" s="2" t="s">
        <v>624</v>
      </c>
      <c r="D195" s="7" t="str">
        <f t="shared" si="2"/>
        <v>300x250 </v>
      </c>
      <c r="E195" s="2" t="s">
        <v>625</v>
      </c>
      <c r="F195" s="2" t="s">
        <v>36</v>
      </c>
      <c r="G195" s="8" t="s">
        <v>412</v>
      </c>
      <c r="H195" s="2" t="s">
        <v>30</v>
      </c>
      <c r="I195" s="2" t="s">
        <v>31</v>
      </c>
      <c r="J195" s="2">
        <v>11420.0</v>
      </c>
      <c r="K195" s="2">
        <v>67.0</v>
      </c>
      <c r="L195" s="2">
        <v>4647.0</v>
      </c>
      <c r="M195" s="2">
        <v>9909.0</v>
      </c>
      <c r="N195" s="2">
        <v>9.0</v>
      </c>
      <c r="O195" s="3">
        <v>3804.64417</v>
      </c>
      <c r="P195" s="7" t="str">
        <f>VLOOKUP(A195,'New Data'!A:E,2,FALSE)</f>
        <v>Female</v>
      </c>
      <c r="Q195" s="7">
        <f>VLOOKUP(A195,'New Data'!A:E,3,FALSE)</f>
        <v>50</v>
      </c>
      <c r="R195" s="7" t="str">
        <f>VLOOKUP(A195,'New Data'!A:E,4,FALSE)</f>
        <v>Idaho</v>
      </c>
      <c r="S195" s="9">
        <f>VLOOKUP(A195,'New Data'!A:E,5,FALSE)</f>
        <v>45135</v>
      </c>
      <c r="T195" s="10">
        <f t="shared" si="3"/>
        <v>422.7382411</v>
      </c>
      <c r="U195" s="11">
        <f t="shared" si="4"/>
        <v>0.005866900175</v>
      </c>
      <c r="V195" s="12">
        <f t="shared" si="5"/>
        <v>56.78573388</v>
      </c>
      <c r="W195" s="10">
        <f t="shared" si="6"/>
        <v>333.156232</v>
      </c>
      <c r="X195" s="11">
        <f t="shared" si="7"/>
        <v>0.07880910683</v>
      </c>
    </row>
    <row r="196">
      <c r="A196" s="7" t="str">
        <f t="shared" si="1"/>
        <v>ZUTDU7524X</v>
      </c>
      <c r="B196" s="2" t="s">
        <v>1159</v>
      </c>
      <c r="C196" s="2" t="s">
        <v>1160</v>
      </c>
      <c r="D196" s="7" t="str">
        <f t="shared" si="2"/>
        <v>300x250 </v>
      </c>
      <c r="E196" s="2" t="s">
        <v>1161</v>
      </c>
      <c r="F196" s="2" t="s">
        <v>66</v>
      </c>
      <c r="G196" s="8" t="s">
        <v>871</v>
      </c>
      <c r="H196" s="2" t="s">
        <v>62</v>
      </c>
      <c r="I196" s="2" t="s">
        <v>53</v>
      </c>
      <c r="J196" s="2">
        <v>26439.0</v>
      </c>
      <c r="K196" s="2">
        <v>95.0</v>
      </c>
      <c r="L196" s="2">
        <v>7093.0</v>
      </c>
      <c r="M196" s="2">
        <v>19681.0</v>
      </c>
      <c r="N196" s="2">
        <v>7.0</v>
      </c>
      <c r="O196" s="3">
        <v>5330.781969</v>
      </c>
      <c r="P196" s="7" t="str">
        <f>VLOOKUP(A196,'New Data'!A:E,2,FALSE)</f>
        <v>Male</v>
      </c>
      <c r="Q196" s="7">
        <f>VLOOKUP(A196,'New Data'!A:E,3,FALSE)</f>
        <v>38</v>
      </c>
      <c r="R196" s="7" t="str">
        <f>VLOOKUP(A196,'New Data'!A:E,4,FALSE)</f>
        <v>Wyoming</v>
      </c>
      <c r="S196" s="9">
        <f>VLOOKUP(A196,'New Data'!A:E,5,FALSE)</f>
        <v>45092</v>
      </c>
      <c r="T196" s="10">
        <f t="shared" si="3"/>
        <v>761.5402813</v>
      </c>
      <c r="U196" s="11">
        <f t="shared" si="4"/>
        <v>0.003593176746</v>
      </c>
      <c r="V196" s="12">
        <f t="shared" si="5"/>
        <v>56.11349441</v>
      </c>
      <c r="W196" s="10">
        <f t="shared" si="6"/>
        <v>201.6257033</v>
      </c>
      <c r="X196" s="11">
        <f t="shared" si="7"/>
        <v>0.02647603918</v>
      </c>
    </row>
    <row r="197">
      <c r="A197" s="7" t="str">
        <f t="shared" si="1"/>
        <v>VQSPP7748N</v>
      </c>
      <c r="B197" s="2" t="s">
        <v>823</v>
      </c>
      <c r="C197" s="2" t="s">
        <v>824</v>
      </c>
      <c r="D197" s="7" t="str">
        <f t="shared" si="2"/>
        <v>300x250 </v>
      </c>
      <c r="E197" s="2" t="s">
        <v>825</v>
      </c>
      <c r="F197" s="2" t="s">
        <v>28</v>
      </c>
      <c r="G197" s="8" t="s">
        <v>689</v>
      </c>
      <c r="H197" s="2" t="s">
        <v>139</v>
      </c>
      <c r="I197" s="2" t="s">
        <v>43</v>
      </c>
      <c r="J197" s="2">
        <v>42755.0</v>
      </c>
      <c r="K197" s="2">
        <v>117.0</v>
      </c>
      <c r="L197" s="2">
        <v>36503.0</v>
      </c>
      <c r="M197" s="2">
        <v>40051.0</v>
      </c>
      <c r="N197" s="2">
        <v>12.0</v>
      </c>
      <c r="O197" s="3">
        <v>6550.30297</v>
      </c>
      <c r="P197" s="7" t="str">
        <f>VLOOKUP(A197,'New Data'!A:E,2,FALSE)</f>
        <v>Male</v>
      </c>
      <c r="Q197" s="7">
        <f>VLOOKUP(A197,'New Data'!A:E,3,FALSE)</f>
        <v>55</v>
      </c>
      <c r="R197" s="7" t="str">
        <f>VLOOKUP(A197,'New Data'!A:E,4,FALSE)</f>
        <v>North Dakota</v>
      </c>
      <c r="S197" s="9">
        <f>VLOOKUP(A197,'New Data'!A:E,5,FALSE)</f>
        <v>45123</v>
      </c>
      <c r="T197" s="10">
        <f t="shared" si="3"/>
        <v>545.8585808</v>
      </c>
      <c r="U197" s="11">
        <f t="shared" si="4"/>
        <v>0.002736522044</v>
      </c>
      <c r="V197" s="12">
        <f t="shared" si="5"/>
        <v>55.98549547</v>
      </c>
      <c r="W197" s="10">
        <f t="shared" si="6"/>
        <v>153.2055425</v>
      </c>
      <c r="X197" s="11">
        <f t="shared" si="7"/>
        <v>0.02806689276</v>
      </c>
    </row>
    <row r="198">
      <c r="A198" s="7" t="str">
        <f t="shared" si="1"/>
        <v>WMDBP5263P</v>
      </c>
      <c r="B198" s="2" t="s">
        <v>1003</v>
      </c>
      <c r="C198" s="2" t="s">
        <v>1004</v>
      </c>
      <c r="D198" s="7" t="str">
        <f t="shared" si="2"/>
        <v>320x50 </v>
      </c>
      <c r="E198" s="2" t="s">
        <v>1005</v>
      </c>
      <c r="F198" s="2" t="s">
        <v>28</v>
      </c>
      <c r="G198" s="8" t="s">
        <v>775</v>
      </c>
      <c r="H198" s="2" t="s">
        <v>30</v>
      </c>
      <c r="I198" s="2" t="s">
        <v>31</v>
      </c>
      <c r="J198" s="2">
        <v>18771.0</v>
      </c>
      <c r="K198" s="2">
        <v>69.0</v>
      </c>
      <c r="L198" s="2">
        <v>10871.0</v>
      </c>
      <c r="M198" s="2">
        <v>17138.0</v>
      </c>
      <c r="N198" s="2">
        <v>6.0</v>
      </c>
      <c r="O198" s="3">
        <v>3827.366381</v>
      </c>
      <c r="P198" s="7" t="str">
        <f>VLOOKUP(A198,'New Data'!A:E,2,FALSE)</f>
        <v>Male</v>
      </c>
      <c r="Q198" s="7">
        <f>VLOOKUP(A198,'New Data'!A:E,3,FALSE)</f>
        <v>42</v>
      </c>
      <c r="R198" s="7" t="str">
        <f>VLOOKUP(A198,'New Data'!A:E,4,FALSE)</f>
        <v>South Dakota</v>
      </c>
      <c r="S198" s="9">
        <f>VLOOKUP(A198,'New Data'!A:E,5,FALSE)</f>
        <v>45403</v>
      </c>
      <c r="T198" s="10">
        <f t="shared" si="3"/>
        <v>637.8943968</v>
      </c>
      <c r="U198" s="11">
        <f t="shared" si="4"/>
        <v>0.003675883011</v>
      </c>
      <c r="V198" s="12">
        <f t="shared" si="5"/>
        <v>55.46907799</v>
      </c>
      <c r="W198" s="10">
        <f t="shared" si="6"/>
        <v>203.8978414</v>
      </c>
      <c r="X198" s="11">
        <f t="shared" si="7"/>
        <v>0.0319642001</v>
      </c>
    </row>
    <row r="199">
      <c r="A199" s="7" t="str">
        <f t="shared" si="1"/>
        <v>MBYFR7830Z</v>
      </c>
      <c r="B199" s="2" t="s">
        <v>1085</v>
      </c>
      <c r="C199" s="2" t="s">
        <v>1086</v>
      </c>
      <c r="D199" s="7" t="str">
        <f t="shared" si="2"/>
        <v>300x250 </v>
      </c>
      <c r="E199" s="2" t="s">
        <v>1087</v>
      </c>
      <c r="F199" s="2" t="s">
        <v>66</v>
      </c>
      <c r="G199" s="8" t="s">
        <v>1088</v>
      </c>
      <c r="H199" s="2" t="s">
        <v>71</v>
      </c>
      <c r="I199" s="2" t="s">
        <v>43</v>
      </c>
      <c r="J199" s="2">
        <v>39314.0</v>
      </c>
      <c r="K199" s="2">
        <v>100.0</v>
      </c>
      <c r="L199" s="2">
        <v>27671.0</v>
      </c>
      <c r="M199" s="2">
        <v>35488.0</v>
      </c>
      <c r="N199" s="2">
        <v>8.0</v>
      </c>
      <c r="O199" s="3">
        <v>5530.800458</v>
      </c>
      <c r="P199" s="7" t="str">
        <f>VLOOKUP(A199,'New Data'!A:E,2,FALSE)</f>
        <v>Female</v>
      </c>
      <c r="Q199" s="7">
        <f>VLOOKUP(A199,'New Data'!A:E,3,FALSE)</f>
        <v>51</v>
      </c>
      <c r="R199" s="7" t="str">
        <f>VLOOKUP(A199,'New Data'!A:E,4,FALSE)</f>
        <v>Nevada</v>
      </c>
      <c r="S199" s="9">
        <f>VLOOKUP(A199,'New Data'!A:E,5,FALSE)</f>
        <v>45236</v>
      </c>
      <c r="T199" s="10">
        <f t="shared" si="3"/>
        <v>691.3500573</v>
      </c>
      <c r="U199" s="11">
        <f t="shared" si="4"/>
        <v>0.002543623137</v>
      </c>
      <c r="V199" s="12">
        <f t="shared" si="5"/>
        <v>55.30800458</v>
      </c>
      <c r="W199" s="10">
        <f t="shared" si="6"/>
        <v>140.6827201</v>
      </c>
      <c r="X199" s="11">
        <f t="shared" si="7"/>
        <v>0.02034898509</v>
      </c>
    </row>
    <row r="200">
      <c r="A200" s="7" t="str">
        <f t="shared" si="1"/>
        <v>QLOUJ8272S</v>
      </c>
      <c r="B200" s="2" t="s">
        <v>1644</v>
      </c>
      <c r="C200" s="2" t="s">
        <v>1645</v>
      </c>
      <c r="D200" s="7" t="str">
        <f t="shared" si="2"/>
        <v>300x250 </v>
      </c>
      <c r="E200" s="2" t="s">
        <v>1646</v>
      </c>
      <c r="F200" s="2" t="s">
        <v>28</v>
      </c>
      <c r="G200" s="8" t="s">
        <v>426</v>
      </c>
      <c r="H200" s="2" t="s">
        <v>212</v>
      </c>
      <c r="I200" s="2" t="s">
        <v>53</v>
      </c>
      <c r="J200" s="2">
        <v>18537.0</v>
      </c>
      <c r="K200" s="2">
        <v>95.0</v>
      </c>
      <c r="L200" s="2">
        <v>6473.0</v>
      </c>
      <c r="M200" s="2">
        <v>17081.0</v>
      </c>
      <c r="N200" s="2">
        <v>4.0</v>
      </c>
      <c r="O200" s="3">
        <v>5206.238968</v>
      </c>
      <c r="P200" s="7" t="str">
        <f>VLOOKUP(A200,'New Data'!A:E,2,FALSE)</f>
        <v>Female</v>
      </c>
      <c r="Q200" s="7">
        <f>VLOOKUP(A200,'New Data'!A:E,3,FALSE)</f>
        <v>48</v>
      </c>
      <c r="R200" s="7" t="str">
        <f>VLOOKUP(A200,'New Data'!A:E,4,FALSE)</f>
        <v>New York</v>
      </c>
      <c r="S200" s="9">
        <f>VLOOKUP(A200,'New Data'!A:E,5,FALSE)</f>
        <v>45452</v>
      </c>
      <c r="T200" s="10">
        <f t="shared" si="3"/>
        <v>1301.559742</v>
      </c>
      <c r="U200" s="11">
        <f t="shared" si="4"/>
        <v>0.005124885364</v>
      </c>
      <c r="V200" s="12">
        <f t="shared" si="5"/>
        <v>54.80251545</v>
      </c>
      <c r="W200" s="10">
        <f t="shared" si="6"/>
        <v>280.8566094</v>
      </c>
      <c r="X200" s="11">
        <f t="shared" si="7"/>
        <v>0.02157846469</v>
      </c>
    </row>
    <row r="201">
      <c r="A201" s="7" t="str">
        <f t="shared" si="1"/>
        <v>LUNGK0290L</v>
      </c>
      <c r="B201" s="2" t="s">
        <v>671</v>
      </c>
      <c r="C201" s="2" t="s">
        <v>672</v>
      </c>
      <c r="D201" s="7" t="str">
        <f t="shared" si="2"/>
        <v>320x50 </v>
      </c>
      <c r="E201" s="2" t="s">
        <v>673</v>
      </c>
      <c r="F201" s="2" t="s">
        <v>36</v>
      </c>
      <c r="G201" s="8" t="s">
        <v>93</v>
      </c>
      <c r="H201" s="2" t="s">
        <v>212</v>
      </c>
      <c r="I201" s="2" t="s">
        <v>31</v>
      </c>
      <c r="J201" s="2">
        <v>44505.0</v>
      </c>
      <c r="K201" s="2">
        <v>125.0</v>
      </c>
      <c r="L201" s="2">
        <v>18993.0</v>
      </c>
      <c r="M201" s="2">
        <v>39522.0</v>
      </c>
      <c r="N201" s="2">
        <v>16.0</v>
      </c>
      <c r="O201" s="3">
        <v>6766.475368</v>
      </c>
      <c r="P201" s="7" t="str">
        <f>VLOOKUP(A201,'New Data'!A:E,2,FALSE)</f>
        <v>Female</v>
      </c>
      <c r="Q201" s="7">
        <f>VLOOKUP(A201,'New Data'!A:E,3,FALSE)</f>
        <v>39</v>
      </c>
      <c r="R201" s="7" t="str">
        <f>VLOOKUP(A201,'New Data'!A:E,4,FALSE)</f>
        <v>Oklahoma</v>
      </c>
      <c r="S201" s="9">
        <f>VLOOKUP(A201,'New Data'!A:E,5,FALSE)</f>
        <v>45244</v>
      </c>
      <c r="T201" s="10">
        <f t="shared" si="3"/>
        <v>422.9047105</v>
      </c>
      <c r="U201" s="11">
        <f t="shared" si="4"/>
        <v>0.002808673183</v>
      </c>
      <c r="V201" s="12">
        <f t="shared" si="5"/>
        <v>54.13180294</v>
      </c>
      <c r="W201" s="10">
        <f t="shared" si="6"/>
        <v>152.0385433</v>
      </c>
      <c r="X201" s="11">
        <f t="shared" si="7"/>
        <v>0.03595101674</v>
      </c>
    </row>
    <row r="202">
      <c r="A202" s="7" t="str">
        <f t="shared" si="1"/>
        <v>ERAWQ4479D</v>
      </c>
      <c r="B202" s="2" t="s">
        <v>1803</v>
      </c>
      <c r="C202" s="2" t="s">
        <v>1804</v>
      </c>
      <c r="D202" s="7" t="str">
        <f t="shared" si="2"/>
        <v>300x250 </v>
      </c>
      <c r="E202" s="2" t="s">
        <v>1805</v>
      </c>
      <c r="F202" s="2" t="s">
        <v>36</v>
      </c>
      <c r="G202" s="8" t="s">
        <v>88</v>
      </c>
      <c r="H202" s="2" t="s">
        <v>62</v>
      </c>
      <c r="I202" s="2" t="s">
        <v>31</v>
      </c>
      <c r="J202" s="2">
        <v>12136.0</v>
      </c>
      <c r="K202" s="2">
        <v>97.0</v>
      </c>
      <c r="L202" s="2">
        <v>2089.0</v>
      </c>
      <c r="M202" s="2">
        <v>11500.0</v>
      </c>
      <c r="N202" s="2">
        <v>3.0</v>
      </c>
      <c r="O202" s="3">
        <v>5224.932463</v>
      </c>
      <c r="P202" s="7" t="str">
        <f>VLOOKUP(A202,'New Data'!A:E,2,FALSE)</f>
        <v>Female</v>
      </c>
      <c r="Q202" s="7">
        <f>VLOOKUP(A202,'New Data'!A:E,3,FALSE)</f>
        <v>62</v>
      </c>
      <c r="R202" s="7" t="str">
        <f>VLOOKUP(A202,'New Data'!A:E,4,FALSE)</f>
        <v>Oklahoma</v>
      </c>
      <c r="S202" s="9">
        <f>VLOOKUP(A202,'New Data'!A:E,5,FALSE)</f>
        <v>45384</v>
      </c>
      <c r="T202" s="10">
        <f t="shared" si="3"/>
        <v>1741.644154</v>
      </c>
      <c r="U202" s="11">
        <f t="shared" si="4"/>
        <v>0.007992748846</v>
      </c>
      <c r="V202" s="12">
        <f t="shared" si="5"/>
        <v>53.86528312</v>
      </c>
      <c r="W202" s="10">
        <f t="shared" si="6"/>
        <v>430.5316795</v>
      </c>
      <c r="X202" s="11">
        <f t="shared" si="7"/>
        <v>0.02471984179</v>
      </c>
    </row>
    <row r="203">
      <c r="A203" s="7" t="str">
        <f t="shared" si="1"/>
        <v>FPSKP7757U</v>
      </c>
      <c r="B203" s="2" t="s">
        <v>1578</v>
      </c>
      <c r="C203" s="2" t="s">
        <v>1579</v>
      </c>
      <c r="D203" s="7" t="str">
        <f t="shared" si="2"/>
        <v>320x50 </v>
      </c>
      <c r="E203" s="2" t="s">
        <v>1580</v>
      </c>
      <c r="F203" s="2" t="s">
        <v>36</v>
      </c>
      <c r="G203" s="8" t="s">
        <v>398</v>
      </c>
      <c r="H203" s="2" t="s">
        <v>62</v>
      </c>
      <c r="I203" s="2" t="s">
        <v>31</v>
      </c>
      <c r="J203" s="2">
        <v>24100.0</v>
      </c>
      <c r="K203" s="2">
        <v>110.0</v>
      </c>
      <c r="L203" s="2">
        <v>11355.0</v>
      </c>
      <c r="M203" s="2">
        <v>21740.0</v>
      </c>
      <c r="N203" s="2">
        <v>5.0</v>
      </c>
      <c r="O203" s="3">
        <v>5912.260975</v>
      </c>
      <c r="P203" s="7" t="str">
        <f>VLOOKUP(A203,'New Data'!A:E,2,FALSE)</f>
        <v>Male</v>
      </c>
      <c r="Q203" s="7">
        <f>VLOOKUP(A203,'New Data'!A:E,3,FALSE)</f>
        <v>19</v>
      </c>
      <c r="R203" s="7" t="str">
        <f>VLOOKUP(A203,'New Data'!A:E,4,FALSE)</f>
        <v>Nevada</v>
      </c>
      <c r="S203" s="9">
        <f>VLOOKUP(A203,'New Data'!A:E,5,FALSE)</f>
        <v>45102</v>
      </c>
      <c r="T203" s="10">
        <f t="shared" si="3"/>
        <v>1182.452195</v>
      </c>
      <c r="U203" s="11">
        <f t="shared" si="4"/>
        <v>0.004564315353</v>
      </c>
      <c r="V203" s="12">
        <f t="shared" si="5"/>
        <v>53.74782705</v>
      </c>
      <c r="W203" s="10">
        <f t="shared" si="6"/>
        <v>245.3220322</v>
      </c>
      <c r="X203" s="11">
        <f t="shared" si="7"/>
        <v>0.02074688797</v>
      </c>
    </row>
    <row r="204">
      <c r="A204" s="7" t="str">
        <f t="shared" si="1"/>
        <v>DUVJV0365K</v>
      </c>
      <c r="B204" s="2" t="s">
        <v>947</v>
      </c>
      <c r="C204" s="2" t="s">
        <v>948</v>
      </c>
      <c r="D204" s="7" t="str">
        <f t="shared" si="2"/>
        <v>320x50 </v>
      </c>
      <c r="E204" s="2" t="s">
        <v>949</v>
      </c>
      <c r="F204" s="2" t="s">
        <v>41</v>
      </c>
      <c r="G204" s="8" t="s">
        <v>950</v>
      </c>
      <c r="H204" s="2" t="s">
        <v>48</v>
      </c>
      <c r="I204" s="2" t="s">
        <v>31</v>
      </c>
      <c r="J204" s="2">
        <v>21962.0</v>
      </c>
      <c r="K204" s="2">
        <v>120.0</v>
      </c>
      <c r="L204" s="2">
        <v>10702.0</v>
      </c>
      <c r="M204" s="2">
        <v>21034.0</v>
      </c>
      <c r="N204" s="2">
        <v>11.0</v>
      </c>
      <c r="O204" s="3">
        <v>6404.003128</v>
      </c>
      <c r="P204" s="7" t="str">
        <f>VLOOKUP(A204,'New Data'!A:E,2,FALSE)</f>
        <v>Female</v>
      </c>
      <c r="Q204" s="7">
        <f>VLOOKUP(A204,'New Data'!A:E,3,FALSE)</f>
        <v>27</v>
      </c>
      <c r="R204" s="7" t="str">
        <f>VLOOKUP(A204,'New Data'!A:E,4,FALSE)</f>
        <v>New Mexico</v>
      </c>
      <c r="S204" s="9">
        <f>VLOOKUP(A204,'New Data'!A:E,5,FALSE)</f>
        <v>45247</v>
      </c>
      <c r="T204" s="10">
        <f t="shared" si="3"/>
        <v>582.1821025</v>
      </c>
      <c r="U204" s="11">
        <f t="shared" si="4"/>
        <v>0.005463983244</v>
      </c>
      <c r="V204" s="12">
        <f t="shared" si="5"/>
        <v>53.36669273</v>
      </c>
      <c r="W204" s="10">
        <f t="shared" si="6"/>
        <v>291.5947149</v>
      </c>
      <c r="X204" s="11">
        <f t="shared" si="7"/>
        <v>0.05008651307</v>
      </c>
    </row>
    <row r="205">
      <c r="A205" s="7" t="str">
        <f t="shared" si="1"/>
        <v>ONZEO0121L</v>
      </c>
      <c r="B205" s="2" t="s">
        <v>1604</v>
      </c>
      <c r="C205" s="2" t="s">
        <v>1605</v>
      </c>
      <c r="D205" s="7" t="str">
        <f t="shared" si="2"/>
        <v>320x50 </v>
      </c>
      <c r="E205" s="2" t="s">
        <v>1606</v>
      </c>
      <c r="F205" s="2" t="s">
        <v>66</v>
      </c>
      <c r="G205" s="8" t="s">
        <v>583</v>
      </c>
      <c r="H205" s="2" t="s">
        <v>212</v>
      </c>
      <c r="I205" s="2" t="s">
        <v>31</v>
      </c>
      <c r="J205" s="2">
        <v>21482.0</v>
      </c>
      <c r="K205" s="2">
        <v>67.0</v>
      </c>
      <c r="L205" s="2">
        <v>10473.0</v>
      </c>
      <c r="M205" s="2">
        <v>19679.0</v>
      </c>
      <c r="N205" s="2">
        <v>3.0</v>
      </c>
      <c r="O205" s="3">
        <v>3563.098841</v>
      </c>
      <c r="P205" s="7" t="str">
        <f>VLOOKUP(A205,'New Data'!A:E,2,FALSE)</f>
        <v>Male</v>
      </c>
      <c r="Q205" s="7">
        <f>VLOOKUP(A205,'New Data'!A:E,3,FALSE)</f>
        <v>24</v>
      </c>
      <c r="R205" s="7" t="str">
        <f>VLOOKUP(A205,'New Data'!A:E,4,FALSE)</f>
        <v>Alabama</v>
      </c>
      <c r="S205" s="9">
        <f>VLOOKUP(A205,'New Data'!A:E,5,FALSE)</f>
        <v>45478</v>
      </c>
      <c r="T205" s="10">
        <f t="shared" si="3"/>
        <v>1187.699614</v>
      </c>
      <c r="U205" s="11">
        <f t="shared" si="4"/>
        <v>0.003118890234</v>
      </c>
      <c r="V205" s="12">
        <f t="shared" si="5"/>
        <v>53.18057972</v>
      </c>
      <c r="W205" s="10">
        <f t="shared" si="6"/>
        <v>165.8643907</v>
      </c>
      <c r="X205" s="11">
        <f t="shared" si="7"/>
        <v>0.01396518015</v>
      </c>
    </row>
    <row r="206">
      <c r="A206" s="7" t="str">
        <f t="shared" si="1"/>
        <v>EOBSG4888H</v>
      </c>
      <c r="B206" s="2" t="s">
        <v>388</v>
      </c>
      <c r="C206" s="2" t="s">
        <v>389</v>
      </c>
      <c r="D206" s="7" t="str">
        <f t="shared" si="2"/>
        <v>320x50 </v>
      </c>
      <c r="E206" s="2" t="s">
        <v>390</v>
      </c>
      <c r="F206" s="2" t="s">
        <v>28</v>
      </c>
      <c r="G206" s="8" t="s">
        <v>114</v>
      </c>
      <c r="H206" s="2" t="s">
        <v>139</v>
      </c>
      <c r="I206" s="2" t="s">
        <v>31</v>
      </c>
      <c r="J206" s="2">
        <v>44889.0</v>
      </c>
      <c r="K206" s="2">
        <v>125.0</v>
      </c>
      <c r="L206" s="2">
        <v>17477.0</v>
      </c>
      <c r="M206" s="2">
        <v>38621.0</v>
      </c>
      <c r="N206" s="2">
        <v>25.0</v>
      </c>
      <c r="O206" s="3">
        <v>6644.954146</v>
      </c>
      <c r="P206" s="7" t="str">
        <f>VLOOKUP(A206,'New Data'!A:E,2,FALSE)</f>
        <v>Male</v>
      </c>
      <c r="Q206" s="7">
        <f>VLOOKUP(A206,'New Data'!A:E,3,FALSE)</f>
        <v>25</v>
      </c>
      <c r="R206" s="7" t="str">
        <f>VLOOKUP(A206,'New Data'!A:E,4,FALSE)</f>
        <v>Missouri</v>
      </c>
      <c r="S206" s="9">
        <f>VLOOKUP(A206,'New Data'!A:E,5,FALSE)</f>
        <v>45193</v>
      </c>
      <c r="T206" s="10">
        <f t="shared" si="3"/>
        <v>265.7981658</v>
      </c>
      <c r="U206" s="11">
        <f t="shared" si="4"/>
        <v>0.002784646573</v>
      </c>
      <c r="V206" s="12">
        <f t="shared" si="5"/>
        <v>53.15963317</v>
      </c>
      <c r="W206" s="10">
        <f t="shared" si="6"/>
        <v>148.0307903</v>
      </c>
      <c r="X206" s="11">
        <f t="shared" si="7"/>
        <v>0.05569293145</v>
      </c>
    </row>
    <row r="207">
      <c r="A207" s="7" t="str">
        <f t="shared" si="1"/>
        <v>LGXZN7618K</v>
      </c>
      <c r="B207" s="2" t="s">
        <v>1216</v>
      </c>
      <c r="C207" s="2" t="s">
        <v>1217</v>
      </c>
      <c r="D207" s="7" t="str">
        <f t="shared" si="2"/>
        <v>320x50 </v>
      </c>
      <c r="E207" s="2" t="s">
        <v>1218</v>
      </c>
      <c r="F207" s="2" t="s">
        <v>28</v>
      </c>
      <c r="G207" s="8" t="s">
        <v>165</v>
      </c>
      <c r="H207" s="2" t="s">
        <v>48</v>
      </c>
      <c r="I207" s="2" t="s">
        <v>31</v>
      </c>
      <c r="J207" s="2">
        <v>38408.0</v>
      </c>
      <c r="K207" s="2">
        <v>101.0</v>
      </c>
      <c r="L207" s="2">
        <v>23557.0</v>
      </c>
      <c r="M207" s="2">
        <v>35247.0</v>
      </c>
      <c r="N207" s="2">
        <v>7.0</v>
      </c>
      <c r="O207" s="3">
        <v>5343.459431</v>
      </c>
      <c r="P207" s="7" t="str">
        <f>VLOOKUP(A207,'New Data'!A:E,2,FALSE)</f>
        <v>Female</v>
      </c>
      <c r="Q207" s="7">
        <f>VLOOKUP(A207,'New Data'!A:E,3,FALSE)</f>
        <v>48</v>
      </c>
      <c r="R207" s="7" t="str">
        <f>VLOOKUP(A207,'New Data'!A:E,4,FALSE)</f>
        <v>Idaho</v>
      </c>
      <c r="S207" s="9">
        <f>VLOOKUP(A207,'New Data'!A:E,5,FALSE)</f>
        <v>45129</v>
      </c>
      <c r="T207" s="10">
        <f t="shared" si="3"/>
        <v>763.3513473</v>
      </c>
      <c r="U207" s="11">
        <f t="shared" si="4"/>
        <v>0.002629660487</v>
      </c>
      <c r="V207" s="12">
        <f t="shared" si="5"/>
        <v>52.90553892</v>
      </c>
      <c r="W207" s="10">
        <f t="shared" si="6"/>
        <v>139.1236053</v>
      </c>
      <c r="X207" s="11">
        <f t="shared" si="7"/>
        <v>0.01822536971</v>
      </c>
    </row>
    <row r="208">
      <c r="A208" s="7" t="str">
        <f t="shared" si="1"/>
        <v>DZRCO0881W</v>
      </c>
      <c r="B208" s="2" t="s">
        <v>742</v>
      </c>
      <c r="C208" s="2" t="s">
        <v>743</v>
      </c>
      <c r="D208" s="7" t="str">
        <f t="shared" si="2"/>
        <v>320x50 </v>
      </c>
      <c r="E208" s="2" t="s">
        <v>744</v>
      </c>
      <c r="F208" s="2" t="s">
        <v>28</v>
      </c>
      <c r="G208" s="8" t="s">
        <v>29</v>
      </c>
      <c r="H208" s="2" t="s">
        <v>89</v>
      </c>
      <c r="I208" s="2" t="s">
        <v>31</v>
      </c>
      <c r="J208" s="2">
        <v>39794.0</v>
      </c>
      <c r="K208" s="2">
        <v>101.0</v>
      </c>
      <c r="L208" s="2">
        <v>17539.0</v>
      </c>
      <c r="M208" s="2">
        <v>37664.0</v>
      </c>
      <c r="N208" s="2">
        <v>12.0</v>
      </c>
      <c r="O208" s="3">
        <v>5328.524514</v>
      </c>
      <c r="P208" s="7" t="str">
        <f>VLOOKUP(A208,'New Data'!A:E,2,FALSE)</f>
        <v>Female</v>
      </c>
      <c r="Q208" s="7">
        <f>VLOOKUP(A208,'New Data'!A:E,3,FALSE)</f>
        <v>47</v>
      </c>
      <c r="R208" s="7" t="str">
        <f>VLOOKUP(A208,'New Data'!A:E,4,FALSE)</f>
        <v>Utah</v>
      </c>
      <c r="S208" s="9">
        <f>VLOOKUP(A208,'New Data'!A:E,5,FALSE)</f>
        <v>45080</v>
      </c>
      <c r="T208" s="10">
        <f t="shared" si="3"/>
        <v>444.0437095</v>
      </c>
      <c r="U208" s="11">
        <f t="shared" si="4"/>
        <v>0.002538071066</v>
      </c>
      <c r="V208" s="12">
        <f t="shared" si="5"/>
        <v>52.75766846</v>
      </c>
      <c r="W208" s="10">
        <f t="shared" si="6"/>
        <v>133.9027118</v>
      </c>
      <c r="X208" s="11">
        <f t="shared" si="7"/>
        <v>0.03015529979</v>
      </c>
    </row>
    <row r="209">
      <c r="A209" s="7" t="str">
        <f t="shared" si="1"/>
        <v>YEMIG6375F</v>
      </c>
      <c r="B209" s="2" t="s">
        <v>1505</v>
      </c>
      <c r="C209" s="2" t="s">
        <v>1506</v>
      </c>
      <c r="D209" s="7" t="str">
        <f t="shared" si="2"/>
        <v>300x250 </v>
      </c>
      <c r="E209" s="2" t="s">
        <v>325</v>
      </c>
      <c r="F209" s="2" t="s">
        <v>66</v>
      </c>
      <c r="G209" s="8" t="s">
        <v>61</v>
      </c>
      <c r="H209" s="2" t="s">
        <v>30</v>
      </c>
      <c r="I209" s="2" t="s">
        <v>31</v>
      </c>
      <c r="J209" s="2">
        <v>8716.0</v>
      </c>
      <c r="K209" s="2">
        <v>40.0</v>
      </c>
      <c r="L209" s="2">
        <v>6490.0</v>
      </c>
      <c r="M209" s="2">
        <v>7862.0</v>
      </c>
      <c r="N209" s="2">
        <v>2.0</v>
      </c>
      <c r="O209" s="3">
        <v>2100.820137</v>
      </c>
      <c r="P209" s="7" t="str">
        <f>VLOOKUP(A209,'New Data'!A:E,2,FALSE)</f>
        <v>Female</v>
      </c>
      <c r="Q209" s="7">
        <f>VLOOKUP(A209,'New Data'!A:E,3,FALSE)</f>
        <v>22</v>
      </c>
      <c r="R209" s="7" t="str">
        <f>VLOOKUP(A209,'New Data'!A:E,4,FALSE)</f>
        <v>Ohio</v>
      </c>
      <c r="S209" s="9">
        <f>VLOOKUP(A209,'New Data'!A:E,5,FALSE)</f>
        <v>45122</v>
      </c>
      <c r="T209" s="10">
        <f t="shared" si="3"/>
        <v>1050.410069</v>
      </c>
      <c r="U209" s="11">
        <f t="shared" si="4"/>
        <v>0.004589261129</v>
      </c>
      <c r="V209" s="12">
        <f t="shared" si="5"/>
        <v>52.52050343</v>
      </c>
      <c r="W209" s="10">
        <f t="shared" si="6"/>
        <v>241.0303048</v>
      </c>
      <c r="X209" s="11">
        <f t="shared" si="7"/>
        <v>0.02294630564</v>
      </c>
    </row>
    <row r="210">
      <c r="A210" s="7" t="str">
        <f t="shared" si="1"/>
        <v>RESTH6166P</v>
      </c>
      <c r="B210" s="2" t="s">
        <v>158</v>
      </c>
      <c r="C210" s="2" t="s">
        <v>159</v>
      </c>
      <c r="D210" s="7" t="str">
        <f t="shared" si="2"/>
        <v>320x50 </v>
      </c>
      <c r="E210" s="2" t="s">
        <v>160</v>
      </c>
      <c r="F210" s="2" t="s">
        <v>66</v>
      </c>
      <c r="G210" s="8" t="s">
        <v>161</v>
      </c>
      <c r="H210" s="2" t="s">
        <v>135</v>
      </c>
      <c r="I210" s="2" t="s">
        <v>31</v>
      </c>
      <c r="J210" s="2">
        <v>7320.0</v>
      </c>
      <c r="K210" s="2">
        <v>33.0</v>
      </c>
      <c r="L210" s="2">
        <v>4020.0</v>
      </c>
      <c r="M210" s="2">
        <v>6692.0</v>
      </c>
      <c r="N210" s="2">
        <v>15.0</v>
      </c>
      <c r="O210" s="3">
        <v>1730.37357</v>
      </c>
      <c r="P210" s="7" t="str">
        <f>VLOOKUP(A210,'New Data'!A:E,2,FALSE)</f>
        <v>Male</v>
      </c>
      <c r="Q210" s="7">
        <f>VLOOKUP(A210,'New Data'!A:E,3,FALSE)</f>
        <v>49</v>
      </c>
      <c r="R210" s="7" t="str">
        <f>VLOOKUP(A210,'New Data'!A:E,4,FALSE)</f>
        <v>South Dakota</v>
      </c>
      <c r="S210" s="9">
        <f>VLOOKUP(A210,'New Data'!A:E,5,FALSE)</f>
        <v>45156</v>
      </c>
      <c r="T210" s="10">
        <f t="shared" si="3"/>
        <v>115.358238</v>
      </c>
      <c r="U210" s="11">
        <f t="shared" si="4"/>
        <v>0.004508196721</v>
      </c>
      <c r="V210" s="12">
        <f t="shared" si="5"/>
        <v>52.43556273</v>
      </c>
      <c r="W210" s="10">
        <f t="shared" si="6"/>
        <v>236.389832</v>
      </c>
      <c r="X210" s="11">
        <f t="shared" si="7"/>
        <v>0.2049180328</v>
      </c>
    </row>
    <row r="211">
      <c r="A211" s="7" t="str">
        <f t="shared" si="1"/>
        <v>VPBJO3661M</v>
      </c>
      <c r="B211" s="2" t="s">
        <v>111</v>
      </c>
      <c r="C211" s="2" t="s">
        <v>112</v>
      </c>
      <c r="D211" s="7" t="str">
        <f t="shared" si="2"/>
        <v>320x50 </v>
      </c>
      <c r="E211" s="2" t="s">
        <v>113</v>
      </c>
      <c r="F211" s="2" t="s">
        <v>36</v>
      </c>
      <c r="G211" s="8" t="s">
        <v>114</v>
      </c>
      <c r="H211" s="2" t="s">
        <v>48</v>
      </c>
      <c r="I211" s="2" t="s">
        <v>31</v>
      </c>
      <c r="J211" s="2">
        <v>15318.0</v>
      </c>
      <c r="K211" s="2">
        <v>30.0</v>
      </c>
      <c r="L211" s="2">
        <v>5928.0</v>
      </c>
      <c r="M211" s="2">
        <v>13298.0</v>
      </c>
      <c r="N211" s="2">
        <v>19.0</v>
      </c>
      <c r="O211" s="3">
        <v>1570.29739</v>
      </c>
      <c r="P211" s="7" t="str">
        <f>VLOOKUP(A211,'New Data'!A:E,2,FALSE)</f>
        <v>Female</v>
      </c>
      <c r="Q211" s="7">
        <f>VLOOKUP(A211,'New Data'!A:E,3,FALSE)</f>
        <v>41</v>
      </c>
      <c r="R211" s="7" t="str">
        <f>VLOOKUP(A211,'New Data'!A:E,4,FALSE)</f>
        <v>Oregon</v>
      </c>
      <c r="S211" s="9">
        <f>VLOOKUP(A211,'New Data'!A:E,5,FALSE)</f>
        <v>45165</v>
      </c>
      <c r="T211" s="10">
        <f t="shared" si="3"/>
        <v>82.64723105</v>
      </c>
      <c r="U211" s="11">
        <f t="shared" si="4"/>
        <v>0.001958480219</v>
      </c>
      <c r="V211" s="12">
        <f t="shared" si="5"/>
        <v>52.34324633</v>
      </c>
      <c r="W211" s="10">
        <f t="shared" si="6"/>
        <v>102.5132126</v>
      </c>
      <c r="X211" s="11">
        <f t="shared" si="7"/>
        <v>0.1240370806</v>
      </c>
    </row>
    <row r="212">
      <c r="A212" s="7" t="str">
        <f t="shared" si="1"/>
        <v>HYWBU2767P</v>
      </c>
      <c r="B212" s="2" t="s">
        <v>968</v>
      </c>
      <c r="C212" s="2" t="s">
        <v>969</v>
      </c>
      <c r="D212" s="7" t="str">
        <f t="shared" si="2"/>
        <v>320x50 </v>
      </c>
      <c r="E212" s="2" t="s">
        <v>117</v>
      </c>
      <c r="F212" s="2" t="s">
        <v>36</v>
      </c>
      <c r="G212" s="8" t="s">
        <v>114</v>
      </c>
      <c r="H212" s="2" t="s">
        <v>89</v>
      </c>
      <c r="I212" s="2" t="s">
        <v>31</v>
      </c>
      <c r="J212" s="2">
        <v>42459.0</v>
      </c>
      <c r="K212" s="2">
        <v>121.0</v>
      </c>
      <c r="L212" s="2">
        <v>15187.0</v>
      </c>
      <c r="M212" s="2">
        <v>37408.0</v>
      </c>
      <c r="N212" s="2">
        <v>11.0</v>
      </c>
      <c r="O212" s="3">
        <v>6321.491689</v>
      </c>
      <c r="P212" s="7" t="str">
        <f>VLOOKUP(A212,'New Data'!A:E,2,FALSE)</f>
        <v>Male</v>
      </c>
      <c r="Q212" s="7">
        <f>VLOOKUP(A212,'New Data'!A:E,3,FALSE)</f>
        <v>51</v>
      </c>
      <c r="R212" s="7" t="str">
        <f>VLOOKUP(A212,'New Data'!A:E,4,FALSE)</f>
        <v>Pennsylvania</v>
      </c>
      <c r="S212" s="9">
        <f>VLOOKUP(A212,'New Data'!A:E,5,FALSE)</f>
        <v>45161</v>
      </c>
      <c r="T212" s="10">
        <f t="shared" si="3"/>
        <v>574.6810626</v>
      </c>
      <c r="U212" s="11">
        <f t="shared" si="4"/>
        <v>0.00284980805</v>
      </c>
      <c r="V212" s="12">
        <f t="shared" si="5"/>
        <v>52.24373297</v>
      </c>
      <c r="W212" s="10">
        <f t="shared" si="6"/>
        <v>148.8846108</v>
      </c>
      <c r="X212" s="11">
        <f t="shared" si="7"/>
        <v>0.02590734591</v>
      </c>
    </row>
    <row r="213">
      <c r="A213" s="7" t="str">
        <f t="shared" si="1"/>
        <v>DYYCQ3365N</v>
      </c>
      <c r="B213" s="2" t="s">
        <v>593</v>
      </c>
      <c r="C213" s="2" t="s">
        <v>594</v>
      </c>
      <c r="D213" s="7" t="str">
        <f t="shared" si="2"/>
        <v>320x50 </v>
      </c>
      <c r="E213" s="2" t="s">
        <v>595</v>
      </c>
      <c r="F213" s="2" t="s">
        <v>28</v>
      </c>
      <c r="G213" s="8" t="s">
        <v>97</v>
      </c>
      <c r="H213" s="2" t="s">
        <v>30</v>
      </c>
      <c r="I213" s="2" t="s">
        <v>31</v>
      </c>
      <c r="J213" s="2">
        <v>29107.0</v>
      </c>
      <c r="K213" s="2">
        <v>64.0</v>
      </c>
      <c r="L213" s="2">
        <v>4047.0</v>
      </c>
      <c r="M213" s="2">
        <v>27357.0</v>
      </c>
      <c r="N213" s="2">
        <v>9.0</v>
      </c>
      <c r="O213" s="3">
        <v>3339.454322</v>
      </c>
      <c r="P213" s="7" t="str">
        <f>VLOOKUP(A213,'New Data'!A:E,2,FALSE)</f>
        <v>Male</v>
      </c>
      <c r="Q213" s="7">
        <f>VLOOKUP(A213,'New Data'!A:E,3,FALSE)</f>
        <v>62</v>
      </c>
      <c r="R213" s="7" t="str">
        <f>VLOOKUP(A213,'New Data'!A:E,4,FALSE)</f>
        <v>South Carolina</v>
      </c>
      <c r="S213" s="9">
        <f>VLOOKUP(A213,'New Data'!A:E,5,FALSE)</f>
        <v>44948</v>
      </c>
      <c r="T213" s="10">
        <f t="shared" si="3"/>
        <v>371.0504802</v>
      </c>
      <c r="U213" s="11">
        <f t="shared" si="4"/>
        <v>0.002198783798</v>
      </c>
      <c r="V213" s="12">
        <f t="shared" si="5"/>
        <v>52.17897378</v>
      </c>
      <c r="W213" s="10">
        <f t="shared" si="6"/>
        <v>114.7302821</v>
      </c>
      <c r="X213" s="11">
        <f t="shared" si="7"/>
        <v>0.03092039716</v>
      </c>
    </row>
    <row r="214">
      <c r="A214" s="7" t="str">
        <f t="shared" si="1"/>
        <v>YXUGJ2459B</v>
      </c>
      <c r="B214" s="2" t="s">
        <v>1954</v>
      </c>
      <c r="C214" s="2" t="s">
        <v>1955</v>
      </c>
      <c r="D214" s="7" t="str">
        <f t="shared" si="2"/>
        <v>300x50 </v>
      </c>
      <c r="E214" s="2" t="s">
        <v>1956</v>
      </c>
      <c r="F214" s="2" t="s">
        <v>36</v>
      </c>
      <c r="G214" s="8" t="s">
        <v>106</v>
      </c>
      <c r="H214" s="2" t="s">
        <v>30</v>
      </c>
      <c r="I214" s="2" t="s">
        <v>31</v>
      </c>
      <c r="J214" s="2">
        <v>15602.0</v>
      </c>
      <c r="K214" s="2">
        <v>50.0</v>
      </c>
      <c r="L214" s="2">
        <v>7676.0</v>
      </c>
      <c r="M214" s="2">
        <v>13775.0</v>
      </c>
      <c r="N214" s="2">
        <v>1.0</v>
      </c>
      <c r="O214" s="3">
        <v>2600.894327</v>
      </c>
      <c r="P214" s="7" t="str">
        <f>VLOOKUP(A214,'New Data'!A:E,2,FALSE)</f>
        <v>Male</v>
      </c>
      <c r="Q214" s="7">
        <f>VLOOKUP(A214,'New Data'!A:E,3,FALSE)</f>
        <v>38</v>
      </c>
      <c r="R214" s="7" t="str">
        <f>VLOOKUP(A214,'New Data'!A:E,4,FALSE)</f>
        <v>Missouri</v>
      </c>
      <c r="S214" s="9">
        <f>VLOOKUP(A214,'New Data'!A:E,5,FALSE)</f>
        <v>45173</v>
      </c>
      <c r="T214" s="10">
        <f t="shared" si="3"/>
        <v>2600.894327</v>
      </c>
      <c r="U214" s="11">
        <f t="shared" si="4"/>
        <v>0.003204717344</v>
      </c>
      <c r="V214" s="12">
        <f t="shared" si="5"/>
        <v>52.01788654</v>
      </c>
      <c r="W214" s="10">
        <f t="shared" si="6"/>
        <v>166.7026232</v>
      </c>
      <c r="X214" s="11">
        <f t="shared" si="7"/>
        <v>0.006409434688</v>
      </c>
    </row>
    <row r="215">
      <c r="A215" s="7" t="str">
        <f t="shared" si="1"/>
        <v>HRVXJ7349Z</v>
      </c>
      <c r="B215" s="2" t="s">
        <v>1179</v>
      </c>
      <c r="C215" s="2" t="s">
        <v>1180</v>
      </c>
      <c r="D215" s="7" t="str">
        <f t="shared" si="2"/>
        <v>320x50 </v>
      </c>
      <c r="E215" s="2" t="s">
        <v>1181</v>
      </c>
      <c r="F215" s="2" t="s">
        <v>66</v>
      </c>
      <c r="G215" s="8" t="s">
        <v>426</v>
      </c>
      <c r="H215" s="2" t="s">
        <v>89</v>
      </c>
      <c r="I215" s="2" t="s">
        <v>31</v>
      </c>
      <c r="J215" s="2">
        <v>47360.0</v>
      </c>
      <c r="K215" s="2">
        <v>126.0</v>
      </c>
      <c r="L215" s="2">
        <v>8047.0</v>
      </c>
      <c r="M215" s="2">
        <v>33641.0</v>
      </c>
      <c r="N215" s="2">
        <v>9.0</v>
      </c>
      <c r="O215" s="3">
        <v>6502.274933</v>
      </c>
      <c r="P215" s="7" t="str">
        <f>VLOOKUP(A215,'New Data'!A:E,2,FALSE)</f>
        <v>Female</v>
      </c>
      <c r="Q215" s="7">
        <f>VLOOKUP(A215,'New Data'!A:E,3,FALSE)</f>
        <v>20</v>
      </c>
      <c r="R215" s="7" t="str">
        <f>VLOOKUP(A215,'New Data'!A:E,4,FALSE)</f>
        <v>Delaware</v>
      </c>
      <c r="S215" s="9">
        <f>VLOOKUP(A215,'New Data'!A:E,5,FALSE)</f>
        <v>45051</v>
      </c>
      <c r="T215" s="10">
        <f t="shared" si="3"/>
        <v>722.4749926</v>
      </c>
      <c r="U215" s="11">
        <f t="shared" si="4"/>
        <v>0.002660472973</v>
      </c>
      <c r="V215" s="12">
        <f t="shared" si="5"/>
        <v>51.60535661</v>
      </c>
      <c r="W215" s="10">
        <f t="shared" si="6"/>
        <v>137.2946565</v>
      </c>
      <c r="X215" s="11">
        <f t="shared" si="7"/>
        <v>0.01900337838</v>
      </c>
    </row>
    <row r="216">
      <c r="A216" s="7" t="str">
        <f t="shared" si="1"/>
        <v>NKXQD8942M</v>
      </c>
      <c r="B216" s="2" t="s">
        <v>912</v>
      </c>
      <c r="C216" s="2" t="s">
        <v>913</v>
      </c>
      <c r="D216" s="7" t="str">
        <f t="shared" si="2"/>
        <v>300x250 </v>
      </c>
      <c r="E216" s="2" t="s">
        <v>914</v>
      </c>
      <c r="F216" s="2" t="s">
        <v>41</v>
      </c>
      <c r="G216" s="8" t="s">
        <v>122</v>
      </c>
      <c r="H216" s="2" t="s">
        <v>48</v>
      </c>
      <c r="I216" s="2" t="s">
        <v>43</v>
      </c>
      <c r="J216" s="2">
        <v>17228.0</v>
      </c>
      <c r="K216" s="2">
        <v>30.0</v>
      </c>
      <c r="L216" s="2">
        <v>11116.0</v>
      </c>
      <c r="M216" s="2">
        <v>16044.0</v>
      </c>
      <c r="N216" s="2">
        <v>3.0</v>
      </c>
      <c r="O216" s="3">
        <v>1547.513459</v>
      </c>
      <c r="P216" s="7" t="str">
        <f>VLOOKUP(A216,'New Data'!A:E,2,FALSE)</f>
        <v>Female</v>
      </c>
      <c r="Q216" s="7">
        <f>VLOOKUP(A216,'New Data'!A:E,3,FALSE)</f>
        <v>36</v>
      </c>
      <c r="R216" s="7" t="str">
        <f>VLOOKUP(A216,'New Data'!A:E,4,FALSE)</f>
        <v>Texas</v>
      </c>
      <c r="S216" s="9">
        <f>VLOOKUP(A216,'New Data'!A:E,5,FALSE)</f>
        <v>45125</v>
      </c>
      <c r="T216" s="10">
        <f t="shared" si="3"/>
        <v>515.8378197</v>
      </c>
      <c r="U216" s="11">
        <f t="shared" si="4"/>
        <v>0.001741351289</v>
      </c>
      <c r="V216" s="12">
        <f t="shared" si="5"/>
        <v>51.58378197</v>
      </c>
      <c r="W216" s="10">
        <f t="shared" si="6"/>
        <v>89.8254852</v>
      </c>
      <c r="X216" s="11">
        <f t="shared" si="7"/>
        <v>0.01741351289</v>
      </c>
    </row>
    <row r="217">
      <c r="A217" s="7" t="str">
        <f t="shared" si="1"/>
        <v>MRWWP1933D</v>
      </c>
      <c r="B217" s="2" t="s">
        <v>304</v>
      </c>
      <c r="C217" s="2" t="s">
        <v>305</v>
      </c>
      <c r="D217" s="7" t="str">
        <f t="shared" si="2"/>
        <v>320x50 </v>
      </c>
      <c r="E217" s="2" t="s">
        <v>306</v>
      </c>
      <c r="F217" s="2" t="s">
        <v>28</v>
      </c>
      <c r="G217" s="8" t="s">
        <v>207</v>
      </c>
      <c r="H217" s="2" t="s">
        <v>30</v>
      </c>
      <c r="I217" s="2" t="s">
        <v>31</v>
      </c>
      <c r="J217" s="2">
        <v>55445.0</v>
      </c>
      <c r="K217" s="2">
        <v>155.0</v>
      </c>
      <c r="L217" s="2">
        <v>4565.0</v>
      </c>
      <c r="M217" s="2">
        <v>53407.0</v>
      </c>
      <c r="N217" s="2">
        <v>36.0</v>
      </c>
      <c r="O217" s="3">
        <v>7948.480752</v>
      </c>
      <c r="P217" s="7" t="str">
        <f>VLOOKUP(A217,'New Data'!A:E,2,FALSE)</f>
        <v>Female</v>
      </c>
      <c r="Q217" s="7">
        <f>VLOOKUP(A217,'New Data'!A:E,3,FALSE)</f>
        <v>47</v>
      </c>
      <c r="R217" s="7" t="str">
        <f>VLOOKUP(A217,'New Data'!A:E,4,FALSE)</f>
        <v>Kentucky</v>
      </c>
      <c r="S217" s="9">
        <f>VLOOKUP(A217,'New Data'!A:E,5,FALSE)</f>
        <v>45017</v>
      </c>
      <c r="T217" s="10">
        <f t="shared" si="3"/>
        <v>220.791132</v>
      </c>
      <c r="U217" s="11">
        <f t="shared" si="4"/>
        <v>0.002795563171</v>
      </c>
      <c r="V217" s="12">
        <f t="shared" si="5"/>
        <v>51.28052098</v>
      </c>
      <c r="W217" s="10">
        <f t="shared" si="6"/>
        <v>143.3579358</v>
      </c>
      <c r="X217" s="11">
        <f t="shared" si="7"/>
        <v>0.06492920913</v>
      </c>
    </row>
    <row r="218">
      <c r="A218" s="7" t="str">
        <f t="shared" si="1"/>
        <v>MDRXP7045D</v>
      </c>
      <c r="B218" s="2" t="s">
        <v>1963</v>
      </c>
      <c r="C218" s="2" t="s">
        <v>1964</v>
      </c>
      <c r="D218" s="7" t="str">
        <f t="shared" si="2"/>
        <v>320x50 </v>
      </c>
      <c r="E218" s="2" t="s">
        <v>917</v>
      </c>
      <c r="F218" s="2" t="s">
        <v>41</v>
      </c>
      <c r="G218" s="8" t="s">
        <v>375</v>
      </c>
      <c r="H218" s="2" t="s">
        <v>30</v>
      </c>
      <c r="I218" s="2" t="s">
        <v>31</v>
      </c>
      <c r="J218" s="2">
        <v>25377.0</v>
      </c>
      <c r="K218" s="2">
        <v>101.0</v>
      </c>
      <c r="L218" s="2">
        <v>16698.0</v>
      </c>
      <c r="M218" s="2">
        <v>23798.0</v>
      </c>
      <c r="N218" s="2">
        <v>2.0</v>
      </c>
      <c r="O218" s="3">
        <v>5175.142919</v>
      </c>
      <c r="P218" s="7" t="str">
        <f>VLOOKUP(A218,'New Data'!A:E,2,FALSE)</f>
        <v>Male</v>
      </c>
      <c r="Q218" s="7">
        <f>VLOOKUP(A218,'New Data'!A:E,3,FALSE)</f>
        <v>40</v>
      </c>
      <c r="R218" s="7" t="str">
        <f>VLOOKUP(A218,'New Data'!A:E,4,FALSE)</f>
        <v>Utah</v>
      </c>
      <c r="S218" s="9">
        <f>VLOOKUP(A218,'New Data'!A:E,5,FALSE)</f>
        <v>45092</v>
      </c>
      <c r="T218" s="10">
        <f t="shared" si="3"/>
        <v>2587.57146</v>
      </c>
      <c r="U218" s="11">
        <f t="shared" si="4"/>
        <v>0.003979981873</v>
      </c>
      <c r="V218" s="12">
        <f t="shared" si="5"/>
        <v>51.2390388</v>
      </c>
      <c r="W218" s="10">
        <f t="shared" si="6"/>
        <v>203.9304456</v>
      </c>
      <c r="X218" s="11">
        <f t="shared" si="7"/>
        <v>0.007881152224</v>
      </c>
    </row>
    <row r="219">
      <c r="A219" s="7" t="str">
        <f t="shared" si="1"/>
        <v>WSVWR6700T</v>
      </c>
      <c r="B219" s="2" t="s">
        <v>644</v>
      </c>
      <c r="C219" s="2" t="s">
        <v>645</v>
      </c>
      <c r="D219" s="7" t="str">
        <f t="shared" si="2"/>
        <v>300x250 </v>
      </c>
      <c r="E219" s="2" t="s">
        <v>646</v>
      </c>
      <c r="F219" s="2" t="s">
        <v>66</v>
      </c>
      <c r="G219" s="8" t="s">
        <v>29</v>
      </c>
      <c r="H219" s="2" t="s">
        <v>30</v>
      </c>
      <c r="I219" s="2" t="s">
        <v>53</v>
      </c>
      <c r="J219" s="2">
        <v>39163.0</v>
      </c>
      <c r="K219" s="2">
        <v>113.0</v>
      </c>
      <c r="L219" s="2">
        <v>16254.0</v>
      </c>
      <c r="M219" s="2">
        <v>36526.0</v>
      </c>
      <c r="N219" s="2">
        <v>15.0</v>
      </c>
      <c r="O219" s="3">
        <v>5692.765813</v>
      </c>
      <c r="P219" s="7" t="str">
        <f>VLOOKUP(A219,'New Data'!A:E,2,FALSE)</f>
        <v>Female</v>
      </c>
      <c r="Q219" s="7">
        <f>VLOOKUP(A219,'New Data'!A:E,3,FALSE)</f>
        <v>37</v>
      </c>
      <c r="R219" s="7" t="str">
        <f>VLOOKUP(A219,'New Data'!A:E,4,FALSE)</f>
        <v>Massachusetts</v>
      </c>
      <c r="S219" s="9">
        <f>VLOOKUP(A219,'New Data'!A:E,5,FALSE)</f>
        <v>45565</v>
      </c>
      <c r="T219" s="10">
        <f t="shared" si="3"/>
        <v>379.5177209</v>
      </c>
      <c r="U219" s="11">
        <f t="shared" si="4"/>
        <v>0.002885376503</v>
      </c>
      <c r="V219" s="12">
        <f t="shared" si="5"/>
        <v>50.37845852</v>
      </c>
      <c r="W219" s="10">
        <f t="shared" si="6"/>
        <v>145.3608205</v>
      </c>
      <c r="X219" s="11">
        <f t="shared" si="7"/>
        <v>0.03830145801</v>
      </c>
    </row>
    <row r="220">
      <c r="A220" s="7" t="str">
        <f t="shared" si="1"/>
        <v>ZAJWN7862U</v>
      </c>
      <c r="B220" s="2" t="s">
        <v>1817</v>
      </c>
      <c r="C220" s="2" t="s">
        <v>1818</v>
      </c>
      <c r="D220" s="7" t="str">
        <f t="shared" si="2"/>
        <v>300x250 </v>
      </c>
      <c r="E220" s="2" t="s">
        <v>1819</v>
      </c>
      <c r="F220" s="2" t="s">
        <v>36</v>
      </c>
      <c r="G220" s="8" t="s">
        <v>408</v>
      </c>
      <c r="H220" s="2" t="s">
        <v>30</v>
      </c>
      <c r="I220" s="2" t="s">
        <v>31</v>
      </c>
      <c r="J220" s="2">
        <v>9130.0</v>
      </c>
      <c r="K220" s="2">
        <v>33.0</v>
      </c>
      <c r="L220" s="2">
        <v>3721.0</v>
      </c>
      <c r="M220" s="2">
        <v>5564.0</v>
      </c>
      <c r="N220" s="2">
        <v>1.0</v>
      </c>
      <c r="O220" s="3">
        <v>1655.792857</v>
      </c>
      <c r="P220" s="7" t="str">
        <f>VLOOKUP(A220,'New Data'!A:E,2,FALSE)</f>
        <v>Female</v>
      </c>
      <c r="Q220" s="7">
        <f>VLOOKUP(A220,'New Data'!A:E,3,FALSE)</f>
        <v>34</v>
      </c>
      <c r="R220" s="7" t="str">
        <f>VLOOKUP(A220,'New Data'!A:E,4,FALSE)</f>
        <v>Illinois</v>
      </c>
      <c r="S220" s="9">
        <f>VLOOKUP(A220,'New Data'!A:E,5,FALSE)</f>
        <v>45546</v>
      </c>
      <c r="T220" s="10">
        <f t="shared" si="3"/>
        <v>1655.792857</v>
      </c>
      <c r="U220" s="11">
        <f t="shared" si="4"/>
        <v>0.003614457831</v>
      </c>
      <c r="V220" s="12">
        <f t="shared" si="5"/>
        <v>50.17554112</v>
      </c>
      <c r="W220" s="10">
        <f t="shared" si="6"/>
        <v>181.3573775</v>
      </c>
      <c r="X220" s="11">
        <f t="shared" si="7"/>
        <v>0.01095290252</v>
      </c>
    </row>
    <row r="221">
      <c r="A221" s="7" t="str">
        <f t="shared" si="1"/>
        <v>DBQPZ0065J</v>
      </c>
      <c r="B221" s="2" t="s">
        <v>1132</v>
      </c>
      <c r="C221" s="2" t="s">
        <v>1133</v>
      </c>
      <c r="D221" s="7" t="str">
        <f t="shared" si="2"/>
        <v>320x50 </v>
      </c>
      <c r="E221" s="2" t="s">
        <v>1134</v>
      </c>
      <c r="F221" s="2" t="s">
        <v>36</v>
      </c>
      <c r="G221" s="8" t="s">
        <v>79</v>
      </c>
      <c r="H221" s="2" t="s">
        <v>89</v>
      </c>
      <c r="I221" s="2" t="s">
        <v>31</v>
      </c>
      <c r="J221" s="2">
        <v>16227.0</v>
      </c>
      <c r="K221" s="2">
        <v>40.0</v>
      </c>
      <c r="L221" s="2">
        <v>9438.0</v>
      </c>
      <c r="M221" s="2">
        <v>15611.0</v>
      </c>
      <c r="N221" s="2">
        <v>3.0</v>
      </c>
      <c r="O221" s="3">
        <v>1991.94384</v>
      </c>
      <c r="P221" s="7" t="str">
        <f>VLOOKUP(A221,'New Data'!A:E,2,FALSE)</f>
        <v>Female</v>
      </c>
      <c r="Q221" s="7">
        <f>VLOOKUP(A221,'New Data'!A:E,3,FALSE)</f>
        <v>36</v>
      </c>
      <c r="R221" s="7" t="str">
        <f>VLOOKUP(A221,'New Data'!A:E,4,FALSE)</f>
        <v>Illinois</v>
      </c>
      <c r="S221" s="9">
        <f>VLOOKUP(A221,'New Data'!A:E,5,FALSE)</f>
        <v>45509</v>
      </c>
      <c r="T221" s="10">
        <f t="shared" si="3"/>
        <v>663.98128</v>
      </c>
      <c r="U221" s="11">
        <f t="shared" si="4"/>
        <v>0.002465027423</v>
      </c>
      <c r="V221" s="12">
        <f t="shared" si="5"/>
        <v>49.798596</v>
      </c>
      <c r="W221" s="10">
        <f t="shared" si="6"/>
        <v>122.7549048</v>
      </c>
      <c r="X221" s="11">
        <f t="shared" si="7"/>
        <v>0.01848770568</v>
      </c>
    </row>
    <row r="222">
      <c r="A222" s="7" t="str">
        <f t="shared" si="1"/>
        <v>ZFWXT7245G</v>
      </c>
      <c r="B222" s="2" t="s">
        <v>1753</v>
      </c>
      <c r="C222" s="2" t="s">
        <v>1754</v>
      </c>
      <c r="D222" s="7" t="str">
        <f t="shared" si="2"/>
        <v>300x50 </v>
      </c>
      <c r="E222" s="2" t="s">
        <v>1755</v>
      </c>
      <c r="F222" s="2" t="s">
        <v>28</v>
      </c>
      <c r="G222" s="8" t="s">
        <v>1756</v>
      </c>
      <c r="H222" s="2" t="s">
        <v>62</v>
      </c>
      <c r="I222" s="2" t="s">
        <v>31</v>
      </c>
      <c r="J222" s="2">
        <v>8862.0</v>
      </c>
      <c r="K222" s="2">
        <v>30.0</v>
      </c>
      <c r="L222" s="2">
        <v>1359.0</v>
      </c>
      <c r="M222" s="2">
        <v>7114.0</v>
      </c>
      <c r="N222" s="2">
        <v>1.0</v>
      </c>
      <c r="O222" s="3">
        <v>1481.945157</v>
      </c>
      <c r="P222" s="7" t="str">
        <f>VLOOKUP(A222,'New Data'!A:E,2,FALSE)</f>
        <v>Male</v>
      </c>
      <c r="Q222" s="7">
        <f>VLOOKUP(A222,'New Data'!A:E,3,FALSE)</f>
        <v>25</v>
      </c>
      <c r="R222" s="7" t="str">
        <f>VLOOKUP(A222,'New Data'!A:E,4,FALSE)</f>
        <v>Maine</v>
      </c>
      <c r="S222" s="9">
        <f>VLOOKUP(A222,'New Data'!A:E,5,FALSE)</f>
        <v>45452</v>
      </c>
      <c r="T222" s="10">
        <f t="shared" si="3"/>
        <v>1481.945157</v>
      </c>
      <c r="U222" s="11">
        <f t="shared" si="4"/>
        <v>0.003385240352</v>
      </c>
      <c r="V222" s="12">
        <f t="shared" si="5"/>
        <v>49.3981719</v>
      </c>
      <c r="W222" s="10">
        <f t="shared" si="6"/>
        <v>167.2246848</v>
      </c>
      <c r="X222" s="11">
        <f t="shared" si="7"/>
        <v>0.01128413451</v>
      </c>
    </row>
    <row r="223">
      <c r="A223" s="7" t="str">
        <f t="shared" si="1"/>
        <v>BUFTA5555M</v>
      </c>
      <c r="B223" s="2" t="s">
        <v>1035</v>
      </c>
      <c r="C223" s="2" t="s">
        <v>1036</v>
      </c>
      <c r="D223" s="7" t="str">
        <f t="shared" si="2"/>
        <v>300x250 </v>
      </c>
      <c r="E223" s="2" t="s">
        <v>1002</v>
      </c>
      <c r="F223" s="2" t="s">
        <v>41</v>
      </c>
      <c r="G223" s="8" t="s">
        <v>340</v>
      </c>
      <c r="H223" s="2" t="s">
        <v>48</v>
      </c>
      <c r="I223" s="2" t="s">
        <v>53</v>
      </c>
      <c r="J223" s="2">
        <v>45711.0</v>
      </c>
      <c r="K223" s="2">
        <v>130.0</v>
      </c>
      <c r="L223" s="2">
        <v>23052.0</v>
      </c>
      <c r="M223" s="2">
        <v>42375.0</v>
      </c>
      <c r="N223" s="2">
        <v>11.0</v>
      </c>
      <c r="O223" s="3">
        <v>6417.876169</v>
      </c>
      <c r="P223" s="7" t="str">
        <f>VLOOKUP(A223,'New Data'!A:E,2,FALSE)</f>
        <v>Male</v>
      </c>
      <c r="Q223" s="7">
        <f>VLOOKUP(A223,'New Data'!A:E,3,FALSE)</f>
        <v>63</v>
      </c>
      <c r="R223" s="7" t="str">
        <f>VLOOKUP(A223,'New Data'!A:E,4,FALSE)</f>
        <v>Hawaii</v>
      </c>
      <c r="S223" s="9">
        <f>VLOOKUP(A223,'New Data'!A:E,5,FALSE)</f>
        <v>45074</v>
      </c>
      <c r="T223" s="10">
        <f t="shared" si="3"/>
        <v>583.4432881</v>
      </c>
      <c r="U223" s="11">
        <f t="shared" si="4"/>
        <v>0.002843954409</v>
      </c>
      <c r="V223" s="12">
        <f t="shared" si="5"/>
        <v>49.36827822</v>
      </c>
      <c r="W223" s="10">
        <f t="shared" si="6"/>
        <v>140.4011325</v>
      </c>
      <c r="X223" s="11">
        <f t="shared" si="7"/>
        <v>0.02406422962</v>
      </c>
    </row>
    <row r="224">
      <c r="A224" s="7" t="str">
        <f t="shared" si="1"/>
        <v>VRAEE9947R</v>
      </c>
      <c r="B224" s="2" t="s">
        <v>319</v>
      </c>
      <c r="C224" s="2" t="s">
        <v>320</v>
      </c>
      <c r="D224" s="7" t="str">
        <f t="shared" si="2"/>
        <v>320x50 </v>
      </c>
      <c r="E224" s="2" t="s">
        <v>321</v>
      </c>
      <c r="F224" s="2" t="s">
        <v>28</v>
      </c>
      <c r="G224" s="8" t="s">
        <v>322</v>
      </c>
      <c r="H224" s="2" t="s">
        <v>220</v>
      </c>
      <c r="I224" s="2" t="s">
        <v>31</v>
      </c>
      <c r="J224" s="2">
        <v>12148.0</v>
      </c>
      <c r="K224" s="2">
        <v>40.0</v>
      </c>
      <c r="L224" s="2">
        <v>7950.0</v>
      </c>
      <c r="M224" s="2">
        <v>11360.0</v>
      </c>
      <c r="N224" s="2">
        <v>9.0</v>
      </c>
      <c r="O224" s="3">
        <v>1936.008049</v>
      </c>
      <c r="P224" s="7" t="str">
        <f>VLOOKUP(A224,'New Data'!A:E,2,FALSE)</f>
        <v>Female</v>
      </c>
      <c r="Q224" s="7">
        <f>VLOOKUP(A224,'New Data'!A:E,3,FALSE)</f>
        <v>47</v>
      </c>
      <c r="R224" s="7" t="str">
        <f>VLOOKUP(A224,'New Data'!A:E,4,FALSE)</f>
        <v>Maryland</v>
      </c>
      <c r="S224" s="9">
        <f>VLOOKUP(A224,'New Data'!A:E,5,FALSE)</f>
        <v>45388</v>
      </c>
      <c r="T224" s="10">
        <f t="shared" si="3"/>
        <v>215.1120054</v>
      </c>
      <c r="U224" s="11">
        <f t="shared" si="4"/>
        <v>0.003292723082</v>
      </c>
      <c r="V224" s="12">
        <f t="shared" si="5"/>
        <v>48.40020123</v>
      </c>
      <c r="W224" s="10">
        <f t="shared" si="6"/>
        <v>159.3684597</v>
      </c>
      <c r="X224" s="11">
        <f t="shared" si="7"/>
        <v>0.07408626934</v>
      </c>
    </row>
    <row r="225">
      <c r="A225" s="7" t="str">
        <f t="shared" si="1"/>
        <v>NKXQD8942M</v>
      </c>
      <c r="B225" s="2" t="s">
        <v>1394</v>
      </c>
      <c r="C225" s="2" t="s">
        <v>1395</v>
      </c>
      <c r="D225" s="7" t="str">
        <f t="shared" si="2"/>
        <v>300x250 </v>
      </c>
      <c r="E225" s="2" t="s">
        <v>914</v>
      </c>
      <c r="F225" s="2" t="s">
        <v>66</v>
      </c>
      <c r="G225" s="8" t="s">
        <v>371</v>
      </c>
      <c r="H225" s="2" t="s">
        <v>48</v>
      </c>
      <c r="I225" s="2" t="s">
        <v>31</v>
      </c>
      <c r="J225" s="2">
        <v>43057.0</v>
      </c>
      <c r="K225" s="2">
        <v>122.0</v>
      </c>
      <c r="L225" s="2">
        <v>23767.0</v>
      </c>
      <c r="M225" s="2">
        <v>41484.0</v>
      </c>
      <c r="N225" s="2">
        <v>7.0</v>
      </c>
      <c r="O225" s="3">
        <v>5884.931394</v>
      </c>
      <c r="P225" s="7" t="str">
        <f>VLOOKUP(A225,'New Data'!A:E,2,FALSE)</f>
        <v>Female</v>
      </c>
      <c r="Q225" s="7">
        <f>VLOOKUP(A225,'New Data'!A:E,3,FALSE)</f>
        <v>36</v>
      </c>
      <c r="R225" s="7" t="str">
        <f>VLOOKUP(A225,'New Data'!A:E,4,FALSE)</f>
        <v>Texas</v>
      </c>
      <c r="S225" s="9">
        <f>VLOOKUP(A225,'New Data'!A:E,5,FALSE)</f>
        <v>45125</v>
      </c>
      <c r="T225" s="10">
        <f t="shared" si="3"/>
        <v>840.7044849</v>
      </c>
      <c r="U225" s="11">
        <f t="shared" si="4"/>
        <v>0.002833453329</v>
      </c>
      <c r="V225" s="12">
        <f t="shared" si="5"/>
        <v>48.23714257</v>
      </c>
      <c r="W225" s="10">
        <f t="shared" si="6"/>
        <v>136.6776922</v>
      </c>
      <c r="X225" s="11">
        <f t="shared" si="7"/>
        <v>0.0162575191</v>
      </c>
    </row>
    <row r="226">
      <c r="A226" s="7" t="str">
        <f t="shared" si="1"/>
        <v>QETJS1358H</v>
      </c>
      <c r="B226" s="2" t="s">
        <v>1590</v>
      </c>
      <c r="C226" s="2" t="s">
        <v>1591</v>
      </c>
      <c r="D226" s="7" t="str">
        <f t="shared" si="2"/>
        <v>320x50 </v>
      </c>
      <c r="E226" s="2" t="s">
        <v>800</v>
      </c>
      <c r="F226" s="2" t="s">
        <v>28</v>
      </c>
      <c r="G226" s="8" t="s">
        <v>709</v>
      </c>
      <c r="H226" s="2" t="s">
        <v>62</v>
      </c>
      <c r="I226" s="2" t="s">
        <v>31</v>
      </c>
      <c r="J226" s="2">
        <v>27032.0</v>
      </c>
      <c r="K226" s="2">
        <v>110.0</v>
      </c>
      <c r="L226" s="2">
        <v>21893.0</v>
      </c>
      <c r="M226" s="2">
        <v>26127.0</v>
      </c>
      <c r="N226" s="2">
        <v>5.0</v>
      </c>
      <c r="O226" s="3">
        <v>5292.896913</v>
      </c>
      <c r="P226" s="7" t="str">
        <f>VLOOKUP(A226,'New Data'!A:E,2,FALSE)</f>
        <v>Male</v>
      </c>
      <c r="Q226" s="7">
        <f>VLOOKUP(A226,'New Data'!A:E,3,FALSE)</f>
        <v>58</v>
      </c>
      <c r="R226" s="7" t="str">
        <f>VLOOKUP(A226,'New Data'!A:E,4,FALSE)</f>
        <v>Washington</v>
      </c>
      <c r="S226" s="9">
        <f>VLOOKUP(A226,'New Data'!A:E,5,FALSE)</f>
        <v>45493</v>
      </c>
      <c r="T226" s="10">
        <f t="shared" si="3"/>
        <v>1058.579383</v>
      </c>
      <c r="U226" s="11">
        <f t="shared" si="4"/>
        <v>0.004069251258</v>
      </c>
      <c r="V226" s="12">
        <f t="shared" si="5"/>
        <v>48.11724466</v>
      </c>
      <c r="W226" s="10">
        <f t="shared" si="6"/>
        <v>195.8011584</v>
      </c>
      <c r="X226" s="11">
        <f t="shared" si="7"/>
        <v>0.01849659663</v>
      </c>
    </row>
    <row r="227">
      <c r="A227" s="7" t="str">
        <f t="shared" si="1"/>
        <v>IXGIU1790K</v>
      </c>
      <c r="B227" s="2" t="s">
        <v>1318</v>
      </c>
      <c r="C227" s="2" t="s">
        <v>1319</v>
      </c>
      <c r="D227" s="7" t="str">
        <f t="shared" si="2"/>
        <v>320x50 </v>
      </c>
      <c r="E227" s="2" t="s">
        <v>1320</v>
      </c>
      <c r="F227" s="2" t="s">
        <v>36</v>
      </c>
      <c r="G227" s="8" t="s">
        <v>334</v>
      </c>
      <c r="H227" s="2" t="s">
        <v>30</v>
      </c>
      <c r="I227" s="2" t="s">
        <v>31</v>
      </c>
      <c r="J227" s="2">
        <v>9222.0</v>
      </c>
      <c r="K227" s="2">
        <v>33.0</v>
      </c>
      <c r="L227" s="2">
        <v>5352.0</v>
      </c>
      <c r="M227" s="2">
        <v>8141.0</v>
      </c>
      <c r="N227" s="2">
        <v>2.0</v>
      </c>
      <c r="O227" s="3">
        <v>1583.164302</v>
      </c>
      <c r="P227" s="7" t="str">
        <f>VLOOKUP(A227,'New Data'!A:E,2,FALSE)</f>
        <v>Female</v>
      </c>
      <c r="Q227" s="7">
        <f>VLOOKUP(A227,'New Data'!A:E,3,FALSE)</f>
        <v>50</v>
      </c>
      <c r="R227" s="7" t="str">
        <f>VLOOKUP(A227,'New Data'!A:E,4,FALSE)</f>
        <v>South Carolina</v>
      </c>
      <c r="S227" s="9">
        <f>VLOOKUP(A227,'New Data'!A:E,5,FALSE)</f>
        <v>45480</v>
      </c>
      <c r="T227" s="10">
        <f t="shared" si="3"/>
        <v>791.582151</v>
      </c>
      <c r="U227" s="11">
        <f t="shared" si="4"/>
        <v>0.00357839948</v>
      </c>
      <c r="V227" s="12">
        <f t="shared" si="5"/>
        <v>47.97467582</v>
      </c>
      <c r="W227" s="10">
        <f t="shared" si="6"/>
        <v>171.672555</v>
      </c>
      <c r="X227" s="11">
        <f t="shared" si="7"/>
        <v>0.02168726957</v>
      </c>
    </row>
    <row r="228">
      <c r="A228" s="7" t="str">
        <f t="shared" si="1"/>
        <v>WVAIV4666J</v>
      </c>
      <c r="B228" s="2" t="s">
        <v>1809</v>
      </c>
      <c r="C228" s="2" t="s">
        <v>1810</v>
      </c>
      <c r="D228" s="7" t="str">
        <f t="shared" si="2"/>
        <v>320x50 </v>
      </c>
      <c r="E228" s="2" t="s">
        <v>1611</v>
      </c>
      <c r="F228" s="2" t="s">
        <v>41</v>
      </c>
      <c r="G228" s="8" t="s">
        <v>1811</v>
      </c>
      <c r="H228" s="2" t="s">
        <v>30</v>
      </c>
      <c r="I228" s="2" t="s">
        <v>31</v>
      </c>
      <c r="J228" s="2">
        <v>10093.0</v>
      </c>
      <c r="K228" s="2">
        <v>65.0</v>
      </c>
      <c r="L228" s="2">
        <v>3901.0</v>
      </c>
      <c r="M228" s="2">
        <v>9645.0</v>
      </c>
      <c r="N228" s="2">
        <v>2.0</v>
      </c>
      <c r="O228" s="3">
        <v>3105.283004</v>
      </c>
      <c r="P228" s="7" t="str">
        <f>VLOOKUP(A228,'New Data'!A:E,2,FALSE)</f>
        <v>Female</v>
      </c>
      <c r="Q228" s="7">
        <f>VLOOKUP(A228,'New Data'!A:E,3,FALSE)</f>
        <v>50</v>
      </c>
      <c r="R228" s="7" t="str">
        <f>VLOOKUP(A228,'New Data'!A:E,4,FALSE)</f>
        <v>Idaho</v>
      </c>
      <c r="S228" s="9">
        <f>VLOOKUP(A228,'New Data'!A:E,5,FALSE)</f>
        <v>45135</v>
      </c>
      <c r="T228" s="10">
        <f t="shared" si="3"/>
        <v>1552.641502</v>
      </c>
      <c r="U228" s="11">
        <f t="shared" si="4"/>
        <v>0.006440107005</v>
      </c>
      <c r="V228" s="12">
        <f t="shared" si="5"/>
        <v>47.77358468</v>
      </c>
      <c r="W228" s="10">
        <f t="shared" si="6"/>
        <v>307.6669973</v>
      </c>
      <c r="X228" s="11">
        <f t="shared" si="7"/>
        <v>0.01981571386</v>
      </c>
    </row>
    <row r="229">
      <c r="A229" s="7" t="str">
        <f t="shared" si="1"/>
        <v>TMWLJ3345S</v>
      </c>
      <c r="B229" s="2" t="s">
        <v>1408</v>
      </c>
      <c r="C229" s="2" t="s">
        <v>1409</v>
      </c>
      <c r="D229" s="7" t="str">
        <f t="shared" si="2"/>
        <v>300x50 </v>
      </c>
      <c r="E229" s="2" t="s">
        <v>1410</v>
      </c>
      <c r="F229" s="2" t="s">
        <v>28</v>
      </c>
      <c r="G229" s="8" t="s">
        <v>871</v>
      </c>
      <c r="H229" s="2" t="s">
        <v>48</v>
      </c>
      <c r="I229" s="2" t="s">
        <v>31</v>
      </c>
      <c r="J229" s="2">
        <v>40929.0</v>
      </c>
      <c r="K229" s="2">
        <v>142.0</v>
      </c>
      <c r="L229" s="2">
        <v>9249.0</v>
      </c>
      <c r="M229" s="2">
        <v>31564.0</v>
      </c>
      <c r="N229" s="2">
        <v>8.0</v>
      </c>
      <c r="O229" s="3">
        <v>6764.520637</v>
      </c>
      <c r="P229" s="7" t="str">
        <f>VLOOKUP(A229,'New Data'!A:E,2,FALSE)</f>
        <v>Male</v>
      </c>
      <c r="Q229" s="7">
        <f>VLOOKUP(A229,'New Data'!A:E,3,FALSE)</f>
        <v>39</v>
      </c>
      <c r="R229" s="7" t="str">
        <f>VLOOKUP(A229,'New Data'!A:E,4,FALSE)</f>
        <v>Hawaii</v>
      </c>
      <c r="S229" s="9">
        <f>VLOOKUP(A229,'New Data'!A:E,5,FALSE)</f>
        <v>45061</v>
      </c>
      <c r="T229" s="10">
        <f t="shared" si="3"/>
        <v>845.5650796</v>
      </c>
      <c r="U229" s="11">
        <f t="shared" si="4"/>
        <v>0.003469422659</v>
      </c>
      <c r="V229" s="12">
        <f t="shared" si="5"/>
        <v>47.63746927</v>
      </c>
      <c r="W229" s="10">
        <f t="shared" si="6"/>
        <v>165.2745153</v>
      </c>
      <c r="X229" s="11">
        <f t="shared" si="7"/>
        <v>0.01954604315</v>
      </c>
    </row>
    <row r="230">
      <c r="A230" s="7" t="str">
        <f t="shared" si="1"/>
        <v>PQLGX6807T</v>
      </c>
      <c r="B230" s="2" t="s">
        <v>1400</v>
      </c>
      <c r="C230" s="2" t="s">
        <v>1401</v>
      </c>
      <c r="D230" s="7" t="str">
        <f t="shared" si="2"/>
        <v>300x250 </v>
      </c>
      <c r="E230" s="2" t="s">
        <v>1402</v>
      </c>
      <c r="F230" s="2" t="s">
        <v>36</v>
      </c>
      <c r="G230" s="8" t="s">
        <v>713</v>
      </c>
      <c r="H230" s="2" t="s">
        <v>30</v>
      </c>
      <c r="I230" s="2" t="s">
        <v>53</v>
      </c>
      <c r="J230" s="2">
        <v>16175.0</v>
      </c>
      <c r="K230" s="2">
        <v>35.0</v>
      </c>
      <c r="L230" s="2">
        <v>1923.0</v>
      </c>
      <c r="M230" s="2">
        <v>15085.0</v>
      </c>
      <c r="N230" s="2">
        <v>2.0</v>
      </c>
      <c r="O230" s="3">
        <v>1649.069475</v>
      </c>
      <c r="P230" s="7" t="str">
        <f>VLOOKUP(A230,'New Data'!A:E,2,FALSE)</f>
        <v>Male</v>
      </c>
      <c r="Q230" s="7">
        <f>VLOOKUP(A230,'New Data'!A:E,3,FALSE)</f>
        <v>62</v>
      </c>
      <c r="R230" s="7" t="str">
        <f>VLOOKUP(A230,'New Data'!A:E,4,FALSE)</f>
        <v>South Dakota</v>
      </c>
      <c r="S230" s="9">
        <f>VLOOKUP(A230,'New Data'!A:E,5,FALSE)</f>
        <v>45175</v>
      </c>
      <c r="T230" s="10">
        <f t="shared" si="3"/>
        <v>824.5347375</v>
      </c>
      <c r="U230" s="11">
        <f t="shared" si="4"/>
        <v>0.002163833076</v>
      </c>
      <c r="V230" s="12">
        <f t="shared" si="5"/>
        <v>47.11627071</v>
      </c>
      <c r="W230" s="10">
        <f t="shared" si="6"/>
        <v>101.951745</v>
      </c>
      <c r="X230" s="11">
        <f t="shared" si="7"/>
        <v>0.01236476043</v>
      </c>
    </row>
    <row r="231">
      <c r="A231" s="7" t="str">
        <f t="shared" si="1"/>
        <v>JHJPD1937B</v>
      </c>
      <c r="B231" s="2" t="s">
        <v>783</v>
      </c>
      <c r="C231" s="2" t="s">
        <v>784</v>
      </c>
      <c r="D231" s="7" t="str">
        <f t="shared" si="2"/>
        <v>320x50 </v>
      </c>
      <c r="E231" s="2" t="s">
        <v>785</v>
      </c>
      <c r="F231" s="2" t="s">
        <v>36</v>
      </c>
      <c r="G231" s="8" t="s">
        <v>726</v>
      </c>
      <c r="H231" s="2" t="s">
        <v>786</v>
      </c>
      <c r="I231" s="2" t="s">
        <v>31</v>
      </c>
      <c r="J231" s="2">
        <v>43367.0</v>
      </c>
      <c r="K231" s="2">
        <v>111.0</v>
      </c>
      <c r="L231" s="2">
        <v>14306.0</v>
      </c>
      <c r="M231" s="2">
        <v>39750.0</v>
      </c>
      <c r="N231" s="2">
        <v>12.0</v>
      </c>
      <c r="O231" s="3">
        <v>5214.298693</v>
      </c>
      <c r="P231" s="7" t="str">
        <f>VLOOKUP(A231,'New Data'!A:E,2,FALSE)</f>
        <v>Male</v>
      </c>
      <c r="Q231" s="7">
        <f>VLOOKUP(A231,'New Data'!A:E,3,FALSE)</f>
        <v>30</v>
      </c>
      <c r="R231" s="7" t="str">
        <f>VLOOKUP(A231,'New Data'!A:E,4,FALSE)</f>
        <v>Ohio</v>
      </c>
      <c r="S231" s="9">
        <f>VLOOKUP(A231,'New Data'!A:E,5,FALSE)</f>
        <v>45154</v>
      </c>
      <c r="T231" s="10">
        <f t="shared" si="3"/>
        <v>434.5248911</v>
      </c>
      <c r="U231" s="11">
        <f t="shared" si="4"/>
        <v>0.002559549888</v>
      </c>
      <c r="V231" s="12">
        <f t="shared" si="5"/>
        <v>46.9756639</v>
      </c>
      <c r="W231" s="10">
        <f t="shared" si="6"/>
        <v>120.2365553</v>
      </c>
      <c r="X231" s="11">
        <f t="shared" si="7"/>
        <v>0.0276708096</v>
      </c>
    </row>
    <row r="232">
      <c r="A232" s="7" t="str">
        <f t="shared" si="1"/>
        <v>VMYST9432L</v>
      </c>
      <c r="B232" s="2" t="s">
        <v>1695</v>
      </c>
      <c r="C232" s="2" t="s">
        <v>1696</v>
      </c>
      <c r="D232" s="7" t="str">
        <f t="shared" si="2"/>
        <v>300x250 </v>
      </c>
      <c r="E232" s="2" t="s">
        <v>1697</v>
      </c>
      <c r="F232" s="2" t="s">
        <v>41</v>
      </c>
      <c r="G232" s="8" t="s">
        <v>475</v>
      </c>
      <c r="H232" s="2" t="s">
        <v>71</v>
      </c>
      <c r="I232" s="2" t="s">
        <v>31</v>
      </c>
      <c r="J232" s="2">
        <v>10389.0</v>
      </c>
      <c r="K232" s="2">
        <v>55.0</v>
      </c>
      <c r="L232" s="2">
        <v>8161.0</v>
      </c>
      <c r="M232" s="2">
        <v>9951.0</v>
      </c>
      <c r="N232" s="2">
        <v>2.0</v>
      </c>
      <c r="O232" s="3">
        <v>2582.493847</v>
      </c>
      <c r="P232" s="7" t="str">
        <f>VLOOKUP(A232,'New Data'!A:E,2,FALSE)</f>
        <v>Male</v>
      </c>
      <c r="Q232" s="7">
        <f>VLOOKUP(A232,'New Data'!A:E,3,FALSE)</f>
        <v>61</v>
      </c>
      <c r="R232" s="7" t="str">
        <f>VLOOKUP(A232,'New Data'!A:E,4,FALSE)</f>
        <v>Alaska</v>
      </c>
      <c r="S232" s="9">
        <f>VLOOKUP(A232,'New Data'!A:E,5,FALSE)</f>
        <v>45147</v>
      </c>
      <c r="T232" s="10">
        <f t="shared" si="3"/>
        <v>1291.246924</v>
      </c>
      <c r="U232" s="11">
        <f t="shared" si="4"/>
        <v>0.005294061026</v>
      </c>
      <c r="V232" s="12">
        <f t="shared" si="5"/>
        <v>46.95443358</v>
      </c>
      <c r="W232" s="10">
        <f t="shared" si="6"/>
        <v>248.5796368</v>
      </c>
      <c r="X232" s="11">
        <f t="shared" si="7"/>
        <v>0.019251131</v>
      </c>
    </row>
    <row r="233">
      <c r="A233" s="7" t="str">
        <f t="shared" si="1"/>
        <v>UHQLB1940F</v>
      </c>
      <c r="B233" s="2" t="s">
        <v>1536</v>
      </c>
      <c r="C233" s="2" t="s">
        <v>1537</v>
      </c>
      <c r="D233" s="7" t="str">
        <f t="shared" si="2"/>
        <v>320x50 </v>
      </c>
      <c r="E233" s="2" t="s">
        <v>1538</v>
      </c>
      <c r="F233" s="2" t="s">
        <v>66</v>
      </c>
      <c r="G233" s="8" t="s">
        <v>1539</v>
      </c>
      <c r="H233" s="2" t="s">
        <v>71</v>
      </c>
      <c r="I233" s="2" t="s">
        <v>31</v>
      </c>
      <c r="J233" s="2">
        <v>19829.0</v>
      </c>
      <c r="K233" s="2">
        <v>42.0</v>
      </c>
      <c r="L233" s="2">
        <v>15071.0</v>
      </c>
      <c r="M233" s="2">
        <v>19095.0</v>
      </c>
      <c r="N233" s="2">
        <v>2.0</v>
      </c>
      <c r="O233" s="3">
        <v>1952.463773</v>
      </c>
      <c r="P233" s="7" t="str">
        <f>VLOOKUP(A233,'New Data'!A:E,2,FALSE)</f>
        <v>Female</v>
      </c>
      <c r="Q233" s="7">
        <f>VLOOKUP(A233,'New Data'!A:E,3,FALSE)</f>
        <v>49</v>
      </c>
      <c r="R233" s="7" t="str">
        <f>VLOOKUP(A233,'New Data'!A:E,4,FALSE)</f>
        <v>Mississippi</v>
      </c>
      <c r="S233" s="9">
        <f>VLOOKUP(A233,'New Data'!A:E,5,FALSE)</f>
        <v>45031</v>
      </c>
      <c r="T233" s="10">
        <f t="shared" si="3"/>
        <v>976.2318865</v>
      </c>
      <c r="U233" s="11">
        <f t="shared" si="4"/>
        <v>0.002118109839</v>
      </c>
      <c r="V233" s="12">
        <f t="shared" si="5"/>
        <v>46.48723269</v>
      </c>
      <c r="W233" s="10">
        <f t="shared" si="6"/>
        <v>98.46506496</v>
      </c>
      <c r="X233" s="11">
        <f t="shared" si="7"/>
        <v>0.01008623733</v>
      </c>
    </row>
    <row r="234">
      <c r="A234" s="7" t="str">
        <f t="shared" si="1"/>
        <v>XQRTH0321M</v>
      </c>
      <c r="B234" s="2" t="s">
        <v>465</v>
      </c>
      <c r="C234" s="2" t="s">
        <v>466</v>
      </c>
      <c r="D234" s="7" t="str">
        <f t="shared" si="2"/>
        <v>300x250 </v>
      </c>
      <c r="E234" s="2" t="s">
        <v>467</v>
      </c>
      <c r="F234" s="2" t="s">
        <v>36</v>
      </c>
      <c r="G234" s="8" t="s">
        <v>468</v>
      </c>
      <c r="H234" s="2" t="s">
        <v>30</v>
      </c>
      <c r="I234" s="2" t="s">
        <v>31</v>
      </c>
      <c r="J234" s="2">
        <v>17620.0</v>
      </c>
      <c r="K234" s="2">
        <v>52.0</v>
      </c>
      <c r="L234" s="2">
        <v>11197.0</v>
      </c>
      <c r="M234" s="2">
        <v>16687.0</v>
      </c>
      <c r="N234" s="2">
        <v>9.0</v>
      </c>
      <c r="O234" s="3">
        <v>2407.794325</v>
      </c>
      <c r="P234" s="7" t="str">
        <f>VLOOKUP(A234,'New Data'!A:E,2,FALSE)</f>
        <v>Female</v>
      </c>
      <c r="Q234" s="7">
        <f>VLOOKUP(A234,'New Data'!A:E,3,FALSE)</f>
        <v>38</v>
      </c>
      <c r="R234" s="7" t="str">
        <f>VLOOKUP(A234,'New Data'!A:E,4,FALSE)</f>
        <v>Maine</v>
      </c>
      <c r="S234" s="9">
        <f>VLOOKUP(A234,'New Data'!A:E,5,FALSE)</f>
        <v>45426</v>
      </c>
      <c r="T234" s="10">
        <f t="shared" si="3"/>
        <v>267.5327028</v>
      </c>
      <c r="U234" s="11">
        <f t="shared" si="4"/>
        <v>0.002951191827</v>
      </c>
      <c r="V234" s="12">
        <f t="shared" si="5"/>
        <v>46.30373702</v>
      </c>
      <c r="W234" s="10">
        <f t="shared" si="6"/>
        <v>136.6512103</v>
      </c>
      <c r="X234" s="11">
        <f t="shared" si="7"/>
        <v>0.05107832009</v>
      </c>
    </row>
    <row r="235">
      <c r="A235" s="7" t="str">
        <f t="shared" si="1"/>
        <v>VRAEE9947R</v>
      </c>
      <c r="B235" s="2" t="s">
        <v>1339</v>
      </c>
      <c r="C235" s="2" t="s">
        <v>1340</v>
      </c>
      <c r="D235" s="7" t="str">
        <f t="shared" si="2"/>
        <v>320x50 </v>
      </c>
      <c r="E235" s="2" t="s">
        <v>321</v>
      </c>
      <c r="F235" s="2" t="s">
        <v>36</v>
      </c>
      <c r="G235" s="8" t="s">
        <v>726</v>
      </c>
      <c r="H235" s="2" t="s">
        <v>30</v>
      </c>
      <c r="I235" s="2" t="s">
        <v>31</v>
      </c>
      <c r="J235" s="2">
        <v>26715.0</v>
      </c>
      <c r="K235" s="2">
        <v>100.0</v>
      </c>
      <c r="L235" s="2">
        <v>12287.0</v>
      </c>
      <c r="M235" s="2">
        <v>25003.0</v>
      </c>
      <c r="N235" s="2">
        <v>6.0</v>
      </c>
      <c r="O235" s="3">
        <v>4623.089672</v>
      </c>
      <c r="P235" s="7" t="str">
        <f>VLOOKUP(A235,'New Data'!A:E,2,FALSE)</f>
        <v>Female</v>
      </c>
      <c r="Q235" s="7">
        <f>VLOOKUP(A235,'New Data'!A:E,3,FALSE)</f>
        <v>47</v>
      </c>
      <c r="R235" s="7" t="str">
        <f>VLOOKUP(A235,'New Data'!A:E,4,FALSE)</f>
        <v>Maryland</v>
      </c>
      <c r="S235" s="9">
        <f>VLOOKUP(A235,'New Data'!A:E,5,FALSE)</f>
        <v>45388</v>
      </c>
      <c r="T235" s="10">
        <f t="shared" si="3"/>
        <v>770.5149453</v>
      </c>
      <c r="U235" s="11">
        <f t="shared" si="4"/>
        <v>0.003743215422</v>
      </c>
      <c r="V235" s="12">
        <f t="shared" si="5"/>
        <v>46.23089672</v>
      </c>
      <c r="W235" s="10">
        <f t="shared" si="6"/>
        <v>173.0522056</v>
      </c>
      <c r="X235" s="11">
        <f t="shared" si="7"/>
        <v>0.02245929253</v>
      </c>
    </row>
    <row r="236">
      <c r="A236" s="7" t="str">
        <f t="shared" si="1"/>
        <v>KODBQ9842M</v>
      </c>
      <c r="B236" s="2" t="s">
        <v>895</v>
      </c>
      <c r="C236" s="2" t="s">
        <v>896</v>
      </c>
      <c r="D236" s="7" t="str">
        <f t="shared" si="2"/>
        <v>300x250 </v>
      </c>
      <c r="E236" s="2" t="s">
        <v>897</v>
      </c>
      <c r="F236" s="2" t="s">
        <v>36</v>
      </c>
      <c r="G236" s="8" t="s">
        <v>898</v>
      </c>
      <c r="H236" s="2" t="s">
        <v>30</v>
      </c>
      <c r="I236" s="2" t="s">
        <v>53</v>
      </c>
      <c r="J236" s="2">
        <v>20459.0</v>
      </c>
      <c r="K236" s="2">
        <v>40.0</v>
      </c>
      <c r="L236" s="2">
        <v>12668.0</v>
      </c>
      <c r="M236" s="2">
        <v>18613.0</v>
      </c>
      <c r="N236" s="2">
        <v>4.0</v>
      </c>
      <c r="O236" s="3">
        <v>1842.606513</v>
      </c>
      <c r="P236" s="7" t="str">
        <f>VLOOKUP(A236,'New Data'!A:E,2,FALSE)</f>
        <v>Male</v>
      </c>
      <c r="Q236" s="7">
        <f>VLOOKUP(A236,'New Data'!A:E,3,FALSE)</f>
        <v>47</v>
      </c>
      <c r="R236" s="7" t="str">
        <f>VLOOKUP(A236,'New Data'!A:E,4,FALSE)</f>
        <v>North Dakota</v>
      </c>
      <c r="S236" s="9">
        <f>VLOOKUP(A236,'New Data'!A:E,5,FALSE)</f>
        <v>45435</v>
      </c>
      <c r="T236" s="10">
        <f t="shared" si="3"/>
        <v>460.6516283</v>
      </c>
      <c r="U236" s="11">
        <f t="shared" si="4"/>
        <v>0.001955129772</v>
      </c>
      <c r="V236" s="12">
        <f t="shared" si="5"/>
        <v>46.06516283</v>
      </c>
      <c r="W236" s="10">
        <f t="shared" si="6"/>
        <v>90.06337128</v>
      </c>
      <c r="X236" s="11">
        <f t="shared" si="7"/>
        <v>0.01955129772</v>
      </c>
    </row>
    <row r="237">
      <c r="A237" s="7" t="str">
        <f t="shared" si="1"/>
        <v>DBWPR4771C</v>
      </c>
      <c r="B237" s="2" t="s">
        <v>876</v>
      </c>
      <c r="C237" s="2" t="s">
        <v>877</v>
      </c>
      <c r="D237" s="7" t="str">
        <f t="shared" si="2"/>
        <v>320x50 </v>
      </c>
      <c r="E237" s="2" t="s">
        <v>878</v>
      </c>
      <c r="F237" s="2" t="s">
        <v>41</v>
      </c>
      <c r="G237" s="8" t="s">
        <v>879</v>
      </c>
      <c r="H237" s="2" t="s">
        <v>62</v>
      </c>
      <c r="I237" s="2" t="s">
        <v>31</v>
      </c>
      <c r="J237" s="2">
        <v>16137.0</v>
      </c>
      <c r="K237" s="2">
        <v>40.0</v>
      </c>
      <c r="L237" s="2">
        <v>7938.0</v>
      </c>
      <c r="M237" s="2">
        <v>14030.0</v>
      </c>
      <c r="N237" s="2">
        <v>4.0</v>
      </c>
      <c r="O237" s="3">
        <v>1835.048738</v>
      </c>
      <c r="P237" s="7" t="str">
        <f>VLOOKUP(A237,'New Data'!A:E,2,FALSE)</f>
        <v>Female</v>
      </c>
      <c r="Q237" s="7">
        <f>VLOOKUP(A237,'New Data'!A:E,3,FALSE)</f>
        <v>48</v>
      </c>
      <c r="R237" s="7" t="str">
        <f>VLOOKUP(A237,'New Data'!A:E,4,FALSE)</f>
        <v>Michigan</v>
      </c>
      <c r="S237" s="9">
        <f>VLOOKUP(A237,'New Data'!A:E,5,FALSE)</f>
        <v>45209</v>
      </c>
      <c r="T237" s="10">
        <f t="shared" si="3"/>
        <v>458.7621845</v>
      </c>
      <c r="U237" s="11">
        <f t="shared" si="4"/>
        <v>0.002478775485</v>
      </c>
      <c r="V237" s="12">
        <f t="shared" si="5"/>
        <v>45.87621845</v>
      </c>
      <c r="W237" s="10">
        <f t="shared" si="6"/>
        <v>113.7168456</v>
      </c>
      <c r="X237" s="11">
        <f t="shared" si="7"/>
        <v>0.02478775485</v>
      </c>
    </row>
    <row r="238">
      <c r="A238" s="7" t="str">
        <f t="shared" si="1"/>
        <v>QLYBJ6230S</v>
      </c>
      <c r="B238" s="2" t="s">
        <v>193</v>
      </c>
      <c r="C238" s="2" t="s">
        <v>194</v>
      </c>
      <c r="D238" s="7" t="str">
        <f t="shared" si="2"/>
        <v>300x250 </v>
      </c>
      <c r="E238" s="2" t="s">
        <v>195</v>
      </c>
      <c r="F238" s="2" t="s">
        <v>41</v>
      </c>
      <c r="G238" s="8" t="s">
        <v>196</v>
      </c>
      <c r="H238" s="2" t="s">
        <v>30</v>
      </c>
      <c r="I238" s="2" t="s">
        <v>43</v>
      </c>
      <c r="J238" s="2">
        <v>16719.0</v>
      </c>
      <c r="K238" s="2">
        <v>35.0</v>
      </c>
      <c r="L238" s="2">
        <v>9944.0</v>
      </c>
      <c r="M238" s="2">
        <v>15714.0</v>
      </c>
      <c r="N238" s="2">
        <v>13.0</v>
      </c>
      <c r="O238" s="3">
        <v>1588.6475</v>
      </c>
      <c r="P238" s="7" t="str">
        <f>VLOOKUP(A238,'New Data'!A:E,2,FALSE)</f>
        <v>Male</v>
      </c>
      <c r="Q238" s="7">
        <f>VLOOKUP(A238,'New Data'!A:E,3,FALSE)</f>
        <v>64</v>
      </c>
      <c r="R238" s="7" t="str">
        <f>VLOOKUP(A238,'New Data'!A:E,4,FALSE)</f>
        <v>New Mexico</v>
      </c>
      <c r="S238" s="9">
        <f>VLOOKUP(A238,'New Data'!A:E,5,FALSE)</f>
        <v>45037</v>
      </c>
      <c r="T238" s="10">
        <f t="shared" si="3"/>
        <v>122.2036538</v>
      </c>
      <c r="U238" s="11">
        <f t="shared" si="4"/>
        <v>0.00209342664</v>
      </c>
      <c r="V238" s="12">
        <f t="shared" si="5"/>
        <v>45.38992857</v>
      </c>
      <c r="W238" s="10">
        <f t="shared" si="6"/>
        <v>95.02048567</v>
      </c>
      <c r="X238" s="11">
        <f t="shared" si="7"/>
        <v>0.07775584664</v>
      </c>
    </row>
    <row r="239">
      <c r="A239" s="7" t="str">
        <f t="shared" si="1"/>
        <v>TSUJX7553E</v>
      </c>
      <c r="B239" s="2" t="s">
        <v>601</v>
      </c>
      <c r="C239" s="2" t="s">
        <v>602</v>
      </c>
      <c r="D239" s="7" t="str">
        <f t="shared" si="2"/>
        <v>300x250 </v>
      </c>
      <c r="E239" s="2" t="s">
        <v>603</v>
      </c>
      <c r="F239" s="2" t="s">
        <v>28</v>
      </c>
      <c r="G239" s="8" t="s">
        <v>263</v>
      </c>
      <c r="H239" s="2" t="s">
        <v>89</v>
      </c>
      <c r="I239" s="2" t="s">
        <v>53</v>
      </c>
      <c r="J239" s="2">
        <v>25889.0</v>
      </c>
      <c r="K239" s="2">
        <v>110.0</v>
      </c>
      <c r="L239" s="2">
        <v>18382.0</v>
      </c>
      <c r="M239" s="2">
        <v>23328.0</v>
      </c>
      <c r="N239" s="2">
        <v>15.0</v>
      </c>
      <c r="O239" s="3">
        <v>4977.784794</v>
      </c>
      <c r="P239" s="7" t="str">
        <f>VLOOKUP(A239,'New Data'!A:E,2,FALSE)</f>
        <v>Female</v>
      </c>
      <c r="Q239" s="7">
        <f>VLOOKUP(A239,'New Data'!A:E,3,FALSE)</f>
        <v>59</v>
      </c>
      <c r="R239" s="7" t="str">
        <f>VLOOKUP(A239,'New Data'!A:E,4,FALSE)</f>
        <v>Alaska</v>
      </c>
      <c r="S239" s="9">
        <f>VLOOKUP(A239,'New Data'!A:E,5,FALSE)</f>
        <v>45353</v>
      </c>
      <c r="T239" s="10">
        <f t="shared" si="3"/>
        <v>331.8523196</v>
      </c>
      <c r="U239" s="11">
        <f t="shared" si="4"/>
        <v>0.004248908803</v>
      </c>
      <c r="V239" s="12">
        <f t="shared" si="5"/>
        <v>45.25258904</v>
      </c>
      <c r="W239" s="10">
        <f t="shared" si="6"/>
        <v>192.2741239</v>
      </c>
      <c r="X239" s="11">
        <f t="shared" si="7"/>
        <v>0.05793966549</v>
      </c>
    </row>
    <row r="240">
      <c r="A240" s="7" t="str">
        <f t="shared" si="1"/>
        <v>CGMMU2582A</v>
      </c>
      <c r="B240" s="2" t="s">
        <v>638</v>
      </c>
      <c r="C240" s="2" t="s">
        <v>639</v>
      </c>
      <c r="D240" s="7" t="str">
        <f t="shared" si="2"/>
        <v>300x250 </v>
      </c>
      <c r="E240" s="2" t="s">
        <v>640</v>
      </c>
      <c r="F240" s="2" t="s">
        <v>41</v>
      </c>
      <c r="G240" s="8" t="s">
        <v>479</v>
      </c>
      <c r="H240" s="2" t="s">
        <v>30</v>
      </c>
      <c r="I240" s="2" t="s">
        <v>31</v>
      </c>
      <c r="J240" s="2">
        <v>9404.0</v>
      </c>
      <c r="K240" s="2">
        <v>30.0</v>
      </c>
      <c r="L240" s="2">
        <v>4781.0</v>
      </c>
      <c r="M240" s="2">
        <v>7943.0</v>
      </c>
      <c r="N240" s="2">
        <v>4.0</v>
      </c>
      <c r="O240" s="3">
        <v>1345.369</v>
      </c>
      <c r="P240" s="7" t="str">
        <f>VLOOKUP(A240,'New Data'!A:E,2,FALSE)</f>
        <v>Male</v>
      </c>
      <c r="Q240" s="7">
        <f>VLOOKUP(A240,'New Data'!A:E,3,FALSE)</f>
        <v>39</v>
      </c>
      <c r="R240" s="7" t="str">
        <f>VLOOKUP(A240,'New Data'!A:E,4,FALSE)</f>
        <v>Pennsylvania</v>
      </c>
      <c r="S240" s="9">
        <f>VLOOKUP(A240,'New Data'!A:E,5,FALSE)</f>
        <v>45449</v>
      </c>
      <c r="T240" s="10">
        <f t="shared" si="3"/>
        <v>336.34225</v>
      </c>
      <c r="U240" s="11">
        <f t="shared" si="4"/>
        <v>0.003190131859</v>
      </c>
      <c r="V240" s="12">
        <f t="shared" si="5"/>
        <v>44.84563333</v>
      </c>
      <c r="W240" s="10">
        <f t="shared" si="6"/>
        <v>143.0634836</v>
      </c>
      <c r="X240" s="11">
        <f t="shared" si="7"/>
        <v>0.04253509145</v>
      </c>
    </row>
    <row r="241">
      <c r="A241" s="7" t="str">
        <f t="shared" si="1"/>
        <v>ULCVE1524T</v>
      </c>
      <c r="B241" s="2" t="s">
        <v>268</v>
      </c>
      <c r="C241" s="2" t="s">
        <v>269</v>
      </c>
      <c r="D241" s="7" t="str">
        <f t="shared" si="2"/>
        <v>320x50 </v>
      </c>
      <c r="E241" s="2" t="s">
        <v>270</v>
      </c>
      <c r="F241" s="2" t="s">
        <v>41</v>
      </c>
      <c r="G241" s="8" t="s">
        <v>271</v>
      </c>
      <c r="H241" s="2" t="s">
        <v>62</v>
      </c>
      <c r="I241" s="2" t="s">
        <v>31</v>
      </c>
      <c r="J241" s="2">
        <v>14181.0</v>
      </c>
      <c r="K241" s="2">
        <v>65.0</v>
      </c>
      <c r="L241" s="2">
        <v>7106.0</v>
      </c>
      <c r="M241" s="2">
        <v>13189.0</v>
      </c>
      <c r="N241" s="2">
        <v>17.0</v>
      </c>
      <c r="O241" s="3">
        <v>2912.467156</v>
      </c>
      <c r="P241" s="7" t="str">
        <f>VLOOKUP(A241,'New Data'!A:E,2,FALSE)</f>
        <v>Male</v>
      </c>
      <c r="Q241" s="7">
        <f>VLOOKUP(A241,'New Data'!A:E,3,FALSE)</f>
        <v>59</v>
      </c>
      <c r="R241" s="7" t="str">
        <f>VLOOKUP(A241,'New Data'!A:E,4,FALSE)</f>
        <v>Vermont</v>
      </c>
      <c r="S241" s="9">
        <f>VLOOKUP(A241,'New Data'!A:E,5,FALSE)</f>
        <v>44947</v>
      </c>
      <c r="T241" s="10">
        <f t="shared" si="3"/>
        <v>171.3215974</v>
      </c>
      <c r="U241" s="11">
        <f t="shared" si="4"/>
        <v>0.004583597772</v>
      </c>
      <c r="V241" s="12">
        <f t="shared" si="5"/>
        <v>44.80718702</v>
      </c>
      <c r="W241" s="10">
        <f t="shared" si="6"/>
        <v>205.3781226</v>
      </c>
      <c r="X241" s="11">
        <f t="shared" si="7"/>
        <v>0.119878711</v>
      </c>
    </row>
    <row r="242">
      <c r="A242" s="7" t="str">
        <f t="shared" si="1"/>
        <v>JLMBA1714K</v>
      </c>
      <c r="B242" s="2" t="s">
        <v>1054</v>
      </c>
      <c r="C242" s="2" t="s">
        <v>1055</v>
      </c>
      <c r="D242" s="7" t="str">
        <f t="shared" si="2"/>
        <v>300x250 </v>
      </c>
      <c r="E242" s="2" t="s">
        <v>1056</v>
      </c>
      <c r="F242" s="2" t="s">
        <v>66</v>
      </c>
      <c r="G242" s="8" t="s">
        <v>1057</v>
      </c>
      <c r="H242" s="2" t="s">
        <v>30</v>
      </c>
      <c r="I242" s="2" t="s">
        <v>43</v>
      </c>
      <c r="J242" s="2">
        <v>39725.0</v>
      </c>
      <c r="K242" s="2">
        <v>144.0</v>
      </c>
      <c r="L242" s="2">
        <v>5402.0</v>
      </c>
      <c r="M242" s="2">
        <v>36080.0</v>
      </c>
      <c r="N242" s="2">
        <v>12.0</v>
      </c>
      <c r="O242" s="3">
        <v>6431.555152</v>
      </c>
      <c r="P242" s="7" t="str">
        <f>VLOOKUP(A242,'New Data'!A:E,2,FALSE)</f>
        <v>Male</v>
      </c>
      <c r="Q242" s="7">
        <f>VLOOKUP(A242,'New Data'!A:E,3,FALSE)</f>
        <v>48</v>
      </c>
      <c r="R242" s="7" t="str">
        <f>VLOOKUP(A242,'New Data'!A:E,4,FALSE)</f>
        <v>Tennessee</v>
      </c>
      <c r="S242" s="9">
        <f>VLOOKUP(A242,'New Data'!A:E,5,FALSE)</f>
        <v>45399</v>
      </c>
      <c r="T242" s="10">
        <f t="shared" si="3"/>
        <v>535.9629293</v>
      </c>
      <c r="U242" s="11">
        <f t="shared" si="4"/>
        <v>0.003624921334</v>
      </c>
      <c r="V242" s="12">
        <f t="shared" si="5"/>
        <v>44.66357744</v>
      </c>
      <c r="W242" s="10">
        <f t="shared" si="6"/>
        <v>161.9019547</v>
      </c>
      <c r="X242" s="11">
        <f t="shared" si="7"/>
        <v>0.03020767778</v>
      </c>
    </row>
    <row r="243">
      <c r="A243" s="7" t="str">
        <f t="shared" si="1"/>
        <v>PSRDL1633K</v>
      </c>
      <c r="B243" s="2" t="s">
        <v>922</v>
      </c>
      <c r="C243" s="2" t="s">
        <v>923</v>
      </c>
      <c r="D243" s="7" t="str">
        <f t="shared" si="2"/>
        <v>300x250 </v>
      </c>
      <c r="E243" s="2" t="s">
        <v>924</v>
      </c>
      <c r="F243" s="2" t="s">
        <v>66</v>
      </c>
      <c r="G243" s="8" t="s">
        <v>828</v>
      </c>
      <c r="H243" s="2" t="s">
        <v>30</v>
      </c>
      <c r="I243" s="2" t="s">
        <v>31</v>
      </c>
      <c r="J243" s="2">
        <v>12280.0</v>
      </c>
      <c r="K243" s="2">
        <v>40.0</v>
      </c>
      <c r="L243" s="2">
        <v>9613.0</v>
      </c>
      <c r="M243" s="2">
        <v>11247.0</v>
      </c>
      <c r="N243" s="2">
        <v>4.0</v>
      </c>
      <c r="O243" s="3">
        <v>1765.39871</v>
      </c>
      <c r="P243" s="7" t="str">
        <f>VLOOKUP(A243,'New Data'!A:E,2,FALSE)</f>
        <v>Male</v>
      </c>
      <c r="Q243" s="7">
        <f>VLOOKUP(A243,'New Data'!A:E,3,FALSE)</f>
        <v>53</v>
      </c>
      <c r="R243" s="7" t="str">
        <f>VLOOKUP(A243,'New Data'!A:E,4,FALSE)</f>
        <v>Vermont</v>
      </c>
      <c r="S243" s="9">
        <f>VLOOKUP(A243,'New Data'!A:E,5,FALSE)</f>
        <v>45449</v>
      </c>
      <c r="T243" s="10">
        <f t="shared" si="3"/>
        <v>441.3496775</v>
      </c>
      <c r="U243" s="11">
        <f t="shared" si="4"/>
        <v>0.00325732899</v>
      </c>
      <c r="V243" s="12">
        <f t="shared" si="5"/>
        <v>44.13496775</v>
      </c>
      <c r="W243" s="10">
        <f t="shared" si="6"/>
        <v>143.7621099</v>
      </c>
      <c r="X243" s="11">
        <f t="shared" si="7"/>
        <v>0.0325732899</v>
      </c>
    </row>
    <row r="244">
      <c r="A244" s="7" t="str">
        <f t="shared" si="1"/>
        <v>SEAXG5752L</v>
      </c>
      <c r="B244" s="2" t="s">
        <v>760</v>
      </c>
      <c r="C244" s="2" t="s">
        <v>761</v>
      </c>
      <c r="D244" s="7" t="str">
        <f t="shared" si="2"/>
        <v>320x50 </v>
      </c>
      <c r="E244" s="2" t="s">
        <v>274</v>
      </c>
      <c r="F244" s="2" t="s">
        <v>66</v>
      </c>
      <c r="G244" s="8" t="s">
        <v>762</v>
      </c>
      <c r="H244" s="2" t="s">
        <v>62</v>
      </c>
      <c r="I244" s="2" t="s">
        <v>31</v>
      </c>
      <c r="J244" s="2">
        <v>15588.0</v>
      </c>
      <c r="K244" s="2">
        <v>80.0</v>
      </c>
      <c r="L244" s="2">
        <v>2089.0</v>
      </c>
      <c r="M244" s="2">
        <v>14526.0</v>
      </c>
      <c r="N244" s="2">
        <v>9.0</v>
      </c>
      <c r="O244" s="3">
        <v>3518.533482</v>
      </c>
      <c r="P244" s="7" t="str">
        <f>VLOOKUP(A244,'New Data'!A:E,2,FALSE)</f>
        <v>Female</v>
      </c>
      <c r="Q244" s="7">
        <f>VLOOKUP(A244,'New Data'!A:E,3,FALSE)</f>
        <v>60</v>
      </c>
      <c r="R244" s="7" t="str">
        <f>VLOOKUP(A244,'New Data'!A:E,4,FALSE)</f>
        <v>Ohio</v>
      </c>
      <c r="S244" s="9">
        <f>VLOOKUP(A244,'New Data'!A:E,5,FALSE)</f>
        <v>45234</v>
      </c>
      <c r="T244" s="10">
        <f t="shared" si="3"/>
        <v>390.9481647</v>
      </c>
      <c r="U244" s="11">
        <f t="shared" si="4"/>
        <v>0.005132152938</v>
      </c>
      <c r="V244" s="12">
        <f t="shared" si="5"/>
        <v>43.98166853</v>
      </c>
      <c r="W244" s="10">
        <f t="shared" si="6"/>
        <v>225.7206493</v>
      </c>
      <c r="X244" s="11">
        <f t="shared" si="7"/>
        <v>0.05773672055</v>
      </c>
    </row>
    <row r="245">
      <c r="A245" s="7" t="str">
        <f t="shared" si="1"/>
        <v>LYDJQ5653N</v>
      </c>
      <c r="B245" s="2" t="s">
        <v>1836</v>
      </c>
      <c r="C245" s="2" t="s">
        <v>1837</v>
      </c>
      <c r="D245" s="7" t="str">
        <f t="shared" si="2"/>
        <v>300x50 </v>
      </c>
      <c r="E245" s="2" t="s">
        <v>1838</v>
      </c>
      <c r="F245" s="2" t="s">
        <v>66</v>
      </c>
      <c r="G245" s="8" t="s">
        <v>263</v>
      </c>
      <c r="H245" s="2" t="s">
        <v>30</v>
      </c>
      <c r="I245" s="2" t="s">
        <v>31</v>
      </c>
      <c r="J245" s="2">
        <v>39844.0</v>
      </c>
      <c r="K245" s="2">
        <v>101.0</v>
      </c>
      <c r="L245" s="2">
        <v>28001.0</v>
      </c>
      <c r="M245" s="2">
        <v>36335.0</v>
      </c>
      <c r="N245" s="2">
        <v>3.0</v>
      </c>
      <c r="O245" s="3">
        <v>4439.368082</v>
      </c>
      <c r="P245" s="7" t="str">
        <f>VLOOKUP(A245,'New Data'!A:E,2,FALSE)</f>
        <v>Female</v>
      </c>
      <c r="Q245" s="7">
        <f>VLOOKUP(A245,'New Data'!A:E,3,FALSE)</f>
        <v>46</v>
      </c>
      <c r="R245" s="7" t="str">
        <f>VLOOKUP(A245,'New Data'!A:E,4,FALSE)</f>
        <v>New Jersey</v>
      </c>
      <c r="S245" s="9">
        <f>VLOOKUP(A245,'New Data'!A:E,5,FALSE)</f>
        <v>45221</v>
      </c>
      <c r="T245" s="10">
        <f t="shared" si="3"/>
        <v>1479.789361</v>
      </c>
      <c r="U245" s="11">
        <f t="shared" si="4"/>
        <v>0.002534886056</v>
      </c>
      <c r="V245" s="12">
        <f t="shared" si="5"/>
        <v>43.95413943</v>
      </c>
      <c r="W245" s="10">
        <f t="shared" si="6"/>
        <v>111.4187351</v>
      </c>
      <c r="X245" s="11">
        <f t="shared" si="7"/>
        <v>0.007529364522</v>
      </c>
    </row>
    <row r="246">
      <c r="A246" s="7" t="str">
        <f t="shared" si="1"/>
        <v>EBJLN4203Z</v>
      </c>
      <c r="B246" s="2" t="s">
        <v>925</v>
      </c>
      <c r="C246" s="2" t="s">
        <v>926</v>
      </c>
      <c r="D246" s="7" t="str">
        <f t="shared" si="2"/>
        <v>300x250 </v>
      </c>
      <c r="E246" s="2" t="s">
        <v>927</v>
      </c>
      <c r="F246" s="2" t="s">
        <v>66</v>
      </c>
      <c r="G246" s="8" t="s">
        <v>928</v>
      </c>
      <c r="H246" s="2" t="s">
        <v>220</v>
      </c>
      <c r="I246" s="2" t="s">
        <v>31</v>
      </c>
      <c r="J246" s="2">
        <v>9149.0</v>
      </c>
      <c r="K246" s="2">
        <v>40.0</v>
      </c>
      <c r="L246" s="2">
        <v>4568.0</v>
      </c>
      <c r="M246" s="2">
        <v>8648.0</v>
      </c>
      <c r="N246" s="2">
        <v>4.0</v>
      </c>
      <c r="O246" s="3">
        <v>1758.098365</v>
      </c>
      <c r="P246" s="7" t="str">
        <f>VLOOKUP(A246,'New Data'!A:E,2,FALSE)</f>
        <v>Female</v>
      </c>
      <c r="Q246" s="7">
        <f>VLOOKUP(A246,'New Data'!A:E,3,FALSE)</f>
        <v>54</v>
      </c>
      <c r="R246" s="7" t="str">
        <f>VLOOKUP(A246,'New Data'!A:E,4,FALSE)</f>
        <v>Virginia</v>
      </c>
      <c r="S246" s="9">
        <f>VLOOKUP(A246,'New Data'!A:E,5,FALSE)</f>
        <v>45195</v>
      </c>
      <c r="T246" s="10">
        <f t="shared" si="3"/>
        <v>439.5245913</v>
      </c>
      <c r="U246" s="11">
        <f t="shared" si="4"/>
        <v>0.00437206252</v>
      </c>
      <c r="V246" s="12">
        <f t="shared" si="5"/>
        <v>43.95245913</v>
      </c>
      <c r="W246" s="10">
        <f t="shared" si="6"/>
        <v>192.1628992</v>
      </c>
      <c r="X246" s="11">
        <f t="shared" si="7"/>
        <v>0.0437206252</v>
      </c>
    </row>
    <row r="247">
      <c r="A247" s="7" t="str">
        <f t="shared" si="1"/>
        <v>RHAIL7304A</v>
      </c>
      <c r="B247" s="2" t="s">
        <v>1067</v>
      </c>
      <c r="C247" s="2" t="s">
        <v>1068</v>
      </c>
      <c r="D247" s="7" t="str">
        <f t="shared" si="2"/>
        <v>300x250 </v>
      </c>
      <c r="E247" s="2" t="s">
        <v>1069</v>
      </c>
      <c r="F247" s="2" t="s">
        <v>41</v>
      </c>
      <c r="G247" s="8" t="s">
        <v>871</v>
      </c>
      <c r="H247" s="2" t="s">
        <v>30</v>
      </c>
      <c r="I247" s="2" t="s">
        <v>43</v>
      </c>
      <c r="J247" s="2">
        <v>29856.0</v>
      </c>
      <c r="K247" s="2">
        <v>111.0</v>
      </c>
      <c r="L247" s="2">
        <v>7664.0</v>
      </c>
      <c r="M247" s="2">
        <v>21698.0</v>
      </c>
      <c r="N247" s="2">
        <v>9.0</v>
      </c>
      <c r="O247" s="3">
        <v>4851.394446</v>
      </c>
      <c r="P247" s="7" t="str">
        <f>VLOOKUP(A247,'New Data'!A:E,2,FALSE)</f>
        <v>Female</v>
      </c>
      <c r="Q247" s="7">
        <f>VLOOKUP(A247,'New Data'!A:E,3,FALSE)</f>
        <v>54</v>
      </c>
      <c r="R247" s="7" t="str">
        <f>VLOOKUP(A247,'New Data'!A:E,4,FALSE)</f>
        <v>Michigan</v>
      </c>
      <c r="S247" s="9">
        <f>VLOOKUP(A247,'New Data'!A:E,5,FALSE)</f>
        <v>45258</v>
      </c>
      <c r="T247" s="10">
        <f t="shared" si="3"/>
        <v>539.0438273</v>
      </c>
      <c r="U247" s="11">
        <f t="shared" si="4"/>
        <v>0.003717845659</v>
      </c>
      <c r="V247" s="12">
        <f t="shared" si="5"/>
        <v>43.70625627</v>
      </c>
      <c r="W247" s="10">
        <f t="shared" si="6"/>
        <v>162.4931152</v>
      </c>
      <c r="X247" s="11">
        <f t="shared" si="7"/>
        <v>0.03014469453</v>
      </c>
    </row>
    <row r="248">
      <c r="A248" s="7" t="str">
        <f t="shared" si="1"/>
        <v>XEVLA2869O</v>
      </c>
      <c r="B248" s="2" t="s">
        <v>162</v>
      </c>
      <c r="C248" s="2" t="s">
        <v>163</v>
      </c>
      <c r="D248" s="7" t="str">
        <f t="shared" si="2"/>
        <v>320x50 </v>
      </c>
      <c r="E248" s="2" t="s">
        <v>164</v>
      </c>
      <c r="F248" s="2" t="s">
        <v>28</v>
      </c>
      <c r="G248" s="8" t="s">
        <v>165</v>
      </c>
      <c r="H248" s="2" t="s">
        <v>30</v>
      </c>
      <c r="I248" s="2" t="s">
        <v>31</v>
      </c>
      <c r="J248" s="2">
        <v>91593.0</v>
      </c>
      <c r="K248" s="2">
        <v>40.0</v>
      </c>
      <c r="L248" s="2">
        <v>51004.0</v>
      </c>
      <c r="M248" s="2">
        <v>82985.0</v>
      </c>
      <c r="N248" s="2">
        <v>18.0</v>
      </c>
      <c r="O248" s="3">
        <v>1731.584862</v>
      </c>
      <c r="P248" s="7" t="str">
        <f>VLOOKUP(A248,'New Data'!A:E,2,FALSE)</f>
        <v>Female</v>
      </c>
      <c r="Q248" s="7">
        <f>VLOOKUP(A248,'New Data'!A:E,3,FALSE)</f>
        <v>62</v>
      </c>
      <c r="R248" s="7" t="str">
        <f>VLOOKUP(A248,'New Data'!A:E,4,FALSE)</f>
        <v>Connecticut</v>
      </c>
      <c r="S248" s="9">
        <f>VLOOKUP(A248,'New Data'!A:E,5,FALSE)</f>
        <v>45115</v>
      </c>
      <c r="T248" s="10">
        <f t="shared" si="3"/>
        <v>96.199159</v>
      </c>
      <c r="U248" s="11">
        <f t="shared" si="4"/>
        <v>0.0004367145961</v>
      </c>
      <c r="V248" s="12">
        <f t="shared" si="5"/>
        <v>43.28962155</v>
      </c>
      <c r="W248" s="10">
        <f t="shared" si="6"/>
        <v>18.90520959</v>
      </c>
      <c r="X248" s="11">
        <f t="shared" si="7"/>
        <v>0.01965215682</v>
      </c>
    </row>
    <row r="249">
      <c r="A249" s="7" t="str">
        <f t="shared" si="1"/>
        <v>CEGED2731Y</v>
      </c>
      <c r="B249" s="2" t="s">
        <v>1128</v>
      </c>
      <c r="C249" s="2" t="s">
        <v>1129</v>
      </c>
      <c r="D249" s="7" t="str">
        <f t="shared" si="2"/>
        <v>300x250 </v>
      </c>
      <c r="E249" s="2" t="s">
        <v>1130</v>
      </c>
      <c r="F249" s="2" t="s">
        <v>36</v>
      </c>
      <c r="G249" s="8" t="s">
        <v>1131</v>
      </c>
      <c r="H249" s="2" t="s">
        <v>71</v>
      </c>
      <c r="I249" s="2" t="s">
        <v>31</v>
      </c>
      <c r="J249" s="2">
        <v>13642.0</v>
      </c>
      <c r="K249" s="2">
        <v>40.0</v>
      </c>
      <c r="L249" s="2">
        <v>9830.0</v>
      </c>
      <c r="M249" s="2">
        <v>11658.0</v>
      </c>
      <c r="N249" s="2">
        <v>3.0</v>
      </c>
      <c r="O249" s="3">
        <v>1731.271848</v>
      </c>
      <c r="P249" s="7" t="str">
        <f>VLOOKUP(A249,'New Data'!A:E,2,FALSE)</f>
        <v>Female</v>
      </c>
      <c r="Q249" s="7">
        <f>VLOOKUP(A249,'New Data'!A:E,3,FALSE)</f>
        <v>65</v>
      </c>
      <c r="R249" s="7" t="str">
        <f>VLOOKUP(A249,'New Data'!A:E,4,FALSE)</f>
        <v>Delaware</v>
      </c>
      <c r="S249" s="9">
        <f>VLOOKUP(A249,'New Data'!A:E,5,FALSE)</f>
        <v>45015</v>
      </c>
      <c r="T249" s="10">
        <f t="shared" si="3"/>
        <v>577.090616</v>
      </c>
      <c r="U249" s="11">
        <f t="shared" si="4"/>
        <v>0.00293212139</v>
      </c>
      <c r="V249" s="12">
        <f t="shared" si="5"/>
        <v>43.2817962</v>
      </c>
      <c r="W249" s="10">
        <f t="shared" si="6"/>
        <v>126.9074804</v>
      </c>
      <c r="X249" s="11">
        <f t="shared" si="7"/>
        <v>0.02199091042</v>
      </c>
    </row>
    <row r="250">
      <c r="A250" s="7" t="str">
        <f t="shared" si="1"/>
        <v>TSZTZ3446D</v>
      </c>
      <c r="B250" s="2" t="s">
        <v>1280</v>
      </c>
      <c r="C250" s="2" t="s">
        <v>1281</v>
      </c>
      <c r="D250" s="7" t="str">
        <f t="shared" si="2"/>
        <v>320x50 </v>
      </c>
      <c r="E250" s="2" t="s">
        <v>246</v>
      </c>
      <c r="F250" s="2" t="s">
        <v>66</v>
      </c>
      <c r="G250" s="8" t="s">
        <v>579</v>
      </c>
      <c r="H250" s="2" t="s">
        <v>212</v>
      </c>
      <c r="I250" s="2" t="s">
        <v>31</v>
      </c>
      <c r="J250" s="2">
        <v>25532.0</v>
      </c>
      <c r="K250" s="2">
        <v>140.0</v>
      </c>
      <c r="L250" s="2">
        <v>15219.0</v>
      </c>
      <c r="M250" s="2">
        <v>21497.0</v>
      </c>
      <c r="N250" s="2">
        <v>9.0</v>
      </c>
      <c r="O250" s="3">
        <v>6047.174109</v>
      </c>
      <c r="P250" s="7" t="str">
        <f>VLOOKUP(A250,'New Data'!A:E,2,FALSE)</f>
        <v>Female</v>
      </c>
      <c r="Q250" s="7">
        <f>VLOOKUP(A250,'New Data'!A:E,3,FALSE)</f>
        <v>62</v>
      </c>
      <c r="R250" s="7" t="str">
        <f>VLOOKUP(A250,'New Data'!A:E,4,FALSE)</f>
        <v>Texas</v>
      </c>
      <c r="S250" s="9">
        <f>VLOOKUP(A250,'New Data'!A:E,5,FALSE)</f>
        <v>45021</v>
      </c>
      <c r="T250" s="10">
        <f t="shared" si="3"/>
        <v>671.9082343</v>
      </c>
      <c r="U250" s="11">
        <f t="shared" si="4"/>
        <v>0.005483315056</v>
      </c>
      <c r="V250" s="12">
        <f t="shared" si="5"/>
        <v>43.19410078</v>
      </c>
      <c r="W250" s="10">
        <f t="shared" si="6"/>
        <v>236.8468631</v>
      </c>
      <c r="X250" s="11">
        <f t="shared" si="7"/>
        <v>0.0352498825</v>
      </c>
    </row>
    <row r="251">
      <c r="A251" s="7" t="str">
        <f t="shared" si="1"/>
        <v>LYYFK6266Q</v>
      </c>
      <c r="B251" s="2" t="s">
        <v>1302</v>
      </c>
      <c r="C251" s="2" t="s">
        <v>1303</v>
      </c>
      <c r="D251" s="7" t="str">
        <f t="shared" si="2"/>
        <v>300x250 </v>
      </c>
      <c r="E251" s="2" t="s">
        <v>1304</v>
      </c>
      <c r="F251" s="2" t="s">
        <v>28</v>
      </c>
      <c r="G251" s="8" t="s">
        <v>441</v>
      </c>
      <c r="H251" s="2" t="s">
        <v>62</v>
      </c>
      <c r="I251" s="2" t="s">
        <v>31</v>
      </c>
      <c r="J251" s="2">
        <v>13100.0</v>
      </c>
      <c r="K251" s="2">
        <v>80.0</v>
      </c>
      <c r="L251" s="2">
        <v>6507.0</v>
      </c>
      <c r="M251" s="2">
        <v>10895.0</v>
      </c>
      <c r="N251" s="2">
        <v>5.0</v>
      </c>
      <c r="O251" s="3">
        <v>3411.590029</v>
      </c>
      <c r="P251" s="7" t="str">
        <f>VLOOKUP(A251,'New Data'!A:E,2,FALSE)</f>
        <v>Female</v>
      </c>
      <c r="Q251" s="7">
        <f>VLOOKUP(A251,'New Data'!A:E,3,FALSE)</f>
        <v>47</v>
      </c>
      <c r="R251" s="7" t="str">
        <f>VLOOKUP(A251,'New Data'!A:E,4,FALSE)</f>
        <v>Rhode Island</v>
      </c>
      <c r="S251" s="9">
        <f>VLOOKUP(A251,'New Data'!A:E,5,FALSE)</f>
        <v>44928</v>
      </c>
      <c r="T251" s="10">
        <f t="shared" si="3"/>
        <v>682.3180058</v>
      </c>
      <c r="U251" s="11">
        <f t="shared" si="4"/>
        <v>0.006106870229</v>
      </c>
      <c r="V251" s="12">
        <f t="shared" si="5"/>
        <v>42.64487536</v>
      </c>
      <c r="W251" s="10">
        <f t="shared" si="6"/>
        <v>260.4267198</v>
      </c>
      <c r="X251" s="11">
        <f t="shared" si="7"/>
        <v>0.03816793893</v>
      </c>
    </row>
    <row r="252">
      <c r="A252" s="7" t="str">
        <f t="shared" si="1"/>
        <v>RUPEE8669S</v>
      </c>
      <c r="B252" s="2" t="s">
        <v>1858</v>
      </c>
      <c r="C252" s="2" t="s">
        <v>1859</v>
      </c>
      <c r="D252" s="7" t="str">
        <f t="shared" si="2"/>
        <v>320x50 </v>
      </c>
      <c r="E252" s="2" t="s">
        <v>1127</v>
      </c>
      <c r="F252" s="2" t="s">
        <v>41</v>
      </c>
      <c r="G252" s="8" t="s">
        <v>114</v>
      </c>
      <c r="H252" s="2" t="s">
        <v>30</v>
      </c>
      <c r="I252" s="2" t="s">
        <v>31</v>
      </c>
      <c r="J252" s="2">
        <v>40859.0</v>
      </c>
      <c r="K252" s="2">
        <v>144.0</v>
      </c>
      <c r="L252" s="2">
        <v>17695.0</v>
      </c>
      <c r="M252" s="2">
        <v>37108.0</v>
      </c>
      <c r="N252" s="2">
        <v>4.0</v>
      </c>
      <c r="O252" s="3">
        <v>6130.368425</v>
      </c>
      <c r="P252" s="7" t="str">
        <f>VLOOKUP(A252,'New Data'!A:E,2,FALSE)</f>
        <v>Male</v>
      </c>
      <c r="Q252" s="7">
        <f>VLOOKUP(A252,'New Data'!A:E,3,FALSE)</f>
        <v>58</v>
      </c>
      <c r="R252" s="7" t="str">
        <f>VLOOKUP(A252,'New Data'!A:E,4,FALSE)</f>
        <v>Colorado</v>
      </c>
      <c r="S252" s="9">
        <f>VLOOKUP(A252,'New Data'!A:E,5,FALSE)</f>
        <v>45139</v>
      </c>
      <c r="T252" s="10">
        <f t="shared" si="3"/>
        <v>1532.592106</v>
      </c>
      <c r="U252" s="11">
        <f t="shared" si="4"/>
        <v>0.003524315328</v>
      </c>
      <c r="V252" s="12">
        <f t="shared" si="5"/>
        <v>42.57200295</v>
      </c>
      <c r="W252" s="10">
        <f t="shared" si="6"/>
        <v>150.0371626</v>
      </c>
      <c r="X252" s="11">
        <f t="shared" si="7"/>
        <v>0.009789764801</v>
      </c>
    </row>
    <row r="253">
      <c r="A253" s="7" t="str">
        <f t="shared" si="1"/>
        <v>UUBIN9425T</v>
      </c>
      <c r="B253" s="2" t="s">
        <v>1082</v>
      </c>
      <c r="C253" s="2" t="s">
        <v>1083</v>
      </c>
      <c r="D253" s="7" t="str">
        <f t="shared" si="2"/>
        <v>320x50 </v>
      </c>
      <c r="E253" s="2" t="s">
        <v>1084</v>
      </c>
      <c r="F253" s="2" t="s">
        <v>36</v>
      </c>
      <c r="G253" s="8" t="s">
        <v>151</v>
      </c>
      <c r="H253" s="2" t="s">
        <v>30</v>
      </c>
      <c r="I253" s="2" t="s">
        <v>31</v>
      </c>
      <c r="J253" s="2">
        <v>43117.0</v>
      </c>
      <c r="K253" s="2">
        <v>100.0</v>
      </c>
      <c r="L253" s="2">
        <v>6478.0</v>
      </c>
      <c r="M253" s="2">
        <v>27405.0</v>
      </c>
      <c r="N253" s="2">
        <v>8.0</v>
      </c>
      <c r="O253" s="3">
        <v>4250.430439</v>
      </c>
      <c r="P253" s="7" t="str">
        <f>VLOOKUP(A253,'New Data'!A:E,2,FALSE)</f>
        <v>Male</v>
      </c>
      <c r="Q253" s="7">
        <f>VLOOKUP(A253,'New Data'!A:E,3,FALSE)</f>
        <v>26</v>
      </c>
      <c r="R253" s="7" t="str">
        <f>VLOOKUP(A253,'New Data'!A:E,4,FALSE)</f>
        <v>Louisiana</v>
      </c>
      <c r="S253" s="9">
        <f>VLOOKUP(A253,'New Data'!A:E,5,FALSE)</f>
        <v>45422</v>
      </c>
      <c r="T253" s="10">
        <f t="shared" si="3"/>
        <v>531.3038049</v>
      </c>
      <c r="U253" s="11">
        <f t="shared" si="4"/>
        <v>0.002319270821</v>
      </c>
      <c r="V253" s="12">
        <f t="shared" si="5"/>
        <v>42.50430439</v>
      </c>
      <c r="W253" s="10">
        <f t="shared" si="6"/>
        <v>98.57899295</v>
      </c>
      <c r="X253" s="11">
        <f t="shared" si="7"/>
        <v>0.01855416657</v>
      </c>
    </row>
    <row r="254">
      <c r="A254" s="7" t="str">
        <f t="shared" si="1"/>
        <v>XPGSD5184Z</v>
      </c>
      <c r="B254" s="2" t="s">
        <v>1844</v>
      </c>
      <c r="C254" s="2" t="s">
        <v>1845</v>
      </c>
      <c r="D254" s="7" t="str">
        <f t="shared" si="2"/>
        <v>300x250 </v>
      </c>
      <c r="E254" s="2" t="s">
        <v>1491</v>
      </c>
      <c r="F254" s="2" t="s">
        <v>66</v>
      </c>
      <c r="G254" s="8" t="s">
        <v>1846</v>
      </c>
      <c r="H254" s="2" t="s">
        <v>30</v>
      </c>
      <c r="I254" s="2" t="s">
        <v>53</v>
      </c>
      <c r="J254" s="2">
        <v>27473.0</v>
      </c>
      <c r="K254" s="2">
        <v>69.0</v>
      </c>
      <c r="L254" s="2">
        <v>11306.0</v>
      </c>
      <c r="M254" s="2">
        <v>20625.0</v>
      </c>
      <c r="N254" s="2">
        <v>2.0</v>
      </c>
      <c r="O254" s="3">
        <v>2922.286102</v>
      </c>
      <c r="P254" s="7" t="str">
        <f>VLOOKUP(A254,'New Data'!A:E,2,FALSE)</f>
        <v>Male</v>
      </c>
      <c r="Q254" s="7">
        <f>VLOOKUP(A254,'New Data'!A:E,3,FALSE)</f>
        <v>29</v>
      </c>
      <c r="R254" s="7" t="str">
        <f>VLOOKUP(A254,'New Data'!A:E,4,FALSE)</f>
        <v>Georgia</v>
      </c>
      <c r="S254" s="9">
        <f>VLOOKUP(A254,'New Data'!A:E,5,FALSE)</f>
        <v>45409</v>
      </c>
      <c r="T254" s="10">
        <f t="shared" si="3"/>
        <v>1461.143051</v>
      </c>
      <c r="U254" s="11">
        <f t="shared" si="4"/>
        <v>0.002511556801</v>
      </c>
      <c r="V254" s="12">
        <f t="shared" si="5"/>
        <v>42.35197249</v>
      </c>
      <c r="W254" s="10">
        <f t="shared" si="6"/>
        <v>106.3693846</v>
      </c>
      <c r="X254" s="11">
        <f t="shared" si="7"/>
        <v>0.007279874786</v>
      </c>
    </row>
    <row r="255">
      <c r="A255" s="7" t="str">
        <f t="shared" si="1"/>
        <v>ULAIX3501E</v>
      </c>
      <c r="B255" s="2" t="s">
        <v>1165</v>
      </c>
      <c r="C255" s="2" t="s">
        <v>1166</v>
      </c>
      <c r="D255" s="7" t="str">
        <f t="shared" si="2"/>
        <v>300x250 </v>
      </c>
      <c r="E255" s="2" t="s">
        <v>979</v>
      </c>
      <c r="F255" s="2" t="s">
        <v>66</v>
      </c>
      <c r="G255" s="8" t="s">
        <v>340</v>
      </c>
      <c r="H255" s="2" t="s">
        <v>62</v>
      </c>
      <c r="I255" s="2" t="s">
        <v>53</v>
      </c>
      <c r="J255" s="2">
        <v>48562.0</v>
      </c>
      <c r="K255" s="2">
        <v>150.0</v>
      </c>
      <c r="L255" s="2">
        <v>29108.0</v>
      </c>
      <c r="M255" s="2">
        <v>45570.0</v>
      </c>
      <c r="N255" s="2">
        <v>11.0</v>
      </c>
      <c r="O255" s="3">
        <v>6346.633024</v>
      </c>
      <c r="P255" s="7" t="str">
        <f>VLOOKUP(A255,'New Data'!A:E,2,FALSE)</f>
        <v>Female</v>
      </c>
      <c r="Q255" s="7">
        <f>VLOOKUP(A255,'New Data'!A:E,3,FALSE)</f>
        <v>44</v>
      </c>
      <c r="R255" s="7" t="str">
        <f>VLOOKUP(A255,'New Data'!A:E,4,FALSE)</f>
        <v>Wisconsin</v>
      </c>
      <c r="S255" s="9">
        <f>VLOOKUP(A255,'New Data'!A:E,5,FALSE)</f>
        <v>45337</v>
      </c>
      <c r="T255" s="10">
        <f t="shared" si="3"/>
        <v>576.9666385</v>
      </c>
      <c r="U255" s="11">
        <f t="shared" si="4"/>
        <v>0.003088834891</v>
      </c>
      <c r="V255" s="12">
        <f t="shared" si="5"/>
        <v>42.31088683</v>
      </c>
      <c r="W255" s="10">
        <f t="shared" si="6"/>
        <v>130.6913435</v>
      </c>
      <c r="X255" s="11">
        <f t="shared" si="7"/>
        <v>0.02265145587</v>
      </c>
    </row>
    <row r="256">
      <c r="A256" s="7" t="str">
        <f t="shared" si="1"/>
        <v>SVDSI0203I</v>
      </c>
      <c r="B256" s="2" t="s">
        <v>200</v>
      </c>
      <c r="C256" s="2" t="s">
        <v>201</v>
      </c>
      <c r="D256" s="7" t="str">
        <f t="shared" si="2"/>
        <v>300x250 </v>
      </c>
      <c r="E256" s="2" t="s">
        <v>202</v>
      </c>
      <c r="F256" s="2" t="s">
        <v>36</v>
      </c>
      <c r="G256" s="8" t="s">
        <v>203</v>
      </c>
      <c r="H256" s="2" t="s">
        <v>30</v>
      </c>
      <c r="I256" s="2" t="s">
        <v>31</v>
      </c>
      <c r="J256" s="2">
        <v>10883.0</v>
      </c>
      <c r="K256" s="2">
        <v>46.0</v>
      </c>
      <c r="L256" s="2">
        <v>1652.0</v>
      </c>
      <c r="M256" s="2">
        <v>8869.0</v>
      </c>
      <c r="N256" s="2">
        <v>16.0</v>
      </c>
      <c r="O256" s="3">
        <v>1942.482395</v>
      </c>
      <c r="P256" s="7" t="str">
        <f>VLOOKUP(A256,'New Data'!A:E,2,FALSE)</f>
        <v>Female</v>
      </c>
      <c r="Q256" s="7">
        <f>VLOOKUP(A256,'New Data'!A:E,3,FALSE)</f>
        <v>53</v>
      </c>
      <c r="R256" s="7" t="str">
        <f>VLOOKUP(A256,'New Data'!A:E,4,FALSE)</f>
        <v>Utah</v>
      </c>
      <c r="S256" s="9">
        <f>VLOOKUP(A256,'New Data'!A:E,5,FALSE)</f>
        <v>45056</v>
      </c>
      <c r="T256" s="10">
        <f t="shared" si="3"/>
        <v>121.4051497</v>
      </c>
      <c r="U256" s="11">
        <f t="shared" si="4"/>
        <v>0.004226775705</v>
      </c>
      <c r="V256" s="12">
        <f t="shared" si="5"/>
        <v>42.22787815</v>
      </c>
      <c r="W256" s="10">
        <f t="shared" si="6"/>
        <v>178.4877695</v>
      </c>
      <c r="X256" s="11">
        <f t="shared" si="7"/>
        <v>0.1470182854</v>
      </c>
    </row>
    <row r="257">
      <c r="A257" s="7" t="str">
        <f t="shared" si="1"/>
        <v>SFQJF8708G</v>
      </c>
      <c r="B257" s="2" t="s">
        <v>2198</v>
      </c>
      <c r="C257" s="2" t="s">
        <v>2199</v>
      </c>
      <c r="D257" s="7" t="str">
        <f t="shared" si="2"/>
        <v>300x50 </v>
      </c>
      <c r="E257" s="2" t="s">
        <v>2200</v>
      </c>
      <c r="F257" s="2" t="s">
        <v>28</v>
      </c>
      <c r="G257" s="8" t="s">
        <v>426</v>
      </c>
      <c r="H257" s="2" t="s">
        <v>62</v>
      </c>
      <c r="I257" s="2" t="s">
        <v>31</v>
      </c>
      <c r="J257" s="2">
        <v>46190.0</v>
      </c>
      <c r="K257" s="2">
        <v>130.0</v>
      </c>
      <c r="L257" s="2">
        <v>8618.0</v>
      </c>
      <c r="M257" s="2">
        <v>41618.0</v>
      </c>
      <c r="N257" s="2">
        <v>1.0</v>
      </c>
      <c r="O257" s="3">
        <v>5464.109817</v>
      </c>
      <c r="P257" s="7" t="str">
        <f>VLOOKUP(A257,'New Data'!A:E,2,FALSE)</f>
        <v>Male</v>
      </c>
      <c r="Q257" s="7">
        <f>VLOOKUP(A257,'New Data'!A:E,3,FALSE)</f>
        <v>20</v>
      </c>
      <c r="R257" s="7" t="str">
        <f>VLOOKUP(A257,'New Data'!A:E,4,FALSE)</f>
        <v>Oklahoma</v>
      </c>
      <c r="S257" s="9">
        <f>VLOOKUP(A257,'New Data'!A:E,5,FALSE)</f>
        <v>45090</v>
      </c>
      <c r="T257" s="10">
        <f t="shared" si="3"/>
        <v>5464.109817</v>
      </c>
      <c r="U257" s="11">
        <f t="shared" si="4"/>
        <v>0.002814462005</v>
      </c>
      <c r="V257" s="12">
        <f t="shared" si="5"/>
        <v>42.03161398</v>
      </c>
      <c r="W257" s="10">
        <f t="shared" si="6"/>
        <v>118.2963805</v>
      </c>
      <c r="X257" s="11">
        <f t="shared" si="7"/>
        <v>0.002164970773</v>
      </c>
    </row>
    <row r="258">
      <c r="A258" s="7" t="str">
        <f t="shared" si="1"/>
        <v>FEICG0482L</v>
      </c>
      <c r="B258" s="2" t="s">
        <v>994</v>
      </c>
      <c r="C258" s="2" t="s">
        <v>995</v>
      </c>
      <c r="D258" s="7" t="str">
        <f t="shared" si="2"/>
        <v>300x250 </v>
      </c>
      <c r="E258" s="2" t="s">
        <v>996</v>
      </c>
      <c r="F258" s="2" t="s">
        <v>36</v>
      </c>
      <c r="G258" s="8" t="s">
        <v>151</v>
      </c>
      <c r="H258" s="2" t="s">
        <v>30</v>
      </c>
      <c r="I258" s="2" t="s">
        <v>53</v>
      </c>
      <c r="J258" s="2">
        <v>48211.0</v>
      </c>
      <c r="K258" s="2">
        <v>160.0</v>
      </c>
      <c r="L258" s="2">
        <v>30157.0</v>
      </c>
      <c r="M258" s="2">
        <v>43810.0</v>
      </c>
      <c r="N258" s="2">
        <v>14.0</v>
      </c>
      <c r="O258" s="3">
        <v>6708.463351</v>
      </c>
      <c r="P258" s="7" t="str">
        <f>VLOOKUP(A258,'New Data'!A:E,2,FALSE)</f>
        <v>Male</v>
      </c>
      <c r="Q258" s="7">
        <f>VLOOKUP(A258,'New Data'!A:E,3,FALSE)</f>
        <v>41</v>
      </c>
      <c r="R258" s="7" t="str">
        <f>VLOOKUP(A258,'New Data'!A:E,4,FALSE)</f>
        <v>Missouri</v>
      </c>
      <c r="S258" s="9">
        <f>VLOOKUP(A258,'New Data'!A:E,5,FALSE)</f>
        <v>45385</v>
      </c>
      <c r="T258" s="10">
        <f t="shared" si="3"/>
        <v>479.1759536</v>
      </c>
      <c r="U258" s="11">
        <f t="shared" si="4"/>
        <v>0.003318744685</v>
      </c>
      <c r="V258" s="12">
        <f t="shared" si="5"/>
        <v>41.92789594</v>
      </c>
      <c r="W258" s="10">
        <f t="shared" si="6"/>
        <v>139.1479818</v>
      </c>
      <c r="X258" s="11">
        <f t="shared" si="7"/>
        <v>0.02903901599</v>
      </c>
    </row>
    <row r="259">
      <c r="A259" s="7" t="str">
        <f t="shared" si="1"/>
        <v>HNWTV2993L</v>
      </c>
      <c r="B259" s="2" t="s">
        <v>1396</v>
      </c>
      <c r="C259" s="2" t="s">
        <v>1397</v>
      </c>
      <c r="D259" s="7" t="str">
        <f t="shared" si="2"/>
        <v>320x50 </v>
      </c>
      <c r="E259" s="2" t="s">
        <v>1398</v>
      </c>
      <c r="F259" s="2" t="s">
        <v>28</v>
      </c>
      <c r="G259" s="8" t="s">
        <v>1399</v>
      </c>
      <c r="H259" s="2" t="s">
        <v>62</v>
      </c>
      <c r="I259" s="2" t="s">
        <v>31</v>
      </c>
      <c r="J259" s="2">
        <v>10903.0</v>
      </c>
      <c r="K259" s="2">
        <v>35.0</v>
      </c>
      <c r="L259" s="2">
        <v>3776.0</v>
      </c>
      <c r="M259" s="2">
        <v>9581.0</v>
      </c>
      <c r="N259" s="2">
        <v>2.0</v>
      </c>
      <c r="O259" s="3">
        <v>1460.009754</v>
      </c>
      <c r="P259" s="7" t="str">
        <f>VLOOKUP(A259,'New Data'!A:E,2,FALSE)</f>
        <v>Male</v>
      </c>
      <c r="Q259" s="7">
        <f>VLOOKUP(A259,'New Data'!A:E,3,FALSE)</f>
        <v>50</v>
      </c>
      <c r="R259" s="7" t="str">
        <f>VLOOKUP(A259,'New Data'!A:E,4,FALSE)</f>
        <v>Maryland</v>
      </c>
      <c r="S259" s="9">
        <f>VLOOKUP(A259,'New Data'!A:E,5,FALSE)</f>
        <v>45013</v>
      </c>
      <c r="T259" s="10">
        <f t="shared" si="3"/>
        <v>730.004877</v>
      </c>
      <c r="U259" s="11">
        <f t="shared" si="4"/>
        <v>0.003210125653</v>
      </c>
      <c r="V259" s="12">
        <f t="shared" si="5"/>
        <v>41.7145644</v>
      </c>
      <c r="W259" s="10">
        <f t="shared" si="6"/>
        <v>133.9089933</v>
      </c>
      <c r="X259" s="11">
        <f t="shared" si="7"/>
        <v>0.01834357516</v>
      </c>
    </row>
    <row r="260">
      <c r="A260" s="7" t="str">
        <f t="shared" si="1"/>
        <v>FQHEZ7971Z</v>
      </c>
      <c r="B260" s="2" t="s">
        <v>458</v>
      </c>
      <c r="C260" s="2" t="s">
        <v>459</v>
      </c>
      <c r="D260" s="7" t="str">
        <f t="shared" si="2"/>
        <v>300x250 </v>
      </c>
      <c r="E260" s="2" t="s">
        <v>460</v>
      </c>
      <c r="F260" s="2" t="s">
        <v>28</v>
      </c>
      <c r="G260" s="8" t="s">
        <v>67</v>
      </c>
      <c r="H260" s="2" t="s">
        <v>48</v>
      </c>
      <c r="I260" s="2" t="s">
        <v>31</v>
      </c>
      <c r="J260" s="2">
        <v>12319.0</v>
      </c>
      <c r="K260" s="2">
        <v>40.0</v>
      </c>
      <c r="L260" s="2">
        <v>7028.0</v>
      </c>
      <c r="M260" s="2">
        <v>10191.0</v>
      </c>
      <c r="N260" s="2">
        <v>7.0</v>
      </c>
      <c r="O260" s="3">
        <v>1668.016</v>
      </c>
      <c r="P260" s="7" t="str">
        <f>VLOOKUP(A260,'New Data'!A:E,2,FALSE)</f>
        <v>Female</v>
      </c>
      <c r="Q260" s="7">
        <f>VLOOKUP(A260,'New Data'!A:E,3,FALSE)</f>
        <v>56</v>
      </c>
      <c r="R260" s="7" t="str">
        <f>VLOOKUP(A260,'New Data'!A:E,4,FALSE)</f>
        <v>Missouri</v>
      </c>
      <c r="S260" s="9">
        <f>VLOOKUP(A260,'New Data'!A:E,5,FALSE)</f>
        <v>45495</v>
      </c>
      <c r="T260" s="10">
        <f t="shared" si="3"/>
        <v>238.288</v>
      </c>
      <c r="U260" s="11">
        <f t="shared" si="4"/>
        <v>0.003247016803</v>
      </c>
      <c r="V260" s="12">
        <f t="shared" si="5"/>
        <v>41.7004</v>
      </c>
      <c r="W260" s="10">
        <f t="shared" si="6"/>
        <v>135.4018995</v>
      </c>
      <c r="X260" s="11">
        <f t="shared" si="7"/>
        <v>0.05682279406</v>
      </c>
    </row>
    <row r="261">
      <c r="A261" s="7" t="str">
        <f t="shared" si="1"/>
        <v>UCHEB8023T</v>
      </c>
      <c r="B261" s="2" t="s">
        <v>1492</v>
      </c>
      <c r="C261" s="2" t="s">
        <v>1493</v>
      </c>
      <c r="D261" s="7" t="str">
        <f t="shared" si="2"/>
        <v>300x250 </v>
      </c>
      <c r="E261" s="2" t="s">
        <v>1494</v>
      </c>
      <c r="F261" s="2" t="s">
        <v>66</v>
      </c>
      <c r="G261" s="8" t="s">
        <v>1495</v>
      </c>
      <c r="H261" s="2" t="s">
        <v>48</v>
      </c>
      <c r="I261" s="2" t="s">
        <v>43</v>
      </c>
      <c r="J261" s="2">
        <v>12001.0</v>
      </c>
      <c r="K261" s="2">
        <v>40.0</v>
      </c>
      <c r="L261" s="2">
        <v>7173.0</v>
      </c>
      <c r="M261" s="2">
        <v>11432.0</v>
      </c>
      <c r="N261" s="2">
        <v>2.0</v>
      </c>
      <c r="O261" s="3">
        <v>1659.932713</v>
      </c>
      <c r="P261" s="7" t="str">
        <f>VLOOKUP(A261,'New Data'!A:E,2,FALSE)</f>
        <v>Male</v>
      </c>
      <c r="Q261" s="7">
        <f>VLOOKUP(A261,'New Data'!A:E,3,FALSE)</f>
        <v>49</v>
      </c>
      <c r="R261" s="7" t="str">
        <f>VLOOKUP(A261,'New Data'!A:E,4,FALSE)</f>
        <v>Idaho</v>
      </c>
      <c r="S261" s="9">
        <f>VLOOKUP(A261,'New Data'!A:E,5,FALSE)</f>
        <v>45494</v>
      </c>
      <c r="T261" s="10">
        <f t="shared" si="3"/>
        <v>829.9663565</v>
      </c>
      <c r="U261" s="11">
        <f t="shared" si="4"/>
        <v>0.003333055579</v>
      </c>
      <c r="V261" s="12">
        <f t="shared" si="5"/>
        <v>41.49831783</v>
      </c>
      <c r="W261" s="10">
        <f t="shared" si="6"/>
        <v>138.3161997</v>
      </c>
      <c r="X261" s="11">
        <f t="shared" si="7"/>
        <v>0.01666527789</v>
      </c>
    </row>
    <row r="262">
      <c r="A262" s="7" t="str">
        <f t="shared" si="1"/>
        <v>WAJCH8135H</v>
      </c>
      <c r="B262" s="2" t="s">
        <v>661</v>
      </c>
      <c r="C262" s="2" t="s">
        <v>662</v>
      </c>
      <c r="D262" s="7" t="str">
        <f t="shared" si="2"/>
        <v>300x250 </v>
      </c>
      <c r="E262" s="2" t="s">
        <v>663</v>
      </c>
      <c r="F262" s="2" t="s">
        <v>66</v>
      </c>
      <c r="G262" s="8" t="s">
        <v>275</v>
      </c>
      <c r="H262" s="2" t="s">
        <v>71</v>
      </c>
      <c r="I262" s="2" t="s">
        <v>31</v>
      </c>
      <c r="J262" s="2">
        <v>36863.0</v>
      </c>
      <c r="K262" s="2">
        <v>116.0</v>
      </c>
      <c r="L262" s="2">
        <v>3570.0</v>
      </c>
      <c r="M262" s="2">
        <v>29458.0</v>
      </c>
      <c r="N262" s="2">
        <v>15.0</v>
      </c>
      <c r="O262" s="3">
        <v>4752.816685</v>
      </c>
      <c r="P262" s="7" t="str">
        <f>VLOOKUP(A262,'New Data'!A:E,2,FALSE)</f>
        <v>Female</v>
      </c>
      <c r="Q262" s="7">
        <f>VLOOKUP(A262,'New Data'!A:E,3,FALSE)</f>
        <v>56</v>
      </c>
      <c r="R262" s="7" t="str">
        <f>VLOOKUP(A262,'New Data'!A:E,4,FALSE)</f>
        <v>Virginia</v>
      </c>
      <c r="S262" s="9">
        <f>VLOOKUP(A262,'New Data'!A:E,5,FALSE)</f>
        <v>45472</v>
      </c>
      <c r="T262" s="10">
        <f t="shared" si="3"/>
        <v>316.8544457</v>
      </c>
      <c r="U262" s="11">
        <f t="shared" si="4"/>
        <v>0.003146786751</v>
      </c>
      <c r="V262" s="12">
        <f t="shared" si="5"/>
        <v>40.97255763</v>
      </c>
      <c r="W262" s="10">
        <f t="shared" si="6"/>
        <v>128.9319015</v>
      </c>
      <c r="X262" s="11">
        <f t="shared" si="7"/>
        <v>0.04069120799</v>
      </c>
    </row>
    <row r="263">
      <c r="A263" s="7" t="str">
        <f t="shared" si="1"/>
        <v>RXHRP9729B</v>
      </c>
      <c r="B263" s="2" t="s">
        <v>1540</v>
      </c>
      <c r="C263" s="2" t="s">
        <v>1541</v>
      </c>
      <c r="D263" s="7" t="str">
        <f t="shared" si="2"/>
        <v>320x50 </v>
      </c>
      <c r="E263" s="2" t="s">
        <v>1542</v>
      </c>
      <c r="F263" s="2" t="s">
        <v>66</v>
      </c>
      <c r="G263" s="8" t="s">
        <v>299</v>
      </c>
      <c r="H263" s="2" t="s">
        <v>48</v>
      </c>
      <c r="I263" s="2" t="s">
        <v>31</v>
      </c>
      <c r="J263" s="2">
        <v>20486.0</v>
      </c>
      <c r="K263" s="2">
        <v>42.0</v>
      </c>
      <c r="L263" s="2">
        <v>14583.0</v>
      </c>
      <c r="M263" s="2">
        <v>19860.0</v>
      </c>
      <c r="N263" s="2">
        <v>2.0</v>
      </c>
      <c r="O263" s="3">
        <v>1718.513762</v>
      </c>
      <c r="P263" s="7" t="str">
        <f>VLOOKUP(A263,'New Data'!A:E,2,FALSE)</f>
        <v>Male</v>
      </c>
      <c r="Q263" s="7">
        <f>VLOOKUP(A263,'New Data'!A:E,3,FALSE)</f>
        <v>28</v>
      </c>
      <c r="R263" s="7" t="str">
        <f>VLOOKUP(A263,'New Data'!A:E,4,FALSE)</f>
        <v>Pennsylvania</v>
      </c>
      <c r="S263" s="9">
        <f>VLOOKUP(A263,'New Data'!A:E,5,FALSE)</f>
        <v>45015</v>
      </c>
      <c r="T263" s="10">
        <f t="shared" si="3"/>
        <v>859.256881</v>
      </c>
      <c r="U263" s="11">
        <f t="shared" si="4"/>
        <v>0.002050180611</v>
      </c>
      <c r="V263" s="12">
        <f t="shared" si="5"/>
        <v>40.91699433</v>
      </c>
      <c r="W263" s="10">
        <f t="shared" si="6"/>
        <v>83.88722845</v>
      </c>
      <c r="X263" s="11">
        <f t="shared" si="7"/>
        <v>0.009762764815</v>
      </c>
    </row>
    <row r="264">
      <c r="A264" s="7" t="str">
        <f t="shared" si="1"/>
        <v>AFMSM7834H</v>
      </c>
      <c r="B264" s="2" t="s">
        <v>880</v>
      </c>
      <c r="C264" s="2" t="s">
        <v>881</v>
      </c>
      <c r="D264" s="7" t="str">
        <f t="shared" si="2"/>
        <v>300x250 </v>
      </c>
      <c r="E264" s="2" t="s">
        <v>882</v>
      </c>
      <c r="F264" s="2" t="s">
        <v>36</v>
      </c>
      <c r="G264" s="8" t="s">
        <v>883</v>
      </c>
      <c r="H264" s="2" t="s">
        <v>30</v>
      </c>
      <c r="I264" s="2" t="s">
        <v>53</v>
      </c>
      <c r="J264" s="2">
        <v>16354.0</v>
      </c>
      <c r="K264" s="2">
        <v>40.0</v>
      </c>
      <c r="L264" s="2">
        <v>8061.0</v>
      </c>
      <c r="M264" s="2">
        <v>15667.0</v>
      </c>
      <c r="N264" s="2">
        <v>4.0</v>
      </c>
      <c r="O264" s="3">
        <v>1610.319977</v>
      </c>
      <c r="P264" s="7" t="str">
        <f>VLOOKUP(A264,'New Data'!A:E,2,FALSE)</f>
        <v>Male</v>
      </c>
      <c r="Q264" s="7">
        <f>VLOOKUP(A264,'New Data'!A:E,3,FALSE)</f>
        <v>59</v>
      </c>
      <c r="R264" s="7" t="str">
        <f>VLOOKUP(A264,'New Data'!A:E,4,FALSE)</f>
        <v>Montana</v>
      </c>
      <c r="S264" s="9">
        <f>VLOOKUP(A264,'New Data'!A:E,5,FALSE)</f>
        <v>45487</v>
      </c>
      <c r="T264" s="10">
        <f t="shared" si="3"/>
        <v>402.5799943</v>
      </c>
      <c r="U264" s="11">
        <f t="shared" si="4"/>
        <v>0.002445884799</v>
      </c>
      <c r="V264" s="12">
        <f t="shared" si="5"/>
        <v>40.25799943</v>
      </c>
      <c r="W264" s="10">
        <f t="shared" si="6"/>
        <v>98.46642882</v>
      </c>
      <c r="X264" s="11">
        <f t="shared" si="7"/>
        <v>0.02445884799</v>
      </c>
    </row>
    <row r="265">
      <c r="A265" s="7" t="str">
        <f t="shared" si="1"/>
        <v>WIOIH3185X</v>
      </c>
      <c r="B265" s="2" t="s">
        <v>650</v>
      </c>
      <c r="C265" s="2" t="s">
        <v>651</v>
      </c>
      <c r="D265" s="7" t="str">
        <f t="shared" si="2"/>
        <v>320x50 </v>
      </c>
      <c r="E265" s="2" t="s">
        <v>652</v>
      </c>
      <c r="F265" s="2" t="s">
        <v>66</v>
      </c>
      <c r="G265" s="8" t="s">
        <v>653</v>
      </c>
      <c r="H265" s="2" t="s">
        <v>48</v>
      </c>
      <c r="I265" s="2" t="s">
        <v>31</v>
      </c>
      <c r="J265" s="2">
        <v>45397.0</v>
      </c>
      <c r="K265" s="2">
        <v>114.0</v>
      </c>
      <c r="L265" s="2">
        <v>716.0</v>
      </c>
      <c r="M265" s="2">
        <v>6867.0</v>
      </c>
      <c r="N265" s="2">
        <v>15.0</v>
      </c>
      <c r="O265" s="3">
        <v>4582.453291</v>
      </c>
      <c r="P265" s="7" t="str">
        <f>VLOOKUP(A265,'New Data'!A:E,2,FALSE)</f>
        <v>Female</v>
      </c>
      <c r="Q265" s="7">
        <f>VLOOKUP(A265,'New Data'!A:E,3,FALSE)</f>
        <v>60</v>
      </c>
      <c r="R265" s="7" t="str">
        <f>VLOOKUP(A265,'New Data'!A:E,4,FALSE)</f>
        <v>North Dakota</v>
      </c>
      <c r="S265" s="9">
        <f>VLOOKUP(A265,'New Data'!A:E,5,FALSE)</f>
        <v>45208</v>
      </c>
      <c r="T265" s="10">
        <f t="shared" si="3"/>
        <v>305.4968861</v>
      </c>
      <c r="U265" s="11">
        <f t="shared" si="4"/>
        <v>0.002511179153</v>
      </c>
      <c r="V265" s="12">
        <f t="shared" si="5"/>
        <v>40.19695869</v>
      </c>
      <c r="W265" s="10">
        <f t="shared" si="6"/>
        <v>100.9417647</v>
      </c>
      <c r="X265" s="11">
        <f t="shared" si="7"/>
        <v>0.03304183096</v>
      </c>
    </row>
    <row r="266">
      <c r="A266" s="7" t="str">
        <f t="shared" si="1"/>
        <v>XNDIE5376H</v>
      </c>
      <c r="B266" s="2" t="s">
        <v>189</v>
      </c>
      <c r="C266" s="2" t="s">
        <v>190</v>
      </c>
      <c r="D266" s="7" t="str">
        <f t="shared" si="2"/>
        <v>300x250 </v>
      </c>
      <c r="E266" s="2" t="s">
        <v>191</v>
      </c>
      <c r="F266" s="2" t="s">
        <v>41</v>
      </c>
      <c r="G266" s="8" t="s">
        <v>192</v>
      </c>
      <c r="H266" s="2" t="s">
        <v>48</v>
      </c>
      <c r="I266" s="2" t="s">
        <v>43</v>
      </c>
      <c r="J266" s="2">
        <v>17645.0</v>
      </c>
      <c r="K266" s="2">
        <v>40.0</v>
      </c>
      <c r="L266" s="2">
        <v>9673.0</v>
      </c>
      <c r="M266" s="2">
        <v>15088.0</v>
      </c>
      <c r="N266" s="2">
        <v>15.0</v>
      </c>
      <c r="O266" s="3">
        <v>1591.772246</v>
      </c>
      <c r="P266" s="7" t="str">
        <f>VLOOKUP(A266,'New Data'!A:E,2,FALSE)</f>
        <v>Female</v>
      </c>
      <c r="Q266" s="7">
        <f>VLOOKUP(A266,'New Data'!A:E,3,FALSE)</f>
        <v>59</v>
      </c>
      <c r="R266" s="7" t="str">
        <f>VLOOKUP(A266,'New Data'!A:E,4,FALSE)</f>
        <v>Indiana</v>
      </c>
      <c r="S266" s="9">
        <f>VLOOKUP(A266,'New Data'!A:E,5,FALSE)</f>
        <v>45203</v>
      </c>
      <c r="T266" s="10">
        <f t="shared" si="3"/>
        <v>106.1181497</v>
      </c>
      <c r="U266" s="11">
        <f t="shared" si="4"/>
        <v>0.002266931142</v>
      </c>
      <c r="V266" s="12">
        <f t="shared" si="5"/>
        <v>39.79430615</v>
      </c>
      <c r="W266" s="10">
        <f t="shared" si="6"/>
        <v>90.21095188</v>
      </c>
      <c r="X266" s="11">
        <f t="shared" si="7"/>
        <v>0.08500991782</v>
      </c>
    </row>
    <row r="267">
      <c r="A267" s="7" t="str">
        <f t="shared" si="1"/>
        <v>UDQZF1654N</v>
      </c>
      <c r="B267" s="2" t="s">
        <v>1170</v>
      </c>
      <c r="C267" s="2" t="s">
        <v>1171</v>
      </c>
      <c r="D267" s="7" t="str">
        <f t="shared" si="2"/>
        <v>300x50 </v>
      </c>
      <c r="E267" s="2" t="s">
        <v>1172</v>
      </c>
      <c r="F267" s="2" t="s">
        <v>36</v>
      </c>
      <c r="G267" s="8" t="s">
        <v>181</v>
      </c>
      <c r="H267" s="2" t="s">
        <v>30</v>
      </c>
      <c r="I267" s="2" t="s">
        <v>31</v>
      </c>
      <c r="J267" s="2">
        <v>184622.0</v>
      </c>
      <c r="K267" s="2">
        <v>180.0</v>
      </c>
      <c r="L267" s="2">
        <v>98938.0</v>
      </c>
      <c r="M267" s="2">
        <v>161848.0</v>
      </c>
      <c r="N267" s="2">
        <v>13.0</v>
      </c>
      <c r="O267" s="3">
        <v>7149.816075</v>
      </c>
      <c r="P267" s="7" t="str">
        <f>VLOOKUP(A267,'New Data'!A:E,2,FALSE)</f>
        <v>Male</v>
      </c>
      <c r="Q267" s="7">
        <f>VLOOKUP(A267,'New Data'!A:E,3,FALSE)</f>
        <v>53</v>
      </c>
      <c r="R267" s="7" t="str">
        <f>VLOOKUP(A267,'New Data'!A:E,4,FALSE)</f>
        <v>Hawaii</v>
      </c>
      <c r="S267" s="9">
        <f>VLOOKUP(A267,'New Data'!A:E,5,FALSE)</f>
        <v>45452</v>
      </c>
      <c r="T267" s="10">
        <f t="shared" si="3"/>
        <v>549.9858519</v>
      </c>
      <c r="U267" s="11">
        <f t="shared" si="4"/>
        <v>0.0009749650638</v>
      </c>
      <c r="V267" s="12">
        <f t="shared" si="5"/>
        <v>39.72120042</v>
      </c>
      <c r="W267" s="10">
        <f t="shared" si="6"/>
        <v>38.7267827</v>
      </c>
      <c r="X267" s="11">
        <f t="shared" si="7"/>
        <v>0.007041414349</v>
      </c>
    </row>
    <row r="268">
      <c r="A268" s="7" t="str">
        <f t="shared" si="1"/>
        <v>YXRCM7069A</v>
      </c>
      <c r="B268" s="2" t="s">
        <v>1244</v>
      </c>
      <c r="C268" s="2" t="s">
        <v>1245</v>
      </c>
      <c r="D268" s="7" t="str">
        <f t="shared" si="2"/>
        <v>300x50 </v>
      </c>
      <c r="E268" s="2" t="s">
        <v>1246</v>
      </c>
      <c r="F268" s="2" t="s">
        <v>36</v>
      </c>
      <c r="G268" s="8" t="s">
        <v>340</v>
      </c>
      <c r="H268" s="2" t="s">
        <v>30</v>
      </c>
      <c r="I268" s="2" t="s">
        <v>31</v>
      </c>
      <c r="J268" s="2">
        <v>9730.0</v>
      </c>
      <c r="K268" s="2">
        <v>45.0</v>
      </c>
      <c r="L268" s="2">
        <v>2971.0</v>
      </c>
      <c r="M268" s="2">
        <v>5102.0</v>
      </c>
      <c r="N268" s="2">
        <v>3.0</v>
      </c>
      <c r="O268" s="3">
        <v>1778.937935</v>
      </c>
      <c r="P268" s="7" t="str">
        <f>VLOOKUP(A268,'New Data'!A:E,2,FALSE)</f>
        <v>Female</v>
      </c>
      <c r="Q268" s="7">
        <f>VLOOKUP(A268,'New Data'!A:E,3,FALSE)</f>
        <v>39</v>
      </c>
      <c r="R268" s="7" t="str">
        <f>VLOOKUP(A268,'New Data'!A:E,4,FALSE)</f>
        <v>Florida</v>
      </c>
      <c r="S268" s="9">
        <f>VLOOKUP(A268,'New Data'!A:E,5,FALSE)</f>
        <v>45154</v>
      </c>
      <c r="T268" s="10">
        <f t="shared" si="3"/>
        <v>592.9793117</v>
      </c>
      <c r="U268" s="11">
        <f t="shared" si="4"/>
        <v>0.004624871531</v>
      </c>
      <c r="V268" s="12">
        <f t="shared" si="5"/>
        <v>39.53195411</v>
      </c>
      <c r="W268" s="10">
        <f t="shared" si="6"/>
        <v>182.8302091</v>
      </c>
      <c r="X268" s="11">
        <f t="shared" si="7"/>
        <v>0.03083247688</v>
      </c>
    </row>
    <row r="269">
      <c r="A269" s="7" t="str">
        <f t="shared" si="1"/>
        <v>ALQHY3719W</v>
      </c>
      <c r="B269" s="2" t="s">
        <v>423</v>
      </c>
      <c r="C269" s="2" t="s">
        <v>424</v>
      </c>
      <c r="D269" s="7" t="str">
        <f t="shared" si="2"/>
        <v>320x50 </v>
      </c>
      <c r="E269" s="2" t="s">
        <v>425</v>
      </c>
      <c r="F269" s="2" t="s">
        <v>66</v>
      </c>
      <c r="G269" s="8" t="s">
        <v>426</v>
      </c>
      <c r="H269" s="2" t="s">
        <v>30</v>
      </c>
      <c r="I269" s="2" t="s">
        <v>31</v>
      </c>
      <c r="J269" s="2">
        <v>19212.0</v>
      </c>
      <c r="K269" s="2">
        <v>54.0</v>
      </c>
      <c r="L269" s="2">
        <v>6872.0</v>
      </c>
      <c r="M269" s="2">
        <v>14248.0</v>
      </c>
      <c r="N269" s="2">
        <v>10.0</v>
      </c>
      <c r="O269" s="3">
        <v>2133.077113</v>
      </c>
      <c r="P269" s="7" t="str">
        <f>VLOOKUP(A269,'New Data'!A:E,2,FALSE)</f>
        <v>Male</v>
      </c>
      <c r="Q269" s="7">
        <f>VLOOKUP(A269,'New Data'!A:E,3,FALSE)</f>
        <v>45</v>
      </c>
      <c r="R269" s="7" t="str">
        <f>VLOOKUP(A269,'New Data'!A:E,4,FALSE)</f>
        <v>North Carolina</v>
      </c>
      <c r="S269" s="9">
        <f>VLOOKUP(A269,'New Data'!A:E,5,FALSE)</f>
        <v>45035</v>
      </c>
      <c r="T269" s="10">
        <f t="shared" si="3"/>
        <v>213.3077113</v>
      </c>
      <c r="U269" s="11">
        <f t="shared" si="4"/>
        <v>0.002810743285</v>
      </c>
      <c r="V269" s="12">
        <f t="shared" si="5"/>
        <v>39.50142802</v>
      </c>
      <c r="W269" s="10">
        <f t="shared" si="6"/>
        <v>111.0283736</v>
      </c>
      <c r="X269" s="11">
        <f t="shared" si="7"/>
        <v>0.05205080158</v>
      </c>
    </row>
    <row r="270">
      <c r="A270" s="7" t="str">
        <f t="shared" si="1"/>
        <v>FGJQD8833Y</v>
      </c>
      <c r="B270" s="2" t="s">
        <v>1666</v>
      </c>
      <c r="C270" s="2" t="s">
        <v>1667</v>
      </c>
      <c r="D270" s="7" t="str">
        <f t="shared" si="2"/>
        <v>300x250 </v>
      </c>
      <c r="E270" s="2" t="s">
        <v>1210</v>
      </c>
      <c r="F270" s="2" t="s">
        <v>41</v>
      </c>
      <c r="G270" s="8" t="s">
        <v>143</v>
      </c>
      <c r="H270" s="2" t="s">
        <v>48</v>
      </c>
      <c r="I270" s="2" t="s">
        <v>31</v>
      </c>
      <c r="J270" s="2">
        <v>20278.0</v>
      </c>
      <c r="K270" s="2">
        <v>74.0</v>
      </c>
      <c r="L270" s="2">
        <v>14227.0</v>
      </c>
      <c r="M270" s="2">
        <v>19480.0</v>
      </c>
      <c r="N270" s="2">
        <v>3.0</v>
      </c>
      <c r="O270" s="3">
        <v>2921.110207</v>
      </c>
      <c r="P270" s="7" t="str">
        <f>VLOOKUP(A270,'New Data'!A:E,2,FALSE)</f>
        <v>Male</v>
      </c>
      <c r="Q270" s="7">
        <f>VLOOKUP(A270,'New Data'!A:E,3,FALSE)</f>
        <v>22</v>
      </c>
      <c r="R270" s="7" t="str">
        <f>VLOOKUP(A270,'New Data'!A:E,4,FALSE)</f>
        <v>Colorado</v>
      </c>
      <c r="S270" s="9">
        <f>VLOOKUP(A270,'New Data'!A:E,5,FALSE)</f>
        <v>45493</v>
      </c>
      <c r="T270" s="10">
        <f t="shared" si="3"/>
        <v>973.7034023</v>
      </c>
      <c r="U270" s="11">
        <f t="shared" si="4"/>
        <v>0.003649275076</v>
      </c>
      <c r="V270" s="12">
        <f t="shared" si="5"/>
        <v>39.47446226</v>
      </c>
      <c r="W270" s="10">
        <f t="shared" si="6"/>
        <v>144.0531713</v>
      </c>
      <c r="X270" s="11">
        <f t="shared" si="7"/>
        <v>0.01479435842</v>
      </c>
    </row>
    <row r="271">
      <c r="A271" s="7" t="str">
        <f t="shared" si="1"/>
        <v>IXAMN5010X</v>
      </c>
      <c r="B271" s="2" t="s">
        <v>1141</v>
      </c>
      <c r="C271" s="2" t="s">
        <v>1142</v>
      </c>
      <c r="D271" s="7" t="str">
        <f t="shared" si="2"/>
        <v>320x50 </v>
      </c>
      <c r="E271" s="2" t="s">
        <v>1143</v>
      </c>
      <c r="F271" s="2" t="s">
        <v>28</v>
      </c>
      <c r="G271" s="8" t="s">
        <v>437</v>
      </c>
      <c r="H271" s="2" t="s">
        <v>48</v>
      </c>
      <c r="I271" s="2" t="s">
        <v>31</v>
      </c>
      <c r="J271" s="2">
        <v>12868.0</v>
      </c>
      <c r="K271" s="2">
        <v>80.0</v>
      </c>
      <c r="L271" s="2">
        <v>6472.0</v>
      </c>
      <c r="M271" s="2">
        <v>11922.0</v>
      </c>
      <c r="N271" s="2">
        <v>6.0</v>
      </c>
      <c r="O271" s="3">
        <v>3137.143043</v>
      </c>
      <c r="P271" s="7" t="str">
        <f>VLOOKUP(A271,'New Data'!A:E,2,FALSE)</f>
        <v>Female</v>
      </c>
      <c r="Q271" s="7">
        <f>VLOOKUP(A271,'New Data'!A:E,3,FALSE)</f>
        <v>30</v>
      </c>
      <c r="R271" s="7" t="str">
        <f>VLOOKUP(A271,'New Data'!A:E,4,FALSE)</f>
        <v>Kansas</v>
      </c>
      <c r="S271" s="9">
        <f>VLOOKUP(A271,'New Data'!A:E,5,FALSE)</f>
        <v>45493</v>
      </c>
      <c r="T271" s="10">
        <f t="shared" si="3"/>
        <v>522.8571738</v>
      </c>
      <c r="U271" s="11">
        <f t="shared" si="4"/>
        <v>0.006216972334</v>
      </c>
      <c r="V271" s="12">
        <f t="shared" si="5"/>
        <v>39.21428804</v>
      </c>
      <c r="W271" s="10">
        <f t="shared" si="6"/>
        <v>243.7941438</v>
      </c>
      <c r="X271" s="11">
        <f t="shared" si="7"/>
        <v>0.04662729251</v>
      </c>
    </row>
    <row r="272">
      <c r="A272" s="7" t="str">
        <f t="shared" si="1"/>
        <v>RRFVN6966N</v>
      </c>
      <c r="B272" s="2" t="s">
        <v>1234</v>
      </c>
      <c r="C272" s="2" t="s">
        <v>1235</v>
      </c>
      <c r="D272" s="7" t="str">
        <f t="shared" si="2"/>
        <v>320x50 </v>
      </c>
      <c r="E272" s="2" t="s">
        <v>1236</v>
      </c>
      <c r="F272" s="2" t="s">
        <v>36</v>
      </c>
      <c r="G272" s="8" t="s">
        <v>653</v>
      </c>
      <c r="H272" s="2" t="s">
        <v>89</v>
      </c>
      <c r="I272" s="2" t="s">
        <v>31</v>
      </c>
      <c r="J272" s="2">
        <v>13293.0</v>
      </c>
      <c r="K272" s="2">
        <v>74.0</v>
      </c>
      <c r="L272" s="2">
        <v>9054.0</v>
      </c>
      <c r="M272" s="2">
        <v>12676.0</v>
      </c>
      <c r="N272" s="2">
        <v>5.0</v>
      </c>
      <c r="O272" s="3">
        <v>2901.209509</v>
      </c>
      <c r="P272" s="7" t="str">
        <f>VLOOKUP(A272,'New Data'!A:E,2,FALSE)</f>
        <v>Male</v>
      </c>
      <c r="Q272" s="7">
        <f>VLOOKUP(A272,'New Data'!A:E,3,FALSE)</f>
        <v>53</v>
      </c>
      <c r="R272" s="7" t="str">
        <f>VLOOKUP(A272,'New Data'!A:E,4,FALSE)</f>
        <v>Delaware</v>
      </c>
      <c r="S272" s="9">
        <f>VLOOKUP(A272,'New Data'!A:E,5,FALSE)</f>
        <v>45562</v>
      </c>
      <c r="T272" s="10">
        <f t="shared" si="3"/>
        <v>580.2419018</v>
      </c>
      <c r="U272" s="11">
        <f t="shared" si="4"/>
        <v>0.00556683969</v>
      </c>
      <c r="V272" s="12">
        <f t="shared" si="5"/>
        <v>39.20553391</v>
      </c>
      <c r="W272" s="10">
        <f t="shared" si="6"/>
        <v>218.2509222</v>
      </c>
      <c r="X272" s="11">
        <f t="shared" si="7"/>
        <v>0.03761378169</v>
      </c>
    </row>
    <row r="273">
      <c r="A273" s="7" t="str">
        <f t="shared" si="1"/>
        <v>HCZPH4346B</v>
      </c>
      <c r="B273" s="2" t="s">
        <v>1788</v>
      </c>
      <c r="C273" s="2" t="s">
        <v>1789</v>
      </c>
      <c r="D273" s="7" t="str">
        <f t="shared" si="2"/>
        <v>320x50 </v>
      </c>
      <c r="E273" s="2" t="s">
        <v>1790</v>
      </c>
      <c r="F273" s="2" t="s">
        <v>41</v>
      </c>
      <c r="G273" s="8" t="s">
        <v>67</v>
      </c>
      <c r="H273" s="2" t="s">
        <v>30</v>
      </c>
      <c r="I273" s="2" t="s">
        <v>31</v>
      </c>
      <c r="J273" s="2">
        <v>42830.0</v>
      </c>
      <c r="K273" s="2">
        <v>160.0</v>
      </c>
      <c r="L273" s="2">
        <v>24499.0</v>
      </c>
      <c r="M273" s="2">
        <v>34496.0</v>
      </c>
      <c r="N273" s="2">
        <v>5.0</v>
      </c>
      <c r="O273" s="3">
        <v>6261.575724</v>
      </c>
      <c r="P273" s="7" t="str">
        <f>VLOOKUP(A273,'New Data'!A:E,2,FALSE)</f>
        <v>Female</v>
      </c>
      <c r="Q273" s="7">
        <f>VLOOKUP(A273,'New Data'!A:E,3,FALSE)</f>
        <v>22</v>
      </c>
      <c r="R273" s="7" t="str">
        <f>VLOOKUP(A273,'New Data'!A:E,4,FALSE)</f>
        <v>California</v>
      </c>
      <c r="S273" s="9">
        <f>VLOOKUP(A273,'New Data'!A:E,5,FALSE)</f>
        <v>45025</v>
      </c>
      <c r="T273" s="10">
        <f t="shared" si="3"/>
        <v>1252.315145</v>
      </c>
      <c r="U273" s="11">
        <f t="shared" si="4"/>
        <v>0.003735699276</v>
      </c>
      <c r="V273" s="12">
        <f t="shared" si="5"/>
        <v>39.13484828</v>
      </c>
      <c r="W273" s="10">
        <f t="shared" si="6"/>
        <v>146.1960244</v>
      </c>
      <c r="X273" s="11">
        <f t="shared" si="7"/>
        <v>0.01167406024</v>
      </c>
    </row>
    <row r="274">
      <c r="A274" s="7" t="str">
        <f t="shared" si="1"/>
        <v>MHCUS4399K</v>
      </c>
      <c r="B274" s="2" t="s">
        <v>626</v>
      </c>
      <c r="C274" s="2" t="s">
        <v>627</v>
      </c>
      <c r="D274" s="7" t="str">
        <f t="shared" si="2"/>
        <v>300x250 </v>
      </c>
      <c r="E274" s="2" t="s">
        <v>422</v>
      </c>
      <c r="F274" s="2" t="s">
        <v>41</v>
      </c>
      <c r="G274" s="8" t="s">
        <v>628</v>
      </c>
      <c r="H274" s="2" t="s">
        <v>30</v>
      </c>
      <c r="I274" s="2" t="s">
        <v>31</v>
      </c>
      <c r="J274" s="2">
        <v>8944.0</v>
      </c>
      <c r="K274" s="2">
        <v>45.0</v>
      </c>
      <c r="L274" s="2">
        <v>3002.0</v>
      </c>
      <c r="M274" s="2">
        <v>6361.0</v>
      </c>
      <c r="N274" s="2">
        <v>6.0</v>
      </c>
      <c r="O274" s="3">
        <v>1755.484542</v>
      </c>
      <c r="P274" s="7" t="str">
        <f>VLOOKUP(A274,'New Data'!A:E,2,FALSE)</f>
        <v>Male</v>
      </c>
      <c r="Q274" s="7">
        <f>VLOOKUP(A274,'New Data'!A:E,3,FALSE)</f>
        <v>50</v>
      </c>
      <c r="R274" s="7" t="str">
        <f>VLOOKUP(A274,'New Data'!A:E,4,FALSE)</f>
        <v>Illinois</v>
      </c>
      <c r="S274" s="9">
        <f>VLOOKUP(A274,'New Data'!A:E,5,FALSE)</f>
        <v>45205</v>
      </c>
      <c r="T274" s="10">
        <f t="shared" si="3"/>
        <v>292.580757</v>
      </c>
      <c r="U274" s="11">
        <f t="shared" si="4"/>
        <v>0.005031305903</v>
      </c>
      <c r="V274" s="12">
        <f t="shared" si="5"/>
        <v>39.0107676</v>
      </c>
      <c r="W274" s="10">
        <f t="shared" si="6"/>
        <v>196.2751053</v>
      </c>
      <c r="X274" s="11">
        <f t="shared" si="7"/>
        <v>0.06708407871</v>
      </c>
    </row>
    <row r="275">
      <c r="A275" s="7" t="str">
        <f t="shared" si="1"/>
        <v>MNKEV7271L</v>
      </c>
      <c r="B275" s="2" t="s">
        <v>590</v>
      </c>
      <c r="C275" s="2" t="s">
        <v>591</v>
      </c>
      <c r="D275" s="7" t="str">
        <f t="shared" si="2"/>
        <v>300x250 </v>
      </c>
      <c r="E275" s="2" t="s">
        <v>592</v>
      </c>
      <c r="F275" s="2" t="s">
        <v>36</v>
      </c>
      <c r="G275" s="8" t="s">
        <v>344</v>
      </c>
      <c r="H275" s="2" t="s">
        <v>135</v>
      </c>
      <c r="I275" s="2" t="s">
        <v>31</v>
      </c>
      <c r="J275" s="2">
        <v>58477.0</v>
      </c>
      <c r="K275" s="2">
        <v>135.0</v>
      </c>
      <c r="L275" s="2">
        <v>43554.0</v>
      </c>
      <c r="M275" s="2">
        <v>56558.0</v>
      </c>
      <c r="N275" s="2">
        <v>19.0</v>
      </c>
      <c r="O275" s="3">
        <v>5247.623883</v>
      </c>
      <c r="P275" s="7" t="str">
        <f>VLOOKUP(A275,'New Data'!A:E,2,FALSE)</f>
        <v>Male</v>
      </c>
      <c r="Q275" s="7">
        <f>VLOOKUP(A275,'New Data'!A:E,3,FALSE)</f>
        <v>18</v>
      </c>
      <c r="R275" s="7" t="str">
        <f>VLOOKUP(A275,'New Data'!A:E,4,FALSE)</f>
        <v>Delaware</v>
      </c>
      <c r="S275" s="9">
        <f>VLOOKUP(A275,'New Data'!A:E,5,FALSE)</f>
        <v>45463</v>
      </c>
      <c r="T275" s="10">
        <f t="shared" si="3"/>
        <v>276.1907307</v>
      </c>
      <c r="U275" s="11">
        <f t="shared" si="4"/>
        <v>0.002308599962</v>
      </c>
      <c r="V275" s="12">
        <f t="shared" si="5"/>
        <v>38.87128802</v>
      </c>
      <c r="W275" s="10">
        <f t="shared" si="6"/>
        <v>89.73825407</v>
      </c>
      <c r="X275" s="11">
        <f t="shared" si="7"/>
        <v>0.03249140688</v>
      </c>
    </row>
    <row r="276">
      <c r="A276" s="7" t="str">
        <f t="shared" si="1"/>
        <v>DXADI4176M</v>
      </c>
      <c r="B276" s="2" t="s">
        <v>499</v>
      </c>
      <c r="C276" s="2" t="s">
        <v>500</v>
      </c>
      <c r="D276" s="7" t="str">
        <f t="shared" si="2"/>
        <v>300x250 </v>
      </c>
      <c r="E276" s="2" t="s">
        <v>501</v>
      </c>
      <c r="F276" s="2" t="s">
        <v>36</v>
      </c>
      <c r="G276" s="8" t="s">
        <v>502</v>
      </c>
      <c r="H276" s="2" t="s">
        <v>48</v>
      </c>
      <c r="I276" s="2" t="s">
        <v>31</v>
      </c>
      <c r="J276" s="2">
        <v>10653.0</v>
      </c>
      <c r="K276" s="2">
        <v>68.0</v>
      </c>
      <c r="L276" s="2">
        <v>5263.0</v>
      </c>
      <c r="M276" s="2">
        <v>9921.0</v>
      </c>
      <c r="N276" s="2">
        <v>11.0</v>
      </c>
      <c r="O276" s="3">
        <v>2641.478397</v>
      </c>
      <c r="P276" s="7" t="str">
        <f>VLOOKUP(A276,'New Data'!A:E,2,FALSE)</f>
        <v>Female</v>
      </c>
      <c r="Q276" s="7">
        <f>VLOOKUP(A276,'New Data'!A:E,3,FALSE)</f>
        <v>18</v>
      </c>
      <c r="R276" s="7" t="str">
        <f>VLOOKUP(A276,'New Data'!A:E,4,FALSE)</f>
        <v>Utah</v>
      </c>
      <c r="S276" s="9">
        <f>VLOOKUP(A276,'New Data'!A:E,5,FALSE)</f>
        <v>45303</v>
      </c>
      <c r="T276" s="10">
        <f t="shared" si="3"/>
        <v>240.1343997</v>
      </c>
      <c r="U276" s="11">
        <f t="shared" si="4"/>
        <v>0.006383178447</v>
      </c>
      <c r="V276" s="12">
        <f t="shared" si="5"/>
        <v>38.84527054</v>
      </c>
      <c r="W276" s="10">
        <f t="shared" si="6"/>
        <v>247.9562937</v>
      </c>
      <c r="X276" s="11">
        <f t="shared" si="7"/>
        <v>0.1032572984</v>
      </c>
    </row>
    <row r="277">
      <c r="A277" s="7" t="str">
        <f t="shared" si="1"/>
        <v>ULAIX3501E</v>
      </c>
      <c r="B277" s="2" t="s">
        <v>977</v>
      </c>
      <c r="C277" s="2" t="s">
        <v>978</v>
      </c>
      <c r="D277" s="7" t="str">
        <f t="shared" si="2"/>
        <v>300x250 </v>
      </c>
      <c r="E277" s="2" t="s">
        <v>979</v>
      </c>
      <c r="F277" s="2" t="s">
        <v>41</v>
      </c>
      <c r="G277" s="8" t="s">
        <v>238</v>
      </c>
      <c r="H277" s="2" t="s">
        <v>30</v>
      </c>
      <c r="I277" s="2" t="s">
        <v>53</v>
      </c>
      <c r="J277" s="2">
        <v>33650.0</v>
      </c>
      <c r="K277" s="2">
        <v>100.0</v>
      </c>
      <c r="L277" s="2">
        <v>15621.0</v>
      </c>
      <c r="M277" s="2">
        <v>32539.0</v>
      </c>
      <c r="N277" s="2">
        <v>9.0</v>
      </c>
      <c r="O277" s="3">
        <v>3844.991165</v>
      </c>
      <c r="P277" s="7" t="str">
        <f>VLOOKUP(A277,'New Data'!A:E,2,FALSE)</f>
        <v>Female</v>
      </c>
      <c r="Q277" s="7">
        <f>VLOOKUP(A277,'New Data'!A:E,3,FALSE)</f>
        <v>44</v>
      </c>
      <c r="R277" s="7" t="str">
        <f>VLOOKUP(A277,'New Data'!A:E,4,FALSE)</f>
        <v>Wisconsin</v>
      </c>
      <c r="S277" s="9">
        <f>VLOOKUP(A277,'New Data'!A:E,5,FALSE)</f>
        <v>45337</v>
      </c>
      <c r="T277" s="10">
        <f t="shared" si="3"/>
        <v>427.2212406</v>
      </c>
      <c r="U277" s="11">
        <f t="shared" si="4"/>
        <v>0.002971768202</v>
      </c>
      <c r="V277" s="12">
        <f t="shared" si="5"/>
        <v>38.44991165</v>
      </c>
      <c r="W277" s="10">
        <f t="shared" si="6"/>
        <v>114.2642248</v>
      </c>
      <c r="X277" s="11">
        <f t="shared" si="7"/>
        <v>0.02674591382</v>
      </c>
    </row>
    <row r="278">
      <c r="A278" s="7" t="str">
        <f t="shared" si="1"/>
        <v>XULRY0614D</v>
      </c>
      <c r="B278" s="2" t="s">
        <v>1499</v>
      </c>
      <c r="C278" s="2" t="s">
        <v>1500</v>
      </c>
      <c r="D278" s="7" t="str">
        <f t="shared" si="2"/>
        <v>300x250 </v>
      </c>
      <c r="E278" s="2" t="s">
        <v>1501</v>
      </c>
      <c r="F278" s="2" t="s">
        <v>66</v>
      </c>
      <c r="G278" s="8" t="s">
        <v>398</v>
      </c>
      <c r="H278" s="2" t="s">
        <v>30</v>
      </c>
      <c r="I278" s="2" t="s">
        <v>31</v>
      </c>
      <c r="J278" s="2">
        <v>14763.0</v>
      </c>
      <c r="K278" s="2">
        <v>40.0</v>
      </c>
      <c r="L278" s="2">
        <v>8955.0</v>
      </c>
      <c r="M278" s="2">
        <v>13829.0</v>
      </c>
      <c r="N278" s="2">
        <v>2.0</v>
      </c>
      <c r="O278" s="3">
        <v>1531.926885</v>
      </c>
      <c r="P278" s="7" t="str">
        <f>VLOOKUP(A278,'New Data'!A:E,2,FALSE)</f>
        <v>Male</v>
      </c>
      <c r="Q278" s="7">
        <f>VLOOKUP(A278,'New Data'!A:E,3,FALSE)</f>
        <v>22</v>
      </c>
      <c r="R278" s="7" t="str">
        <f>VLOOKUP(A278,'New Data'!A:E,4,FALSE)</f>
        <v>New Mexico</v>
      </c>
      <c r="S278" s="9">
        <f>VLOOKUP(A278,'New Data'!A:E,5,FALSE)</f>
        <v>45118</v>
      </c>
      <c r="T278" s="10">
        <f t="shared" si="3"/>
        <v>765.9634425</v>
      </c>
      <c r="U278" s="11">
        <f t="shared" si="4"/>
        <v>0.002709476394</v>
      </c>
      <c r="V278" s="12">
        <f t="shared" si="5"/>
        <v>38.29817213</v>
      </c>
      <c r="W278" s="10">
        <f t="shared" si="6"/>
        <v>103.7679933</v>
      </c>
      <c r="X278" s="11">
        <f t="shared" si="7"/>
        <v>0.01354738197</v>
      </c>
    </row>
    <row r="279">
      <c r="A279" s="7" t="str">
        <f t="shared" si="1"/>
        <v>DANIT5805U</v>
      </c>
      <c r="B279" s="2" t="s">
        <v>1884</v>
      </c>
      <c r="C279" s="2" t="s">
        <v>1885</v>
      </c>
      <c r="D279" s="7" t="str">
        <f t="shared" si="2"/>
        <v>320x50 </v>
      </c>
      <c r="E279" s="2" t="s">
        <v>1886</v>
      </c>
      <c r="F279" s="2" t="s">
        <v>41</v>
      </c>
      <c r="G279" s="8" t="s">
        <v>689</v>
      </c>
      <c r="H279" s="2" t="s">
        <v>71</v>
      </c>
      <c r="I279" s="2" t="s">
        <v>31</v>
      </c>
      <c r="J279" s="2">
        <v>8278.0</v>
      </c>
      <c r="K279" s="2">
        <v>40.0</v>
      </c>
      <c r="L279" s="2">
        <v>6758.0</v>
      </c>
      <c r="M279" s="2">
        <v>7537.0</v>
      </c>
      <c r="N279" s="2">
        <v>1.0</v>
      </c>
      <c r="O279" s="3">
        <v>1526.296619</v>
      </c>
      <c r="P279" s="7" t="str">
        <f>VLOOKUP(A279,'New Data'!A:E,2,FALSE)</f>
        <v>Male</v>
      </c>
      <c r="Q279" s="7">
        <f>VLOOKUP(A279,'New Data'!A:E,3,FALSE)</f>
        <v>55</v>
      </c>
      <c r="R279" s="7" t="str">
        <f>VLOOKUP(A279,'New Data'!A:E,4,FALSE)</f>
        <v>New Jersey</v>
      </c>
      <c r="S279" s="9">
        <f>VLOOKUP(A279,'New Data'!A:E,5,FALSE)</f>
        <v>45041</v>
      </c>
      <c r="T279" s="10">
        <f t="shared" si="3"/>
        <v>1526.296619</v>
      </c>
      <c r="U279" s="11">
        <f t="shared" si="4"/>
        <v>0.004832085045</v>
      </c>
      <c r="V279" s="12">
        <f t="shared" si="5"/>
        <v>38.15741548</v>
      </c>
      <c r="W279" s="10">
        <f t="shared" si="6"/>
        <v>184.3798767</v>
      </c>
      <c r="X279" s="11">
        <f t="shared" si="7"/>
        <v>0.01208021261</v>
      </c>
    </row>
    <row r="280">
      <c r="A280" s="7" t="str">
        <f t="shared" si="1"/>
        <v>RUPEE8669S</v>
      </c>
      <c r="B280" s="2" t="s">
        <v>1125</v>
      </c>
      <c r="C280" s="2" t="s">
        <v>1126</v>
      </c>
      <c r="D280" s="7" t="str">
        <f t="shared" si="2"/>
        <v>320x50 </v>
      </c>
      <c r="E280" s="2" t="s">
        <v>1127</v>
      </c>
      <c r="F280" s="2" t="s">
        <v>41</v>
      </c>
      <c r="G280" s="8" t="s">
        <v>177</v>
      </c>
      <c r="H280" s="2" t="s">
        <v>786</v>
      </c>
      <c r="I280" s="2" t="s">
        <v>31</v>
      </c>
      <c r="J280" s="2">
        <v>16791.0</v>
      </c>
      <c r="K280" s="2">
        <v>40.0</v>
      </c>
      <c r="L280" s="2">
        <v>11402.0</v>
      </c>
      <c r="M280" s="2">
        <v>14231.0</v>
      </c>
      <c r="N280" s="2">
        <v>3.0</v>
      </c>
      <c r="O280" s="3">
        <v>1522.512272</v>
      </c>
      <c r="P280" s="7" t="str">
        <f>VLOOKUP(A280,'New Data'!A:E,2,FALSE)</f>
        <v>Male</v>
      </c>
      <c r="Q280" s="7">
        <f>VLOOKUP(A280,'New Data'!A:E,3,FALSE)</f>
        <v>58</v>
      </c>
      <c r="R280" s="7" t="str">
        <f>VLOOKUP(A280,'New Data'!A:E,4,FALSE)</f>
        <v>Colorado</v>
      </c>
      <c r="S280" s="9">
        <f>VLOOKUP(A280,'New Data'!A:E,5,FALSE)</f>
        <v>45139</v>
      </c>
      <c r="T280" s="10">
        <f t="shared" si="3"/>
        <v>507.5040907</v>
      </c>
      <c r="U280" s="11">
        <f t="shared" si="4"/>
        <v>0.002382228575</v>
      </c>
      <c r="V280" s="12">
        <f t="shared" si="5"/>
        <v>38.0628068</v>
      </c>
      <c r="W280" s="10">
        <f t="shared" si="6"/>
        <v>90.674306</v>
      </c>
      <c r="X280" s="11">
        <f t="shared" si="7"/>
        <v>0.01786671431</v>
      </c>
    </row>
    <row r="281">
      <c r="A281" s="7" t="str">
        <f t="shared" si="1"/>
        <v>ESXTC0601A</v>
      </c>
      <c r="B281" s="2" t="s">
        <v>1429</v>
      </c>
      <c r="C281" s="2" t="s">
        <v>1430</v>
      </c>
      <c r="D281" s="7" t="str">
        <f t="shared" si="2"/>
        <v>300x50 </v>
      </c>
      <c r="E281" s="2" t="s">
        <v>1431</v>
      </c>
      <c r="F281" s="2" t="s">
        <v>66</v>
      </c>
      <c r="G281" s="8" t="s">
        <v>1350</v>
      </c>
      <c r="H281" s="2" t="s">
        <v>48</v>
      </c>
      <c r="I281" s="2" t="s">
        <v>31</v>
      </c>
      <c r="J281" s="2">
        <v>100800.0</v>
      </c>
      <c r="K281" s="2">
        <v>185.0</v>
      </c>
      <c r="L281" s="2">
        <v>14473.0</v>
      </c>
      <c r="M281" s="2">
        <v>85424.0</v>
      </c>
      <c r="N281" s="2">
        <v>10.0</v>
      </c>
      <c r="O281" s="3">
        <v>7004.730483</v>
      </c>
      <c r="P281" s="7" t="str">
        <f>VLOOKUP(A281,'New Data'!A:E,2,FALSE)</f>
        <v>Male</v>
      </c>
      <c r="Q281" s="7">
        <f>VLOOKUP(A281,'New Data'!A:E,3,FALSE)</f>
        <v>22</v>
      </c>
      <c r="R281" s="7" t="str">
        <f>VLOOKUP(A281,'New Data'!A:E,4,FALSE)</f>
        <v>Minnesota</v>
      </c>
      <c r="S281" s="9">
        <f>VLOOKUP(A281,'New Data'!A:E,5,FALSE)</f>
        <v>45412</v>
      </c>
      <c r="T281" s="10">
        <f t="shared" si="3"/>
        <v>700.4730483</v>
      </c>
      <c r="U281" s="11">
        <f t="shared" si="4"/>
        <v>0.00183531746</v>
      </c>
      <c r="V281" s="12">
        <f t="shared" si="5"/>
        <v>37.86340802</v>
      </c>
      <c r="W281" s="10">
        <f t="shared" si="6"/>
        <v>69.49137384</v>
      </c>
      <c r="X281" s="11">
        <f t="shared" si="7"/>
        <v>0.009920634921</v>
      </c>
    </row>
    <row r="282">
      <c r="A282" s="7" t="str">
        <f t="shared" si="1"/>
        <v>XULRY0614D</v>
      </c>
      <c r="B282" s="2" t="s">
        <v>1063</v>
      </c>
      <c r="C282" s="2" t="s">
        <v>1064</v>
      </c>
      <c r="D282" s="7" t="str">
        <f t="shared" si="2"/>
        <v>300x50 </v>
      </c>
      <c r="E282" s="2" t="s">
        <v>1065</v>
      </c>
      <c r="F282" s="2" t="s">
        <v>36</v>
      </c>
      <c r="G282" s="8" t="s">
        <v>1066</v>
      </c>
      <c r="H282" s="2" t="s">
        <v>62</v>
      </c>
      <c r="I282" s="2" t="s">
        <v>31</v>
      </c>
      <c r="J282" s="2">
        <v>15475.0</v>
      </c>
      <c r="K282" s="2">
        <v>110.0</v>
      </c>
      <c r="L282" s="2">
        <v>6019.0</v>
      </c>
      <c r="M282" s="2">
        <v>10952.0</v>
      </c>
      <c r="N282" s="2">
        <v>9.0</v>
      </c>
      <c r="O282" s="3">
        <v>4156.713383</v>
      </c>
      <c r="P282" s="7" t="str">
        <f>VLOOKUP(A282,'New Data'!A:E,2,FALSE)</f>
        <v>Male</v>
      </c>
      <c r="Q282" s="7">
        <f>VLOOKUP(A282,'New Data'!A:E,3,FALSE)</f>
        <v>22</v>
      </c>
      <c r="R282" s="7" t="str">
        <f>VLOOKUP(A282,'New Data'!A:E,4,FALSE)</f>
        <v>New Mexico</v>
      </c>
      <c r="S282" s="9">
        <f>VLOOKUP(A282,'New Data'!A:E,5,FALSE)</f>
        <v>45118</v>
      </c>
      <c r="T282" s="10">
        <f t="shared" si="3"/>
        <v>461.8570426</v>
      </c>
      <c r="U282" s="11">
        <f t="shared" si="4"/>
        <v>0.007108239095</v>
      </c>
      <c r="V282" s="12">
        <f t="shared" si="5"/>
        <v>37.78830348</v>
      </c>
      <c r="W282" s="10">
        <f t="shared" si="6"/>
        <v>268.6082962</v>
      </c>
      <c r="X282" s="11">
        <f t="shared" si="7"/>
        <v>0.05815831987</v>
      </c>
    </row>
    <row r="283">
      <c r="A283" s="7" t="str">
        <f t="shared" si="1"/>
        <v>UKVZR6178H</v>
      </c>
      <c r="B283" s="2" t="s">
        <v>1274</v>
      </c>
      <c r="C283" s="2" t="s">
        <v>1275</v>
      </c>
      <c r="D283" s="7" t="str">
        <f t="shared" si="2"/>
        <v>300x250 </v>
      </c>
      <c r="E283" s="2" t="s">
        <v>1276</v>
      </c>
      <c r="F283" s="2" t="s">
        <v>36</v>
      </c>
      <c r="G283" s="8" t="s">
        <v>816</v>
      </c>
      <c r="H283" s="2" t="s">
        <v>89</v>
      </c>
      <c r="I283" s="2" t="s">
        <v>31</v>
      </c>
      <c r="J283" s="2">
        <v>11607.0</v>
      </c>
      <c r="K283" s="2">
        <v>184.0</v>
      </c>
      <c r="L283" s="2">
        <v>5218.0</v>
      </c>
      <c r="M283" s="2">
        <v>10763.0</v>
      </c>
      <c r="N283" s="2">
        <v>12.0</v>
      </c>
      <c r="O283" s="3">
        <v>6909.732318</v>
      </c>
      <c r="P283" s="7" t="str">
        <f>VLOOKUP(A283,'New Data'!A:E,2,FALSE)</f>
        <v>Male</v>
      </c>
      <c r="Q283" s="7">
        <f>VLOOKUP(A283,'New Data'!A:E,3,FALSE)</f>
        <v>41</v>
      </c>
      <c r="R283" s="7" t="str">
        <f>VLOOKUP(A283,'New Data'!A:E,4,FALSE)</f>
        <v>Oregon</v>
      </c>
      <c r="S283" s="9">
        <f>VLOOKUP(A283,'New Data'!A:E,5,FALSE)</f>
        <v>45403</v>
      </c>
      <c r="T283" s="10">
        <f t="shared" si="3"/>
        <v>575.8110265</v>
      </c>
      <c r="U283" s="11">
        <f t="shared" si="4"/>
        <v>0.0158525028</v>
      </c>
      <c r="V283" s="12">
        <f t="shared" si="5"/>
        <v>37.55289303</v>
      </c>
      <c r="W283" s="10">
        <f t="shared" si="6"/>
        <v>595.3073419</v>
      </c>
      <c r="X283" s="11">
        <f t="shared" si="7"/>
        <v>0.1033858878</v>
      </c>
    </row>
    <row r="284">
      <c r="A284" s="7" t="str">
        <f t="shared" si="1"/>
        <v>CUCAI3074I</v>
      </c>
      <c r="B284" s="2" t="s">
        <v>1021</v>
      </c>
      <c r="C284" s="2" t="s">
        <v>1022</v>
      </c>
      <c r="D284" s="7" t="str">
        <f t="shared" si="2"/>
        <v>320x50 </v>
      </c>
      <c r="E284" s="2" t="s">
        <v>1023</v>
      </c>
      <c r="F284" s="2" t="s">
        <v>36</v>
      </c>
      <c r="G284" s="8" t="s">
        <v>188</v>
      </c>
      <c r="H284" s="2" t="s">
        <v>30</v>
      </c>
      <c r="I284" s="2" t="s">
        <v>31</v>
      </c>
      <c r="J284" s="2">
        <v>18412.0</v>
      </c>
      <c r="K284" s="2">
        <v>140.0</v>
      </c>
      <c r="L284" s="2">
        <v>5668.0</v>
      </c>
      <c r="M284" s="2">
        <v>16711.0</v>
      </c>
      <c r="N284" s="2">
        <v>12.0</v>
      </c>
      <c r="O284" s="3">
        <v>5244.34174</v>
      </c>
      <c r="P284" s="7" t="str">
        <f>VLOOKUP(A284,'New Data'!A:E,2,FALSE)</f>
        <v>Male</v>
      </c>
      <c r="Q284" s="7">
        <f>VLOOKUP(A284,'New Data'!A:E,3,FALSE)</f>
        <v>30</v>
      </c>
      <c r="R284" s="7" t="str">
        <f>VLOOKUP(A284,'New Data'!A:E,4,FALSE)</f>
        <v>South Carolina</v>
      </c>
      <c r="S284" s="9">
        <f>VLOOKUP(A284,'New Data'!A:E,5,FALSE)</f>
        <v>45183</v>
      </c>
      <c r="T284" s="10">
        <f t="shared" si="3"/>
        <v>437.0284783</v>
      </c>
      <c r="U284" s="11">
        <f t="shared" si="4"/>
        <v>0.007603736693</v>
      </c>
      <c r="V284" s="12">
        <f t="shared" si="5"/>
        <v>37.45958386</v>
      </c>
      <c r="W284" s="10">
        <f t="shared" si="6"/>
        <v>284.8328123</v>
      </c>
      <c r="X284" s="11">
        <f t="shared" si="7"/>
        <v>0.06517488594</v>
      </c>
    </row>
    <row r="285">
      <c r="A285" s="7" t="str">
        <f t="shared" si="1"/>
        <v>SEAXG5752L</v>
      </c>
      <c r="B285" s="2" t="s">
        <v>272</v>
      </c>
      <c r="C285" s="2" t="s">
        <v>273</v>
      </c>
      <c r="D285" s="7" t="str">
        <f t="shared" si="2"/>
        <v>320x50 </v>
      </c>
      <c r="E285" s="2" t="s">
        <v>274</v>
      </c>
      <c r="F285" s="2" t="s">
        <v>66</v>
      </c>
      <c r="G285" s="8" t="s">
        <v>275</v>
      </c>
      <c r="H285" s="2" t="s">
        <v>212</v>
      </c>
      <c r="I285" s="2" t="s">
        <v>31</v>
      </c>
      <c r="J285" s="2">
        <v>19826.0</v>
      </c>
      <c r="K285" s="2">
        <v>39.0</v>
      </c>
      <c r="L285" s="2">
        <v>6511.0</v>
      </c>
      <c r="M285" s="2">
        <v>15752.0</v>
      </c>
      <c r="N285" s="2">
        <v>10.0</v>
      </c>
      <c r="O285" s="3">
        <v>1447.873298</v>
      </c>
      <c r="P285" s="7" t="str">
        <f>VLOOKUP(A285,'New Data'!A:E,2,FALSE)</f>
        <v>Female</v>
      </c>
      <c r="Q285" s="7">
        <f>VLOOKUP(A285,'New Data'!A:E,3,FALSE)</f>
        <v>60</v>
      </c>
      <c r="R285" s="7" t="str">
        <f>VLOOKUP(A285,'New Data'!A:E,4,FALSE)</f>
        <v>Ohio</v>
      </c>
      <c r="S285" s="9">
        <f>VLOOKUP(A285,'New Data'!A:E,5,FALSE)</f>
        <v>45234</v>
      </c>
      <c r="T285" s="10">
        <f t="shared" si="3"/>
        <v>144.7873298</v>
      </c>
      <c r="U285" s="11">
        <f t="shared" si="4"/>
        <v>0.001967113891</v>
      </c>
      <c r="V285" s="12">
        <f t="shared" si="5"/>
        <v>37.12495636</v>
      </c>
      <c r="W285" s="10">
        <f t="shared" si="6"/>
        <v>73.02901735</v>
      </c>
      <c r="X285" s="11">
        <f t="shared" si="7"/>
        <v>0.05043881771</v>
      </c>
    </row>
    <row r="286">
      <c r="A286" s="7" t="str">
        <f t="shared" si="1"/>
        <v>CAHYG3981W</v>
      </c>
      <c r="B286" s="2" t="s">
        <v>1462</v>
      </c>
      <c r="C286" s="2" t="s">
        <v>1463</v>
      </c>
      <c r="D286" s="7" t="str">
        <f t="shared" si="2"/>
        <v>320x50 </v>
      </c>
      <c r="E286" s="2" t="s">
        <v>1464</v>
      </c>
      <c r="F286" s="2" t="s">
        <v>36</v>
      </c>
      <c r="G286" s="8" t="s">
        <v>151</v>
      </c>
      <c r="H286" s="2" t="s">
        <v>48</v>
      </c>
      <c r="I286" s="2" t="s">
        <v>31</v>
      </c>
      <c r="J286" s="2">
        <v>35178.0</v>
      </c>
      <c r="K286" s="2">
        <v>155.0</v>
      </c>
      <c r="L286" s="2">
        <v>23374.0</v>
      </c>
      <c r="M286" s="2">
        <v>33779.0</v>
      </c>
      <c r="N286" s="2">
        <v>8.0</v>
      </c>
      <c r="O286" s="3">
        <v>5738.809089</v>
      </c>
      <c r="P286" s="7" t="str">
        <f>VLOOKUP(A286,'New Data'!A:E,2,FALSE)</f>
        <v>Female</v>
      </c>
      <c r="Q286" s="7">
        <f>VLOOKUP(A286,'New Data'!A:E,3,FALSE)</f>
        <v>19</v>
      </c>
      <c r="R286" s="7" t="str">
        <f>VLOOKUP(A286,'New Data'!A:E,4,FALSE)</f>
        <v>New Jersey</v>
      </c>
      <c r="S286" s="9">
        <f>VLOOKUP(A286,'New Data'!A:E,5,FALSE)</f>
        <v>45239</v>
      </c>
      <c r="T286" s="10">
        <f t="shared" si="3"/>
        <v>717.3511361</v>
      </c>
      <c r="U286" s="11">
        <f t="shared" si="4"/>
        <v>0.004406162943</v>
      </c>
      <c r="V286" s="12">
        <f t="shared" si="5"/>
        <v>37.02457477</v>
      </c>
      <c r="W286" s="10">
        <f t="shared" si="6"/>
        <v>163.1363093</v>
      </c>
      <c r="X286" s="11">
        <f t="shared" si="7"/>
        <v>0.02274148616</v>
      </c>
    </row>
    <row r="287">
      <c r="A287" s="7" t="str">
        <f t="shared" si="1"/>
        <v>RUPPP6016V</v>
      </c>
      <c r="B287" s="2" t="s">
        <v>1211</v>
      </c>
      <c r="C287" s="2" t="s">
        <v>1212</v>
      </c>
      <c r="D287" s="7" t="str">
        <f t="shared" si="2"/>
        <v>300x250 </v>
      </c>
      <c r="E287" s="2" t="s">
        <v>1140</v>
      </c>
      <c r="F287" s="2" t="s">
        <v>28</v>
      </c>
      <c r="G287" s="8" t="s">
        <v>726</v>
      </c>
      <c r="H287" s="2" t="s">
        <v>30</v>
      </c>
      <c r="I287" s="2" t="s">
        <v>53</v>
      </c>
      <c r="J287" s="2">
        <v>16808.0</v>
      </c>
      <c r="K287" s="2">
        <v>43.0</v>
      </c>
      <c r="L287" s="2">
        <v>9211.0</v>
      </c>
      <c r="M287" s="2">
        <v>13372.0</v>
      </c>
      <c r="N287" s="2">
        <v>3.0</v>
      </c>
      <c r="O287" s="3">
        <v>1574.79128</v>
      </c>
      <c r="P287" s="7" t="str">
        <f>VLOOKUP(A287,'New Data'!A:E,2,FALSE)</f>
        <v>Female</v>
      </c>
      <c r="Q287" s="7">
        <f>VLOOKUP(A287,'New Data'!A:E,3,FALSE)</f>
        <v>65</v>
      </c>
      <c r="R287" s="7" t="str">
        <f>VLOOKUP(A287,'New Data'!A:E,4,FALSE)</f>
        <v>Indiana</v>
      </c>
      <c r="S287" s="9">
        <f>VLOOKUP(A287,'New Data'!A:E,5,FALSE)</f>
        <v>45472</v>
      </c>
      <c r="T287" s="10">
        <f t="shared" si="3"/>
        <v>524.9304267</v>
      </c>
      <c r="U287" s="11">
        <f t="shared" si="4"/>
        <v>0.002558305569</v>
      </c>
      <c r="V287" s="12">
        <f t="shared" si="5"/>
        <v>36.62305302</v>
      </c>
      <c r="W287" s="10">
        <f t="shared" si="6"/>
        <v>93.6929605</v>
      </c>
      <c r="X287" s="11">
        <f t="shared" si="7"/>
        <v>0.0178486435</v>
      </c>
    </row>
    <row r="288">
      <c r="A288" s="7" t="str">
        <f t="shared" si="1"/>
        <v>VTFJZ4454U</v>
      </c>
      <c r="B288" s="2" t="s">
        <v>1147</v>
      </c>
      <c r="C288" s="2" t="s">
        <v>1148</v>
      </c>
      <c r="D288" s="7" t="str">
        <f t="shared" si="2"/>
        <v>300x250 </v>
      </c>
      <c r="E288" s="2" t="s">
        <v>1149</v>
      </c>
      <c r="F288" s="2" t="s">
        <v>66</v>
      </c>
      <c r="G288" s="8" t="s">
        <v>344</v>
      </c>
      <c r="H288" s="2" t="s">
        <v>71</v>
      </c>
      <c r="I288" s="2" t="s">
        <v>31</v>
      </c>
      <c r="J288" s="2">
        <v>57168.0</v>
      </c>
      <c r="K288" s="2">
        <v>160.0</v>
      </c>
      <c r="L288" s="2">
        <v>43261.0</v>
      </c>
      <c r="M288" s="2">
        <v>55261.0</v>
      </c>
      <c r="N288" s="2">
        <v>12.0</v>
      </c>
      <c r="O288" s="3">
        <v>5841.15136</v>
      </c>
      <c r="P288" s="7" t="str">
        <f>VLOOKUP(A288,'New Data'!A:E,2,FALSE)</f>
        <v>Male</v>
      </c>
      <c r="Q288" s="7">
        <f>VLOOKUP(A288,'New Data'!A:E,3,FALSE)</f>
        <v>58</v>
      </c>
      <c r="R288" s="7" t="str">
        <f>VLOOKUP(A288,'New Data'!A:E,4,FALSE)</f>
        <v>South Carolina</v>
      </c>
      <c r="S288" s="9">
        <f>VLOOKUP(A288,'New Data'!A:E,5,FALSE)</f>
        <v>44944</v>
      </c>
      <c r="T288" s="10">
        <f t="shared" si="3"/>
        <v>486.7626133</v>
      </c>
      <c r="U288" s="11">
        <f t="shared" si="4"/>
        <v>0.002798768542</v>
      </c>
      <c r="V288" s="12">
        <f t="shared" si="5"/>
        <v>36.507196</v>
      </c>
      <c r="W288" s="10">
        <f t="shared" si="6"/>
        <v>102.1751917</v>
      </c>
      <c r="X288" s="11">
        <f t="shared" si="7"/>
        <v>0.02099076406</v>
      </c>
    </row>
    <row r="289">
      <c r="A289" s="7" t="str">
        <f t="shared" si="1"/>
        <v>HQWSA5089H</v>
      </c>
      <c r="B289" s="2" t="s">
        <v>1598</v>
      </c>
      <c r="C289" s="2" t="s">
        <v>1599</v>
      </c>
      <c r="D289" s="7" t="str">
        <f t="shared" si="2"/>
        <v>300x250 </v>
      </c>
      <c r="E289" s="2" t="s">
        <v>1600</v>
      </c>
      <c r="F289" s="2" t="s">
        <v>41</v>
      </c>
      <c r="G289" s="8" t="s">
        <v>689</v>
      </c>
      <c r="H289" s="2" t="s">
        <v>30</v>
      </c>
      <c r="I289" s="2" t="s">
        <v>31</v>
      </c>
      <c r="J289" s="2">
        <v>75531.0</v>
      </c>
      <c r="K289" s="2">
        <v>200.0</v>
      </c>
      <c r="L289" s="2">
        <v>63816.0</v>
      </c>
      <c r="M289" s="2">
        <v>70011.0</v>
      </c>
      <c r="N289" s="2">
        <v>9.0</v>
      </c>
      <c r="O289" s="3">
        <v>7261.86504</v>
      </c>
      <c r="P289" s="7" t="str">
        <f>VLOOKUP(A289,'New Data'!A:E,2,FALSE)</f>
        <v>Male</v>
      </c>
      <c r="Q289" s="7">
        <f>VLOOKUP(A289,'New Data'!A:E,3,FALSE)</f>
        <v>50</v>
      </c>
      <c r="R289" s="7" t="str">
        <f>VLOOKUP(A289,'New Data'!A:E,4,FALSE)</f>
        <v>Arizona</v>
      </c>
      <c r="S289" s="9">
        <f>VLOOKUP(A289,'New Data'!A:E,5,FALSE)</f>
        <v>45098</v>
      </c>
      <c r="T289" s="10">
        <f t="shared" si="3"/>
        <v>806.8738933</v>
      </c>
      <c r="U289" s="11">
        <f t="shared" si="4"/>
        <v>0.002647919397</v>
      </c>
      <c r="V289" s="12">
        <f t="shared" si="5"/>
        <v>36.3093252</v>
      </c>
      <c r="W289" s="10">
        <f t="shared" si="6"/>
        <v>96.1441665</v>
      </c>
      <c r="X289" s="11">
        <f t="shared" si="7"/>
        <v>0.01191563729</v>
      </c>
    </row>
    <row r="290">
      <c r="A290" s="7" t="str">
        <f t="shared" si="1"/>
        <v>WQKOK9466B</v>
      </c>
      <c r="B290" s="2" t="s">
        <v>1336</v>
      </c>
      <c r="C290" s="2" t="s">
        <v>1337</v>
      </c>
      <c r="D290" s="7" t="str">
        <f t="shared" si="2"/>
        <v>300x250 </v>
      </c>
      <c r="E290" s="2" t="s">
        <v>1338</v>
      </c>
      <c r="F290" s="2" t="s">
        <v>28</v>
      </c>
      <c r="G290" s="8" t="s">
        <v>334</v>
      </c>
      <c r="H290" s="2" t="s">
        <v>212</v>
      </c>
      <c r="I290" s="2" t="s">
        <v>31</v>
      </c>
      <c r="J290" s="2">
        <v>49014.0</v>
      </c>
      <c r="K290" s="2">
        <v>100.0</v>
      </c>
      <c r="L290" s="2">
        <v>30349.0</v>
      </c>
      <c r="M290" s="2">
        <v>46446.0</v>
      </c>
      <c r="N290" s="2">
        <v>6.0</v>
      </c>
      <c r="O290" s="3">
        <v>3628.34617</v>
      </c>
      <c r="P290" s="7" t="str">
        <f>VLOOKUP(A290,'New Data'!A:E,2,FALSE)</f>
        <v>Female</v>
      </c>
      <c r="Q290" s="7">
        <f>VLOOKUP(A290,'New Data'!A:E,3,FALSE)</f>
        <v>27</v>
      </c>
      <c r="R290" s="7" t="str">
        <f>VLOOKUP(A290,'New Data'!A:E,4,FALSE)</f>
        <v>Connecticut</v>
      </c>
      <c r="S290" s="9">
        <f>VLOOKUP(A290,'New Data'!A:E,5,FALSE)</f>
        <v>45458</v>
      </c>
      <c r="T290" s="10">
        <f t="shared" si="3"/>
        <v>604.7243617</v>
      </c>
      <c r="U290" s="11">
        <f t="shared" si="4"/>
        <v>0.002040233403</v>
      </c>
      <c r="V290" s="12">
        <f t="shared" si="5"/>
        <v>36.2834617</v>
      </c>
      <c r="W290" s="10">
        <f t="shared" si="6"/>
        <v>74.02673053</v>
      </c>
      <c r="X290" s="11">
        <f t="shared" si="7"/>
        <v>0.01224140042</v>
      </c>
    </row>
    <row r="291">
      <c r="A291" s="7" t="str">
        <f t="shared" si="1"/>
        <v>FAMYP0995M</v>
      </c>
      <c r="B291" s="2" t="s">
        <v>1435</v>
      </c>
      <c r="C291" s="2" t="s">
        <v>1436</v>
      </c>
      <c r="D291" s="7" t="str">
        <f t="shared" si="2"/>
        <v>320x50 </v>
      </c>
      <c r="E291" s="2" t="s">
        <v>1437</v>
      </c>
      <c r="F291" s="2" t="s">
        <v>41</v>
      </c>
      <c r="G291" s="8" t="s">
        <v>1438</v>
      </c>
      <c r="H291" s="2" t="s">
        <v>234</v>
      </c>
      <c r="I291" s="2" t="s">
        <v>31</v>
      </c>
      <c r="J291" s="2">
        <v>16288.0</v>
      </c>
      <c r="K291" s="2">
        <v>56.0</v>
      </c>
      <c r="L291" s="2">
        <v>5304.0</v>
      </c>
      <c r="M291" s="2">
        <v>10731.0</v>
      </c>
      <c r="N291" s="2">
        <v>3.0</v>
      </c>
      <c r="O291" s="3">
        <v>2030.142709</v>
      </c>
      <c r="P291" s="7" t="str">
        <f>VLOOKUP(A291,'New Data'!A:E,2,FALSE)</f>
        <v>Male</v>
      </c>
      <c r="Q291" s="7">
        <f>VLOOKUP(A291,'New Data'!A:E,3,FALSE)</f>
        <v>42</v>
      </c>
      <c r="R291" s="7" t="str">
        <f>VLOOKUP(A291,'New Data'!A:E,4,FALSE)</f>
        <v>New Jersey</v>
      </c>
      <c r="S291" s="9">
        <f>VLOOKUP(A291,'New Data'!A:E,5,FALSE)</f>
        <v>45418</v>
      </c>
      <c r="T291" s="10">
        <f t="shared" si="3"/>
        <v>676.7142363</v>
      </c>
      <c r="U291" s="11">
        <f t="shared" si="4"/>
        <v>0.003438113949</v>
      </c>
      <c r="V291" s="12">
        <f t="shared" si="5"/>
        <v>36.25254838</v>
      </c>
      <c r="W291" s="10">
        <f t="shared" si="6"/>
        <v>124.6403923</v>
      </c>
      <c r="X291" s="11">
        <f t="shared" si="7"/>
        <v>0.01841846758</v>
      </c>
    </row>
    <row r="292">
      <c r="A292" s="7" t="str">
        <f t="shared" si="1"/>
        <v>LBLVK2168C</v>
      </c>
      <c r="B292" s="2" t="s">
        <v>820</v>
      </c>
      <c r="C292" s="2" t="s">
        <v>821</v>
      </c>
      <c r="D292" s="7" t="str">
        <f t="shared" si="2"/>
        <v>320x50 </v>
      </c>
      <c r="E292" s="2" t="s">
        <v>822</v>
      </c>
      <c r="F292" s="2" t="s">
        <v>41</v>
      </c>
      <c r="G292" s="8" t="s">
        <v>29</v>
      </c>
      <c r="H292" s="2" t="s">
        <v>220</v>
      </c>
      <c r="I292" s="2" t="s">
        <v>31</v>
      </c>
      <c r="J292" s="2">
        <v>83957.0</v>
      </c>
      <c r="K292" s="2">
        <v>185.0</v>
      </c>
      <c r="L292" s="2">
        <v>1420.0</v>
      </c>
      <c r="M292" s="2">
        <v>69246.0</v>
      </c>
      <c r="N292" s="2">
        <v>19.0</v>
      </c>
      <c r="O292" s="3">
        <v>6651.51451</v>
      </c>
      <c r="P292" s="7" t="str">
        <f>VLOOKUP(A292,'New Data'!A:E,2,FALSE)</f>
        <v>Male</v>
      </c>
      <c r="Q292" s="7">
        <f>VLOOKUP(A292,'New Data'!A:E,3,FALSE)</f>
        <v>61</v>
      </c>
      <c r="R292" s="7" t="str">
        <f>VLOOKUP(A292,'New Data'!A:E,4,FALSE)</f>
        <v>Tennessee</v>
      </c>
      <c r="S292" s="9">
        <f>VLOOKUP(A292,'New Data'!A:E,5,FALSE)</f>
        <v>45272</v>
      </c>
      <c r="T292" s="10">
        <f t="shared" si="3"/>
        <v>350.0797111</v>
      </c>
      <c r="U292" s="11">
        <f t="shared" si="4"/>
        <v>0.002203508939</v>
      </c>
      <c r="V292" s="12">
        <f t="shared" si="5"/>
        <v>35.95413249</v>
      </c>
      <c r="W292" s="10">
        <f t="shared" si="6"/>
        <v>79.22525233</v>
      </c>
      <c r="X292" s="11">
        <f t="shared" si="7"/>
        <v>0.02263063235</v>
      </c>
    </row>
    <row r="293">
      <c r="A293" s="7" t="str">
        <f t="shared" si="1"/>
        <v>LTHGG8490O</v>
      </c>
      <c r="B293" s="2" t="s">
        <v>1226</v>
      </c>
      <c r="C293" s="2" t="s">
        <v>1227</v>
      </c>
      <c r="D293" s="7" t="str">
        <f t="shared" si="2"/>
        <v>320x50 </v>
      </c>
      <c r="E293" s="2" t="s">
        <v>1228</v>
      </c>
      <c r="F293" s="2" t="s">
        <v>36</v>
      </c>
      <c r="G293" s="8" t="s">
        <v>1229</v>
      </c>
      <c r="H293" s="2" t="s">
        <v>30</v>
      </c>
      <c r="I293" s="2" t="s">
        <v>31</v>
      </c>
      <c r="J293" s="2">
        <v>42759.0</v>
      </c>
      <c r="K293" s="2">
        <v>177.0</v>
      </c>
      <c r="L293" s="2">
        <v>17744.0</v>
      </c>
      <c r="M293" s="2">
        <v>34812.0</v>
      </c>
      <c r="N293" s="2">
        <v>12.0</v>
      </c>
      <c r="O293" s="3">
        <v>6316.488054</v>
      </c>
      <c r="P293" s="7" t="str">
        <f>VLOOKUP(A293,'New Data'!A:E,2,FALSE)</f>
        <v>Female</v>
      </c>
      <c r="Q293" s="7">
        <f>VLOOKUP(A293,'New Data'!A:E,3,FALSE)</f>
        <v>18</v>
      </c>
      <c r="R293" s="7" t="str">
        <f>VLOOKUP(A293,'New Data'!A:E,4,FALSE)</f>
        <v>Idaho</v>
      </c>
      <c r="S293" s="9">
        <f>VLOOKUP(A293,'New Data'!A:E,5,FALSE)</f>
        <v>45164</v>
      </c>
      <c r="T293" s="10">
        <f t="shared" si="3"/>
        <v>526.3740045</v>
      </c>
      <c r="U293" s="11">
        <f t="shared" si="4"/>
        <v>0.004139479408</v>
      </c>
      <c r="V293" s="12">
        <f t="shared" si="5"/>
        <v>35.68637319</v>
      </c>
      <c r="W293" s="10">
        <f t="shared" si="6"/>
        <v>147.7230069</v>
      </c>
      <c r="X293" s="11">
        <f t="shared" si="7"/>
        <v>0.02806426717</v>
      </c>
    </row>
    <row r="294">
      <c r="A294" s="7" t="str">
        <f t="shared" si="1"/>
        <v>OBTHQ1814N</v>
      </c>
      <c r="B294" s="2" t="s">
        <v>1671</v>
      </c>
      <c r="C294" s="2" t="s">
        <v>1672</v>
      </c>
      <c r="D294" s="7" t="str">
        <f t="shared" si="2"/>
        <v>320x50 </v>
      </c>
      <c r="E294" s="2" t="s">
        <v>1594</v>
      </c>
      <c r="F294" s="2" t="s">
        <v>66</v>
      </c>
      <c r="G294" s="8" t="s">
        <v>93</v>
      </c>
      <c r="H294" s="2" t="s">
        <v>71</v>
      </c>
      <c r="I294" s="2" t="s">
        <v>31</v>
      </c>
      <c r="J294" s="2">
        <v>76049.0</v>
      </c>
      <c r="K294" s="2">
        <v>199.0</v>
      </c>
      <c r="L294" s="2">
        <v>34921.0</v>
      </c>
      <c r="M294" s="2">
        <v>69138.0</v>
      </c>
      <c r="N294" s="2">
        <v>8.0</v>
      </c>
      <c r="O294" s="3">
        <v>6942.800458</v>
      </c>
      <c r="P294" s="7" t="str">
        <f>VLOOKUP(A294,'New Data'!A:E,2,FALSE)</f>
        <v>Female</v>
      </c>
      <c r="Q294" s="7">
        <f>VLOOKUP(A294,'New Data'!A:E,3,FALSE)</f>
        <v>35</v>
      </c>
      <c r="R294" s="7" t="str">
        <f>VLOOKUP(A294,'New Data'!A:E,4,FALSE)</f>
        <v>Wisconsin</v>
      </c>
      <c r="S294" s="9">
        <f>VLOOKUP(A294,'New Data'!A:E,5,FALSE)</f>
        <v>45135</v>
      </c>
      <c r="T294" s="10">
        <f t="shared" si="3"/>
        <v>867.8500573</v>
      </c>
      <c r="U294" s="11">
        <f t="shared" si="4"/>
        <v>0.002616733948</v>
      </c>
      <c r="V294" s="12">
        <f t="shared" si="5"/>
        <v>34.88844451</v>
      </c>
      <c r="W294" s="10">
        <f t="shared" si="6"/>
        <v>91.29377714</v>
      </c>
      <c r="X294" s="11">
        <f t="shared" si="7"/>
        <v>0.01051953346</v>
      </c>
    </row>
    <row r="295">
      <c r="A295" s="7" t="str">
        <f t="shared" si="1"/>
        <v>GNJHQ6615U</v>
      </c>
      <c r="B295" s="2" t="s">
        <v>1601</v>
      </c>
      <c r="C295" s="2" t="s">
        <v>1602</v>
      </c>
      <c r="D295" s="7" t="str">
        <f t="shared" si="2"/>
        <v>320x50 </v>
      </c>
      <c r="E295" s="2" t="s">
        <v>1603</v>
      </c>
      <c r="F295" s="2" t="s">
        <v>36</v>
      </c>
      <c r="G295" s="8" t="s">
        <v>165</v>
      </c>
      <c r="H295" s="2" t="s">
        <v>48</v>
      </c>
      <c r="I295" s="2" t="s">
        <v>31</v>
      </c>
      <c r="J295" s="2">
        <v>63794.0</v>
      </c>
      <c r="K295" s="2">
        <v>200.0</v>
      </c>
      <c r="L295" s="2">
        <v>46557.0</v>
      </c>
      <c r="M295" s="2">
        <v>60868.0</v>
      </c>
      <c r="N295" s="2">
        <v>9.0</v>
      </c>
      <c r="O295" s="3">
        <v>6832.940067</v>
      </c>
      <c r="P295" s="7" t="str">
        <f>VLOOKUP(A295,'New Data'!A:E,2,FALSE)</f>
        <v>Female</v>
      </c>
      <c r="Q295" s="7">
        <f>VLOOKUP(A295,'New Data'!A:E,3,FALSE)</f>
        <v>23</v>
      </c>
      <c r="R295" s="7" t="str">
        <f>VLOOKUP(A295,'New Data'!A:E,4,FALSE)</f>
        <v>Vermont</v>
      </c>
      <c r="S295" s="9">
        <f>VLOOKUP(A295,'New Data'!A:E,5,FALSE)</f>
        <v>45327</v>
      </c>
      <c r="T295" s="10">
        <f t="shared" si="3"/>
        <v>759.215563</v>
      </c>
      <c r="U295" s="11">
        <f t="shared" si="4"/>
        <v>0.003135091074</v>
      </c>
      <c r="V295" s="12">
        <f t="shared" si="5"/>
        <v>34.16470034</v>
      </c>
      <c r="W295" s="10">
        <f t="shared" si="6"/>
        <v>107.1094471</v>
      </c>
      <c r="X295" s="11">
        <f t="shared" si="7"/>
        <v>0.01410790983</v>
      </c>
    </row>
    <row r="296">
      <c r="A296" s="7" t="str">
        <f t="shared" si="1"/>
        <v>XYOJW6022K</v>
      </c>
      <c r="B296" s="2" t="s">
        <v>1355</v>
      </c>
      <c r="C296" s="2" t="s">
        <v>1356</v>
      </c>
      <c r="D296" s="7" t="str">
        <f t="shared" si="2"/>
        <v>300x250 </v>
      </c>
      <c r="E296" s="2" t="s">
        <v>1357</v>
      </c>
      <c r="F296" s="2" t="s">
        <v>41</v>
      </c>
      <c r="G296" s="8" t="s">
        <v>29</v>
      </c>
      <c r="H296" s="2" t="s">
        <v>89</v>
      </c>
      <c r="I296" s="2" t="s">
        <v>31</v>
      </c>
      <c r="J296" s="2">
        <v>56945.0</v>
      </c>
      <c r="K296" s="2">
        <v>152.0</v>
      </c>
      <c r="L296" s="2">
        <v>20750.0</v>
      </c>
      <c r="M296" s="2">
        <v>50714.0</v>
      </c>
      <c r="N296" s="2">
        <v>9.0</v>
      </c>
      <c r="O296" s="3">
        <v>5144.474371</v>
      </c>
      <c r="P296" s="7" t="str">
        <f>VLOOKUP(A296,'New Data'!A:E,2,FALSE)</f>
        <v>Female</v>
      </c>
      <c r="Q296" s="7">
        <f>VLOOKUP(A296,'New Data'!A:E,3,FALSE)</f>
        <v>43</v>
      </c>
      <c r="R296" s="7" t="str">
        <f>VLOOKUP(A296,'New Data'!A:E,4,FALSE)</f>
        <v>Ohio</v>
      </c>
      <c r="S296" s="9">
        <f>VLOOKUP(A296,'New Data'!A:E,5,FALSE)</f>
        <v>45144</v>
      </c>
      <c r="T296" s="10">
        <f t="shared" si="3"/>
        <v>571.6082634</v>
      </c>
      <c r="U296" s="11">
        <f t="shared" si="4"/>
        <v>0.002669242251</v>
      </c>
      <c r="V296" s="12">
        <f t="shared" si="5"/>
        <v>33.84522613</v>
      </c>
      <c r="W296" s="10">
        <f t="shared" si="6"/>
        <v>90.34110758</v>
      </c>
      <c r="X296" s="11">
        <f t="shared" si="7"/>
        <v>0.01580472386</v>
      </c>
    </row>
    <row r="297">
      <c r="A297" s="7" t="str">
        <f t="shared" si="1"/>
        <v>UODXL9048I</v>
      </c>
      <c r="B297" s="2" t="s">
        <v>964</v>
      </c>
      <c r="C297" s="2" t="s">
        <v>965</v>
      </c>
      <c r="D297" s="7" t="str">
        <f t="shared" si="2"/>
        <v>320x50 </v>
      </c>
      <c r="E297" s="2" t="s">
        <v>966</v>
      </c>
      <c r="F297" s="2" t="s">
        <v>28</v>
      </c>
      <c r="G297" s="8" t="s">
        <v>967</v>
      </c>
      <c r="H297" s="2" t="s">
        <v>30</v>
      </c>
      <c r="I297" s="2" t="s">
        <v>31</v>
      </c>
      <c r="J297" s="2">
        <v>15322.0</v>
      </c>
      <c r="K297" s="2">
        <v>55.0</v>
      </c>
      <c r="L297" s="2">
        <v>6416.0</v>
      </c>
      <c r="M297" s="2">
        <v>14049.0</v>
      </c>
      <c r="N297" s="2">
        <v>5.0</v>
      </c>
      <c r="O297" s="3">
        <v>1850.464205</v>
      </c>
      <c r="P297" s="7" t="str">
        <f>VLOOKUP(A297,'New Data'!A:E,2,FALSE)</f>
        <v>Female</v>
      </c>
      <c r="Q297" s="7">
        <f>VLOOKUP(A297,'New Data'!A:E,3,FALSE)</f>
        <v>25</v>
      </c>
      <c r="R297" s="7" t="str">
        <f>VLOOKUP(A297,'New Data'!A:E,4,FALSE)</f>
        <v>New Jersey</v>
      </c>
      <c r="S297" s="9">
        <f>VLOOKUP(A297,'New Data'!A:E,5,FALSE)</f>
        <v>45073</v>
      </c>
      <c r="T297" s="10">
        <f t="shared" si="3"/>
        <v>370.092841</v>
      </c>
      <c r="U297" s="11">
        <f t="shared" si="4"/>
        <v>0.003589609712</v>
      </c>
      <c r="V297" s="12">
        <f t="shared" si="5"/>
        <v>33.64480373</v>
      </c>
      <c r="W297" s="10">
        <f t="shared" si="6"/>
        <v>120.7717142</v>
      </c>
      <c r="X297" s="11">
        <f t="shared" si="7"/>
        <v>0.03263281556</v>
      </c>
    </row>
    <row r="298">
      <c r="A298" s="7" t="str">
        <f t="shared" si="1"/>
        <v>NQIAQ4797B</v>
      </c>
      <c r="B298" s="2" t="s">
        <v>182</v>
      </c>
      <c r="C298" s="2" t="s">
        <v>183</v>
      </c>
      <c r="D298" s="7" t="str">
        <f t="shared" si="2"/>
        <v>320x50 </v>
      </c>
      <c r="E298" s="2" t="s">
        <v>184</v>
      </c>
      <c r="F298" s="2" t="s">
        <v>41</v>
      </c>
      <c r="G298" s="8" t="s">
        <v>102</v>
      </c>
      <c r="H298" s="2" t="s">
        <v>30</v>
      </c>
      <c r="I298" s="2" t="s">
        <v>31</v>
      </c>
      <c r="J298" s="2">
        <v>15441.0</v>
      </c>
      <c r="K298" s="2">
        <v>48.0</v>
      </c>
      <c r="L298" s="2">
        <v>7626.0</v>
      </c>
      <c r="M298" s="2">
        <v>14456.0</v>
      </c>
      <c r="N298" s="2">
        <v>19.0</v>
      </c>
      <c r="O298" s="3">
        <v>1614.309013</v>
      </c>
      <c r="P298" s="7" t="str">
        <f>VLOOKUP(A298,'New Data'!A:E,2,FALSE)</f>
        <v>Male</v>
      </c>
      <c r="Q298" s="7">
        <f>VLOOKUP(A298,'New Data'!A:E,3,FALSE)</f>
        <v>28</v>
      </c>
      <c r="R298" s="7" t="str">
        <f>VLOOKUP(A298,'New Data'!A:E,4,FALSE)</f>
        <v>Virginia</v>
      </c>
      <c r="S298" s="9">
        <f>VLOOKUP(A298,'New Data'!A:E,5,FALSE)</f>
        <v>45538</v>
      </c>
      <c r="T298" s="10">
        <f t="shared" si="3"/>
        <v>84.96363226</v>
      </c>
      <c r="U298" s="11">
        <f t="shared" si="4"/>
        <v>0.003108606956</v>
      </c>
      <c r="V298" s="12">
        <f t="shared" si="5"/>
        <v>33.63143777</v>
      </c>
      <c r="W298" s="10">
        <f t="shared" si="6"/>
        <v>104.5469214</v>
      </c>
      <c r="X298" s="11">
        <f t="shared" si="7"/>
        <v>0.1230490253</v>
      </c>
    </row>
    <row r="299">
      <c r="A299" s="7" t="str">
        <f t="shared" si="1"/>
        <v>EMKQQ7215U</v>
      </c>
      <c r="B299" s="2" t="s">
        <v>2054</v>
      </c>
      <c r="C299" s="2" t="s">
        <v>2055</v>
      </c>
      <c r="D299" s="7" t="str">
        <f t="shared" si="2"/>
        <v>320x50 </v>
      </c>
      <c r="E299" s="2" t="s">
        <v>2056</v>
      </c>
      <c r="F299" s="2" t="s">
        <v>66</v>
      </c>
      <c r="G299" s="8" t="s">
        <v>871</v>
      </c>
      <c r="H299" s="2" t="s">
        <v>30</v>
      </c>
      <c r="I299" s="2" t="s">
        <v>31</v>
      </c>
      <c r="J299" s="2">
        <v>12512.0</v>
      </c>
      <c r="K299" s="2">
        <v>69.0</v>
      </c>
      <c r="L299" s="2">
        <v>6240.0</v>
      </c>
      <c r="M299" s="2">
        <v>9672.0</v>
      </c>
      <c r="N299" s="2">
        <v>1.0</v>
      </c>
      <c r="O299" s="3">
        <v>2298.888965</v>
      </c>
      <c r="P299" s="7" t="str">
        <f>VLOOKUP(A299,'New Data'!A:E,2,FALSE)</f>
        <v>Female</v>
      </c>
      <c r="Q299" s="7">
        <f>VLOOKUP(A299,'New Data'!A:E,3,FALSE)</f>
        <v>28</v>
      </c>
      <c r="R299" s="7" t="str">
        <f>VLOOKUP(A299,'New Data'!A:E,4,FALSE)</f>
        <v>Utah</v>
      </c>
      <c r="S299" s="9">
        <f>VLOOKUP(A299,'New Data'!A:E,5,FALSE)</f>
        <v>45191</v>
      </c>
      <c r="T299" s="10">
        <f t="shared" si="3"/>
        <v>2298.888965</v>
      </c>
      <c r="U299" s="11">
        <f t="shared" si="4"/>
        <v>0.005514705882</v>
      </c>
      <c r="V299" s="12">
        <f t="shared" si="5"/>
        <v>33.31723138</v>
      </c>
      <c r="W299" s="10">
        <f t="shared" si="6"/>
        <v>183.7347319</v>
      </c>
      <c r="X299" s="11">
        <f t="shared" si="7"/>
        <v>0.007992327366</v>
      </c>
    </row>
    <row r="300">
      <c r="A300" s="7" t="str">
        <f t="shared" si="1"/>
        <v>JUAJZ1179L</v>
      </c>
      <c r="B300" s="2" t="s">
        <v>1089</v>
      </c>
      <c r="C300" s="2" t="s">
        <v>1090</v>
      </c>
      <c r="D300" s="7" t="str">
        <f t="shared" si="2"/>
        <v>320x50 </v>
      </c>
      <c r="E300" s="2" t="s">
        <v>1091</v>
      </c>
      <c r="F300" s="2" t="s">
        <v>66</v>
      </c>
      <c r="G300" s="8" t="s">
        <v>57</v>
      </c>
      <c r="H300" s="2" t="s">
        <v>30</v>
      </c>
      <c r="I300" s="2" t="s">
        <v>31</v>
      </c>
      <c r="J300" s="2">
        <v>11025.0</v>
      </c>
      <c r="K300" s="2">
        <v>50.0</v>
      </c>
      <c r="L300" s="2">
        <v>7974.0</v>
      </c>
      <c r="M300" s="2">
        <v>10311.0</v>
      </c>
      <c r="N300" s="2">
        <v>4.0</v>
      </c>
      <c r="O300" s="3">
        <v>1657.159766</v>
      </c>
      <c r="P300" s="7" t="str">
        <f>VLOOKUP(A300,'New Data'!A:E,2,FALSE)</f>
        <v>Male</v>
      </c>
      <c r="Q300" s="7">
        <f>VLOOKUP(A300,'New Data'!A:E,3,FALSE)</f>
        <v>56</v>
      </c>
      <c r="R300" s="7" t="str">
        <f>VLOOKUP(A300,'New Data'!A:E,4,FALSE)</f>
        <v>Pennsylvania</v>
      </c>
      <c r="S300" s="9">
        <f>VLOOKUP(A300,'New Data'!A:E,5,FALSE)</f>
        <v>45302</v>
      </c>
      <c r="T300" s="10">
        <f t="shared" si="3"/>
        <v>414.2899415</v>
      </c>
      <c r="U300" s="11">
        <f t="shared" si="4"/>
        <v>0.004535147392</v>
      </c>
      <c r="V300" s="12">
        <f t="shared" si="5"/>
        <v>33.14319532</v>
      </c>
      <c r="W300" s="10">
        <f t="shared" si="6"/>
        <v>150.3092758</v>
      </c>
      <c r="X300" s="11">
        <f t="shared" si="7"/>
        <v>0.03628117914</v>
      </c>
    </row>
    <row r="301">
      <c r="A301" s="7" t="str">
        <f t="shared" si="1"/>
        <v>MDRXP7045D</v>
      </c>
      <c r="B301" s="2" t="s">
        <v>915</v>
      </c>
      <c r="C301" s="2" t="s">
        <v>916</v>
      </c>
      <c r="D301" s="7" t="str">
        <f t="shared" si="2"/>
        <v>320x50 </v>
      </c>
      <c r="E301" s="2" t="s">
        <v>917</v>
      </c>
      <c r="F301" s="2" t="s">
        <v>36</v>
      </c>
      <c r="G301" s="8" t="s">
        <v>918</v>
      </c>
      <c r="H301" s="2" t="s">
        <v>30</v>
      </c>
      <c r="I301" s="2" t="s">
        <v>31</v>
      </c>
      <c r="J301" s="2">
        <v>14890.0</v>
      </c>
      <c r="K301" s="2">
        <v>60.0</v>
      </c>
      <c r="L301" s="2">
        <v>6248.0</v>
      </c>
      <c r="M301" s="2">
        <v>11493.0</v>
      </c>
      <c r="N301" s="2">
        <v>6.0</v>
      </c>
      <c r="O301" s="3">
        <v>1982.416484</v>
      </c>
      <c r="P301" s="7" t="str">
        <f>VLOOKUP(A301,'New Data'!A:E,2,FALSE)</f>
        <v>Male</v>
      </c>
      <c r="Q301" s="7">
        <f>VLOOKUP(A301,'New Data'!A:E,3,FALSE)</f>
        <v>40</v>
      </c>
      <c r="R301" s="7" t="str">
        <f>VLOOKUP(A301,'New Data'!A:E,4,FALSE)</f>
        <v>Utah</v>
      </c>
      <c r="S301" s="9">
        <f>VLOOKUP(A301,'New Data'!A:E,5,FALSE)</f>
        <v>45092</v>
      </c>
      <c r="T301" s="10">
        <f t="shared" si="3"/>
        <v>330.4027473</v>
      </c>
      <c r="U301" s="11">
        <f t="shared" si="4"/>
        <v>0.004029550034</v>
      </c>
      <c r="V301" s="12">
        <f t="shared" si="5"/>
        <v>33.04027473</v>
      </c>
      <c r="W301" s="10">
        <f t="shared" si="6"/>
        <v>133.1374402</v>
      </c>
      <c r="X301" s="11">
        <f t="shared" si="7"/>
        <v>0.04029550034</v>
      </c>
    </row>
    <row r="302">
      <c r="A302" s="7" t="str">
        <f t="shared" si="1"/>
        <v>CLEKY2878M</v>
      </c>
      <c r="B302" s="2" t="s">
        <v>1256</v>
      </c>
      <c r="C302" s="2" t="s">
        <v>1257</v>
      </c>
      <c r="D302" s="7" t="str">
        <f t="shared" si="2"/>
        <v>300x250 </v>
      </c>
      <c r="E302" s="2" t="s">
        <v>1258</v>
      </c>
      <c r="F302" s="2" t="s">
        <v>28</v>
      </c>
      <c r="G302" s="8" t="s">
        <v>275</v>
      </c>
      <c r="H302" s="2" t="s">
        <v>139</v>
      </c>
      <c r="I302" s="2" t="s">
        <v>31</v>
      </c>
      <c r="J302" s="2">
        <v>15200.0</v>
      </c>
      <c r="K302" s="2">
        <v>60.0</v>
      </c>
      <c r="L302" s="2">
        <v>5375.0</v>
      </c>
      <c r="M302" s="2">
        <v>12040.0</v>
      </c>
      <c r="N302" s="2">
        <v>4.0</v>
      </c>
      <c r="O302" s="3">
        <v>1970.357345</v>
      </c>
      <c r="P302" s="7" t="str">
        <f>VLOOKUP(A302,'New Data'!A:E,2,FALSE)</f>
        <v>Female</v>
      </c>
      <c r="Q302" s="7">
        <f>VLOOKUP(A302,'New Data'!A:E,3,FALSE)</f>
        <v>22</v>
      </c>
      <c r="R302" s="7" t="str">
        <f>VLOOKUP(A302,'New Data'!A:E,4,FALSE)</f>
        <v>West Virginia</v>
      </c>
      <c r="S302" s="9">
        <f>VLOOKUP(A302,'New Data'!A:E,5,FALSE)</f>
        <v>45491</v>
      </c>
      <c r="T302" s="10">
        <f t="shared" si="3"/>
        <v>492.5893363</v>
      </c>
      <c r="U302" s="11">
        <f t="shared" si="4"/>
        <v>0.003947368421</v>
      </c>
      <c r="V302" s="12">
        <f t="shared" si="5"/>
        <v>32.83928908</v>
      </c>
      <c r="W302" s="10">
        <f t="shared" si="6"/>
        <v>129.6287727</v>
      </c>
      <c r="X302" s="11">
        <f t="shared" si="7"/>
        <v>0.02631578947</v>
      </c>
    </row>
    <row r="303">
      <c r="A303" s="7" t="str">
        <f t="shared" si="1"/>
        <v>LAUXF7510L</v>
      </c>
      <c r="B303" s="2" t="s">
        <v>331</v>
      </c>
      <c r="C303" s="2" t="s">
        <v>332</v>
      </c>
      <c r="D303" s="7" t="str">
        <f t="shared" si="2"/>
        <v>300x250 </v>
      </c>
      <c r="E303" s="2" t="s">
        <v>333</v>
      </c>
      <c r="F303" s="2" t="s">
        <v>66</v>
      </c>
      <c r="G303" s="8" t="s">
        <v>334</v>
      </c>
      <c r="H303" s="2" t="s">
        <v>30</v>
      </c>
      <c r="I303" s="2" t="s">
        <v>43</v>
      </c>
      <c r="J303" s="2">
        <v>16236.0</v>
      </c>
      <c r="K303" s="2">
        <v>50.0</v>
      </c>
      <c r="L303" s="2">
        <v>8669.0</v>
      </c>
      <c r="M303" s="2">
        <v>15208.0</v>
      </c>
      <c r="N303" s="2">
        <v>11.0</v>
      </c>
      <c r="O303" s="3">
        <v>1639.813696</v>
      </c>
      <c r="P303" s="7" t="str">
        <f>VLOOKUP(A303,'New Data'!A:E,2,FALSE)</f>
        <v>Female</v>
      </c>
      <c r="Q303" s="7">
        <f>VLOOKUP(A303,'New Data'!A:E,3,FALSE)</f>
        <v>30</v>
      </c>
      <c r="R303" s="7" t="str">
        <f>VLOOKUP(A303,'New Data'!A:E,4,FALSE)</f>
        <v>West Virginia</v>
      </c>
      <c r="S303" s="9">
        <f>VLOOKUP(A303,'New Data'!A:E,5,FALSE)</f>
        <v>45430</v>
      </c>
      <c r="T303" s="10">
        <f t="shared" si="3"/>
        <v>149.0739724</v>
      </c>
      <c r="U303" s="11">
        <f t="shared" si="4"/>
        <v>0.00307957625</v>
      </c>
      <c r="V303" s="12">
        <f t="shared" si="5"/>
        <v>32.79627392</v>
      </c>
      <c r="W303" s="10">
        <f t="shared" si="6"/>
        <v>100.9986263</v>
      </c>
      <c r="X303" s="11">
        <f t="shared" si="7"/>
        <v>0.06775067751</v>
      </c>
    </row>
    <row r="304">
      <c r="A304" s="7" t="str">
        <f t="shared" si="1"/>
        <v>KUEOV3059A</v>
      </c>
      <c r="B304" s="2" t="s">
        <v>868</v>
      </c>
      <c r="C304" s="2" t="s">
        <v>869</v>
      </c>
      <c r="D304" s="7" t="str">
        <f t="shared" si="2"/>
        <v>320x50 </v>
      </c>
      <c r="E304" s="2" t="s">
        <v>870</v>
      </c>
      <c r="F304" s="2" t="s">
        <v>36</v>
      </c>
      <c r="G304" s="8" t="s">
        <v>871</v>
      </c>
      <c r="H304" s="2" t="s">
        <v>30</v>
      </c>
      <c r="I304" s="2" t="s">
        <v>31</v>
      </c>
      <c r="J304" s="2">
        <v>43327.0</v>
      </c>
      <c r="K304" s="2">
        <v>140.0</v>
      </c>
      <c r="L304" s="2">
        <v>4689.0</v>
      </c>
      <c r="M304" s="2">
        <v>31363.0</v>
      </c>
      <c r="N304" s="2">
        <v>14.0</v>
      </c>
      <c r="O304" s="3">
        <v>4554.876884</v>
      </c>
      <c r="P304" s="7" t="str">
        <f>VLOOKUP(A304,'New Data'!A:E,2,FALSE)</f>
        <v>Male</v>
      </c>
      <c r="Q304" s="7">
        <f>VLOOKUP(A304,'New Data'!A:E,3,FALSE)</f>
        <v>64</v>
      </c>
      <c r="R304" s="7" t="str">
        <f>VLOOKUP(A304,'New Data'!A:E,4,FALSE)</f>
        <v>Kentucky</v>
      </c>
      <c r="S304" s="9">
        <f>VLOOKUP(A304,'New Data'!A:E,5,FALSE)</f>
        <v>45548</v>
      </c>
      <c r="T304" s="10">
        <f t="shared" si="3"/>
        <v>325.3483489</v>
      </c>
      <c r="U304" s="11">
        <f t="shared" si="4"/>
        <v>0.003231241489</v>
      </c>
      <c r="V304" s="12">
        <f t="shared" si="5"/>
        <v>32.53483489</v>
      </c>
      <c r="W304" s="10">
        <f t="shared" si="6"/>
        <v>105.1279083</v>
      </c>
      <c r="X304" s="11">
        <f t="shared" si="7"/>
        <v>0.03231241489</v>
      </c>
    </row>
    <row r="305">
      <c r="A305" s="7" t="str">
        <f t="shared" si="1"/>
        <v>VYLUI9549K</v>
      </c>
      <c r="B305" s="2" t="s">
        <v>1135</v>
      </c>
      <c r="C305" s="2" t="s">
        <v>1136</v>
      </c>
      <c r="D305" s="7" t="str">
        <f t="shared" si="2"/>
        <v>300x250 </v>
      </c>
      <c r="E305" s="2" t="s">
        <v>1137</v>
      </c>
      <c r="F305" s="2" t="s">
        <v>36</v>
      </c>
      <c r="G305" s="8" t="s">
        <v>838</v>
      </c>
      <c r="H305" s="2" t="s">
        <v>30</v>
      </c>
      <c r="I305" s="2" t="s">
        <v>31</v>
      </c>
      <c r="J305" s="2">
        <v>52006.0</v>
      </c>
      <c r="K305" s="2">
        <v>160.0</v>
      </c>
      <c r="L305" s="2">
        <v>24711.0</v>
      </c>
      <c r="M305" s="2">
        <v>48019.0</v>
      </c>
      <c r="N305" s="2">
        <v>12.0</v>
      </c>
      <c r="O305" s="3">
        <v>5200.010118</v>
      </c>
      <c r="P305" s="7" t="str">
        <f>VLOOKUP(A305,'New Data'!A:E,2,FALSE)</f>
        <v>Female</v>
      </c>
      <c r="Q305" s="7">
        <f>VLOOKUP(A305,'New Data'!A:E,3,FALSE)</f>
        <v>37</v>
      </c>
      <c r="R305" s="7" t="str">
        <f>VLOOKUP(A305,'New Data'!A:E,4,FALSE)</f>
        <v>Indiana</v>
      </c>
      <c r="S305" s="9">
        <f>VLOOKUP(A305,'New Data'!A:E,5,FALSE)</f>
        <v>44964</v>
      </c>
      <c r="T305" s="10">
        <f t="shared" si="3"/>
        <v>433.3341765</v>
      </c>
      <c r="U305" s="11">
        <f t="shared" si="4"/>
        <v>0.003076568088</v>
      </c>
      <c r="V305" s="12">
        <f t="shared" si="5"/>
        <v>32.50006324</v>
      </c>
      <c r="W305" s="10">
        <f t="shared" si="6"/>
        <v>99.98865742</v>
      </c>
      <c r="X305" s="11">
        <f t="shared" si="7"/>
        <v>0.02307426066</v>
      </c>
    </row>
    <row r="306">
      <c r="A306" s="7" t="str">
        <f t="shared" si="1"/>
        <v>MJVRY6395O</v>
      </c>
      <c r="B306" s="2" t="s">
        <v>1373</v>
      </c>
      <c r="C306" s="2" t="s">
        <v>1374</v>
      </c>
      <c r="D306" s="7" t="str">
        <f t="shared" si="2"/>
        <v>300x250 </v>
      </c>
      <c r="E306" s="2" t="s">
        <v>1375</v>
      </c>
      <c r="F306" s="2" t="s">
        <v>41</v>
      </c>
      <c r="G306" s="8" t="s">
        <v>181</v>
      </c>
      <c r="H306" s="2" t="s">
        <v>30</v>
      </c>
      <c r="I306" s="2" t="s">
        <v>31</v>
      </c>
      <c r="J306" s="2">
        <v>12988.0</v>
      </c>
      <c r="K306" s="2">
        <v>69.0</v>
      </c>
      <c r="L306" s="2">
        <v>6514.0</v>
      </c>
      <c r="M306" s="2">
        <v>9378.0</v>
      </c>
      <c r="N306" s="2">
        <v>4.0</v>
      </c>
      <c r="O306" s="3">
        <v>2236.485099</v>
      </c>
      <c r="P306" s="7" t="str">
        <f>VLOOKUP(A306,'New Data'!A:E,2,FALSE)</f>
        <v>Male</v>
      </c>
      <c r="Q306" s="7">
        <f>VLOOKUP(A306,'New Data'!A:E,3,FALSE)</f>
        <v>35</v>
      </c>
      <c r="R306" s="7" t="str">
        <f>VLOOKUP(A306,'New Data'!A:E,4,FALSE)</f>
        <v>Hawaii</v>
      </c>
      <c r="S306" s="9">
        <f>VLOOKUP(A306,'New Data'!A:E,5,FALSE)</f>
        <v>45198</v>
      </c>
      <c r="T306" s="10">
        <f t="shared" si="3"/>
        <v>559.1212748</v>
      </c>
      <c r="U306" s="11">
        <f t="shared" si="4"/>
        <v>0.005312596243</v>
      </c>
      <c r="V306" s="12">
        <f t="shared" si="5"/>
        <v>32.41282752</v>
      </c>
      <c r="W306" s="10">
        <f t="shared" si="6"/>
        <v>172.1962657</v>
      </c>
      <c r="X306" s="11">
        <f t="shared" si="7"/>
        <v>0.03079765938</v>
      </c>
    </row>
    <row r="307">
      <c r="A307" s="7" t="str">
        <f t="shared" si="1"/>
        <v>WQKOK9466B</v>
      </c>
      <c r="B307" s="2" t="s">
        <v>1768</v>
      </c>
      <c r="C307" s="2" t="s">
        <v>1769</v>
      </c>
      <c r="D307" s="7" t="str">
        <f t="shared" si="2"/>
        <v>320x50 </v>
      </c>
      <c r="E307" s="2" t="s">
        <v>1770</v>
      </c>
      <c r="F307" s="2" t="s">
        <v>66</v>
      </c>
      <c r="G307" s="8" t="s">
        <v>726</v>
      </c>
      <c r="H307" s="2" t="s">
        <v>30</v>
      </c>
      <c r="I307" s="2" t="s">
        <v>31</v>
      </c>
      <c r="J307" s="2">
        <v>108559.0</v>
      </c>
      <c r="K307" s="2">
        <v>212.0</v>
      </c>
      <c r="L307" s="2">
        <v>79254.0</v>
      </c>
      <c r="M307" s="2">
        <v>100563.0</v>
      </c>
      <c r="N307" s="2">
        <v>7.0</v>
      </c>
      <c r="O307" s="3">
        <v>6850.576483</v>
      </c>
      <c r="P307" s="7" t="str">
        <f>VLOOKUP(A307,'New Data'!A:E,2,FALSE)</f>
        <v>Female</v>
      </c>
      <c r="Q307" s="7">
        <f>VLOOKUP(A307,'New Data'!A:E,3,FALSE)</f>
        <v>27</v>
      </c>
      <c r="R307" s="7" t="str">
        <f>VLOOKUP(A307,'New Data'!A:E,4,FALSE)</f>
        <v>Connecticut</v>
      </c>
      <c r="S307" s="9">
        <f>VLOOKUP(A307,'New Data'!A:E,5,FALSE)</f>
        <v>45458</v>
      </c>
      <c r="T307" s="10">
        <f t="shared" si="3"/>
        <v>978.6537833</v>
      </c>
      <c r="U307" s="11">
        <f t="shared" si="4"/>
        <v>0.001952855129</v>
      </c>
      <c r="V307" s="12">
        <f t="shared" si="5"/>
        <v>32.31404001</v>
      </c>
      <c r="W307" s="10">
        <f t="shared" si="6"/>
        <v>63.1046388</v>
      </c>
      <c r="X307" s="11">
        <f t="shared" si="7"/>
        <v>0.00644810656</v>
      </c>
    </row>
    <row r="308">
      <c r="A308" s="7" t="str">
        <f t="shared" si="1"/>
        <v>XMYUC8028K</v>
      </c>
      <c r="B308" s="2" t="s">
        <v>1291</v>
      </c>
      <c r="C308" s="2" t="s">
        <v>1292</v>
      </c>
      <c r="D308" s="7" t="str">
        <f t="shared" si="2"/>
        <v>300x250 </v>
      </c>
      <c r="E308" s="2" t="s">
        <v>1293</v>
      </c>
      <c r="F308" s="2" t="s">
        <v>28</v>
      </c>
      <c r="G308" s="8" t="s">
        <v>151</v>
      </c>
      <c r="H308" s="2" t="s">
        <v>62</v>
      </c>
      <c r="I308" s="2" t="s">
        <v>31</v>
      </c>
      <c r="J308" s="2">
        <v>13700.0</v>
      </c>
      <c r="K308" s="2">
        <v>63.0</v>
      </c>
      <c r="L308" s="2">
        <v>3609.0</v>
      </c>
      <c r="M308" s="2">
        <v>12644.0</v>
      </c>
      <c r="N308" s="2">
        <v>4.0</v>
      </c>
      <c r="O308" s="3">
        <v>2032.700147</v>
      </c>
      <c r="P308" s="7" t="str">
        <f>VLOOKUP(A308,'New Data'!A:E,2,FALSE)</f>
        <v>Female</v>
      </c>
      <c r="Q308" s="7">
        <f>VLOOKUP(A308,'New Data'!A:E,3,FALSE)</f>
        <v>43</v>
      </c>
      <c r="R308" s="7" t="str">
        <f>VLOOKUP(A308,'New Data'!A:E,4,FALSE)</f>
        <v>Pennsylvania</v>
      </c>
      <c r="S308" s="9">
        <f>VLOOKUP(A308,'New Data'!A:E,5,FALSE)</f>
        <v>45493</v>
      </c>
      <c r="T308" s="10">
        <f t="shared" si="3"/>
        <v>508.1750368</v>
      </c>
      <c r="U308" s="11">
        <f t="shared" si="4"/>
        <v>0.004598540146</v>
      </c>
      <c r="V308" s="12">
        <f t="shared" si="5"/>
        <v>32.2650817</v>
      </c>
      <c r="W308" s="10">
        <f t="shared" si="6"/>
        <v>148.3722735</v>
      </c>
      <c r="X308" s="11">
        <f t="shared" si="7"/>
        <v>0.02919708029</v>
      </c>
    </row>
    <row r="309">
      <c r="A309" s="7" t="str">
        <f t="shared" si="1"/>
        <v>HKIWD6732Z</v>
      </c>
      <c r="B309" s="2" t="s">
        <v>779</v>
      </c>
      <c r="C309" s="2" t="s">
        <v>780</v>
      </c>
      <c r="D309" s="7" t="str">
        <f t="shared" si="2"/>
        <v>300x250 </v>
      </c>
      <c r="E309" s="2" t="s">
        <v>781</v>
      </c>
      <c r="F309" s="2" t="s">
        <v>66</v>
      </c>
      <c r="G309" s="8" t="s">
        <v>782</v>
      </c>
      <c r="H309" s="2" t="s">
        <v>71</v>
      </c>
      <c r="I309" s="2" t="s">
        <v>53</v>
      </c>
      <c r="J309" s="2">
        <v>81905.0</v>
      </c>
      <c r="K309" s="2">
        <v>220.0</v>
      </c>
      <c r="L309" s="2">
        <v>61995.0</v>
      </c>
      <c r="M309" s="2">
        <v>71110.0</v>
      </c>
      <c r="N309" s="2">
        <v>24.0</v>
      </c>
      <c r="O309" s="3">
        <v>7065.66928</v>
      </c>
      <c r="P309" s="7" t="str">
        <f>VLOOKUP(A309,'New Data'!A:E,2,FALSE)</f>
        <v>Female</v>
      </c>
      <c r="Q309" s="7">
        <f>VLOOKUP(A309,'New Data'!A:E,3,FALSE)</f>
        <v>32</v>
      </c>
      <c r="R309" s="7" t="str">
        <f>VLOOKUP(A309,'New Data'!A:E,4,FALSE)</f>
        <v>New York</v>
      </c>
      <c r="S309" s="9">
        <f>VLOOKUP(A309,'New Data'!A:E,5,FALSE)</f>
        <v>45420</v>
      </c>
      <c r="T309" s="10">
        <f t="shared" si="3"/>
        <v>294.4028867</v>
      </c>
      <c r="U309" s="11">
        <f t="shared" si="4"/>
        <v>0.002686038703</v>
      </c>
      <c r="V309" s="12">
        <f t="shared" si="5"/>
        <v>32.11667855</v>
      </c>
      <c r="W309" s="10">
        <f t="shared" si="6"/>
        <v>86.2666416</v>
      </c>
      <c r="X309" s="11">
        <f t="shared" si="7"/>
        <v>0.0293022404</v>
      </c>
    </row>
    <row r="310">
      <c r="A310" s="7" t="str">
        <f t="shared" si="1"/>
        <v>SLPEF4433Z</v>
      </c>
      <c r="B310" s="2" t="s">
        <v>1662</v>
      </c>
      <c r="C310" s="2" t="s">
        <v>1663</v>
      </c>
      <c r="D310" s="7" t="str">
        <f t="shared" si="2"/>
        <v>300x250 </v>
      </c>
      <c r="E310" s="2" t="s">
        <v>262</v>
      </c>
      <c r="F310" s="2" t="s">
        <v>36</v>
      </c>
      <c r="G310" s="8" t="s">
        <v>1455</v>
      </c>
      <c r="H310" s="2" t="s">
        <v>30</v>
      </c>
      <c r="I310" s="2" t="s">
        <v>31</v>
      </c>
      <c r="J310" s="2">
        <v>11214.0</v>
      </c>
      <c r="K310" s="2">
        <v>49.0</v>
      </c>
      <c r="L310" s="2">
        <v>5523.0</v>
      </c>
      <c r="M310" s="2">
        <v>10267.0</v>
      </c>
      <c r="N310" s="2">
        <v>2.0</v>
      </c>
      <c r="O310" s="3">
        <v>1554.389215</v>
      </c>
      <c r="P310" s="7" t="str">
        <f>VLOOKUP(A310,'New Data'!A:E,2,FALSE)</f>
        <v>Male</v>
      </c>
      <c r="Q310" s="7">
        <f>VLOOKUP(A310,'New Data'!A:E,3,FALSE)</f>
        <v>63</v>
      </c>
      <c r="R310" s="7" t="str">
        <f>VLOOKUP(A310,'New Data'!A:E,4,FALSE)</f>
        <v>California</v>
      </c>
      <c r="S310" s="9">
        <f>VLOOKUP(A310,'New Data'!A:E,5,FALSE)</f>
        <v>45150</v>
      </c>
      <c r="T310" s="10">
        <f t="shared" si="3"/>
        <v>777.1946075</v>
      </c>
      <c r="U310" s="11">
        <f t="shared" si="4"/>
        <v>0.004369538077</v>
      </c>
      <c r="V310" s="12">
        <f t="shared" si="5"/>
        <v>31.72222888</v>
      </c>
      <c r="W310" s="10">
        <f t="shared" si="6"/>
        <v>138.611487</v>
      </c>
      <c r="X310" s="11">
        <f t="shared" si="7"/>
        <v>0.0178348493</v>
      </c>
    </row>
    <row r="311">
      <c r="A311" s="7" t="str">
        <f t="shared" si="1"/>
        <v>WNXZE3849P</v>
      </c>
      <c r="B311" s="2" t="s">
        <v>1414</v>
      </c>
      <c r="C311" s="2" t="s">
        <v>1415</v>
      </c>
      <c r="D311" s="7" t="str">
        <f t="shared" si="2"/>
        <v>320x50 </v>
      </c>
      <c r="E311" s="2" t="s">
        <v>555</v>
      </c>
      <c r="F311" s="2" t="s">
        <v>28</v>
      </c>
      <c r="G311" s="8" t="s">
        <v>782</v>
      </c>
      <c r="H311" s="2" t="s">
        <v>71</v>
      </c>
      <c r="I311" s="2" t="s">
        <v>31</v>
      </c>
      <c r="J311" s="2">
        <v>16151.0</v>
      </c>
      <c r="K311" s="2">
        <v>54.0</v>
      </c>
      <c r="L311" s="2">
        <v>4360.0</v>
      </c>
      <c r="M311" s="2">
        <v>11358.0</v>
      </c>
      <c r="N311" s="2">
        <v>3.0</v>
      </c>
      <c r="O311" s="3">
        <v>1706.224318</v>
      </c>
      <c r="P311" s="7" t="str">
        <f>VLOOKUP(A311,'New Data'!A:E,2,FALSE)</f>
        <v>Female</v>
      </c>
      <c r="Q311" s="7">
        <f>VLOOKUP(A311,'New Data'!A:E,3,FALSE)</f>
        <v>58</v>
      </c>
      <c r="R311" s="7" t="str">
        <f>VLOOKUP(A311,'New Data'!A:E,4,FALSE)</f>
        <v>Maine</v>
      </c>
      <c r="S311" s="9">
        <f>VLOOKUP(A311,'New Data'!A:E,5,FALSE)</f>
        <v>45365</v>
      </c>
      <c r="T311" s="10">
        <f t="shared" si="3"/>
        <v>568.7414393</v>
      </c>
      <c r="U311" s="11">
        <f t="shared" si="4"/>
        <v>0.003343446226</v>
      </c>
      <c r="V311" s="12">
        <f t="shared" si="5"/>
        <v>31.59674663</v>
      </c>
      <c r="W311" s="10">
        <f t="shared" si="6"/>
        <v>105.6420233</v>
      </c>
      <c r="X311" s="11">
        <f t="shared" si="7"/>
        <v>0.01857470126</v>
      </c>
    </row>
    <row r="312">
      <c r="A312" s="7" t="str">
        <f t="shared" si="1"/>
        <v>NQQNL7320T</v>
      </c>
      <c r="B312" s="2" t="s">
        <v>1620</v>
      </c>
      <c r="C312" s="2" t="s">
        <v>1621</v>
      </c>
      <c r="D312" s="7" t="str">
        <f t="shared" si="2"/>
        <v>300x250 </v>
      </c>
      <c r="E312" s="2" t="s">
        <v>1622</v>
      </c>
      <c r="F312" s="2" t="s">
        <v>28</v>
      </c>
      <c r="G312" s="8" t="s">
        <v>807</v>
      </c>
      <c r="H312" s="2" t="s">
        <v>71</v>
      </c>
      <c r="I312" s="2" t="s">
        <v>31</v>
      </c>
      <c r="J312" s="2">
        <v>11343.0</v>
      </c>
      <c r="K312" s="2">
        <v>69.0</v>
      </c>
      <c r="L312" s="2">
        <v>5900.0</v>
      </c>
      <c r="M312" s="2">
        <v>10175.0</v>
      </c>
      <c r="N312" s="2">
        <v>3.0</v>
      </c>
      <c r="O312" s="3">
        <v>2178.153775</v>
      </c>
      <c r="P312" s="7" t="str">
        <f>VLOOKUP(A312,'New Data'!A:E,2,FALSE)</f>
        <v>Male</v>
      </c>
      <c r="Q312" s="7">
        <f>VLOOKUP(A312,'New Data'!A:E,3,FALSE)</f>
        <v>56</v>
      </c>
      <c r="R312" s="7" t="str">
        <f>VLOOKUP(A312,'New Data'!A:E,4,FALSE)</f>
        <v>Nevada</v>
      </c>
      <c r="S312" s="9">
        <f>VLOOKUP(A312,'New Data'!A:E,5,FALSE)</f>
        <v>44955</v>
      </c>
      <c r="T312" s="10">
        <f t="shared" si="3"/>
        <v>726.0512583</v>
      </c>
      <c r="U312" s="11">
        <f t="shared" si="4"/>
        <v>0.006083046813</v>
      </c>
      <c r="V312" s="12">
        <f t="shared" si="5"/>
        <v>31.56744601</v>
      </c>
      <c r="W312" s="10">
        <f t="shared" si="6"/>
        <v>192.0262519</v>
      </c>
      <c r="X312" s="11">
        <f t="shared" si="7"/>
        <v>0.02644802962</v>
      </c>
    </row>
    <row r="313">
      <c r="A313" s="7" t="str">
        <f t="shared" si="1"/>
        <v>VPCIP7254I</v>
      </c>
      <c r="B313" s="2" t="s">
        <v>1679</v>
      </c>
      <c r="C313" s="2" t="s">
        <v>1680</v>
      </c>
      <c r="D313" s="7" t="str">
        <f t="shared" si="2"/>
        <v>320x50 </v>
      </c>
      <c r="E313" s="2" t="s">
        <v>1681</v>
      </c>
      <c r="F313" s="2" t="s">
        <v>66</v>
      </c>
      <c r="G313" s="8" t="s">
        <v>1682</v>
      </c>
      <c r="H313" s="2" t="s">
        <v>30</v>
      </c>
      <c r="I313" s="2" t="s">
        <v>31</v>
      </c>
      <c r="J313" s="2">
        <v>10191.0</v>
      </c>
      <c r="K313" s="2">
        <v>75.0</v>
      </c>
      <c r="L313" s="2">
        <v>1243.0</v>
      </c>
      <c r="M313" s="2">
        <v>8897.0</v>
      </c>
      <c r="N313" s="2">
        <v>3.0</v>
      </c>
      <c r="O313" s="3">
        <v>2365.914372</v>
      </c>
      <c r="P313" s="7" t="str">
        <f>VLOOKUP(A313,'New Data'!A:E,2,FALSE)</f>
        <v>Male</v>
      </c>
      <c r="Q313" s="7">
        <f>VLOOKUP(A313,'New Data'!A:E,3,FALSE)</f>
        <v>37</v>
      </c>
      <c r="R313" s="7" t="str">
        <f>VLOOKUP(A313,'New Data'!A:E,4,FALSE)</f>
        <v>Pennsylvania</v>
      </c>
      <c r="S313" s="9">
        <f>VLOOKUP(A313,'New Data'!A:E,5,FALSE)</f>
        <v>45071</v>
      </c>
      <c r="T313" s="10">
        <f t="shared" si="3"/>
        <v>788.638124</v>
      </c>
      <c r="U313" s="11">
        <f t="shared" si="4"/>
        <v>0.007359434795</v>
      </c>
      <c r="V313" s="12">
        <f t="shared" si="5"/>
        <v>31.54552496</v>
      </c>
      <c r="W313" s="10">
        <f t="shared" si="6"/>
        <v>232.157234</v>
      </c>
      <c r="X313" s="11">
        <f t="shared" si="7"/>
        <v>0.02943773918</v>
      </c>
    </row>
    <row r="314">
      <c r="A314" s="7" t="str">
        <f t="shared" si="1"/>
        <v>ABWXM0805N</v>
      </c>
      <c r="B314" s="2" t="s">
        <v>1741</v>
      </c>
      <c r="C314" s="2" t="s">
        <v>1742</v>
      </c>
      <c r="D314" s="7" t="str">
        <f t="shared" si="2"/>
        <v>300x250 </v>
      </c>
      <c r="E314" s="2" t="s">
        <v>1743</v>
      </c>
      <c r="F314" s="2" t="s">
        <v>28</v>
      </c>
      <c r="G314" s="8" t="s">
        <v>1511</v>
      </c>
      <c r="H314" s="2" t="s">
        <v>48</v>
      </c>
      <c r="I314" s="2" t="s">
        <v>53</v>
      </c>
      <c r="J314" s="2">
        <v>65243.0</v>
      </c>
      <c r="K314" s="2">
        <v>120.0</v>
      </c>
      <c r="L314" s="2">
        <v>39543.0</v>
      </c>
      <c r="M314" s="2">
        <v>54290.0</v>
      </c>
      <c r="N314" s="2">
        <v>4.0</v>
      </c>
      <c r="O314" s="3">
        <v>3754.685247</v>
      </c>
      <c r="P314" s="14" t="str">
        <f>VLOOKUP(A314,'New Data'!A:E,2,FALSE)</f>
        <v>Female</v>
      </c>
      <c r="Q314" s="7">
        <f>VLOOKUP(A314,'New Data'!A:E,3,FALSE)</f>
        <v>62</v>
      </c>
      <c r="R314" s="7" t="str">
        <f>VLOOKUP(A314,'New Data'!A:E,4,FALSE)</f>
        <v>Arkansas</v>
      </c>
      <c r="S314" s="9">
        <f>VLOOKUP(A314,'New Data'!A:E,5,FALSE)</f>
        <v>45553</v>
      </c>
      <c r="T314" s="10">
        <f t="shared" si="3"/>
        <v>938.6713118</v>
      </c>
      <c r="U314" s="11">
        <f t="shared" si="4"/>
        <v>0.001839277777</v>
      </c>
      <c r="V314" s="12">
        <f t="shared" si="5"/>
        <v>31.28904373</v>
      </c>
      <c r="W314" s="10">
        <f t="shared" si="6"/>
        <v>57.54924278</v>
      </c>
      <c r="X314" s="11">
        <f t="shared" si="7"/>
        <v>0.006130925923</v>
      </c>
    </row>
    <row r="315">
      <c r="A315" s="7" t="str">
        <f t="shared" si="1"/>
        <v>EZURE6857K</v>
      </c>
      <c r="B315" s="2" t="s">
        <v>1153</v>
      </c>
      <c r="C315" s="2" t="s">
        <v>1154</v>
      </c>
      <c r="D315" s="7" t="str">
        <f t="shared" si="2"/>
        <v>300x250 </v>
      </c>
      <c r="E315" s="2" t="s">
        <v>1155</v>
      </c>
      <c r="F315" s="2" t="s">
        <v>36</v>
      </c>
      <c r="G315" s="8" t="s">
        <v>219</v>
      </c>
      <c r="H315" s="2" t="s">
        <v>234</v>
      </c>
      <c r="I315" s="2" t="s">
        <v>31</v>
      </c>
      <c r="J315" s="2">
        <v>11296.0</v>
      </c>
      <c r="K315" s="2">
        <v>54.0</v>
      </c>
      <c r="L315" s="2">
        <v>6822.0</v>
      </c>
      <c r="M315" s="2">
        <v>9274.0</v>
      </c>
      <c r="N315" s="2">
        <v>4.0</v>
      </c>
      <c r="O315" s="3">
        <v>1682.338499</v>
      </c>
      <c r="P315" s="7" t="str">
        <f>VLOOKUP(A315,'New Data'!A:E,2,FALSE)</f>
        <v>Female</v>
      </c>
      <c r="Q315" s="7">
        <f>VLOOKUP(A315,'New Data'!A:E,3,FALSE)</f>
        <v>38</v>
      </c>
      <c r="R315" s="7" t="str">
        <f>VLOOKUP(A315,'New Data'!A:E,4,FALSE)</f>
        <v>Pennsylvania</v>
      </c>
      <c r="S315" s="9">
        <f>VLOOKUP(A315,'New Data'!A:E,5,FALSE)</f>
        <v>44972</v>
      </c>
      <c r="T315" s="10">
        <f t="shared" si="3"/>
        <v>420.5846248</v>
      </c>
      <c r="U315" s="11">
        <f t="shared" si="4"/>
        <v>0.004780453258</v>
      </c>
      <c r="V315" s="12">
        <f t="shared" si="5"/>
        <v>31.15441665</v>
      </c>
      <c r="W315" s="10">
        <f t="shared" si="6"/>
        <v>148.9322326</v>
      </c>
      <c r="X315" s="11">
        <f t="shared" si="7"/>
        <v>0.03541076487</v>
      </c>
    </row>
    <row r="316">
      <c r="A316" s="7" t="str">
        <f t="shared" si="1"/>
        <v>HWUEF0767X</v>
      </c>
      <c r="B316" s="2" t="s">
        <v>1552</v>
      </c>
      <c r="C316" s="2" t="s">
        <v>1553</v>
      </c>
      <c r="D316" s="7" t="str">
        <f t="shared" si="2"/>
        <v>300x250 </v>
      </c>
      <c r="E316" s="2" t="s">
        <v>1554</v>
      </c>
      <c r="F316" s="2" t="s">
        <v>41</v>
      </c>
      <c r="G316" s="8" t="s">
        <v>1555</v>
      </c>
      <c r="H316" s="2" t="s">
        <v>30</v>
      </c>
      <c r="I316" s="2" t="s">
        <v>31</v>
      </c>
      <c r="J316" s="2">
        <v>14581.0</v>
      </c>
      <c r="K316" s="2">
        <v>85.0</v>
      </c>
      <c r="L316" s="2">
        <v>6970.0</v>
      </c>
      <c r="M316" s="2">
        <v>8882.0</v>
      </c>
      <c r="N316" s="2">
        <v>4.0</v>
      </c>
      <c r="O316" s="3">
        <v>2636.202124</v>
      </c>
      <c r="P316" s="7" t="str">
        <f>VLOOKUP(A316,'New Data'!A:E,2,FALSE)</f>
        <v>Male</v>
      </c>
      <c r="Q316" s="7">
        <f>VLOOKUP(A316,'New Data'!A:E,3,FALSE)</f>
        <v>24</v>
      </c>
      <c r="R316" s="7" t="str">
        <f>VLOOKUP(A316,'New Data'!A:E,4,FALSE)</f>
        <v>Georgia</v>
      </c>
      <c r="S316" s="9">
        <f>VLOOKUP(A316,'New Data'!A:E,5,FALSE)</f>
        <v>45551</v>
      </c>
      <c r="T316" s="10">
        <f t="shared" si="3"/>
        <v>659.050531</v>
      </c>
      <c r="U316" s="11">
        <f t="shared" si="4"/>
        <v>0.005829504149</v>
      </c>
      <c r="V316" s="12">
        <f t="shared" si="5"/>
        <v>31.01414264</v>
      </c>
      <c r="W316" s="10">
        <f t="shared" si="6"/>
        <v>180.7970732</v>
      </c>
      <c r="X316" s="11">
        <f t="shared" si="7"/>
        <v>0.0274329607</v>
      </c>
    </row>
    <row r="317">
      <c r="A317" s="7" t="str">
        <f t="shared" si="1"/>
        <v>SWROB3634I</v>
      </c>
      <c r="B317" s="2" t="s">
        <v>148</v>
      </c>
      <c r="C317" s="2" t="s">
        <v>149</v>
      </c>
      <c r="D317" s="7" t="str">
        <f t="shared" si="2"/>
        <v>320x50 </v>
      </c>
      <c r="E317" s="2" t="s">
        <v>150</v>
      </c>
      <c r="F317" s="2" t="s">
        <v>36</v>
      </c>
      <c r="G317" s="8" t="s">
        <v>151</v>
      </c>
      <c r="H317" s="2" t="s">
        <v>30</v>
      </c>
      <c r="I317" s="2" t="s">
        <v>31</v>
      </c>
      <c r="J317" s="2">
        <v>21478.0</v>
      </c>
      <c r="K317" s="2">
        <v>50.0</v>
      </c>
      <c r="L317" s="2">
        <v>15548.0</v>
      </c>
      <c r="M317" s="2">
        <v>20651.0</v>
      </c>
      <c r="N317" s="2">
        <v>24.0</v>
      </c>
      <c r="O317" s="3">
        <v>1541.214047</v>
      </c>
      <c r="P317" s="7" t="str">
        <f>VLOOKUP(A317,'New Data'!A:E,2,FALSE)</f>
        <v>Male</v>
      </c>
      <c r="Q317" s="7">
        <f>VLOOKUP(A317,'New Data'!A:E,3,FALSE)</f>
        <v>45</v>
      </c>
      <c r="R317" s="7" t="str">
        <f>VLOOKUP(A317,'New Data'!A:E,4,FALSE)</f>
        <v>Mississippi</v>
      </c>
      <c r="S317" s="9">
        <f>VLOOKUP(A317,'New Data'!A:E,5,FALSE)</f>
        <v>45346</v>
      </c>
      <c r="T317" s="10">
        <f t="shared" si="3"/>
        <v>64.21725196</v>
      </c>
      <c r="U317" s="11">
        <f t="shared" si="4"/>
        <v>0.002327963498</v>
      </c>
      <c r="V317" s="12">
        <f t="shared" si="5"/>
        <v>30.82428094</v>
      </c>
      <c r="W317" s="10">
        <f t="shared" si="6"/>
        <v>71.75780087</v>
      </c>
      <c r="X317" s="11">
        <f t="shared" si="7"/>
        <v>0.1117422479</v>
      </c>
    </row>
    <row r="318">
      <c r="A318" s="7" t="str">
        <f t="shared" si="1"/>
        <v>TMWLJ3345S</v>
      </c>
      <c r="B318" s="2" t="s">
        <v>1282</v>
      </c>
      <c r="C318" s="2" t="s">
        <v>1283</v>
      </c>
      <c r="D318" s="7" t="str">
        <f t="shared" si="2"/>
        <v>320x50 </v>
      </c>
      <c r="E318" s="2" t="s">
        <v>1284</v>
      </c>
      <c r="F318" s="2" t="s">
        <v>28</v>
      </c>
      <c r="G318" s="8" t="s">
        <v>1285</v>
      </c>
      <c r="H318" s="2" t="s">
        <v>30</v>
      </c>
      <c r="I318" s="2" t="s">
        <v>31</v>
      </c>
      <c r="J318" s="2">
        <v>16239.0</v>
      </c>
      <c r="K318" s="2">
        <v>78.0</v>
      </c>
      <c r="L318" s="2">
        <v>9375.0</v>
      </c>
      <c r="M318" s="2">
        <v>15562.0</v>
      </c>
      <c r="N318" s="2">
        <v>5.0</v>
      </c>
      <c r="O318" s="3">
        <v>2387.686295</v>
      </c>
      <c r="P318" s="7" t="str">
        <f>VLOOKUP(A318,'New Data'!A:E,2,FALSE)</f>
        <v>Male</v>
      </c>
      <c r="Q318" s="7">
        <f>VLOOKUP(A318,'New Data'!A:E,3,FALSE)</f>
        <v>39</v>
      </c>
      <c r="R318" s="7" t="str">
        <f>VLOOKUP(A318,'New Data'!A:E,4,FALSE)</f>
        <v>Hawaii</v>
      </c>
      <c r="S318" s="9">
        <f>VLOOKUP(A318,'New Data'!A:E,5,FALSE)</f>
        <v>45061</v>
      </c>
      <c r="T318" s="10">
        <f t="shared" si="3"/>
        <v>477.537259</v>
      </c>
      <c r="U318" s="11">
        <f t="shared" si="4"/>
        <v>0.004803251432</v>
      </c>
      <c r="V318" s="12">
        <f t="shared" si="5"/>
        <v>30.61136276</v>
      </c>
      <c r="W318" s="10">
        <f t="shared" si="6"/>
        <v>147.034072</v>
      </c>
      <c r="X318" s="11">
        <f t="shared" si="7"/>
        <v>0.03079007328</v>
      </c>
    </row>
    <row r="319">
      <c r="A319" s="7" t="str">
        <f t="shared" si="1"/>
        <v>WAJCH8135H</v>
      </c>
      <c r="B319" s="2" t="s">
        <v>832</v>
      </c>
      <c r="C319" s="2" t="s">
        <v>833</v>
      </c>
      <c r="D319" s="7" t="str">
        <f t="shared" si="2"/>
        <v>320x50 </v>
      </c>
      <c r="E319" s="2" t="s">
        <v>834</v>
      </c>
      <c r="F319" s="2" t="s">
        <v>36</v>
      </c>
      <c r="G319" s="8" t="s">
        <v>287</v>
      </c>
      <c r="H319" s="2" t="s">
        <v>89</v>
      </c>
      <c r="I319" s="2" t="s">
        <v>31</v>
      </c>
      <c r="J319" s="2">
        <v>36431.0</v>
      </c>
      <c r="K319" s="2">
        <v>108.0</v>
      </c>
      <c r="L319" s="2">
        <v>31262.0</v>
      </c>
      <c r="M319" s="2">
        <v>35043.0</v>
      </c>
      <c r="N319" s="2">
        <v>11.0</v>
      </c>
      <c r="O319" s="3">
        <v>3285.834522</v>
      </c>
      <c r="P319" s="7" t="str">
        <f>VLOOKUP(A319,'New Data'!A:E,2,FALSE)</f>
        <v>Female</v>
      </c>
      <c r="Q319" s="7">
        <f>VLOOKUP(A319,'New Data'!A:E,3,FALSE)</f>
        <v>56</v>
      </c>
      <c r="R319" s="7" t="str">
        <f>VLOOKUP(A319,'New Data'!A:E,4,FALSE)</f>
        <v>Virginia</v>
      </c>
      <c r="S319" s="9">
        <f>VLOOKUP(A319,'New Data'!A:E,5,FALSE)</f>
        <v>45472</v>
      </c>
      <c r="T319" s="10">
        <f t="shared" si="3"/>
        <v>298.7122293</v>
      </c>
      <c r="U319" s="11">
        <f t="shared" si="4"/>
        <v>0.002964508248</v>
      </c>
      <c r="V319" s="12">
        <f t="shared" si="5"/>
        <v>30.42439372</v>
      </c>
      <c r="W319" s="10">
        <f t="shared" si="6"/>
        <v>90.19336614</v>
      </c>
      <c r="X319" s="11">
        <f t="shared" si="7"/>
        <v>0.03019406549</v>
      </c>
    </row>
    <row r="320">
      <c r="A320" s="7" t="str">
        <f t="shared" si="1"/>
        <v>NWIPH6867Y</v>
      </c>
      <c r="B320" s="2" t="s">
        <v>826</v>
      </c>
      <c r="C320" s="2" t="s">
        <v>827</v>
      </c>
      <c r="D320" s="7" t="str">
        <f t="shared" si="2"/>
        <v>320x50 </v>
      </c>
      <c r="E320" s="2" t="s">
        <v>812</v>
      </c>
      <c r="F320" s="2" t="s">
        <v>28</v>
      </c>
      <c r="G320" s="8" t="s">
        <v>828</v>
      </c>
      <c r="H320" s="2" t="s">
        <v>139</v>
      </c>
      <c r="I320" s="2" t="s">
        <v>31</v>
      </c>
      <c r="J320" s="2">
        <v>44361.0</v>
      </c>
      <c r="K320" s="2">
        <v>166.0</v>
      </c>
      <c r="L320" s="2">
        <v>36040.0</v>
      </c>
      <c r="M320" s="2">
        <v>40684.0</v>
      </c>
      <c r="N320" s="2">
        <v>17.0</v>
      </c>
      <c r="O320" s="3">
        <v>5048.852553</v>
      </c>
      <c r="P320" s="7" t="str">
        <f>VLOOKUP(A320,'New Data'!A:E,2,FALSE)</f>
        <v>Male</v>
      </c>
      <c r="Q320" s="7">
        <f>VLOOKUP(A320,'New Data'!A:E,3,FALSE)</f>
        <v>49</v>
      </c>
      <c r="R320" s="7" t="str">
        <f>VLOOKUP(A320,'New Data'!A:E,4,FALSE)</f>
        <v>Oregon</v>
      </c>
      <c r="S320" s="9">
        <f>VLOOKUP(A320,'New Data'!A:E,5,FALSE)</f>
        <v>44991</v>
      </c>
      <c r="T320" s="10">
        <f t="shared" si="3"/>
        <v>296.9913266</v>
      </c>
      <c r="U320" s="11">
        <f t="shared" si="4"/>
        <v>0.003742025653</v>
      </c>
      <c r="V320" s="12">
        <f t="shared" si="5"/>
        <v>30.41477442</v>
      </c>
      <c r="W320" s="10">
        <f t="shared" si="6"/>
        <v>113.8128661</v>
      </c>
      <c r="X320" s="11">
        <f t="shared" si="7"/>
        <v>0.03832194946</v>
      </c>
    </row>
    <row r="321">
      <c r="A321" s="7" t="str">
        <f t="shared" si="1"/>
        <v>FRLAV2389E</v>
      </c>
      <c r="B321" s="2" t="s">
        <v>364</v>
      </c>
      <c r="C321" s="2" t="s">
        <v>365</v>
      </c>
      <c r="D321" s="7" t="str">
        <f t="shared" si="2"/>
        <v>320x50 </v>
      </c>
      <c r="E321" s="2" t="s">
        <v>366</v>
      </c>
      <c r="F321" s="2" t="s">
        <v>66</v>
      </c>
      <c r="G321" s="8" t="s">
        <v>367</v>
      </c>
      <c r="H321" s="2" t="s">
        <v>48</v>
      </c>
      <c r="I321" s="2" t="s">
        <v>31</v>
      </c>
      <c r="J321" s="2">
        <v>17561.0</v>
      </c>
      <c r="K321" s="2">
        <v>50.0</v>
      </c>
      <c r="L321" s="2">
        <v>2960.0</v>
      </c>
      <c r="M321" s="2">
        <v>9953.0</v>
      </c>
      <c r="N321" s="2">
        <v>10.0</v>
      </c>
      <c r="O321" s="3">
        <v>1519.90401</v>
      </c>
      <c r="P321" s="7" t="str">
        <f>VLOOKUP(A321,'New Data'!A:E,2,FALSE)</f>
        <v>Male</v>
      </c>
      <c r="Q321" s="7">
        <f>VLOOKUP(A321,'New Data'!A:E,3,FALSE)</f>
        <v>51</v>
      </c>
      <c r="R321" s="7" t="str">
        <f>VLOOKUP(A321,'New Data'!A:E,4,FALSE)</f>
        <v>Arkansas</v>
      </c>
      <c r="S321" s="9">
        <f>VLOOKUP(A321,'New Data'!A:E,5,FALSE)</f>
        <v>45288</v>
      </c>
      <c r="T321" s="10">
        <f t="shared" si="3"/>
        <v>151.990401</v>
      </c>
      <c r="U321" s="11">
        <f t="shared" si="4"/>
        <v>0.002847218268</v>
      </c>
      <c r="V321" s="12">
        <f t="shared" si="5"/>
        <v>30.3980802</v>
      </c>
      <c r="W321" s="10">
        <f t="shared" si="6"/>
        <v>86.54996925</v>
      </c>
      <c r="X321" s="11">
        <f t="shared" si="7"/>
        <v>0.05694436536</v>
      </c>
    </row>
    <row r="322">
      <c r="A322" s="7" t="str">
        <f t="shared" si="1"/>
        <v>JMHAM7380E</v>
      </c>
      <c r="B322" s="2" t="s">
        <v>664</v>
      </c>
      <c r="C322" s="2" t="s">
        <v>665</v>
      </c>
      <c r="D322" s="7" t="str">
        <f t="shared" si="2"/>
        <v>300x250 </v>
      </c>
      <c r="E322" s="2" t="s">
        <v>666</v>
      </c>
      <c r="F322" s="2" t="s">
        <v>66</v>
      </c>
      <c r="G322" s="8" t="s">
        <v>667</v>
      </c>
      <c r="H322" s="2" t="s">
        <v>30</v>
      </c>
      <c r="I322" s="2" t="s">
        <v>53</v>
      </c>
      <c r="J322" s="2">
        <v>31443.0</v>
      </c>
      <c r="K322" s="2">
        <v>70.0</v>
      </c>
      <c r="L322" s="2">
        <v>19134.0</v>
      </c>
      <c r="M322" s="2">
        <v>28059.0</v>
      </c>
      <c r="N322" s="2">
        <v>9.0</v>
      </c>
      <c r="O322" s="3">
        <v>2122.765888</v>
      </c>
      <c r="P322" s="7" t="str">
        <f>VLOOKUP(A322,'New Data'!A:E,2,FALSE)</f>
        <v>Male</v>
      </c>
      <c r="Q322" s="7">
        <f>VLOOKUP(A322,'New Data'!A:E,3,FALSE)</f>
        <v>29</v>
      </c>
      <c r="R322" s="7" t="str">
        <f>VLOOKUP(A322,'New Data'!A:E,4,FALSE)</f>
        <v>Montana</v>
      </c>
      <c r="S322" s="9">
        <f>VLOOKUP(A322,'New Data'!A:E,5,FALSE)</f>
        <v>45380</v>
      </c>
      <c r="T322" s="10">
        <f t="shared" si="3"/>
        <v>235.8628764</v>
      </c>
      <c r="U322" s="11">
        <f t="shared" si="4"/>
        <v>0.002226250676</v>
      </c>
      <c r="V322" s="12">
        <f t="shared" si="5"/>
        <v>30.32522697</v>
      </c>
      <c r="W322" s="10">
        <f t="shared" si="6"/>
        <v>67.51155704</v>
      </c>
      <c r="X322" s="11">
        <f t="shared" si="7"/>
        <v>0.02862322297</v>
      </c>
    </row>
    <row r="323">
      <c r="A323" s="7" t="str">
        <f t="shared" si="1"/>
        <v>KULXK2417O</v>
      </c>
      <c r="B323" s="2" t="s">
        <v>240</v>
      </c>
      <c r="C323" s="2" t="s">
        <v>241</v>
      </c>
      <c r="D323" s="7" t="str">
        <f t="shared" si="2"/>
        <v>320x50 </v>
      </c>
      <c r="E323" s="2" t="s">
        <v>242</v>
      </c>
      <c r="F323" s="2" t="s">
        <v>28</v>
      </c>
      <c r="G323" s="8" t="s">
        <v>243</v>
      </c>
      <c r="H323" s="2" t="s">
        <v>30</v>
      </c>
      <c r="I323" s="2" t="s">
        <v>31</v>
      </c>
      <c r="J323" s="2">
        <v>29393.0</v>
      </c>
      <c r="K323" s="2">
        <v>70.0</v>
      </c>
      <c r="L323" s="2">
        <v>3277.0</v>
      </c>
      <c r="M323" s="2">
        <v>25959.0</v>
      </c>
      <c r="N323" s="2">
        <v>19.0</v>
      </c>
      <c r="O323" s="3">
        <v>2120.757698</v>
      </c>
      <c r="P323" s="7" t="str">
        <f>VLOOKUP(A323,'New Data'!A:E,2,FALSE)</f>
        <v>Female</v>
      </c>
      <c r="Q323" s="7">
        <f>VLOOKUP(A323,'New Data'!A:E,3,FALSE)</f>
        <v>25</v>
      </c>
      <c r="R323" s="7" t="str">
        <f>VLOOKUP(A323,'New Data'!A:E,4,FALSE)</f>
        <v>Georgia</v>
      </c>
      <c r="S323" s="9">
        <f>VLOOKUP(A323,'New Data'!A:E,5,FALSE)</f>
        <v>45236</v>
      </c>
      <c r="T323" s="10">
        <f t="shared" si="3"/>
        <v>111.6188262</v>
      </c>
      <c r="U323" s="11">
        <f t="shared" si="4"/>
        <v>0.002381519409</v>
      </c>
      <c r="V323" s="12">
        <f t="shared" si="5"/>
        <v>30.29653854</v>
      </c>
      <c r="W323" s="10">
        <f t="shared" si="6"/>
        <v>72.15179458</v>
      </c>
      <c r="X323" s="11">
        <f t="shared" si="7"/>
        <v>0.06464124111</v>
      </c>
    </row>
    <row r="324">
      <c r="A324" s="7" t="str">
        <f t="shared" si="1"/>
        <v>DUZHB7832G</v>
      </c>
      <c r="B324" s="2" t="s">
        <v>1205</v>
      </c>
      <c r="C324" s="2" t="s">
        <v>1206</v>
      </c>
      <c r="D324" s="7" t="str">
        <f t="shared" si="2"/>
        <v>300x250 </v>
      </c>
      <c r="E324" s="2" t="s">
        <v>1207</v>
      </c>
      <c r="F324" s="2" t="s">
        <v>66</v>
      </c>
      <c r="G324" s="8" t="s">
        <v>534</v>
      </c>
      <c r="H324" s="2" t="s">
        <v>89</v>
      </c>
      <c r="I324" s="2" t="s">
        <v>43</v>
      </c>
      <c r="J324" s="2">
        <v>48707.0</v>
      </c>
      <c r="K324" s="2">
        <v>185.0</v>
      </c>
      <c r="L324" s="2">
        <v>25182.0</v>
      </c>
      <c r="M324" s="2">
        <v>44696.0</v>
      </c>
      <c r="N324" s="2">
        <v>13.0</v>
      </c>
      <c r="O324" s="3">
        <v>5600.355643</v>
      </c>
      <c r="P324" s="7" t="str">
        <f>VLOOKUP(A324,'New Data'!A:E,2,FALSE)</f>
        <v>Female</v>
      </c>
      <c r="Q324" s="7">
        <f>VLOOKUP(A324,'New Data'!A:E,3,FALSE)</f>
        <v>33</v>
      </c>
      <c r="R324" s="7" t="str">
        <f>VLOOKUP(A324,'New Data'!A:E,4,FALSE)</f>
        <v>Alabama</v>
      </c>
      <c r="S324" s="9">
        <f>VLOOKUP(A324,'New Data'!A:E,5,FALSE)</f>
        <v>45274</v>
      </c>
      <c r="T324" s="10">
        <f t="shared" si="3"/>
        <v>430.7965879</v>
      </c>
      <c r="U324" s="11">
        <f t="shared" si="4"/>
        <v>0.003798222021</v>
      </c>
      <c r="V324" s="12">
        <f t="shared" si="5"/>
        <v>30.27219266</v>
      </c>
      <c r="W324" s="10">
        <f t="shared" si="6"/>
        <v>114.9805088</v>
      </c>
      <c r="X324" s="11">
        <f t="shared" si="7"/>
        <v>0.0266902088</v>
      </c>
    </row>
    <row r="325">
      <c r="A325" s="7" t="str">
        <f t="shared" si="1"/>
        <v>KWTTE8102B</v>
      </c>
      <c r="B325" s="2" t="s">
        <v>1633</v>
      </c>
      <c r="C325" s="2" t="s">
        <v>1634</v>
      </c>
      <c r="D325" s="7" t="str">
        <f t="shared" si="2"/>
        <v>300x250 </v>
      </c>
      <c r="E325" s="2" t="s">
        <v>1635</v>
      </c>
      <c r="F325" s="2" t="s">
        <v>28</v>
      </c>
      <c r="G325" s="8" t="s">
        <v>114</v>
      </c>
      <c r="H325" s="2" t="s">
        <v>89</v>
      </c>
      <c r="I325" s="2" t="s">
        <v>31</v>
      </c>
      <c r="J325" s="2">
        <v>69928.0</v>
      </c>
      <c r="K325" s="2">
        <v>210.0</v>
      </c>
      <c r="L325" s="2">
        <v>30196.0</v>
      </c>
      <c r="M325" s="2">
        <v>62327.0</v>
      </c>
      <c r="N325" s="2">
        <v>9.0</v>
      </c>
      <c r="O325" s="3">
        <v>6318.413085</v>
      </c>
      <c r="P325" s="7" t="str">
        <f>VLOOKUP(A325,'New Data'!A:E,2,FALSE)</f>
        <v>Female</v>
      </c>
      <c r="Q325" s="7">
        <f>VLOOKUP(A325,'New Data'!A:E,3,FALSE)</f>
        <v>22</v>
      </c>
      <c r="R325" s="7" t="str">
        <f>VLOOKUP(A325,'New Data'!A:E,4,FALSE)</f>
        <v>Rhode Island</v>
      </c>
      <c r="S325" s="9">
        <f>VLOOKUP(A325,'New Data'!A:E,5,FALSE)</f>
        <v>45227</v>
      </c>
      <c r="T325" s="10">
        <f t="shared" si="3"/>
        <v>702.0458983</v>
      </c>
      <c r="U325" s="11">
        <f t="shared" si="4"/>
        <v>0.003003088891</v>
      </c>
      <c r="V325" s="12">
        <f t="shared" si="5"/>
        <v>30.08768136</v>
      </c>
      <c r="W325" s="10">
        <f t="shared" si="6"/>
        <v>90.35598165</v>
      </c>
      <c r="X325" s="11">
        <f t="shared" si="7"/>
        <v>0.01287038096</v>
      </c>
    </row>
    <row r="326">
      <c r="A326" s="7" t="str">
        <f t="shared" si="1"/>
        <v>LQLYG6047L</v>
      </c>
      <c r="B326" s="2" t="s">
        <v>1267</v>
      </c>
      <c r="C326" s="2" t="s">
        <v>1268</v>
      </c>
      <c r="D326" s="7" t="str">
        <f t="shared" si="2"/>
        <v>320x50 </v>
      </c>
      <c r="E326" s="2" t="s">
        <v>1269</v>
      </c>
      <c r="F326" s="2" t="s">
        <v>36</v>
      </c>
      <c r="G326" s="8" t="s">
        <v>404</v>
      </c>
      <c r="H326" s="2" t="s">
        <v>212</v>
      </c>
      <c r="I326" s="2" t="s">
        <v>31</v>
      </c>
      <c r="J326" s="2">
        <v>47016.0</v>
      </c>
      <c r="K326" s="2">
        <v>199.0</v>
      </c>
      <c r="L326" s="2">
        <v>12210.0</v>
      </c>
      <c r="M326" s="2">
        <v>38039.0</v>
      </c>
      <c r="N326" s="2">
        <v>13.0</v>
      </c>
      <c r="O326" s="3">
        <v>5974.87508</v>
      </c>
      <c r="P326" s="7" t="str">
        <f>VLOOKUP(A326,'New Data'!A:E,2,FALSE)</f>
        <v>Male</v>
      </c>
      <c r="Q326" s="7">
        <f>VLOOKUP(A326,'New Data'!A:E,3,FALSE)</f>
        <v>34</v>
      </c>
      <c r="R326" s="7" t="str">
        <f>VLOOKUP(A326,'New Data'!A:E,4,FALSE)</f>
        <v>New Mexico</v>
      </c>
      <c r="S326" s="9">
        <f>VLOOKUP(A326,'New Data'!A:E,5,FALSE)</f>
        <v>45485</v>
      </c>
      <c r="T326" s="10">
        <f t="shared" si="3"/>
        <v>459.6057754</v>
      </c>
      <c r="U326" s="11">
        <f t="shared" si="4"/>
        <v>0.004232601668</v>
      </c>
      <c r="V326" s="12">
        <f t="shared" si="5"/>
        <v>30.02449789</v>
      </c>
      <c r="W326" s="10">
        <f t="shared" si="6"/>
        <v>127.0817398</v>
      </c>
      <c r="X326" s="11">
        <f t="shared" si="7"/>
        <v>0.02765016165</v>
      </c>
    </row>
    <row r="327">
      <c r="A327" s="7" t="str">
        <f t="shared" si="1"/>
        <v>DVSKS0893I</v>
      </c>
      <c r="B327" s="2" t="s">
        <v>1612</v>
      </c>
      <c r="C327" s="2" t="s">
        <v>1613</v>
      </c>
      <c r="D327" s="7" t="str">
        <f t="shared" si="2"/>
        <v>320x50 </v>
      </c>
      <c r="E327" s="2" t="s">
        <v>230</v>
      </c>
      <c r="F327" s="2" t="s">
        <v>66</v>
      </c>
      <c r="G327" s="8" t="s">
        <v>1017</v>
      </c>
      <c r="H327" s="2" t="s">
        <v>62</v>
      </c>
      <c r="I327" s="2" t="s">
        <v>31</v>
      </c>
      <c r="J327" s="2">
        <v>90463.0</v>
      </c>
      <c r="K327" s="2">
        <v>204.0</v>
      </c>
      <c r="L327" s="2">
        <v>803.0</v>
      </c>
      <c r="M327" s="2">
        <v>2465.0</v>
      </c>
      <c r="N327" s="2">
        <v>9.0</v>
      </c>
      <c r="O327" s="3">
        <v>6120.602514</v>
      </c>
      <c r="P327" s="7" t="str">
        <f>VLOOKUP(A327,'New Data'!A:E,2,FALSE)</f>
        <v>Female</v>
      </c>
      <c r="Q327" s="7">
        <f>VLOOKUP(A327,'New Data'!A:E,3,FALSE)</f>
        <v>31</v>
      </c>
      <c r="R327" s="7" t="str">
        <f>VLOOKUP(A327,'New Data'!A:E,4,FALSE)</f>
        <v>Maine</v>
      </c>
      <c r="S327" s="9">
        <f>VLOOKUP(A327,'New Data'!A:E,5,FALSE)</f>
        <v>45109</v>
      </c>
      <c r="T327" s="10">
        <f t="shared" si="3"/>
        <v>680.066946</v>
      </c>
      <c r="U327" s="11">
        <f t="shared" si="4"/>
        <v>0.002255065607</v>
      </c>
      <c r="V327" s="12">
        <f t="shared" si="5"/>
        <v>30.0029535</v>
      </c>
      <c r="W327" s="10">
        <f t="shared" si="6"/>
        <v>67.65862854</v>
      </c>
      <c r="X327" s="11">
        <f t="shared" si="7"/>
        <v>0.009948818854</v>
      </c>
    </row>
    <row r="328">
      <c r="A328" s="7" t="str">
        <f t="shared" si="1"/>
        <v>XAYIG7093D</v>
      </c>
      <c r="B328" s="2" t="s">
        <v>1779</v>
      </c>
      <c r="C328" s="2" t="s">
        <v>1780</v>
      </c>
      <c r="D328" s="7" t="str">
        <f t="shared" si="2"/>
        <v>300x250 </v>
      </c>
      <c r="E328" s="2" t="s">
        <v>1781</v>
      </c>
      <c r="F328" s="2" t="s">
        <v>28</v>
      </c>
      <c r="G328" s="8" t="s">
        <v>657</v>
      </c>
      <c r="H328" s="2" t="s">
        <v>234</v>
      </c>
      <c r="I328" s="2" t="s">
        <v>31</v>
      </c>
      <c r="J328" s="2">
        <v>8437.0</v>
      </c>
      <c r="K328" s="2">
        <v>63.0</v>
      </c>
      <c r="L328" s="2">
        <v>5271.0</v>
      </c>
      <c r="M328" s="2">
        <v>7065.0</v>
      </c>
      <c r="N328" s="2">
        <v>2.0</v>
      </c>
      <c r="O328" s="3">
        <v>1880.533168</v>
      </c>
      <c r="P328" s="7" t="str">
        <f>VLOOKUP(A328,'New Data'!A:E,2,FALSE)</f>
        <v>Male</v>
      </c>
      <c r="Q328" s="7">
        <f>VLOOKUP(A328,'New Data'!A:E,3,FALSE)</f>
        <v>35</v>
      </c>
      <c r="R328" s="7" t="str">
        <f>VLOOKUP(A328,'New Data'!A:E,4,FALSE)</f>
        <v>Illinois</v>
      </c>
      <c r="S328" s="9">
        <f>VLOOKUP(A328,'New Data'!A:E,5,FALSE)</f>
        <v>44981</v>
      </c>
      <c r="T328" s="10">
        <f t="shared" si="3"/>
        <v>940.266584</v>
      </c>
      <c r="U328" s="11">
        <f t="shared" si="4"/>
        <v>0.007467109162</v>
      </c>
      <c r="V328" s="12">
        <f t="shared" si="5"/>
        <v>29.84973283</v>
      </c>
      <c r="W328" s="10">
        <f t="shared" si="6"/>
        <v>222.8912135</v>
      </c>
      <c r="X328" s="11">
        <f t="shared" si="7"/>
        <v>0.02370510845</v>
      </c>
    </row>
    <row r="329">
      <c r="A329" s="7" t="str">
        <f t="shared" si="1"/>
        <v>XWYIT9866J</v>
      </c>
      <c r="B329" s="2" t="s">
        <v>1120</v>
      </c>
      <c r="C329" s="2" t="s">
        <v>1121</v>
      </c>
      <c r="D329" s="7" t="str">
        <f t="shared" si="2"/>
        <v>300x250 </v>
      </c>
      <c r="E329" s="2" t="s">
        <v>266</v>
      </c>
      <c r="F329" s="2" t="s">
        <v>36</v>
      </c>
      <c r="G329" s="8" t="s">
        <v>263</v>
      </c>
      <c r="H329" s="2" t="s">
        <v>30</v>
      </c>
      <c r="I329" s="2" t="s">
        <v>53</v>
      </c>
      <c r="J329" s="2">
        <v>83854.0</v>
      </c>
      <c r="K329" s="2">
        <v>197.0</v>
      </c>
      <c r="L329" s="2">
        <v>60626.0</v>
      </c>
      <c r="M329" s="2">
        <v>76071.0</v>
      </c>
      <c r="N329" s="2">
        <v>15.0</v>
      </c>
      <c r="O329" s="3">
        <v>5783.843758</v>
      </c>
      <c r="P329" s="7" t="str">
        <f>VLOOKUP(A329,'New Data'!A:E,2,FALSE)</f>
        <v>Female</v>
      </c>
      <c r="Q329" s="7">
        <f>VLOOKUP(A329,'New Data'!A:E,3,FALSE)</f>
        <v>53</v>
      </c>
      <c r="R329" s="7" t="str">
        <f>VLOOKUP(A329,'New Data'!A:E,4,FALSE)</f>
        <v>Utah</v>
      </c>
      <c r="S329" s="9">
        <f>VLOOKUP(A329,'New Data'!A:E,5,FALSE)</f>
        <v>45428</v>
      </c>
      <c r="T329" s="10">
        <f t="shared" si="3"/>
        <v>385.5895839</v>
      </c>
      <c r="U329" s="11">
        <f t="shared" si="4"/>
        <v>0.00234932144</v>
      </c>
      <c r="V329" s="12">
        <f t="shared" si="5"/>
        <v>29.35961298</v>
      </c>
      <c r="W329" s="10">
        <f t="shared" si="6"/>
        <v>68.97516824</v>
      </c>
      <c r="X329" s="11">
        <f t="shared" si="7"/>
        <v>0.01788823431</v>
      </c>
    </row>
    <row r="330">
      <c r="A330" s="7" t="str">
        <f t="shared" si="1"/>
        <v>LAUXF7510L</v>
      </c>
      <c r="B330" s="2" t="s">
        <v>1403</v>
      </c>
      <c r="C330" s="2" t="s">
        <v>1404</v>
      </c>
      <c r="D330" s="7" t="str">
        <f t="shared" si="2"/>
        <v>300x250 </v>
      </c>
      <c r="E330" s="2" t="s">
        <v>333</v>
      </c>
      <c r="F330" s="2" t="s">
        <v>28</v>
      </c>
      <c r="G330" s="8" t="s">
        <v>1405</v>
      </c>
      <c r="H330" s="2" t="s">
        <v>48</v>
      </c>
      <c r="I330" s="2" t="s">
        <v>31</v>
      </c>
      <c r="J330" s="2">
        <v>14693.0</v>
      </c>
      <c r="K330" s="2">
        <v>70.0</v>
      </c>
      <c r="L330" s="2">
        <v>6597.0</v>
      </c>
      <c r="M330" s="2">
        <v>13508.0</v>
      </c>
      <c r="N330" s="2">
        <v>4.0</v>
      </c>
      <c r="O330" s="3">
        <v>2047.348924</v>
      </c>
      <c r="P330" s="7" t="str">
        <f>VLOOKUP(A330,'New Data'!A:E,2,FALSE)</f>
        <v>Female</v>
      </c>
      <c r="Q330" s="7">
        <f>VLOOKUP(A330,'New Data'!A:E,3,FALSE)</f>
        <v>30</v>
      </c>
      <c r="R330" s="7" t="str">
        <f>VLOOKUP(A330,'New Data'!A:E,4,FALSE)</f>
        <v>West Virginia</v>
      </c>
      <c r="S330" s="9">
        <f>VLOOKUP(A330,'New Data'!A:E,5,FALSE)</f>
        <v>45430</v>
      </c>
      <c r="T330" s="10">
        <f t="shared" si="3"/>
        <v>511.837231</v>
      </c>
      <c r="U330" s="11">
        <f t="shared" si="4"/>
        <v>0.004764173416</v>
      </c>
      <c r="V330" s="12">
        <f t="shared" si="5"/>
        <v>29.24784177</v>
      </c>
      <c r="W330" s="10">
        <f t="shared" si="6"/>
        <v>139.3417902</v>
      </c>
      <c r="X330" s="11">
        <f t="shared" si="7"/>
        <v>0.02722384809</v>
      </c>
    </row>
    <row r="331">
      <c r="A331" s="7" t="str">
        <f t="shared" si="1"/>
        <v>SXGTG5116S</v>
      </c>
      <c r="B331" s="2" t="s">
        <v>970</v>
      </c>
      <c r="C331" s="2" t="s">
        <v>971</v>
      </c>
      <c r="D331" s="7" t="str">
        <f t="shared" si="2"/>
        <v>300x50 </v>
      </c>
      <c r="E331" s="2" t="s">
        <v>972</v>
      </c>
      <c r="F331" s="2" t="s">
        <v>66</v>
      </c>
      <c r="G331" s="8" t="s">
        <v>973</v>
      </c>
      <c r="H331" s="2" t="s">
        <v>62</v>
      </c>
      <c r="I331" s="2" t="s">
        <v>31</v>
      </c>
      <c r="J331" s="2">
        <v>23410.0</v>
      </c>
      <c r="K331" s="2">
        <v>66.0</v>
      </c>
      <c r="L331" s="2">
        <v>13626.0</v>
      </c>
      <c r="M331" s="2">
        <v>22109.0</v>
      </c>
      <c r="N331" s="2">
        <v>6.0</v>
      </c>
      <c r="O331" s="3">
        <v>1930.180523</v>
      </c>
      <c r="P331" s="7" t="str">
        <f>VLOOKUP(A331,'New Data'!A:E,2,FALSE)</f>
        <v>Female</v>
      </c>
      <c r="Q331" s="7">
        <f>VLOOKUP(A331,'New Data'!A:E,3,FALSE)</f>
        <v>64</v>
      </c>
      <c r="R331" s="7" t="str">
        <f>VLOOKUP(A331,'New Data'!A:E,4,FALSE)</f>
        <v>Virginia</v>
      </c>
      <c r="S331" s="9">
        <f>VLOOKUP(A331,'New Data'!A:E,5,FALSE)</f>
        <v>45403</v>
      </c>
      <c r="T331" s="10">
        <f t="shared" si="3"/>
        <v>321.6967538</v>
      </c>
      <c r="U331" s="11">
        <f t="shared" si="4"/>
        <v>0.002819307988</v>
      </c>
      <c r="V331" s="12">
        <f t="shared" si="5"/>
        <v>29.24515944</v>
      </c>
      <c r="W331" s="10">
        <f t="shared" si="6"/>
        <v>82.45111162</v>
      </c>
      <c r="X331" s="11">
        <f t="shared" si="7"/>
        <v>0.02563007262</v>
      </c>
    </row>
    <row r="332">
      <c r="A332" s="7" t="str">
        <f t="shared" si="1"/>
        <v>JOJKS6529M</v>
      </c>
      <c r="B332" s="2" t="s">
        <v>488</v>
      </c>
      <c r="C332" s="2" t="s">
        <v>489</v>
      </c>
      <c r="D332" s="7" t="str">
        <f t="shared" si="2"/>
        <v>320x50 </v>
      </c>
      <c r="E332" s="2" t="s">
        <v>490</v>
      </c>
      <c r="F332" s="2" t="s">
        <v>28</v>
      </c>
      <c r="G332" s="8" t="s">
        <v>491</v>
      </c>
      <c r="H332" s="2" t="s">
        <v>48</v>
      </c>
      <c r="I332" s="2" t="s">
        <v>31</v>
      </c>
      <c r="J332" s="2">
        <v>20165.0</v>
      </c>
      <c r="K332" s="2">
        <v>60.0</v>
      </c>
      <c r="L332" s="2">
        <v>6601.0</v>
      </c>
      <c r="M332" s="2">
        <v>18909.0</v>
      </c>
      <c r="N332" s="2">
        <v>10.0</v>
      </c>
      <c r="O332" s="3">
        <v>1743.078687</v>
      </c>
      <c r="P332" s="7" t="str">
        <f>VLOOKUP(A332,'New Data'!A:E,2,FALSE)</f>
        <v>Male</v>
      </c>
      <c r="Q332" s="7">
        <f>VLOOKUP(A332,'New Data'!A:E,3,FALSE)</f>
        <v>64</v>
      </c>
      <c r="R332" s="7" t="str">
        <f>VLOOKUP(A332,'New Data'!A:E,4,FALSE)</f>
        <v>North Carolina</v>
      </c>
      <c r="S332" s="9">
        <f>VLOOKUP(A332,'New Data'!A:E,5,FALSE)</f>
        <v>44942</v>
      </c>
      <c r="T332" s="10">
        <f t="shared" si="3"/>
        <v>174.3078687</v>
      </c>
      <c r="U332" s="11">
        <f t="shared" si="4"/>
        <v>0.002975452517</v>
      </c>
      <c r="V332" s="12">
        <f t="shared" si="5"/>
        <v>29.05131145</v>
      </c>
      <c r="W332" s="10">
        <f t="shared" si="6"/>
        <v>86.44079777</v>
      </c>
      <c r="X332" s="11">
        <f t="shared" si="7"/>
        <v>0.04959087528</v>
      </c>
    </row>
    <row r="333">
      <c r="A333" s="7" t="str">
        <f t="shared" si="1"/>
        <v>FXYFQ8937T</v>
      </c>
      <c r="B333" s="2" t="s">
        <v>766</v>
      </c>
      <c r="C333" s="2" t="s">
        <v>767</v>
      </c>
      <c r="D333" s="7" t="str">
        <f t="shared" si="2"/>
        <v>300x250 </v>
      </c>
      <c r="E333" s="2" t="s">
        <v>768</v>
      </c>
      <c r="F333" s="2" t="s">
        <v>36</v>
      </c>
      <c r="G333" s="8" t="s">
        <v>263</v>
      </c>
      <c r="H333" s="2" t="s">
        <v>30</v>
      </c>
      <c r="I333" s="2" t="s">
        <v>53</v>
      </c>
      <c r="J333" s="2">
        <v>141165.0</v>
      </c>
      <c r="K333" s="2">
        <v>250.0</v>
      </c>
      <c r="L333" s="2">
        <v>102776.0</v>
      </c>
      <c r="M333" s="2">
        <v>128004.0</v>
      </c>
      <c r="N333" s="2">
        <v>28.0</v>
      </c>
      <c r="O333" s="3">
        <v>7222.211408</v>
      </c>
      <c r="P333" s="7" t="str">
        <f>VLOOKUP(A333,'New Data'!A:E,2,FALSE)</f>
        <v>Female</v>
      </c>
      <c r="Q333" s="7">
        <f>VLOOKUP(A333,'New Data'!A:E,3,FALSE)</f>
        <v>31</v>
      </c>
      <c r="R333" s="7" t="str">
        <f>VLOOKUP(A333,'New Data'!A:E,4,FALSE)</f>
        <v>North Carolina</v>
      </c>
      <c r="S333" s="9">
        <f>VLOOKUP(A333,'New Data'!A:E,5,FALSE)</f>
        <v>45539</v>
      </c>
      <c r="T333" s="10">
        <f t="shared" si="3"/>
        <v>257.9361217</v>
      </c>
      <c r="U333" s="11">
        <f t="shared" si="4"/>
        <v>0.001770977225</v>
      </c>
      <c r="V333" s="12">
        <f t="shared" si="5"/>
        <v>28.88884563</v>
      </c>
      <c r="W333" s="10">
        <f t="shared" si="6"/>
        <v>51.16148768</v>
      </c>
      <c r="X333" s="11">
        <f t="shared" si="7"/>
        <v>0.01983494492</v>
      </c>
    </row>
    <row r="334">
      <c r="A334" s="7" t="str">
        <f t="shared" si="1"/>
        <v>JOKIV1520Z</v>
      </c>
      <c r="B334" s="2" t="s">
        <v>1230</v>
      </c>
      <c r="C334" s="2" t="s">
        <v>1231</v>
      </c>
      <c r="D334" s="7" t="str">
        <f t="shared" si="2"/>
        <v>320x50 </v>
      </c>
      <c r="E334" s="2" t="s">
        <v>1232</v>
      </c>
      <c r="F334" s="2" t="s">
        <v>41</v>
      </c>
      <c r="G334" s="8" t="s">
        <v>1233</v>
      </c>
      <c r="H334" s="2" t="s">
        <v>212</v>
      </c>
      <c r="I334" s="2" t="s">
        <v>31</v>
      </c>
      <c r="J334" s="2">
        <v>40447.0</v>
      </c>
      <c r="K334" s="2">
        <v>177.0</v>
      </c>
      <c r="L334" s="2">
        <v>16663.0</v>
      </c>
      <c r="M334" s="2">
        <v>29774.0</v>
      </c>
      <c r="N334" s="2">
        <v>12.0</v>
      </c>
      <c r="O334" s="3">
        <v>5083.886273</v>
      </c>
      <c r="P334" s="7" t="str">
        <f>VLOOKUP(A334,'New Data'!A:E,2,FALSE)</f>
        <v>Female</v>
      </c>
      <c r="Q334" s="7">
        <f>VLOOKUP(A334,'New Data'!A:E,3,FALSE)</f>
        <v>42</v>
      </c>
      <c r="R334" s="7" t="str">
        <f>VLOOKUP(A334,'New Data'!A:E,4,FALSE)</f>
        <v>New Jersey</v>
      </c>
      <c r="S334" s="9">
        <f>VLOOKUP(A334,'New Data'!A:E,5,FALSE)</f>
        <v>44963</v>
      </c>
      <c r="T334" s="10">
        <f t="shared" si="3"/>
        <v>423.6571894</v>
      </c>
      <c r="U334" s="11">
        <f t="shared" si="4"/>
        <v>0.004376097115</v>
      </c>
      <c r="V334" s="12">
        <f t="shared" si="5"/>
        <v>28.72252132</v>
      </c>
      <c r="W334" s="10">
        <f t="shared" si="6"/>
        <v>125.6925427</v>
      </c>
      <c r="X334" s="11">
        <f t="shared" si="7"/>
        <v>0.02966845502</v>
      </c>
    </row>
    <row r="335">
      <c r="A335" s="7" t="str">
        <f t="shared" si="1"/>
        <v>OBEFA3199W</v>
      </c>
      <c r="B335" s="2" t="s">
        <v>531</v>
      </c>
      <c r="C335" s="2" t="s">
        <v>532</v>
      </c>
      <c r="D335" s="7" t="str">
        <f t="shared" si="2"/>
        <v>300x250 </v>
      </c>
      <c r="E335" s="2" t="s">
        <v>533</v>
      </c>
      <c r="F335" s="2" t="s">
        <v>36</v>
      </c>
      <c r="G335" s="8" t="s">
        <v>534</v>
      </c>
      <c r="H335" s="2" t="s">
        <v>30</v>
      </c>
      <c r="I335" s="2" t="s">
        <v>31</v>
      </c>
      <c r="J335" s="2">
        <v>14799.0</v>
      </c>
      <c r="K335" s="2">
        <v>59.0</v>
      </c>
      <c r="L335" s="2">
        <v>1403.0</v>
      </c>
      <c r="M335" s="2">
        <v>13410.0</v>
      </c>
      <c r="N335" s="2">
        <v>9.0</v>
      </c>
      <c r="O335" s="3">
        <v>1693.760435</v>
      </c>
      <c r="P335" s="7" t="str">
        <f>VLOOKUP(A335,'New Data'!A:E,2,FALSE)</f>
        <v>Male</v>
      </c>
      <c r="Q335" s="7">
        <f>VLOOKUP(A335,'New Data'!A:E,3,FALSE)</f>
        <v>47</v>
      </c>
      <c r="R335" s="7" t="str">
        <f>VLOOKUP(A335,'New Data'!A:E,4,FALSE)</f>
        <v>South Carolina</v>
      </c>
      <c r="S335" s="9">
        <f>VLOOKUP(A335,'New Data'!A:E,5,FALSE)</f>
        <v>45074</v>
      </c>
      <c r="T335" s="10">
        <f t="shared" si="3"/>
        <v>188.1956039</v>
      </c>
      <c r="U335" s="11">
        <f t="shared" si="4"/>
        <v>0.003986755862</v>
      </c>
      <c r="V335" s="12">
        <f t="shared" si="5"/>
        <v>28.70780398</v>
      </c>
      <c r="W335" s="10">
        <f t="shared" si="6"/>
        <v>114.4510058</v>
      </c>
      <c r="X335" s="11">
        <f t="shared" si="7"/>
        <v>0.06081491993</v>
      </c>
    </row>
    <row r="336">
      <c r="A336" s="7" t="str">
        <f t="shared" si="1"/>
        <v>RBDGI2191H</v>
      </c>
      <c r="B336" s="2" t="s">
        <v>2227</v>
      </c>
      <c r="C336" s="2" t="s">
        <v>2228</v>
      </c>
      <c r="D336" s="7" t="str">
        <f t="shared" si="2"/>
        <v>300x250 </v>
      </c>
      <c r="E336" s="2" t="s">
        <v>2229</v>
      </c>
      <c r="F336" s="2" t="s">
        <v>36</v>
      </c>
      <c r="G336" s="8" t="s">
        <v>102</v>
      </c>
      <c r="H336" s="2" t="s">
        <v>30</v>
      </c>
      <c r="I336" s="2" t="s">
        <v>53</v>
      </c>
      <c r="J336" s="2">
        <v>69239.0</v>
      </c>
      <c r="K336" s="2">
        <v>160.0</v>
      </c>
      <c r="L336" s="2">
        <v>23112.0</v>
      </c>
      <c r="M336" s="2">
        <v>65390.0</v>
      </c>
      <c r="N336" s="2">
        <v>1.0</v>
      </c>
      <c r="O336" s="3">
        <v>4514.952724</v>
      </c>
      <c r="P336" s="7" t="str">
        <f>VLOOKUP(A336,'New Data'!A:E,2,FALSE)</f>
        <v>Female</v>
      </c>
      <c r="Q336" s="7">
        <f>VLOOKUP(A336,'New Data'!A:E,3,FALSE)</f>
        <v>45</v>
      </c>
      <c r="R336" s="7" t="str">
        <f>VLOOKUP(A336,'New Data'!A:E,4,FALSE)</f>
        <v>Connecticut</v>
      </c>
      <c r="S336" s="9">
        <f>VLOOKUP(A336,'New Data'!A:E,5,FALSE)</f>
        <v>45400</v>
      </c>
      <c r="T336" s="10">
        <f t="shared" si="3"/>
        <v>4514.952724</v>
      </c>
      <c r="U336" s="11">
        <f t="shared" si="4"/>
        <v>0.002310836378</v>
      </c>
      <c r="V336" s="12">
        <f t="shared" si="5"/>
        <v>28.21845453</v>
      </c>
      <c r="W336" s="10">
        <f t="shared" si="6"/>
        <v>65.20823126</v>
      </c>
      <c r="X336" s="11">
        <f t="shared" si="7"/>
        <v>0.001444272736</v>
      </c>
    </row>
    <row r="337">
      <c r="A337" s="7" t="str">
        <f t="shared" si="1"/>
        <v>ZONZT0469Y</v>
      </c>
      <c r="B337" s="2" t="s">
        <v>1445</v>
      </c>
      <c r="C337" s="2" t="s">
        <v>1446</v>
      </c>
      <c r="D337" s="7" t="str">
        <f t="shared" si="2"/>
        <v>320x50 </v>
      </c>
      <c r="E337" s="2" t="s">
        <v>1447</v>
      </c>
      <c r="F337" s="2" t="s">
        <v>41</v>
      </c>
      <c r="G337" s="8" t="s">
        <v>737</v>
      </c>
      <c r="H337" s="2" t="s">
        <v>48</v>
      </c>
      <c r="I337" s="2" t="s">
        <v>31</v>
      </c>
      <c r="J337" s="2">
        <v>10707.0</v>
      </c>
      <c r="K337" s="2">
        <v>57.0</v>
      </c>
      <c r="L337" s="2">
        <v>6300.0</v>
      </c>
      <c r="M337" s="2">
        <v>10089.0</v>
      </c>
      <c r="N337" s="2">
        <v>3.0</v>
      </c>
      <c r="O337" s="3">
        <v>1603.859264</v>
      </c>
      <c r="P337" s="7" t="str">
        <f>VLOOKUP(A337,'New Data'!A:E,2,FALSE)</f>
        <v>Male</v>
      </c>
      <c r="Q337" s="7">
        <f>VLOOKUP(A337,'New Data'!A:E,3,FALSE)</f>
        <v>21</v>
      </c>
      <c r="R337" s="7" t="str">
        <f>VLOOKUP(A337,'New Data'!A:E,4,FALSE)</f>
        <v>Arkansas</v>
      </c>
      <c r="S337" s="9">
        <f>VLOOKUP(A337,'New Data'!A:E,5,FALSE)</f>
        <v>45547</v>
      </c>
      <c r="T337" s="10">
        <f t="shared" si="3"/>
        <v>534.6197547</v>
      </c>
      <c r="U337" s="11">
        <f t="shared" si="4"/>
        <v>0.005323620062</v>
      </c>
      <c r="V337" s="12">
        <f t="shared" si="5"/>
        <v>28.13788182</v>
      </c>
      <c r="W337" s="10">
        <f t="shared" si="6"/>
        <v>149.7953922</v>
      </c>
      <c r="X337" s="11">
        <f t="shared" si="7"/>
        <v>0.02801905296</v>
      </c>
    </row>
    <row r="338">
      <c r="A338" s="7" t="str">
        <f t="shared" si="1"/>
        <v>FPSKP7757U</v>
      </c>
      <c r="B338" s="2" t="s">
        <v>1468</v>
      </c>
      <c r="C338" s="2" t="s">
        <v>1469</v>
      </c>
      <c r="D338" s="7" t="str">
        <f t="shared" si="2"/>
        <v>300x50 </v>
      </c>
      <c r="E338" s="2" t="s">
        <v>1470</v>
      </c>
      <c r="F338" s="2" t="s">
        <v>66</v>
      </c>
      <c r="G338" s="8" t="s">
        <v>334</v>
      </c>
      <c r="H338" s="2" t="s">
        <v>30</v>
      </c>
      <c r="I338" s="2" t="s">
        <v>31</v>
      </c>
      <c r="J338" s="2">
        <v>58938.0</v>
      </c>
      <c r="K338" s="2">
        <v>175.0</v>
      </c>
      <c r="L338" s="2">
        <v>41861.0</v>
      </c>
      <c r="M338" s="2">
        <v>55929.0</v>
      </c>
      <c r="N338" s="2">
        <v>9.0</v>
      </c>
      <c r="O338" s="3">
        <v>4881.198269</v>
      </c>
      <c r="P338" s="7" t="str">
        <f>VLOOKUP(A338,'New Data'!A:E,2,FALSE)</f>
        <v>Male</v>
      </c>
      <c r="Q338" s="7">
        <f>VLOOKUP(A338,'New Data'!A:E,3,FALSE)</f>
        <v>19</v>
      </c>
      <c r="R338" s="7" t="str">
        <f>VLOOKUP(A338,'New Data'!A:E,4,FALSE)</f>
        <v>Nevada</v>
      </c>
      <c r="S338" s="9">
        <f>VLOOKUP(A338,'New Data'!A:E,5,FALSE)</f>
        <v>45102</v>
      </c>
      <c r="T338" s="10">
        <f t="shared" si="3"/>
        <v>542.3553632</v>
      </c>
      <c r="U338" s="11">
        <f t="shared" si="4"/>
        <v>0.002969221894</v>
      </c>
      <c r="V338" s="12">
        <f t="shared" si="5"/>
        <v>27.89256154</v>
      </c>
      <c r="W338" s="10">
        <f t="shared" si="6"/>
        <v>82.8192044</v>
      </c>
      <c r="X338" s="11">
        <f t="shared" si="7"/>
        <v>0.01527028403</v>
      </c>
    </row>
    <row r="339">
      <c r="A339" s="7" t="str">
        <f t="shared" si="1"/>
        <v>SOENF7979I</v>
      </c>
      <c r="B339" s="2" t="s">
        <v>1370</v>
      </c>
      <c r="C339" s="2" t="s">
        <v>1371</v>
      </c>
      <c r="D339" s="7" t="str">
        <f t="shared" si="2"/>
        <v>300x250 </v>
      </c>
      <c r="E339" s="2" t="s">
        <v>1372</v>
      </c>
      <c r="F339" s="2" t="s">
        <v>41</v>
      </c>
      <c r="G339" s="8" t="s">
        <v>1333</v>
      </c>
      <c r="H339" s="2" t="s">
        <v>48</v>
      </c>
      <c r="I339" s="2" t="s">
        <v>31</v>
      </c>
      <c r="J339" s="2">
        <v>15277.0</v>
      </c>
      <c r="K339" s="2">
        <v>69.0</v>
      </c>
      <c r="L339" s="2">
        <v>3089.0</v>
      </c>
      <c r="M339" s="2">
        <v>13644.0</v>
      </c>
      <c r="N339" s="2">
        <v>4.0</v>
      </c>
      <c r="O339" s="3">
        <v>1904.564346</v>
      </c>
      <c r="P339" s="7" t="str">
        <f>VLOOKUP(A339,'New Data'!A:E,2,FALSE)</f>
        <v>Male</v>
      </c>
      <c r="Q339" s="7">
        <f>VLOOKUP(A339,'New Data'!A:E,3,FALSE)</f>
        <v>29</v>
      </c>
      <c r="R339" s="7" t="str">
        <f>VLOOKUP(A339,'New Data'!A:E,4,FALSE)</f>
        <v>Hawaii</v>
      </c>
      <c r="S339" s="9">
        <f>VLOOKUP(A339,'New Data'!A:E,5,FALSE)</f>
        <v>45015</v>
      </c>
      <c r="T339" s="10">
        <f t="shared" si="3"/>
        <v>476.1410865</v>
      </c>
      <c r="U339" s="11">
        <f t="shared" si="4"/>
        <v>0.004516593572</v>
      </c>
      <c r="V339" s="12">
        <f t="shared" si="5"/>
        <v>27.60238183</v>
      </c>
      <c r="W339" s="10">
        <f t="shared" si="6"/>
        <v>124.6687403</v>
      </c>
      <c r="X339" s="11">
        <f t="shared" si="7"/>
        <v>0.02618315114</v>
      </c>
    </row>
    <row r="340">
      <c r="A340" s="7" t="str">
        <f t="shared" si="1"/>
        <v>FHALK0254I</v>
      </c>
      <c r="B340" s="2" t="s">
        <v>1411</v>
      </c>
      <c r="C340" s="2" t="s">
        <v>1412</v>
      </c>
      <c r="D340" s="7" t="str">
        <f t="shared" si="2"/>
        <v>320x50 </v>
      </c>
      <c r="E340" s="2" t="s">
        <v>1413</v>
      </c>
      <c r="F340" s="2" t="s">
        <v>36</v>
      </c>
      <c r="G340" s="8" t="s">
        <v>188</v>
      </c>
      <c r="H340" s="2" t="s">
        <v>71</v>
      </c>
      <c r="I340" s="2" t="s">
        <v>31</v>
      </c>
      <c r="J340" s="2">
        <v>12220.0</v>
      </c>
      <c r="K340" s="2">
        <v>54.0</v>
      </c>
      <c r="L340" s="2">
        <v>7133.0</v>
      </c>
      <c r="M340" s="2">
        <v>11331.0</v>
      </c>
      <c r="N340" s="2">
        <v>3.0</v>
      </c>
      <c r="O340" s="3">
        <v>1478.392247</v>
      </c>
      <c r="P340" s="7" t="str">
        <f>VLOOKUP(A340,'New Data'!A:E,2,FALSE)</f>
        <v>Male</v>
      </c>
      <c r="Q340" s="7">
        <f>VLOOKUP(A340,'New Data'!A:E,3,FALSE)</f>
        <v>29</v>
      </c>
      <c r="R340" s="7" t="str">
        <f>VLOOKUP(A340,'New Data'!A:E,4,FALSE)</f>
        <v>Colorado</v>
      </c>
      <c r="S340" s="9">
        <f>VLOOKUP(A340,'New Data'!A:E,5,FALSE)</f>
        <v>45288</v>
      </c>
      <c r="T340" s="10">
        <f t="shared" si="3"/>
        <v>492.7974157</v>
      </c>
      <c r="U340" s="11">
        <f t="shared" si="4"/>
        <v>0.00441898527</v>
      </c>
      <c r="V340" s="12">
        <f t="shared" si="5"/>
        <v>27.3776342</v>
      </c>
      <c r="W340" s="10">
        <f t="shared" si="6"/>
        <v>120.9813623</v>
      </c>
      <c r="X340" s="11">
        <f t="shared" si="7"/>
        <v>0.02454991817</v>
      </c>
    </row>
    <row r="341">
      <c r="A341" s="7" t="str">
        <f t="shared" si="1"/>
        <v>KRPSH7899E</v>
      </c>
      <c r="B341" s="2" t="s">
        <v>1422</v>
      </c>
      <c r="C341" s="2" t="s">
        <v>1423</v>
      </c>
      <c r="D341" s="7" t="str">
        <f t="shared" si="2"/>
        <v>320x50 </v>
      </c>
      <c r="E341" s="2" t="s">
        <v>1424</v>
      </c>
      <c r="F341" s="2" t="s">
        <v>66</v>
      </c>
      <c r="G341" s="8" t="s">
        <v>93</v>
      </c>
      <c r="H341" s="2" t="s">
        <v>30</v>
      </c>
      <c r="I341" s="2" t="s">
        <v>31</v>
      </c>
      <c r="J341" s="2">
        <v>22163.0</v>
      </c>
      <c r="K341" s="2">
        <v>55.0</v>
      </c>
      <c r="L341" s="2">
        <v>2368.0</v>
      </c>
      <c r="M341" s="2">
        <v>8130.0</v>
      </c>
      <c r="N341" s="2">
        <v>3.0</v>
      </c>
      <c r="O341" s="3">
        <v>1493.779328</v>
      </c>
      <c r="P341" s="7" t="str">
        <f>VLOOKUP(A341,'New Data'!A:E,2,FALSE)</f>
        <v>Female</v>
      </c>
      <c r="Q341" s="7">
        <f>VLOOKUP(A341,'New Data'!A:E,3,FALSE)</f>
        <v>41</v>
      </c>
      <c r="R341" s="7" t="str">
        <f>VLOOKUP(A341,'New Data'!A:E,4,FALSE)</f>
        <v>Alaska</v>
      </c>
      <c r="S341" s="9">
        <f>VLOOKUP(A341,'New Data'!A:E,5,FALSE)</f>
        <v>45376</v>
      </c>
      <c r="T341" s="10">
        <f t="shared" si="3"/>
        <v>497.9264427</v>
      </c>
      <c r="U341" s="11">
        <f t="shared" si="4"/>
        <v>0.0024816135</v>
      </c>
      <c r="V341" s="12">
        <f t="shared" si="5"/>
        <v>27.15962415</v>
      </c>
      <c r="W341" s="10">
        <f t="shared" si="6"/>
        <v>67.39968993</v>
      </c>
      <c r="X341" s="11">
        <f t="shared" si="7"/>
        <v>0.01353607364</v>
      </c>
    </row>
    <row r="342">
      <c r="A342" s="7" t="str">
        <f t="shared" si="1"/>
        <v>FEICG0482L</v>
      </c>
      <c r="B342" s="2" t="s">
        <v>1453</v>
      </c>
      <c r="C342" s="2" t="s">
        <v>1454</v>
      </c>
      <c r="D342" s="7" t="str">
        <f t="shared" si="2"/>
        <v>300x250 </v>
      </c>
      <c r="E342" s="2" t="s">
        <v>996</v>
      </c>
      <c r="F342" s="2" t="s">
        <v>28</v>
      </c>
      <c r="G342" s="8" t="s">
        <v>1455</v>
      </c>
      <c r="H342" s="2" t="s">
        <v>71</v>
      </c>
      <c r="I342" s="2" t="s">
        <v>31</v>
      </c>
      <c r="J342" s="2">
        <v>13823.0</v>
      </c>
      <c r="K342" s="2">
        <v>58.0</v>
      </c>
      <c r="L342" s="2">
        <v>10671.0</v>
      </c>
      <c r="M342" s="2">
        <v>12937.0</v>
      </c>
      <c r="N342" s="2">
        <v>3.0</v>
      </c>
      <c r="O342" s="3">
        <v>1574.709734</v>
      </c>
      <c r="P342" s="7" t="str">
        <f>VLOOKUP(A342,'New Data'!A:E,2,FALSE)</f>
        <v>Male</v>
      </c>
      <c r="Q342" s="7">
        <f>VLOOKUP(A342,'New Data'!A:E,3,FALSE)</f>
        <v>41</v>
      </c>
      <c r="R342" s="7" t="str">
        <f>VLOOKUP(A342,'New Data'!A:E,4,FALSE)</f>
        <v>Missouri</v>
      </c>
      <c r="S342" s="9">
        <f>VLOOKUP(A342,'New Data'!A:E,5,FALSE)</f>
        <v>45385</v>
      </c>
      <c r="T342" s="10">
        <f t="shared" si="3"/>
        <v>524.9032447</v>
      </c>
      <c r="U342" s="11">
        <f t="shared" si="4"/>
        <v>0.004195905375</v>
      </c>
      <c r="V342" s="12">
        <f t="shared" si="5"/>
        <v>27.15016783</v>
      </c>
      <c r="W342" s="10">
        <f t="shared" si="6"/>
        <v>113.9195351</v>
      </c>
      <c r="X342" s="11">
        <f t="shared" si="7"/>
        <v>0.02170295884</v>
      </c>
    </row>
    <row r="343">
      <c r="A343" s="7" t="str">
        <f t="shared" si="1"/>
        <v>FHXYS4659R</v>
      </c>
      <c r="B343" s="2" t="s">
        <v>1641</v>
      </c>
      <c r="C343" s="2" t="s">
        <v>1642</v>
      </c>
      <c r="D343" s="7" t="str">
        <f t="shared" si="2"/>
        <v>300x250 </v>
      </c>
      <c r="E343" s="2" t="s">
        <v>1643</v>
      </c>
      <c r="F343" s="2" t="s">
        <v>28</v>
      </c>
      <c r="G343" s="8" t="s">
        <v>483</v>
      </c>
      <c r="H343" s="2" t="s">
        <v>30</v>
      </c>
      <c r="I343" s="2" t="s">
        <v>31</v>
      </c>
      <c r="J343" s="2">
        <v>53464.0</v>
      </c>
      <c r="K343" s="2">
        <v>212.0</v>
      </c>
      <c r="L343" s="2">
        <v>22151.0</v>
      </c>
      <c r="M343" s="2">
        <v>49058.0</v>
      </c>
      <c r="N343" s="2">
        <v>9.0</v>
      </c>
      <c r="O343" s="3">
        <v>5741.098045</v>
      </c>
      <c r="P343" s="7" t="str">
        <f>VLOOKUP(A343,'New Data'!A:E,2,FALSE)</f>
        <v>Female</v>
      </c>
      <c r="Q343" s="7">
        <f>VLOOKUP(A343,'New Data'!A:E,3,FALSE)</f>
        <v>21</v>
      </c>
      <c r="R343" s="7" t="str">
        <f>VLOOKUP(A343,'New Data'!A:E,4,FALSE)</f>
        <v>Kentucky</v>
      </c>
      <c r="S343" s="9">
        <f>VLOOKUP(A343,'New Data'!A:E,5,FALSE)</f>
        <v>45250</v>
      </c>
      <c r="T343" s="10">
        <f t="shared" si="3"/>
        <v>637.8997828</v>
      </c>
      <c r="U343" s="11">
        <f t="shared" si="4"/>
        <v>0.003965285052</v>
      </c>
      <c r="V343" s="12">
        <f t="shared" si="5"/>
        <v>27.08065116</v>
      </c>
      <c r="W343" s="10">
        <f t="shared" si="6"/>
        <v>107.3825012</v>
      </c>
      <c r="X343" s="11">
        <f t="shared" si="7"/>
        <v>0.01683375729</v>
      </c>
    </row>
    <row r="344">
      <c r="A344" s="7" t="str">
        <f t="shared" si="1"/>
        <v>VBOIN7828R</v>
      </c>
      <c r="B344" s="2" t="s">
        <v>1250</v>
      </c>
      <c r="C344" s="2" t="s">
        <v>1251</v>
      </c>
      <c r="D344" s="7" t="str">
        <f t="shared" si="2"/>
        <v>300x250 </v>
      </c>
      <c r="E344" s="2" t="s">
        <v>1252</v>
      </c>
      <c r="F344" s="2" t="s">
        <v>66</v>
      </c>
      <c r="G344" s="8" t="s">
        <v>689</v>
      </c>
      <c r="H344" s="2" t="s">
        <v>30</v>
      </c>
      <c r="I344" s="2" t="s">
        <v>31</v>
      </c>
      <c r="J344" s="2">
        <v>21088.0</v>
      </c>
      <c r="K344" s="2">
        <v>60.0</v>
      </c>
      <c r="L344" s="2">
        <v>17930.0</v>
      </c>
      <c r="M344" s="2">
        <v>19822.0</v>
      </c>
      <c r="N344" s="2">
        <v>4.0</v>
      </c>
      <c r="O344" s="3">
        <v>1623.681601</v>
      </c>
      <c r="P344" s="7" t="str">
        <f>VLOOKUP(A344,'New Data'!A:E,2,FALSE)</f>
        <v>Male</v>
      </c>
      <c r="Q344" s="7">
        <f>VLOOKUP(A344,'New Data'!A:E,3,FALSE)</f>
        <v>39</v>
      </c>
      <c r="R344" s="7" t="str">
        <f>VLOOKUP(A344,'New Data'!A:E,4,FALSE)</f>
        <v>Ohio</v>
      </c>
      <c r="S344" s="9">
        <f>VLOOKUP(A344,'New Data'!A:E,5,FALSE)</f>
        <v>45051</v>
      </c>
      <c r="T344" s="10">
        <f t="shared" si="3"/>
        <v>405.9204003</v>
      </c>
      <c r="U344" s="11">
        <f t="shared" si="4"/>
        <v>0.00284522003</v>
      </c>
      <c r="V344" s="12">
        <f t="shared" si="5"/>
        <v>27.06136002</v>
      </c>
      <c r="W344" s="10">
        <f t="shared" si="6"/>
        <v>76.99552357</v>
      </c>
      <c r="X344" s="11">
        <f t="shared" si="7"/>
        <v>0.01896813354</v>
      </c>
    </row>
    <row r="345">
      <c r="A345" s="7" t="str">
        <f t="shared" si="1"/>
        <v>RBTCM6209G</v>
      </c>
      <c r="B345" s="2" t="s">
        <v>1237</v>
      </c>
      <c r="C345" s="2" t="s">
        <v>1238</v>
      </c>
      <c r="D345" s="7" t="str">
        <f t="shared" si="2"/>
        <v>320x50 </v>
      </c>
      <c r="E345" s="2" t="s">
        <v>1239</v>
      </c>
      <c r="F345" s="2" t="s">
        <v>28</v>
      </c>
      <c r="G345" s="8" t="s">
        <v>1240</v>
      </c>
      <c r="H345" s="2" t="s">
        <v>30</v>
      </c>
      <c r="I345" s="2" t="s">
        <v>31</v>
      </c>
      <c r="J345" s="2">
        <v>12606.0</v>
      </c>
      <c r="K345" s="2">
        <v>74.0</v>
      </c>
      <c r="L345" s="2">
        <v>8332.0</v>
      </c>
      <c r="M345" s="2">
        <v>11170.0</v>
      </c>
      <c r="N345" s="2">
        <v>5.0</v>
      </c>
      <c r="O345" s="3">
        <v>2002.537989</v>
      </c>
      <c r="P345" s="7" t="str">
        <f>VLOOKUP(A345,'New Data'!A:E,2,FALSE)</f>
        <v>Male</v>
      </c>
      <c r="Q345" s="7">
        <f>VLOOKUP(A345,'New Data'!A:E,3,FALSE)</f>
        <v>25</v>
      </c>
      <c r="R345" s="7" t="str">
        <f>VLOOKUP(A345,'New Data'!A:E,4,FALSE)</f>
        <v>Delaware</v>
      </c>
      <c r="S345" s="9">
        <f>VLOOKUP(A345,'New Data'!A:E,5,FALSE)</f>
        <v>45360</v>
      </c>
      <c r="T345" s="10">
        <f t="shared" si="3"/>
        <v>400.5075978</v>
      </c>
      <c r="U345" s="11">
        <f t="shared" si="4"/>
        <v>0.00587022053</v>
      </c>
      <c r="V345" s="12">
        <f t="shared" si="5"/>
        <v>27.06132418</v>
      </c>
      <c r="W345" s="10">
        <f t="shared" si="6"/>
        <v>158.8559407</v>
      </c>
      <c r="X345" s="11">
        <f t="shared" si="7"/>
        <v>0.03966365223</v>
      </c>
    </row>
    <row r="346">
      <c r="A346" s="7" t="str">
        <f t="shared" si="1"/>
        <v>UGYXW4230S</v>
      </c>
      <c r="B346" s="2" t="s">
        <v>1344</v>
      </c>
      <c r="C346" s="2" t="s">
        <v>1345</v>
      </c>
      <c r="D346" s="7" t="str">
        <f t="shared" si="2"/>
        <v>300x250 </v>
      </c>
      <c r="E346" s="2" t="s">
        <v>1346</v>
      </c>
      <c r="F346" s="2" t="s">
        <v>36</v>
      </c>
      <c r="G346" s="8" t="s">
        <v>143</v>
      </c>
      <c r="H346" s="2" t="s">
        <v>30</v>
      </c>
      <c r="I346" s="2" t="s">
        <v>31</v>
      </c>
      <c r="J346" s="2">
        <v>13132.0</v>
      </c>
      <c r="K346" s="2">
        <v>67.0</v>
      </c>
      <c r="L346" s="2">
        <v>6133.0</v>
      </c>
      <c r="M346" s="2">
        <v>12377.0</v>
      </c>
      <c r="N346" s="2">
        <v>4.0</v>
      </c>
      <c r="O346" s="3">
        <v>1807.693142</v>
      </c>
      <c r="P346" s="7" t="str">
        <f>VLOOKUP(A346,'New Data'!A:E,2,FALSE)</f>
        <v>Male</v>
      </c>
      <c r="Q346" s="7">
        <f>VLOOKUP(A346,'New Data'!A:E,3,FALSE)</f>
        <v>19</v>
      </c>
      <c r="R346" s="7" t="str">
        <f>VLOOKUP(A346,'New Data'!A:E,4,FALSE)</f>
        <v>Connecticut</v>
      </c>
      <c r="S346" s="9">
        <f>VLOOKUP(A346,'New Data'!A:E,5,FALSE)</f>
        <v>45245</v>
      </c>
      <c r="T346" s="10">
        <f t="shared" si="3"/>
        <v>451.9232855</v>
      </c>
      <c r="U346" s="11">
        <f t="shared" si="4"/>
        <v>0.005102040816</v>
      </c>
      <c r="V346" s="12">
        <f t="shared" si="5"/>
        <v>26.98049466</v>
      </c>
      <c r="W346" s="10">
        <f t="shared" si="6"/>
        <v>137.655585</v>
      </c>
      <c r="X346" s="11">
        <f t="shared" si="7"/>
        <v>0.03045994517</v>
      </c>
    </row>
    <row r="347">
      <c r="A347" s="7" t="str">
        <f t="shared" si="1"/>
        <v>UFEIC4685Q</v>
      </c>
      <c r="B347" s="2" t="s">
        <v>951</v>
      </c>
      <c r="C347" s="2" t="s">
        <v>952</v>
      </c>
      <c r="D347" s="7" t="str">
        <f t="shared" si="2"/>
        <v>300x250 </v>
      </c>
      <c r="E347" s="2" t="s">
        <v>953</v>
      </c>
      <c r="F347" s="2" t="s">
        <v>28</v>
      </c>
      <c r="G347" s="8" t="s">
        <v>954</v>
      </c>
      <c r="H347" s="2" t="s">
        <v>48</v>
      </c>
      <c r="I347" s="2" t="s">
        <v>53</v>
      </c>
      <c r="J347" s="2">
        <v>99205.0</v>
      </c>
      <c r="K347" s="2">
        <v>230.0</v>
      </c>
      <c r="L347" s="2">
        <v>49240.0</v>
      </c>
      <c r="M347" s="2">
        <v>72687.0</v>
      </c>
      <c r="N347" s="2">
        <v>21.0</v>
      </c>
      <c r="O347" s="3">
        <v>6185.002486</v>
      </c>
      <c r="P347" s="7" t="str">
        <f>VLOOKUP(A347,'New Data'!A:E,2,FALSE)</f>
        <v>Female</v>
      </c>
      <c r="Q347" s="7">
        <f>VLOOKUP(A347,'New Data'!A:E,3,FALSE)</f>
        <v>23</v>
      </c>
      <c r="R347" s="7" t="str">
        <f>VLOOKUP(A347,'New Data'!A:E,4,FALSE)</f>
        <v>Hawaii</v>
      </c>
      <c r="S347" s="9">
        <f>VLOOKUP(A347,'New Data'!A:E,5,FALSE)</f>
        <v>45092</v>
      </c>
      <c r="T347" s="10">
        <f t="shared" si="3"/>
        <v>294.5239279</v>
      </c>
      <c r="U347" s="11">
        <f t="shared" si="4"/>
        <v>0.002318431531</v>
      </c>
      <c r="V347" s="12">
        <f t="shared" si="5"/>
        <v>26.89131516</v>
      </c>
      <c r="W347" s="10">
        <f t="shared" si="6"/>
        <v>62.34567296</v>
      </c>
      <c r="X347" s="11">
        <f t="shared" si="7"/>
        <v>0.02116828789</v>
      </c>
    </row>
    <row r="348">
      <c r="A348" s="7" t="str">
        <f t="shared" si="1"/>
        <v>YSCFB3523B</v>
      </c>
      <c r="B348" s="2" t="s">
        <v>1439</v>
      </c>
      <c r="C348" s="2" t="s">
        <v>1440</v>
      </c>
      <c r="D348" s="7" t="str">
        <f t="shared" si="2"/>
        <v>300x250 </v>
      </c>
      <c r="E348" s="2" t="s">
        <v>1441</v>
      </c>
      <c r="F348" s="2" t="s">
        <v>36</v>
      </c>
      <c r="G348" s="8" t="s">
        <v>677</v>
      </c>
      <c r="H348" s="2" t="s">
        <v>212</v>
      </c>
      <c r="I348" s="2" t="s">
        <v>53</v>
      </c>
      <c r="J348" s="2">
        <v>21143.0</v>
      </c>
      <c r="K348" s="2">
        <v>56.0</v>
      </c>
      <c r="L348" s="2">
        <v>3798.0</v>
      </c>
      <c r="M348" s="2">
        <v>19588.0</v>
      </c>
      <c r="N348" s="2">
        <v>3.0</v>
      </c>
      <c r="O348" s="3">
        <v>1500.41822</v>
      </c>
      <c r="P348" s="7" t="str">
        <f>VLOOKUP(A348,'New Data'!A:E,2,FALSE)</f>
        <v>Female</v>
      </c>
      <c r="Q348" s="7">
        <f>VLOOKUP(A348,'New Data'!A:E,3,FALSE)</f>
        <v>29</v>
      </c>
      <c r="R348" s="7" t="str">
        <f>VLOOKUP(A348,'New Data'!A:E,4,FALSE)</f>
        <v>Wyoming</v>
      </c>
      <c r="S348" s="9">
        <f>VLOOKUP(A348,'New Data'!A:E,5,FALSE)</f>
        <v>44965</v>
      </c>
      <c r="T348" s="10">
        <f t="shared" si="3"/>
        <v>500.1394067</v>
      </c>
      <c r="U348" s="11">
        <f t="shared" si="4"/>
        <v>0.002648630752</v>
      </c>
      <c r="V348" s="12">
        <f t="shared" si="5"/>
        <v>26.7931825</v>
      </c>
      <c r="W348" s="10">
        <f t="shared" si="6"/>
        <v>70.96524713</v>
      </c>
      <c r="X348" s="11">
        <f t="shared" si="7"/>
        <v>0.01418909332</v>
      </c>
    </row>
    <row r="349">
      <c r="A349" s="7" t="str">
        <f t="shared" si="1"/>
        <v>IPVUM5032X</v>
      </c>
      <c r="B349" s="2" t="s">
        <v>776</v>
      </c>
      <c r="C349" s="2" t="s">
        <v>777</v>
      </c>
      <c r="D349" s="7" t="str">
        <f t="shared" si="2"/>
        <v>300x250 </v>
      </c>
      <c r="E349" s="2" t="s">
        <v>778</v>
      </c>
      <c r="F349" s="2" t="s">
        <v>36</v>
      </c>
      <c r="G349" s="8" t="s">
        <v>726</v>
      </c>
      <c r="H349" s="2" t="s">
        <v>30</v>
      </c>
      <c r="I349" s="2" t="s">
        <v>53</v>
      </c>
      <c r="J349" s="2">
        <v>21531.0</v>
      </c>
      <c r="K349" s="2">
        <v>55.0</v>
      </c>
      <c r="L349" s="2">
        <v>15593.0</v>
      </c>
      <c r="M349" s="2">
        <v>18617.0</v>
      </c>
      <c r="N349" s="2">
        <v>6.0</v>
      </c>
      <c r="O349" s="3">
        <v>1470.971925</v>
      </c>
      <c r="P349" s="7" t="str">
        <f>VLOOKUP(A349,'New Data'!A:E,2,FALSE)</f>
        <v>Male</v>
      </c>
      <c r="Q349" s="7">
        <f>VLOOKUP(A349,'New Data'!A:E,3,FALSE)</f>
        <v>28</v>
      </c>
      <c r="R349" s="7" t="str">
        <f>VLOOKUP(A349,'New Data'!A:E,4,FALSE)</f>
        <v>Iowa</v>
      </c>
      <c r="S349" s="9">
        <f>VLOOKUP(A349,'New Data'!A:E,5,FALSE)</f>
        <v>45362</v>
      </c>
      <c r="T349" s="10">
        <f t="shared" si="3"/>
        <v>245.1619875</v>
      </c>
      <c r="U349" s="11">
        <f t="shared" si="4"/>
        <v>0.002554456365</v>
      </c>
      <c r="V349" s="12">
        <f t="shared" si="5"/>
        <v>26.74494409</v>
      </c>
      <c r="W349" s="10">
        <f t="shared" si="6"/>
        <v>68.31879267</v>
      </c>
      <c r="X349" s="11">
        <f t="shared" si="7"/>
        <v>0.02786679671</v>
      </c>
    </row>
    <row r="350">
      <c r="A350" s="7" t="str">
        <f t="shared" si="1"/>
        <v>UUBIN9425T</v>
      </c>
      <c r="B350" s="2" t="s">
        <v>2024</v>
      </c>
      <c r="C350" s="2" t="s">
        <v>2025</v>
      </c>
      <c r="D350" s="7" t="str">
        <f t="shared" si="2"/>
        <v>300x50 </v>
      </c>
      <c r="E350" s="2" t="s">
        <v>2026</v>
      </c>
      <c r="F350" s="2" t="s">
        <v>66</v>
      </c>
      <c r="G350" s="8" t="s">
        <v>2027</v>
      </c>
      <c r="H350" s="2" t="s">
        <v>62</v>
      </c>
      <c r="I350" s="2" t="s">
        <v>31</v>
      </c>
      <c r="J350" s="2">
        <v>13608.0</v>
      </c>
      <c r="K350" s="2">
        <v>66.0</v>
      </c>
      <c r="L350" s="2">
        <v>2714.0</v>
      </c>
      <c r="M350" s="2">
        <v>9332.0</v>
      </c>
      <c r="N350" s="2">
        <v>1.0</v>
      </c>
      <c r="O350" s="3">
        <v>1762.663235</v>
      </c>
      <c r="P350" s="7" t="str">
        <f>VLOOKUP(A350,'New Data'!A:E,2,FALSE)</f>
        <v>Male</v>
      </c>
      <c r="Q350" s="7">
        <f>VLOOKUP(A350,'New Data'!A:E,3,FALSE)</f>
        <v>26</v>
      </c>
      <c r="R350" s="7" t="str">
        <f>VLOOKUP(A350,'New Data'!A:E,4,FALSE)</f>
        <v>Louisiana</v>
      </c>
      <c r="S350" s="9">
        <f>VLOOKUP(A350,'New Data'!A:E,5,FALSE)</f>
        <v>45422</v>
      </c>
      <c r="T350" s="10">
        <f t="shared" si="3"/>
        <v>1762.663235</v>
      </c>
      <c r="U350" s="11">
        <f t="shared" si="4"/>
        <v>0.004850088183</v>
      </c>
      <c r="V350" s="12">
        <f t="shared" si="5"/>
        <v>26.70701871</v>
      </c>
      <c r="W350" s="10">
        <f t="shared" si="6"/>
        <v>129.5313959</v>
      </c>
      <c r="X350" s="11">
        <f t="shared" si="7"/>
        <v>0.00734861846</v>
      </c>
    </row>
    <row r="351">
      <c r="A351" s="7" t="str">
        <f t="shared" si="1"/>
        <v>LAUXF7510L</v>
      </c>
      <c r="B351" s="2" t="s">
        <v>1905</v>
      </c>
      <c r="C351" s="2" t="s">
        <v>1906</v>
      </c>
      <c r="D351" s="7" t="str">
        <f t="shared" si="2"/>
        <v>300x250 </v>
      </c>
      <c r="E351" s="2" t="s">
        <v>333</v>
      </c>
      <c r="F351" s="2" t="s">
        <v>28</v>
      </c>
      <c r="G351" s="8" t="s">
        <v>1907</v>
      </c>
      <c r="H351" s="2" t="s">
        <v>30</v>
      </c>
      <c r="I351" s="2" t="s">
        <v>31</v>
      </c>
      <c r="J351" s="2">
        <v>10485.0</v>
      </c>
      <c r="K351" s="2">
        <v>84.0</v>
      </c>
      <c r="L351" s="2">
        <v>4255.0</v>
      </c>
      <c r="M351" s="2">
        <v>7669.0</v>
      </c>
      <c r="N351" s="2">
        <v>2.0</v>
      </c>
      <c r="O351" s="3">
        <v>2239.262819</v>
      </c>
      <c r="P351" s="7" t="str">
        <f>VLOOKUP(A351,'New Data'!A:E,2,FALSE)</f>
        <v>Female</v>
      </c>
      <c r="Q351" s="7">
        <f>VLOOKUP(A351,'New Data'!A:E,3,FALSE)</f>
        <v>30</v>
      </c>
      <c r="R351" s="7" t="str">
        <f>VLOOKUP(A351,'New Data'!A:E,4,FALSE)</f>
        <v>West Virginia</v>
      </c>
      <c r="S351" s="9">
        <f>VLOOKUP(A351,'New Data'!A:E,5,FALSE)</f>
        <v>45430</v>
      </c>
      <c r="T351" s="10">
        <f t="shared" si="3"/>
        <v>1119.63141</v>
      </c>
      <c r="U351" s="11">
        <f t="shared" si="4"/>
        <v>0.008011444921</v>
      </c>
      <c r="V351" s="12">
        <f t="shared" si="5"/>
        <v>26.6578907</v>
      </c>
      <c r="W351" s="10">
        <f t="shared" si="6"/>
        <v>213.5682231</v>
      </c>
      <c r="X351" s="11">
        <f t="shared" si="7"/>
        <v>0.01907486886</v>
      </c>
    </row>
    <row r="352">
      <c r="A352" s="7" t="str">
        <f t="shared" si="1"/>
        <v>NHUXA3523K</v>
      </c>
      <c r="B352" s="2" t="s">
        <v>1219</v>
      </c>
      <c r="C352" s="2" t="s">
        <v>1220</v>
      </c>
      <c r="D352" s="7" t="str">
        <f t="shared" si="2"/>
        <v>300x250 </v>
      </c>
      <c r="E352" s="2" t="s">
        <v>1221</v>
      </c>
      <c r="F352" s="2" t="s">
        <v>36</v>
      </c>
      <c r="G352" s="8" t="s">
        <v>871</v>
      </c>
      <c r="H352" s="2" t="s">
        <v>30</v>
      </c>
      <c r="I352" s="2" t="s">
        <v>43</v>
      </c>
      <c r="J352" s="2">
        <v>45668.0</v>
      </c>
      <c r="K352" s="2">
        <v>130.0</v>
      </c>
      <c r="L352" s="2">
        <v>16872.0</v>
      </c>
      <c r="M352" s="2">
        <v>32085.0</v>
      </c>
      <c r="N352" s="2">
        <v>9.0</v>
      </c>
      <c r="O352" s="3">
        <v>3444.202946</v>
      </c>
      <c r="P352" s="7" t="str">
        <f>VLOOKUP(A352,'New Data'!A:E,2,FALSE)</f>
        <v>Female</v>
      </c>
      <c r="Q352" s="7">
        <f>VLOOKUP(A352,'New Data'!A:E,3,FALSE)</f>
        <v>61</v>
      </c>
      <c r="R352" s="7" t="str">
        <f>VLOOKUP(A352,'New Data'!A:E,4,FALSE)</f>
        <v>Wisconsin</v>
      </c>
      <c r="S352" s="9">
        <f>VLOOKUP(A352,'New Data'!A:E,5,FALSE)</f>
        <v>45340</v>
      </c>
      <c r="T352" s="10">
        <f t="shared" si="3"/>
        <v>382.6892162</v>
      </c>
      <c r="U352" s="11">
        <f t="shared" si="4"/>
        <v>0.002846632215</v>
      </c>
      <c r="V352" s="12">
        <f t="shared" si="5"/>
        <v>26.49386882</v>
      </c>
      <c r="W352" s="10">
        <f t="shared" si="6"/>
        <v>75.41830047</v>
      </c>
      <c r="X352" s="11">
        <f t="shared" si="7"/>
        <v>0.0197074538</v>
      </c>
    </row>
    <row r="353">
      <c r="A353" s="7" t="str">
        <f t="shared" si="1"/>
        <v>TXPGH7140K</v>
      </c>
      <c r="B353" s="2" t="s">
        <v>944</v>
      </c>
      <c r="C353" s="2" t="s">
        <v>945</v>
      </c>
      <c r="D353" s="7" t="str">
        <f t="shared" si="2"/>
        <v>320x50 </v>
      </c>
      <c r="E353" s="2" t="s">
        <v>946</v>
      </c>
      <c r="F353" s="2" t="s">
        <v>28</v>
      </c>
      <c r="G353" s="8" t="s">
        <v>181</v>
      </c>
      <c r="H353" s="2" t="s">
        <v>30</v>
      </c>
      <c r="I353" s="2" t="s">
        <v>31</v>
      </c>
      <c r="J353" s="2">
        <v>31003.0</v>
      </c>
      <c r="K353" s="2">
        <v>87.0</v>
      </c>
      <c r="L353" s="2">
        <v>12591.0</v>
      </c>
      <c r="M353" s="2">
        <v>22656.0</v>
      </c>
      <c r="N353" s="2">
        <v>8.0</v>
      </c>
      <c r="O353" s="3">
        <v>2294.003778</v>
      </c>
      <c r="P353" s="7" t="str">
        <f>VLOOKUP(A353,'New Data'!A:E,2,FALSE)</f>
        <v>Female</v>
      </c>
      <c r="Q353" s="7">
        <f>VLOOKUP(A353,'New Data'!A:E,3,FALSE)</f>
        <v>25</v>
      </c>
      <c r="R353" s="7" t="str">
        <f>VLOOKUP(A353,'New Data'!A:E,4,FALSE)</f>
        <v>Vermont</v>
      </c>
      <c r="S353" s="9">
        <f>VLOOKUP(A353,'New Data'!A:E,5,FALSE)</f>
        <v>45210</v>
      </c>
      <c r="T353" s="10">
        <f t="shared" si="3"/>
        <v>286.7504723</v>
      </c>
      <c r="U353" s="11">
        <f t="shared" si="4"/>
        <v>0.002806180047</v>
      </c>
      <c r="V353" s="12">
        <f t="shared" si="5"/>
        <v>26.36785952</v>
      </c>
      <c r="W353" s="10">
        <f t="shared" si="6"/>
        <v>73.99296126</v>
      </c>
      <c r="X353" s="11">
        <f t="shared" si="7"/>
        <v>0.02580395446</v>
      </c>
    </row>
    <row r="354">
      <c r="A354" s="7" t="str">
        <f t="shared" si="1"/>
        <v>TNEMA3098L</v>
      </c>
      <c r="B354" s="2" t="s">
        <v>791</v>
      </c>
      <c r="C354" s="2" t="s">
        <v>792</v>
      </c>
      <c r="D354" s="7" t="str">
        <f t="shared" si="2"/>
        <v>300x250 </v>
      </c>
      <c r="E354" s="2" t="s">
        <v>793</v>
      </c>
      <c r="F354" s="2" t="s">
        <v>66</v>
      </c>
      <c r="G354" s="8" t="s">
        <v>181</v>
      </c>
      <c r="H354" s="2" t="s">
        <v>30</v>
      </c>
      <c r="I354" s="2" t="s">
        <v>53</v>
      </c>
      <c r="J354" s="2">
        <v>32436.0</v>
      </c>
      <c r="K354" s="2">
        <v>56.0</v>
      </c>
      <c r="L354" s="2">
        <v>17531.0</v>
      </c>
      <c r="M354" s="2">
        <v>28429.0</v>
      </c>
      <c r="N354" s="2">
        <v>6.0</v>
      </c>
      <c r="O354" s="3">
        <v>1470.670167</v>
      </c>
      <c r="P354" s="7" t="str">
        <f>VLOOKUP(A354,'New Data'!A:E,2,FALSE)</f>
        <v>Male</v>
      </c>
      <c r="Q354" s="7">
        <f>VLOOKUP(A354,'New Data'!A:E,3,FALSE)</f>
        <v>53</v>
      </c>
      <c r="R354" s="7" t="str">
        <f>VLOOKUP(A354,'New Data'!A:E,4,FALSE)</f>
        <v>South Carolina</v>
      </c>
      <c r="S354" s="9">
        <f>VLOOKUP(A354,'New Data'!A:E,5,FALSE)</f>
        <v>45556</v>
      </c>
      <c r="T354" s="10">
        <f t="shared" si="3"/>
        <v>245.1116945</v>
      </c>
      <c r="U354" s="11">
        <f t="shared" si="4"/>
        <v>0.001726476754</v>
      </c>
      <c r="V354" s="12">
        <f t="shared" si="5"/>
        <v>26.26196727</v>
      </c>
      <c r="W354" s="10">
        <f t="shared" si="6"/>
        <v>45.34067601</v>
      </c>
      <c r="X354" s="11">
        <f t="shared" si="7"/>
        <v>0.01849796522</v>
      </c>
    </row>
    <row r="355">
      <c r="A355" s="7" t="str">
        <f t="shared" si="1"/>
        <v>QTDDO7203O</v>
      </c>
      <c r="B355" s="2" t="s">
        <v>361</v>
      </c>
      <c r="C355" s="2" t="s">
        <v>362</v>
      </c>
      <c r="D355" s="7" t="str">
        <f t="shared" si="2"/>
        <v>300x250 </v>
      </c>
      <c r="E355" s="2" t="s">
        <v>363</v>
      </c>
      <c r="F355" s="2" t="s">
        <v>41</v>
      </c>
      <c r="G355" s="8" t="s">
        <v>151</v>
      </c>
      <c r="H355" s="2" t="s">
        <v>89</v>
      </c>
      <c r="I355" s="2" t="s">
        <v>43</v>
      </c>
      <c r="J355" s="2">
        <v>13075.0</v>
      </c>
      <c r="K355" s="2">
        <v>74.0</v>
      </c>
      <c r="L355" s="2">
        <v>5980.0</v>
      </c>
      <c r="M355" s="2">
        <v>12114.0</v>
      </c>
      <c r="N355" s="2">
        <v>15.0</v>
      </c>
      <c r="O355" s="3">
        <v>1936.130798</v>
      </c>
      <c r="P355" s="7" t="str">
        <f>VLOOKUP(A355,'New Data'!A:E,2,FALSE)</f>
        <v>Male</v>
      </c>
      <c r="Q355" s="7">
        <f>VLOOKUP(A355,'New Data'!A:E,3,FALSE)</f>
        <v>20</v>
      </c>
      <c r="R355" s="7" t="str">
        <f>VLOOKUP(A355,'New Data'!A:E,4,FALSE)</f>
        <v>Hawaii</v>
      </c>
      <c r="S355" s="9">
        <f>VLOOKUP(A355,'New Data'!A:E,5,FALSE)</f>
        <v>45287</v>
      </c>
      <c r="T355" s="10">
        <f t="shared" si="3"/>
        <v>129.0753865</v>
      </c>
      <c r="U355" s="11">
        <f t="shared" si="4"/>
        <v>0.005659655832</v>
      </c>
      <c r="V355" s="12">
        <f t="shared" si="5"/>
        <v>26.1639297</v>
      </c>
      <c r="W355" s="10">
        <f t="shared" si="6"/>
        <v>148.0788373</v>
      </c>
      <c r="X355" s="11">
        <f t="shared" si="7"/>
        <v>0.1147227533</v>
      </c>
    </row>
    <row r="356">
      <c r="A356" s="7" t="str">
        <f t="shared" si="1"/>
        <v>TSUJX7553E</v>
      </c>
      <c r="B356" s="2" t="s">
        <v>1860</v>
      </c>
      <c r="C356" s="2" t="s">
        <v>1861</v>
      </c>
      <c r="D356" s="7" t="str">
        <f t="shared" si="2"/>
        <v>320x50 </v>
      </c>
      <c r="E356" s="2" t="s">
        <v>1862</v>
      </c>
      <c r="F356" s="2" t="s">
        <v>41</v>
      </c>
      <c r="G356" s="8" t="s">
        <v>67</v>
      </c>
      <c r="H356" s="2" t="s">
        <v>30</v>
      </c>
      <c r="I356" s="2" t="s">
        <v>31</v>
      </c>
      <c r="J356" s="2">
        <v>12209.0</v>
      </c>
      <c r="K356" s="2">
        <v>147.0</v>
      </c>
      <c r="L356" s="2">
        <v>3976.0</v>
      </c>
      <c r="M356" s="2">
        <v>5219.0</v>
      </c>
      <c r="N356" s="2">
        <v>4.0</v>
      </c>
      <c r="O356" s="3">
        <v>3818.955182</v>
      </c>
      <c r="P356" s="7" t="str">
        <f>VLOOKUP(A356,'New Data'!A:E,2,FALSE)</f>
        <v>Female</v>
      </c>
      <c r="Q356" s="7">
        <f>VLOOKUP(A356,'New Data'!A:E,3,FALSE)</f>
        <v>59</v>
      </c>
      <c r="R356" s="7" t="str">
        <f>VLOOKUP(A356,'New Data'!A:E,4,FALSE)</f>
        <v>Alaska</v>
      </c>
      <c r="S356" s="9">
        <f>VLOOKUP(A356,'New Data'!A:E,5,FALSE)</f>
        <v>45353</v>
      </c>
      <c r="T356" s="10">
        <f t="shared" si="3"/>
        <v>954.7387955</v>
      </c>
      <c r="U356" s="11">
        <f t="shared" si="4"/>
        <v>0.01204029814</v>
      </c>
      <c r="V356" s="12">
        <f t="shared" si="5"/>
        <v>25.97928695</v>
      </c>
      <c r="W356" s="10">
        <f t="shared" si="6"/>
        <v>312.7983604</v>
      </c>
      <c r="X356" s="11">
        <f t="shared" si="7"/>
        <v>0.03276271603</v>
      </c>
    </row>
    <row r="357">
      <c r="A357" s="7" t="str">
        <f t="shared" si="1"/>
        <v>WKMPV6304C</v>
      </c>
      <c r="B357" s="2" t="s">
        <v>1425</v>
      </c>
      <c r="C357" s="2" t="s">
        <v>1426</v>
      </c>
      <c r="D357" s="7" t="str">
        <f t="shared" si="2"/>
        <v>300x250 </v>
      </c>
      <c r="E357" s="2" t="s">
        <v>1427</v>
      </c>
      <c r="F357" s="2" t="s">
        <v>36</v>
      </c>
      <c r="G357" s="8" t="s">
        <v>1428</v>
      </c>
      <c r="H357" s="2" t="s">
        <v>48</v>
      </c>
      <c r="I357" s="2" t="s">
        <v>31</v>
      </c>
      <c r="J357" s="2">
        <v>18458.0</v>
      </c>
      <c r="K357" s="2">
        <v>111.0</v>
      </c>
      <c r="L357" s="2">
        <v>3623.0</v>
      </c>
      <c r="M357" s="2">
        <v>16934.0</v>
      </c>
      <c r="N357" s="2">
        <v>6.0</v>
      </c>
      <c r="O357" s="3">
        <v>2866.496671</v>
      </c>
      <c r="P357" s="7" t="str">
        <f>VLOOKUP(A357,'New Data'!A:E,2,FALSE)</f>
        <v>Female</v>
      </c>
      <c r="Q357" s="7">
        <f>VLOOKUP(A357,'New Data'!A:E,3,FALSE)</f>
        <v>48</v>
      </c>
      <c r="R357" s="7" t="str">
        <f>VLOOKUP(A357,'New Data'!A:E,4,FALSE)</f>
        <v>Indiana</v>
      </c>
      <c r="S357" s="9">
        <f>VLOOKUP(A357,'New Data'!A:E,5,FALSE)</f>
        <v>45558</v>
      </c>
      <c r="T357" s="10">
        <f t="shared" si="3"/>
        <v>477.7494452</v>
      </c>
      <c r="U357" s="11">
        <f t="shared" si="4"/>
        <v>0.006013652617</v>
      </c>
      <c r="V357" s="12">
        <f t="shared" si="5"/>
        <v>25.82429433</v>
      </c>
      <c r="W357" s="10">
        <f t="shared" si="6"/>
        <v>155.2983352</v>
      </c>
      <c r="X357" s="11">
        <f t="shared" si="7"/>
        <v>0.03250623036</v>
      </c>
    </row>
    <row r="358">
      <c r="A358" s="7" t="str">
        <f t="shared" si="1"/>
        <v>NGAMR1003C</v>
      </c>
      <c r="B358" s="2" t="s">
        <v>1710</v>
      </c>
      <c r="C358" s="2" t="s">
        <v>1711</v>
      </c>
      <c r="D358" s="7" t="str">
        <f t="shared" si="2"/>
        <v>320x50 </v>
      </c>
      <c r="E358" s="2" t="s">
        <v>1194</v>
      </c>
      <c r="F358" s="2" t="s">
        <v>41</v>
      </c>
      <c r="G358" s="8" t="s">
        <v>387</v>
      </c>
      <c r="H358" s="2" t="s">
        <v>30</v>
      </c>
      <c r="I358" s="2" t="s">
        <v>31</v>
      </c>
      <c r="J358" s="2">
        <v>48436.0</v>
      </c>
      <c r="K358" s="2">
        <v>171.0</v>
      </c>
      <c r="L358" s="2">
        <v>16543.0</v>
      </c>
      <c r="M358" s="2">
        <v>42427.0</v>
      </c>
      <c r="N358" s="2">
        <v>6.0</v>
      </c>
      <c r="O358" s="3">
        <v>4386.648215</v>
      </c>
      <c r="P358" s="7" t="str">
        <f>VLOOKUP(A358,'New Data'!A:E,2,FALSE)</f>
        <v>Male</v>
      </c>
      <c r="Q358" s="7">
        <f>VLOOKUP(A358,'New Data'!A:E,3,FALSE)</f>
        <v>52</v>
      </c>
      <c r="R358" s="7" t="str">
        <f>VLOOKUP(A358,'New Data'!A:E,4,FALSE)</f>
        <v>Nebraska</v>
      </c>
      <c r="S358" s="9">
        <f>VLOOKUP(A358,'New Data'!A:E,5,FALSE)</f>
        <v>45242</v>
      </c>
      <c r="T358" s="10">
        <f t="shared" si="3"/>
        <v>731.1080358</v>
      </c>
      <c r="U358" s="11">
        <f t="shared" si="4"/>
        <v>0.00353043191</v>
      </c>
      <c r="V358" s="12">
        <f t="shared" si="5"/>
        <v>25.65291354</v>
      </c>
      <c r="W358" s="10">
        <f t="shared" si="6"/>
        <v>90.56586454</v>
      </c>
      <c r="X358" s="11">
        <f t="shared" si="7"/>
        <v>0.01238748039</v>
      </c>
    </row>
    <row r="359">
      <c r="A359" s="7" t="str">
        <f t="shared" si="1"/>
        <v>JIEVO9973J</v>
      </c>
      <c r="B359" s="2" t="s">
        <v>1442</v>
      </c>
      <c r="C359" s="2" t="s">
        <v>1443</v>
      </c>
      <c r="D359" s="7" t="str">
        <f t="shared" si="2"/>
        <v>320x50 </v>
      </c>
      <c r="E359" s="2" t="s">
        <v>1444</v>
      </c>
      <c r="F359" s="2" t="s">
        <v>41</v>
      </c>
      <c r="G359" s="8" t="s">
        <v>165</v>
      </c>
      <c r="H359" s="2" t="s">
        <v>71</v>
      </c>
      <c r="I359" s="2" t="s">
        <v>31</v>
      </c>
      <c r="J359" s="2">
        <v>122086.0</v>
      </c>
      <c r="K359" s="2">
        <v>299.0</v>
      </c>
      <c r="L359" s="2">
        <v>82898.0</v>
      </c>
      <c r="M359" s="2">
        <v>116235.0</v>
      </c>
      <c r="N359" s="2">
        <v>16.0</v>
      </c>
      <c r="O359" s="3">
        <v>7663.695294</v>
      </c>
      <c r="P359" s="7" t="str">
        <f>VLOOKUP(A359,'New Data'!A:E,2,FALSE)</f>
        <v>Male</v>
      </c>
      <c r="Q359" s="7">
        <f>VLOOKUP(A359,'New Data'!A:E,3,FALSE)</f>
        <v>30</v>
      </c>
      <c r="R359" s="7" t="str">
        <f>VLOOKUP(A359,'New Data'!A:E,4,FALSE)</f>
        <v>Kentucky</v>
      </c>
      <c r="S359" s="9">
        <f>VLOOKUP(A359,'New Data'!A:E,5,FALSE)</f>
        <v>45350</v>
      </c>
      <c r="T359" s="10">
        <f t="shared" si="3"/>
        <v>478.9809559</v>
      </c>
      <c r="U359" s="11">
        <f t="shared" si="4"/>
        <v>0.002449093262</v>
      </c>
      <c r="V359" s="12">
        <f t="shared" si="5"/>
        <v>25.63108794</v>
      </c>
      <c r="W359" s="10">
        <f t="shared" si="6"/>
        <v>62.77292477</v>
      </c>
      <c r="X359" s="11">
        <f t="shared" si="7"/>
        <v>0.01310551578</v>
      </c>
    </row>
    <row r="360">
      <c r="A360" s="7" t="str">
        <f t="shared" si="1"/>
        <v>XOUNU4391H</v>
      </c>
      <c r="B360" s="2" t="s">
        <v>658</v>
      </c>
      <c r="C360" s="2" t="s">
        <v>659</v>
      </c>
      <c r="D360" s="7" t="str">
        <f t="shared" si="2"/>
        <v>300x250 </v>
      </c>
      <c r="E360" s="2" t="s">
        <v>660</v>
      </c>
      <c r="F360" s="2" t="s">
        <v>41</v>
      </c>
      <c r="G360" s="8" t="s">
        <v>340</v>
      </c>
      <c r="H360" s="2" t="s">
        <v>30</v>
      </c>
      <c r="I360" s="2" t="s">
        <v>43</v>
      </c>
      <c r="J360" s="2">
        <v>47394.0</v>
      </c>
      <c r="K360" s="2">
        <v>184.0</v>
      </c>
      <c r="L360" s="2">
        <v>22712.0</v>
      </c>
      <c r="M360" s="2">
        <v>41918.0</v>
      </c>
      <c r="N360" s="2">
        <v>24.0</v>
      </c>
      <c r="O360" s="3">
        <v>4701.496237</v>
      </c>
      <c r="P360" s="7" t="str">
        <f>VLOOKUP(A360,'New Data'!A:E,2,FALSE)</f>
        <v>Female</v>
      </c>
      <c r="Q360" s="7">
        <f>VLOOKUP(A360,'New Data'!A:E,3,FALSE)</f>
        <v>60</v>
      </c>
      <c r="R360" s="7" t="str">
        <f>VLOOKUP(A360,'New Data'!A:E,4,FALSE)</f>
        <v>Maryland</v>
      </c>
      <c r="S360" s="9">
        <f>VLOOKUP(A360,'New Data'!A:E,5,FALSE)</f>
        <v>45487</v>
      </c>
      <c r="T360" s="10">
        <f t="shared" si="3"/>
        <v>195.8956765</v>
      </c>
      <c r="U360" s="11">
        <f t="shared" si="4"/>
        <v>0.003882347977</v>
      </c>
      <c r="V360" s="12">
        <f t="shared" si="5"/>
        <v>25.55160998</v>
      </c>
      <c r="W360" s="10">
        <f t="shared" si="6"/>
        <v>99.20024132</v>
      </c>
      <c r="X360" s="11">
        <f t="shared" si="7"/>
        <v>0.05063932143</v>
      </c>
    </row>
    <row r="361">
      <c r="A361" s="7" t="str">
        <f t="shared" si="1"/>
        <v>WOAJS6397Q</v>
      </c>
      <c r="B361" s="2" t="s">
        <v>446</v>
      </c>
      <c r="C361" s="2" t="s">
        <v>447</v>
      </c>
      <c r="D361" s="7" t="str">
        <f t="shared" si="2"/>
        <v>300x250 </v>
      </c>
      <c r="E361" s="2" t="s">
        <v>448</v>
      </c>
      <c r="F361" s="2" t="s">
        <v>28</v>
      </c>
      <c r="G361" s="8" t="s">
        <v>449</v>
      </c>
      <c r="H361" s="2" t="s">
        <v>30</v>
      </c>
      <c r="I361" s="2" t="s">
        <v>43</v>
      </c>
      <c r="J361" s="2">
        <v>17049.0</v>
      </c>
      <c r="K361" s="2">
        <v>84.0</v>
      </c>
      <c r="L361" s="2">
        <v>191.0</v>
      </c>
      <c r="M361" s="2">
        <v>15564.0</v>
      </c>
      <c r="N361" s="2">
        <v>15.0</v>
      </c>
      <c r="O361" s="3">
        <v>2144.489587</v>
      </c>
      <c r="P361" s="7" t="str">
        <f>VLOOKUP(A361,'New Data'!A:E,2,FALSE)</f>
        <v>Male</v>
      </c>
      <c r="Q361" s="7">
        <f>VLOOKUP(A361,'New Data'!A:E,3,FALSE)</f>
        <v>57</v>
      </c>
      <c r="R361" s="7" t="str">
        <f>VLOOKUP(A361,'New Data'!A:E,4,FALSE)</f>
        <v>Rhode Island</v>
      </c>
      <c r="S361" s="9">
        <f>VLOOKUP(A361,'New Data'!A:E,5,FALSE)</f>
        <v>45383</v>
      </c>
      <c r="T361" s="10">
        <f t="shared" si="3"/>
        <v>142.9659725</v>
      </c>
      <c r="U361" s="11">
        <f t="shared" si="4"/>
        <v>0.004926975189</v>
      </c>
      <c r="V361" s="12">
        <f t="shared" si="5"/>
        <v>25.52963794</v>
      </c>
      <c r="W361" s="10">
        <f t="shared" si="6"/>
        <v>125.7838927</v>
      </c>
      <c r="X361" s="11">
        <f t="shared" si="7"/>
        <v>0.08798169981</v>
      </c>
    </row>
    <row r="362">
      <c r="A362" s="7" t="str">
        <f t="shared" si="1"/>
        <v>MIEKF7155T</v>
      </c>
      <c r="B362" s="2" t="s">
        <v>859</v>
      </c>
      <c r="C362" s="2" t="s">
        <v>860</v>
      </c>
      <c r="D362" s="7" t="str">
        <f t="shared" si="2"/>
        <v>320x50 </v>
      </c>
      <c r="E362" s="2" t="s">
        <v>861</v>
      </c>
      <c r="F362" s="2" t="s">
        <v>66</v>
      </c>
      <c r="G362" s="8" t="s">
        <v>726</v>
      </c>
      <c r="H362" s="2" t="s">
        <v>71</v>
      </c>
      <c r="I362" s="2" t="s">
        <v>31</v>
      </c>
      <c r="J362" s="2">
        <v>149618.0</v>
      </c>
      <c r="K362" s="2">
        <v>260.0</v>
      </c>
      <c r="L362" s="2">
        <v>126031.0</v>
      </c>
      <c r="M362" s="2">
        <v>140596.0</v>
      </c>
      <c r="N362" s="2">
        <v>26.0</v>
      </c>
      <c r="O362" s="3">
        <v>6605.586158</v>
      </c>
      <c r="P362" s="7" t="str">
        <f>VLOOKUP(A362,'New Data'!A:E,2,FALSE)</f>
        <v>Male</v>
      </c>
      <c r="Q362" s="7">
        <f>VLOOKUP(A362,'New Data'!A:E,3,FALSE)</f>
        <v>43</v>
      </c>
      <c r="R362" s="7" t="str">
        <f>VLOOKUP(A362,'New Data'!A:E,4,FALSE)</f>
        <v>Connecticut</v>
      </c>
      <c r="S362" s="9">
        <f>VLOOKUP(A362,'New Data'!A:E,5,FALSE)</f>
        <v>45539</v>
      </c>
      <c r="T362" s="10">
        <f t="shared" si="3"/>
        <v>254.0610061</v>
      </c>
      <c r="U362" s="11">
        <f t="shared" si="4"/>
        <v>0.001737758826</v>
      </c>
      <c r="V362" s="12">
        <f t="shared" si="5"/>
        <v>25.40610061</v>
      </c>
      <c r="W362" s="10">
        <f t="shared" si="6"/>
        <v>44.14967556</v>
      </c>
      <c r="X362" s="11">
        <f t="shared" si="7"/>
        <v>0.01737758826</v>
      </c>
    </row>
    <row r="363">
      <c r="A363" s="7" t="str">
        <f t="shared" si="1"/>
        <v>FWDFC3678M</v>
      </c>
      <c r="B363" s="2" t="s">
        <v>1341</v>
      </c>
      <c r="C363" s="2" t="s">
        <v>1342</v>
      </c>
      <c r="D363" s="7" t="str">
        <f t="shared" si="2"/>
        <v>320x50 </v>
      </c>
      <c r="E363" s="2" t="s">
        <v>1343</v>
      </c>
      <c r="F363" s="2" t="s">
        <v>28</v>
      </c>
      <c r="G363" s="8" t="s">
        <v>519</v>
      </c>
      <c r="H363" s="2" t="s">
        <v>30</v>
      </c>
      <c r="I363" s="2" t="s">
        <v>31</v>
      </c>
      <c r="J363" s="2">
        <v>35163.0</v>
      </c>
      <c r="K363" s="2">
        <v>250.0</v>
      </c>
      <c r="L363" s="2">
        <v>21222.0</v>
      </c>
      <c r="M363" s="2">
        <v>33671.0</v>
      </c>
      <c r="N363" s="2">
        <v>15.0</v>
      </c>
      <c r="O363" s="3">
        <v>6336.7181</v>
      </c>
      <c r="P363" s="7" t="str">
        <f>VLOOKUP(A363,'New Data'!A:E,2,FALSE)</f>
        <v>Male</v>
      </c>
      <c r="Q363" s="7">
        <f>VLOOKUP(A363,'New Data'!A:E,3,FALSE)</f>
        <v>37</v>
      </c>
      <c r="R363" s="7" t="str">
        <f>VLOOKUP(A363,'New Data'!A:E,4,FALSE)</f>
        <v>Pennsylvania</v>
      </c>
      <c r="S363" s="9">
        <f>VLOOKUP(A363,'New Data'!A:E,5,FALSE)</f>
        <v>45010</v>
      </c>
      <c r="T363" s="10">
        <f t="shared" si="3"/>
        <v>422.4478733</v>
      </c>
      <c r="U363" s="11">
        <f t="shared" si="4"/>
        <v>0.00710974604</v>
      </c>
      <c r="V363" s="12">
        <f t="shared" si="5"/>
        <v>25.3468724</v>
      </c>
      <c r="W363" s="10">
        <f t="shared" si="6"/>
        <v>180.2098257</v>
      </c>
      <c r="X363" s="11">
        <f t="shared" si="7"/>
        <v>0.04265847624</v>
      </c>
    </row>
    <row r="364">
      <c r="A364" s="7" t="str">
        <f t="shared" si="1"/>
        <v>TMWLJ3345S</v>
      </c>
      <c r="B364" s="2" t="s">
        <v>1532</v>
      </c>
      <c r="C364" s="2" t="s">
        <v>1533</v>
      </c>
      <c r="D364" s="7" t="str">
        <f t="shared" si="2"/>
        <v>300x250 </v>
      </c>
      <c r="E364" s="2" t="s">
        <v>1534</v>
      </c>
      <c r="F364" s="2" t="s">
        <v>66</v>
      </c>
      <c r="G364" s="8" t="s">
        <v>1535</v>
      </c>
      <c r="H364" s="2" t="s">
        <v>89</v>
      </c>
      <c r="I364" s="2" t="s">
        <v>31</v>
      </c>
      <c r="J364" s="2">
        <v>15047.0</v>
      </c>
      <c r="K364" s="2">
        <v>84.0</v>
      </c>
      <c r="L364" s="2">
        <v>5653.0</v>
      </c>
      <c r="M364" s="2">
        <v>14459.0</v>
      </c>
      <c r="N364" s="2">
        <v>4.0</v>
      </c>
      <c r="O364" s="3">
        <v>2127.495962</v>
      </c>
      <c r="P364" s="7" t="str">
        <f>VLOOKUP(A364,'New Data'!A:E,2,FALSE)</f>
        <v>Male</v>
      </c>
      <c r="Q364" s="7">
        <f>VLOOKUP(A364,'New Data'!A:E,3,FALSE)</f>
        <v>39</v>
      </c>
      <c r="R364" s="7" t="str">
        <f>VLOOKUP(A364,'New Data'!A:E,4,FALSE)</f>
        <v>Hawaii</v>
      </c>
      <c r="S364" s="9">
        <f>VLOOKUP(A364,'New Data'!A:E,5,FALSE)</f>
        <v>45061</v>
      </c>
      <c r="T364" s="10">
        <f t="shared" si="3"/>
        <v>531.8739905</v>
      </c>
      <c r="U364" s="11">
        <f t="shared" si="4"/>
        <v>0.005582508141</v>
      </c>
      <c r="V364" s="12">
        <f t="shared" si="5"/>
        <v>25.32733288</v>
      </c>
      <c r="W364" s="10">
        <f t="shared" si="6"/>
        <v>141.390042</v>
      </c>
      <c r="X364" s="11">
        <f t="shared" si="7"/>
        <v>0.0265833721</v>
      </c>
    </row>
    <row r="365">
      <c r="A365" s="7" t="str">
        <f t="shared" si="1"/>
        <v>YJOKS4938A</v>
      </c>
      <c r="B365" s="2" t="s">
        <v>1623</v>
      </c>
      <c r="C365" s="2" t="s">
        <v>1624</v>
      </c>
      <c r="D365" s="7" t="str">
        <f t="shared" si="2"/>
        <v>300x250 </v>
      </c>
      <c r="E365" s="2" t="s">
        <v>1625</v>
      </c>
      <c r="F365" s="2" t="s">
        <v>41</v>
      </c>
      <c r="G365" s="8" t="s">
        <v>1626</v>
      </c>
      <c r="H365" s="2" t="s">
        <v>30</v>
      </c>
      <c r="I365" s="2" t="s">
        <v>31</v>
      </c>
      <c r="J365" s="2">
        <v>15547.0</v>
      </c>
      <c r="K365" s="2">
        <v>70.0</v>
      </c>
      <c r="L365" s="2">
        <v>7615.0</v>
      </c>
      <c r="M365" s="2">
        <v>14939.0</v>
      </c>
      <c r="N365" s="2">
        <v>3.0</v>
      </c>
      <c r="O365" s="3">
        <v>1767.464456</v>
      </c>
      <c r="P365" s="7" t="str">
        <f>VLOOKUP(A365,'New Data'!A:E,2,FALSE)</f>
        <v>Female</v>
      </c>
      <c r="Q365" s="7">
        <f>VLOOKUP(A365,'New Data'!A:E,3,FALSE)</f>
        <v>49</v>
      </c>
      <c r="R365" s="7" t="str">
        <f>VLOOKUP(A365,'New Data'!A:E,4,FALSE)</f>
        <v>Alaska</v>
      </c>
      <c r="S365" s="9">
        <f>VLOOKUP(A365,'New Data'!A:E,5,FALSE)</f>
        <v>45092</v>
      </c>
      <c r="T365" s="10">
        <f t="shared" si="3"/>
        <v>589.1548187</v>
      </c>
      <c r="U365" s="11">
        <f t="shared" si="4"/>
        <v>0.004502476362</v>
      </c>
      <c r="V365" s="12">
        <f t="shared" si="5"/>
        <v>25.24949223</v>
      </c>
      <c r="W365" s="10">
        <f t="shared" si="6"/>
        <v>113.6852419</v>
      </c>
      <c r="X365" s="11">
        <f t="shared" si="7"/>
        <v>0.01929632727</v>
      </c>
    </row>
    <row r="366">
      <c r="A366" s="7" t="str">
        <f t="shared" si="1"/>
        <v>WOMDF4920R</v>
      </c>
      <c r="B366" s="2" t="s">
        <v>535</v>
      </c>
      <c r="C366" s="2" t="s">
        <v>536</v>
      </c>
      <c r="D366" s="7" t="str">
        <f t="shared" si="2"/>
        <v>320x50 </v>
      </c>
      <c r="E366" s="2" t="s">
        <v>537</v>
      </c>
      <c r="F366" s="2" t="s">
        <v>41</v>
      </c>
      <c r="G366" s="8" t="s">
        <v>538</v>
      </c>
      <c r="H366" s="2" t="s">
        <v>212</v>
      </c>
      <c r="I366" s="2" t="s">
        <v>31</v>
      </c>
      <c r="J366" s="2">
        <v>20885.0</v>
      </c>
      <c r="K366" s="2">
        <v>99.0</v>
      </c>
      <c r="L366" s="2">
        <v>9901.0</v>
      </c>
      <c r="M366" s="2">
        <v>16266.0</v>
      </c>
      <c r="N366" s="2">
        <v>15.0</v>
      </c>
      <c r="O366" s="3">
        <v>2496.785436</v>
      </c>
      <c r="P366" s="7" t="str">
        <f>VLOOKUP(A366,'New Data'!A:E,2,FALSE)</f>
        <v>Male</v>
      </c>
      <c r="Q366" s="7">
        <f>VLOOKUP(A366,'New Data'!A:E,3,FALSE)</f>
        <v>58</v>
      </c>
      <c r="R366" s="7" t="str">
        <f>VLOOKUP(A366,'New Data'!A:E,4,FALSE)</f>
        <v>Arkansas</v>
      </c>
      <c r="S366" s="9">
        <f>VLOOKUP(A366,'New Data'!A:E,5,FALSE)</f>
        <v>45531</v>
      </c>
      <c r="T366" s="10">
        <f t="shared" si="3"/>
        <v>166.4523624</v>
      </c>
      <c r="U366" s="11">
        <f t="shared" si="4"/>
        <v>0.004740244194</v>
      </c>
      <c r="V366" s="12">
        <f t="shared" si="5"/>
        <v>25.22005491</v>
      </c>
      <c r="W366" s="10">
        <f t="shared" si="6"/>
        <v>119.5492189</v>
      </c>
      <c r="X366" s="11">
        <f t="shared" si="7"/>
        <v>0.07182188173</v>
      </c>
    </row>
    <row r="367">
      <c r="A367" s="7" t="str">
        <f t="shared" si="1"/>
        <v>UYILJ6576R</v>
      </c>
      <c r="B367" s="2" t="s">
        <v>1529</v>
      </c>
      <c r="C367" s="2" t="s">
        <v>1530</v>
      </c>
      <c r="D367" s="7" t="str">
        <f t="shared" si="2"/>
        <v>300x250 </v>
      </c>
      <c r="E367" s="2" t="s">
        <v>1531</v>
      </c>
      <c r="F367" s="2" t="s">
        <v>36</v>
      </c>
      <c r="G367" s="8" t="s">
        <v>114</v>
      </c>
      <c r="H367" s="2" t="s">
        <v>62</v>
      </c>
      <c r="I367" s="2" t="s">
        <v>43</v>
      </c>
      <c r="J367" s="2">
        <v>11269.0</v>
      </c>
      <c r="K367" s="2">
        <v>63.0</v>
      </c>
      <c r="L367" s="2">
        <v>4992.0</v>
      </c>
      <c r="M367" s="2">
        <v>10245.0</v>
      </c>
      <c r="N367" s="2">
        <v>3.0</v>
      </c>
      <c r="O367" s="3">
        <v>1576.38921</v>
      </c>
      <c r="P367" s="7" t="str">
        <f>VLOOKUP(A367,'New Data'!A:E,2,FALSE)</f>
        <v>Male</v>
      </c>
      <c r="Q367" s="7">
        <f>VLOOKUP(A367,'New Data'!A:E,3,FALSE)</f>
        <v>22</v>
      </c>
      <c r="R367" s="7" t="str">
        <f>VLOOKUP(A367,'New Data'!A:E,4,FALSE)</f>
        <v>Alaska</v>
      </c>
      <c r="S367" s="9">
        <f>VLOOKUP(A367,'New Data'!A:E,5,FALSE)</f>
        <v>45354</v>
      </c>
      <c r="T367" s="10">
        <f t="shared" si="3"/>
        <v>525.46307</v>
      </c>
      <c r="U367" s="11">
        <f t="shared" si="4"/>
        <v>0.005590558168</v>
      </c>
      <c r="V367" s="12">
        <f t="shared" si="5"/>
        <v>25.02205095</v>
      </c>
      <c r="W367" s="10">
        <f t="shared" si="6"/>
        <v>139.8872313</v>
      </c>
      <c r="X367" s="11">
        <f t="shared" si="7"/>
        <v>0.02662170556</v>
      </c>
    </row>
    <row r="368">
      <c r="A368" s="7" t="str">
        <f t="shared" si="1"/>
        <v>NTFCU1151W</v>
      </c>
      <c r="B368" s="2" t="s">
        <v>1167</v>
      </c>
      <c r="C368" s="2" t="s">
        <v>1168</v>
      </c>
      <c r="D368" s="7" t="str">
        <f t="shared" si="2"/>
        <v>300x50 </v>
      </c>
      <c r="E368" s="2" t="s">
        <v>1169</v>
      </c>
      <c r="F368" s="2" t="s">
        <v>41</v>
      </c>
      <c r="G368" s="8" t="s">
        <v>334</v>
      </c>
      <c r="H368" s="2" t="s">
        <v>48</v>
      </c>
      <c r="I368" s="2" t="s">
        <v>31</v>
      </c>
      <c r="J368" s="2">
        <v>37717.0</v>
      </c>
      <c r="K368" s="2">
        <v>69.0</v>
      </c>
      <c r="L368" s="2">
        <v>26541.0</v>
      </c>
      <c r="M368" s="2">
        <v>35126.0</v>
      </c>
      <c r="N368" s="2">
        <v>5.0</v>
      </c>
      <c r="O368" s="3">
        <v>1725.271363</v>
      </c>
      <c r="P368" s="7" t="str">
        <f>VLOOKUP(A368,'New Data'!A:E,2,FALSE)</f>
        <v>Female</v>
      </c>
      <c r="Q368" s="7">
        <f>VLOOKUP(A368,'New Data'!A:E,3,FALSE)</f>
        <v>35</v>
      </c>
      <c r="R368" s="7" t="str">
        <f>VLOOKUP(A368,'New Data'!A:E,4,FALSE)</f>
        <v>North Dakota</v>
      </c>
      <c r="S368" s="9">
        <f>VLOOKUP(A368,'New Data'!A:E,5,FALSE)</f>
        <v>45310</v>
      </c>
      <c r="T368" s="10">
        <f t="shared" si="3"/>
        <v>345.0542726</v>
      </c>
      <c r="U368" s="11">
        <f t="shared" si="4"/>
        <v>0.001829413792</v>
      </c>
      <c r="V368" s="12">
        <f t="shared" si="5"/>
        <v>25.0039328</v>
      </c>
      <c r="W368" s="10">
        <f t="shared" si="6"/>
        <v>45.74253952</v>
      </c>
      <c r="X368" s="11">
        <f t="shared" si="7"/>
        <v>0.01325662168</v>
      </c>
    </row>
    <row r="369">
      <c r="A369" s="7" t="str">
        <f t="shared" si="1"/>
        <v>VPBJO3661M</v>
      </c>
      <c r="B369" s="2" t="s">
        <v>1376</v>
      </c>
      <c r="C369" s="2" t="s">
        <v>1377</v>
      </c>
      <c r="D369" s="7" t="str">
        <f t="shared" si="2"/>
        <v>320x50 </v>
      </c>
      <c r="E369" s="2" t="s">
        <v>113</v>
      </c>
      <c r="F369" s="2" t="s">
        <v>41</v>
      </c>
      <c r="G369" s="8" t="s">
        <v>79</v>
      </c>
      <c r="H369" s="2" t="s">
        <v>89</v>
      </c>
      <c r="I369" s="2" t="s">
        <v>31</v>
      </c>
      <c r="J369" s="2">
        <v>45285.0</v>
      </c>
      <c r="K369" s="2">
        <v>190.0</v>
      </c>
      <c r="L369" s="2">
        <v>30225.0</v>
      </c>
      <c r="M369" s="2">
        <v>43298.0</v>
      </c>
      <c r="N369" s="2">
        <v>11.0</v>
      </c>
      <c r="O369" s="3">
        <v>4728.012406</v>
      </c>
      <c r="P369" s="7" t="str">
        <f>VLOOKUP(A369,'New Data'!A:E,2,FALSE)</f>
        <v>Female</v>
      </c>
      <c r="Q369" s="7">
        <f>VLOOKUP(A369,'New Data'!A:E,3,FALSE)</f>
        <v>41</v>
      </c>
      <c r="R369" s="7" t="str">
        <f>VLOOKUP(A369,'New Data'!A:E,4,FALSE)</f>
        <v>Oregon</v>
      </c>
      <c r="S369" s="9">
        <f>VLOOKUP(A369,'New Data'!A:E,5,FALSE)</f>
        <v>45165</v>
      </c>
      <c r="T369" s="10">
        <f t="shared" si="3"/>
        <v>429.8193096</v>
      </c>
      <c r="U369" s="11">
        <f t="shared" si="4"/>
        <v>0.004195649774</v>
      </c>
      <c r="V369" s="12">
        <f t="shared" si="5"/>
        <v>24.88427582</v>
      </c>
      <c r="W369" s="10">
        <f t="shared" si="6"/>
        <v>104.4057062</v>
      </c>
      <c r="X369" s="11">
        <f t="shared" si="7"/>
        <v>0.02429060395</v>
      </c>
    </row>
    <row r="370">
      <c r="A370" s="7" t="str">
        <f t="shared" si="1"/>
        <v>EDMHM0851Y</v>
      </c>
      <c r="B370" s="2" t="s">
        <v>280</v>
      </c>
      <c r="C370" s="2" t="s">
        <v>281</v>
      </c>
      <c r="D370" s="7" t="str">
        <f t="shared" si="2"/>
        <v>300x250 </v>
      </c>
      <c r="E370" s="2" t="s">
        <v>282</v>
      </c>
      <c r="F370" s="2" t="s">
        <v>36</v>
      </c>
      <c r="G370" s="8" t="s">
        <v>283</v>
      </c>
      <c r="H370" s="2" t="s">
        <v>48</v>
      </c>
      <c r="I370" s="2" t="s">
        <v>43</v>
      </c>
      <c r="J370" s="2">
        <v>12770.0</v>
      </c>
      <c r="K370" s="2">
        <v>84.0</v>
      </c>
      <c r="L370" s="2">
        <v>6224.0</v>
      </c>
      <c r="M370" s="2">
        <v>11110.0</v>
      </c>
      <c r="N370" s="2">
        <v>21.0</v>
      </c>
      <c r="O370" s="3">
        <v>2087.509827</v>
      </c>
      <c r="P370" s="7" t="str">
        <f>VLOOKUP(A370,'New Data'!A:E,2,FALSE)</f>
        <v>Male</v>
      </c>
      <c r="Q370" s="7">
        <f>VLOOKUP(A370,'New Data'!A:E,3,FALSE)</f>
        <v>44</v>
      </c>
      <c r="R370" s="7" t="str">
        <f>VLOOKUP(A370,'New Data'!A:E,4,FALSE)</f>
        <v>Nebraska</v>
      </c>
      <c r="S370" s="9">
        <f>VLOOKUP(A370,'New Data'!A:E,5,FALSE)</f>
        <v>44950</v>
      </c>
      <c r="T370" s="10">
        <f t="shared" si="3"/>
        <v>99.40522986</v>
      </c>
      <c r="U370" s="11">
        <f t="shared" si="4"/>
        <v>0.006577916993</v>
      </c>
      <c r="V370" s="12">
        <f t="shared" si="5"/>
        <v>24.85130746</v>
      </c>
      <c r="W370" s="10">
        <f t="shared" si="6"/>
        <v>163.4698377</v>
      </c>
      <c r="X370" s="11">
        <f t="shared" si="7"/>
        <v>0.1644479248</v>
      </c>
    </row>
    <row r="371">
      <c r="A371" s="7" t="str">
        <f t="shared" si="1"/>
        <v>EQNJY1753V</v>
      </c>
      <c r="B371" s="2" t="s">
        <v>2264</v>
      </c>
      <c r="C371" s="2" t="s">
        <v>2265</v>
      </c>
      <c r="D371" s="7" t="str">
        <f t="shared" si="2"/>
        <v>320x50 </v>
      </c>
      <c r="E371" s="2" t="s">
        <v>2266</v>
      </c>
      <c r="F371" s="2" t="s">
        <v>28</v>
      </c>
      <c r="G371" s="8" t="s">
        <v>2098</v>
      </c>
      <c r="H371" s="2" t="s">
        <v>30</v>
      </c>
      <c r="I371" s="2" t="s">
        <v>31</v>
      </c>
      <c r="J371" s="2">
        <v>45965.0</v>
      </c>
      <c r="K371" s="2">
        <v>190.0</v>
      </c>
      <c r="L371" s="2">
        <v>10028.0</v>
      </c>
      <c r="M371" s="2">
        <v>37295.0</v>
      </c>
      <c r="N371" s="2">
        <v>1.0</v>
      </c>
      <c r="O371" s="3">
        <v>4718.836114</v>
      </c>
      <c r="P371" s="7" t="str">
        <f>VLOOKUP(A371,'New Data'!A:E,2,FALSE)</f>
        <v>Male</v>
      </c>
      <c r="Q371" s="7">
        <f>VLOOKUP(A371,'New Data'!A:E,3,FALSE)</f>
        <v>42</v>
      </c>
      <c r="R371" s="7" t="str">
        <f>VLOOKUP(A371,'New Data'!A:E,4,FALSE)</f>
        <v>Hawaii</v>
      </c>
      <c r="S371" s="9">
        <f>VLOOKUP(A371,'New Data'!A:E,5,FALSE)</f>
        <v>45557</v>
      </c>
      <c r="T371" s="10">
        <f t="shared" si="3"/>
        <v>4718.836114</v>
      </c>
      <c r="U371" s="11">
        <f t="shared" si="4"/>
        <v>0.004133579898</v>
      </c>
      <c r="V371" s="12">
        <f t="shared" si="5"/>
        <v>24.83597955</v>
      </c>
      <c r="W371" s="10">
        <f t="shared" si="6"/>
        <v>102.6615058</v>
      </c>
      <c r="X371" s="11">
        <f t="shared" si="7"/>
        <v>0.002175568367</v>
      </c>
    </row>
    <row r="372">
      <c r="A372" s="7" t="str">
        <f t="shared" si="1"/>
        <v>LJRKT6242F</v>
      </c>
      <c r="B372" s="2" t="s">
        <v>955</v>
      </c>
      <c r="C372" s="2" t="s">
        <v>956</v>
      </c>
      <c r="D372" s="7" t="str">
        <f t="shared" si="2"/>
        <v>320x50 </v>
      </c>
      <c r="E372" s="2" t="s">
        <v>957</v>
      </c>
      <c r="F372" s="2" t="s">
        <v>28</v>
      </c>
      <c r="G372" s="8" t="s">
        <v>334</v>
      </c>
      <c r="H372" s="2" t="s">
        <v>30</v>
      </c>
      <c r="I372" s="2" t="s">
        <v>31</v>
      </c>
      <c r="J372" s="2">
        <v>48947.0</v>
      </c>
      <c r="K372" s="2">
        <v>230.0</v>
      </c>
      <c r="L372" s="2">
        <v>32089.0</v>
      </c>
      <c r="M372" s="2">
        <v>45597.0</v>
      </c>
      <c r="N372" s="2">
        <v>21.0</v>
      </c>
      <c r="O372" s="3">
        <v>5702.290265</v>
      </c>
      <c r="P372" s="7" t="str">
        <f>VLOOKUP(A372,'New Data'!A:E,2,FALSE)</f>
        <v>Female</v>
      </c>
      <c r="Q372" s="7">
        <f>VLOOKUP(A372,'New Data'!A:E,3,FALSE)</f>
        <v>54</v>
      </c>
      <c r="R372" s="7" t="str">
        <f>VLOOKUP(A372,'New Data'!A:E,4,FALSE)</f>
        <v>New Jersey</v>
      </c>
      <c r="S372" s="9">
        <f>VLOOKUP(A372,'New Data'!A:E,5,FALSE)</f>
        <v>45137</v>
      </c>
      <c r="T372" s="10">
        <f t="shared" si="3"/>
        <v>271.5376317</v>
      </c>
      <c r="U372" s="11">
        <f t="shared" si="4"/>
        <v>0.0046989601</v>
      </c>
      <c r="V372" s="12">
        <f t="shared" si="5"/>
        <v>24.79256637</v>
      </c>
      <c r="W372" s="10">
        <f t="shared" si="6"/>
        <v>116.4992801</v>
      </c>
      <c r="X372" s="11">
        <f t="shared" si="7"/>
        <v>0.04290354874</v>
      </c>
    </row>
    <row r="373">
      <c r="A373" s="7" t="str">
        <f t="shared" si="1"/>
        <v>YOGGI4679I</v>
      </c>
      <c r="B373" s="2" t="s">
        <v>197</v>
      </c>
      <c r="C373" s="2" t="s">
        <v>198</v>
      </c>
      <c r="D373" s="7" t="str">
        <f t="shared" si="2"/>
        <v>320x50 </v>
      </c>
      <c r="E373" s="2" t="s">
        <v>199</v>
      </c>
      <c r="F373" s="2" t="s">
        <v>36</v>
      </c>
      <c r="G373" s="8" t="s">
        <v>67</v>
      </c>
      <c r="H373" s="2" t="s">
        <v>89</v>
      </c>
      <c r="I373" s="2" t="s">
        <v>31</v>
      </c>
      <c r="J373" s="2">
        <v>31359.0</v>
      </c>
      <c r="K373" s="2">
        <v>66.0</v>
      </c>
      <c r="L373" s="2">
        <v>18348.0</v>
      </c>
      <c r="M373" s="2">
        <v>25950.0</v>
      </c>
      <c r="N373" s="2">
        <v>24.0</v>
      </c>
      <c r="O373" s="3">
        <v>1623.614838</v>
      </c>
      <c r="P373" s="7" t="str">
        <f>VLOOKUP(A373,'New Data'!A:E,2,FALSE)</f>
        <v>Female</v>
      </c>
      <c r="Q373" s="7">
        <f>VLOOKUP(A373,'New Data'!A:E,3,FALSE)</f>
        <v>21</v>
      </c>
      <c r="R373" s="7" t="str">
        <f>VLOOKUP(A373,'New Data'!A:E,4,FALSE)</f>
        <v>Arizona</v>
      </c>
      <c r="S373" s="9">
        <f>VLOOKUP(A373,'New Data'!A:E,5,FALSE)</f>
        <v>45199</v>
      </c>
      <c r="T373" s="10">
        <f t="shared" si="3"/>
        <v>67.65061825</v>
      </c>
      <c r="U373" s="11">
        <f t="shared" si="4"/>
        <v>0.00210465895</v>
      </c>
      <c r="V373" s="12">
        <f t="shared" si="5"/>
        <v>24.60022482</v>
      </c>
      <c r="W373" s="10">
        <f t="shared" si="6"/>
        <v>51.77508333</v>
      </c>
      <c r="X373" s="11">
        <f t="shared" si="7"/>
        <v>0.07653305271</v>
      </c>
    </row>
    <row r="374">
      <c r="A374" s="7" t="str">
        <f t="shared" si="1"/>
        <v>CZLSB5840A</v>
      </c>
      <c r="B374" s="2" t="s">
        <v>520</v>
      </c>
      <c r="C374" s="2" t="s">
        <v>521</v>
      </c>
      <c r="D374" s="7" t="str">
        <f t="shared" si="2"/>
        <v>300x250 </v>
      </c>
      <c r="E374" s="2" t="s">
        <v>522</v>
      </c>
      <c r="F374" s="2" t="s">
        <v>41</v>
      </c>
      <c r="G374" s="8" t="s">
        <v>523</v>
      </c>
      <c r="H374" s="2" t="s">
        <v>212</v>
      </c>
      <c r="I374" s="2" t="s">
        <v>53</v>
      </c>
      <c r="J374" s="2">
        <v>31813.0</v>
      </c>
      <c r="K374" s="2">
        <v>84.0</v>
      </c>
      <c r="L374" s="2">
        <v>14149.0</v>
      </c>
      <c r="M374" s="2">
        <v>21281.0</v>
      </c>
      <c r="N374" s="2">
        <v>13.0</v>
      </c>
      <c r="O374" s="3">
        <v>2060.993882</v>
      </c>
      <c r="P374" s="7" t="str">
        <f>VLOOKUP(A374,'New Data'!A:E,2,FALSE)</f>
        <v>Male</v>
      </c>
      <c r="Q374" s="7">
        <f>VLOOKUP(A374,'New Data'!A:E,3,FALSE)</f>
        <v>43</v>
      </c>
      <c r="R374" s="7" t="str">
        <f>VLOOKUP(A374,'New Data'!A:E,4,FALSE)</f>
        <v>Texas</v>
      </c>
      <c r="S374" s="9">
        <f>VLOOKUP(A374,'New Data'!A:E,5,FALSE)</f>
        <v>45387</v>
      </c>
      <c r="T374" s="10">
        <f t="shared" si="3"/>
        <v>158.5379909</v>
      </c>
      <c r="U374" s="11">
        <f t="shared" si="4"/>
        <v>0.002640430013</v>
      </c>
      <c r="V374" s="12">
        <f t="shared" si="5"/>
        <v>24.53564145</v>
      </c>
      <c r="W374" s="10">
        <f t="shared" si="6"/>
        <v>64.78464408</v>
      </c>
      <c r="X374" s="11">
        <f t="shared" si="7"/>
        <v>0.04086379782</v>
      </c>
    </row>
    <row r="375">
      <c r="A375" s="7" t="str">
        <f t="shared" si="1"/>
        <v>GNJHQ6615U</v>
      </c>
      <c r="B375" s="2" t="s">
        <v>1587</v>
      </c>
      <c r="C375" s="2" t="s">
        <v>1588</v>
      </c>
      <c r="D375" s="7" t="str">
        <f t="shared" si="2"/>
        <v>300x250 </v>
      </c>
      <c r="E375" s="2" t="s">
        <v>1589</v>
      </c>
      <c r="F375" s="2" t="s">
        <v>41</v>
      </c>
      <c r="G375" s="8" t="s">
        <v>114</v>
      </c>
      <c r="H375" s="2" t="s">
        <v>476</v>
      </c>
      <c r="I375" s="2" t="s">
        <v>31</v>
      </c>
      <c r="J375" s="2">
        <v>114267.0</v>
      </c>
      <c r="K375" s="2">
        <v>110.0</v>
      </c>
      <c r="L375" s="2">
        <v>60964.0</v>
      </c>
      <c r="M375" s="2">
        <v>108301.0</v>
      </c>
      <c r="N375" s="2">
        <v>5.0</v>
      </c>
      <c r="O375" s="3">
        <v>2679.154068</v>
      </c>
      <c r="P375" s="7" t="str">
        <f>VLOOKUP(A375,'New Data'!A:E,2,FALSE)</f>
        <v>Female</v>
      </c>
      <c r="Q375" s="7">
        <f>VLOOKUP(A375,'New Data'!A:E,3,FALSE)</f>
        <v>23</v>
      </c>
      <c r="R375" s="7" t="str">
        <f>VLOOKUP(A375,'New Data'!A:E,4,FALSE)</f>
        <v>Vermont</v>
      </c>
      <c r="S375" s="9">
        <f>VLOOKUP(A375,'New Data'!A:E,5,FALSE)</f>
        <v>45327</v>
      </c>
      <c r="T375" s="10">
        <f t="shared" si="3"/>
        <v>535.8308136</v>
      </c>
      <c r="U375" s="11">
        <f t="shared" si="4"/>
        <v>0.0009626576352</v>
      </c>
      <c r="V375" s="12">
        <f t="shared" si="5"/>
        <v>24.35594607</v>
      </c>
      <c r="W375" s="10">
        <f t="shared" si="6"/>
        <v>23.44643745</v>
      </c>
      <c r="X375" s="11">
        <f t="shared" si="7"/>
        <v>0.004375716524</v>
      </c>
    </row>
    <row r="376">
      <c r="A376" s="7" t="str">
        <f t="shared" si="1"/>
        <v>WOAJS6397Q</v>
      </c>
      <c r="B376" s="2" t="s">
        <v>2149</v>
      </c>
      <c r="C376" s="2" t="s">
        <v>2150</v>
      </c>
      <c r="D376" s="7" t="str">
        <f t="shared" si="2"/>
        <v>300x250 </v>
      </c>
      <c r="E376" s="2" t="s">
        <v>448</v>
      </c>
      <c r="F376" s="2" t="s">
        <v>36</v>
      </c>
      <c r="G376" s="8" t="s">
        <v>2151</v>
      </c>
      <c r="H376" s="2" t="s">
        <v>30</v>
      </c>
      <c r="I376" s="2" t="s">
        <v>31</v>
      </c>
      <c r="J376" s="2">
        <v>13183.0</v>
      </c>
      <c r="K376" s="2">
        <v>100.0</v>
      </c>
      <c r="L376" s="2">
        <v>4337.0</v>
      </c>
      <c r="M376" s="2">
        <v>10596.0</v>
      </c>
      <c r="N376" s="2">
        <v>1.0</v>
      </c>
      <c r="O376" s="3">
        <v>2430.243664</v>
      </c>
      <c r="P376" s="7" t="str">
        <f>VLOOKUP(A376,'New Data'!A:E,2,FALSE)</f>
        <v>Male</v>
      </c>
      <c r="Q376" s="7">
        <f>VLOOKUP(A376,'New Data'!A:E,3,FALSE)</f>
        <v>57</v>
      </c>
      <c r="R376" s="7" t="str">
        <f>VLOOKUP(A376,'New Data'!A:E,4,FALSE)</f>
        <v>Rhode Island</v>
      </c>
      <c r="S376" s="9">
        <f>VLOOKUP(A376,'New Data'!A:E,5,FALSE)</f>
        <v>45383</v>
      </c>
      <c r="T376" s="10">
        <f t="shared" si="3"/>
        <v>2430.243664</v>
      </c>
      <c r="U376" s="11">
        <f t="shared" si="4"/>
        <v>0.007585526815</v>
      </c>
      <c r="V376" s="12">
        <f t="shared" si="5"/>
        <v>24.30243664</v>
      </c>
      <c r="W376" s="10">
        <f t="shared" si="6"/>
        <v>184.3467848</v>
      </c>
      <c r="X376" s="11">
        <f t="shared" si="7"/>
        <v>0.007585526815</v>
      </c>
    </row>
    <row r="377">
      <c r="A377" s="7" t="str">
        <f t="shared" si="1"/>
        <v>XJCCK3495N</v>
      </c>
      <c r="B377" s="2" t="s">
        <v>1253</v>
      </c>
      <c r="C377" s="2" t="s">
        <v>1254</v>
      </c>
      <c r="D377" s="7" t="str">
        <f t="shared" si="2"/>
        <v>300x250 </v>
      </c>
      <c r="E377" s="2" t="s">
        <v>1255</v>
      </c>
      <c r="F377" s="2" t="s">
        <v>28</v>
      </c>
      <c r="G377" s="8" t="s">
        <v>726</v>
      </c>
      <c r="H377" s="2" t="s">
        <v>239</v>
      </c>
      <c r="I377" s="2" t="s">
        <v>43</v>
      </c>
      <c r="J377" s="2">
        <v>18313.0</v>
      </c>
      <c r="K377" s="2">
        <v>60.0</v>
      </c>
      <c r="L377" s="2">
        <v>9481.0</v>
      </c>
      <c r="M377" s="2">
        <v>16300.0</v>
      </c>
      <c r="N377" s="2">
        <v>4.0</v>
      </c>
      <c r="O377" s="3">
        <v>1456.934187</v>
      </c>
      <c r="P377" s="7" t="str">
        <f>VLOOKUP(A377,'New Data'!A:E,2,FALSE)</f>
        <v>Male</v>
      </c>
      <c r="Q377" s="7">
        <f>VLOOKUP(A377,'New Data'!A:E,3,FALSE)</f>
        <v>36</v>
      </c>
      <c r="R377" s="7" t="str">
        <f>VLOOKUP(A377,'New Data'!A:E,4,FALSE)</f>
        <v>South Carolina</v>
      </c>
      <c r="S377" s="9">
        <f>VLOOKUP(A377,'New Data'!A:E,5,FALSE)</f>
        <v>45134</v>
      </c>
      <c r="T377" s="10">
        <f t="shared" si="3"/>
        <v>364.2335468</v>
      </c>
      <c r="U377" s="11">
        <f t="shared" si="4"/>
        <v>0.003276361055</v>
      </c>
      <c r="V377" s="12">
        <f t="shared" si="5"/>
        <v>24.28223645</v>
      </c>
      <c r="W377" s="10">
        <f t="shared" si="6"/>
        <v>79.55737383</v>
      </c>
      <c r="X377" s="11">
        <f t="shared" si="7"/>
        <v>0.02184240703</v>
      </c>
    </row>
    <row r="378">
      <c r="A378" s="7" t="str">
        <f t="shared" si="1"/>
        <v>VPWSU8183E</v>
      </c>
      <c r="B378" s="2" t="s">
        <v>1571</v>
      </c>
      <c r="C378" s="2" t="s">
        <v>1572</v>
      </c>
      <c r="D378" s="7" t="str">
        <f t="shared" si="2"/>
        <v>300x250 </v>
      </c>
      <c r="E378" s="2" t="s">
        <v>498</v>
      </c>
      <c r="F378" s="2" t="s">
        <v>41</v>
      </c>
      <c r="G378" s="8" t="s">
        <v>1573</v>
      </c>
      <c r="H378" s="2" t="s">
        <v>30</v>
      </c>
      <c r="I378" s="2" t="s">
        <v>31</v>
      </c>
      <c r="J378" s="2">
        <v>10942.0</v>
      </c>
      <c r="K378" s="2">
        <v>66.0</v>
      </c>
      <c r="L378" s="2">
        <v>4578.0</v>
      </c>
      <c r="M378" s="2">
        <v>9155.0</v>
      </c>
      <c r="N378" s="2">
        <v>3.0</v>
      </c>
      <c r="O378" s="3">
        <v>1595.752624</v>
      </c>
      <c r="P378" s="7" t="str">
        <f>VLOOKUP(A378,'New Data'!A:E,2,FALSE)</f>
        <v>Female</v>
      </c>
      <c r="Q378" s="7">
        <f>VLOOKUP(A378,'New Data'!A:E,3,FALSE)</f>
        <v>34</v>
      </c>
      <c r="R378" s="7" t="str">
        <f>VLOOKUP(A378,'New Data'!A:E,4,FALSE)</f>
        <v>Georgia</v>
      </c>
      <c r="S378" s="9">
        <f>VLOOKUP(A378,'New Data'!A:E,5,FALSE)</f>
        <v>45415</v>
      </c>
      <c r="T378" s="10">
        <f t="shared" si="3"/>
        <v>531.9175413</v>
      </c>
      <c r="U378" s="11">
        <f t="shared" si="4"/>
        <v>0.006031804058</v>
      </c>
      <c r="V378" s="12">
        <f t="shared" si="5"/>
        <v>24.17807006</v>
      </c>
      <c r="W378" s="10">
        <f t="shared" si="6"/>
        <v>145.8373811</v>
      </c>
      <c r="X378" s="11">
        <f t="shared" si="7"/>
        <v>0.02741729117</v>
      </c>
    </row>
    <row r="379">
      <c r="A379" s="7" t="str">
        <f t="shared" si="1"/>
        <v>XNMNN2508C</v>
      </c>
      <c r="B379" s="2" t="s">
        <v>1747</v>
      </c>
      <c r="C379" s="2" t="s">
        <v>1748</v>
      </c>
      <c r="D379" s="7" t="str">
        <f t="shared" si="2"/>
        <v>320x50 </v>
      </c>
      <c r="E379" s="2" t="s">
        <v>960</v>
      </c>
      <c r="F379" s="2" t="s">
        <v>36</v>
      </c>
      <c r="G379" s="8" t="s">
        <v>1749</v>
      </c>
      <c r="H379" s="2" t="s">
        <v>89</v>
      </c>
      <c r="I379" s="2" t="s">
        <v>31</v>
      </c>
      <c r="J379" s="2">
        <v>9157.0</v>
      </c>
      <c r="K379" s="2">
        <v>60.0</v>
      </c>
      <c r="L379" s="2">
        <v>4520.0</v>
      </c>
      <c r="M379" s="2">
        <v>8037.0</v>
      </c>
      <c r="N379" s="2">
        <v>2.0</v>
      </c>
      <c r="O379" s="3">
        <v>1449.177804</v>
      </c>
      <c r="P379" s="7" t="str">
        <f>VLOOKUP(A379,'New Data'!A:E,2,FALSE)</f>
        <v>Female</v>
      </c>
      <c r="Q379" s="7">
        <f>VLOOKUP(A379,'New Data'!A:E,3,FALSE)</f>
        <v>43</v>
      </c>
      <c r="R379" s="7" t="str">
        <f>VLOOKUP(A379,'New Data'!A:E,4,FALSE)</f>
        <v>Colorado</v>
      </c>
      <c r="S379" s="9">
        <f>VLOOKUP(A379,'New Data'!A:E,5,FALSE)</f>
        <v>45405</v>
      </c>
      <c r="T379" s="10">
        <f t="shared" si="3"/>
        <v>724.588902</v>
      </c>
      <c r="U379" s="11">
        <f t="shared" si="4"/>
        <v>0.006552364311</v>
      </c>
      <c r="V379" s="12">
        <f t="shared" si="5"/>
        <v>24.1529634</v>
      </c>
      <c r="W379" s="10">
        <f t="shared" si="6"/>
        <v>158.2590154</v>
      </c>
      <c r="X379" s="11">
        <f t="shared" si="7"/>
        <v>0.02184121437</v>
      </c>
    </row>
    <row r="380">
      <c r="A380" s="7" t="str">
        <f t="shared" si="1"/>
        <v>ELGKR4105C</v>
      </c>
      <c r="B380" s="2" t="s">
        <v>1289</v>
      </c>
      <c r="C380" s="2" t="s">
        <v>1290</v>
      </c>
      <c r="D380" s="7" t="str">
        <f t="shared" si="2"/>
        <v>320x50 </v>
      </c>
      <c r="E380" s="2" t="s">
        <v>206</v>
      </c>
      <c r="F380" s="2" t="s">
        <v>36</v>
      </c>
      <c r="G380" s="8" t="s">
        <v>196</v>
      </c>
      <c r="H380" s="2" t="s">
        <v>62</v>
      </c>
      <c r="I380" s="2" t="s">
        <v>31</v>
      </c>
      <c r="J380" s="2">
        <v>12592.0</v>
      </c>
      <c r="K380" s="2">
        <v>63.0</v>
      </c>
      <c r="L380" s="2">
        <v>7472.0</v>
      </c>
      <c r="M380" s="2">
        <v>11687.0</v>
      </c>
      <c r="N380" s="2">
        <v>4.0</v>
      </c>
      <c r="O380" s="3">
        <v>1521.185189</v>
      </c>
      <c r="P380" s="7" t="str">
        <f>VLOOKUP(A380,'New Data'!A:E,2,FALSE)</f>
        <v>Male</v>
      </c>
      <c r="Q380" s="7">
        <f>VLOOKUP(A380,'New Data'!A:E,3,FALSE)</f>
        <v>35</v>
      </c>
      <c r="R380" s="7" t="str">
        <f>VLOOKUP(A380,'New Data'!A:E,4,FALSE)</f>
        <v>Arkansas</v>
      </c>
      <c r="S380" s="9">
        <f>VLOOKUP(A380,'New Data'!A:E,5,FALSE)</f>
        <v>45320</v>
      </c>
      <c r="T380" s="10">
        <f t="shared" si="3"/>
        <v>380.2962973</v>
      </c>
      <c r="U380" s="11">
        <f t="shared" si="4"/>
        <v>0.00500317662</v>
      </c>
      <c r="V380" s="12">
        <f t="shared" si="5"/>
        <v>24.14579665</v>
      </c>
      <c r="W380" s="10">
        <f t="shared" si="6"/>
        <v>120.8056853</v>
      </c>
      <c r="X380" s="11">
        <f t="shared" si="7"/>
        <v>0.03176620076</v>
      </c>
    </row>
    <row r="381">
      <c r="A381" s="7" t="str">
        <f t="shared" si="1"/>
        <v>RUXTH5361L</v>
      </c>
      <c r="B381" s="2" t="s">
        <v>1574</v>
      </c>
      <c r="C381" s="2" t="s">
        <v>1575</v>
      </c>
      <c r="D381" s="7" t="str">
        <f t="shared" si="2"/>
        <v>300x250 </v>
      </c>
      <c r="E381" s="2" t="s">
        <v>1576</v>
      </c>
      <c r="F381" s="2" t="s">
        <v>41</v>
      </c>
      <c r="G381" s="8" t="s">
        <v>1577</v>
      </c>
      <c r="H381" s="2" t="s">
        <v>786</v>
      </c>
      <c r="I381" s="2" t="s">
        <v>43</v>
      </c>
      <c r="J381" s="2">
        <v>11668.0</v>
      </c>
      <c r="K381" s="2">
        <v>110.0</v>
      </c>
      <c r="L381" s="2">
        <v>7860.0</v>
      </c>
      <c r="M381" s="2">
        <v>11009.0</v>
      </c>
      <c r="N381" s="2">
        <v>5.0</v>
      </c>
      <c r="O381" s="3">
        <v>2653.981579</v>
      </c>
      <c r="P381" s="7" t="str">
        <f>VLOOKUP(A381,'New Data'!A:E,2,FALSE)</f>
        <v>Male</v>
      </c>
      <c r="Q381" s="7">
        <f>VLOOKUP(A381,'New Data'!A:E,3,FALSE)</f>
        <v>49</v>
      </c>
      <c r="R381" s="7" t="str">
        <f>VLOOKUP(A381,'New Data'!A:E,4,FALSE)</f>
        <v>Georgia</v>
      </c>
      <c r="S381" s="9">
        <f>VLOOKUP(A381,'New Data'!A:E,5,FALSE)</f>
        <v>44949</v>
      </c>
      <c r="T381" s="10">
        <f t="shared" si="3"/>
        <v>530.7963158</v>
      </c>
      <c r="U381" s="11">
        <f t="shared" si="4"/>
        <v>0.009427494001</v>
      </c>
      <c r="V381" s="12">
        <f t="shared" si="5"/>
        <v>24.12710526</v>
      </c>
      <c r="W381" s="10">
        <f t="shared" si="6"/>
        <v>227.4581401</v>
      </c>
      <c r="X381" s="11">
        <f t="shared" si="7"/>
        <v>0.04285224546</v>
      </c>
    </row>
    <row r="382">
      <c r="A382" s="7" t="str">
        <f t="shared" si="1"/>
        <v>WASAZ7091S</v>
      </c>
      <c r="B382" s="2" t="s">
        <v>545</v>
      </c>
      <c r="C382" s="2" t="s">
        <v>546</v>
      </c>
      <c r="D382" s="7" t="str">
        <f t="shared" si="2"/>
        <v>320x50 </v>
      </c>
      <c r="E382" s="2" t="s">
        <v>547</v>
      </c>
      <c r="F382" s="2" t="s">
        <v>28</v>
      </c>
      <c r="G382" s="8" t="s">
        <v>548</v>
      </c>
      <c r="H382" s="2" t="s">
        <v>30</v>
      </c>
      <c r="I382" s="2" t="s">
        <v>31</v>
      </c>
      <c r="J382" s="2">
        <v>22180.0</v>
      </c>
      <c r="K382" s="2">
        <v>60.0</v>
      </c>
      <c r="L382" s="2">
        <v>4835.0</v>
      </c>
      <c r="M382" s="2">
        <v>19291.0</v>
      </c>
      <c r="N382" s="2">
        <v>9.0</v>
      </c>
      <c r="O382" s="3">
        <v>1441.631095</v>
      </c>
      <c r="P382" s="7" t="str">
        <f>VLOOKUP(A382,'New Data'!A:E,2,FALSE)</f>
        <v>Female</v>
      </c>
      <c r="Q382" s="7">
        <f>VLOOKUP(A382,'New Data'!A:E,3,FALSE)</f>
        <v>64</v>
      </c>
      <c r="R382" s="7" t="str">
        <f>VLOOKUP(A382,'New Data'!A:E,4,FALSE)</f>
        <v>Florida</v>
      </c>
      <c r="S382" s="9">
        <f>VLOOKUP(A382,'New Data'!A:E,5,FALSE)</f>
        <v>44927</v>
      </c>
      <c r="T382" s="10">
        <f t="shared" si="3"/>
        <v>160.1812328</v>
      </c>
      <c r="U382" s="11">
        <f t="shared" si="4"/>
        <v>0.002705139766</v>
      </c>
      <c r="V382" s="12">
        <f t="shared" si="5"/>
        <v>24.02718492</v>
      </c>
      <c r="W382" s="10">
        <f t="shared" si="6"/>
        <v>64.99689337</v>
      </c>
      <c r="X382" s="11">
        <f t="shared" si="7"/>
        <v>0.04057709648</v>
      </c>
    </row>
    <row r="383">
      <c r="A383" s="7" t="str">
        <f t="shared" si="1"/>
        <v>QFWII4772P</v>
      </c>
      <c r="B383" s="2" t="s">
        <v>372</v>
      </c>
      <c r="C383" s="2" t="s">
        <v>373</v>
      </c>
      <c r="D383" s="7" t="str">
        <f t="shared" si="2"/>
        <v>320x50 </v>
      </c>
      <c r="E383" s="2" t="s">
        <v>374</v>
      </c>
      <c r="F383" s="2" t="s">
        <v>28</v>
      </c>
      <c r="G383" s="8" t="s">
        <v>375</v>
      </c>
      <c r="H383" s="2" t="s">
        <v>30</v>
      </c>
      <c r="I383" s="2" t="s">
        <v>31</v>
      </c>
      <c r="J383" s="2">
        <v>29092.0</v>
      </c>
      <c r="K383" s="2">
        <v>75.0</v>
      </c>
      <c r="L383" s="2">
        <v>16986.0</v>
      </c>
      <c r="M383" s="2">
        <v>26606.0</v>
      </c>
      <c r="N383" s="2">
        <v>15.0</v>
      </c>
      <c r="O383" s="3">
        <v>1801.058111</v>
      </c>
      <c r="P383" s="7" t="str">
        <f>VLOOKUP(A383,'New Data'!A:E,2,FALSE)</f>
        <v>Male</v>
      </c>
      <c r="Q383" s="7">
        <f>VLOOKUP(A383,'New Data'!A:E,3,FALSE)</f>
        <v>58</v>
      </c>
      <c r="R383" s="7" t="str">
        <f>VLOOKUP(A383,'New Data'!A:E,4,FALSE)</f>
        <v>Idaho</v>
      </c>
      <c r="S383" s="9">
        <f>VLOOKUP(A383,'New Data'!A:E,5,FALSE)</f>
        <v>45468</v>
      </c>
      <c r="T383" s="10">
        <f t="shared" si="3"/>
        <v>120.0705407</v>
      </c>
      <c r="U383" s="11">
        <f t="shared" si="4"/>
        <v>0.002578028324</v>
      </c>
      <c r="V383" s="12">
        <f t="shared" si="5"/>
        <v>24.01410815</v>
      </c>
      <c r="W383" s="10">
        <f t="shared" si="6"/>
        <v>61.90905098</v>
      </c>
      <c r="X383" s="11">
        <f t="shared" si="7"/>
        <v>0.05156056648</v>
      </c>
    </row>
    <row r="384">
      <c r="A384" s="7" t="str">
        <f t="shared" si="1"/>
        <v>XSQXY8178A</v>
      </c>
      <c r="B384" s="2" t="s">
        <v>1549</v>
      </c>
      <c r="C384" s="2" t="s">
        <v>1550</v>
      </c>
      <c r="D384" s="7" t="str">
        <f t="shared" si="2"/>
        <v>300x250 </v>
      </c>
      <c r="E384" s="2" t="s">
        <v>74</v>
      </c>
      <c r="F384" s="2" t="s">
        <v>36</v>
      </c>
      <c r="G384" s="8" t="s">
        <v>1551</v>
      </c>
      <c r="H384" s="2" t="s">
        <v>30</v>
      </c>
      <c r="I384" s="2" t="s">
        <v>31</v>
      </c>
      <c r="J384" s="2">
        <v>14984.0</v>
      </c>
      <c r="K384" s="2">
        <v>63.0</v>
      </c>
      <c r="L384" s="2">
        <v>9614.0</v>
      </c>
      <c r="M384" s="2">
        <v>14086.0</v>
      </c>
      <c r="N384" s="2">
        <v>3.0</v>
      </c>
      <c r="O384" s="3">
        <v>1505.009635</v>
      </c>
      <c r="P384" s="7" t="str">
        <f>VLOOKUP(A384,'New Data'!A:E,2,FALSE)</f>
        <v>Female</v>
      </c>
      <c r="Q384" s="7">
        <f>VLOOKUP(A384,'New Data'!A:E,3,FALSE)</f>
        <v>64</v>
      </c>
      <c r="R384" s="7" t="str">
        <f>VLOOKUP(A384,'New Data'!A:E,4,FALSE)</f>
        <v>Washington</v>
      </c>
      <c r="S384" s="9">
        <f>VLOOKUP(A384,'New Data'!A:E,5,FALSE)</f>
        <v>45560</v>
      </c>
      <c r="T384" s="10">
        <f t="shared" si="3"/>
        <v>501.6698783</v>
      </c>
      <c r="U384" s="11">
        <f t="shared" si="4"/>
        <v>0.004204484784</v>
      </c>
      <c r="V384" s="12">
        <f t="shared" si="5"/>
        <v>23.88904183</v>
      </c>
      <c r="W384" s="10">
        <f t="shared" si="6"/>
        <v>100.4411129</v>
      </c>
      <c r="X384" s="11">
        <f t="shared" si="7"/>
        <v>0.02002135611</v>
      </c>
    </row>
    <row r="385">
      <c r="A385" s="7" t="str">
        <f t="shared" si="1"/>
        <v>ZXILD0744S</v>
      </c>
      <c r="B385" s="2" t="s">
        <v>1321</v>
      </c>
      <c r="C385" s="2" t="s">
        <v>1322</v>
      </c>
      <c r="D385" s="7" t="str">
        <f t="shared" si="2"/>
        <v>300x250 </v>
      </c>
      <c r="E385" s="2" t="s">
        <v>393</v>
      </c>
      <c r="F385" s="2" t="s">
        <v>28</v>
      </c>
      <c r="G385" s="8" t="s">
        <v>468</v>
      </c>
      <c r="H385" s="2" t="s">
        <v>30</v>
      </c>
      <c r="I385" s="2" t="s">
        <v>53</v>
      </c>
      <c r="J385" s="2">
        <v>31625.0</v>
      </c>
      <c r="K385" s="2">
        <v>99.0</v>
      </c>
      <c r="L385" s="2">
        <v>23764.0</v>
      </c>
      <c r="M385" s="2">
        <v>29364.0</v>
      </c>
      <c r="N385" s="2">
        <v>6.0</v>
      </c>
      <c r="O385" s="3">
        <v>2360.555244</v>
      </c>
      <c r="P385" s="7" t="str">
        <f>VLOOKUP(A385,'New Data'!A:E,2,FALSE)</f>
        <v>Male</v>
      </c>
      <c r="Q385" s="7">
        <f>VLOOKUP(A385,'New Data'!A:E,3,FALSE)</f>
        <v>53</v>
      </c>
      <c r="R385" s="7" t="str">
        <f>VLOOKUP(A385,'New Data'!A:E,4,FALSE)</f>
        <v>Wyoming</v>
      </c>
      <c r="S385" s="9">
        <f>VLOOKUP(A385,'New Data'!A:E,5,FALSE)</f>
        <v>45121</v>
      </c>
      <c r="T385" s="10">
        <f t="shared" si="3"/>
        <v>393.425874</v>
      </c>
      <c r="U385" s="11">
        <f t="shared" si="4"/>
        <v>0.003130434783</v>
      </c>
      <c r="V385" s="12">
        <f t="shared" si="5"/>
        <v>23.84399236</v>
      </c>
      <c r="W385" s="10">
        <f t="shared" si="6"/>
        <v>74.64206305</v>
      </c>
      <c r="X385" s="11">
        <f t="shared" si="7"/>
        <v>0.01897233202</v>
      </c>
    </row>
    <row r="386">
      <c r="A386" s="7" t="str">
        <f t="shared" si="1"/>
        <v>YXUGJ2459B</v>
      </c>
      <c r="B386" s="2" t="s">
        <v>416</v>
      </c>
      <c r="C386" s="2" t="s">
        <v>417</v>
      </c>
      <c r="D386" s="7" t="str">
        <f t="shared" si="2"/>
        <v>300x250 </v>
      </c>
      <c r="E386" s="2" t="s">
        <v>418</v>
      </c>
      <c r="F386" s="2" t="s">
        <v>41</v>
      </c>
      <c r="G386" s="8" t="s">
        <v>419</v>
      </c>
      <c r="H386" s="2" t="s">
        <v>89</v>
      </c>
      <c r="I386" s="2" t="s">
        <v>53</v>
      </c>
      <c r="J386" s="2">
        <v>16628.0</v>
      </c>
      <c r="K386" s="2">
        <v>70.0</v>
      </c>
      <c r="L386" s="2">
        <v>7974.0</v>
      </c>
      <c r="M386" s="2">
        <v>15969.0</v>
      </c>
      <c r="N386" s="2">
        <v>13.0</v>
      </c>
      <c r="O386" s="3">
        <v>1665.965851</v>
      </c>
      <c r="P386" s="7" t="str">
        <f>VLOOKUP(A386,'New Data'!A:E,2,FALSE)</f>
        <v>Male</v>
      </c>
      <c r="Q386" s="7">
        <f>VLOOKUP(A386,'New Data'!A:E,3,FALSE)</f>
        <v>38</v>
      </c>
      <c r="R386" s="7" t="str">
        <f>VLOOKUP(A386,'New Data'!A:E,4,FALSE)</f>
        <v>Missouri</v>
      </c>
      <c r="S386" s="9">
        <f>VLOOKUP(A386,'New Data'!A:E,5,FALSE)</f>
        <v>45173</v>
      </c>
      <c r="T386" s="10">
        <f t="shared" si="3"/>
        <v>128.1512193</v>
      </c>
      <c r="U386" s="11">
        <f t="shared" si="4"/>
        <v>0.004209766659</v>
      </c>
      <c r="V386" s="12">
        <f t="shared" si="5"/>
        <v>23.79951216</v>
      </c>
      <c r="W386" s="10">
        <f t="shared" si="6"/>
        <v>100.1903928</v>
      </c>
      <c r="X386" s="11">
        <f t="shared" si="7"/>
        <v>0.0781813808</v>
      </c>
    </row>
    <row r="387">
      <c r="A387" s="7" t="str">
        <f t="shared" si="1"/>
        <v>NGAMR1003C</v>
      </c>
      <c r="B387" s="2" t="s">
        <v>1192</v>
      </c>
      <c r="C387" s="2" t="s">
        <v>1193</v>
      </c>
      <c r="D387" s="7" t="str">
        <f t="shared" si="2"/>
        <v>320x50 </v>
      </c>
      <c r="E387" s="2" t="s">
        <v>1194</v>
      </c>
      <c r="F387" s="2" t="s">
        <v>36</v>
      </c>
      <c r="G387" s="8" t="s">
        <v>379</v>
      </c>
      <c r="H387" s="2" t="s">
        <v>30</v>
      </c>
      <c r="I387" s="2" t="s">
        <v>31</v>
      </c>
      <c r="J387" s="2">
        <v>16580.0</v>
      </c>
      <c r="K387" s="2">
        <v>84.0</v>
      </c>
      <c r="L387" s="2">
        <v>11928.0</v>
      </c>
      <c r="M387" s="2">
        <v>14527.0</v>
      </c>
      <c r="N387" s="2">
        <v>6.0</v>
      </c>
      <c r="O387" s="3">
        <v>1965.738947</v>
      </c>
      <c r="P387" s="7" t="str">
        <f>VLOOKUP(A387,'New Data'!A:E,2,FALSE)</f>
        <v>Male</v>
      </c>
      <c r="Q387" s="7">
        <f>VLOOKUP(A387,'New Data'!A:E,3,FALSE)</f>
        <v>52</v>
      </c>
      <c r="R387" s="7" t="str">
        <f>VLOOKUP(A387,'New Data'!A:E,4,FALSE)</f>
        <v>Nebraska</v>
      </c>
      <c r="S387" s="9">
        <f>VLOOKUP(A387,'New Data'!A:E,5,FALSE)</f>
        <v>45242</v>
      </c>
      <c r="T387" s="10">
        <f t="shared" si="3"/>
        <v>327.6231578</v>
      </c>
      <c r="U387" s="11">
        <f t="shared" si="4"/>
        <v>0.005066344994</v>
      </c>
      <c r="V387" s="12">
        <f t="shared" si="5"/>
        <v>23.40165413</v>
      </c>
      <c r="W387" s="10">
        <f t="shared" si="6"/>
        <v>118.5608533</v>
      </c>
      <c r="X387" s="11">
        <f t="shared" si="7"/>
        <v>0.03618817853</v>
      </c>
    </row>
    <row r="388">
      <c r="A388" s="7" t="str">
        <f t="shared" si="1"/>
        <v>GSFPR8052D</v>
      </c>
      <c r="B388" s="2" t="s">
        <v>1692</v>
      </c>
      <c r="C388" s="2" t="s">
        <v>1693</v>
      </c>
      <c r="D388" s="7" t="str">
        <f t="shared" si="2"/>
        <v>300x250 </v>
      </c>
      <c r="E388" s="2" t="s">
        <v>1694</v>
      </c>
      <c r="F388" s="2" t="s">
        <v>66</v>
      </c>
      <c r="G388" s="8" t="s">
        <v>1301</v>
      </c>
      <c r="H388" s="2" t="s">
        <v>62</v>
      </c>
      <c r="I388" s="2" t="s">
        <v>53</v>
      </c>
      <c r="J388" s="2">
        <v>95644.0</v>
      </c>
      <c r="K388" s="2">
        <v>240.0</v>
      </c>
      <c r="L388" s="2">
        <v>13294.0</v>
      </c>
      <c r="M388" s="2">
        <v>86775.0</v>
      </c>
      <c r="N388" s="2">
        <v>9.0</v>
      </c>
      <c r="O388" s="3">
        <v>5587.763675</v>
      </c>
      <c r="P388" s="7" t="str">
        <f>VLOOKUP(A388,'New Data'!A:E,2,FALSE)</f>
        <v>Female</v>
      </c>
      <c r="Q388" s="7">
        <f>VLOOKUP(A388,'New Data'!A:E,3,FALSE)</f>
        <v>28</v>
      </c>
      <c r="R388" s="7" t="str">
        <f>VLOOKUP(A388,'New Data'!A:E,4,FALSE)</f>
        <v>West Virginia</v>
      </c>
      <c r="S388" s="9">
        <f>VLOOKUP(A388,'New Data'!A:E,5,FALSE)</f>
        <v>45462</v>
      </c>
      <c r="T388" s="10">
        <f t="shared" si="3"/>
        <v>620.8626306</v>
      </c>
      <c r="U388" s="11">
        <f t="shared" si="4"/>
        <v>0.002509305341</v>
      </c>
      <c r="V388" s="12">
        <f t="shared" si="5"/>
        <v>23.28234865</v>
      </c>
      <c r="W388" s="10">
        <f t="shared" si="6"/>
        <v>58.4225218</v>
      </c>
      <c r="X388" s="11">
        <f t="shared" si="7"/>
        <v>0.009409895027</v>
      </c>
    </row>
    <row r="389">
      <c r="A389" s="7" t="str">
        <f t="shared" si="1"/>
        <v>EWNTA2102E</v>
      </c>
      <c r="B389" s="2" t="s">
        <v>252</v>
      </c>
      <c r="C389" s="2" t="s">
        <v>253</v>
      </c>
      <c r="D389" s="7" t="str">
        <f t="shared" si="2"/>
        <v>300x250 </v>
      </c>
      <c r="E389" s="2" t="s">
        <v>254</v>
      </c>
      <c r="F389" s="2" t="s">
        <v>28</v>
      </c>
      <c r="G389" s="8" t="s">
        <v>255</v>
      </c>
      <c r="H389" s="2" t="s">
        <v>212</v>
      </c>
      <c r="I389" s="2" t="s">
        <v>53</v>
      </c>
      <c r="J389" s="2">
        <v>16325.0</v>
      </c>
      <c r="K389" s="2">
        <v>78.0</v>
      </c>
      <c r="L389" s="2">
        <v>9558.0</v>
      </c>
      <c r="M389" s="2">
        <v>15426.0</v>
      </c>
      <c r="N389" s="2">
        <v>21.0</v>
      </c>
      <c r="O389" s="3">
        <v>1814.098581</v>
      </c>
      <c r="P389" s="7" t="str">
        <f>VLOOKUP(A389,'New Data'!A:E,2,FALSE)</f>
        <v>Female</v>
      </c>
      <c r="Q389" s="7">
        <f>VLOOKUP(A389,'New Data'!A:E,3,FALSE)</f>
        <v>27</v>
      </c>
      <c r="R389" s="7" t="str">
        <f>VLOOKUP(A389,'New Data'!A:E,4,FALSE)</f>
        <v>Indiana</v>
      </c>
      <c r="S389" s="9">
        <f>VLOOKUP(A389,'New Data'!A:E,5,FALSE)</f>
        <v>44945</v>
      </c>
      <c r="T389" s="10">
        <f t="shared" si="3"/>
        <v>86.38564671</v>
      </c>
      <c r="U389" s="11">
        <f t="shared" si="4"/>
        <v>0.004777947933</v>
      </c>
      <c r="V389" s="12">
        <f t="shared" si="5"/>
        <v>23.25767412</v>
      </c>
      <c r="W389" s="10">
        <f t="shared" si="6"/>
        <v>111.123956</v>
      </c>
      <c r="X389" s="11">
        <f t="shared" si="7"/>
        <v>0.1286370597</v>
      </c>
    </row>
    <row r="390">
      <c r="A390" s="7" t="str">
        <f t="shared" si="1"/>
        <v>VSEBV0477I</v>
      </c>
      <c r="B390" s="2" t="s">
        <v>1558</v>
      </c>
      <c r="C390" s="2" t="s">
        <v>1559</v>
      </c>
      <c r="D390" s="7" t="str">
        <f t="shared" si="2"/>
        <v>320x50 </v>
      </c>
      <c r="E390" s="2" t="s">
        <v>1560</v>
      </c>
      <c r="F390" s="2" t="s">
        <v>28</v>
      </c>
      <c r="G390" s="8" t="s">
        <v>1561</v>
      </c>
      <c r="H390" s="2" t="s">
        <v>1562</v>
      </c>
      <c r="I390" s="2" t="s">
        <v>31</v>
      </c>
      <c r="J390" s="2">
        <v>16956.0</v>
      </c>
      <c r="K390" s="2">
        <v>65.0</v>
      </c>
      <c r="L390" s="2">
        <v>7553.0</v>
      </c>
      <c r="M390" s="2">
        <v>15201.0</v>
      </c>
      <c r="N390" s="2">
        <v>3.0</v>
      </c>
      <c r="O390" s="3">
        <v>1502.680139</v>
      </c>
      <c r="P390" s="7" t="str">
        <f>VLOOKUP(A390,'New Data'!A:E,2,FALSE)</f>
        <v>Female</v>
      </c>
      <c r="Q390" s="7">
        <f>VLOOKUP(A390,'New Data'!A:E,3,FALSE)</f>
        <v>37</v>
      </c>
      <c r="R390" s="7" t="str">
        <f>VLOOKUP(A390,'New Data'!A:E,4,FALSE)</f>
        <v>Delaware</v>
      </c>
      <c r="S390" s="9">
        <f>VLOOKUP(A390,'New Data'!A:E,5,FALSE)</f>
        <v>45213</v>
      </c>
      <c r="T390" s="10">
        <f t="shared" si="3"/>
        <v>500.8933797</v>
      </c>
      <c r="U390" s="11">
        <f t="shared" si="4"/>
        <v>0.003833451286</v>
      </c>
      <c r="V390" s="12">
        <f t="shared" si="5"/>
        <v>23.11815598</v>
      </c>
      <c r="W390" s="10">
        <f t="shared" si="6"/>
        <v>88.62232478</v>
      </c>
      <c r="X390" s="11">
        <f t="shared" si="7"/>
        <v>0.01769285209</v>
      </c>
    </row>
    <row r="391">
      <c r="A391" s="7" t="str">
        <f t="shared" si="1"/>
        <v>VPCIP7254I</v>
      </c>
      <c r="B391" s="2" t="s">
        <v>1347</v>
      </c>
      <c r="C391" s="2" t="s">
        <v>1348</v>
      </c>
      <c r="D391" s="7" t="str">
        <f t="shared" si="2"/>
        <v>300x250 </v>
      </c>
      <c r="E391" s="2" t="s">
        <v>1349</v>
      </c>
      <c r="F391" s="2" t="s">
        <v>66</v>
      </c>
      <c r="G391" s="8" t="s">
        <v>1350</v>
      </c>
      <c r="H391" s="2" t="s">
        <v>30</v>
      </c>
      <c r="I391" s="2" t="s">
        <v>31</v>
      </c>
      <c r="J391" s="2">
        <v>12864.0</v>
      </c>
      <c r="K391" s="2">
        <v>84.0</v>
      </c>
      <c r="L391" s="2">
        <v>5549.0</v>
      </c>
      <c r="M391" s="2">
        <v>11852.0</v>
      </c>
      <c r="N391" s="2">
        <v>5.0</v>
      </c>
      <c r="O391" s="3">
        <v>1905.889693</v>
      </c>
      <c r="P391" s="7" t="str">
        <f>VLOOKUP(A391,'New Data'!A:E,2,FALSE)</f>
        <v>Male</v>
      </c>
      <c r="Q391" s="7">
        <f>VLOOKUP(A391,'New Data'!A:E,3,FALSE)</f>
        <v>37</v>
      </c>
      <c r="R391" s="7" t="str">
        <f>VLOOKUP(A391,'New Data'!A:E,4,FALSE)</f>
        <v>Pennsylvania</v>
      </c>
      <c r="S391" s="9">
        <f>VLOOKUP(A391,'New Data'!A:E,5,FALSE)</f>
        <v>45071</v>
      </c>
      <c r="T391" s="10">
        <f t="shared" si="3"/>
        <v>381.1779386</v>
      </c>
      <c r="U391" s="11">
        <f t="shared" si="4"/>
        <v>0.006529850746</v>
      </c>
      <c r="V391" s="12">
        <f t="shared" si="5"/>
        <v>22.68916301</v>
      </c>
      <c r="W391" s="10">
        <f t="shared" si="6"/>
        <v>148.156848</v>
      </c>
      <c r="X391" s="11">
        <f t="shared" si="7"/>
        <v>0.0388681592</v>
      </c>
    </row>
    <row r="392">
      <c r="A392" s="7" t="str">
        <f t="shared" si="1"/>
        <v>EVNAW4640F</v>
      </c>
      <c r="B392" s="2" t="s">
        <v>647</v>
      </c>
      <c r="C392" s="2" t="s">
        <v>648</v>
      </c>
      <c r="D392" s="7" t="str">
        <f t="shared" si="2"/>
        <v>300x250 </v>
      </c>
      <c r="E392" s="2" t="s">
        <v>649</v>
      </c>
      <c r="F392" s="2" t="s">
        <v>36</v>
      </c>
      <c r="G392" s="8" t="s">
        <v>181</v>
      </c>
      <c r="H392" s="2" t="s">
        <v>89</v>
      </c>
      <c r="I392" s="2" t="s">
        <v>31</v>
      </c>
      <c r="J392" s="2">
        <v>19464.0</v>
      </c>
      <c r="K392" s="2">
        <v>68.0</v>
      </c>
      <c r="L392" s="2">
        <v>11814.0</v>
      </c>
      <c r="M392" s="2">
        <v>17040.0</v>
      </c>
      <c r="N392" s="2">
        <v>9.0</v>
      </c>
      <c r="O392" s="3">
        <v>1540.46935</v>
      </c>
      <c r="P392" s="7" t="str">
        <f>VLOOKUP(A392,'New Data'!A:E,2,FALSE)</f>
        <v>Female</v>
      </c>
      <c r="Q392" s="7">
        <f>VLOOKUP(A392,'New Data'!A:E,3,FALSE)</f>
        <v>42</v>
      </c>
      <c r="R392" s="7" t="str">
        <f>VLOOKUP(A392,'New Data'!A:E,4,FALSE)</f>
        <v>South Dakota</v>
      </c>
      <c r="S392" s="9">
        <f>VLOOKUP(A392,'New Data'!A:E,5,FALSE)</f>
        <v>45188</v>
      </c>
      <c r="T392" s="10">
        <f t="shared" si="3"/>
        <v>171.1632611</v>
      </c>
      <c r="U392" s="11">
        <f t="shared" si="4"/>
        <v>0.003493629264</v>
      </c>
      <c r="V392" s="12">
        <f t="shared" si="5"/>
        <v>22.65396103</v>
      </c>
      <c r="W392" s="10">
        <f t="shared" si="6"/>
        <v>79.1445412</v>
      </c>
      <c r="X392" s="11">
        <f t="shared" si="7"/>
        <v>0.04623921085</v>
      </c>
    </row>
    <row r="393">
      <c r="A393" s="7" t="str">
        <f t="shared" si="1"/>
        <v>YEDWG7133W</v>
      </c>
      <c r="B393" s="2" t="s">
        <v>997</v>
      </c>
      <c r="C393" s="2" t="s">
        <v>998</v>
      </c>
      <c r="D393" s="7" t="str">
        <f t="shared" si="2"/>
        <v>300x250 </v>
      </c>
      <c r="E393" s="2" t="s">
        <v>999</v>
      </c>
      <c r="F393" s="2" t="s">
        <v>41</v>
      </c>
      <c r="G393" s="8" t="s">
        <v>207</v>
      </c>
      <c r="H393" s="2" t="s">
        <v>30</v>
      </c>
      <c r="I393" s="2" t="s">
        <v>53</v>
      </c>
      <c r="J393" s="2">
        <v>95655.0</v>
      </c>
      <c r="K393" s="2">
        <v>275.0</v>
      </c>
      <c r="L393" s="2">
        <v>9202.0</v>
      </c>
      <c r="M393" s="2">
        <v>85273.0</v>
      </c>
      <c r="N393" s="2">
        <v>24.0</v>
      </c>
      <c r="O393" s="3">
        <v>6189.416082</v>
      </c>
      <c r="P393" s="7" t="str">
        <f>VLOOKUP(A393,'New Data'!A:E,2,FALSE)</f>
        <v>Male</v>
      </c>
      <c r="Q393" s="7">
        <f>VLOOKUP(A393,'New Data'!A:E,3,FALSE)</f>
        <v>36</v>
      </c>
      <c r="R393" s="7" t="str">
        <f>VLOOKUP(A393,'New Data'!A:E,4,FALSE)</f>
        <v>New York</v>
      </c>
      <c r="S393" s="9">
        <f>VLOOKUP(A393,'New Data'!A:E,5,FALSE)</f>
        <v>45403</v>
      </c>
      <c r="T393" s="10">
        <f t="shared" si="3"/>
        <v>257.8923368</v>
      </c>
      <c r="U393" s="11">
        <f t="shared" si="4"/>
        <v>0.002874915059</v>
      </c>
      <c r="V393" s="12">
        <f t="shared" si="5"/>
        <v>22.50696757</v>
      </c>
      <c r="W393" s="10">
        <f t="shared" si="6"/>
        <v>64.70562001</v>
      </c>
      <c r="X393" s="11">
        <f t="shared" si="7"/>
        <v>0.02509016779</v>
      </c>
    </row>
    <row r="394">
      <c r="A394" s="7" t="str">
        <f t="shared" si="1"/>
        <v>YHRWV5518Y</v>
      </c>
      <c r="B394" s="2" t="s">
        <v>1473</v>
      </c>
      <c r="C394" s="2" t="s">
        <v>1474</v>
      </c>
      <c r="D394" s="7" t="str">
        <f t="shared" si="2"/>
        <v>320x50 </v>
      </c>
      <c r="E394" s="2" t="s">
        <v>1475</v>
      </c>
      <c r="F394" s="2" t="s">
        <v>28</v>
      </c>
      <c r="G394" s="8" t="s">
        <v>483</v>
      </c>
      <c r="H394" s="2" t="s">
        <v>30</v>
      </c>
      <c r="I394" s="2" t="s">
        <v>31</v>
      </c>
      <c r="J394" s="2">
        <v>17752.0</v>
      </c>
      <c r="K394" s="2">
        <v>98.0</v>
      </c>
      <c r="L394" s="2">
        <v>5855.0</v>
      </c>
      <c r="M394" s="2">
        <v>15753.0</v>
      </c>
      <c r="N394" s="2">
        <v>5.0</v>
      </c>
      <c r="O394" s="3">
        <v>2200.297094</v>
      </c>
      <c r="P394" s="7" t="str">
        <f>VLOOKUP(A394,'New Data'!A:E,2,FALSE)</f>
        <v>Female</v>
      </c>
      <c r="Q394" s="7">
        <f>VLOOKUP(A394,'New Data'!A:E,3,FALSE)</f>
        <v>25</v>
      </c>
      <c r="R394" s="7" t="str">
        <f>VLOOKUP(A394,'New Data'!A:E,4,FALSE)</f>
        <v>New Mexico</v>
      </c>
      <c r="S394" s="9">
        <f>VLOOKUP(A394,'New Data'!A:E,5,FALSE)</f>
        <v>45199</v>
      </c>
      <c r="T394" s="10">
        <f t="shared" si="3"/>
        <v>440.0594188</v>
      </c>
      <c r="U394" s="11">
        <f t="shared" si="4"/>
        <v>0.005520504732</v>
      </c>
      <c r="V394" s="12">
        <f t="shared" si="5"/>
        <v>22.45201116</v>
      </c>
      <c r="W394" s="10">
        <f t="shared" si="6"/>
        <v>123.9464339</v>
      </c>
      <c r="X394" s="11">
        <f t="shared" si="7"/>
        <v>0.02816584047</v>
      </c>
    </row>
    <row r="395">
      <c r="A395" s="7" t="str">
        <f t="shared" si="1"/>
        <v>JOJKS6529M</v>
      </c>
      <c r="B395" s="2" t="s">
        <v>1584</v>
      </c>
      <c r="C395" s="2" t="s">
        <v>1585</v>
      </c>
      <c r="D395" s="7" t="str">
        <f t="shared" si="2"/>
        <v>320x50 </v>
      </c>
      <c r="E395" s="2" t="s">
        <v>490</v>
      </c>
      <c r="F395" s="2" t="s">
        <v>66</v>
      </c>
      <c r="G395" s="8" t="s">
        <v>1586</v>
      </c>
      <c r="H395" s="2" t="s">
        <v>80</v>
      </c>
      <c r="I395" s="2" t="s">
        <v>31</v>
      </c>
      <c r="J395" s="2">
        <v>13655.0</v>
      </c>
      <c r="K395" s="2">
        <v>66.0</v>
      </c>
      <c r="L395" s="2">
        <v>9519.0</v>
      </c>
      <c r="M395" s="2">
        <v>13041.0</v>
      </c>
      <c r="N395" s="2">
        <v>3.0</v>
      </c>
      <c r="O395" s="3">
        <v>1475.245119</v>
      </c>
      <c r="P395" s="7" t="str">
        <f>VLOOKUP(A395,'New Data'!A:E,2,FALSE)</f>
        <v>Male</v>
      </c>
      <c r="Q395" s="7">
        <f>VLOOKUP(A395,'New Data'!A:E,3,FALSE)</f>
        <v>64</v>
      </c>
      <c r="R395" s="7" t="str">
        <f>VLOOKUP(A395,'New Data'!A:E,4,FALSE)</f>
        <v>North Carolina</v>
      </c>
      <c r="S395" s="9">
        <f>VLOOKUP(A395,'New Data'!A:E,5,FALSE)</f>
        <v>44942</v>
      </c>
      <c r="T395" s="10">
        <f t="shared" si="3"/>
        <v>491.748373</v>
      </c>
      <c r="U395" s="11">
        <f t="shared" si="4"/>
        <v>0.004833394361</v>
      </c>
      <c r="V395" s="12">
        <f t="shared" si="5"/>
        <v>22.35219877</v>
      </c>
      <c r="W395" s="10">
        <f t="shared" si="6"/>
        <v>108.0369915</v>
      </c>
      <c r="X395" s="11">
        <f t="shared" si="7"/>
        <v>0.02196997437</v>
      </c>
    </row>
    <row r="396">
      <c r="A396" s="7" t="str">
        <f t="shared" si="1"/>
        <v>ALJEC5836N</v>
      </c>
      <c r="B396" s="2" t="s">
        <v>1738</v>
      </c>
      <c r="C396" s="2" t="s">
        <v>1739</v>
      </c>
      <c r="D396" s="7" t="str">
        <f t="shared" si="2"/>
        <v>320x50 </v>
      </c>
      <c r="E396" s="2" t="s">
        <v>1740</v>
      </c>
      <c r="F396" s="2" t="s">
        <v>28</v>
      </c>
      <c r="G396" s="8" t="s">
        <v>449</v>
      </c>
      <c r="H396" s="2" t="s">
        <v>48</v>
      </c>
      <c r="I396" s="2" t="s">
        <v>31</v>
      </c>
      <c r="J396" s="2">
        <v>120603.0</v>
      </c>
      <c r="K396" s="2">
        <v>298.0</v>
      </c>
      <c r="L396" s="2">
        <v>47405.0</v>
      </c>
      <c r="M396" s="2">
        <v>100881.0</v>
      </c>
      <c r="N396" s="2">
        <v>10.0</v>
      </c>
      <c r="O396" s="3">
        <v>6633.532635</v>
      </c>
      <c r="P396" s="7" t="str">
        <f>VLOOKUP(A396,'New Data'!A:E,2,FALSE)</f>
        <v>Male</v>
      </c>
      <c r="Q396" s="7">
        <f>VLOOKUP(A396,'New Data'!A:E,3,FALSE)</f>
        <v>32</v>
      </c>
      <c r="R396" s="7" t="str">
        <f>VLOOKUP(A396,'New Data'!A:E,4,FALSE)</f>
        <v>Massachusetts</v>
      </c>
      <c r="S396" s="9">
        <f>VLOOKUP(A396,'New Data'!A:E,5,FALSE)</f>
        <v>45468</v>
      </c>
      <c r="T396" s="10">
        <f t="shared" si="3"/>
        <v>663.3532635</v>
      </c>
      <c r="U396" s="11">
        <f t="shared" si="4"/>
        <v>0.002470916976</v>
      </c>
      <c r="V396" s="12">
        <f t="shared" si="5"/>
        <v>22.26017663</v>
      </c>
      <c r="W396" s="10">
        <f t="shared" si="6"/>
        <v>55.00304831</v>
      </c>
      <c r="X396" s="11">
        <f t="shared" si="7"/>
        <v>0.008291667703</v>
      </c>
    </row>
    <row r="397">
      <c r="A397" s="7" t="str">
        <f t="shared" si="1"/>
        <v>MHCUS4399K</v>
      </c>
      <c r="B397" s="2" t="s">
        <v>420</v>
      </c>
      <c r="C397" s="2" t="s">
        <v>421</v>
      </c>
      <c r="D397" s="7" t="str">
        <f t="shared" si="2"/>
        <v>300x250 </v>
      </c>
      <c r="E397" s="2" t="s">
        <v>422</v>
      </c>
      <c r="F397" s="2" t="s">
        <v>28</v>
      </c>
      <c r="G397" s="8" t="s">
        <v>165</v>
      </c>
      <c r="H397" s="2" t="s">
        <v>30</v>
      </c>
      <c r="I397" s="2" t="s">
        <v>53</v>
      </c>
      <c r="J397" s="2">
        <v>19951.0</v>
      </c>
      <c r="K397" s="2">
        <v>81.0</v>
      </c>
      <c r="L397" s="2">
        <v>10511.0</v>
      </c>
      <c r="M397" s="2">
        <v>18132.0</v>
      </c>
      <c r="N397" s="2">
        <v>15.0</v>
      </c>
      <c r="O397" s="3">
        <v>1801.14885</v>
      </c>
      <c r="P397" s="7" t="str">
        <f>VLOOKUP(A397,'New Data'!A:E,2,FALSE)</f>
        <v>Male</v>
      </c>
      <c r="Q397" s="7">
        <f>VLOOKUP(A397,'New Data'!A:E,3,FALSE)</f>
        <v>50</v>
      </c>
      <c r="R397" s="7" t="str">
        <f>VLOOKUP(A397,'New Data'!A:E,4,FALSE)</f>
        <v>Illinois</v>
      </c>
      <c r="S397" s="9">
        <f>VLOOKUP(A397,'New Data'!A:E,5,FALSE)</f>
        <v>45205</v>
      </c>
      <c r="T397" s="10">
        <f t="shared" si="3"/>
        <v>120.07659</v>
      </c>
      <c r="U397" s="11">
        <f t="shared" si="4"/>
        <v>0.00405994687</v>
      </c>
      <c r="V397" s="12">
        <f t="shared" si="5"/>
        <v>22.23640556</v>
      </c>
      <c r="W397" s="10">
        <f t="shared" si="6"/>
        <v>90.27862513</v>
      </c>
      <c r="X397" s="11">
        <f t="shared" si="7"/>
        <v>0.07518420129</v>
      </c>
    </row>
    <row r="398">
      <c r="A398" s="7" t="str">
        <f t="shared" si="1"/>
        <v>DEIGT6412A</v>
      </c>
      <c r="B398" s="2" t="s">
        <v>1824</v>
      </c>
      <c r="C398" s="2" t="s">
        <v>1825</v>
      </c>
      <c r="D398" s="7" t="str">
        <f t="shared" si="2"/>
        <v>320x50 </v>
      </c>
      <c r="E398" s="2" t="s">
        <v>1826</v>
      </c>
      <c r="F398" s="2" t="s">
        <v>66</v>
      </c>
      <c r="G398" s="8" t="s">
        <v>726</v>
      </c>
      <c r="H398" s="2" t="s">
        <v>89</v>
      </c>
      <c r="I398" s="2" t="s">
        <v>31</v>
      </c>
      <c r="J398" s="2">
        <v>106151.0</v>
      </c>
      <c r="K398" s="2">
        <v>299.0</v>
      </c>
      <c r="L398" s="2">
        <v>75304.0</v>
      </c>
      <c r="M398" s="2">
        <v>99311.0</v>
      </c>
      <c r="N398" s="2">
        <v>9.0</v>
      </c>
      <c r="O398" s="3">
        <v>6616.88066</v>
      </c>
      <c r="P398" s="7" t="str">
        <f>VLOOKUP(A398,'New Data'!A:E,2,FALSE)</f>
        <v>Female</v>
      </c>
      <c r="Q398" s="7">
        <f>VLOOKUP(A398,'New Data'!A:E,3,FALSE)</f>
        <v>24</v>
      </c>
      <c r="R398" s="7" t="str">
        <f>VLOOKUP(A398,'New Data'!A:E,4,FALSE)</f>
        <v>Oregon</v>
      </c>
      <c r="S398" s="9">
        <f>VLOOKUP(A398,'New Data'!A:E,5,FALSE)</f>
        <v>45281</v>
      </c>
      <c r="T398" s="10">
        <f t="shared" si="3"/>
        <v>735.2089622</v>
      </c>
      <c r="U398" s="11">
        <f t="shared" si="4"/>
        <v>0.002816742188</v>
      </c>
      <c r="V398" s="12">
        <f t="shared" si="5"/>
        <v>22.13003565</v>
      </c>
      <c r="W398" s="10">
        <f t="shared" si="6"/>
        <v>62.33460504</v>
      </c>
      <c r="X398" s="11">
        <f t="shared" si="7"/>
        <v>0.008478488191</v>
      </c>
    </row>
    <row r="399">
      <c r="A399" s="7" t="str">
        <f t="shared" si="1"/>
        <v>RGVDH5612B</v>
      </c>
      <c r="B399" s="2" t="s">
        <v>569</v>
      </c>
      <c r="C399" s="2" t="s">
        <v>570</v>
      </c>
      <c r="D399" s="7" t="str">
        <f t="shared" si="2"/>
        <v>320x50 </v>
      </c>
      <c r="E399" s="2" t="s">
        <v>571</v>
      </c>
      <c r="F399" s="2" t="s">
        <v>36</v>
      </c>
      <c r="G399" s="8" t="s">
        <v>572</v>
      </c>
      <c r="H399" s="2" t="s">
        <v>62</v>
      </c>
      <c r="I399" s="2" t="s">
        <v>31</v>
      </c>
      <c r="J399" s="2">
        <v>19344.0</v>
      </c>
      <c r="K399" s="2">
        <v>68.0</v>
      </c>
      <c r="L399" s="2">
        <v>2353.0</v>
      </c>
      <c r="M399" s="2">
        <v>18261.0</v>
      </c>
      <c r="N399" s="2">
        <v>10.0</v>
      </c>
      <c r="O399" s="3">
        <v>1500.722291</v>
      </c>
      <c r="P399" s="7" t="str">
        <f>VLOOKUP(A399,'New Data'!A:E,2,FALSE)</f>
        <v>Male</v>
      </c>
      <c r="Q399" s="7">
        <f>VLOOKUP(A399,'New Data'!A:E,3,FALSE)</f>
        <v>56</v>
      </c>
      <c r="R399" s="7" t="str">
        <f>VLOOKUP(A399,'New Data'!A:E,4,FALSE)</f>
        <v>New Mexico</v>
      </c>
      <c r="S399" s="9">
        <f>VLOOKUP(A399,'New Data'!A:E,5,FALSE)</f>
        <v>44952</v>
      </c>
      <c r="T399" s="10">
        <f t="shared" si="3"/>
        <v>150.0722291</v>
      </c>
      <c r="U399" s="11">
        <f t="shared" si="4"/>
        <v>0.003515301902</v>
      </c>
      <c r="V399" s="12">
        <f t="shared" si="5"/>
        <v>22.06944546</v>
      </c>
      <c r="W399" s="10">
        <f t="shared" si="6"/>
        <v>77.5807636</v>
      </c>
      <c r="X399" s="11">
        <f t="shared" si="7"/>
        <v>0.05169561621</v>
      </c>
    </row>
    <row r="400">
      <c r="A400" s="7" t="str">
        <f t="shared" si="1"/>
        <v>QLYBJ6230S</v>
      </c>
      <c r="B400" s="2" t="s">
        <v>1668</v>
      </c>
      <c r="C400" s="2" t="s">
        <v>1669</v>
      </c>
      <c r="D400" s="7" t="str">
        <f t="shared" si="2"/>
        <v>320x50 </v>
      </c>
      <c r="E400" s="2" t="s">
        <v>1670</v>
      </c>
      <c r="F400" s="2" t="s">
        <v>36</v>
      </c>
      <c r="G400" s="8" t="s">
        <v>426</v>
      </c>
      <c r="H400" s="2" t="s">
        <v>62</v>
      </c>
      <c r="I400" s="2" t="s">
        <v>31</v>
      </c>
      <c r="J400" s="2">
        <v>12488.0</v>
      </c>
      <c r="K400" s="2">
        <v>99.0</v>
      </c>
      <c r="L400" s="2">
        <v>4021.0</v>
      </c>
      <c r="M400" s="2">
        <v>11403.0</v>
      </c>
      <c r="N400" s="2">
        <v>4.0</v>
      </c>
      <c r="O400" s="3">
        <v>2176.657469</v>
      </c>
      <c r="P400" s="7" t="str">
        <f>VLOOKUP(A400,'New Data'!A:E,2,FALSE)</f>
        <v>Male</v>
      </c>
      <c r="Q400" s="7">
        <f>VLOOKUP(A400,'New Data'!A:E,3,FALSE)</f>
        <v>64</v>
      </c>
      <c r="R400" s="7" t="str">
        <f>VLOOKUP(A400,'New Data'!A:E,4,FALSE)</f>
        <v>New Mexico</v>
      </c>
      <c r="S400" s="9">
        <f>VLOOKUP(A400,'New Data'!A:E,5,FALSE)</f>
        <v>45037</v>
      </c>
      <c r="T400" s="10">
        <f t="shared" si="3"/>
        <v>544.1643673</v>
      </c>
      <c r="U400" s="11">
        <f t="shared" si="4"/>
        <v>0.007927610506</v>
      </c>
      <c r="V400" s="12">
        <f t="shared" si="5"/>
        <v>21.98643908</v>
      </c>
      <c r="W400" s="10">
        <f t="shared" si="6"/>
        <v>174.2999254</v>
      </c>
      <c r="X400" s="11">
        <f t="shared" si="7"/>
        <v>0.03203074952</v>
      </c>
    </row>
    <row r="401">
      <c r="A401" s="7" t="str">
        <f t="shared" si="1"/>
        <v>KYCQN5930T</v>
      </c>
      <c r="B401" s="2" t="s">
        <v>1386</v>
      </c>
      <c r="C401" s="2" t="s">
        <v>1387</v>
      </c>
      <c r="D401" s="7" t="str">
        <f t="shared" si="2"/>
        <v>320x50 </v>
      </c>
      <c r="E401" s="2" t="s">
        <v>1388</v>
      </c>
      <c r="F401" s="2" t="s">
        <v>36</v>
      </c>
      <c r="G401" s="8" t="s">
        <v>1389</v>
      </c>
      <c r="H401" s="2" t="s">
        <v>234</v>
      </c>
      <c r="I401" s="2" t="s">
        <v>31</v>
      </c>
      <c r="J401" s="2">
        <v>11561.0</v>
      </c>
      <c r="K401" s="2">
        <v>87.0</v>
      </c>
      <c r="L401" s="2">
        <v>4063.0</v>
      </c>
      <c r="M401" s="2">
        <v>9941.0</v>
      </c>
      <c r="N401" s="2">
        <v>5.0</v>
      </c>
      <c r="O401" s="3">
        <v>1911.931953</v>
      </c>
      <c r="P401" s="7" t="str">
        <f>VLOOKUP(A401,'New Data'!A:E,2,FALSE)</f>
        <v>Male</v>
      </c>
      <c r="Q401" s="7">
        <f>VLOOKUP(A401,'New Data'!A:E,3,FALSE)</f>
        <v>57</v>
      </c>
      <c r="R401" s="7" t="str">
        <f>VLOOKUP(A401,'New Data'!A:E,4,FALSE)</f>
        <v>Montana</v>
      </c>
      <c r="S401" s="9">
        <f>VLOOKUP(A401,'New Data'!A:E,5,FALSE)</f>
        <v>45164</v>
      </c>
      <c r="T401" s="10">
        <f t="shared" si="3"/>
        <v>382.3863906</v>
      </c>
      <c r="U401" s="11">
        <f t="shared" si="4"/>
        <v>0.00752530058</v>
      </c>
      <c r="V401" s="12">
        <f t="shared" si="5"/>
        <v>21.97622934</v>
      </c>
      <c r="W401" s="10">
        <f t="shared" si="6"/>
        <v>165.3777314</v>
      </c>
      <c r="X401" s="11">
        <f t="shared" si="7"/>
        <v>0.04324885391</v>
      </c>
    </row>
    <row r="402">
      <c r="A402" s="7" t="str">
        <f t="shared" si="1"/>
        <v>SERKQ1423A</v>
      </c>
      <c r="B402" s="2" t="s">
        <v>1902</v>
      </c>
      <c r="C402" s="2" t="s">
        <v>1903</v>
      </c>
      <c r="D402" s="7" t="str">
        <f t="shared" si="2"/>
        <v>320x50 </v>
      </c>
      <c r="E402" s="2" t="s">
        <v>1904</v>
      </c>
      <c r="F402" s="2" t="s">
        <v>36</v>
      </c>
      <c r="G402" s="8" t="s">
        <v>404</v>
      </c>
      <c r="H402" s="2" t="s">
        <v>48</v>
      </c>
      <c r="I402" s="2" t="s">
        <v>31</v>
      </c>
      <c r="J402" s="2">
        <v>19549.0</v>
      </c>
      <c r="K402" s="2">
        <v>84.0</v>
      </c>
      <c r="L402" s="2">
        <v>6187.0</v>
      </c>
      <c r="M402" s="2">
        <v>17166.0</v>
      </c>
      <c r="N402" s="2">
        <v>2.0</v>
      </c>
      <c r="O402" s="3">
        <v>1844.986921</v>
      </c>
      <c r="P402" s="7" t="str">
        <f>VLOOKUP(A402,'New Data'!A:E,2,FALSE)</f>
        <v>Male</v>
      </c>
      <c r="Q402" s="7">
        <f>VLOOKUP(A402,'New Data'!A:E,3,FALSE)</f>
        <v>46</v>
      </c>
      <c r="R402" s="7" t="str">
        <f>VLOOKUP(A402,'New Data'!A:E,4,FALSE)</f>
        <v>Virginia</v>
      </c>
      <c r="S402" s="9">
        <f>VLOOKUP(A402,'New Data'!A:E,5,FALSE)</f>
        <v>45534</v>
      </c>
      <c r="T402" s="10">
        <f t="shared" si="3"/>
        <v>922.4934605</v>
      </c>
      <c r="U402" s="11">
        <f t="shared" si="4"/>
        <v>0.004296894982</v>
      </c>
      <c r="V402" s="12">
        <f t="shared" si="5"/>
        <v>21.96413001</v>
      </c>
      <c r="W402" s="10">
        <f t="shared" si="6"/>
        <v>94.37756003</v>
      </c>
      <c r="X402" s="11">
        <f t="shared" si="7"/>
        <v>0.01023070234</v>
      </c>
    </row>
    <row r="403">
      <c r="A403" s="7" t="str">
        <f t="shared" si="1"/>
        <v>IXAMN5010X</v>
      </c>
      <c r="B403" s="2" t="s">
        <v>2146</v>
      </c>
      <c r="C403" s="2" t="s">
        <v>2147</v>
      </c>
      <c r="D403" s="7" t="str">
        <f t="shared" si="2"/>
        <v>300x250 </v>
      </c>
      <c r="E403" s="2" t="s">
        <v>2148</v>
      </c>
      <c r="F403" s="2" t="s">
        <v>36</v>
      </c>
      <c r="G403" s="8" t="s">
        <v>157</v>
      </c>
      <c r="H403" s="2" t="s">
        <v>30</v>
      </c>
      <c r="I403" s="2" t="s">
        <v>31</v>
      </c>
      <c r="J403" s="2">
        <v>106392.0</v>
      </c>
      <c r="K403" s="2">
        <v>299.0</v>
      </c>
      <c r="L403" s="2">
        <v>39599.0</v>
      </c>
      <c r="M403" s="2">
        <v>94941.0</v>
      </c>
      <c r="N403" s="2">
        <v>3.0</v>
      </c>
      <c r="O403" s="3">
        <v>6542.612428</v>
      </c>
      <c r="P403" s="7" t="str">
        <f>VLOOKUP(A403,'New Data'!A:E,2,FALSE)</f>
        <v>Female</v>
      </c>
      <c r="Q403" s="7">
        <f>VLOOKUP(A403,'New Data'!A:E,3,FALSE)</f>
        <v>30</v>
      </c>
      <c r="R403" s="7" t="str">
        <f>VLOOKUP(A403,'New Data'!A:E,4,FALSE)</f>
        <v>Kansas</v>
      </c>
      <c r="S403" s="9">
        <f>VLOOKUP(A403,'New Data'!A:E,5,FALSE)</f>
        <v>45493</v>
      </c>
      <c r="T403" s="10">
        <f t="shared" si="3"/>
        <v>2180.870809</v>
      </c>
      <c r="U403" s="11">
        <f t="shared" si="4"/>
        <v>0.002810361681</v>
      </c>
      <c r="V403" s="12">
        <f t="shared" si="5"/>
        <v>21.88164692</v>
      </c>
      <c r="W403" s="10">
        <f t="shared" si="6"/>
        <v>61.49534202</v>
      </c>
      <c r="X403" s="11">
        <f t="shared" si="7"/>
        <v>0.002819760884</v>
      </c>
    </row>
    <row r="404">
      <c r="A404" s="7" t="str">
        <f t="shared" si="1"/>
        <v>DRQEG8768V</v>
      </c>
      <c r="B404" s="2" t="s">
        <v>335</v>
      </c>
      <c r="C404" s="2" t="s">
        <v>336</v>
      </c>
      <c r="D404" s="7" t="str">
        <f t="shared" si="2"/>
        <v>320x50 </v>
      </c>
      <c r="E404" s="2" t="s">
        <v>337</v>
      </c>
      <c r="F404" s="2" t="s">
        <v>28</v>
      </c>
      <c r="G404" s="8" t="s">
        <v>279</v>
      </c>
      <c r="H404" s="2" t="s">
        <v>48</v>
      </c>
      <c r="I404" s="2" t="s">
        <v>31</v>
      </c>
      <c r="J404" s="2">
        <v>32714.0</v>
      </c>
      <c r="K404" s="2">
        <v>69.0</v>
      </c>
      <c r="L404" s="2">
        <v>3756.0</v>
      </c>
      <c r="M404" s="2">
        <v>30764.0</v>
      </c>
      <c r="N404" s="2">
        <v>15.0</v>
      </c>
      <c r="O404" s="3">
        <v>1506.624304</v>
      </c>
      <c r="P404" s="7" t="str">
        <f>VLOOKUP(A404,'New Data'!A:E,2,FALSE)</f>
        <v>Male</v>
      </c>
      <c r="Q404" s="7">
        <f>VLOOKUP(A404,'New Data'!A:E,3,FALSE)</f>
        <v>50</v>
      </c>
      <c r="R404" s="7" t="str">
        <f>VLOOKUP(A404,'New Data'!A:E,4,FALSE)</f>
        <v>Kentucky</v>
      </c>
      <c r="S404" s="9">
        <f>VLOOKUP(A404,'New Data'!A:E,5,FALSE)</f>
        <v>45233</v>
      </c>
      <c r="T404" s="10">
        <f t="shared" si="3"/>
        <v>100.4416203</v>
      </c>
      <c r="U404" s="11">
        <f t="shared" si="4"/>
        <v>0.002109188727</v>
      </c>
      <c r="V404" s="12">
        <f t="shared" si="5"/>
        <v>21.83513484</v>
      </c>
      <c r="W404" s="10">
        <f t="shared" si="6"/>
        <v>46.05442025</v>
      </c>
      <c r="X404" s="11">
        <f t="shared" si="7"/>
        <v>0.04585192884</v>
      </c>
    </row>
    <row r="405">
      <c r="A405" s="7" t="str">
        <f t="shared" si="1"/>
        <v>GODYB4457O</v>
      </c>
      <c r="B405" s="2" t="s">
        <v>1683</v>
      </c>
      <c r="C405" s="2" t="s">
        <v>1684</v>
      </c>
      <c r="D405" s="7" t="str">
        <f t="shared" si="2"/>
        <v>300x250 </v>
      </c>
      <c r="E405" s="2" t="s">
        <v>1685</v>
      </c>
      <c r="F405" s="2" t="s">
        <v>36</v>
      </c>
      <c r="G405" s="8" t="s">
        <v>263</v>
      </c>
      <c r="H405" s="2" t="s">
        <v>89</v>
      </c>
      <c r="I405" s="2" t="s">
        <v>31</v>
      </c>
      <c r="J405" s="2">
        <v>15033.0</v>
      </c>
      <c r="K405" s="2">
        <v>76.0</v>
      </c>
      <c r="L405" s="2">
        <v>5495.0</v>
      </c>
      <c r="M405" s="2">
        <v>7050.0</v>
      </c>
      <c r="N405" s="2">
        <v>3.0</v>
      </c>
      <c r="O405" s="3">
        <v>1650.72301</v>
      </c>
      <c r="P405" s="7" t="str">
        <f>VLOOKUP(A405,'New Data'!A:E,2,FALSE)</f>
        <v>Female</v>
      </c>
      <c r="Q405" s="7">
        <f>VLOOKUP(A405,'New Data'!A:E,3,FALSE)</f>
        <v>48</v>
      </c>
      <c r="R405" s="7" t="str">
        <f>VLOOKUP(A405,'New Data'!A:E,4,FALSE)</f>
        <v>Minnesota</v>
      </c>
      <c r="S405" s="9">
        <f>VLOOKUP(A405,'New Data'!A:E,5,FALSE)</f>
        <v>45018</v>
      </c>
      <c r="T405" s="10">
        <f t="shared" si="3"/>
        <v>550.2410033</v>
      </c>
      <c r="U405" s="11">
        <f t="shared" si="4"/>
        <v>0.005055544469</v>
      </c>
      <c r="V405" s="12">
        <f t="shared" si="5"/>
        <v>21.72003961</v>
      </c>
      <c r="W405" s="10">
        <f t="shared" si="6"/>
        <v>109.8066261</v>
      </c>
      <c r="X405" s="11">
        <f t="shared" si="7"/>
        <v>0.01995609659</v>
      </c>
    </row>
    <row r="406">
      <c r="A406" s="7" t="str">
        <f t="shared" si="1"/>
        <v>ALGYF1437Q</v>
      </c>
      <c r="B406" s="2" t="s">
        <v>2047</v>
      </c>
      <c r="C406" s="2" t="s">
        <v>2048</v>
      </c>
      <c r="D406" s="7" t="str">
        <f t="shared" si="2"/>
        <v>300x250 </v>
      </c>
      <c r="E406" s="2" t="s">
        <v>2049</v>
      </c>
      <c r="F406" s="2" t="s">
        <v>41</v>
      </c>
      <c r="G406" s="8" t="s">
        <v>2050</v>
      </c>
      <c r="H406" s="2" t="s">
        <v>139</v>
      </c>
      <c r="I406" s="2" t="s">
        <v>31</v>
      </c>
      <c r="J406" s="2">
        <v>13382.0</v>
      </c>
      <c r="K406" s="2">
        <v>68.0</v>
      </c>
      <c r="L406" s="2">
        <v>3340.0</v>
      </c>
      <c r="M406" s="2">
        <v>11662.0</v>
      </c>
      <c r="N406" s="2">
        <v>1.0</v>
      </c>
      <c r="O406" s="3">
        <v>1447.927193</v>
      </c>
      <c r="P406" s="7" t="str">
        <f>VLOOKUP(A406,'New Data'!A:E,2,FALSE)</f>
        <v>Male</v>
      </c>
      <c r="Q406" s="7">
        <f>VLOOKUP(A406,'New Data'!A:E,3,FALSE)</f>
        <v>57</v>
      </c>
      <c r="R406" s="7" t="str">
        <f>VLOOKUP(A406,'New Data'!A:E,4,FALSE)</f>
        <v>Washington</v>
      </c>
      <c r="S406" s="9">
        <f>VLOOKUP(A406,'New Data'!A:E,5,FALSE)</f>
        <v>45258</v>
      </c>
      <c r="T406" s="10">
        <f t="shared" si="3"/>
        <v>1447.927193</v>
      </c>
      <c r="U406" s="11">
        <f t="shared" si="4"/>
        <v>0.005081452698</v>
      </c>
      <c r="V406" s="12">
        <f t="shared" si="5"/>
        <v>21.29304696</v>
      </c>
      <c r="W406" s="10">
        <f t="shared" si="6"/>
        <v>108.1996109</v>
      </c>
      <c r="X406" s="11">
        <f t="shared" si="7"/>
        <v>0.007472724555</v>
      </c>
    </row>
    <row r="407">
      <c r="A407" s="7" t="str">
        <f t="shared" si="1"/>
        <v>FPSKP7757U</v>
      </c>
      <c r="B407" s="2" t="s">
        <v>1607</v>
      </c>
      <c r="C407" s="2" t="s">
        <v>1608</v>
      </c>
      <c r="D407" s="7" t="str">
        <f t="shared" si="2"/>
        <v>320x50 </v>
      </c>
      <c r="E407" s="2" t="s">
        <v>1580</v>
      </c>
      <c r="F407" s="2" t="s">
        <v>36</v>
      </c>
      <c r="G407" s="8" t="s">
        <v>275</v>
      </c>
      <c r="H407" s="2" t="s">
        <v>62</v>
      </c>
      <c r="I407" s="2" t="s">
        <v>31</v>
      </c>
      <c r="J407" s="2">
        <v>23965.0</v>
      </c>
      <c r="K407" s="2">
        <v>270.0</v>
      </c>
      <c r="L407" s="2">
        <v>13608.0</v>
      </c>
      <c r="M407" s="2">
        <v>21704.0</v>
      </c>
      <c r="N407" s="2">
        <v>12.0</v>
      </c>
      <c r="O407" s="3">
        <v>5706.864417</v>
      </c>
      <c r="P407" s="7" t="str">
        <f>VLOOKUP(A407,'New Data'!A:E,2,FALSE)</f>
        <v>Male</v>
      </c>
      <c r="Q407" s="7">
        <f>VLOOKUP(A407,'New Data'!A:E,3,FALSE)</f>
        <v>19</v>
      </c>
      <c r="R407" s="7" t="str">
        <f>VLOOKUP(A407,'New Data'!A:E,4,FALSE)</f>
        <v>Nevada</v>
      </c>
      <c r="S407" s="9">
        <f>VLOOKUP(A407,'New Data'!A:E,5,FALSE)</f>
        <v>45102</v>
      </c>
      <c r="T407" s="10">
        <f t="shared" si="3"/>
        <v>475.5720348</v>
      </c>
      <c r="U407" s="11">
        <f t="shared" si="4"/>
        <v>0.01126643021</v>
      </c>
      <c r="V407" s="12">
        <f t="shared" si="5"/>
        <v>21.13653488</v>
      </c>
      <c r="W407" s="10">
        <f t="shared" si="6"/>
        <v>238.1332951</v>
      </c>
      <c r="X407" s="11">
        <f t="shared" si="7"/>
        <v>0.05007302316</v>
      </c>
    </row>
    <row r="408">
      <c r="A408" s="7" t="str">
        <f t="shared" si="1"/>
        <v>EDMHM0851Y</v>
      </c>
      <c r="B408" s="2" t="s">
        <v>1673</v>
      </c>
      <c r="C408" s="2" t="s">
        <v>1674</v>
      </c>
      <c r="D408" s="7" t="str">
        <f t="shared" si="2"/>
        <v>300x250 </v>
      </c>
      <c r="E408" s="2" t="s">
        <v>282</v>
      </c>
      <c r="F408" s="2" t="s">
        <v>28</v>
      </c>
      <c r="G408" s="8" t="s">
        <v>871</v>
      </c>
      <c r="H408" s="2" t="s">
        <v>239</v>
      </c>
      <c r="I408" s="2" t="s">
        <v>53</v>
      </c>
      <c r="J408" s="2">
        <v>96779.0</v>
      </c>
      <c r="K408" s="2">
        <v>299.0</v>
      </c>
      <c r="L408" s="2">
        <v>9831.0</v>
      </c>
      <c r="M408" s="2">
        <v>63640.0</v>
      </c>
      <c r="N408" s="2">
        <v>12.0</v>
      </c>
      <c r="O408" s="3">
        <v>6317.510754</v>
      </c>
      <c r="P408" s="7" t="str">
        <f>VLOOKUP(A408,'New Data'!A:E,2,FALSE)</f>
        <v>Male</v>
      </c>
      <c r="Q408" s="7">
        <f>VLOOKUP(A408,'New Data'!A:E,3,FALSE)</f>
        <v>44</v>
      </c>
      <c r="R408" s="7" t="str">
        <f>VLOOKUP(A408,'New Data'!A:E,4,FALSE)</f>
        <v>Nebraska</v>
      </c>
      <c r="S408" s="9">
        <f>VLOOKUP(A408,'New Data'!A:E,5,FALSE)</f>
        <v>44950</v>
      </c>
      <c r="T408" s="10">
        <f t="shared" si="3"/>
        <v>526.4592295</v>
      </c>
      <c r="U408" s="11">
        <f t="shared" si="4"/>
        <v>0.003089513221</v>
      </c>
      <c r="V408" s="12">
        <f t="shared" si="5"/>
        <v>21.12879851</v>
      </c>
      <c r="W408" s="10">
        <f t="shared" si="6"/>
        <v>65.27770233</v>
      </c>
      <c r="X408" s="11">
        <f t="shared" si="7"/>
        <v>0.01239938416</v>
      </c>
    </row>
    <row r="409">
      <c r="A409" s="7" t="str">
        <f t="shared" si="1"/>
        <v>DYSHC7693I</v>
      </c>
      <c r="B409" s="2" t="s">
        <v>1305</v>
      </c>
      <c r="C409" s="2" t="s">
        <v>1306</v>
      </c>
      <c r="D409" s="7" t="str">
        <f t="shared" si="2"/>
        <v>300x250 </v>
      </c>
      <c r="E409" s="2" t="s">
        <v>1307</v>
      </c>
      <c r="F409" s="2" t="s">
        <v>36</v>
      </c>
      <c r="G409" s="8" t="s">
        <v>828</v>
      </c>
      <c r="H409" s="2" t="s">
        <v>71</v>
      </c>
      <c r="I409" s="2" t="s">
        <v>53</v>
      </c>
      <c r="J409" s="2">
        <v>22934.0</v>
      </c>
      <c r="K409" s="2">
        <v>81.0</v>
      </c>
      <c r="L409" s="2">
        <v>18536.0</v>
      </c>
      <c r="M409" s="2">
        <v>21019.0</v>
      </c>
      <c r="N409" s="2">
        <v>5.0</v>
      </c>
      <c r="O409" s="3">
        <v>1711.106338</v>
      </c>
      <c r="P409" s="7" t="str">
        <f>VLOOKUP(A409,'New Data'!A:E,2,FALSE)</f>
        <v>Female</v>
      </c>
      <c r="Q409" s="7">
        <f>VLOOKUP(A409,'New Data'!A:E,3,FALSE)</f>
        <v>58</v>
      </c>
      <c r="R409" s="7" t="str">
        <f>VLOOKUP(A409,'New Data'!A:E,4,FALSE)</f>
        <v>Alaska</v>
      </c>
      <c r="S409" s="9">
        <f>VLOOKUP(A409,'New Data'!A:E,5,FALSE)</f>
        <v>44941</v>
      </c>
      <c r="T409" s="10">
        <f t="shared" si="3"/>
        <v>342.2212676</v>
      </c>
      <c r="U409" s="11">
        <f t="shared" si="4"/>
        <v>0.003531874073</v>
      </c>
      <c r="V409" s="12">
        <f t="shared" si="5"/>
        <v>21.1247696</v>
      </c>
      <c r="W409" s="10">
        <f t="shared" si="6"/>
        <v>74.61002607</v>
      </c>
      <c r="X409" s="11">
        <f t="shared" si="7"/>
        <v>0.02180169181</v>
      </c>
    </row>
    <row r="410">
      <c r="A410" s="7" t="str">
        <f t="shared" si="1"/>
        <v>CCUNM3999A</v>
      </c>
      <c r="B410" s="2" t="s">
        <v>1617</v>
      </c>
      <c r="C410" s="2" t="s">
        <v>1618</v>
      </c>
      <c r="D410" s="7" t="str">
        <f t="shared" si="2"/>
        <v>320x50 </v>
      </c>
      <c r="E410" s="2" t="s">
        <v>1619</v>
      </c>
      <c r="F410" s="2" t="s">
        <v>28</v>
      </c>
      <c r="G410" s="8" t="s">
        <v>299</v>
      </c>
      <c r="H410" s="2" t="s">
        <v>30</v>
      </c>
      <c r="I410" s="2" t="s">
        <v>31</v>
      </c>
      <c r="J410" s="2">
        <v>92764.0</v>
      </c>
      <c r="K410" s="2">
        <v>320.0</v>
      </c>
      <c r="L410" s="2">
        <v>19625.0</v>
      </c>
      <c r="M410" s="2">
        <v>76531.0</v>
      </c>
      <c r="N410" s="2">
        <v>14.0</v>
      </c>
      <c r="O410" s="3">
        <v>6730.012549</v>
      </c>
      <c r="P410" s="7" t="str">
        <f>VLOOKUP(A410,'New Data'!A:E,2,FALSE)</f>
        <v>Male</v>
      </c>
      <c r="Q410" s="7">
        <f>VLOOKUP(A410,'New Data'!A:E,3,FALSE)</f>
        <v>38</v>
      </c>
      <c r="R410" s="7" t="str">
        <f>VLOOKUP(A410,'New Data'!A:E,4,FALSE)</f>
        <v>Washington</v>
      </c>
      <c r="S410" s="9">
        <f>VLOOKUP(A410,'New Data'!A:E,5,FALSE)</f>
        <v>45377</v>
      </c>
      <c r="T410" s="10">
        <f t="shared" si="3"/>
        <v>480.7151821</v>
      </c>
      <c r="U410" s="11">
        <f t="shared" si="4"/>
        <v>0.003449614074</v>
      </c>
      <c r="V410" s="12">
        <f t="shared" si="5"/>
        <v>21.03128922</v>
      </c>
      <c r="W410" s="10">
        <f t="shared" si="6"/>
        <v>72.54983128</v>
      </c>
      <c r="X410" s="11">
        <f t="shared" si="7"/>
        <v>0.01509206158</v>
      </c>
    </row>
    <row r="411">
      <c r="A411" s="7" t="str">
        <f t="shared" si="1"/>
        <v>IDWQW7204M</v>
      </c>
      <c r="B411" s="2" t="s">
        <v>1364</v>
      </c>
      <c r="C411" s="2" t="s">
        <v>1365</v>
      </c>
      <c r="D411" s="7" t="str">
        <f t="shared" si="2"/>
        <v>300x50 </v>
      </c>
      <c r="E411" s="2" t="s">
        <v>1366</v>
      </c>
      <c r="F411" s="2" t="s">
        <v>66</v>
      </c>
      <c r="G411" s="8" t="s">
        <v>207</v>
      </c>
      <c r="H411" s="2" t="s">
        <v>71</v>
      </c>
      <c r="I411" s="2" t="s">
        <v>31</v>
      </c>
      <c r="J411" s="2">
        <v>20417.0</v>
      </c>
      <c r="K411" s="2">
        <v>86.0</v>
      </c>
      <c r="L411" s="2">
        <v>1016.0</v>
      </c>
      <c r="M411" s="2">
        <v>13468.0</v>
      </c>
      <c r="N411" s="2">
        <v>5.0</v>
      </c>
      <c r="O411" s="3">
        <v>1805.600513</v>
      </c>
      <c r="P411" s="7" t="str">
        <f>VLOOKUP(A411,'New Data'!A:E,2,FALSE)</f>
        <v>Female</v>
      </c>
      <c r="Q411" s="7">
        <f>VLOOKUP(A411,'New Data'!A:E,3,FALSE)</f>
        <v>53</v>
      </c>
      <c r="R411" s="7" t="str">
        <f>VLOOKUP(A411,'New Data'!A:E,4,FALSE)</f>
        <v>Indiana</v>
      </c>
      <c r="S411" s="9">
        <f>VLOOKUP(A411,'New Data'!A:E,5,FALSE)</f>
        <v>45526</v>
      </c>
      <c r="T411" s="10">
        <f t="shared" si="3"/>
        <v>361.1201026</v>
      </c>
      <c r="U411" s="11">
        <f t="shared" si="4"/>
        <v>0.004212176128</v>
      </c>
      <c r="V411" s="12">
        <f t="shared" si="5"/>
        <v>20.9953548</v>
      </c>
      <c r="W411" s="10">
        <f t="shared" si="6"/>
        <v>88.43613229</v>
      </c>
      <c r="X411" s="11">
        <f t="shared" si="7"/>
        <v>0.02448939609</v>
      </c>
    </row>
    <row r="412">
      <c r="A412" s="7" t="str">
        <f t="shared" si="1"/>
        <v>UTLZK1972J</v>
      </c>
      <c r="B412" s="2" t="s">
        <v>1689</v>
      </c>
      <c r="C412" s="2" t="s">
        <v>1690</v>
      </c>
      <c r="D412" s="7" t="str">
        <f t="shared" si="2"/>
        <v>300x250 </v>
      </c>
      <c r="E412" s="2" t="s">
        <v>1691</v>
      </c>
      <c r="F412" s="2" t="s">
        <v>66</v>
      </c>
      <c r="G412" s="8" t="s">
        <v>689</v>
      </c>
      <c r="H412" s="2" t="s">
        <v>30</v>
      </c>
      <c r="I412" s="2" t="s">
        <v>53</v>
      </c>
      <c r="J412" s="2">
        <v>102958.0</v>
      </c>
      <c r="K412" s="2">
        <v>320.0</v>
      </c>
      <c r="L412" s="2">
        <v>86884.0</v>
      </c>
      <c r="M412" s="2">
        <v>94687.0</v>
      </c>
      <c r="N412" s="2">
        <v>12.0</v>
      </c>
      <c r="O412" s="3">
        <v>6624.221175</v>
      </c>
      <c r="P412" s="7" t="str">
        <f>VLOOKUP(A412,'New Data'!A:E,2,FALSE)</f>
        <v>Female</v>
      </c>
      <c r="Q412" s="7">
        <f>VLOOKUP(A412,'New Data'!A:E,3,FALSE)</f>
        <v>18</v>
      </c>
      <c r="R412" s="7" t="str">
        <f>VLOOKUP(A412,'New Data'!A:E,4,FALSE)</f>
        <v>Tennessee</v>
      </c>
      <c r="S412" s="9">
        <f>VLOOKUP(A412,'New Data'!A:E,5,FALSE)</f>
        <v>45464</v>
      </c>
      <c r="T412" s="10">
        <f t="shared" si="3"/>
        <v>552.0184313</v>
      </c>
      <c r="U412" s="11">
        <f t="shared" si="4"/>
        <v>0.003108063482</v>
      </c>
      <c r="V412" s="12">
        <f t="shared" si="5"/>
        <v>20.70069117</v>
      </c>
      <c r="W412" s="10">
        <f t="shared" si="6"/>
        <v>64.33906229</v>
      </c>
      <c r="X412" s="11">
        <f t="shared" si="7"/>
        <v>0.01165523806</v>
      </c>
    </row>
    <row r="413">
      <c r="A413" s="7" t="str">
        <f t="shared" si="1"/>
        <v>AJMBY2346O</v>
      </c>
      <c r="B413" s="2" t="s">
        <v>1070</v>
      </c>
      <c r="C413" s="2" t="s">
        <v>1071</v>
      </c>
      <c r="D413" s="7" t="str">
        <f t="shared" si="2"/>
        <v>320x50 </v>
      </c>
      <c r="E413" s="2" t="s">
        <v>963</v>
      </c>
      <c r="F413" s="2" t="s">
        <v>41</v>
      </c>
      <c r="G413" s="8" t="s">
        <v>426</v>
      </c>
      <c r="H413" s="2" t="s">
        <v>48</v>
      </c>
      <c r="I413" s="2" t="s">
        <v>31</v>
      </c>
      <c r="J413" s="2">
        <v>12510.0</v>
      </c>
      <c r="K413" s="2">
        <v>74.0</v>
      </c>
      <c r="L413" s="2">
        <v>4391.0</v>
      </c>
      <c r="M413" s="2">
        <v>9098.0</v>
      </c>
      <c r="N413" s="2">
        <v>6.0</v>
      </c>
      <c r="O413" s="3">
        <v>1524.470523</v>
      </c>
      <c r="P413" s="7" t="str">
        <f>VLOOKUP(A413,'New Data'!A:E,2,FALSE)</f>
        <v>Female</v>
      </c>
      <c r="Q413" s="7">
        <f>VLOOKUP(A413,'New Data'!A:E,3,FALSE)</f>
        <v>27</v>
      </c>
      <c r="R413" s="7" t="str">
        <f>VLOOKUP(A413,'New Data'!A:E,4,FALSE)</f>
        <v>Nevada</v>
      </c>
      <c r="S413" s="9">
        <f>VLOOKUP(A413,'New Data'!A:E,5,FALSE)</f>
        <v>45101</v>
      </c>
      <c r="T413" s="10">
        <f t="shared" si="3"/>
        <v>254.0784205</v>
      </c>
      <c r="U413" s="11">
        <f t="shared" si="4"/>
        <v>0.005915267786</v>
      </c>
      <c r="V413" s="12">
        <f t="shared" si="5"/>
        <v>20.60095301</v>
      </c>
      <c r="W413" s="10">
        <f t="shared" si="6"/>
        <v>121.8601537</v>
      </c>
      <c r="X413" s="11">
        <f t="shared" si="7"/>
        <v>0.0479616307</v>
      </c>
    </row>
    <row r="414">
      <c r="A414" s="7" t="str">
        <f t="shared" si="1"/>
        <v>DPTMM2394J</v>
      </c>
      <c r="B414" s="2" t="s">
        <v>213</v>
      </c>
      <c r="C414" s="2" t="s">
        <v>214</v>
      </c>
      <c r="D414" s="7" t="str">
        <f t="shared" si="2"/>
        <v>300x250 </v>
      </c>
      <c r="E414" s="2" t="s">
        <v>215</v>
      </c>
      <c r="F414" s="2" t="s">
        <v>66</v>
      </c>
      <c r="G414" s="8" t="s">
        <v>102</v>
      </c>
      <c r="H414" s="2" t="s">
        <v>30</v>
      </c>
      <c r="I414" s="2" t="s">
        <v>53</v>
      </c>
      <c r="J414" s="2">
        <v>22800.0</v>
      </c>
      <c r="K414" s="2">
        <v>79.0</v>
      </c>
      <c r="L414" s="2">
        <v>8298.0</v>
      </c>
      <c r="M414" s="2">
        <v>21161.0</v>
      </c>
      <c r="N414" s="2">
        <v>24.0</v>
      </c>
      <c r="O414" s="3">
        <v>1620.1655</v>
      </c>
      <c r="P414" s="7" t="str">
        <f>VLOOKUP(A414,'New Data'!A:E,2,FALSE)</f>
        <v>Male</v>
      </c>
      <c r="Q414" s="7">
        <f>VLOOKUP(A414,'New Data'!A:E,3,FALSE)</f>
        <v>19</v>
      </c>
      <c r="R414" s="7" t="str">
        <f>VLOOKUP(A414,'New Data'!A:E,4,FALSE)</f>
        <v>Oklahoma</v>
      </c>
      <c r="S414" s="9">
        <f>VLOOKUP(A414,'New Data'!A:E,5,FALSE)</f>
        <v>45301</v>
      </c>
      <c r="T414" s="10">
        <f t="shared" si="3"/>
        <v>67.50689583</v>
      </c>
      <c r="U414" s="11">
        <f t="shared" si="4"/>
        <v>0.003464912281</v>
      </c>
      <c r="V414" s="12">
        <f t="shared" si="5"/>
        <v>20.50842405</v>
      </c>
      <c r="W414" s="10">
        <f t="shared" si="6"/>
        <v>71.05989035</v>
      </c>
      <c r="X414" s="11">
        <f t="shared" si="7"/>
        <v>0.1052631579</v>
      </c>
    </row>
    <row r="415">
      <c r="A415" s="7" t="str">
        <f t="shared" si="1"/>
        <v>NOKCJ7278U</v>
      </c>
      <c r="B415" s="2" t="s">
        <v>787</v>
      </c>
      <c r="C415" s="2" t="s">
        <v>788</v>
      </c>
      <c r="D415" s="7" t="str">
        <f t="shared" si="2"/>
        <v>300x250 </v>
      </c>
      <c r="E415" s="2" t="s">
        <v>789</v>
      </c>
      <c r="F415" s="2" t="s">
        <v>66</v>
      </c>
      <c r="G415" s="8" t="s">
        <v>790</v>
      </c>
      <c r="H415" s="2" t="s">
        <v>30</v>
      </c>
      <c r="I415" s="2" t="s">
        <v>43</v>
      </c>
      <c r="J415" s="2">
        <v>12436.0</v>
      </c>
      <c r="K415" s="2">
        <v>84.0</v>
      </c>
      <c r="L415" s="2">
        <v>7055.0</v>
      </c>
      <c r="M415" s="2">
        <v>11497.0</v>
      </c>
      <c r="N415" s="2">
        <v>9.0</v>
      </c>
      <c r="O415" s="3">
        <v>1720.870126</v>
      </c>
      <c r="P415" s="7" t="str">
        <f>VLOOKUP(A415,'New Data'!A:E,2,FALSE)</f>
        <v>Male</v>
      </c>
      <c r="Q415" s="7">
        <f>VLOOKUP(A415,'New Data'!A:E,3,FALSE)</f>
        <v>36</v>
      </c>
      <c r="R415" s="7" t="str">
        <f>VLOOKUP(A415,'New Data'!A:E,4,FALSE)</f>
        <v>Indiana</v>
      </c>
      <c r="S415" s="9">
        <f>VLOOKUP(A415,'New Data'!A:E,5,FALSE)</f>
        <v>45411</v>
      </c>
      <c r="T415" s="10">
        <f t="shared" si="3"/>
        <v>191.2077918</v>
      </c>
      <c r="U415" s="11">
        <f t="shared" si="4"/>
        <v>0.006754583467</v>
      </c>
      <c r="V415" s="12">
        <f t="shared" si="5"/>
        <v>20.48654912</v>
      </c>
      <c r="W415" s="10">
        <f t="shared" si="6"/>
        <v>138.378106</v>
      </c>
      <c r="X415" s="11">
        <f t="shared" si="7"/>
        <v>0.07237053715</v>
      </c>
    </row>
    <row r="416">
      <c r="A416" s="7" t="str">
        <f t="shared" si="1"/>
        <v>OMUVE7654C</v>
      </c>
      <c r="B416" s="2" t="s">
        <v>2152</v>
      </c>
      <c r="C416" s="2" t="s">
        <v>2153</v>
      </c>
      <c r="D416" s="7" t="str">
        <f t="shared" si="2"/>
        <v>300x50 </v>
      </c>
      <c r="E416" s="2" t="s">
        <v>350</v>
      </c>
      <c r="F416" s="2" t="s">
        <v>28</v>
      </c>
      <c r="G416" s="8" t="s">
        <v>2018</v>
      </c>
      <c r="H416" s="2" t="s">
        <v>30</v>
      </c>
      <c r="I416" s="2" t="s">
        <v>31</v>
      </c>
      <c r="J416" s="2">
        <v>89744.0</v>
      </c>
      <c r="K416" s="2">
        <v>311.0</v>
      </c>
      <c r="L416" s="2">
        <v>48786.0</v>
      </c>
      <c r="M416" s="2">
        <v>85900.0</v>
      </c>
      <c r="N416" s="2">
        <v>3.0</v>
      </c>
      <c r="O416" s="3">
        <v>6369.811226</v>
      </c>
      <c r="P416" s="7" t="str">
        <f>VLOOKUP(A416,'New Data'!A:E,2,FALSE)</f>
        <v>Female</v>
      </c>
      <c r="Q416" s="7">
        <f>VLOOKUP(A416,'New Data'!A:E,3,FALSE)</f>
        <v>27</v>
      </c>
      <c r="R416" s="7" t="str">
        <f>VLOOKUP(A416,'New Data'!A:E,4,FALSE)</f>
        <v>Montana</v>
      </c>
      <c r="S416" s="9">
        <f>VLOOKUP(A416,'New Data'!A:E,5,FALSE)</f>
        <v>45106</v>
      </c>
      <c r="T416" s="10">
        <f t="shared" si="3"/>
        <v>2123.270409</v>
      </c>
      <c r="U416" s="11">
        <f t="shared" si="4"/>
        <v>0.00346541273</v>
      </c>
      <c r="V416" s="12">
        <f t="shared" si="5"/>
        <v>20.48170812</v>
      </c>
      <c r="W416" s="10">
        <f t="shared" si="6"/>
        <v>70.97757205</v>
      </c>
      <c r="X416" s="11">
        <f t="shared" si="7"/>
        <v>0.003342841861</v>
      </c>
    </row>
    <row r="417">
      <c r="A417" s="7" t="str">
        <f t="shared" si="1"/>
        <v>YXYJD5988H</v>
      </c>
      <c r="B417" s="2" t="s">
        <v>2285</v>
      </c>
      <c r="C417" s="2" t="s">
        <v>2286</v>
      </c>
      <c r="D417" s="7" t="str">
        <f t="shared" si="2"/>
        <v>300x250 </v>
      </c>
      <c r="E417" s="2" t="s">
        <v>2287</v>
      </c>
      <c r="F417" s="2" t="s">
        <v>36</v>
      </c>
      <c r="G417" s="8" t="s">
        <v>449</v>
      </c>
      <c r="H417" s="2" t="s">
        <v>30</v>
      </c>
      <c r="I417" s="2" t="s">
        <v>53</v>
      </c>
      <c r="J417" s="2">
        <v>84460.0</v>
      </c>
      <c r="K417" s="2">
        <v>209.0</v>
      </c>
      <c r="L417" s="2">
        <v>13169.0</v>
      </c>
      <c r="M417" s="2">
        <v>26688.0</v>
      </c>
      <c r="N417" s="2">
        <v>1.0</v>
      </c>
      <c r="O417" s="3">
        <v>4279.230955</v>
      </c>
      <c r="P417" s="7" t="str">
        <f>VLOOKUP(A417,'New Data'!A:E,2,FALSE)</f>
        <v>Male</v>
      </c>
      <c r="Q417" s="7">
        <f>VLOOKUP(A417,'New Data'!A:E,3,FALSE)</f>
        <v>58</v>
      </c>
      <c r="R417" s="7" t="str">
        <f>VLOOKUP(A417,'New Data'!A:E,4,FALSE)</f>
        <v>Rhode Island</v>
      </c>
      <c r="S417" s="9">
        <f>VLOOKUP(A417,'New Data'!A:E,5,FALSE)</f>
        <v>45159</v>
      </c>
      <c r="T417" s="10">
        <f t="shared" si="3"/>
        <v>4279.230955</v>
      </c>
      <c r="U417" s="11">
        <f t="shared" si="4"/>
        <v>0.002474544163</v>
      </c>
      <c r="V417" s="12">
        <f t="shared" si="5"/>
        <v>20.47478926</v>
      </c>
      <c r="W417" s="10">
        <f t="shared" si="6"/>
        <v>50.66577025</v>
      </c>
      <c r="X417" s="11">
        <f t="shared" si="7"/>
        <v>0.001183992422</v>
      </c>
    </row>
    <row r="418">
      <c r="A418" s="7" t="str">
        <f t="shared" si="1"/>
        <v>ZXILD0744S</v>
      </c>
      <c r="B418" s="2" t="s">
        <v>1259</v>
      </c>
      <c r="C418" s="2" t="s">
        <v>1260</v>
      </c>
      <c r="D418" s="7" t="str">
        <f t="shared" si="2"/>
        <v>300x250 </v>
      </c>
      <c r="E418" s="2" t="s">
        <v>393</v>
      </c>
      <c r="F418" s="2" t="s">
        <v>28</v>
      </c>
      <c r="G418" s="8" t="s">
        <v>275</v>
      </c>
      <c r="H418" s="2" t="s">
        <v>48</v>
      </c>
      <c r="I418" s="2" t="s">
        <v>31</v>
      </c>
      <c r="J418" s="2">
        <v>23829.0</v>
      </c>
      <c r="K418" s="2">
        <v>75.0</v>
      </c>
      <c r="L418" s="2">
        <v>8326.0</v>
      </c>
      <c r="M418" s="2">
        <v>18812.0</v>
      </c>
      <c r="N418" s="2">
        <v>5.0</v>
      </c>
      <c r="O418" s="3">
        <v>1534.698</v>
      </c>
      <c r="P418" s="7" t="str">
        <f>VLOOKUP(A418,'New Data'!A:E,2,FALSE)</f>
        <v>Male</v>
      </c>
      <c r="Q418" s="7">
        <f>VLOOKUP(A418,'New Data'!A:E,3,FALSE)</f>
        <v>53</v>
      </c>
      <c r="R418" s="7" t="str">
        <f>VLOOKUP(A418,'New Data'!A:E,4,FALSE)</f>
        <v>Wyoming</v>
      </c>
      <c r="S418" s="9">
        <f>VLOOKUP(A418,'New Data'!A:E,5,FALSE)</f>
        <v>45121</v>
      </c>
      <c r="T418" s="10">
        <f t="shared" si="3"/>
        <v>306.9396</v>
      </c>
      <c r="U418" s="11">
        <f t="shared" si="4"/>
        <v>0.003147425406</v>
      </c>
      <c r="V418" s="12">
        <f t="shared" si="5"/>
        <v>20.46264</v>
      </c>
      <c r="W418" s="10">
        <f t="shared" si="6"/>
        <v>64.40463301</v>
      </c>
      <c r="X418" s="11">
        <f t="shared" si="7"/>
        <v>0.02098283604</v>
      </c>
    </row>
    <row r="419">
      <c r="A419" s="7" t="str">
        <f t="shared" si="1"/>
        <v>GKJGA3143R</v>
      </c>
      <c r="B419" s="2" t="s">
        <v>1715</v>
      </c>
      <c r="C419" s="2" t="s">
        <v>1716</v>
      </c>
      <c r="D419" s="7" t="str">
        <f t="shared" si="2"/>
        <v>320x50 </v>
      </c>
      <c r="E419" s="2" t="s">
        <v>1717</v>
      </c>
      <c r="F419" s="2" t="s">
        <v>66</v>
      </c>
      <c r="G419" s="8" t="s">
        <v>1718</v>
      </c>
      <c r="H419" s="2" t="s">
        <v>30</v>
      </c>
      <c r="I419" s="2" t="s">
        <v>31</v>
      </c>
      <c r="J419" s="2">
        <v>10779.0</v>
      </c>
      <c r="K419" s="2">
        <v>86.0</v>
      </c>
      <c r="L419" s="2">
        <v>6420.0</v>
      </c>
      <c r="M419" s="2">
        <v>10287.0</v>
      </c>
      <c r="N419" s="2">
        <v>3.0</v>
      </c>
      <c r="O419" s="3">
        <v>1759.704833</v>
      </c>
      <c r="P419" s="7" t="str">
        <f>VLOOKUP(A419,'New Data'!A:E,2,FALSE)</f>
        <v>Female</v>
      </c>
      <c r="Q419" s="7">
        <f>VLOOKUP(A419,'New Data'!A:E,3,FALSE)</f>
        <v>62</v>
      </c>
      <c r="R419" s="7" t="str">
        <f>VLOOKUP(A419,'New Data'!A:E,4,FALSE)</f>
        <v>Illinois</v>
      </c>
      <c r="S419" s="9">
        <f>VLOOKUP(A419,'New Data'!A:E,5,FALSE)</f>
        <v>45112</v>
      </c>
      <c r="T419" s="10">
        <f t="shared" si="3"/>
        <v>586.5682777</v>
      </c>
      <c r="U419" s="11">
        <f t="shared" si="4"/>
        <v>0.007978476668</v>
      </c>
      <c r="V419" s="12">
        <f t="shared" si="5"/>
        <v>20.4616841</v>
      </c>
      <c r="W419" s="10">
        <f t="shared" si="6"/>
        <v>163.2530692</v>
      </c>
      <c r="X419" s="11">
        <f t="shared" si="7"/>
        <v>0.02783189535</v>
      </c>
    </row>
    <row r="420">
      <c r="A420" s="7" t="str">
        <f t="shared" si="1"/>
        <v>MGZVT5342M</v>
      </c>
      <c r="B420" s="2" t="s">
        <v>1486</v>
      </c>
      <c r="C420" s="2" t="s">
        <v>1487</v>
      </c>
      <c r="D420" s="7" t="str">
        <f t="shared" si="2"/>
        <v>300x250 </v>
      </c>
      <c r="E420" s="2" t="s">
        <v>1488</v>
      </c>
      <c r="F420" s="2" t="s">
        <v>41</v>
      </c>
      <c r="G420" s="8" t="s">
        <v>287</v>
      </c>
      <c r="H420" s="2" t="s">
        <v>62</v>
      </c>
      <c r="I420" s="2" t="s">
        <v>31</v>
      </c>
      <c r="J420" s="2">
        <v>22004.0</v>
      </c>
      <c r="K420" s="2">
        <v>80.0</v>
      </c>
      <c r="L420" s="2">
        <v>18735.0</v>
      </c>
      <c r="M420" s="2">
        <v>21127.0</v>
      </c>
      <c r="N420" s="2">
        <v>4.0</v>
      </c>
      <c r="O420" s="3">
        <v>1632.472782</v>
      </c>
      <c r="P420" s="7" t="str">
        <f>VLOOKUP(A420,'New Data'!A:E,2,FALSE)</f>
        <v>Female</v>
      </c>
      <c r="Q420" s="7">
        <f>VLOOKUP(A420,'New Data'!A:E,3,FALSE)</f>
        <v>63</v>
      </c>
      <c r="R420" s="7" t="str">
        <f>VLOOKUP(A420,'New Data'!A:E,4,FALSE)</f>
        <v>Delaware</v>
      </c>
      <c r="S420" s="9">
        <f>VLOOKUP(A420,'New Data'!A:E,5,FALSE)</f>
        <v>45469</v>
      </c>
      <c r="T420" s="10">
        <f t="shared" si="3"/>
        <v>408.1181955</v>
      </c>
      <c r="U420" s="11">
        <f t="shared" si="4"/>
        <v>0.0036357026</v>
      </c>
      <c r="V420" s="12">
        <f t="shared" si="5"/>
        <v>20.40590978</v>
      </c>
      <c r="W420" s="10">
        <f t="shared" si="6"/>
        <v>74.18981921</v>
      </c>
      <c r="X420" s="11">
        <f t="shared" si="7"/>
        <v>0.018178513</v>
      </c>
    </row>
    <row r="421">
      <c r="A421" s="7" t="str">
        <f t="shared" si="1"/>
        <v>IXGTG8836K</v>
      </c>
      <c r="B421" s="2" t="s">
        <v>1565</v>
      </c>
      <c r="C421" s="2" t="s">
        <v>1566</v>
      </c>
      <c r="D421" s="7" t="str">
        <f t="shared" si="2"/>
        <v>300x250 </v>
      </c>
      <c r="E421" s="2" t="s">
        <v>1567</v>
      </c>
      <c r="F421" s="2" t="s">
        <v>41</v>
      </c>
      <c r="G421" s="8" t="s">
        <v>1568</v>
      </c>
      <c r="H421" s="2" t="s">
        <v>30</v>
      </c>
      <c r="I421" s="2" t="s">
        <v>31</v>
      </c>
      <c r="J421" s="2">
        <v>11375.0</v>
      </c>
      <c r="K421" s="2">
        <v>87.0</v>
      </c>
      <c r="L421" s="2">
        <v>7171.0</v>
      </c>
      <c r="M421" s="2">
        <v>8151.0</v>
      </c>
      <c r="N421" s="2">
        <v>4.0</v>
      </c>
      <c r="O421" s="3">
        <v>1763.784061</v>
      </c>
      <c r="P421" s="7" t="str">
        <f>VLOOKUP(A421,'New Data'!A:E,2,FALSE)</f>
        <v>Male</v>
      </c>
      <c r="Q421" s="7">
        <f>VLOOKUP(A421,'New Data'!A:E,3,FALSE)</f>
        <v>24</v>
      </c>
      <c r="R421" s="7" t="str">
        <f>VLOOKUP(A421,'New Data'!A:E,4,FALSE)</f>
        <v>New Jersey</v>
      </c>
      <c r="S421" s="9">
        <f>VLOOKUP(A421,'New Data'!A:E,5,FALSE)</f>
        <v>45065</v>
      </c>
      <c r="T421" s="10">
        <f t="shared" si="3"/>
        <v>440.9460153</v>
      </c>
      <c r="U421" s="11">
        <f t="shared" si="4"/>
        <v>0.007648351648</v>
      </c>
      <c r="V421" s="12">
        <f t="shared" si="5"/>
        <v>20.27338001</v>
      </c>
      <c r="W421" s="10">
        <f t="shared" si="6"/>
        <v>155.0579394</v>
      </c>
      <c r="X421" s="11">
        <f t="shared" si="7"/>
        <v>0.03516483516</v>
      </c>
    </row>
    <row r="422">
      <c r="A422" s="7" t="str">
        <f t="shared" si="1"/>
        <v>PHCDP6748A</v>
      </c>
      <c r="B422" s="2" t="s">
        <v>2311</v>
      </c>
      <c r="C422" s="2" t="s">
        <v>2312</v>
      </c>
      <c r="D422" s="7" t="str">
        <f t="shared" si="2"/>
        <v>300x250 </v>
      </c>
      <c r="E422" s="2" t="s">
        <v>2313</v>
      </c>
      <c r="F422" s="2" t="s">
        <v>66</v>
      </c>
      <c r="G422" s="8" t="s">
        <v>387</v>
      </c>
      <c r="H422" s="2" t="s">
        <v>234</v>
      </c>
      <c r="I422" s="2" t="s">
        <v>53</v>
      </c>
      <c r="J422" s="2">
        <v>117518.0</v>
      </c>
      <c r="K422" s="2">
        <v>299.0</v>
      </c>
      <c r="L422" s="2">
        <v>66458.0</v>
      </c>
      <c r="M422" s="2">
        <v>86571.0</v>
      </c>
      <c r="N422" s="2">
        <v>1.0</v>
      </c>
      <c r="O422" s="3">
        <v>5999.993781</v>
      </c>
      <c r="P422" s="7" t="str">
        <f>VLOOKUP(A422,'New Data'!A:E,2,FALSE)</f>
        <v>Female</v>
      </c>
      <c r="Q422" s="7">
        <f>VLOOKUP(A422,'New Data'!A:E,3,FALSE)</f>
        <v>65</v>
      </c>
      <c r="R422" s="7" t="str">
        <f>VLOOKUP(A422,'New Data'!A:E,4,FALSE)</f>
        <v>California</v>
      </c>
      <c r="S422" s="9">
        <f>VLOOKUP(A422,'New Data'!A:E,5,FALSE)</f>
        <v>45410</v>
      </c>
      <c r="T422" s="10">
        <f t="shared" si="3"/>
        <v>5999.993781</v>
      </c>
      <c r="U422" s="11">
        <f t="shared" si="4"/>
        <v>0.002544291087</v>
      </c>
      <c r="V422" s="12">
        <f t="shared" si="5"/>
        <v>20.06686883</v>
      </c>
      <c r="W422" s="10">
        <f t="shared" si="6"/>
        <v>51.05595552</v>
      </c>
      <c r="X422" s="11">
        <f t="shared" si="7"/>
        <v>0.000850933474</v>
      </c>
    </row>
    <row r="423">
      <c r="A423" s="7" t="str">
        <f t="shared" si="1"/>
        <v>ARBEB1229T</v>
      </c>
      <c r="B423" s="2" t="s">
        <v>1150</v>
      </c>
      <c r="C423" s="2" t="s">
        <v>1151</v>
      </c>
      <c r="D423" s="7" t="str">
        <f t="shared" si="2"/>
        <v>300x250 </v>
      </c>
      <c r="E423" s="2" t="s">
        <v>1152</v>
      </c>
      <c r="F423" s="2" t="s">
        <v>28</v>
      </c>
      <c r="G423" s="8" t="s">
        <v>726</v>
      </c>
      <c r="H423" s="2" t="s">
        <v>30</v>
      </c>
      <c r="I423" s="2" t="s">
        <v>53</v>
      </c>
      <c r="J423" s="2">
        <v>88293.0</v>
      </c>
      <c r="K423" s="2">
        <v>255.0</v>
      </c>
      <c r="L423" s="2">
        <v>24101.0</v>
      </c>
      <c r="M423" s="2">
        <v>75557.0</v>
      </c>
      <c r="N423" s="2">
        <v>19.0</v>
      </c>
      <c r="O423" s="3">
        <v>5054.481581</v>
      </c>
      <c r="P423" s="7" t="str">
        <f>VLOOKUP(A423,'New Data'!A:E,2,FALSE)</f>
        <v>Male</v>
      </c>
      <c r="Q423" s="7">
        <f>VLOOKUP(A423,'New Data'!A:E,3,FALSE)</f>
        <v>40</v>
      </c>
      <c r="R423" s="7" t="str">
        <f>VLOOKUP(A423,'New Data'!A:E,4,FALSE)</f>
        <v>Alabama</v>
      </c>
      <c r="S423" s="9">
        <f>VLOOKUP(A423,'New Data'!A:E,5,FALSE)</f>
        <v>45478</v>
      </c>
      <c r="T423" s="10">
        <f t="shared" si="3"/>
        <v>266.0253464</v>
      </c>
      <c r="U423" s="11">
        <f t="shared" si="4"/>
        <v>0.002888111175</v>
      </c>
      <c r="V423" s="12">
        <f t="shared" si="5"/>
        <v>19.8214964</v>
      </c>
      <c r="W423" s="10">
        <f t="shared" si="6"/>
        <v>57.24668525</v>
      </c>
      <c r="X423" s="11">
        <f t="shared" si="7"/>
        <v>0.02151925974</v>
      </c>
    </row>
    <row r="424">
      <c r="A424" s="7" t="str">
        <f t="shared" si="1"/>
        <v>GYLSP9079C</v>
      </c>
      <c r="B424" s="2" t="s">
        <v>1881</v>
      </c>
      <c r="C424" s="2" t="s">
        <v>1882</v>
      </c>
      <c r="D424" s="7" t="str">
        <f t="shared" si="2"/>
        <v>300x250 </v>
      </c>
      <c r="E424" s="2" t="s">
        <v>1883</v>
      </c>
      <c r="F424" s="2" t="s">
        <v>66</v>
      </c>
      <c r="G424" s="8" t="s">
        <v>670</v>
      </c>
      <c r="H424" s="2" t="s">
        <v>30</v>
      </c>
      <c r="I424" s="2" t="s">
        <v>53</v>
      </c>
      <c r="J424" s="2">
        <v>16202.0</v>
      </c>
      <c r="K424" s="2">
        <v>80.0</v>
      </c>
      <c r="L424" s="2">
        <v>11786.0</v>
      </c>
      <c r="M424" s="2">
        <v>15365.0</v>
      </c>
      <c r="N424" s="2">
        <v>2.0</v>
      </c>
      <c r="O424" s="3">
        <v>1570.34276</v>
      </c>
      <c r="P424" s="7" t="str">
        <f>VLOOKUP(A424,'New Data'!A:E,2,FALSE)</f>
        <v>Female</v>
      </c>
      <c r="Q424" s="7">
        <f>VLOOKUP(A424,'New Data'!A:E,3,FALSE)</f>
        <v>19</v>
      </c>
      <c r="R424" s="7" t="str">
        <f>VLOOKUP(A424,'New Data'!A:E,4,FALSE)</f>
        <v>Missouri</v>
      </c>
      <c r="S424" s="9">
        <f>VLOOKUP(A424,'New Data'!A:E,5,FALSE)</f>
        <v>45500</v>
      </c>
      <c r="T424" s="10">
        <f t="shared" si="3"/>
        <v>785.17138</v>
      </c>
      <c r="U424" s="11">
        <f t="shared" si="4"/>
        <v>0.004937662017</v>
      </c>
      <c r="V424" s="12">
        <f t="shared" si="5"/>
        <v>19.6292845</v>
      </c>
      <c r="W424" s="10">
        <f t="shared" si="6"/>
        <v>96.9227725</v>
      </c>
      <c r="X424" s="11">
        <f t="shared" si="7"/>
        <v>0.01234415504</v>
      </c>
    </row>
    <row r="425">
      <c r="A425" s="7" t="str">
        <f t="shared" si="1"/>
        <v>UFEIC4685Q</v>
      </c>
      <c r="B425" s="2" t="s">
        <v>2129</v>
      </c>
      <c r="C425" s="2" t="s">
        <v>2130</v>
      </c>
      <c r="D425" s="7" t="str">
        <f t="shared" si="2"/>
        <v>320x50 </v>
      </c>
      <c r="E425" s="2" t="s">
        <v>2131</v>
      </c>
      <c r="F425" s="2" t="s">
        <v>66</v>
      </c>
      <c r="G425" s="8" t="s">
        <v>689</v>
      </c>
      <c r="H425" s="2" t="s">
        <v>89</v>
      </c>
      <c r="I425" s="2" t="s">
        <v>31</v>
      </c>
      <c r="J425" s="2">
        <v>113262.0</v>
      </c>
      <c r="K425" s="2">
        <v>380.0</v>
      </c>
      <c r="L425" s="2">
        <v>95762.0</v>
      </c>
      <c r="M425" s="2">
        <v>104612.0</v>
      </c>
      <c r="N425" s="2">
        <v>4.0</v>
      </c>
      <c r="O425" s="3">
        <v>7443.483233</v>
      </c>
      <c r="P425" s="7" t="str">
        <f>VLOOKUP(A425,'New Data'!A:E,2,FALSE)</f>
        <v>Female</v>
      </c>
      <c r="Q425" s="7">
        <f>VLOOKUP(A425,'New Data'!A:E,3,FALSE)</f>
        <v>23</v>
      </c>
      <c r="R425" s="7" t="str">
        <f>VLOOKUP(A425,'New Data'!A:E,4,FALSE)</f>
        <v>Hawaii</v>
      </c>
      <c r="S425" s="9">
        <f>VLOOKUP(A425,'New Data'!A:E,5,FALSE)</f>
        <v>45092</v>
      </c>
      <c r="T425" s="10">
        <f t="shared" si="3"/>
        <v>1860.870808</v>
      </c>
      <c r="U425" s="11">
        <f t="shared" si="4"/>
        <v>0.003355052886</v>
      </c>
      <c r="V425" s="12">
        <f t="shared" si="5"/>
        <v>19.58811377</v>
      </c>
      <c r="W425" s="10">
        <f t="shared" si="6"/>
        <v>65.71915764</v>
      </c>
      <c r="X425" s="11">
        <f t="shared" si="7"/>
        <v>0.003531634617</v>
      </c>
    </row>
    <row r="426">
      <c r="A426" s="7" t="str">
        <f t="shared" si="1"/>
        <v>NKXQD8942M</v>
      </c>
      <c r="B426" s="2" t="s">
        <v>2037</v>
      </c>
      <c r="C426" s="2" t="s">
        <v>2038</v>
      </c>
      <c r="D426" s="7" t="str">
        <f t="shared" si="2"/>
        <v>300x250 </v>
      </c>
      <c r="E426" s="2" t="s">
        <v>914</v>
      </c>
      <c r="F426" s="2" t="s">
        <v>36</v>
      </c>
      <c r="G426" s="8" t="s">
        <v>263</v>
      </c>
      <c r="H426" s="2" t="s">
        <v>62</v>
      </c>
      <c r="I426" s="2" t="s">
        <v>31</v>
      </c>
      <c r="J426" s="2">
        <v>103665.0</v>
      </c>
      <c r="K426" s="2">
        <v>270.0</v>
      </c>
      <c r="L426" s="2">
        <v>77283.0</v>
      </c>
      <c r="M426" s="2">
        <v>94019.0</v>
      </c>
      <c r="N426" s="2">
        <v>4.0</v>
      </c>
      <c r="O426" s="3">
        <v>5284.685565</v>
      </c>
      <c r="P426" s="7" t="str">
        <f>VLOOKUP(A426,'New Data'!A:E,2,FALSE)</f>
        <v>Female</v>
      </c>
      <c r="Q426" s="7">
        <f>VLOOKUP(A426,'New Data'!A:E,3,FALSE)</f>
        <v>36</v>
      </c>
      <c r="R426" s="7" t="str">
        <f>VLOOKUP(A426,'New Data'!A:E,4,FALSE)</f>
        <v>Texas</v>
      </c>
      <c r="S426" s="9">
        <f>VLOOKUP(A426,'New Data'!A:E,5,FALSE)</f>
        <v>45125</v>
      </c>
      <c r="T426" s="10">
        <f t="shared" si="3"/>
        <v>1321.171391</v>
      </c>
      <c r="U426" s="11">
        <f t="shared" si="4"/>
        <v>0.002604543481</v>
      </c>
      <c r="V426" s="12">
        <f t="shared" si="5"/>
        <v>19.5729095</v>
      </c>
      <c r="W426" s="10">
        <f t="shared" si="6"/>
        <v>50.97849385</v>
      </c>
      <c r="X426" s="11">
        <f t="shared" si="7"/>
        <v>0.003858582935</v>
      </c>
    </row>
    <row r="427">
      <c r="A427" s="7" t="str">
        <f t="shared" si="1"/>
        <v>MDRXP7045D</v>
      </c>
      <c r="B427" s="2" t="s">
        <v>1546</v>
      </c>
      <c r="C427" s="2" t="s">
        <v>1547</v>
      </c>
      <c r="D427" s="7" t="str">
        <f t="shared" si="2"/>
        <v>320x50 </v>
      </c>
      <c r="E427" s="2" t="s">
        <v>917</v>
      </c>
      <c r="F427" s="2" t="s">
        <v>36</v>
      </c>
      <c r="G427" s="8" t="s">
        <v>1548</v>
      </c>
      <c r="H427" s="2" t="s">
        <v>30</v>
      </c>
      <c r="I427" s="2" t="s">
        <v>31</v>
      </c>
      <c r="J427" s="2">
        <v>13168.0</v>
      </c>
      <c r="K427" s="2">
        <v>84.0</v>
      </c>
      <c r="L427" s="2">
        <v>8527.0</v>
      </c>
      <c r="M427" s="2">
        <v>12625.0</v>
      </c>
      <c r="N427" s="2">
        <v>4.0</v>
      </c>
      <c r="O427" s="3">
        <v>1639.72335</v>
      </c>
      <c r="P427" s="7" t="str">
        <f>VLOOKUP(A427,'New Data'!A:E,2,FALSE)</f>
        <v>Male</v>
      </c>
      <c r="Q427" s="7">
        <f>VLOOKUP(A427,'New Data'!A:E,3,FALSE)</f>
        <v>40</v>
      </c>
      <c r="R427" s="7" t="str">
        <f>VLOOKUP(A427,'New Data'!A:E,4,FALSE)</f>
        <v>Utah</v>
      </c>
      <c r="S427" s="9">
        <f>VLOOKUP(A427,'New Data'!A:E,5,FALSE)</f>
        <v>45092</v>
      </c>
      <c r="T427" s="10">
        <f t="shared" si="3"/>
        <v>409.9308375</v>
      </c>
      <c r="U427" s="11">
        <f t="shared" si="4"/>
        <v>0.006379100851</v>
      </c>
      <c r="V427" s="12">
        <f t="shared" si="5"/>
        <v>19.52051607</v>
      </c>
      <c r="W427" s="10">
        <f t="shared" si="6"/>
        <v>124.5233407</v>
      </c>
      <c r="X427" s="11">
        <f t="shared" si="7"/>
        <v>0.03037667072</v>
      </c>
    </row>
    <row r="428">
      <c r="A428" s="7" t="str">
        <f t="shared" si="1"/>
        <v>HFZCU7720Q</v>
      </c>
      <c r="B428" s="2" t="s">
        <v>1173</v>
      </c>
      <c r="C428" s="2" t="s">
        <v>1174</v>
      </c>
      <c r="D428" s="7" t="str">
        <f t="shared" si="2"/>
        <v>320x50 </v>
      </c>
      <c r="E428" s="2" t="s">
        <v>1175</v>
      </c>
      <c r="F428" s="2" t="s">
        <v>66</v>
      </c>
      <c r="G428" s="8" t="s">
        <v>653</v>
      </c>
      <c r="H428" s="2" t="s">
        <v>30</v>
      </c>
      <c r="I428" s="2" t="s">
        <v>31</v>
      </c>
      <c r="J428" s="2">
        <v>109709.0</v>
      </c>
      <c r="K428" s="2">
        <v>278.0</v>
      </c>
      <c r="L428" s="2">
        <v>3064.0</v>
      </c>
      <c r="M428" s="2">
        <v>15428.0</v>
      </c>
      <c r="N428" s="2">
        <v>20.0</v>
      </c>
      <c r="O428" s="3">
        <v>5409.083955</v>
      </c>
      <c r="P428" s="7" t="str">
        <f>VLOOKUP(A428,'New Data'!A:E,2,FALSE)</f>
        <v>Male</v>
      </c>
      <c r="Q428" s="7">
        <f>VLOOKUP(A428,'New Data'!A:E,3,FALSE)</f>
        <v>31</v>
      </c>
      <c r="R428" s="7" t="str">
        <f>VLOOKUP(A428,'New Data'!A:E,4,FALSE)</f>
        <v>Nevada</v>
      </c>
      <c r="S428" s="9">
        <f>VLOOKUP(A428,'New Data'!A:E,5,FALSE)</f>
        <v>45378</v>
      </c>
      <c r="T428" s="10">
        <f t="shared" si="3"/>
        <v>270.4541978</v>
      </c>
      <c r="U428" s="11">
        <f t="shared" si="4"/>
        <v>0.002533976246</v>
      </c>
      <c r="V428" s="12">
        <f t="shared" si="5"/>
        <v>19.45713653</v>
      </c>
      <c r="W428" s="10">
        <f t="shared" si="6"/>
        <v>49.30392178</v>
      </c>
      <c r="X428" s="11">
        <f t="shared" si="7"/>
        <v>0.01823004494</v>
      </c>
    </row>
    <row r="429">
      <c r="A429" s="7" t="str">
        <f t="shared" si="1"/>
        <v>IBXAA5591O</v>
      </c>
      <c r="B429" s="2" t="s">
        <v>1074</v>
      </c>
      <c r="C429" s="2" t="s">
        <v>1075</v>
      </c>
      <c r="D429" s="7" t="str">
        <f t="shared" si="2"/>
        <v>300x250 </v>
      </c>
      <c r="E429" s="2" t="s">
        <v>1076</v>
      </c>
      <c r="F429" s="2" t="s">
        <v>28</v>
      </c>
      <c r="G429" s="8" t="s">
        <v>93</v>
      </c>
      <c r="H429" s="2" t="s">
        <v>30</v>
      </c>
      <c r="I429" s="2" t="s">
        <v>53</v>
      </c>
      <c r="J429" s="2">
        <v>127090.0</v>
      </c>
      <c r="K429" s="2">
        <v>299.0</v>
      </c>
      <c r="L429" s="2">
        <v>30178.0</v>
      </c>
      <c r="M429" s="2">
        <v>113438.0</v>
      </c>
      <c r="N429" s="2">
        <v>24.0</v>
      </c>
      <c r="O429" s="3">
        <v>5808.911254</v>
      </c>
      <c r="P429" s="7" t="str">
        <f>VLOOKUP(A429,'New Data'!A:E,2,FALSE)</f>
        <v>Male</v>
      </c>
      <c r="Q429" s="7">
        <f>VLOOKUP(A429,'New Data'!A:E,3,FALSE)</f>
        <v>25</v>
      </c>
      <c r="R429" s="7" t="str">
        <f>VLOOKUP(A429,'New Data'!A:E,4,FALSE)</f>
        <v>Missouri</v>
      </c>
      <c r="S429" s="9">
        <f>VLOOKUP(A429,'New Data'!A:E,5,FALSE)</f>
        <v>45406</v>
      </c>
      <c r="T429" s="10">
        <f t="shared" si="3"/>
        <v>242.0379689</v>
      </c>
      <c r="U429" s="11">
        <f t="shared" si="4"/>
        <v>0.002352663467</v>
      </c>
      <c r="V429" s="12">
        <f t="shared" si="5"/>
        <v>19.42779684</v>
      </c>
      <c r="W429" s="10">
        <f t="shared" si="6"/>
        <v>45.70706786</v>
      </c>
      <c r="X429" s="11">
        <f t="shared" si="7"/>
        <v>0.01888425525</v>
      </c>
    </row>
    <row r="430">
      <c r="A430" s="7" t="str">
        <f t="shared" si="1"/>
        <v>CXWOQ3854Y</v>
      </c>
      <c r="B430" s="2" t="s">
        <v>686</v>
      </c>
      <c r="C430" s="2" t="s">
        <v>687</v>
      </c>
      <c r="D430" s="7" t="str">
        <f t="shared" si="2"/>
        <v>320x50 </v>
      </c>
      <c r="E430" s="2" t="s">
        <v>688</v>
      </c>
      <c r="F430" s="2" t="s">
        <v>66</v>
      </c>
      <c r="G430" s="8" t="s">
        <v>689</v>
      </c>
      <c r="H430" s="2" t="s">
        <v>30</v>
      </c>
      <c r="I430" s="2" t="s">
        <v>31</v>
      </c>
      <c r="J430" s="2">
        <v>21229.0</v>
      </c>
      <c r="K430" s="2">
        <v>80.0</v>
      </c>
      <c r="L430" s="2">
        <v>18073.0</v>
      </c>
      <c r="M430" s="2">
        <v>19655.0</v>
      </c>
      <c r="N430" s="2">
        <v>10.0</v>
      </c>
      <c r="O430" s="3">
        <v>1550.076655</v>
      </c>
      <c r="P430" s="7" t="str">
        <f>VLOOKUP(A430,'New Data'!A:E,2,FALSE)</f>
        <v>Female</v>
      </c>
      <c r="Q430" s="7">
        <f>VLOOKUP(A430,'New Data'!A:E,3,FALSE)</f>
        <v>23</v>
      </c>
      <c r="R430" s="7" t="str">
        <f>VLOOKUP(A430,'New Data'!A:E,4,FALSE)</f>
        <v>Iowa</v>
      </c>
      <c r="S430" s="9">
        <f>VLOOKUP(A430,'New Data'!A:E,5,FALSE)</f>
        <v>45235</v>
      </c>
      <c r="T430" s="10">
        <f t="shared" si="3"/>
        <v>155.0076655</v>
      </c>
      <c r="U430" s="11">
        <f t="shared" si="4"/>
        <v>0.003768429978</v>
      </c>
      <c r="V430" s="12">
        <f t="shared" si="5"/>
        <v>19.37595819</v>
      </c>
      <c r="W430" s="10">
        <f t="shared" si="6"/>
        <v>73.01694168</v>
      </c>
      <c r="X430" s="11">
        <f t="shared" si="7"/>
        <v>0.04710537472</v>
      </c>
    </row>
    <row r="431">
      <c r="A431" s="7" t="str">
        <f t="shared" si="1"/>
        <v>ARBEB1229T</v>
      </c>
      <c r="B431" s="2" t="s">
        <v>1614</v>
      </c>
      <c r="C431" s="2" t="s">
        <v>1615</v>
      </c>
      <c r="D431" s="7" t="str">
        <f t="shared" si="2"/>
        <v>320x50 </v>
      </c>
      <c r="E431" s="2" t="s">
        <v>1616</v>
      </c>
      <c r="F431" s="2" t="s">
        <v>36</v>
      </c>
      <c r="G431" s="8" t="s">
        <v>334</v>
      </c>
      <c r="H431" s="2" t="s">
        <v>71</v>
      </c>
      <c r="I431" s="2" t="s">
        <v>31</v>
      </c>
      <c r="J431" s="2">
        <v>96728.0</v>
      </c>
      <c r="K431" s="2">
        <v>341.0</v>
      </c>
      <c r="L431" s="2">
        <v>69700.0</v>
      </c>
      <c r="M431" s="2">
        <v>91910.0</v>
      </c>
      <c r="N431" s="2">
        <v>15.0</v>
      </c>
      <c r="O431" s="3">
        <v>6587.243331</v>
      </c>
      <c r="P431" s="7" t="str">
        <f>VLOOKUP(A431,'New Data'!A:E,2,FALSE)</f>
        <v>Male</v>
      </c>
      <c r="Q431" s="7">
        <f>VLOOKUP(A431,'New Data'!A:E,3,FALSE)</f>
        <v>40</v>
      </c>
      <c r="R431" s="7" t="str">
        <f>VLOOKUP(A431,'New Data'!A:E,4,FALSE)</f>
        <v>Alabama</v>
      </c>
      <c r="S431" s="9">
        <f>VLOOKUP(A431,'New Data'!A:E,5,FALSE)</f>
        <v>45478</v>
      </c>
      <c r="T431" s="10">
        <f t="shared" si="3"/>
        <v>439.1495554</v>
      </c>
      <c r="U431" s="11">
        <f t="shared" si="4"/>
        <v>0.003525349433</v>
      </c>
      <c r="V431" s="12">
        <f t="shared" si="5"/>
        <v>19.31742912</v>
      </c>
      <c r="W431" s="10">
        <f t="shared" si="6"/>
        <v>68.10068782</v>
      </c>
      <c r="X431" s="11">
        <f t="shared" si="7"/>
        <v>0.0155074022</v>
      </c>
    </row>
    <row r="432">
      <c r="A432" s="7" t="str">
        <f t="shared" si="1"/>
        <v>KSREK1687R</v>
      </c>
      <c r="B432" s="2" t="s">
        <v>690</v>
      </c>
      <c r="C432" s="2" t="s">
        <v>691</v>
      </c>
      <c r="D432" s="7" t="str">
        <f t="shared" si="2"/>
        <v>300x250 </v>
      </c>
      <c r="E432" s="2" t="s">
        <v>692</v>
      </c>
      <c r="F432" s="2" t="s">
        <v>28</v>
      </c>
      <c r="G432" s="8" t="s">
        <v>693</v>
      </c>
      <c r="H432" s="2" t="s">
        <v>48</v>
      </c>
      <c r="I432" s="2" t="s">
        <v>31</v>
      </c>
      <c r="J432" s="2">
        <v>13347.0</v>
      </c>
      <c r="K432" s="2">
        <v>80.0</v>
      </c>
      <c r="L432" s="2">
        <v>8357.0</v>
      </c>
      <c r="M432" s="2">
        <v>11461.0</v>
      </c>
      <c r="N432" s="2">
        <v>10.0</v>
      </c>
      <c r="O432" s="3">
        <v>1543.66142</v>
      </c>
      <c r="P432" s="7" t="str">
        <f>VLOOKUP(A432,'New Data'!A:E,2,FALSE)</f>
        <v>Female</v>
      </c>
      <c r="Q432" s="7">
        <f>VLOOKUP(A432,'New Data'!A:E,3,FALSE)</f>
        <v>59</v>
      </c>
      <c r="R432" s="7" t="str">
        <f>VLOOKUP(A432,'New Data'!A:E,4,FALSE)</f>
        <v>Massachusetts</v>
      </c>
      <c r="S432" s="9">
        <f>VLOOKUP(A432,'New Data'!A:E,5,FALSE)</f>
        <v>45229</v>
      </c>
      <c r="T432" s="10">
        <f t="shared" si="3"/>
        <v>154.366142</v>
      </c>
      <c r="U432" s="11">
        <f t="shared" si="4"/>
        <v>0.005993856297</v>
      </c>
      <c r="V432" s="12">
        <f t="shared" si="5"/>
        <v>19.29576775</v>
      </c>
      <c r="W432" s="10">
        <f t="shared" si="6"/>
        <v>115.656059</v>
      </c>
      <c r="X432" s="11">
        <f t="shared" si="7"/>
        <v>0.07492320372</v>
      </c>
    </row>
    <row r="433">
      <c r="A433" s="7" t="str">
        <f t="shared" si="1"/>
        <v>LAUXF7510L</v>
      </c>
      <c r="B433" s="2" t="s">
        <v>1875</v>
      </c>
      <c r="C433" s="2" t="s">
        <v>1876</v>
      </c>
      <c r="D433" s="7" t="str">
        <f t="shared" si="2"/>
        <v>300x250 </v>
      </c>
      <c r="E433" s="2" t="s">
        <v>333</v>
      </c>
      <c r="F433" s="2" t="s">
        <v>36</v>
      </c>
      <c r="G433" s="8" t="s">
        <v>61</v>
      </c>
      <c r="H433" s="2" t="s">
        <v>212</v>
      </c>
      <c r="I433" s="2" t="s">
        <v>31</v>
      </c>
      <c r="J433" s="2">
        <v>11062.0</v>
      </c>
      <c r="K433" s="2">
        <v>78.0</v>
      </c>
      <c r="L433" s="2">
        <v>6539.0</v>
      </c>
      <c r="M433" s="2">
        <v>9391.0</v>
      </c>
      <c r="N433" s="2">
        <v>2.0</v>
      </c>
      <c r="O433" s="3">
        <v>1500.09932</v>
      </c>
      <c r="P433" s="7" t="str">
        <f>VLOOKUP(A433,'New Data'!A:E,2,FALSE)</f>
        <v>Female</v>
      </c>
      <c r="Q433" s="7">
        <f>VLOOKUP(A433,'New Data'!A:E,3,FALSE)</f>
        <v>30</v>
      </c>
      <c r="R433" s="7" t="str">
        <f>VLOOKUP(A433,'New Data'!A:E,4,FALSE)</f>
        <v>West Virginia</v>
      </c>
      <c r="S433" s="9">
        <f>VLOOKUP(A433,'New Data'!A:E,5,FALSE)</f>
        <v>45430</v>
      </c>
      <c r="T433" s="10">
        <f t="shared" si="3"/>
        <v>750.04966</v>
      </c>
      <c r="U433" s="11">
        <f t="shared" si="4"/>
        <v>0.007051166154</v>
      </c>
      <c r="V433" s="12">
        <f t="shared" si="5"/>
        <v>19.23204256</v>
      </c>
      <c r="W433" s="10">
        <f t="shared" si="6"/>
        <v>135.6083276</v>
      </c>
      <c r="X433" s="11">
        <f t="shared" si="7"/>
        <v>0.01807991322</v>
      </c>
    </row>
    <row r="434">
      <c r="A434" s="7" t="str">
        <f t="shared" si="1"/>
        <v>EUWTQ7057W</v>
      </c>
      <c r="B434" s="2" t="s">
        <v>1890</v>
      </c>
      <c r="C434" s="2" t="s">
        <v>1891</v>
      </c>
      <c r="D434" s="7" t="str">
        <f t="shared" si="2"/>
        <v>300x250 </v>
      </c>
      <c r="E434" s="2" t="s">
        <v>1892</v>
      </c>
      <c r="F434" s="2" t="s">
        <v>66</v>
      </c>
      <c r="G434" s="8" t="s">
        <v>29</v>
      </c>
      <c r="H434" s="2" t="s">
        <v>48</v>
      </c>
      <c r="I434" s="2" t="s">
        <v>31</v>
      </c>
      <c r="J434" s="2">
        <v>9210.0</v>
      </c>
      <c r="K434" s="2">
        <v>80.0</v>
      </c>
      <c r="L434" s="2">
        <v>3798.0</v>
      </c>
      <c r="M434" s="2">
        <v>8619.0</v>
      </c>
      <c r="N434" s="2">
        <v>2.0</v>
      </c>
      <c r="O434" s="3">
        <v>1536.629068</v>
      </c>
      <c r="P434" s="7" t="str">
        <f>VLOOKUP(A434,'New Data'!A:E,2,FALSE)</f>
        <v>Female</v>
      </c>
      <c r="Q434" s="7">
        <f>VLOOKUP(A434,'New Data'!A:E,3,FALSE)</f>
        <v>64</v>
      </c>
      <c r="R434" s="7" t="str">
        <f>VLOOKUP(A434,'New Data'!A:E,4,FALSE)</f>
        <v>Tennessee</v>
      </c>
      <c r="S434" s="9">
        <f>VLOOKUP(A434,'New Data'!A:E,5,FALSE)</f>
        <v>45543</v>
      </c>
      <c r="T434" s="10">
        <f t="shared" si="3"/>
        <v>768.314534</v>
      </c>
      <c r="U434" s="11">
        <f t="shared" si="4"/>
        <v>0.008686210641</v>
      </c>
      <c r="V434" s="12">
        <f t="shared" si="5"/>
        <v>19.20786335</v>
      </c>
      <c r="W434" s="10">
        <f t="shared" si="6"/>
        <v>166.843547</v>
      </c>
      <c r="X434" s="11">
        <f t="shared" si="7"/>
        <v>0.0217155266</v>
      </c>
    </row>
    <row r="435">
      <c r="A435" s="7" t="str">
        <f t="shared" si="1"/>
        <v>JGIIM9251E</v>
      </c>
      <c r="B435" s="2" t="s">
        <v>738</v>
      </c>
      <c r="C435" s="2" t="s">
        <v>739</v>
      </c>
      <c r="D435" s="7" t="str">
        <f t="shared" si="2"/>
        <v>300x50 </v>
      </c>
      <c r="E435" s="2" t="s">
        <v>740</v>
      </c>
      <c r="F435" s="2" t="s">
        <v>41</v>
      </c>
      <c r="G435" s="8" t="s">
        <v>741</v>
      </c>
      <c r="H435" s="2" t="s">
        <v>30</v>
      </c>
      <c r="I435" s="2" t="s">
        <v>31</v>
      </c>
      <c r="J435" s="2">
        <v>20537.0</v>
      </c>
      <c r="K435" s="2">
        <v>84.0</v>
      </c>
      <c r="L435" s="2">
        <v>15587.0</v>
      </c>
      <c r="M435" s="2">
        <v>19288.0</v>
      </c>
      <c r="N435" s="2">
        <v>10.0</v>
      </c>
      <c r="O435" s="3">
        <v>1609.880674</v>
      </c>
      <c r="P435" s="7" t="str">
        <f>VLOOKUP(A435,'New Data'!A:E,2,FALSE)</f>
        <v>Female</v>
      </c>
      <c r="Q435" s="7">
        <f>VLOOKUP(A435,'New Data'!A:E,3,FALSE)</f>
        <v>18</v>
      </c>
      <c r="R435" s="7" t="str">
        <f>VLOOKUP(A435,'New Data'!A:E,4,FALSE)</f>
        <v>Michigan</v>
      </c>
      <c r="S435" s="9">
        <f>VLOOKUP(A435,'New Data'!A:E,5,FALSE)</f>
        <v>45211</v>
      </c>
      <c r="T435" s="10">
        <f t="shared" si="3"/>
        <v>160.9880674</v>
      </c>
      <c r="U435" s="11">
        <f t="shared" si="4"/>
        <v>0.004090178702</v>
      </c>
      <c r="V435" s="12">
        <f t="shared" si="5"/>
        <v>19.16524612</v>
      </c>
      <c r="W435" s="10">
        <f t="shared" si="6"/>
        <v>78.38928149</v>
      </c>
      <c r="X435" s="11">
        <f t="shared" si="7"/>
        <v>0.04869260359</v>
      </c>
    </row>
    <row r="436">
      <c r="A436" s="7" t="str">
        <f t="shared" si="1"/>
        <v>NVALC0032U</v>
      </c>
      <c r="B436" s="2" t="s">
        <v>1760</v>
      </c>
      <c r="C436" s="2" t="s">
        <v>1761</v>
      </c>
      <c r="D436" s="7" t="str">
        <f t="shared" si="2"/>
        <v>300x250 </v>
      </c>
      <c r="E436" s="2" t="s">
        <v>1762</v>
      </c>
      <c r="F436" s="2" t="s">
        <v>36</v>
      </c>
      <c r="G436" s="8" t="s">
        <v>1285</v>
      </c>
      <c r="H436" s="2" t="s">
        <v>71</v>
      </c>
      <c r="I436" s="2" t="s">
        <v>31</v>
      </c>
      <c r="J436" s="2">
        <v>14932.0</v>
      </c>
      <c r="K436" s="2">
        <v>90.0</v>
      </c>
      <c r="L436" s="2">
        <v>8947.0</v>
      </c>
      <c r="M436" s="2">
        <v>14256.0</v>
      </c>
      <c r="N436" s="2">
        <v>3.0</v>
      </c>
      <c r="O436" s="3">
        <v>1724.417704</v>
      </c>
      <c r="P436" s="7" t="str">
        <f>VLOOKUP(A436,'New Data'!A:E,2,FALSE)</f>
        <v>Female</v>
      </c>
      <c r="Q436" s="7">
        <f>VLOOKUP(A436,'New Data'!A:E,3,FALSE)</f>
        <v>27</v>
      </c>
      <c r="R436" s="7" t="str">
        <f>VLOOKUP(A436,'New Data'!A:E,4,FALSE)</f>
        <v>New Jersey</v>
      </c>
      <c r="S436" s="9">
        <f>VLOOKUP(A436,'New Data'!A:E,5,FALSE)</f>
        <v>45151</v>
      </c>
      <c r="T436" s="10">
        <f t="shared" si="3"/>
        <v>574.8059013</v>
      </c>
      <c r="U436" s="11">
        <f t="shared" si="4"/>
        <v>0.006027323868</v>
      </c>
      <c r="V436" s="12">
        <f t="shared" si="5"/>
        <v>19.16019671</v>
      </c>
      <c r="W436" s="10">
        <f t="shared" si="6"/>
        <v>115.484711</v>
      </c>
      <c r="X436" s="11">
        <f t="shared" si="7"/>
        <v>0.02009107956</v>
      </c>
    </row>
    <row r="437">
      <c r="A437" s="7" t="str">
        <f t="shared" si="1"/>
        <v>WFYQL7703Z</v>
      </c>
      <c r="B437" s="2" t="s">
        <v>1675</v>
      </c>
      <c r="C437" s="2" t="s">
        <v>1676</v>
      </c>
      <c r="D437" s="7" t="str">
        <f t="shared" si="2"/>
        <v>320x50 </v>
      </c>
      <c r="E437" s="2" t="s">
        <v>1677</v>
      </c>
      <c r="F437" s="2" t="s">
        <v>28</v>
      </c>
      <c r="G437" s="8" t="s">
        <v>1678</v>
      </c>
      <c r="H437" s="2" t="s">
        <v>71</v>
      </c>
      <c r="I437" s="2" t="s">
        <v>31</v>
      </c>
      <c r="J437" s="2">
        <v>23941.0</v>
      </c>
      <c r="K437" s="2">
        <v>150.0</v>
      </c>
      <c r="L437" s="2">
        <v>13054.0</v>
      </c>
      <c r="M437" s="2">
        <v>22276.0</v>
      </c>
      <c r="N437" s="2">
        <v>6.0</v>
      </c>
      <c r="O437" s="3">
        <v>2856.165425</v>
      </c>
      <c r="P437" s="7" t="str">
        <f>VLOOKUP(A437,'New Data'!A:E,2,FALSE)</f>
        <v>Male</v>
      </c>
      <c r="Q437" s="7">
        <f>VLOOKUP(A437,'New Data'!A:E,3,FALSE)</f>
        <v>51</v>
      </c>
      <c r="R437" s="7" t="str">
        <f>VLOOKUP(A437,'New Data'!A:E,4,FALSE)</f>
        <v>North Dakota</v>
      </c>
      <c r="S437" s="9">
        <f>VLOOKUP(A437,'New Data'!A:E,5,FALSE)</f>
        <v>45338</v>
      </c>
      <c r="T437" s="10">
        <f t="shared" si="3"/>
        <v>476.0275708</v>
      </c>
      <c r="U437" s="11">
        <f t="shared" si="4"/>
        <v>0.006265402448</v>
      </c>
      <c r="V437" s="12">
        <f t="shared" si="5"/>
        <v>19.04110283</v>
      </c>
      <c r="W437" s="10">
        <f t="shared" si="6"/>
        <v>119.3001723</v>
      </c>
      <c r="X437" s="11">
        <f t="shared" si="7"/>
        <v>0.02506160979</v>
      </c>
    </row>
    <row r="438">
      <c r="A438" s="7" t="str">
        <f t="shared" si="1"/>
        <v>ADOWV1114V</v>
      </c>
      <c r="B438" s="2" t="s">
        <v>1378</v>
      </c>
      <c r="C438" s="2" t="s">
        <v>1379</v>
      </c>
      <c r="D438" s="7" t="str">
        <f t="shared" si="2"/>
        <v>300x250 </v>
      </c>
      <c r="E438" s="2" t="s">
        <v>986</v>
      </c>
      <c r="F438" s="2" t="s">
        <v>28</v>
      </c>
      <c r="G438" s="8" t="s">
        <v>114</v>
      </c>
      <c r="H438" s="2" t="s">
        <v>48</v>
      </c>
      <c r="I438" s="2" t="s">
        <v>53</v>
      </c>
      <c r="J438" s="2">
        <v>109372.0</v>
      </c>
      <c r="K438" s="2">
        <v>364.0</v>
      </c>
      <c r="L438" s="2">
        <v>58336.0</v>
      </c>
      <c r="M438" s="2">
        <v>103569.0</v>
      </c>
      <c r="N438" s="2">
        <v>21.0</v>
      </c>
      <c r="O438" s="3">
        <v>6928.006202</v>
      </c>
      <c r="P438" s="7" t="str">
        <f>VLOOKUP(A438,'New Data'!A:E,2,FALSE)</f>
        <v>Male</v>
      </c>
      <c r="Q438" s="7">
        <f>VLOOKUP(A438,'New Data'!A:E,3,FALSE)</f>
        <v>20</v>
      </c>
      <c r="R438" s="7" t="str">
        <f>VLOOKUP(A438,'New Data'!A:E,4,FALSE)</f>
        <v>New Jersey</v>
      </c>
      <c r="S438" s="9">
        <f>VLOOKUP(A438,'New Data'!A:E,5,FALSE)</f>
        <v>45179</v>
      </c>
      <c r="T438" s="10">
        <f t="shared" si="3"/>
        <v>329.9050572</v>
      </c>
      <c r="U438" s="11">
        <f t="shared" si="4"/>
        <v>0.003328091285</v>
      </c>
      <c r="V438" s="12">
        <f t="shared" si="5"/>
        <v>19.03298407</v>
      </c>
      <c r="W438" s="10">
        <f t="shared" si="6"/>
        <v>63.34350841</v>
      </c>
      <c r="X438" s="11">
        <f t="shared" si="7"/>
        <v>0.01920052664</v>
      </c>
    </row>
    <row r="439">
      <c r="A439" s="7" t="str">
        <f t="shared" si="1"/>
        <v>RMFKW1583H</v>
      </c>
      <c r="B439" s="2" t="s">
        <v>1496</v>
      </c>
      <c r="C439" s="2" t="s">
        <v>1497</v>
      </c>
      <c r="D439" s="7" t="str">
        <f t="shared" si="2"/>
        <v>320x50 </v>
      </c>
      <c r="E439" s="2" t="s">
        <v>1498</v>
      </c>
      <c r="F439" s="2" t="s">
        <v>41</v>
      </c>
      <c r="G439" s="8" t="s">
        <v>807</v>
      </c>
      <c r="H439" s="2" t="s">
        <v>212</v>
      </c>
      <c r="I439" s="2" t="s">
        <v>31</v>
      </c>
      <c r="J439" s="2">
        <v>21737.0</v>
      </c>
      <c r="K439" s="2">
        <v>80.0</v>
      </c>
      <c r="L439" s="2">
        <v>11206.0</v>
      </c>
      <c r="M439" s="2">
        <v>19459.0</v>
      </c>
      <c r="N439" s="2">
        <v>4.0</v>
      </c>
      <c r="O439" s="3">
        <v>1521.576648</v>
      </c>
      <c r="P439" s="7" t="str">
        <f>VLOOKUP(A439,'New Data'!A:E,2,FALSE)</f>
        <v>Male</v>
      </c>
      <c r="Q439" s="7">
        <f>VLOOKUP(A439,'New Data'!A:E,3,FALSE)</f>
        <v>53</v>
      </c>
      <c r="R439" s="7" t="str">
        <f>VLOOKUP(A439,'New Data'!A:E,4,FALSE)</f>
        <v>Indiana</v>
      </c>
      <c r="S439" s="9">
        <f>VLOOKUP(A439,'New Data'!A:E,5,FALSE)</f>
        <v>45396</v>
      </c>
      <c r="T439" s="10">
        <f t="shared" si="3"/>
        <v>380.394162</v>
      </c>
      <c r="U439" s="11">
        <f t="shared" si="4"/>
        <v>0.003680360675</v>
      </c>
      <c r="V439" s="12">
        <f t="shared" si="5"/>
        <v>19.0197081</v>
      </c>
      <c r="W439" s="10">
        <f t="shared" si="6"/>
        <v>69.99938575</v>
      </c>
      <c r="X439" s="11">
        <f t="shared" si="7"/>
        <v>0.01840180338</v>
      </c>
    </row>
    <row r="440">
      <c r="A440" s="7" t="str">
        <f t="shared" si="1"/>
        <v>FBZDK4515D</v>
      </c>
      <c r="B440" s="2" t="s">
        <v>492</v>
      </c>
      <c r="C440" s="2" t="s">
        <v>493</v>
      </c>
      <c r="D440" s="7" t="str">
        <f t="shared" si="2"/>
        <v>300x50 </v>
      </c>
      <c r="E440" s="2" t="s">
        <v>494</v>
      </c>
      <c r="F440" s="2" t="s">
        <v>28</v>
      </c>
      <c r="G440" s="8" t="s">
        <v>279</v>
      </c>
      <c r="H440" s="2" t="s">
        <v>495</v>
      </c>
      <c r="I440" s="2" t="s">
        <v>31</v>
      </c>
      <c r="J440" s="2">
        <v>12459.0</v>
      </c>
      <c r="K440" s="2">
        <v>84.0</v>
      </c>
      <c r="L440" s="2">
        <v>7290.0</v>
      </c>
      <c r="M440" s="2">
        <v>11731.0</v>
      </c>
      <c r="N440" s="2">
        <v>14.0</v>
      </c>
      <c r="O440" s="3">
        <v>1593.010399</v>
      </c>
      <c r="P440" s="7" t="str">
        <f>VLOOKUP(A440,'New Data'!A:E,2,FALSE)</f>
        <v>Female</v>
      </c>
      <c r="Q440" s="7">
        <f>VLOOKUP(A440,'New Data'!A:E,3,FALSE)</f>
        <v>61</v>
      </c>
      <c r="R440" s="7" t="str">
        <f>VLOOKUP(A440,'New Data'!A:E,4,FALSE)</f>
        <v>Vermont</v>
      </c>
      <c r="S440" s="9">
        <f>VLOOKUP(A440,'New Data'!A:E,5,FALSE)</f>
        <v>45431</v>
      </c>
      <c r="T440" s="10">
        <f t="shared" si="3"/>
        <v>113.7864571</v>
      </c>
      <c r="U440" s="11">
        <f t="shared" si="4"/>
        <v>0.006742114134</v>
      </c>
      <c r="V440" s="12">
        <f t="shared" si="5"/>
        <v>18.96440951</v>
      </c>
      <c r="W440" s="10">
        <f t="shared" si="6"/>
        <v>127.8602134</v>
      </c>
      <c r="X440" s="11">
        <f t="shared" si="7"/>
        <v>0.1123685689</v>
      </c>
    </row>
    <row r="441">
      <c r="A441" s="7" t="str">
        <f t="shared" si="1"/>
        <v>DBLTB3558S</v>
      </c>
      <c r="B441" s="2" t="s">
        <v>919</v>
      </c>
      <c r="C441" s="2" t="s">
        <v>920</v>
      </c>
      <c r="D441" s="7" t="str">
        <f t="shared" si="2"/>
        <v>320x50 </v>
      </c>
      <c r="E441" s="2" t="s">
        <v>921</v>
      </c>
      <c r="F441" s="2" t="s">
        <v>36</v>
      </c>
      <c r="G441" s="8" t="s">
        <v>534</v>
      </c>
      <c r="H441" s="2" t="s">
        <v>71</v>
      </c>
      <c r="I441" s="2" t="s">
        <v>31</v>
      </c>
      <c r="J441" s="2">
        <v>16372.0</v>
      </c>
      <c r="K441" s="2">
        <v>90.0</v>
      </c>
      <c r="L441" s="2">
        <v>4731.0</v>
      </c>
      <c r="M441" s="2">
        <v>15332.0</v>
      </c>
      <c r="N441" s="2">
        <v>9.0</v>
      </c>
      <c r="O441" s="3">
        <v>1704.511123</v>
      </c>
      <c r="P441" s="7" t="str">
        <f>VLOOKUP(A441,'New Data'!A:E,2,FALSE)</f>
        <v>Male</v>
      </c>
      <c r="Q441" s="7">
        <f>VLOOKUP(A441,'New Data'!A:E,3,FALSE)</f>
        <v>64</v>
      </c>
      <c r="R441" s="7" t="str">
        <f>VLOOKUP(A441,'New Data'!A:E,4,FALSE)</f>
        <v>Utah</v>
      </c>
      <c r="S441" s="9">
        <f>VLOOKUP(A441,'New Data'!A:E,5,FALSE)</f>
        <v>45181</v>
      </c>
      <c r="T441" s="10">
        <f t="shared" si="3"/>
        <v>189.3901248</v>
      </c>
      <c r="U441" s="11">
        <f t="shared" si="4"/>
        <v>0.005497190325</v>
      </c>
      <c r="V441" s="12">
        <f t="shared" si="5"/>
        <v>18.93901248</v>
      </c>
      <c r="W441" s="10">
        <f t="shared" si="6"/>
        <v>104.1113562</v>
      </c>
      <c r="X441" s="11">
        <f t="shared" si="7"/>
        <v>0.05497190325</v>
      </c>
    </row>
    <row r="442">
      <c r="A442" s="7" t="str">
        <f t="shared" si="1"/>
        <v>NHUXA3523K</v>
      </c>
      <c r="B442" s="2" t="s">
        <v>1198</v>
      </c>
      <c r="C442" s="2" t="s">
        <v>1199</v>
      </c>
      <c r="D442" s="7" t="str">
        <f t="shared" si="2"/>
        <v>320x50 </v>
      </c>
      <c r="E442" s="2" t="s">
        <v>1200</v>
      </c>
      <c r="F442" s="2" t="s">
        <v>36</v>
      </c>
      <c r="G442" s="8" t="s">
        <v>1201</v>
      </c>
      <c r="H442" s="2" t="s">
        <v>212</v>
      </c>
      <c r="I442" s="2" t="s">
        <v>31</v>
      </c>
      <c r="J442" s="2">
        <v>37617.0</v>
      </c>
      <c r="K442" s="2">
        <v>85.0</v>
      </c>
      <c r="L442" s="2">
        <v>5092.0</v>
      </c>
      <c r="M442" s="2">
        <v>34373.0</v>
      </c>
      <c r="N442" s="2">
        <v>6.0</v>
      </c>
      <c r="O442" s="3">
        <v>1608.882952</v>
      </c>
      <c r="P442" s="7" t="str">
        <f>VLOOKUP(A442,'New Data'!A:E,2,FALSE)</f>
        <v>Female</v>
      </c>
      <c r="Q442" s="7">
        <f>VLOOKUP(A442,'New Data'!A:E,3,FALSE)</f>
        <v>61</v>
      </c>
      <c r="R442" s="7" t="str">
        <f>VLOOKUP(A442,'New Data'!A:E,4,FALSE)</f>
        <v>Wisconsin</v>
      </c>
      <c r="S442" s="9">
        <f>VLOOKUP(A442,'New Data'!A:E,5,FALSE)</f>
        <v>45340</v>
      </c>
      <c r="T442" s="10">
        <f t="shared" si="3"/>
        <v>268.1471587</v>
      </c>
      <c r="U442" s="11">
        <f t="shared" si="4"/>
        <v>0.002259616663</v>
      </c>
      <c r="V442" s="12">
        <f t="shared" si="5"/>
        <v>18.92803473</v>
      </c>
      <c r="W442" s="10">
        <f t="shared" si="6"/>
        <v>42.77010267</v>
      </c>
      <c r="X442" s="11">
        <f t="shared" si="7"/>
        <v>0.01595023527</v>
      </c>
    </row>
    <row r="443">
      <c r="A443" s="7" t="str">
        <f t="shared" si="1"/>
        <v>VSEBV0477I</v>
      </c>
      <c r="B443" s="2" t="s">
        <v>1651</v>
      </c>
      <c r="C443" s="2" t="s">
        <v>1652</v>
      </c>
      <c r="D443" s="7" t="str">
        <f t="shared" si="2"/>
        <v>300x250 </v>
      </c>
      <c r="E443" s="2" t="s">
        <v>1653</v>
      </c>
      <c r="F443" s="2" t="s">
        <v>36</v>
      </c>
      <c r="G443" s="8" t="s">
        <v>408</v>
      </c>
      <c r="H443" s="2" t="s">
        <v>89</v>
      </c>
      <c r="I443" s="2" t="s">
        <v>43</v>
      </c>
      <c r="J443" s="2">
        <v>123430.0</v>
      </c>
      <c r="K443" s="2">
        <v>360.0</v>
      </c>
      <c r="L443" s="2">
        <v>45294.0</v>
      </c>
      <c r="M443" s="2">
        <v>77646.0</v>
      </c>
      <c r="N443" s="2">
        <v>15.0</v>
      </c>
      <c r="O443" s="3">
        <v>6808.562584</v>
      </c>
      <c r="P443" s="7" t="str">
        <f>VLOOKUP(A443,'New Data'!A:E,2,FALSE)</f>
        <v>Female</v>
      </c>
      <c r="Q443" s="7">
        <f>VLOOKUP(A443,'New Data'!A:E,3,FALSE)</f>
        <v>37</v>
      </c>
      <c r="R443" s="7" t="str">
        <f>VLOOKUP(A443,'New Data'!A:E,4,FALSE)</f>
        <v>Delaware</v>
      </c>
      <c r="S443" s="9">
        <f>VLOOKUP(A443,'New Data'!A:E,5,FALSE)</f>
        <v>45213</v>
      </c>
      <c r="T443" s="10">
        <f t="shared" si="3"/>
        <v>453.9041723</v>
      </c>
      <c r="U443" s="11">
        <f t="shared" si="4"/>
        <v>0.002916632909</v>
      </c>
      <c r="V443" s="12">
        <f t="shared" si="5"/>
        <v>18.91267384</v>
      </c>
      <c r="W443" s="10">
        <f t="shared" si="6"/>
        <v>55.16132694</v>
      </c>
      <c r="X443" s="11">
        <f t="shared" si="7"/>
        <v>0.01215263712</v>
      </c>
    </row>
    <row r="444">
      <c r="A444" s="7" t="str">
        <f t="shared" si="1"/>
        <v>BUFTA5555M</v>
      </c>
      <c r="B444" s="2" t="s">
        <v>1000</v>
      </c>
      <c r="C444" s="2" t="s">
        <v>1001</v>
      </c>
      <c r="D444" s="7" t="str">
        <f t="shared" si="2"/>
        <v>300x250 </v>
      </c>
      <c r="E444" s="2" t="s">
        <v>1002</v>
      </c>
      <c r="F444" s="2" t="s">
        <v>66</v>
      </c>
      <c r="G444" s="8" t="s">
        <v>426</v>
      </c>
      <c r="H444" s="2" t="s">
        <v>30</v>
      </c>
      <c r="I444" s="2" t="s">
        <v>31</v>
      </c>
      <c r="J444" s="2">
        <v>37554.0</v>
      </c>
      <c r="K444" s="2">
        <v>92.0</v>
      </c>
      <c r="L444" s="2">
        <v>13128.0</v>
      </c>
      <c r="M444" s="2">
        <v>27596.0</v>
      </c>
      <c r="N444" s="2">
        <v>8.0</v>
      </c>
      <c r="O444" s="3">
        <v>1737.843485</v>
      </c>
      <c r="P444" s="7" t="str">
        <f>VLOOKUP(A444,'New Data'!A:E,2,FALSE)</f>
        <v>Male</v>
      </c>
      <c r="Q444" s="7">
        <f>VLOOKUP(A444,'New Data'!A:E,3,FALSE)</f>
        <v>63</v>
      </c>
      <c r="R444" s="7" t="str">
        <f>VLOOKUP(A444,'New Data'!A:E,4,FALSE)</f>
        <v>Hawaii</v>
      </c>
      <c r="S444" s="9">
        <f>VLOOKUP(A444,'New Data'!A:E,5,FALSE)</f>
        <v>45074</v>
      </c>
      <c r="T444" s="10">
        <f t="shared" si="3"/>
        <v>217.2304356</v>
      </c>
      <c r="U444" s="11">
        <f t="shared" si="4"/>
        <v>0.002449805613</v>
      </c>
      <c r="V444" s="12">
        <f t="shared" si="5"/>
        <v>18.8896031</v>
      </c>
      <c r="W444" s="10">
        <f t="shared" si="6"/>
        <v>46.2758557</v>
      </c>
      <c r="X444" s="11">
        <f t="shared" si="7"/>
        <v>0.02130265751</v>
      </c>
    </row>
    <row r="445">
      <c r="A445" s="7" t="str">
        <f t="shared" si="1"/>
        <v>IGJXP7390M</v>
      </c>
      <c r="B445" s="2" t="s">
        <v>1712</v>
      </c>
      <c r="C445" s="2" t="s">
        <v>1713</v>
      </c>
      <c r="D445" s="7" t="str">
        <f t="shared" si="2"/>
        <v>320x50 </v>
      </c>
      <c r="E445" s="2" t="s">
        <v>1714</v>
      </c>
      <c r="F445" s="2" t="s">
        <v>28</v>
      </c>
      <c r="G445" s="8" t="s">
        <v>161</v>
      </c>
      <c r="H445" s="2" t="s">
        <v>30</v>
      </c>
      <c r="I445" s="2" t="s">
        <v>31</v>
      </c>
      <c r="J445" s="2">
        <v>38735.0</v>
      </c>
      <c r="K445" s="2">
        <v>114.0</v>
      </c>
      <c r="L445" s="2">
        <v>28719.0</v>
      </c>
      <c r="M445" s="2">
        <v>36629.0</v>
      </c>
      <c r="N445" s="2">
        <v>4.0</v>
      </c>
      <c r="O445" s="3">
        <v>2127.824066</v>
      </c>
      <c r="P445" s="7" t="str">
        <f>VLOOKUP(A445,'New Data'!A:E,2,FALSE)</f>
        <v>Male</v>
      </c>
      <c r="Q445" s="7">
        <f>VLOOKUP(A445,'New Data'!A:E,3,FALSE)</f>
        <v>30</v>
      </c>
      <c r="R445" s="7" t="str">
        <f>VLOOKUP(A445,'New Data'!A:E,4,FALSE)</f>
        <v>Washington</v>
      </c>
      <c r="S445" s="9">
        <f>VLOOKUP(A445,'New Data'!A:E,5,FALSE)</f>
        <v>45303</v>
      </c>
      <c r="T445" s="10">
        <f t="shared" si="3"/>
        <v>531.9560165</v>
      </c>
      <c r="U445" s="11">
        <f t="shared" si="4"/>
        <v>0.002943074739</v>
      </c>
      <c r="V445" s="12">
        <f t="shared" si="5"/>
        <v>18.66512339</v>
      </c>
      <c r="W445" s="10">
        <f t="shared" si="6"/>
        <v>54.93285313</v>
      </c>
      <c r="X445" s="11">
        <f t="shared" si="7"/>
        <v>0.01032657803</v>
      </c>
    </row>
    <row r="446">
      <c r="A446" s="7" t="str">
        <f t="shared" si="1"/>
        <v>MLCPE3769A</v>
      </c>
      <c r="B446" s="2" t="s">
        <v>1757</v>
      </c>
      <c r="C446" s="2" t="s">
        <v>1758</v>
      </c>
      <c r="D446" s="7" t="str">
        <f t="shared" si="2"/>
        <v>320x50 </v>
      </c>
      <c r="E446" s="2" t="s">
        <v>1759</v>
      </c>
      <c r="F446" s="2" t="s">
        <v>66</v>
      </c>
      <c r="G446" s="8" t="s">
        <v>93</v>
      </c>
      <c r="H446" s="2" t="s">
        <v>476</v>
      </c>
      <c r="I446" s="2" t="s">
        <v>31</v>
      </c>
      <c r="J446" s="2">
        <v>51056.0</v>
      </c>
      <c r="K446" s="2">
        <v>120.0</v>
      </c>
      <c r="L446" s="2">
        <v>24672.0</v>
      </c>
      <c r="M446" s="2">
        <v>45563.0</v>
      </c>
      <c r="N446" s="2">
        <v>4.0</v>
      </c>
      <c r="O446" s="3">
        <v>2215.631845</v>
      </c>
      <c r="P446" s="7" t="str">
        <f>VLOOKUP(A446,'New Data'!A:E,2,FALSE)</f>
        <v>Male</v>
      </c>
      <c r="Q446" s="7">
        <f>VLOOKUP(A446,'New Data'!A:E,3,FALSE)</f>
        <v>64</v>
      </c>
      <c r="R446" s="7" t="str">
        <f>VLOOKUP(A446,'New Data'!A:E,4,FALSE)</f>
        <v>Missouri</v>
      </c>
      <c r="S446" s="9">
        <f>VLOOKUP(A446,'New Data'!A:E,5,FALSE)</f>
        <v>45004</v>
      </c>
      <c r="T446" s="10">
        <f t="shared" si="3"/>
        <v>553.9079613</v>
      </c>
      <c r="U446" s="11">
        <f t="shared" si="4"/>
        <v>0.002350360389</v>
      </c>
      <c r="V446" s="12">
        <f t="shared" si="5"/>
        <v>18.46359871</v>
      </c>
      <c r="W446" s="10">
        <f t="shared" si="6"/>
        <v>43.39611103</v>
      </c>
      <c r="X446" s="11">
        <f t="shared" si="7"/>
        <v>0.007834534629</v>
      </c>
    </row>
    <row r="447">
      <c r="A447" s="7" t="str">
        <f t="shared" si="1"/>
        <v>IXGIU1790K</v>
      </c>
      <c r="B447" s="2" t="s">
        <v>2109</v>
      </c>
      <c r="C447" s="2" t="s">
        <v>2110</v>
      </c>
      <c r="D447" s="7" t="str">
        <f t="shared" si="2"/>
        <v>320x50 </v>
      </c>
      <c r="E447" s="2" t="s">
        <v>1320</v>
      </c>
      <c r="F447" s="2" t="s">
        <v>41</v>
      </c>
      <c r="G447" s="8" t="s">
        <v>845</v>
      </c>
      <c r="H447" s="2" t="s">
        <v>239</v>
      </c>
      <c r="I447" s="2" t="s">
        <v>31</v>
      </c>
      <c r="J447" s="2">
        <v>13592.0</v>
      </c>
      <c r="K447" s="2">
        <v>85.0</v>
      </c>
      <c r="L447" s="2">
        <v>7747.0</v>
      </c>
      <c r="M447" s="2">
        <v>10690.0</v>
      </c>
      <c r="N447" s="2">
        <v>1.0</v>
      </c>
      <c r="O447" s="3">
        <v>1555.112078</v>
      </c>
      <c r="P447" s="7" t="str">
        <f>VLOOKUP(A447,'New Data'!A:E,2,FALSE)</f>
        <v>Female</v>
      </c>
      <c r="Q447" s="7">
        <f>VLOOKUP(A447,'New Data'!A:E,3,FALSE)</f>
        <v>50</v>
      </c>
      <c r="R447" s="7" t="str">
        <f>VLOOKUP(A447,'New Data'!A:E,4,FALSE)</f>
        <v>South Carolina</v>
      </c>
      <c r="S447" s="9">
        <f>VLOOKUP(A447,'New Data'!A:E,5,FALSE)</f>
        <v>45480</v>
      </c>
      <c r="T447" s="10">
        <f t="shared" si="3"/>
        <v>1555.112078</v>
      </c>
      <c r="U447" s="11">
        <f t="shared" si="4"/>
        <v>0.006253678634</v>
      </c>
      <c r="V447" s="12">
        <f t="shared" si="5"/>
        <v>18.29543621</v>
      </c>
      <c r="W447" s="10">
        <f t="shared" si="6"/>
        <v>114.4137785</v>
      </c>
      <c r="X447" s="11">
        <f t="shared" si="7"/>
        <v>0.007357268982</v>
      </c>
    </row>
    <row r="448">
      <c r="A448" s="7" t="str">
        <f t="shared" si="1"/>
        <v>XSPIU6074Y</v>
      </c>
      <c r="B448" s="2" t="s">
        <v>1185</v>
      </c>
      <c r="C448" s="2" t="s">
        <v>1186</v>
      </c>
      <c r="D448" s="7" t="str">
        <f t="shared" si="2"/>
        <v>300x250 </v>
      </c>
      <c r="E448" s="2" t="s">
        <v>1187</v>
      </c>
      <c r="F448" s="2" t="s">
        <v>36</v>
      </c>
      <c r="G448" s="8" t="s">
        <v>548</v>
      </c>
      <c r="H448" s="2" t="s">
        <v>212</v>
      </c>
      <c r="I448" s="2" t="s">
        <v>31</v>
      </c>
      <c r="J448" s="2">
        <v>13833.0</v>
      </c>
      <c r="K448" s="2">
        <v>84.0</v>
      </c>
      <c r="L448" s="2">
        <v>7693.0</v>
      </c>
      <c r="M448" s="2">
        <v>13237.0</v>
      </c>
      <c r="N448" s="2">
        <v>6.0</v>
      </c>
      <c r="O448" s="3">
        <v>1526.787066</v>
      </c>
      <c r="P448" s="7" t="str">
        <f>VLOOKUP(A448,'New Data'!A:E,2,FALSE)</f>
        <v>Male</v>
      </c>
      <c r="Q448" s="7">
        <f>VLOOKUP(A448,'New Data'!A:E,3,FALSE)</f>
        <v>35</v>
      </c>
      <c r="R448" s="7" t="str">
        <f>VLOOKUP(A448,'New Data'!A:E,4,FALSE)</f>
        <v>Kansas</v>
      </c>
      <c r="S448" s="9">
        <f>VLOOKUP(A448,'New Data'!A:E,5,FALSE)</f>
        <v>45510</v>
      </c>
      <c r="T448" s="10">
        <f t="shared" si="3"/>
        <v>254.464511</v>
      </c>
      <c r="U448" s="11">
        <f t="shared" si="4"/>
        <v>0.00607243548</v>
      </c>
      <c r="V448" s="12">
        <f t="shared" si="5"/>
        <v>18.1760365</v>
      </c>
      <c r="W448" s="10">
        <f t="shared" si="6"/>
        <v>110.3728089</v>
      </c>
      <c r="X448" s="11">
        <f t="shared" si="7"/>
        <v>0.04337453915</v>
      </c>
    </row>
    <row r="449">
      <c r="A449" s="7" t="str">
        <f t="shared" si="1"/>
        <v>YXUGJ2459B</v>
      </c>
      <c r="B449" s="2" t="s">
        <v>1061</v>
      </c>
      <c r="C449" s="2" t="s">
        <v>1062</v>
      </c>
      <c r="D449" s="7" t="str">
        <f t="shared" si="2"/>
        <v>300x250 </v>
      </c>
      <c r="E449" s="2" t="s">
        <v>418</v>
      </c>
      <c r="F449" s="2" t="s">
        <v>41</v>
      </c>
      <c r="G449" s="8" t="s">
        <v>114</v>
      </c>
      <c r="H449" s="2" t="s">
        <v>30</v>
      </c>
      <c r="I449" s="2" t="s">
        <v>43</v>
      </c>
      <c r="J449" s="2">
        <v>48892.0</v>
      </c>
      <c r="K449" s="2">
        <v>110.0</v>
      </c>
      <c r="L449" s="2">
        <v>32060.0</v>
      </c>
      <c r="M449" s="2">
        <v>45251.0</v>
      </c>
      <c r="N449" s="2">
        <v>9.0</v>
      </c>
      <c r="O449" s="3">
        <v>1978.609661</v>
      </c>
      <c r="P449" s="7" t="str">
        <f>VLOOKUP(A449,'New Data'!A:E,2,FALSE)</f>
        <v>Male</v>
      </c>
      <c r="Q449" s="7">
        <f>VLOOKUP(A449,'New Data'!A:E,3,FALSE)</f>
        <v>38</v>
      </c>
      <c r="R449" s="7" t="str">
        <f>VLOOKUP(A449,'New Data'!A:E,4,FALSE)</f>
        <v>Missouri</v>
      </c>
      <c r="S449" s="9">
        <f>VLOOKUP(A449,'New Data'!A:E,5,FALSE)</f>
        <v>45173</v>
      </c>
      <c r="T449" s="10">
        <f t="shared" si="3"/>
        <v>219.8455179</v>
      </c>
      <c r="U449" s="11">
        <f t="shared" si="4"/>
        <v>0.002249856827</v>
      </c>
      <c r="V449" s="12">
        <f t="shared" si="5"/>
        <v>17.98736055</v>
      </c>
      <c r="W449" s="10">
        <f t="shared" si="6"/>
        <v>40.46898595</v>
      </c>
      <c r="X449" s="11">
        <f t="shared" si="7"/>
        <v>0.0184079195</v>
      </c>
    </row>
    <row r="450">
      <c r="A450" s="7" t="str">
        <f t="shared" si="1"/>
        <v>SPCMX2024W</v>
      </c>
      <c r="B450" s="2" t="s">
        <v>1925</v>
      </c>
      <c r="C450" s="2" t="s">
        <v>1926</v>
      </c>
      <c r="D450" s="7" t="str">
        <f t="shared" si="2"/>
        <v>320x50 </v>
      </c>
      <c r="E450" s="2" t="s">
        <v>1927</v>
      </c>
      <c r="F450" s="2" t="s">
        <v>36</v>
      </c>
      <c r="G450" s="8" t="s">
        <v>1928</v>
      </c>
      <c r="H450" s="2" t="s">
        <v>30</v>
      </c>
      <c r="I450" s="2" t="s">
        <v>31</v>
      </c>
      <c r="J450" s="2">
        <v>11325.0</v>
      </c>
      <c r="K450" s="2">
        <v>88.0</v>
      </c>
      <c r="L450" s="2">
        <v>6186.0</v>
      </c>
      <c r="M450" s="2">
        <v>10612.0</v>
      </c>
      <c r="N450" s="2">
        <v>2.0</v>
      </c>
      <c r="O450" s="3">
        <v>1573.25409</v>
      </c>
      <c r="P450" s="7" t="str">
        <f>VLOOKUP(A450,'New Data'!A:E,2,FALSE)</f>
        <v>Female</v>
      </c>
      <c r="Q450" s="7">
        <f>VLOOKUP(A450,'New Data'!A:E,3,FALSE)</f>
        <v>61</v>
      </c>
      <c r="R450" s="7" t="str">
        <f>VLOOKUP(A450,'New Data'!A:E,4,FALSE)</f>
        <v>Iowa</v>
      </c>
      <c r="S450" s="9">
        <f>VLOOKUP(A450,'New Data'!A:E,5,FALSE)</f>
        <v>45038</v>
      </c>
      <c r="T450" s="10">
        <f t="shared" si="3"/>
        <v>786.627045</v>
      </c>
      <c r="U450" s="11">
        <f t="shared" si="4"/>
        <v>0.007770419426</v>
      </c>
      <c r="V450" s="12">
        <f t="shared" si="5"/>
        <v>17.87788739</v>
      </c>
      <c r="W450" s="10">
        <f t="shared" si="6"/>
        <v>138.9186834</v>
      </c>
      <c r="X450" s="11">
        <f t="shared" si="7"/>
        <v>0.01766004415</v>
      </c>
    </row>
    <row r="451">
      <c r="A451" s="7" t="str">
        <f t="shared" si="1"/>
        <v>MBYFR7830Z</v>
      </c>
      <c r="B451" s="2" t="s">
        <v>1852</v>
      </c>
      <c r="C451" s="2" t="s">
        <v>1853</v>
      </c>
      <c r="D451" s="7" t="str">
        <f t="shared" si="2"/>
        <v>300x250 </v>
      </c>
      <c r="E451" s="2" t="s">
        <v>1087</v>
      </c>
      <c r="F451" s="2" t="s">
        <v>66</v>
      </c>
      <c r="G451" s="8" t="s">
        <v>871</v>
      </c>
      <c r="H451" s="2" t="s">
        <v>71</v>
      </c>
      <c r="I451" s="2" t="s">
        <v>31</v>
      </c>
      <c r="J451" s="2">
        <v>61574.0</v>
      </c>
      <c r="K451" s="2">
        <v>280.0</v>
      </c>
      <c r="L451" s="2">
        <v>18717.0</v>
      </c>
      <c r="M451" s="2">
        <v>46367.0</v>
      </c>
      <c r="N451" s="2">
        <v>8.0</v>
      </c>
      <c r="O451" s="3">
        <v>4999.665205</v>
      </c>
      <c r="P451" s="7" t="str">
        <f>VLOOKUP(A451,'New Data'!A:E,2,FALSE)</f>
        <v>Female</v>
      </c>
      <c r="Q451" s="7">
        <f>VLOOKUP(A451,'New Data'!A:E,3,FALSE)</f>
        <v>51</v>
      </c>
      <c r="R451" s="7" t="str">
        <f>VLOOKUP(A451,'New Data'!A:E,4,FALSE)</f>
        <v>Nevada</v>
      </c>
      <c r="S451" s="9">
        <f>VLOOKUP(A451,'New Data'!A:E,5,FALSE)</f>
        <v>45236</v>
      </c>
      <c r="T451" s="10">
        <f t="shared" si="3"/>
        <v>624.9581506</v>
      </c>
      <c r="U451" s="11">
        <f t="shared" si="4"/>
        <v>0.004547373892</v>
      </c>
      <c r="V451" s="12">
        <f t="shared" si="5"/>
        <v>17.85594716</v>
      </c>
      <c r="W451" s="10">
        <f t="shared" si="6"/>
        <v>81.19766793</v>
      </c>
      <c r="X451" s="11">
        <f t="shared" si="7"/>
        <v>0.01299249683</v>
      </c>
    </row>
    <row r="452">
      <c r="A452" s="7" t="str">
        <f t="shared" si="1"/>
        <v>FWDFC3678M</v>
      </c>
      <c r="B452" s="2" t="s">
        <v>1657</v>
      </c>
      <c r="C452" s="2" t="s">
        <v>1658</v>
      </c>
      <c r="D452" s="7" t="str">
        <f t="shared" si="2"/>
        <v>300x250 </v>
      </c>
      <c r="E452" s="2" t="s">
        <v>1659</v>
      </c>
      <c r="F452" s="2" t="s">
        <v>66</v>
      </c>
      <c r="G452" s="8" t="s">
        <v>157</v>
      </c>
      <c r="H452" s="2" t="s">
        <v>139</v>
      </c>
      <c r="I452" s="2" t="s">
        <v>31</v>
      </c>
      <c r="J452" s="2">
        <v>45402.0</v>
      </c>
      <c r="K452" s="2">
        <v>122.0</v>
      </c>
      <c r="L452" s="2">
        <v>17284.0</v>
      </c>
      <c r="M452" s="2">
        <v>27542.0</v>
      </c>
      <c r="N452" s="2">
        <v>5.0</v>
      </c>
      <c r="O452" s="3">
        <v>2163.265346</v>
      </c>
      <c r="P452" s="7" t="str">
        <f>VLOOKUP(A452,'New Data'!A:E,2,FALSE)</f>
        <v>Male</v>
      </c>
      <c r="Q452" s="7">
        <f>VLOOKUP(A452,'New Data'!A:E,3,FALSE)</f>
        <v>37</v>
      </c>
      <c r="R452" s="7" t="str">
        <f>VLOOKUP(A452,'New Data'!A:E,4,FALSE)</f>
        <v>Pennsylvania</v>
      </c>
      <c r="S452" s="9">
        <f>VLOOKUP(A452,'New Data'!A:E,5,FALSE)</f>
        <v>45010</v>
      </c>
      <c r="T452" s="10">
        <f t="shared" si="3"/>
        <v>432.6530692</v>
      </c>
      <c r="U452" s="11">
        <f t="shared" si="4"/>
        <v>0.002687106295</v>
      </c>
      <c r="V452" s="12">
        <f t="shared" si="5"/>
        <v>17.73168316</v>
      </c>
      <c r="W452" s="10">
        <f t="shared" si="6"/>
        <v>47.64691745</v>
      </c>
      <c r="X452" s="11">
        <f t="shared" si="7"/>
        <v>0.01101273072</v>
      </c>
    </row>
    <row r="453">
      <c r="A453" s="7" t="str">
        <f t="shared" si="1"/>
        <v>TLVFK1900S</v>
      </c>
      <c r="B453" s="2" t="s">
        <v>1698</v>
      </c>
      <c r="C453" s="2" t="s">
        <v>1699</v>
      </c>
      <c r="D453" s="7" t="str">
        <f t="shared" si="2"/>
        <v>300x250 </v>
      </c>
      <c r="E453" s="2" t="s">
        <v>1700</v>
      </c>
      <c r="F453" s="2" t="s">
        <v>36</v>
      </c>
      <c r="G453" s="8" t="s">
        <v>263</v>
      </c>
      <c r="H453" s="2" t="s">
        <v>48</v>
      </c>
      <c r="I453" s="2" t="s">
        <v>31</v>
      </c>
      <c r="J453" s="2">
        <v>136733.0</v>
      </c>
      <c r="K453" s="2">
        <v>110.0</v>
      </c>
      <c r="L453" s="2">
        <v>102728.0</v>
      </c>
      <c r="M453" s="2">
        <v>127130.0</v>
      </c>
      <c r="N453" s="2">
        <v>4.0</v>
      </c>
      <c r="O453" s="3">
        <v>1946.050447</v>
      </c>
      <c r="P453" s="7" t="str">
        <f>VLOOKUP(A453,'New Data'!A:E,2,FALSE)</f>
        <v>Male</v>
      </c>
      <c r="Q453" s="7">
        <f>VLOOKUP(A453,'New Data'!A:E,3,FALSE)</f>
        <v>59</v>
      </c>
      <c r="R453" s="7" t="str">
        <f>VLOOKUP(A453,'New Data'!A:E,4,FALSE)</f>
        <v>Washington</v>
      </c>
      <c r="S453" s="9">
        <f>VLOOKUP(A453,'New Data'!A:E,5,FALSE)</f>
        <v>45386</v>
      </c>
      <c r="T453" s="10">
        <f t="shared" si="3"/>
        <v>486.5126118</v>
      </c>
      <c r="U453" s="11">
        <f t="shared" si="4"/>
        <v>0.000804487578</v>
      </c>
      <c r="V453" s="12">
        <f t="shared" si="5"/>
        <v>17.6913677</v>
      </c>
      <c r="W453" s="10">
        <f t="shared" si="6"/>
        <v>14.23248555</v>
      </c>
      <c r="X453" s="11">
        <f t="shared" si="7"/>
        <v>0.002925409374</v>
      </c>
    </row>
    <row r="454">
      <c r="A454" s="7" t="str">
        <f t="shared" si="1"/>
        <v>DLRVS3201A</v>
      </c>
      <c r="B454" s="2" t="s">
        <v>248</v>
      </c>
      <c r="C454" s="2" t="s">
        <v>249</v>
      </c>
      <c r="D454" s="7" t="str">
        <f t="shared" si="2"/>
        <v>300x250 </v>
      </c>
      <c r="E454" s="2" t="s">
        <v>250</v>
      </c>
      <c r="F454" s="2" t="s">
        <v>28</v>
      </c>
      <c r="G454" s="8" t="s">
        <v>251</v>
      </c>
      <c r="H454" s="2" t="s">
        <v>48</v>
      </c>
      <c r="I454" s="2" t="s">
        <v>43</v>
      </c>
      <c r="J454" s="2">
        <v>18028.0</v>
      </c>
      <c r="K454" s="2">
        <v>89.0</v>
      </c>
      <c r="L454" s="2">
        <v>1851.0</v>
      </c>
      <c r="M454" s="2">
        <v>14926.0</v>
      </c>
      <c r="N454" s="2">
        <v>24.0</v>
      </c>
      <c r="O454" s="3">
        <v>1572.24171</v>
      </c>
      <c r="P454" s="7" t="str">
        <f>VLOOKUP(A454,'New Data'!A:E,2,FALSE)</f>
        <v>Male</v>
      </c>
      <c r="Q454" s="7">
        <f>VLOOKUP(A454,'New Data'!A:E,3,FALSE)</f>
        <v>20</v>
      </c>
      <c r="R454" s="7" t="str">
        <f>VLOOKUP(A454,'New Data'!A:E,4,FALSE)</f>
        <v>Virginia</v>
      </c>
      <c r="S454" s="9">
        <f>VLOOKUP(A454,'New Data'!A:E,5,FALSE)</f>
        <v>45531</v>
      </c>
      <c r="T454" s="10">
        <f t="shared" si="3"/>
        <v>65.51007125</v>
      </c>
      <c r="U454" s="11">
        <f t="shared" si="4"/>
        <v>0.004936765032</v>
      </c>
      <c r="V454" s="12">
        <f t="shared" si="5"/>
        <v>17.66563719</v>
      </c>
      <c r="W454" s="10">
        <f t="shared" si="6"/>
        <v>87.21109996</v>
      </c>
      <c r="X454" s="11">
        <f t="shared" si="7"/>
        <v>0.1331262481</v>
      </c>
    </row>
    <row r="455">
      <c r="A455" s="7" t="str">
        <f t="shared" si="1"/>
        <v>IDJBP7103Z</v>
      </c>
      <c r="B455" s="2" t="s">
        <v>813</v>
      </c>
      <c r="C455" s="2" t="s">
        <v>814</v>
      </c>
      <c r="D455" s="7" t="str">
        <f t="shared" si="2"/>
        <v>300x50 </v>
      </c>
      <c r="E455" s="2" t="s">
        <v>815</v>
      </c>
      <c r="F455" s="2" t="s">
        <v>36</v>
      </c>
      <c r="G455" s="8" t="s">
        <v>816</v>
      </c>
      <c r="H455" s="2" t="s">
        <v>48</v>
      </c>
      <c r="I455" s="2" t="s">
        <v>31</v>
      </c>
      <c r="J455" s="2">
        <v>32400.0</v>
      </c>
      <c r="K455" s="2">
        <v>87.0</v>
      </c>
      <c r="L455" s="2">
        <v>5152.0</v>
      </c>
      <c r="M455" s="2">
        <v>30383.0</v>
      </c>
      <c r="N455" s="2">
        <v>9.0</v>
      </c>
      <c r="O455" s="3">
        <v>1522.352623</v>
      </c>
      <c r="P455" s="7" t="str">
        <f>VLOOKUP(A455,'New Data'!A:E,2,FALSE)</f>
        <v>Male</v>
      </c>
      <c r="Q455" s="7">
        <f>VLOOKUP(A455,'New Data'!A:E,3,FALSE)</f>
        <v>21</v>
      </c>
      <c r="R455" s="7" t="str">
        <f>VLOOKUP(A455,'New Data'!A:E,4,FALSE)</f>
        <v>West Virginia</v>
      </c>
      <c r="S455" s="9">
        <f>VLOOKUP(A455,'New Data'!A:E,5,FALSE)</f>
        <v>45010</v>
      </c>
      <c r="T455" s="10">
        <f t="shared" si="3"/>
        <v>169.1502914</v>
      </c>
      <c r="U455" s="11">
        <f t="shared" si="4"/>
        <v>0.002685185185</v>
      </c>
      <c r="V455" s="12">
        <f t="shared" si="5"/>
        <v>17.49830601</v>
      </c>
      <c r="W455" s="10">
        <f t="shared" si="6"/>
        <v>46.98619207</v>
      </c>
      <c r="X455" s="11">
        <f t="shared" si="7"/>
        <v>0.02777777778</v>
      </c>
    </row>
    <row r="456">
      <c r="A456" s="7" t="str">
        <f t="shared" si="1"/>
        <v>ELQWA3255B</v>
      </c>
      <c r="B456" s="2" t="s">
        <v>2105</v>
      </c>
      <c r="C456" s="2" t="s">
        <v>2106</v>
      </c>
      <c r="D456" s="7" t="str">
        <f t="shared" si="2"/>
        <v>300x250 </v>
      </c>
      <c r="E456" s="2" t="s">
        <v>2107</v>
      </c>
      <c r="F456" s="2" t="s">
        <v>66</v>
      </c>
      <c r="G456" s="8" t="s">
        <v>2108</v>
      </c>
      <c r="H456" s="2" t="s">
        <v>30</v>
      </c>
      <c r="I456" s="2" t="s">
        <v>31</v>
      </c>
      <c r="J456" s="2">
        <v>13464.0</v>
      </c>
      <c r="K456" s="2">
        <v>84.0</v>
      </c>
      <c r="L456" s="2">
        <v>1698.0</v>
      </c>
      <c r="M456" s="2">
        <v>11234.0</v>
      </c>
      <c r="N456" s="2">
        <v>1.0</v>
      </c>
      <c r="O456" s="3">
        <v>1466.285104</v>
      </c>
      <c r="P456" s="7" t="str">
        <f>VLOOKUP(A456,'New Data'!A:E,2,FALSE)</f>
        <v>Male</v>
      </c>
      <c r="Q456" s="7">
        <f>VLOOKUP(A456,'New Data'!A:E,3,FALSE)</f>
        <v>30</v>
      </c>
      <c r="R456" s="7" t="str">
        <f>VLOOKUP(A456,'New Data'!A:E,4,FALSE)</f>
        <v>Rhode Island</v>
      </c>
      <c r="S456" s="9">
        <f>VLOOKUP(A456,'New Data'!A:E,5,FALSE)</f>
        <v>45385</v>
      </c>
      <c r="T456" s="10">
        <f t="shared" si="3"/>
        <v>1466.285104</v>
      </c>
      <c r="U456" s="11">
        <f t="shared" si="4"/>
        <v>0.00623885918</v>
      </c>
      <c r="V456" s="12">
        <f t="shared" si="5"/>
        <v>17.45577505</v>
      </c>
      <c r="W456" s="10">
        <f t="shared" si="6"/>
        <v>108.9041224</v>
      </c>
      <c r="X456" s="11">
        <f t="shared" si="7"/>
        <v>0.00742721331</v>
      </c>
    </row>
    <row r="457">
      <c r="A457" s="7" t="str">
        <f t="shared" si="1"/>
        <v>IBYZN1800D</v>
      </c>
      <c r="B457" s="2" t="s">
        <v>1156</v>
      </c>
      <c r="C457" s="2" t="s">
        <v>1157</v>
      </c>
      <c r="D457" s="7" t="str">
        <f t="shared" si="2"/>
        <v>300x50 </v>
      </c>
      <c r="E457" s="2" t="s">
        <v>1158</v>
      </c>
      <c r="F457" s="2" t="s">
        <v>41</v>
      </c>
      <c r="G457" s="8" t="s">
        <v>375</v>
      </c>
      <c r="H457" s="2" t="s">
        <v>135</v>
      </c>
      <c r="I457" s="2" t="s">
        <v>31</v>
      </c>
      <c r="J457" s="2">
        <v>140359.0</v>
      </c>
      <c r="K457" s="2">
        <v>352.0</v>
      </c>
      <c r="L457" s="2">
        <v>76130.0</v>
      </c>
      <c r="M457" s="2">
        <v>133578.0</v>
      </c>
      <c r="N457" s="2">
        <v>26.0</v>
      </c>
      <c r="O457" s="3">
        <v>6094.666799</v>
      </c>
      <c r="P457" s="7" t="str">
        <f>VLOOKUP(A457,'New Data'!A:E,2,FALSE)</f>
        <v>Male</v>
      </c>
      <c r="Q457" s="7">
        <f>VLOOKUP(A457,'New Data'!A:E,3,FALSE)</f>
        <v>32</v>
      </c>
      <c r="R457" s="7" t="str">
        <f>VLOOKUP(A457,'New Data'!A:E,4,FALSE)</f>
        <v>Colorado</v>
      </c>
      <c r="S457" s="9">
        <f>VLOOKUP(A457,'New Data'!A:E,5,FALSE)</f>
        <v>45207</v>
      </c>
      <c r="T457" s="10">
        <f t="shared" si="3"/>
        <v>234.4102615</v>
      </c>
      <c r="U457" s="11">
        <f t="shared" si="4"/>
        <v>0.002507854858</v>
      </c>
      <c r="V457" s="12">
        <f t="shared" si="5"/>
        <v>17.31439432</v>
      </c>
      <c r="W457" s="10">
        <f t="shared" si="6"/>
        <v>43.4219879</v>
      </c>
      <c r="X457" s="11">
        <f t="shared" si="7"/>
        <v>0.01852392793</v>
      </c>
    </row>
    <row r="458">
      <c r="A458" s="7" t="str">
        <f t="shared" si="1"/>
        <v>BZOBI2836C</v>
      </c>
      <c r="B458" s="2" t="s">
        <v>1797</v>
      </c>
      <c r="C458" s="2" t="s">
        <v>1798</v>
      </c>
      <c r="D458" s="7" t="str">
        <f t="shared" si="2"/>
        <v>320x50 </v>
      </c>
      <c r="E458" s="2" t="s">
        <v>1649</v>
      </c>
      <c r="F458" s="2" t="s">
        <v>28</v>
      </c>
      <c r="G458" s="8" t="s">
        <v>1551</v>
      </c>
      <c r="H458" s="2" t="s">
        <v>48</v>
      </c>
      <c r="I458" s="2" t="s">
        <v>31</v>
      </c>
      <c r="J458" s="2">
        <v>10992.0</v>
      </c>
      <c r="K458" s="2">
        <v>97.0</v>
      </c>
      <c r="L458" s="2">
        <v>6677.0</v>
      </c>
      <c r="M458" s="2">
        <v>10132.0</v>
      </c>
      <c r="N458" s="2">
        <v>3.0</v>
      </c>
      <c r="O458" s="3">
        <v>1675.987427</v>
      </c>
      <c r="P458" s="7" t="str">
        <f>VLOOKUP(A458,'New Data'!A:E,2,FALSE)</f>
        <v>Male</v>
      </c>
      <c r="Q458" s="7">
        <f>VLOOKUP(A458,'New Data'!A:E,3,FALSE)</f>
        <v>60</v>
      </c>
      <c r="R458" s="7" t="str">
        <f>VLOOKUP(A458,'New Data'!A:E,4,FALSE)</f>
        <v>Alaska</v>
      </c>
      <c r="S458" s="9">
        <f>VLOOKUP(A458,'New Data'!A:E,5,FALSE)</f>
        <v>45287</v>
      </c>
      <c r="T458" s="10">
        <f t="shared" si="3"/>
        <v>558.6624757</v>
      </c>
      <c r="U458" s="11">
        <f t="shared" si="4"/>
        <v>0.008824599709</v>
      </c>
      <c r="V458" s="12">
        <f t="shared" si="5"/>
        <v>17.2782209</v>
      </c>
      <c r="W458" s="10">
        <f t="shared" si="6"/>
        <v>152.4733831</v>
      </c>
      <c r="X458" s="11">
        <f t="shared" si="7"/>
        <v>0.02729257642</v>
      </c>
    </row>
    <row r="459">
      <c r="A459" s="7" t="str">
        <f t="shared" si="1"/>
        <v>RMFKW1583H</v>
      </c>
      <c r="B459" s="2" t="s">
        <v>1799</v>
      </c>
      <c r="C459" s="2" t="s">
        <v>1800</v>
      </c>
      <c r="D459" s="7" t="str">
        <f t="shared" si="2"/>
        <v>300x250 </v>
      </c>
      <c r="E459" s="2" t="s">
        <v>1801</v>
      </c>
      <c r="F459" s="2" t="s">
        <v>66</v>
      </c>
      <c r="G459" s="8" t="s">
        <v>1802</v>
      </c>
      <c r="H459" s="2" t="s">
        <v>89</v>
      </c>
      <c r="I459" s="2" t="s">
        <v>31</v>
      </c>
      <c r="J459" s="2">
        <v>11289.0</v>
      </c>
      <c r="K459" s="2">
        <v>97.0</v>
      </c>
      <c r="L459" s="2">
        <v>1345.0</v>
      </c>
      <c r="M459" s="2">
        <v>8187.0</v>
      </c>
      <c r="N459" s="2">
        <v>3.0</v>
      </c>
      <c r="O459" s="3">
        <v>1665.160445</v>
      </c>
      <c r="P459" s="7" t="str">
        <f>VLOOKUP(A459,'New Data'!A:E,2,FALSE)</f>
        <v>Male</v>
      </c>
      <c r="Q459" s="7">
        <f>VLOOKUP(A459,'New Data'!A:E,3,FALSE)</f>
        <v>53</v>
      </c>
      <c r="R459" s="7" t="str">
        <f>VLOOKUP(A459,'New Data'!A:E,4,FALSE)</f>
        <v>Indiana</v>
      </c>
      <c r="S459" s="9">
        <f>VLOOKUP(A459,'New Data'!A:E,5,FALSE)</f>
        <v>45396</v>
      </c>
      <c r="T459" s="10">
        <f t="shared" si="3"/>
        <v>555.0534817</v>
      </c>
      <c r="U459" s="11">
        <f t="shared" si="4"/>
        <v>0.008592435114</v>
      </c>
      <c r="V459" s="12">
        <f t="shared" si="5"/>
        <v>17.16660253</v>
      </c>
      <c r="W459" s="10">
        <f t="shared" si="6"/>
        <v>147.5029183</v>
      </c>
      <c r="X459" s="11">
        <f t="shared" si="7"/>
        <v>0.02657454159</v>
      </c>
    </row>
    <row r="460">
      <c r="A460" s="7" t="str">
        <f t="shared" si="1"/>
        <v>ASKQT4796T</v>
      </c>
      <c r="B460" s="2" t="s">
        <v>1922</v>
      </c>
      <c r="C460" s="2" t="s">
        <v>1923</v>
      </c>
      <c r="D460" s="7" t="str">
        <f t="shared" si="2"/>
        <v>320x50 </v>
      </c>
      <c r="E460" s="2" t="s">
        <v>1924</v>
      </c>
      <c r="F460" s="2" t="s">
        <v>41</v>
      </c>
      <c r="G460" s="8" t="s">
        <v>29</v>
      </c>
      <c r="H460" s="2" t="s">
        <v>71</v>
      </c>
      <c r="I460" s="2" t="s">
        <v>31</v>
      </c>
      <c r="J460" s="2">
        <v>12088.0</v>
      </c>
      <c r="K460" s="2">
        <v>88.0</v>
      </c>
      <c r="L460" s="2">
        <v>1124.0</v>
      </c>
      <c r="M460" s="2">
        <v>10003.0</v>
      </c>
      <c r="N460" s="2">
        <v>2.0</v>
      </c>
      <c r="O460" s="3">
        <v>1500.026152</v>
      </c>
      <c r="P460" s="7" t="str">
        <f>VLOOKUP(A460,'New Data'!A:E,2,FALSE)</f>
        <v>Female</v>
      </c>
      <c r="Q460" s="7">
        <f>VLOOKUP(A460,'New Data'!A:E,3,FALSE)</f>
        <v>60</v>
      </c>
      <c r="R460" s="7" t="str">
        <f>VLOOKUP(A460,'New Data'!A:E,4,FALSE)</f>
        <v>Connecticut</v>
      </c>
      <c r="S460" s="9">
        <f>VLOOKUP(A460,'New Data'!A:E,5,FALSE)</f>
        <v>45244</v>
      </c>
      <c r="T460" s="10">
        <f t="shared" si="3"/>
        <v>750.013076</v>
      </c>
      <c r="U460" s="11">
        <f t="shared" si="4"/>
        <v>0.007279947055</v>
      </c>
      <c r="V460" s="12">
        <f t="shared" si="5"/>
        <v>17.04575173</v>
      </c>
      <c r="W460" s="10">
        <f t="shared" si="6"/>
        <v>124.0921701</v>
      </c>
      <c r="X460" s="11">
        <f t="shared" si="7"/>
        <v>0.01654533422</v>
      </c>
    </row>
    <row r="461">
      <c r="A461" s="7" t="str">
        <f t="shared" si="1"/>
        <v>CCRNM8255N</v>
      </c>
      <c r="B461" s="2" t="s">
        <v>1144</v>
      </c>
      <c r="C461" s="2" t="s">
        <v>1145</v>
      </c>
      <c r="D461" s="7" t="str">
        <f t="shared" si="2"/>
        <v>320x50 </v>
      </c>
      <c r="E461" s="2" t="s">
        <v>1146</v>
      </c>
      <c r="F461" s="2" t="s">
        <v>66</v>
      </c>
      <c r="G461" s="8" t="s">
        <v>689</v>
      </c>
      <c r="H461" s="2" t="s">
        <v>30</v>
      </c>
      <c r="I461" s="2" t="s">
        <v>31</v>
      </c>
      <c r="J461" s="2">
        <v>42833.0</v>
      </c>
      <c r="K461" s="2">
        <v>120.0</v>
      </c>
      <c r="L461" s="2">
        <v>37438.0</v>
      </c>
      <c r="M461" s="2">
        <v>40447.0</v>
      </c>
      <c r="N461" s="2">
        <v>9.0</v>
      </c>
      <c r="O461" s="3">
        <v>2040.934819</v>
      </c>
      <c r="P461" s="7" t="str">
        <f>VLOOKUP(A461,'New Data'!A:E,2,FALSE)</f>
        <v>Male</v>
      </c>
      <c r="Q461" s="7">
        <f>VLOOKUP(A461,'New Data'!A:E,3,FALSE)</f>
        <v>29</v>
      </c>
      <c r="R461" s="7" t="str">
        <f>VLOOKUP(A461,'New Data'!A:E,4,FALSE)</f>
        <v>Pennsylvania</v>
      </c>
      <c r="S461" s="9">
        <f>VLOOKUP(A461,'New Data'!A:E,5,FALSE)</f>
        <v>45207</v>
      </c>
      <c r="T461" s="10">
        <f t="shared" si="3"/>
        <v>226.7705354</v>
      </c>
      <c r="U461" s="11">
        <f t="shared" si="4"/>
        <v>0.002801578222</v>
      </c>
      <c r="V461" s="12">
        <f t="shared" si="5"/>
        <v>17.00779016</v>
      </c>
      <c r="W461" s="10">
        <f t="shared" si="6"/>
        <v>47.64865452</v>
      </c>
      <c r="X461" s="11">
        <f t="shared" si="7"/>
        <v>0.02101183667</v>
      </c>
    </row>
    <row r="462">
      <c r="A462" s="7" t="str">
        <f t="shared" si="1"/>
        <v>JGIIM9251E</v>
      </c>
      <c r="B462" s="2" t="s">
        <v>769</v>
      </c>
      <c r="C462" s="2" t="s">
        <v>770</v>
      </c>
      <c r="D462" s="7" t="str">
        <f t="shared" si="2"/>
        <v>320x50 </v>
      </c>
      <c r="E462" s="2" t="s">
        <v>771</v>
      </c>
      <c r="F462" s="2" t="s">
        <v>28</v>
      </c>
      <c r="G462" s="8" t="s">
        <v>772</v>
      </c>
      <c r="H462" s="2" t="s">
        <v>30</v>
      </c>
      <c r="I462" s="2" t="s">
        <v>31</v>
      </c>
      <c r="J462" s="2">
        <v>20572.0</v>
      </c>
      <c r="K462" s="2">
        <v>90.0</v>
      </c>
      <c r="L462" s="2">
        <v>2226.0</v>
      </c>
      <c r="M462" s="2">
        <v>16510.0</v>
      </c>
      <c r="N462" s="2">
        <v>10.0</v>
      </c>
      <c r="O462" s="3">
        <v>1529.307229</v>
      </c>
      <c r="P462" s="7" t="str">
        <f>VLOOKUP(A462,'New Data'!A:E,2,FALSE)</f>
        <v>Female</v>
      </c>
      <c r="Q462" s="7">
        <f>VLOOKUP(A462,'New Data'!A:E,3,FALSE)</f>
        <v>18</v>
      </c>
      <c r="R462" s="7" t="str">
        <f>VLOOKUP(A462,'New Data'!A:E,4,FALSE)</f>
        <v>Michigan</v>
      </c>
      <c r="S462" s="9">
        <f>VLOOKUP(A462,'New Data'!A:E,5,FALSE)</f>
        <v>45211</v>
      </c>
      <c r="T462" s="10">
        <f t="shared" si="3"/>
        <v>152.9307229</v>
      </c>
      <c r="U462" s="11">
        <f t="shared" si="4"/>
        <v>0.004374878476</v>
      </c>
      <c r="V462" s="12">
        <f t="shared" si="5"/>
        <v>16.99230254</v>
      </c>
      <c r="W462" s="10">
        <f t="shared" si="6"/>
        <v>74.33925865</v>
      </c>
      <c r="X462" s="11">
        <f t="shared" si="7"/>
        <v>0.04860976084</v>
      </c>
    </row>
    <row r="463">
      <c r="A463" s="7" t="str">
        <f t="shared" si="1"/>
        <v>GVZIZ4368Z</v>
      </c>
      <c r="B463" s="2" t="s">
        <v>1029</v>
      </c>
      <c r="C463" s="2" t="s">
        <v>1030</v>
      </c>
      <c r="D463" s="7" t="str">
        <f t="shared" si="2"/>
        <v>320x50 </v>
      </c>
      <c r="E463" s="2" t="s">
        <v>1031</v>
      </c>
      <c r="F463" s="2" t="s">
        <v>41</v>
      </c>
      <c r="G463" s="8" t="s">
        <v>387</v>
      </c>
      <c r="H463" s="2" t="s">
        <v>30</v>
      </c>
      <c r="I463" s="2" t="s">
        <v>31</v>
      </c>
      <c r="J463" s="2">
        <v>58738.0</v>
      </c>
      <c r="K463" s="2">
        <v>165.0</v>
      </c>
      <c r="L463" s="2">
        <v>33538.0</v>
      </c>
      <c r="M463" s="2">
        <v>47535.0</v>
      </c>
      <c r="N463" s="2">
        <v>14.0</v>
      </c>
      <c r="O463" s="3">
        <v>2801.584386</v>
      </c>
      <c r="P463" s="7" t="str">
        <f>VLOOKUP(A463,'New Data'!A:E,2,FALSE)</f>
        <v>Female</v>
      </c>
      <c r="Q463" s="7">
        <f>VLOOKUP(A463,'New Data'!A:E,3,FALSE)</f>
        <v>40</v>
      </c>
      <c r="R463" s="7" t="str">
        <f>VLOOKUP(A463,'New Data'!A:E,4,FALSE)</f>
        <v>New Hampshire</v>
      </c>
      <c r="S463" s="9">
        <f>VLOOKUP(A463,'New Data'!A:E,5,FALSE)</f>
        <v>45409</v>
      </c>
      <c r="T463" s="10">
        <f t="shared" si="3"/>
        <v>200.1131704</v>
      </c>
      <c r="U463" s="11">
        <f t="shared" si="4"/>
        <v>0.002809084409</v>
      </c>
      <c r="V463" s="12">
        <f t="shared" si="5"/>
        <v>16.97929931</v>
      </c>
      <c r="W463" s="10">
        <f t="shared" si="6"/>
        <v>47.69628496</v>
      </c>
      <c r="X463" s="11">
        <f t="shared" si="7"/>
        <v>0.02383465559</v>
      </c>
    </row>
    <row r="464">
      <c r="A464" s="7" t="str">
        <f t="shared" si="1"/>
        <v>XLDQB0289S</v>
      </c>
      <c r="B464" s="2" t="s">
        <v>1330</v>
      </c>
      <c r="C464" s="2" t="s">
        <v>1331</v>
      </c>
      <c r="D464" s="7" t="str">
        <f t="shared" si="2"/>
        <v>300x250 </v>
      </c>
      <c r="E464" s="2" t="s">
        <v>1332</v>
      </c>
      <c r="F464" s="2" t="s">
        <v>66</v>
      </c>
      <c r="G464" s="8" t="s">
        <v>1333</v>
      </c>
      <c r="H464" s="2" t="s">
        <v>30</v>
      </c>
      <c r="I464" s="2" t="s">
        <v>53</v>
      </c>
      <c r="J464" s="2">
        <v>34278.0</v>
      </c>
      <c r="K464" s="2">
        <v>100.0</v>
      </c>
      <c r="L464" s="2">
        <v>3704.0</v>
      </c>
      <c r="M464" s="2">
        <v>30227.0</v>
      </c>
      <c r="N464" s="2">
        <v>6.0</v>
      </c>
      <c r="O464" s="3">
        <v>1689.083186</v>
      </c>
      <c r="P464" s="7" t="str">
        <f>VLOOKUP(A464,'New Data'!A:E,2,FALSE)</f>
        <v>Male</v>
      </c>
      <c r="Q464" s="7">
        <f>VLOOKUP(A464,'New Data'!A:E,3,FALSE)</f>
        <v>48</v>
      </c>
      <c r="R464" s="7" t="str">
        <f>VLOOKUP(A464,'New Data'!A:E,4,FALSE)</f>
        <v>California</v>
      </c>
      <c r="S464" s="9">
        <f>VLOOKUP(A464,'New Data'!A:E,5,FALSE)</f>
        <v>45193</v>
      </c>
      <c r="T464" s="10">
        <f t="shared" si="3"/>
        <v>281.5138643</v>
      </c>
      <c r="U464" s="11">
        <f t="shared" si="4"/>
        <v>0.002917323064</v>
      </c>
      <c r="V464" s="12">
        <f t="shared" si="5"/>
        <v>16.89083186</v>
      </c>
      <c r="W464" s="10">
        <f t="shared" si="6"/>
        <v>49.27601336</v>
      </c>
      <c r="X464" s="11">
        <f t="shared" si="7"/>
        <v>0.01750393839</v>
      </c>
    </row>
    <row r="465">
      <c r="A465" s="7" t="str">
        <f t="shared" si="1"/>
        <v>UTLZK1972J</v>
      </c>
      <c r="B465" s="2" t="s">
        <v>1735</v>
      </c>
      <c r="C465" s="2" t="s">
        <v>1736</v>
      </c>
      <c r="D465" s="7" t="str">
        <f t="shared" si="2"/>
        <v>320x50 </v>
      </c>
      <c r="E465" s="2" t="s">
        <v>1737</v>
      </c>
      <c r="F465" s="2" t="s">
        <v>36</v>
      </c>
      <c r="G465" s="8" t="s">
        <v>1393</v>
      </c>
      <c r="H465" s="2" t="s">
        <v>89</v>
      </c>
      <c r="I465" s="2" t="s">
        <v>31</v>
      </c>
      <c r="J465" s="2">
        <v>10677.0</v>
      </c>
      <c r="K465" s="2">
        <v>88.0</v>
      </c>
      <c r="L465" s="2">
        <v>7247.0</v>
      </c>
      <c r="M465" s="2">
        <v>10338.0</v>
      </c>
      <c r="N465" s="2">
        <v>3.0</v>
      </c>
      <c r="O465" s="3">
        <v>1483.452706</v>
      </c>
      <c r="P465" s="7" t="str">
        <f>VLOOKUP(A465,'New Data'!A:E,2,FALSE)</f>
        <v>Female</v>
      </c>
      <c r="Q465" s="7">
        <f>VLOOKUP(A465,'New Data'!A:E,3,FALSE)</f>
        <v>18</v>
      </c>
      <c r="R465" s="7" t="str">
        <f>VLOOKUP(A465,'New Data'!A:E,4,FALSE)</f>
        <v>Tennessee</v>
      </c>
      <c r="S465" s="9">
        <f>VLOOKUP(A465,'New Data'!A:E,5,FALSE)</f>
        <v>45464</v>
      </c>
      <c r="T465" s="10">
        <f t="shared" si="3"/>
        <v>494.4842353</v>
      </c>
      <c r="U465" s="11">
        <f t="shared" si="4"/>
        <v>0.008242015547</v>
      </c>
      <c r="V465" s="12">
        <f t="shared" si="5"/>
        <v>16.85741711</v>
      </c>
      <c r="W465" s="10">
        <f t="shared" si="6"/>
        <v>138.9390939</v>
      </c>
      <c r="X465" s="11">
        <f t="shared" si="7"/>
        <v>0.02809778028</v>
      </c>
    </row>
    <row r="466">
      <c r="A466" s="7" t="str">
        <f t="shared" si="1"/>
        <v>ADOWV1114V</v>
      </c>
      <c r="B466" s="2" t="s">
        <v>1839</v>
      </c>
      <c r="C466" s="2" t="s">
        <v>1840</v>
      </c>
      <c r="D466" s="7" t="str">
        <f t="shared" si="2"/>
        <v>300x250 </v>
      </c>
      <c r="E466" s="2" t="s">
        <v>986</v>
      </c>
      <c r="F466" s="2" t="s">
        <v>41</v>
      </c>
      <c r="G466" s="8" t="s">
        <v>344</v>
      </c>
      <c r="H466" s="2" t="s">
        <v>30</v>
      </c>
      <c r="I466" s="2" t="s">
        <v>31</v>
      </c>
      <c r="J466" s="2">
        <v>13202.0</v>
      </c>
      <c r="K466" s="2">
        <v>101.0</v>
      </c>
      <c r="L466" s="2">
        <v>10871.0</v>
      </c>
      <c r="M466" s="2">
        <v>12885.0</v>
      </c>
      <c r="N466" s="2">
        <v>3.0</v>
      </c>
      <c r="O466" s="3">
        <v>1699.060809</v>
      </c>
      <c r="P466" s="7" t="str">
        <f>VLOOKUP(A466,'New Data'!A:E,2,FALSE)</f>
        <v>Male</v>
      </c>
      <c r="Q466" s="7">
        <f>VLOOKUP(A466,'New Data'!A:E,3,FALSE)</f>
        <v>20</v>
      </c>
      <c r="R466" s="7" t="str">
        <f>VLOOKUP(A466,'New Data'!A:E,4,FALSE)</f>
        <v>New Jersey</v>
      </c>
      <c r="S466" s="9">
        <f>VLOOKUP(A466,'New Data'!A:E,5,FALSE)</f>
        <v>45179</v>
      </c>
      <c r="T466" s="10">
        <f t="shared" si="3"/>
        <v>566.353603</v>
      </c>
      <c r="U466" s="11">
        <f t="shared" si="4"/>
        <v>0.007650356007</v>
      </c>
      <c r="V466" s="12">
        <f t="shared" si="5"/>
        <v>16.82238425</v>
      </c>
      <c r="W466" s="10">
        <f t="shared" si="6"/>
        <v>128.6972284</v>
      </c>
      <c r="X466" s="11">
        <f t="shared" si="7"/>
        <v>0.02272382972</v>
      </c>
    </row>
    <row r="467">
      <c r="A467" s="7" t="str">
        <f t="shared" si="1"/>
        <v>RZUDP2486J</v>
      </c>
      <c r="B467" s="2" t="s">
        <v>1729</v>
      </c>
      <c r="C467" s="2" t="s">
        <v>1730</v>
      </c>
      <c r="D467" s="7" t="str">
        <f t="shared" si="2"/>
        <v>300x250 </v>
      </c>
      <c r="E467" s="2" t="s">
        <v>1731</v>
      </c>
      <c r="F467" s="2" t="s">
        <v>28</v>
      </c>
      <c r="G467" s="8" t="s">
        <v>196</v>
      </c>
      <c r="H467" s="2" t="s">
        <v>71</v>
      </c>
      <c r="I467" s="2" t="s">
        <v>31</v>
      </c>
      <c r="J467" s="2">
        <v>14136.0</v>
      </c>
      <c r="K467" s="2">
        <v>88.0</v>
      </c>
      <c r="L467" s="2">
        <v>4683.0</v>
      </c>
      <c r="M467" s="2">
        <v>13273.0</v>
      </c>
      <c r="N467" s="2">
        <v>3.0</v>
      </c>
      <c r="O467" s="3">
        <v>1476.536841</v>
      </c>
      <c r="P467" s="7" t="str">
        <f>VLOOKUP(A467,'New Data'!A:E,2,FALSE)</f>
        <v>Male</v>
      </c>
      <c r="Q467" s="7">
        <f>VLOOKUP(A467,'New Data'!A:E,3,FALSE)</f>
        <v>43</v>
      </c>
      <c r="R467" s="7" t="str">
        <f>VLOOKUP(A467,'New Data'!A:E,4,FALSE)</f>
        <v>Arkansas</v>
      </c>
      <c r="S467" s="9">
        <f>VLOOKUP(A467,'New Data'!A:E,5,FALSE)</f>
        <v>45298</v>
      </c>
      <c r="T467" s="10">
        <f t="shared" si="3"/>
        <v>492.178947</v>
      </c>
      <c r="U467" s="11">
        <f t="shared" si="4"/>
        <v>0.006225240521</v>
      </c>
      <c r="V467" s="12">
        <f t="shared" si="5"/>
        <v>16.77882774</v>
      </c>
      <c r="W467" s="10">
        <f t="shared" si="6"/>
        <v>104.4522383</v>
      </c>
      <c r="X467" s="11">
        <f t="shared" si="7"/>
        <v>0.02122241087</v>
      </c>
    </row>
    <row r="468">
      <c r="A468" s="7" t="str">
        <f t="shared" si="1"/>
        <v>JNBOH4462V</v>
      </c>
      <c r="B468" s="2" t="s">
        <v>618</v>
      </c>
      <c r="C468" s="2" t="s">
        <v>619</v>
      </c>
      <c r="D468" s="7" t="str">
        <f t="shared" si="2"/>
        <v>320x50 </v>
      </c>
      <c r="E468" s="2" t="s">
        <v>237</v>
      </c>
      <c r="F468" s="2" t="s">
        <v>36</v>
      </c>
      <c r="G468" s="8" t="s">
        <v>151</v>
      </c>
      <c r="H468" s="2" t="s">
        <v>48</v>
      </c>
      <c r="I468" s="2" t="s">
        <v>31</v>
      </c>
      <c r="J468" s="2">
        <v>115544.0</v>
      </c>
      <c r="K468" s="2">
        <v>412.0</v>
      </c>
      <c r="L468" s="2">
        <v>79182.0</v>
      </c>
      <c r="M468" s="2">
        <v>109463.0</v>
      </c>
      <c r="N468" s="2">
        <v>56.0</v>
      </c>
      <c r="O468" s="3">
        <v>6721.094453</v>
      </c>
      <c r="P468" s="7" t="str">
        <f>VLOOKUP(A468,'New Data'!A:E,2,FALSE)</f>
        <v>Female</v>
      </c>
      <c r="Q468" s="7">
        <f>VLOOKUP(A468,'New Data'!A:E,3,FALSE)</f>
        <v>24</v>
      </c>
      <c r="R468" s="7" t="str">
        <f>VLOOKUP(A468,'New Data'!A:E,4,FALSE)</f>
        <v>New York</v>
      </c>
      <c r="S468" s="9">
        <f>VLOOKUP(A468,'New Data'!A:E,5,FALSE)</f>
        <v>45352</v>
      </c>
      <c r="T468" s="10">
        <f t="shared" si="3"/>
        <v>120.0195438</v>
      </c>
      <c r="U468" s="11">
        <f t="shared" si="4"/>
        <v>0.00356574119</v>
      </c>
      <c r="V468" s="12">
        <f t="shared" si="5"/>
        <v>16.31333605</v>
      </c>
      <c r="W468" s="10">
        <f t="shared" si="6"/>
        <v>58.1691343</v>
      </c>
      <c r="X468" s="11">
        <f t="shared" si="7"/>
        <v>0.0484663851</v>
      </c>
    </row>
    <row r="469">
      <c r="A469" s="7" t="str">
        <f t="shared" si="1"/>
        <v>DXADI4176M</v>
      </c>
      <c r="B469" s="2" t="s">
        <v>1782</v>
      </c>
      <c r="C469" s="2" t="s">
        <v>1783</v>
      </c>
      <c r="D469" s="7" t="str">
        <f t="shared" si="2"/>
        <v>300x250 </v>
      </c>
      <c r="E469" s="2" t="s">
        <v>501</v>
      </c>
      <c r="F469" s="2" t="s">
        <v>41</v>
      </c>
      <c r="G469" s="8" t="s">
        <v>871</v>
      </c>
      <c r="H469" s="2" t="s">
        <v>30</v>
      </c>
      <c r="I469" s="2" t="s">
        <v>31</v>
      </c>
      <c r="J469" s="2">
        <v>100991.0</v>
      </c>
      <c r="K469" s="2">
        <v>286.0</v>
      </c>
      <c r="L469" s="2">
        <v>56138.0</v>
      </c>
      <c r="M469" s="2">
        <v>88836.0</v>
      </c>
      <c r="N469" s="2">
        <v>9.0</v>
      </c>
      <c r="O469" s="3">
        <v>4652.367629</v>
      </c>
      <c r="P469" s="7" t="str">
        <f>VLOOKUP(A469,'New Data'!A:E,2,FALSE)</f>
        <v>Female</v>
      </c>
      <c r="Q469" s="7">
        <f>VLOOKUP(A469,'New Data'!A:E,3,FALSE)</f>
        <v>18</v>
      </c>
      <c r="R469" s="7" t="str">
        <f>VLOOKUP(A469,'New Data'!A:E,4,FALSE)</f>
        <v>Utah</v>
      </c>
      <c r="S469" s="9">
        <f>VLOOKUP(A469,'New Data'!A:E,5,FALSE)</f>
        <v>45303</v>
      </c>
      <c r="T469" s="10">
        <f t="shared" si="3"/>
        <v>516.9297366</v>
      </c>
      <c r="U469" s="11">
        <f t="shared" si="4"/>
        <v>0.002831935519</v>
      </c>
      <c r="V469" s="12">
        <f t="shared" si="5"/>
        <v>16.26701968</v>
      </c>
      <c r="W469" s="10">
        <f t="shared" si="6"/>
        <v>46.06715083</v>
      </c>
      <c r="X469" s="11">
        <f t="shared" si="7"/>
        <v>0.0089116852</v>
      </c>
    </row>
    <row r="470">
      <c r="A470" s="7" t="str">
        <f t="shared" si="1"/>
        <v>XRMMV3675M</v>
      </c>
      <c r="B470" s="2" t="s">
        <v>1383</v>
      </c>
      <c r="C470" s="2" t="s">
        <v>1384</v>
      </c>
      <c r="D470" s="7" t="str">
        <f t="shared" si="2"/>
        <v>300x50 </v>
      </c>
      <c r="E470" s="2" t="s">
        <v>1385</v>
      </c>
      <c r="F470" s="2" t="s">
        <v>28</v>
      </c>
      <c r="G470" s="8" t="s">
        <v>102</v>
      </c>
      <c r="H470" s="2" t="s">
        <v>30</v>
      </c>
      <c r="I470" s="2" t="s">
        <v>31</v>
      </c>
      <c r="J470" s="2">
        <v>119280.0</v>
      </c>
      <c r="K470" s="2">
        <v>400.0</v>
      </c>
      <c r="L470" s="2">
        <v>55665.0</v>
      </c>
      <c r="M470" s="2">
        <v>112913.0</v>
      </c>
      <c r="N470" s="2">
        <v>23.0</v>
      </c>
      <c r="O470" s="3">
        <v>6492.676343</v>
      </c>
      <c r="P470" s="7" t="str">
        <f>VLOOKUP(A470,'New Data'!A:E,2,FALSE)</f>
        <v>Male</v>
      </c>
      <c r="Q470" s="7">
        <f>VLOOKUP(A470,'New Data'!A:E,3,FALSE)</f>
        <v>38</v>
      </c>
      <c r="R470" s="7" t="str">
        <f>VLOOKUP(A470,'New Data'!A:E,4,FALSE)</f>
        <v>Ohio</v>
      </c>
      <c r="S470" s="9">
        <f>VLOOKUP(A470,'New Data'!A:E,5,FALSE)</f>
        <v>45196</v>
      </c>
      <c r="T470" s="10">
        <f t="shared" si="3"/>
        <v>282.2902758</v>
      </c>
      <c r="U470" s="11">
        <f t="shared" si="4"/>
        <v>0.003353454058</v>
      </c>
      <c r="V470" s="12">
        <f t="shared" si="5"/>
        <v>16.23169086</v>
      </c>
      <c r="W470" s="10">
        <f t="shared" si="6"/>
        <v>54.43222957</v>
      </c>
      <c r="X470" s="11">
        <f t="shared" si="7"/>
        <v>0.01928236083</v>
      </c>
    </row>
    <row r="471">
      <c r="A471" s="7" t="str">
        <f t="shared" si="1"/>
        <v>JZKWS2776C</v>
      </c>
      <c r="B471" s="2" t="s">
        <v>1877</v>
      </c>
      <c r="C471" s="2" t="s">
        <v>1878</v>
      </c>
      <c r="D471" s="7" t="str">
        <f t="shared" si="2"/>
        <v>320x50 </v>
      </c>
      <c r="E471" s="2" t="s">
        <v>1879</v>
      </c>
      <c r="F471" s="2" t="s">
        <v>41</v>
      </c>
      <c r="G471" s="8" t="s">
        <v>1880</v>
      </c>
      <c r="H471" s="2" t="s">
        <v>30</v>
      </c>
      <c r="I471" s="2" t="s">
        <v>31</v>
      </c>
      <c r="J471" s="2">
        <v>95289.0</v>
      </c>
      <c r="K471" s="2">
        <v>199.0</v>
      </c>
      <c r="L471" s="2">
        <v>19527.0</v>
      </c>
      <c r="M471" s="2">
        <v>82800.0</v>
      </c>
      <c r="N471" s="2">
        <v>5.0</v>
      </c>
      <c r="O471" s="3">
        <v>3223.535948</v>
      </c>
      <c r="P471" s="7" t="str">
        <f>VLOOKUP(A471,'New Data'!A:E,2,FALSE)</f>
        <v>Male</v>
      </c>
      <c r="Q471" s="7">
        <f>VLOOKUP(A471,'New Data'!A:E,3,FALSE)</f>
        <v>45</v>
      </c>
      <c r="R471" s="7" t="str">
        <f>VLOOKUP(A471,'New Data'!A:E,4,FALSE)</f>
        <v>Missouri</v>
      </c>
      <c r="S471" s="9">
        <f>VLOOKUP(A471,'New Data'!A:E,5,FALSE)</f>
        <v>45562</v>
      </c>
      <c r="T471" s="10">
        <f t="shared" si="3"/>
        <v>644.7071896</v>
      </c>
      <c r="U471" s="11">
        <f t="shared" si="4"/>
        <v>0.002088383759</v>
      </c>
      <c r="V471" s="12">
        <f t="shared" si="5"/>
        <v>16.19867311</v>
      </c>
      <c r="W471" s="10">
        <f t="shared" si="6"/>
        <v>33.82904583</v>
      </c>
      <c r="X471" s="11">
        <f t="shared" si="7"/>
        <v>0.005247195374</v>
      </c>
    </row>
    <row r="472">
      <c r="A472" s="7" t="str">
        <f t="shared" si="1"/>
        <v>CUHNL0300I</v>
      </c>
      <c r="B472" s="2" t="s">
        <v>1416</v>
      </c>
      <c r="C472" s="2" t="s">
        <v>1417</v>
      </c>
      <c r="D472" s="7" t="str">
        <f t="shared" si="2"/>
        <v>300x250 </v>
      </c>
      <c r="E472" s="2" t="s">
        <v>1418</v>
      </c>
      <c r="F472" s="2" t="s">
        <v>36</v>
      </c>
      <c r="G472" s="8" t="s">
        <v>871</v>
      </c>
      <c r="H472" s="2" t="s">
        <v>80</v>
      </c>
      <c r="I472" s="2" t="s">
        <v>31</v>
      </c>
      <c r="J472" s="2">
        <v>12280.0</v>
      </c>
      <c r="K472" s="2">
        <v>90.0</v>
      </c>
      <c r="L472" s="2">
        <v>7633.0</v>
      </c>
      <c r="M472" s="2">
        <v>11053.0</v>
      </c>
      <c r="N472" s="2">
        <v>5.0</v>
      </c>
      <c r="O472" s="3">
        <v>1452.207361</v>
      </c>
      <c r="P472" s="7" t="str">
        <f>VLOOKUP(A472,'New Data'!A:E,2,FALSE)</f>
        <v>Female</v>
      </c>
      <c r="Q472" s="7">
        <f>VLOOKUP(A472,'New Data'!A:E,3,FALSE)</f>
        <v>59</v>
      </c>
      <c r="R472" s="7" t="str">
        <f>VLOOKUP(A472,'New Data'!A:E,4,FALSE)</f>
        <v>Maryland</v>
      </c>
      <c r="S472" s="9">
        <f>VLOOKUP(A472,'New Data'!A:E,5,FALSE)</f>
        <v>45179</v>
      </c>
      <c r="T472" s="10">
        <f t="shared" si="3"/>
        <v>290.4414722</v>
      </c>
      <c r="U472" s="11">
        <f t="shared" si="4"/>
        <v>0.007328990228</v>
      </c>
      <c r="V472" s="12">
        <f t="shared" si="5"/>
        <v>16.13563734</v>
      </c>
      <c r="W472" s="10">
        <f t="shared" si="6"/>
        <v>118.2579284</v>
      </c>
      <c r="X472" s="11">
        <f t="shared" si="7"/>
        <v>0.04071661238</v>
      </c>
    </row>
    <row r="473">
      <c r="A473" s="7" t="str">
        <f t="shared" si="1"/>
        <v>DDAUP9478O</v>
      </c>
      <c r="B473" s="2" t="s">
        <v>817</v>
      </c>
      <c r="C473" s="2" t="s">
        <v>818</v>
      </c>
      <c r="D473" s="7" t="str">
        <f t="shared" si="2"/>
        <v>320x50 </v>
      </c>
      <c r="E473" s="2" t="s">
        <v>819</v>
      </c>
      <c r="F473" s="2" t="s">
        <v>28</v>
      </c>
      <c r="G473" s="8" t="s">
        <v>275</v>
      </c>
      <c r="H473" s="2" t="s">
        <v>212</v>
      </c>
      <c r="I473" s="2" t="s">
        <v>31</v>
      </c>
      <c r="J473" s="2">
        <v>49936.0</v>
      </c>
      <c r="K473" s="2">
        <v>126.0</v>
      </c>
      <c r="L473" s="2">
        <v>25461.0</v>
      </c>
      <c r="M473" s="2">
        <v>44751.0</v>
      </c>
      <c r="N473" s="2">
        <v>13.0</v>
      </c>
      <c r="O473" s="3">
        <v>2025.784019</v>
      </c>
      <c r="P473" s="7" t="str">
        <f>VLOOKUP(A473,'New Data'!A:E,2,FALSE)</f>
        <v>Male</v>
      </c>
      <c r="Q473" s="7">
        <f>VLOOKUP(A473,'New Data'!A:E,3,FALSE)</f>
        <v>46</v>
      </c>
      <c r="R473" s="7" t="str">
        <f>VLOOKUP(A473,'New Data'!A:E,4,FALSE)</f>
        <v>Louisiana</v>
      </c>
      <c r="S473" s="9">
        <f>VLOOKUP(A473,'New Data'!A:E,5,FALSE)</f>
        <v>45077</v>
      </c>
      <c r="T473" s="10">
        <f t="shared" si="3"/>
        <v>155.8295399</v>
      </c>
      <c r="U473" s="11">
        <f t="shared" si="4"/>
        <v>0.002523229734</v>
      </c>
      <c r="V473" s="12">
        <f t="shared" si="5"/>
        <v>16.07765094</v>
      </c>
      <c r="W473" s="10">
        <f t="shared" si="6"/>
        <v>40.56760692</v>
      </c>
      <c r="X473" s="11">
        <f t="shared" si="7"/>
        <v>0.02603332265</v>
      </c>
    </row>
    <row r="474">
      <c r="A474" s="7" t="str">
        <f t="shared" si="1"/>
        <v>XLDQB0289S</v>
      </c>
      <c r="B474" s="2" t="s">
        <v>1476</v>
      </c>
      <c r="C474" s="2" t="s">
        <v>1477</v>
      </c>
      <c r="D474" s="7" t="str">
        <f t="shared" si="2"/>
        <v>300x250 </v>
      </c>
      <c r="E474" s="2" t="s">
        <v>1332</v>
      </c>
      <c r="F474" s="2" t="s">
        <v>66</v>
      </c>
      <c r="G474" s="8" t="s">
        <v>57</v>
      </c>
      <c r="H474" s="2" t="s">
        <v>62</v>
      </c>
      <c r="I474" s="2" t="s">
        <v>31</v>
      </c>
      <c r="J474" s="2">
        <v>14922.0</v>
      </c>
      <c r="K474" s="2">
        <v>99.0</v>
      </c>
      <c r="L474" s="2">
        <v>10713.0</v>
      </c>
      <c r="M474" s="2">
        <v>13992.0</v>
      </c>
      <c r="N474" s="2">
        <v>5.0</v>
      </c>
      <c r="O474" s="3">
        <v>1578.876432</v>
      </c>
      <c r="P474" s="7" t="str">
        <f>VLOOKUP(A474,'New Data'!A:E,2,FALSE)</f>
        <v>Male</v>
      </c>
      <c r="Q474" s="7">
        <f>VLOOKUP(A474,'New Data'!A:E,3,FALSE)</f>
        <v>48</v>
      </c>
      <c r="R474" s="7" t="str">
        <f>VLOOKUP(A474,'New Data'!A:E,4,FALSE)</f>
        <v>California</v>
      </c>
      <c r="S474" s="9">
        <f>VLOOKUP(A474,'New Data'!A:E,5,FALSE)</f>
        <v>45193</v>
      </c>
      <c r="T474" s="10">
        <f t="shared" si="3"/>
        <v>315.7752864</v>
      </c>
      <c r="U474" s="11">
        <f t="shared" si="4"/>
        <v>0.006634499397</v>
      </c>
      <c r="V474" s="12">
        <f t="shared" si="5"/>
        <v>15.94824679</v>
      </c>
      <c r="W474" s="10">
        <f t="shared" si="6"/>
        <v>105.8086337</v>
      </c>
      <c r="X474" s="11">
        <f t="shared" si="7"/>
        <v>0.03350757271</v>
      </c>
    </row>
    <row r="475">
      <c r="A475" s="7" t="str">
        <f t="shared" si="1"/>
        <v>BZOBI2836C</v>
      </c>
      <c r="B475" s="2" t="s">
        <v>1647</v>
      </c>
      <c r="C475" s="2" t="s">
        <v>1648</v>
      </c>
      <c r="D475" s="7" t="str">
        <f t="shared" si="2"/>
        <v>320x50 </v>
      </c>
      <c r="E475" s="2" t="s">
        <v>1649</v>
      </c>
      <c r="F475" s="2" t="s">
        <v>41</v>
      </c>
      <c r="G475" s="8" t="s">
        <v>1650</v>
      </c>
      <c r="H475" s="2" t="s">
        <v>48</v>
      </c>
      <c r="I475" s="2" t="s">
        <v>31</v>
      </c>
      <c r="J475" s="2">
        <v>13779.0</v>
      </c>
      <c r="K475" s="2">
        <v>96.0</v>
      </c>
      <c r="L475" s="2">
        <v>3482.0</v>
      </c>
      <c r="M475" s="2">
        <v>12487.0</v>
      </c>
      <c r="N475" s="2">
        <v>4.0</v>
      </c>
      <c r="O475" s="3">
        <v>1530.041892</v>
      </c>
      <c r="P475" s="7" t="str">
        <f>VLOOKUP(A475,'New Data'!A:E,2,FALSE)</f>
        <v>Male</v>
      </c>
      <c r="Q475" s="7">
        <f>VLOOKUP(A475,'New Data'!A:E,3,FALSE)</f>
        <v>60</v>
      </c>
      <c r="R475" s="7" t="str">
        <f>VLOOKUP(A475,'New Data'!A:E,4,FALSE)</f>
        <v>Alaska</v>
      </c>
      <c r="S475" s="9">
        <f>VLOOKUP(A475,'New Data'!A:E,5,FALSE)</f>
        <v>45287</v>
      </c>
      <c r="T475" s="10">
        <f t="shared" si="3"/>
        <v>382.510473</v>
      </c>
      <c r="U475" s="11">
        <f t="shared" si="4"/>
        <v>0.006967123884</v>
      </c>
      <c r="V475" s="12">
        <f t="shared" si="5"/>
        <v>15.93793638</v>
      </c>
      <c r="W475" s="10">
        <f t="shared" si="6"/>
        <v>111.0415772</v>
      </c>
      <c r="X475" s="11">
        <f t="shared" si="7"/>
        <v>0.02902968285</v>
      </c>
    </row>
    <row r="476">
      <c r="A476" s="7" t="str">
        <f t="shared" si="1"/>
        <v>EQNJY1753V</v>
      </c>
      <c r="B476" s="2" t="s">
        <v>1791</v>
      </c>
      <c r="C476" s="2" t="s">
        <v>1792</v>
      </c>
      <c r="D476" s="7" t="str">
        <f t="shared" si="2"/>
        <v>300x250 </v>
      </c>
      <c r="E476" s="2" t="s">
        <v>1793</v>
      </c>
      <c r="F476" s="2" t="s">
        <v>41</v>
      </c>
      <c r="G476" s="8" t="s">
        <v>192</v>
      </c>
      <c r="H476" s="2" t="s">
        <v>30</v>
      </c>
      <c r="I476" s="2" t="s">
        <v>31</v>
      </c>
      <c r="J476" s="2">
        <v>22444.0</v>
      </c>
      <c r="K476" s="2">
        <v>160.0</v>
      </c>
      <c r="L476" s="2">
        <v>12672.0</v>
      </c>
      <c r="M476" s="2">
        <v>21345.0</v>
      </c>
      <c r="N476" s="2">
        <v>5.0</v>
      </c>
      <c r="O476" s="3">
        <v>2539.200563</v>
      </c>
      <c r="P476" s="7" t="str">
        <f>VLOOKUP(A476,'New Data'!A:E,2,FALSE)</f>
        <v>Male</v>
      </c>
      <c r="Q476" s="7">
        <f>VLOOKUP(A476,'New Data'!A:E,3,FALSE)</f>
        <v>42</v>
      </c>
      <c r="R476" s="7" t="str">
        <f>VLOOKUP(A476,'New Data'!A:E,4,FALSE)</f>
        <v>Hawaii</v>
      </c>
      <c r="S476" s="9">
        <f>VLOOKUP(A476,'New Data'!A:E,5,FALSE)</f>
        <v>45557</v>
      </c>
      <c r="T476" s="10">
        <f t="shared" si="3"/>
        <v>507.8401126</v>
      </c>
      <c r="U476" s="11">
        <f t="shared" si="4"/>
        <v>0.007128854037</v>
      </c>
      <c r="V476" s="12">
        <f t="shared" si="5"/>
        <v>15.87000352</v>
      </c>
      <c r="W476" s="10">
        <f t="shared" si="6"/>
        <v>113.1349386</v>
      </c>
      <c r="X476" s="11">
        <f t="shared" si="7"/>
        <v>0.02227766886</v>
      </c>
    </row>
    <row r="477">
      <c r="A477" s="7" t="str">
        <f t="shared" si="1"/>
        <v>DPPOA9109K</v>
      </c>
      <c r="B477" s="2" t="s">
        <v>1014</v>
      </c>
      <c r="C477" s="2" t="s">
        <v>1015</v>
      </c>
      <c r="D477" s="7" t="str">
        <f t="shared" si="2"/>
        <v>320x50 </v>
      </c>
      <c r="E477" s="2" t="s">
        <v>1016</v>
      </c>
      <c r="F477" s="2" t="s">
        <v>36</v>
      </c>
      <c r="G477" s="8" t="s">
        <v>1017</v>
      </c>
      <c r="H477" s="2" t="s">
        <v>62</v>
      </c>
      <c r="I477" s="2" t="s">
        <v>31</v>
      </c>
      <c r="J477" s="2">
        <v>68114.0</v>
      </c>
      <c r="K477" s="2">
        <v>174.0</v>
      </c>
      <c r="L477" s="2">
        <v>569.0</v>
      </c>
      <c r="M477" s="2">
        <v>2059.0</v>
      </c>
      <c r="N477" s="2">
        <v>15.0</v>
      </c>
      <c r="O477" s="3">
        <v>2753.711986</v>
      </c>
      <c r="P477" s="7" t="str">
        <f>VLOOKUP(A477,'New Data'!A:E,2,FALSE)</f>
        <v>Female</v>
      </c>
      <c r="Q477" s="7">
        <f>VLOOKUP(A477,'New Data'!A:E,3,FALSE)</f>
        <v>46</v>
      </c>
      <c r="R477" s="7" t="str">
        <f>VLOOKUP(A477,'New Data'!A:E,4,FALSE)</f>
        <v>West Virginia</v>
      </c>
      <c r="S477" s="9">
        <f>VLOOKUP(A477,'New Data'!A:E,5,FALSE)</f>
        <v>45268</v>
      </c>
      <c r="T477" s="10">
        <f t="shared" si="3"/>
        <v>183.5807991</v>
      </c>
      <c r="U477" s="11">
        <f t="shared" si="4"/>
        <v>0.002554540917</v>
      </c>
      <c r="V477" s="12">
        <f t="shared" si="5"/>
        <v>15.82593095</v>
      </c>
      <c r="W477" s="10">
        <f t="shared" si="6"/>
        <v>40.42798817</v>
      </c>
      <c r="X477" s="11">
        <f t="shared" si="7"/>
        <v>0.02202190445</v>
      </c>
    </row>
    <row r="478">
      <c r="A478" s="7" t="str">
        <f t="shared" si="1"/>
        <v>FEICG0482L</v>
      </c>
      <c r="B478" s="2" t="s">
        <v>599</v>
      </c>
      <c r="C478" s="2" t="s">
        <v>600</v>
      </c>
      <c r="D478" s="7" t="str">
        <f t="shared" si="2"/>
        <v>320x50 </v>
      </c>
      <c r="E478" s="2" t="s">
        <v>575</v>
      </c>
      <c r="F478" s="2" t="s">
        <v>36</v>
      </c>
      <c r="G478" s="8" t="s">
        <v>29</v>
      </c>
      <c r="H478" s="2" t="s">
        <v>30</v>
      </c>
      <c r="I478" s="2" t="s">
        <v>31</v>
      </c>
      <c r="J478" s="2">
        <v>221720.0</v>
      </c>
      <c r="K478" s="2">
        <v>499.0</v>
      </c>
      <c r="L478" s="2">
        <v>35178.0</v>
      </c>
      <c r="M478" s="2">
        <v>196583.0</v>
      </c>
      <c r="N478" s="2">
        <v>69.0</v>
      </c>
      <c r="O478" s="3">
        <v>7890.221963</v>
      </c>
      <c r="P478" s="7" t="str">
        <f>VLOOKUP(A478,'New Data'!A:E,2,FALSE)</f>
        <v>Male</v>
      </c>
      <c r="Q478" s="7">
        <f>VLOOKUP(A478,'New Data'!A:E,3,FALSE)</f>
        <v>41</v>
      </c>
      <c r="R478" s="7" t="str">
        <f>VLOOKUP(A478,'New Data'!A:E,4,FALSE)</f>
        <v>Missouri</v>
      </c>
      <c r="S478" s="9">
        <f>VLOOKUP(A478,'New Data'!A:E,5,FALSE)</f>
        <v>45385</v>
      </c>
      <c r="T478" s="10">
        <f t="shared" si="3"/>
        <v>114.3510429</v>
      </c>
      <c r="U478" s="11">
        <f t="shared" si="4"/>
        <v>0.002250586325</v>
      </c>
      <c r="V478" s="12">
        <f t="shared" si="5"/>
        <v>15.81206806</v>
      </c>
      <c r="W478" s="10">
        <f t="shared" si="6"/>
        <v>35.58642415</v>
      </c>
      <c r="X478" s="11">
        <f t="shared" si="7"/>
        <v>0.03112033195</v>
      </c>
    </row>
    <row r="479">
      <c r="A479" s="7" t="str">
        <f t="shared" si="1"/>
        <v>HRTWF2586O</v>
      </c>
      <c r="B479" s="2" t="s">
        <v>1351</v>
      </c>
      <c r="C479" s="2" t="s">
        <v>1352</v>
      </c>
      <c r="D479" s="7" t="str">
        <f t="shared" si="2"/>
        <v>300x250 </v>
      </c>
      <c r="E479" s="2" t="s">
        <v>1353</v>
      </c>
      <c r="F479" s="2" t="s">
        <v>41</v>
      </c>
      <c r="G479" s="8" t="s">
        <v>1354</v>
      </c>
      <c r="H479" s="2" t="s">
        <v>30</v>
      </c>
      <c r="I479" s="2" t="s">
        <v>53</v>
      </c>
      <c r="J479" s="2">
        <v>20348.0</v>
      </c>
      <c r="K479" s="2">
        <v>101.0</v>
      </c>
      <c r="L479" s="2">
        <v>14945.0</v>
      </c>
      <c r="M479" s="2">
        <v>19548.0</v>
      </c>
      <c r="N479" s="2">
        <v>6.0</v>
      </c>
      <c r="O479" s="3">
        <v>1596.552373</v>
      </c>
      <c r="P479" s="7" t="str">
        <f>VLOOKUP(A479,'New Data'!A:E,2,FALSE)</f>
        <v>Male</v>
      </c>
      <c r="Q479" s="7">
        <f>VLOOKUP(A479,'New Data'!A:E,3,FALSE)</f>
        <v>26</v>
      </c>
      <c r="R479" s="7" t="str">
        <f>VLOOKUP(A479,'New Data'!A:E,4,FALSE)</f>
        <v>Colorado</v>
      </c>
      <c r="S479" s="9">
        <f>VLOOKUP(A479,'New Data'!A:E,5,FALSE)</f>
        <v>45366</v>
      </c>
      <c r="T479" s="10">
        <f t="shared" si="3"/>
        <v>266.0920622</v>
      </c>
      <c r="U479" s="11">
        <f t="shared" si="4"/>
        <v>0.004963632789</v>
      </c>
      <c r="V479" s="12">
        <f t="shared" si="5"/>
        <v>15.80744924</v>
      </c>
      <c r="W479" s="10">
        <f t="shared" si="6"/>
        <v>78.46237335</v>
      </c>
      <c r="X479" s="11">
        <f t="shared" si="7"/>
        <v>0.02948692746</v>
      </c>
    </row>
    <row r="480">
      <c r="A480" s="7" t="str">
        <f t="shared" si="1"/>
        <v>BLMUX0265H</v>
      </c>
      <c r="B480" s="2" t="s">
        <v>694</v>
      </c>
      <c r="C480" s="2" t="s">
        <v>695</v>
      </c>
      <c r="D480" s="7" t="str">
        <f t="shared" si="2"/>
        <v>300x250 </v>
      </c>
      <c r="E480" s="2" t="s">
        <v>612</v>
      </c>
      <c r="F480" s="2" t="s">
        <v>28</v>
      </c>
      <c r="G480" s="8" t="s">
        <v>398</v>
      </c>
      <c r="H480" s="2" t="s">
        <v>71</v>
      </c>
      <c r="I480" s="2" t="s">
        <v>53</v>
      </c>
      <c r="J480" s="2">
        <v>35335.0</v>
      </c>
      <c r="K480" s="2">
        <v>120.0</v>
      </c>
      <c r="L480" s="2">
        <v>22566.0</v>
      </c>
      <c r="M480" s="2">
        <v>30685.0</v>
      </c>
      <c r="N480" s="2">
        <v>15.0</v>
      </c>
      <c r="O480" s="3">
        <v>1866.34747</v>
      </c>
      <c r="P480" s="7" t="str">
        <f>VLOOKUP(A480,'New Data'!A:E,2,FALSE)</f>
        <v>Male</v>
      </c>
      <c r="Q480" s="7">
        <f>VLOOKUP(A480,'New Data'!A:E,3,FALSE)</f>
        <v>29</v>
      </c>
      <c r="R480" s="7" t="str">
        <f>VLOOKUP(A480,'New Data'!A:E,4,FALSE)</f>
        <v>Utah</v>
      </c>
      <c r="S480" s="9">
        <f>VLOOKUP(A480,'New Data'!A:E,5,FALSE)</f>
        <v>45352</v>
      </c>
      <c r="T480" s="10">
        <f t="shared" si="3"/>
        <v>124.4231647</v>
      </c>
      <c r="U480" s="11">
        <f t="shared" si="4"/>
        <v>0.003396066223</v>
      </c>
      <c r="V480" s="12">
        <f t="shared" si="5"/>
        <v>15.55289558</v>
      </c>
      <c r="W480" s="10">
        <f t="shared" si="6"/>
        <v>52.81866336</v>
      </c>
      <c r="X480" s="11">
        <f t="shared" si="7"/>
        <v>0.04245082779</v>
      </c>
    </row>
    <row r="481">
      <c r="A481" s="7" t="str">
        <f t="shared" si="1"/>
        <v>XWYIT9866J</v>
      </c>
      <c r="B481" s="2" t="s">
        <v>1766</v>
      </c>
      <c r="C481" s="2" t="s">
        <v>1767</v>
      </c>
      <c r="D481" s="7" t="str">
        <f t="shared" si="2"/>
        <v>300x250 </v>
      </c>
      <c r="E481" s="2" t="s">
        <v>266</v>
      </c>
      <c r="F481" s="2" t="s">
        <v>41</v>
      </c>
      <c r="G481" s="8" t="s">
        <v>726</v>
      </c>
      <c r="H481" s="2" t="s">
        <v>30</v>
      </c>
      <c r="I481" s="2" t="s">
        <v>53</v>
      </c>
      <c r="J481" s="2">
        <v>113420.0</v>
      </c>
      <c r="K481" s="2">
        <v>333.0</v>
      </c>
      <c r="L481" s="2">
        <v>33557.0</v>
      </c>
      <c r="M481" s="2">
        <v>104929.0</v>
      </c>
      <c r="N481" s="2">
        <v>11.0</v>
      </c>
      <c r="O481" s="3">
        <v>5124.435934</v>
      </c>
      <c r="P481" s="7" t="str">
        <f>VLOOKUP(A481,'New Data'!A:E,2,FALSE)</f>
        <v>Female</v>
      </c>
      <c r="Q481" s="7">
        <f>VLOOKUP(A481,'New Data'!A:E,3,FALSE)</f>
        <v>53</v>
      </c>
      <c r="R481" s="7" t="str">
        <f>VLOOKUP(A481,'New Data'!A:E,4,FALSE)</f>
        <v>Utah</v>
      </c>
      <c r="S481" s="9">
        <f>VLOOKUP(A481,'New Data'!A:E,5,FALSE)</f>
        <v>45428</v>
      </c>
      <c r="T481" s="10">
        <f t="shared" si="3"/>
        <v>465.8578122</v>
      </c>
      <c r="U481" s="11">
        <f t="shared" si="4"/>
        <v>0.002935990125</v>
      </c>
      <c r="V481" s="12">
        <f t="shared" si="5"/>
        <v>15.3886965</v>
      </c>
      <c r="W481" s="10">
        <f t="shared" si="6"/>
        <v>45.18106096</v>
      </c>
      <c r="X481" s="11">
        <f t="shared" si="7"/>
        <v>0.009698465879</v>
      </c>
    </row>
    <row r="482">
      <c r="A482" s="7" t="str">
        <f t="shared" si="1"/>
        <v>JUAJZ1179L</v>
      </c>
      <c r="B482" s="2" t="s">
        <v>1833</v>
      </c>
      <c r="C482" s="2" t="s">
        <v>1834</v>
      </c>
      <c r="D482" s="7" t="str">
        <f t="shared" si="2"/>
        <v>300x50 </v>
      </c>
      <c r="E482" s="2" t="s">
        <v>1835</v>
      </c>
      <c r="F482" s="2" t="s">
        <v>41</v>
      </c>
      <c r="G482" s="8" t="s">
        <v>102</v>
      </c>
      <c r="H482" s="2" t="s">
        <v>234</v>
      </c>
      <c r="I482" s="2" t="s">
        <v>31</v>
      </c>
      <c r="J482" s="2">
        <v>88022.0</v>
      </c>
      <c r="K482" s="2">
        <v>370.0</v>
      </c>
      <c r="L482" s="2">
        <v>45972.0</v>
      </c>
      <c r="M482" s="2">
        <v>83922.0</v>
      </c>
      <c r="N482" s="2">
        <v>11.0</v>
      </c>
      <c r="O482" s="3">
        <v>5669.14476</v>
      </c>
      <c r="P482" s="7" t="str">
        <f>VLOOKUP(A482,'New Data'!A:E,2,FALSE)</f>
        <v>Male</v>
      </c>
      <c r="Q482" s="7">
        <f>VLOOKUP(A482,'New Data'!A:E,3,FALSE)</f>
        <v>56</v>
      </c>
      <c r="R482" s="7" t="str">
        <f>VLOOKUP(A482,'New Data'!A:E,4,FALSE)</f>
        <v>Pennsylvania</v>
      </c>
      <c r="S482" s="9">
        <f>VLOOKUP(A482,'New Data'!A:E,5,FALSE)</f>
        <v>45302</v>
      </c>
      <c r="T482" s="10">
        <f t="shared" si="3"/>
        <v>515.3767964</v>
      </c>
      <c r="U482" s="11">
        <f t="shared" si="4"/>
        <v>0.004203494581</v>
      </c>
      <c r="V482" s="12">
        <f t="shared" si="5"/>
        <v>15.32201286</v>
      </c>
      <c r="W482" s="10">
        <f t="shared" si="6"/>
        <v>64.40599805</v>
      </c>
      <c r="X482" s="11">
        <f t="shared" si="7"/>
        <v>0.01249687578</v>
      </c>
    </row>
    <row r="483">
      <c r="A483" s="7" t="str">
        <f t="shared" si="1"/>
        <v>DDAUP9478O</v>
      </c>
      <c r="B483" s="2" t="s">
        <v>1222</v>
      </c>
      <c r="C483" s="2" t="s">
        <v>1223</v>
      </c>
      <c r="D483" s="7" t="str">
        <f t="shared" si="2"/>
        <v>320x50 </v>
      </c>
      <c r="E483" s="2" t="s">
        <v>819</v>
      </c>
      <c r="F483" s="2" t="s">
        <v>41</v>
      </c>
      <c r="G483" s="8" t="s">
        <v>157</v>
      </c>
      <c r="H483" s="2" t="s">
        <v>89</v>
      </c>
      <c r="I483" s="2" t="s">
        <v>31</v>
      </c>
      <c r="J483" s="2">
        <v>116926.0</v>
      </c>
      <c r="K483" s="2">
        <v>321.0</v>
      </c>
      <c r="L483" s="2">
        <v>69132.0</v>
      </c>
      <c r="M483" s="2">
        <v>111957.0</v>
      </c>
      <c r="N483" s="2">
        <v>22.0</v>
      </c>
      <c r="O483" s="3">
        <v>4918.040982</v>
      </c>
      <c r="P483" s="7" t="str">
        <f>VLOOKUP(A483,'New Data'!A:E,2,FALSE)</f>
        <v>Male</v>
      </c>
      <c r="Q483" s="7">
        <f>VLOOKUP(A483,'New Data'!A:E,3,FALSE)</f>
        <v>46</v>
      </c>
      <c r="R483" s="7" t="str">
        <f>VLOOKUP(A483,'New Data'!A:E,4,FALSE)</f>
        <v>Louisiana</v>
      </c>
      <c r="S483" s="9">
        <f>VLOOKUP(A483,'New Data'!A:E,5,FALSE)</f>
        <v>45077</v>
      </c>
      <c r="T483" s="10">
        <f t="shared" si="3"/>
        <v>223.5473174</v>
      </c>
      <c r="U483" s="11">
        <f t="shared" si="4"/>
        <v>0.002745326104</v>
      </c>
      <c r="V483" s="12">
        <f t="shared" si="5"/>
        <v>15.32099994</v>
      </c>
      <c r="W483" s="10">
        <f t="shared" si="6"/>
        <v>42.06114108</v>
      </c>
      <c r="X483" s="11">
        <f t="shared" si="7"/>
        <v>0.01881531909</v>
      </c>
    </row>
    <row r="484">
      <c r="A484" s="7" t="str">
        <f t="shared" si="1"/>
        <v>ZYYBI7750V</v>
      </c>
      <c r="B484" s="2" t="s">
        <v>1079</v>
      </c>
      <c r="C484" s="2" t="s">
        <v>1080</v>
      </c>
      <c r="D484" s="7" t="str">
        <f t="shared" si="2"/>
        <v>300x250 </v>
      </c>
      <c r="E484" s="2" t="s">
        <v>1081</v>
      </c>
      <c r="F484" s="2" t="s">
        <v>28</v>
      </c>
      <c r="G484" s="8" t="s">
        <v>782</v>
      </c>
      <c r="H484" s="2" t="s">
        <v>30</v>
      </c>
      <c r="I484" s="2" t="s">
        <v>53</v>
      </c>
      <c r="J484" s="2">
        <v>76439.0</v>
      </c>
      <c r="K484" s="2">
        <v>100.0</v>
      </c>
      <c r="L484" s="2">
        <v>58269.0</v>
      </c>
      <c r="M484" s="2">
        <v>66924.0</v>
      </c>
      <c r="N484" s="2">
        <v>8.0</v>
      </c>
      <c r="O484" s="3">
        <v>1524.810224</v>
      </c>
      <c r="P484" s="7" t="str">
        <f>VLOOKUP(A484,'New Data'!A:E,2,FALSE)</f>
        <v>Female</v>
      </c>
      <c r="Q484" s="7">
        <f>VLOOKUP(A484,'New Data'!A:E,3,FALSE)</f>
        <v>23</v>
      </c>
      <c r="R484" s="7" t="str">
        <f>VLOOKUP(A484,'New Data'!A:E,4,FALSE)</f>
        <v>Delaware</v>
      </c>
      <c r="S484" s="9">
        <f>VLOOKUP(A484,'New Data'!A:E,5,FALSE)</f>
        <v>45435</v>
      </c>
      <c r="T484" s="10">
        <f t="shared" si="3"/>
        <v>190.601278</v>
      </c>
      <c r="U484" s="11">
        <f t="shared" si="4"/>
        <v>0.001308232708</v>
      </c>
      <c r="V484" s="12">
        <f t="shared" si="5"/>
        <v>15.24810224</v>
      </c>
      <c r="W484" s="10">
        <f t="shared" si="6"/>
        <v>19.94806609</v>
      </c>
      <c r="X484" s="11">
        <f t="shared" si="7"/>
        <v>0.01046586167</v>
      </c>
    </row>
    <row r="485">
      <c r="A485" s="7" t="str">
        <f t="shared" si="1"/>
        <v>KUECC7597O</v>
      </c>
      <c r="B485" s="2" t="s">
        <v>1459</v>
      </c>
      <c r="C485" s="2" t="s">
        <v>1460</v>
      </c>
      <c r="D485" s="7" t="str">
        <f t="shared" si="2"/>
        <v>320x50 </v>
      </c>
      <c r="E485" s="2" t="s">
        <v>1461</v>
      </c>
      <c r="F485" s="2" t="s">
        <v>66</v>
      </c>
      <c r="G485" s="8" t="s">
        <v>334</v>
      </c>
      <c r="H485" s="2" t="s">
        <v>48</v>
      </c>
      <c r="I485" s="2" t="s">
        <v>31</v>
      </c>
      <c r="J485" s="2">
        <v>69523.0</v>
      </c>
      <c r="K485" s="2">
        <v>174.0</v>
      </c>
      <c r="L485" s="2">
        <v>48273.0</v>
      </c>
      <c r="M485" s="2">
        <v>65800.0</v>
      </c>
      <c r="N485" s="2">
        <v>9.0</v>
      </c>
      <c r="O485" s="3">
        <v>2649.997803</v>
      </c>
      <c r="P485" s="7" t="str">
        <f>VLOOKUP(A485,'New Data'!A:E,2,FALSE)</f>
        <v>Female</v>
      </c>
      <c r="Q485" s="7">
        <f>VLOOKUP(A485,'New Data'!A:E,3,FALSE)</f>
        <v>59</v>
      </c>
      <c r="R485" s="7" t="str">
        <f>VLOOKUP(A485,'New Data'!A:E,4,FALSE)</f>
        <v>Wyoming</v>
      </c>
      <c r="S485" s="9">
        <f>VLOOKUP(A485,'New Data'!A:E,5,FALSE)</f>
        <v>45398</v>
      </c>
      <c r="T485" s="10">
        <f t="shared" si="3"/>
        <v>294.4442003</v>
      </c>
      <c r="U485" s="11">
        <f t="shared" si="4"/>
        <v>0.002502768868</v>
      </c>
      <c r="V485" s="12">
        <f t="shared" si="5"/>
        <v>15.22987243</v>
      </c>
      <c r="W485" s="10">
        <f t="shared" si="6"/>
        <v>38.11685058</v>
      </c>
      <c r="X485" s="11">
        <f t="shared" si="7"/>
        <v>0.01294535621</v>
      </c>
    </row>
    <row r="486">
      <c r="A486" s="7" t="str">
        <f t="shared" si="1"/>
        <v>UYILJ6576R</v>
      </c>
      <c r="B486" s="2" t="s">
        <v>2327</v>
      </c>
      <c r="C486" s="2" t="s">
        <v>2328</v>
      </c>
      <c r="D486" s="7" t="str">
        <f t="shared" si="2"/>
        <v>320x50 </v>
      </c>
      <c r="E486" s="2" t="s">
        <v>2329</v>
      </c>
      <c r="F486" s="2" t="s">
        <v>36</v>
      </c>
      <c r="G486" s="8" t="s">
        <v>2018</v>
      </c>
      <c r="H486" s="2" t="s">
        <v>30</v>
      </c>
      <c r="I486" s="2" t="s">
        <v>31</v>
      </c>
      <c r="J486" s="2">
        <v>102905.0</v>
      </c>
      <c r="K486" s="2">
        <v>421.0</v>
      </c>
      <c r="L486" s="2">
        <v>45324.0</v>
      </c>
      <c r="M486" s="2">
        <v>99065.0</v>
      </c>
      <c r="N486" s="2">
        <v>1.0</v>
      </c>
      <c r="O486" s="3">
        <v>6407.581828</v>
      </c>
      <c r="P486" s="7" t="str">
        <f>VLOOKUP(A486,'New Data'!A:E,2,FALSE)</f>
        <v>Male</v>
      </c>
      <c r="Q486" s="7">
        <f>VLOOKUP(A486,'New Data'!A:E,3,FALSE)</f>
        <v>22</v>
      </c>
      <c r="R486" s="7" t="str">
        <f>VLOOKUP(A486,'New Data'!A:E,4,FALSE)</f>
        <v>Alaska</v>
      </c>
      <c r="S486" s="9">
        <f>VLOOKUP(A486,'New Data'!A:E,5,FALSE)</f>
        <v>45354</v>
      </c>
      <c r="T486" s="10">
        <f t="shared" si="3"/>
        <v>6407.581828</v>
      </c>
      <c r="U486" s="11">
        <f t="shared" si="4"/>
        <v>0.004091152033</v>
      </c>
      <c r="V486" s="12">
        <f t="shared" si="5"/>
        <v>15.21990933</v>
      </c>
      <c r="W486" s="10">
        <f t="shared" si="6"/>
        <v>62.266963</v>
      </c>
      <c r="X486" s="11">
        <f t="shared" si="7"/>
        <v>0.0009717700792</v>
      </c>
    </row>
    <row r="487">
      <c r="A487" s="7" t="str">
        <f t="shared" si="1"/>
        <v>VQSPP7748N</v>
      </c>
      <c r="B487" s="2" t="s">
        <v>2241</v>
      </c>
      <c r="C487" s="2" t="s">
        <v>2242</v>
      </c>
      <c r="D487" s="7" t="str">
        <f t="shared" si="2"/>
        <v>300x250 </v>
      </c>
      <c r="E487" s="2" t="s">
        <v>825</v>
      </c>
      <c r="F487" s="2" t="s">
        <v>41</v>
      </c>
      <c r="G487" s="8" t="s">
        <v>29</v>
      </c>
      <c r="H487" s="2" t="s">
        <v>30</v>
      </c>
      <c r="I487" s="2" t="s">
        <v>43</v>
      </c>
      <c r="J487" s="2">
        <v>104538.0</v>
      </c>
      <c r="K487" s="2">
        <v>347.0</v>
      </c>
      <c r="L487" s="2">
        <v>49049.0</v>
      </c>
      <c r="M487" s="2">
        <v>97093.0</v>
      </c>
      <c r="N487" s="2">
        <v>2.0</v>
      </c>
      <c r="O487" s="3">
        <v>5266.424233</v>
      </c>
      <c r="P487" s="7" t="str">
        <f>VLOOKUP(A487,'New Data'!A:E,2,FALSE)</f>
        <v>Male</v>
      </c>
      <c r="Q487" s="7">
        <f>VLOOKUP(A487,'New Data'!A:E,3,FALSE)</f>
        <v>55</v>
      </c>
      <c r="R487" s="7" t="str">
        <f>VLOOKUP(A487,'New Data'!A:E,4,FALSE)</f>
        <v>North Dakota</v>
      </c>
      <c r="S487" s="9">
        <f>VLOOKUP(A487,'New Data'!A:E,5,FALSE)</f>
        <v>45123</v>
      </c>
      <c r="T487" s="10">
        <f t="shared" si="3"/>
        <v>2633.212117</v>
      </c>
      <c r="U487" s="11">
        <f t="shared" si="4"/>
        <v>0.00331936712</v>
      </c>
      <c r="V487" s="12">
        <f t="shared" si="5"/>
        <v>15.17701508</v>
      </c>
      <c r="W487" s="10">
        <f t="shared" si="6"/>
        <v>50.37808484</v>
      </c>
      <c r="X487" s="11">
        <f t="shared" si="7"/>
        <v>0.001913179896</v>
      </c>
    </row>
    <row r="488">
      <c r="A488" s="7" t="str">
        <f t="shared" si="1"/>
        <v>CUZSG1386K</v>
      </c>
      <c r="B488" s="2" t="s">
        <v>1636</v>
      </c>
      <c r="C488" s="2" t="s">
        <v>1637</v>
      </c>
      <c r="D488" s="7" t="str">
        <f t="shared" si="2"/>
        <v>320x50 </v>
      </c>
      <c r="E488" s="2" t="s">
        <v>943</v>
      </c>
      <c r="F488" s="2" t="s">
        <v>66</v>
      </c>
      <c r="G488" s="8" t="s">
        <v>871</v>
      </c>
      <c r="H488" s="2" t="s">
        <v>30</v>
      </c>
      <c r="I488" s="2" t="s">
        <v>31</v>
      </c>
      <c r="J488" s="2">
        <v>96508.0</v>
      </c>
      <c r="K488" s="2">
        <v>351.0</v>
      </c>
      <c r="L488" s="2">
        <v>47065.0</v>
      </c>
      <c r="M488" s="2">
        <v>73640.0</v>
      </c>
      <c r="N488" s="2">
        <v>15.0</v>
      </c>
      <c r="O488" s="3">
        <v>5310.769572</v>
      </c>
      <c r="P488" s="7" t="str">
        <f>VLOOKUP(A488,'New Data'!A:E,2,FALSE)</f>
        <v>Female</v>
      </c>
      <c r="Q488" s="7">
        <f>VLOOKUP(A488,'New Data'!A:E,3,FALSE)</f>
        <v>29</v>
      </c>
      <c r="R488" s="7" t="str">
        <f>VLOOKUP(A488,'New Data'!A:E,4,FALSE)</f>
        <v>Virginia</v>
      </c>
      <c r="S488" s="9">
        <f>VLOOKUP(A488,'New Data'!A:E,5,FALSE)</f>
        <v>45559</v>
      </c>
      <c r="T488" s="10">
        <f t="shared" si="3"/>
        <v>354.0513048</v>
      </c>
      <c r="U488" s="11">
        <f t="shared" si="4"/>
        <v>0.003637004186</v>
      </c>
      <c r="V488" s="12">
        <f t="shared" si="5"/>
        <v>15.13039764</v>
      </c>
      <c r="W488" s="10">
        <f t="shared" si="6"/>
        <v>55.02931956</v>
      </c>
      <c r="X488" s="11">
        <f t="shared" si="7"/>
        <v>0.01554275293</v>
      </c>
    </row>
    <row r="489">
      <c r="A489" s="7" t="str">
        <f t="shared" si="1"/>
        <v>RTBFW6798E</v>
      </c>
      <c r="B489" s="2" t="s">
        <v>932</v>
      </c>
      <c r="C489" s="2" t="s">
        <v>933</v>
      </c>
      <c r="D489" s="7" t="str">
        <f t="shared" si="2"/>
        <v>320x50 </v>
      </c>
      <c r="E489" s="2" t="s">
        <v>934</v>
      </c>
      <c r="F489" s="2" t="s">
        <v>36</v>
      </c>
      <c r="G489" s="8" t="s">
        <v>114</v>
      </c>
      <c r="H489" s="2" t="s">
        <v>71</v>
      </c>
      <c r="I489" s="2" t="s">
        <v>31</v>
      </c>
      <c r="J489" s="2">
        <v>51515.0</v>
      </c>
      <c r="K489" s="2">
        <v>144.0</v>
      </c>
      <c r="L489" s="2">
        <v>18304.0</v>
      </c>
      <c r="M489" s="2">
        <v>44891.0</v>
      </c>
      <c r="N489" s="2">
        <v>14.0</v>
      </c>
      <c r="O489" s="3">
        <v>2160.307325</v>
      </c>
      <c r="P489" s="7" t="str">
        <f>VLOOKUP(A489,'New Data'!A:E,2,FALSE)</f>
        <v>Male</v>
      </c>
      <c r="Q489" s="7">
        <f>VLOOKUP(A489,'New Data'!A:E,3,FALSE)</f>
        <v>19</v>
      </c>
      <c r="R489" s="7" t="str">
        <f>VLOOKUP(A489,'New Data'!A:E,4,FALSE)</f>
        <v>Alabama</v>
      </c>
      <c r="S489" s="9">
        <f>VLOOKUP(A489,'New Data'!A:E,5,FALSE)</f>
        <v>45125</v>
      </c>
      <c r="T489" s="10">
        <f t="shared" si="3"/>
        <v>154.3076661</v>
      </c>
      <c r="U489" s="11">
        <f t="shared" si="4"/>
        <v>0.002795302339</v>
      </c>
      <c r="V489" s="12">
        <f t="shared" si="5"/>
        <v>15.0021342</v>
      </c>
      <c r="W489" s="10">
        <f t="shared" si="6"/>
        <v>41.93550083</v>
      </c>
      <c r="X489" s="11">
        <f t="shared" si="7"/>
        <v>0.02717655052</v>
      </c>
    </row>
    <row r="490">
      <c r="A490" s="7" t="str">
        <f t="shared" si="1"/>
        <v>MPGXL3067A</v>
      </c>
      <c r="B490" s="2" t="s">
        <v>1820</v>
      </c>
      <c r="C490" s="2" t="s">
        <v>1821</v>
      </c>
      <c r="D490" s="7" t="str">
        <f t="shared" si="2"/>
        <v>320x50 </v>
      </c>
      <c r="E490" s="2" t="s">
        <v>1822</v>
      </c>
      <c r="F490" s="2" t="s">
        <v>36</v>
      </c>
      <c r="G490" s="8" t="s">
        <v>1823</v>
      </c>
      <c r="H490" s="2" t="s">
        <v>1562</v>
      </c>
      <c r="I490" s="2" t="s">
        <v>31</v>
      </c>
      <c r="J490" s="2">
        <v>56927.0</v>
      </c>
      <c r="K490" s="2">
        <v>165.0</v>
      </c>
      <c r="L490" s="2">
        <v>20980.0</v>
      </c>
      <c r="M490" s="2">
        <v>55050.0</v>
      </c>
      <c r="N490" s="2">
        <v>5.0</v>
      </c>
      <c r="O490" s="3">
        <v>2463.821917</v>
      </c>
      <c r="P490" s="7" t="str">
        <f>VLOOKUP(A490,'New Data'!A:E,2,FALSE)</f>
        <v>Male</v>
      </c>
      <c r="Q490" s="7">
        <f>VLOOKUP(A490,'New Data'!A:E,3,FALSE)</f>
        <v>39</v>
      </c>
      <c r="R490" s="7" t="str">
        <f>VLOOKUP(A490,'New Data'!A:E,4,FALSE)</f>
        <v>Iowa</v>
      </c>
      <c r="S490" s="9">
        <f>VLOOKUP(A490,'New Data'!A:E,5,FALSE)</f>
        <v>45410</v>
      </c>
      <c r="T490" s="10">
        <f t="shared" si="3"/>
        <v>492.7643834</v>
      </c>
      <c r="U490" s="11">
        <f t="shared" si="4"/>
        <v>0.002898448891</v>
      </c>
      <c r="V490" s="12">
        <f t="shared" si="5"/>
        <v>14.93225404</v>
      </c>
      <c r="W490" s="10">
        <f t="shared" si="6"/>
        <v>43.28037516</v>
      </c>
      <c r="X490" s="11">
        <f t="shared" si="7"/>
        <v>0.008783178457</v>
      </c>
    </row>
    <row r="491">
      <c r="A491" s="7" t="str">
        <f t="shared" si="1"/>
        <v>HLRXK0020W</v>
      </c>
      <c r="B491" s="2" t="s">
        <v>620</v>
      </c>
      <c r="C491" s="2" t="s">
        <v>621</v>
      </c>
      <c r="D491" s="7" t="str">
        <f t="shared" si="2"/>
        <v>320x50 </v>
      </c>
      <c r="E491" s="2" t="s">
        <v>622</v>
      </c>
      <c r="F491" s="2" t="s">
        <v>66</v>
      </c>
      <c r="G491" s="8" t="s">
        <v>114</v>
      </c>
      <c r="H491" s="2" t="s">
        <v>48</v>
      </c>
      <c r="I491" s="2" t="s">
        <v>31</v>
      </c>
      <c r="J491" s="2">
        <v>43666.0</v>
      </c>
      <c r="K491" s="2">
        <v>133.0</v>
      </c>
      <c r="L491" s="2">
        <v>18513.0</v>
      </c>
      <c r="M491" s="2">
        <v>40506.0</v>
      </c>
      <c r="N491" s="2">
        <v>18.0</v>
      </c>
      <c r="O491" s="3">
        <v>1980.393834</v>
      </c>
      <c r="P491" s="7" t="str">
        <f>VLOOKUP(A491,'New Data'!A:E,2,FALSE)</f>
        <v>Male</v>
      </c>
      <c r="Q491" s="7">
        <f>VLOOKUP(A491,'New Data'!A:E,3,FALSE)</f>
        <v>60</v>
      </c>
      <c r="R491" s="7" t="str">
        <f>VLOOKUP(A491,'New Data'!A:E,4,FALSE)</f>
        <v>Mississippi</v>
      </c>
      <c r="S491" s="9">
        <f>VLOOKUP(A491,'New Data'!A:E,5,FALSE)</f>
        <v>44959</v>
      </c>
      <c r="T491" s="10">
        <f t="shared" si="3"/>
        <v>110.0218797</v>
      </c>
      <c r="U491" s="11">
        <f t="shared" si="4"/>
        <v>0.003045848028</v>
      </c>
      <c r="V491" s="12">
        <f t="shared" si="5"/>
        <v>14.8901792</v>
      </c>
      <c r="W491" s="10">
        <f t="shared" si="6"/>
        <v>45.35322297</v>
      </c>
      <c r="X491" s="11">
        <f t="shared" si="7"/>
        <v>0.04122200339</v>
      </c>
    </row>
    <row r="492">
      <c r="A492" s="7" t="str">
        <f t="shared" si="1"/>
        <v>ZQQVT1648U</v>
      </c>
      <c r="B492" s="2" t="s">
        <v>1058</v>
      </c>
      <c r="C492" s="2" t="s">
        <v>1059</v>
      </c>
      <c r="D492" s="7" t="str">
        <f t="shared" si="2"/>
        <v>320x50 </v>
      </c>
      <c r="E492" s="2" t="s">
        <v>1060</v>
      </c>
      <c r="F492" s="2" t="s">
        <v>28</v>
      </c>
      <c r="G492" s="8" t="s">
        <v>165</v>
      </c>
      <c r="H492" s="2" t="s">
        <v>30</v>
      </c>
      <c r="I492" s="2" t="s">
        <v>31</v>
      </c>
      <c r="J492" s="2">
        <v>70134.0</v>
      </c>
      <c r="K492" s="2">
        <v>169.0</v>
      </c>
      <c r="L492" s="2">
        <v>48862.0</v>
      </c>
      <c r="M492" s="2">
        <v>66739.0</v>
      </c>
      <c r="N492" s="2">
        <v>14.0</v>
      </c>
      <c r="O492" s="3">
        <v>2514.868116</v>
      </c>
      <c r="P492" s="7" t="str">
        <f>VLOOKUP(A492,'New Data'!A:E,2,FALSE)</f>
        <v>Female</v>
      </c>
      <c r="Q492" s="7">
        <f>VLOOKUP(A492,'New Data'!A:E,3,FALSE)</f>
        <v>41</v>
      </c>
      <c r="R492" s="7" t="str">
        <f>VLOOKUP(A492,'New Data'!A:E,4,FALSE)</f>
        <v>Montana</v>
      </c>
      <c r="S492" s="9">
        <f>VLOOKUP(A492,'New Data'!A:E,5,FALSE)</f>
        <v>45507</v>
      </c>
      <c r="T492" s="10">
        <f t="shared" si="3"/>
        <v>179.6334369</v>
      </c>
      <c r="U492" s="11">
        <f t="shared" si="4"/>
        <v>0.002409672912</v>
      </c>
      <c r="V492" s="12">
        <f t="shared" si="5"/>
        <v>14.88087643</v>
      </c>
      <c r="W492" s="10">
        <f t="shared" si="6"/>
        <v>35.85804483</v>
      </c>
      <c r="X492" s="11">
        <f t="shared" si="7"/>
        <v>0.01996178744</v>
      </c>
    </row>
    <row r="493">
      <c r="A493" s="7" t="str">
        <f t="shared" si="1"/>
        <v>ESXTC0601A</v>
      </c>
      <c r="B493" s="2" t="s">
        <v>804</v>
      </c>
      <c r="C493" s="2" t="s">
        <v>805</v>
      </c>
      <c r="D493" s="7" t="str">
        <f t="shared" si="2"/>
        <v>300x250 </v>
      </c>
      <c r="E493" s="2" t="s">
        <v>806</v>
      </c>
      <c r="F493" s="2" t="s">
        <v>66</v>
      </c>
      <c r="G493" s="8" t="s">
        <v>807</v>
      </c>
      <c r="H493" s="2" t="s">
        <v>30</v>
      </c>
      <c r="I493" s="2" t="s">
        <v>43</v>
      </c>
      <c r="J493" s="2">
        <v>11043.0</v>
      </c>
      <c r="K493" s="2">
        <v>125.0</v>
      </c>
      <c r="L493" s="2">
        <v>4547.0</v>
      </c>
      <c r="M493" s="2">
        <v>9666.0</v>
      </c>
      <c r="N493" s="2">
        <v>13.0</v>
      </c>
      <c r="O493" s="3">
        <v>1858.132171</v>
      </c>
      <c r="P493" s="7" t="str">
        <f>VLOOKUP(A493,'New Data'!A:E,2,FALSE)</f>
        <v>Male</v>
      </c>
      <c r="Q493" s="7">
        <f>VLOOKUP(A493,'New Data'!A:E,3,FALSE)</f>
        <v>22</v>
      </c>
      <c r="R493" s="7" t="str">
        <f>VLOOKUP(A493,'New Data'!A:E,4,FALSE)</f>
        <v>Minnesota</v>
      </c>
      <c r="S493" s="9">
        <f>VLOOKUP(A493,'New Data'!A:E,5,FALSE)</f>
        <v>45412</v>
      </c>
      <c r="T493" s="10">
        <f t="shared" si="3"/>
        <v>142.9332439</v>
      </c>
      <c r="U493" s="11">
        <f t="shared" si="4"/>
        <v>0.01131938785</v>
      </c>
      <c r="V493" s="12">
        <f t="shared" si="5"/>
        <v>14.86505737</v>
      </c>
      <c r="W493" s="10">
        <f t="shared" si="6"/>
        <v>168.2633497</v>
      </c>
      <c r="X493" s="11">
        <f t="shared" si="7"/>
        <v>0.1177216336</v>
      </c>
    </row>
    <row r="494">
      <c r="A494" s="7" t="str">
        <f t="shared" si="1"/>
        <v>ZFWXT7245G</v>
      </c>
      <c r="B494" s="2" t="s">
        <v>1942</v>
      </c>
      <c r="C494" s="2" t="s">
        <v>1943</v>
      </c>
      <c r="D494" s="7" t="str">
        <f t="shared" si="2"/>
        <v>300x250 </v>
      </c>
      <c r="E494" s="2" t="s">
        <v>1944</v>
      </c>
      <c r="F494" s="2" t="s">
        <v>66</v>
      </c>
      <c r="G494" s="8" t="s">
        <v>1945</v>
      </c>
      <c r="H494" s="2" t="s">
        <v>239</v>
      </c>
      <c r="I494" s="2" t="s">
        <v>31</v>
      </c>
      <c r="J494" s="2">
        <v>35034.0</v>
      </c>
      <c r="K494" s="2">
        <v>145.0</v>
      </c>
      <c r="L494" s="2">
        <v>13904.0</v>
      </c>
      <c r="M494" s="2">
        <v>34123.0</v>
      </c>
      <c r="N494" s="2">
        <v>3.0</v>
      </c>
      <c r="O494" s="3">
        <v>2141.469346</v>
      </c>
      <c r="P494" s="7" t="str">
        <f>VLOOKUP(A494,'New Data'!A:E,2,FALSE)</f>
        <v>Male</v>
      </c>
      <c r="Q494" s="7">
        <f>VLOOKUP(A494,'New Data'!A:E,3,FALSE)</f>
        <v>25</v>
      </c>
      <c r="R494" s="7" t="str">
        <f>VLOOKUP(A494,'New Data'!A:E,4,FALSE)</f>
        <v>Maine</v>
      </c>
      <c r="S494" s="9">
        <f>VLOOKUP(A494,'New Data'!A:E,5,FALSE)</f>
        <v>45452</v>
      </c>
      <c r="T494" s="10">
        <f t="shared" si="3"/>
        <v>713.8231153</v>
      </c>
      <c r="U494" s="11">
        <f t="shared" si="4"/>
        <v>0.004138836559</v>
      </c>
      <c r="V494" s="12">
        <f t="shared" si="5"/>
        <v>14.76875411</v>
      </c>
      <c r="W494" s="10">
        <f t="shared" si="6"/>
        <v>61.12545944</v>
      </c>
      <c r="X494" s="11">
        <f t="shared" si="7"/>
        <v>0.008563110122</v>
      </c>
    </row>
    <row r="495">
      <c r="A495" s="7" t="str">
        <f t="shared" si="1"/>
        <v>NGAMR1003C</v>
      </c>
      <c r="B495" s="2" t="s">
        <v>1948</v>
      </c>
      <c r="C495" s="2" t="s">
        <v>1949</v>
      </c>
      <c r="D495" s="7" t="str">
        <f t="shared" si="2"/>
        <v>300x250 </v>
      </c>
      <c r="E495" s="2" t="s">
        <v>1950</v>
      </c>
      <c r="F495" s="2" t="s">
        <v>28</v>
      </c>
      <c r="G495" s="8" t="s">
        <v>29</v>
      </c>
      <c r="H495" s="2" t="s">
        <v>62</v>
      </c>
      <c r="I495" s="2" t="s">
        <v>31</v>
      </c>
      <c r="J495" s="2">
        <v>13326.0</v>
      </c>
      <c r="K495" s="2">
        <v>98.0</v>
      </c>
      <c r="L495" s="2">
        <v>3568.0</v>
      </c>
      <c r="M495" s="2">
        <v>11388.0</v>
      </c>
      <c r="N495" s="2">
        <v>2.0</v>
      </c>
      <c r="O495" s="3">
        <v>1442.032183</v>
      </c>
      <c r="P495" s="7" t="str">
        <f>VLOOKUP(A495,'New Data'!A:E,2,FALSE)</f>
        <v>Male</v>
      </c>
      <c r="Q495" s="7">
        <f>VLOOKUP(A495,'New Data'!A:E,3,FALSE)</f>
        <v>52</v>
      </c>
      <c r="R495" s="7" t="str">
        <f>VLOOKUP(A495,'New Data'!A:E,4,FALSE)</f>
        <v>Nebraska</v>
      </c>
      <c r="S495" s="9">
        <f>VLOOKUP(A495,'New Data'!A:E,5,FALSE)</f>
        <v>45242</v>
      </c>
      <c r="T495" s="10">
        <f t="shared" si="3"/>
        <v>721.0160915</v>
      </c>
      <c r="U495" s="11">
        <f t="shared" si="4"/>
        <v>0.007354044725</v>
      </c>
      <c r="V495" s="12">
        <f t="shared" si="5"/>
        <v>14.71461411</v>
      </c>
      <c r="W495" s="10">
        <f t="shared" si="6"/>
        <v>108.2119303</v>
      </c>
      <c r="X495" s="11">
        <f t="shared" si="7"/>
        <v>0.01500825454</v>
      </c>
    </row>
    <row r="496">
      <c r="A496" s="7" t="str">
        <f t="shared" si="1"/>
        <v>MBYFR7830Z</v>
      </c>
      <c r="B496" s="2" t="s">
        <v>635</v>
      </c>
      <c r="C496" s="2" t="s">
        <v>636</v>
      </c>
      <c r="D496" s="7" t="str">
        <f t="shared" si="2"/>
        <v>320x50 </v>
      </c>
      <c r="E496" s="2" t="s">
        <v>637</v>
      </c>
      <c r="F496" s="2" t="s">
        <v>36</v>
      </c>
      <c r="G496" s="8" t="s">
        <v>75</v>
      </c>
      <c r="H496" s="2" t="s">
        <v>89</v>
      </c>
      <c r="I496" s="2" t="s">
        <v>31</v>
      </c>
      <c r="J496" s="2">
        <v>12692.0</v>
      </c>
      <c r="K496" s="2">
        <v>105.0</v>
      </c>
      <c r="L496" s="2">
        <v>9048.0</v>
      </c>
      <c r="M496" s="2">
        <v>12326.0</v>
      </c>
      <c r="N496" s="2">
        <v>14.0</v>
      </c>
      <c r="O496" s="3">
        <v>1541.719598</v>
      </c>
      <c r="P496" s="7" t="str">
        <f>VLOOKUP(A496,'New Data'!A:E,2,FALSE)</f>
        <v>Female</v>
      </c>
      <c r="Q496" s="7">
        <f>VLOOKUP(A496,'New Data'!A:E,3,FALSE)</f>
        <v>51</v>
      </c>
      <c r="R496" s="7" t="str">
        <f>VLOOKUP(A496,'New Data'!A:E,4,FALSE)</f>
        <v>Nevada</v>
      </c>
      <c r="S496" s="9">
        <f>VLOOKUP(A496,'New Data'!A:E,5,FALSE)</f>
        <v>45236</v>
      </c>
      <c r="T496" s="10">
        <f t="shared" si="3"/>
        <v>110.1228284</v>
      </c>
      <c r="U496" s="11">
        <f t="shared" si="4"/>
        <v>0.008272927829</v>
      </c>
      <c r="V496" s="12">
        <f t="shared" si="5"/>
        <v>14.68304379</v>
      </c>
      <c r="W496" s="10">
        <f t="shared" si="6"/>
        <v>121.4717616</v>
      </c>
      <c r="X496" s="11">
        <f t="shared" si="7"/>
        <v>0.1103057044</v>
      </c>
    </row>
    <row r="497">
      <c r="A497" s="7" t="str">
        <f t="shared" si="1"/>
        <v>LBLVK2168C</v>
      </c>
      <c r="B497" s="2" t="s">
        <v>1887</v>
      </c>
      <c r="C497" s="2" t="s">
        <v>1888</v>
      </c>
      <c r="D497" s="7" t="str">
        <f t="shared" si="2"/>
        <v>300x250 </v>
      </c>
      <c r="E497" s="2" t="s">
        <v>1889</v>
      </c>
      <c r="F497" s="2" t="s">
        <v>36</v>
      </c>
      <c r="G497" s="8" t="s">
        <v>114</v>
      </c>
      <c r="H497" s="2" t="s">
        <v>62</v>
      </c>
      <c r="I497" s="2" t="s">
        <v>43</v>
      </c>
      <c r="J497" s="2">
        <v>65043.0</v>
      </c>
      <c r="K497" s="2">
        <v>160.0</v>
      </c>
      <c r="L497" s="2">
        <v>25871.0</v>
      </c>
      <c r="M497" s="2">
        <v>53969.0</v>
      </c>
      <c r="N497" s="2">
        <v>4.0</v>
      </c>
      <c r="O497" s="3">
        <v>2347.918531</v>
      </c>
      <c r="P497" s="7" t="str">
        <f>VLOOKUP(A497,'New Data'!A:E,2,FALSE)</f>
        <v>Male</v>
      </c>
      <c r="Q497" s="7">
        <f>VLOOKUP(A497,'New Data'!A:E,3,FALSE)</f>
        <v>61</v>
      </c>
      <c r="R497" s="7" t="str">
        <f>VLOOKUP(A497,'New Data'!A:E,4,FALSE)</f>
        <v>Tennessee</v>
      </c>
      <c r="S497" s="9">
        <f>VLOOKUP(A497,'New Data'!A:E,5,FALSE)</f>
        <v>45272</v>
      </c>
      <c r="T497" s="10">
        <f t="shared" si="3"/>
        <v>586.9796328</v>
      </c>
      <c r="U497" s="11">
        <f t="shared" si="4"/>
        <v>0.002459911136</v>
      </c>
      <c r="V497" s="12">
        <f t="shared" si="5"/>
        <v>14.67449082</v>
      </c>
      <c r="W497" s="10">
        <f t="shared" si="6"/>
        <v>36.09794338</v>
      </c>
      <c r="X497" s="11">
        <f t="shared" si="7"/>
        <v>0.006149777839</v>
      </c>
    </row>
    <row r="498">
      <c r="A498" s="7" t="str">
        <f t="shared" si="1"/>
        <v>ZHVGN2491H</v>
      </c>
      <c r="B498" s="2" t="s">
        <v>1812</v>
      </c>
      <c r="C498" s="2" t="s">
        <v>1813</v>
      </c>
      <c r="D498" s="7" t="str">
        <f t="shared" si="2"/>
        <v>320x50 </v>
      </c>
      <c r="E498" s="2" t="s">
        <v>1814</v>
      </c>
      <c r="F498" s="2" t="s">
        <v>36</v>
      </c>
      <c r="G498" s="8" t="s">
        <v>449</v>
      </c>
      <c r="H498" s="2" t="s">
        <v>234</v>
      </c>
      <c r="I498" s="2" t="s">
        <v>31</v>
      </c>
      <c r="J498" s="2">
        <v>37227.0</v>
      </c>
      <c r="K498" s="2">
        <v>130.0</v>
      </c>
      <c r="L498" s="2">
        <v>13542.0</v>
      </c>
      <c r="M498" s="2">
        <v>32456.0</v>
      </c>
      <c r="N498" s="2">
        <v>4.0</v>
      </c>
      <c r="O498" s="3">
        <v>1901.094691</v>
      </c>
      <c r="P498" s="7" t="str">
        <f>VLOOKUP(A498,'New Data'!A:E,2,FALSE)</f>
        <v>Female</v>
      </c>
      <c r="Q498" s="7">
        <f>VLOOKUP(A498,'New Data'!A:E,3,FALSE)</f>
        <v>33</v>
      </c>
      <c r="R498" s="7" t="str">
        <f>VLOOKUP(A498,'New Data'!A:E,4,FALSE)</f>
        <v>Wyoming</v>
      </c>
      <c r="S498" s="9">
        <f>VLOOKUP(A498,'New Data'!A:E,5,FALSE)</f>
        <v>45324</v>
      </c>
      <c r="T498" s="10">
        <f t="shared" si="3"/>
        <v>475.2736728</v>
      </c>
      <c r="U498" s="11">
        <f t="shared" si="4"/>
        <v>0.003492089075</v>
      </c>
      <c r="V498" s="12">
        <f t="shared" si="5"/>
        <v>14.62380532</v>
      </c>
      <c r="W498" s="10">
        <f t="shared" si="6"/>
        <v>51.06763078</v>
      </c>
      <c r="X498" s="11">
        <f t="shared" si="7"/>
        <v>0.01074488946</v>
      </c>
    </row>
    <row r="499">
      <c r="A499" s="7" t="str">
        <f t="shared" si="1"/>
        <v>ZXLIT6695R</v>
      </c>
      <c r="B499" s="2" t="s">
        <v>2166</v>
      </c>
      <c r="C499" s="2" t="s">
        <v>2167</v>
      </c>
      <c r="D499" s="7" t="str">
        <f t="shared" si="2"/>
        <v>320x50 </v>
      </c>
      <c r="E499" s="2" t="s">
        <v>2168</v>
      </c>
      <c r="F499" s="2" t="s">
        <v>28</v>
      </c>
      <c r="G499" s="8" t="s">
        <v>468</v>
      </c>
      <c r="H499" s="2" t="s">
        <v>30</v>
      </c>
      <c r="I499" s="2" t="s">
        <v>31</v>
      </c>
      <c r="J499" s="2">
        <v>81567.0</v>
      </c>
      <c r="K499" s="2">
        <v>440.0</v>
      </c>
      <c r="L499" s="2">
        <v>53264.0</v>
      </c>
      <c r="M499" s="2">
        <v>68123.0</v>
      </c>
      <c r="N499" s="2">
        <v>4.0</v>
      </c>
      <c r="O499" s="3">
        <v>6392.471955</v>
      </c>
      <c r="P499" s="7" t="str">
        <f>VLOOKUP(A499,'New Data'!A:E,2,FALSE)</f>
        <v>Female</v>
      </c>
      <c r="Q499" s="7">
        <f>VLOOKUP(A499,'New Data'!A:E,3,FALSE)</f>
        <v>61</v>
      </c>
      <c r="R499" s="7" t="str">
        <f>VLOOKUP(A499,'New Data'!A:E,4,FALSE)</f>
        <v>Arizona</v>
      </c>
      <c r="S499" s="9">
        <f>VLOOKUP(A499,'New Data'!A:E,5,FALSE)</f>
        <v>45510</v>
      </c>
      <c r="T499" s="10">
        <f t="shared" si="3"/>
        <v>1598.117989</v>
      </c>
      <c r="U499" s="11">
        <f t="shared" si="4"/>
        <v>0.005394338397</v>
      </c>
      <c r="V499" s="12">
        <f t="shared" si="5"/>
        <v>14.52834535</v>
      </c>
      <c r="W499" s="10">
        <f t="shared" si="6"/>
        <v>78.37081117</v>
      </c>
      <c r="X499" s="11">
        <f t="shared" si="7"/>
        <v>0.004903943997</v>
      </c>
    </row>
    <row r="500">
      <c r="A500" s="7" t="str">
        <f t="shared" si="1"/>
        <v>UYBWI6518W</v>
      </c>
      <c r="B500" s="2" t="s">
        <v>351</v>
      </c>
      <c r="C500" s="2" t="s">
        <v>352</v>
      </c>
      <c r="D500" s="7" t="str">
        <f t="shared" si="2"/>
        <v>320x50 </v>
      </c>
      <c r="E500" s="2" t="s">
        <v>353</v>
      </c>
      <c r="F500" s="2" t="s">
        <v>66</v>
      </c>
      <c r="G500" s="8" t="s">
        <v>354</v>
      </c>
      <c r="H500" s="2" t="s">
        <v>71</v>
      </c>
      <c r="I500" s="2" t="s">
        <v>31</v>
      </c>
      <c r="J500" s="2">
        <v>31243.0</v>
      </c>
      <c r="K500" s="2">
        <v>100.0</v>
      </c>
      <c r="L500" s="2">
        <v>16326.0</v>
      </c>
      <c r="M500" s="2">
        <v>25991.0</v>
      </c>
      <c r="N500" s="2">
        <v>21.0</v>
      </c>
      <c r="O500" s="3">
        <v>1452.59056</v>
      </c>
      <c r="P500" s="7" t="str">
        <f>VLOOKUP(A500,'New Data'!A:E,2,FALSE)</f>
        <v>Male</v>
      </c>
      <c r="Q500" s="7">
        <f>VLOOKUP(A500,'New Data'!A:E,3,FALSE)</f>
        <v>23</v>
      </c>
      <c r="R500" s="7" t="str">
        <f>VLOOKUP(A500,'New Data'!A:E,4,FALSE)</f>
        <v>Alaska</v>
      </c>
      <c r="S500" s="9">
        <f>VLOOKUP(A500,'New Data'!A:E,5,FALSE)</f>
        <v>45369</v>
      </c>
      <c r="T500" s="10">
        <f t="shared" si="3"/>
        <v>69.17097905</v>
      </c>
      <c r="U500" s="11">
        <f t="shared" si="4"/>
        <v>0.003200716961</v>
      </c>
      <c r="V500" s="12">
        <f t="shared" si="5"/>
        <v>14.5259056</v>
      </c>
      <c r="W500" s="10">
        <f t="shared" si="6"/>
        <v>46.49331242</v>
      </c>
      <c r="X500" s="11">
        <f t="shared" si="7"/>
        <v>0.06721505617</v>
      </c>
    </row>
    <row r="501">
      <c r="A501" s="7" t="str">
        <f t="shared" si="1"/>
        <v>HGETU3242K</v>
      </c>
      <c r="B501" s="2" t="s">
        <v>801</v>
      </c>
      <c r="C501" s="2" t="s">
        <v>802</v>
      </c>
      <c r="D501" s="7" t="str">
        <f t="shared" si="2"/>
        <v>300x250 </v>
      </c>
      <c r="E501" s="2" t="s">
        <v>803</v>
      </c>
      <c r="F501" s="2" t="s">
        <v>66</v>
      </c>
      <c r="G501" s="8" t="s">
        <v>263</v>
      </c>
      <c r="H501" s="2" t="s">
        <v>62</v>
      </c>
      <c r="I501" s="2" t="s">
        <v>53</v>
      </c>
      <c r="J501" s="2">
        <v>32173.0</v>
      </c>
      <c r="K501" s="2">
        <v>104.0</v>
      </c>
      <c r="L501" s="2">
        <v>24427.0</v>
      </c>
      <c r="M501" s="2">
        <v>30084.0</v>
      </c>
      <c r="N501" s="2">
        <v>11.0</v>
      </c>
      <c r="O501" s="3">
        <v>1498.29154</v>
      </c>
      <c r="P501" s="7" t="str">
        <f>VLOOKUP(A501,'New Data'!A:E,2,FALSE)</f>
        <v>Male</v>
      </c>
      <c r="Q501" s="7">
        <f>VLOOKUP(A501,'New Data'!A:E,3,FALSE)</f>
        <v>31</v>
      </c>
      <c r="R501" s="7" t="str">
        <f>VLOOKUP(A501,'New Data'!A:E,4,FALSE)</f>
        <v>Maine</v>
      </c>
      <c r="S501" s="9">
        <f>VLOOKUP(A501,'New Data'!A:E,5,FALSE)</f>
        <v>45149</v>
      </c>
      <c r="T501" s="10">
        <f t="shared" si="3"/>
        <v>136.2083218</v>
      </c>
      <c r="U501" s="11">
        <f t="shared" si="4"/>
        <v>0.003232524166</v>
      </c>
      <c r="V501" s="12">
        <f t="shared" si="5"/>
        <v>14.40664942</v>
      </c>
      <c r="W501" s="10">
        <f t="shared" si="6"/>
        <v>46.56984241</v>
      </c>
      <c r="X501" s="11">
        <f t="shared" si="7"/>
        <v>0.03419015945</v>
      </c>
    </row>
    <row r="502">
      <c r="A502" s="7" t="str">
        <f t="shared" si="1"/>
        <v>DPPOA9109K</v>
      </c>
      <c r="B502" s="2" t="s">
        <v>974</v>
      </c>
      <c r="C502" s="2" t="s">
        <v>975</v>
      </c>
      <c r="D502" s="7" t="str">
        <f t="shared" si="2"/>
        <v>300x250 </v>
      </c>
      <c r="E502" s="2" t="s">
        <v>976</v>
      </c>
      <c r="F502" s="2" t="s">
        <v>66</v>
      </c>
      <c r="G502" s="8" t="s">
        <v>871</v>
      </c>
      <c r="H502" s="2" t="s">
        <v>62</v>
      </c>
      <c r="I502" s="2" t="s">
        <v>31</v>
      </c>
      <c r="J502" s="2">
        <v>40519.0</v>
      </c>
      <c r="K502" s="2">
        <v>111.0</v>
      </c>
      <c r="L502" s="2">
        <v>6105.0</v>
      </c>
      <c r="M502" s="2">
        <v>26283.0</v>
      </c>
      <c r="N502" s="2">
        <v>10.0</v>
      </c>
      <c r="O502" s="3">
        <v>1582.410977</v>
      </c>
      <c r="P502" s="7" t="str">
        <f>VLOOKUP(A502,'New Data'!A:E,2,FALSE)</f>
        <v>Female</v>
      </c>
      <c r="Q502" s="7">
        <f>VLOOKUP(A502,'New Data'!A:E,3,FALSE)</f>
        <v>46</v>
      </c>
      <c r="R502" s="7" t="str">
        <f>VLOOKUP(A502,'New Data'!A:E,4,FALSE)</f>
        <v>West Virginia</v>
      </c>
      <c r="S502" s="9">
        <f>VLOOKUP(A502,'New Data'!A:E,5,FALSE)</f>
        <v>45268</v>
      </c>
      <c r="T502" s="10">
        <f t="shared" si="3"/>
        <v>158.2410977</v>
      </c>
      <c r="U502" s="11">
        <f t="shared" si="4"/>
        <v>0.002739455564</v>
      </c>
      <c r="V502" s="12">
        <f t="shared" si="5"/>
        <v>14.25595475</v>
      </c>
      <c r="W502" s="10">
        <f t="shared" si="6"/>
        <v>39.05355455</v>
      </c>
      <c r="X502" s="11">
        <f t="shared" si="7"/>
        <v>0.02467977986</v>
      </c>
    </row>
    <row r="503">
      <c r="A503" s="7" t="str">
        <f t="shared" si="1"/>
        <v>FSZHR3629S</v>
      </c>
      <c r="B503" s="2" t="s">
        <v>1750</v>
      </c>
      <c r="C503" s="2" t="s">
        <v>1751</v>
      </c>
      <c r="D503" s="7" t="str">
        <f t="shared" si="2"/>
        <v>300x250 </v>
      </c>
      <c r="E503" s="2" t="s">
        <v>1752</v>
      </c>
      <c r="F503" s="2" t="s">
        <v>28</v>
      </c>
      <c r="G503" s="8" t="s">
        <v>1656</v>
      </c>
      <c r="H503" s="2" t="s">
        <v>71</v>
      </c>
      <c r="I503" s="2" t="s">
        <v>31</v>
      </c>
      <c r="J503" s="2">
        <v>150457.0</v>
      </c>
      <c r="K503" s="2">
        <v>420.0</v>
      </c>
      <c r="L503" s="2">
        <v>58372.0</v>
      </c>
      <c r="M503" s="2">
        <v>135099.0</v>
      </c>
      <c r="N503" s="2">
        <v>14.0</v>
      </c>
      <c r="O503" s="3">
        <v>5906.830006</v>
      </c>
      <c r="P503" s="7" t="str">
        <f>VLOOKUP(A503,'New Data'!A:E,2,FALSE)</f>
        <v>Female</v>
      </c>
      <c r="Q503" s="7">
        <f>VLOOKUP(A503,'New Data'!A:E,3,FALSE)</f>
        <v>39</v>
      </c>
      <c r="R503" s="7" t="str">
        <f>VLOOKUP(A503,'New Data'!A:E,4,FALSE)</f>
        <v>Georgia</v>
      </c>
      <c r="S503" s="9">
        <f>VLOOKUP(A503,'New Data'!A:E,5,FALSE)</f>
        <v>44939</v>
      </c>
      <c r="T503" s="10">
        <f t="shared" si="3"/>
        <v>421.916429</v>
      </c>
      <c r="U503" s="11">
        <f t="shared" si="4"/>
        <v>0.002791495244</v>
      </c>
      <c r="V503" s="12">
        <f t="shared" si="5"/>
        <v>14.06388097</v>
      </c>
      <c r="W503" s="10">
        <f t="shared" si="6"/>
        <v>39.25925684</v>
      </c>
      <c r="X503" s="11">
        <f t="shared" si="7"/>
        <v>0.009304984148</v>
      </c>
    </row>
    <row r="504">
      <c r="A504" s="7" t="str">
        <f t="shared" si="1"/>
        <v>ALQHY3719W</v>
      </c>
      <c r="B504" s="2" t="s">
        <v>1595</v>
      </c>
      <c r="C504" s="2" t="s">
        <v>1596</v>
      </c>
      <c r="D504" s="7" t="str">
        <f t="shared" si="2"/>
        <v>300x250 </v>
      </c>
      <c r="E504" s="2" t="s">
        <v>1597</v>
      </c>
      <c r="F504" s="2" t="s">
        <v>36</v>
      </c>
      <c r="G504" s="8" t="s">
        <v>653</v>
      </c>
      <c r="H504" s="2" t="s">
        <v>48</v>
      </c>
      <c r="I504" s="2" t="s">
        <v>43</v>
      </c>
      <c r="J504" s="2">
        <v>120902.0</v>
      </c>
      <c r="K504" s="2">
        <v>333.0</v>
      </c>
      <c r="L504" s="2">
        <v>9964.0</v>
      </c>
      <c r="M504" s="2">
        <v>70015.0</v>
      </c>
      <c r="N504" s="2">
        <v>15.0</v>
      </c>
      <c r="O504" s="3">
        <v>4669.013669</v>
      </c>
      <c r="P504" s="7" t="str">
        <f>VLOOKUP(A504,'New Data'!A:E,2,FALSE)</f>
        <v>Male</v>
      </c>
      <c r="Q504" s="7">
        <f>VLOOKUP(A504,'New Data'!A:E,3,FALSE)</f>
        <v>45</v>
      </c>
      <c r="R504" s="7" t="str">
        <f>VLOOKUP(A504,'New Data'!A:E,4,FALSE)</f>
        <v>North Carolina</v>
      </c>
      <c r="S504" s="9">
        <f>VLOOKUP(A504,'New Data'!A:E,5,FALSE)</f>
        <v>45035</v>
      </c>
      <c r="T504" s="10">
        <f t="shared" si="3"/>
        <v>311.2675779</v>
      </c>
      <c r="U504" s="11">
        <f t="shared" si="4"/>
        <v>0.002754296869</v>
      </c>
      <c r="V504" s="12">
        <f t="shared" si="5"/>
        <v>14.02106207</v>
      </c>
      <c r="W504" s="10">
        <f t="shared" si="6"/>
        <v>38.61816735</v>
      </c>
      <c r="X504" s="11">
        <f t="shared" si="7"/>
        <v>0.01240674265</v>
      </c>
    </row>
    <row r="505">
      <c r="A505" s="7" t="str">
        <f t="shared" si="1"/>
        <v>XYOJW6022K</v>
      </c>
      <c r="B505" s="2" t="s">
        <v>1630</v>
      </c>
      <c r="C505" s="2" t="s">
        <v>1631</v>
      </c>
      <c r="D505" s="7" t="str">
        <f t="shared" si="2"/>
        <v>300x50 </v>
      </c>
      <c r="E505" s="2" t="s">
        <v>1632</v>
      </c>
      <c r="F505" s="2" t="s">
        <v>66</v>
      </c>
      <c r="G505" s="8" t="s">
        <v>1568</v>
      </c>
      <c r="H505" s="2" t="s">
        <v>48</v>
      </c>
      <c r="I505" s="2" t="s">
        <v>31</v>
      </c>
      <c r="J505" s="2">
        <v>115412.0</v>
      </c>
      <c r="K505" s="2">
        <v>490.0</v>
      </c>
      <c r="L505" s="2">
        <v>71564.0</v>
      </c>
      <c r="M505" s="2">
        <v>81785.0</v>
      </c>
      <c r="N505" s="2">
        <v>21.0</v>
      </c>
      <c r="O505" s="3">
        <v>6861.53638</v>
      </c>
      <c r="P505" s="7" t="str">
        <f>VLOOKUP(A505,'New Data'!A:E,2,FALSE)</f>
        <v>Female</v>
      </c>
      <c r="Q505" s="7">
        <f>VLOOKUP(A505,'New Data'!A:E,3,FALSE)</f>
        <v>43</v>
      </c>
      <c r="R505" s="7" t="str">
        <f>VLOOKUP(A505,'New Data'!A:E,4,FALSE)</f>
        <v>Ohio</v>
      </c>
      <c r="S505" s="9">
        <f>VLOOKUP(A505,'New Data'!A:E,5,FALSE)</f>
        <v>45144</v>
      </c>
      <c r="T505" s="10">
        <f t="shared" si="3"/>
        <v>326.7398276</v>
      </c>
      <c r="U505" s="11">
        <f t="shared" si="4"/>
        <v>0.00424565903</v>
      </c>
      <c r="V505" s="12">
        <f t="shared" si="5"/>
        <v>14.00313547</v>
      </c>
      <c r="W505" s="10">
        <f t="shared" si="6"/>
        <v>59.45253856</v>
      </c>
      <c r="X505" s="11">
        <f t="shared" si="7"/>
        <v>0.01819568156</v>
      </c>
    </row>
    <row r="506">
      <c r="A506" s="7" t="str">
        <f t="shared" si="1"/>
        <v>IHOHM5014T</v>
      </c>
      <c r="B506" s="2" t="s">
        <v>1726</v>
      </c>
      <c r="C506" s="2" t="s">
        <v>1727</v>
      </c>
      <c r="D506" s="7" t="str">
        <f t="shared" si="2"/>
        <v>300x250 </v>
      </c>
      <c r="E506" s="2" t="s">
        <v>1728</v>
      </c>
      <c r="F506" s="2" t="s">
        <v>36</v>
      </c>
      <c r="G506" s="8" t="s">
        <v>326</v>
      </c>
      <c r="H506" s="2" t="s">
        <v>30</v>
      </c>
      <c r="I506" s="2" t="s">
        <v>53</v>
      </c>
      <c r="J506" s="2">
        <v>56737.0</v>
      </c>
      <c r="K506" s="2">
        <v>145.0</v>
      </c>
      <c r="L506" s="2">
        <v>41296.0</v>
      </c>
      <c r="M506" s="2">
        <v>53472.0</v>
      </c>
      <c r="N506" s="2">
        <v>5.0</v>
      </c>
      <c r="O506" s="3">
        <v>2028.370144</v>
      </c>
      <c r="P506" s="7" t="str">
        <f>VLOOKUP(A506,'New Data'!A:E,2,FALSE)</f>
        <v>Male</v>
      </c>
      <c r="Q506" s="7">
        <f>VLOOKUP(A506,'New Data'!A:E,3,FALSE)</f>
        <v>31</v>
      </c>
      <c r="R506" s="7" t="str">
        <f>VLOOKUP(A506,'New Data'!A:E,4,FALSE)</f>
        <v>Maine</v>
      </c>
      <c r="S506" s="9">
        <f>VLOOKUP(A506,'New Data'!A:E,5,FALSE)</f>
        <v>45040</v>
      </c>
      <c r="T506" s="10">
        <f t="shared" si="3"/>
        <v>405.6740288</v>
      </c>
      <c r="U506" s="11">
        <f t="shared" si="4"/>
        <v>0.002555651515</v>
      </c>
      <c r="V506" s="12">
        <f t="shared" si="5"/>
        <v>13.98875961</v>
      </c>
      <c r="W506" s="10">
        <f t="shared" si="6"/>
        <v>35.7503947</v>
      </c>
      <c r="X506" s="11">
        <f t="shared" si="7"/>
        <v>0.008812591431</v>
      </c>
    </row>
    <row r="507">
      <c r="A507" s="7" t="str">
        <f t="shared" si="1"/>
        <v>DYSHC7693I</v>
      </c>
      <c r="B507" s="2" t="s">
        <v>1899</v>
      </c>
      <c r="C507" s="2" t="s">
        <v>1900</v>
      </c>
      <c r="D507" s="7" t="str">
        <f t="shared" si="2"/>
        <v>320x50 </v>
      </c>
      <c r="E507" s="2" t="s">
        <v>1901</v>
      </c>
      <c r="F507" s="2" t="s">
        <v>41</v>
      </c>
      <c r="G507" s="8" t="s">
        <v>726</v>
      </c>
      <c r="H507" s="2" t="s">
        <v>30</v>
      </c>
      <c r="I507" s="2" t="s">
        <v>31</v>
      </c>
      <c r="J507" s="2">
        <v>65380.0</v>
      </c>
      <c r="K507" s="2">
        <v>208.0</v>
      </c>
      <c r="L507" s="2">
        <v>30039.0</v>
      </c>
      <c r="M507" s="2">
        <v>60482.0</v>
      </c>
      <c r="N507" s="2">
        <v>5.0</v>
      </c>
      <c r="O507" s="3">
        <v>2905.884162</v>
      </c>
      <c r="P507" s="7" t="str">
        <f>VLOOKUP(A507,'New Data'!A:E,2,FALSE)</f>
        <v>Female</v>
      </c>
      <c r="Q507" s="7">
        <f>VLOOKUP(A507,'New Data'!A:E,3,FALSE)</f>
        <v>58</v>
      </c>
      <c r="R507" s="7" t="str">
        <f>VLOOKUP(A507,'New Data'!A:E,4,FALSE)</f>
        <v>Alaska</v>
      </c>
      <c r="S507" s="9">
        <f>VLOOKUP(A507,'New Data'!A:E,5,FALSE)</f>
        <v>44941</v>
      </c>
      <c r="T507" s="10">
        <f t="shared" si="3"/>
        <v>581.1768324</v>
      </c>
      <c r="U507" s="11">
        <f t="shared" si="4"/>
        <v>0.00318140104</v>
      </c>
      <c r="V507" s="12">
        <f t="shared" si="5"/>
        <v>13.97059693</v>
      </c>
      <c r="W507" s="10">
        <f t="shared" si="6"/>
        <v>44.44607161</v>
      </c>
      <c r="X507" s="11">
        <f t="shared" si="7"/>
        <v>0.007647598654</v>
      </c>
    </row>
    <row r="508">
      <c r="A508" s="7" t="str">
        <f t="shared" si="1"/>
        <v>KNJHG4959G</v>
      </c>
      <c r="B508" s="2" t="s">
        <v>2306</v>
      </c>
      <c r="C508" s="2" t="s">
        <v>2307</v>
      </c>
      <c r="D508" s="7" t="str">
        <f t="shared" si="2"/>
        <v>320x50 </v>
      </c>
      <c r="E508" s="2" t="s">
        <v>893</v>
      </c>
      <c r="F508" s="2" t="s">
        <v>36</v>
      </c>
      <c r="G508" s="8" t="s">
        <v>2308</v>
      </c>
      <c r="H508" s="2" t="s">
        <v>135</v>
      </c>
      <c r="I508" s="2" t="s">
        <v>31</v>
      </c>
      <c r="J508" s="2">
        <v>39212.0</v>
      </c>
      <c r="K508" s="2">
        <v>260.0</v>
      </c>
      <c r="L508" s="2">
        <v>31317.0</v>
      </c>
      <c r="M508" s="2">
        <v>37660.0</v>
      </c>
      <c r="N508" s="2">
        <v>1.0</v>
      </c>
      <c r="O508" s="3">
        <v>3621.417703</v>
      </c>
      <c r="P508" s="7" t="str">
        <f>VLOOKUP(A508,'New Data'!A:E,2,FALSE)</f>
        <v>Female</v>
      </c>
      <c r="Q508" s="7">
        <f>VLOOKUP(A508,'New Data'!A:E,3,FALSE)</f>
        <v>64</v>
      </c>
      <c r="R508" s="7" t="str">
        <f>VLOOKUP(A508,'New Data'!A:E,4,FALSE)</f>
        <v>North Carolina</v>
      </c>
      <c r="S508" s="9">
        <f>VLOOKUP(A508,'New Data'!A:E,5,FALSE)</f>
        <v>45374</v>
      </c>
      <c r="T508" s="10">
        <f t="shared" si="3"/>
        <v>3621.417703</v>
      </c>
      <c r="U508" s="11">
        <f t="shared" si="4"/>
        <v>0.006630623279</v>
      </c>
      <c r="V508" s="12">
        <f t="shared" si="5"/>
        <v>13.92852963</v>
      </c>
      <c r="W508" s="10">
        <f t="shared" si="6"/>
        <v>92.35483278</v>
      </c>
      <c r="X508" s="11">
        <f t="shared" si="7"/>
        <v>0.002550239723</v>
      </c>
    </row>
    <row r="509">
      <c r="A509" s="7" t="str">
        <f t="shared" si="1"/>
        <v>FGJQD8833Y</v>
      </c>
      <c r="B509" s="2" t="s">
        <v>935</v>
      </c>
      <c r="C509" s="2" t="s">
        <v>936</v>
      </c>
      <c r="D509" s="7" t="str">
        <f t="shared" si="2"/>
        <v>300x50 </v>
      </c>
      <c r="E509" s="2" t="s">
        <v>937</v>
      </c>
      <c r="F509" s="2" t="s">
        <v>28</v>
      </c>
      <c r="G509" s="8" t="s">
        <v>371</v>
      </c>
      <c r="H509" s="2" t="s">
        <v>30</v>
      </c>
      <c r="I509" s="2" t="s">
        <v>31</v>
      </c>
      <c r="J509" s="2">
        <v>53561.0</v>
      </c>
      <c r="K509" s="2">
        <v>147.0</v>
      </c>
      <c r="L509" s="2">
        <v>37063.0</v>
      </c>
      <c r="M509" s="2">
        <v>51480.0</v>
      </c>
      <c r="N509" s="2">
        <v>14.0</v>
      </c>
      <c r="O509" s="3">
        <v>2039.35506</v>
      </c>
      <c r="P509" s="7" t="str">
        <f>VLOOKUP(A509,'New Data'!A:E,2,FALSE)</f>
        <v>Male</v>
      </c>
      <c r="Q509" s="7">
        <f>VLOOKUP(A509,'New Data'!A:E,3,FALSE)</f>
        <v>22</v>
      </c>
      <c r="R509" s="7" t="str">
        <f>VLOOKUP(A509,'New Data'!A:E,4,FALSE)</f>
        <v>Colorado</v>
      </c>
      <c r="S509" s="9">
        <f>VLOOKUP(A509,'New Data'!A:E,5,FALSE)</f>
        <v>45493</v>
      </c>
      <c r="T509" s="10">
        <f t="shared" si="3"/>
        <v>145.6682186</v>
      </c>
      <c r="U509" s="11">
        <f t="shared" si="4"/>
        <v>0.002744534269</v>
      </c>
      <c r="V509" s="12">
        <f t="shared" si="5"/>
        <v>13.87316367</v>
      </c>
      <c r="W509" s="10">
        <f t="shared" si="6"/>
        <v>38.07537313</v>
      </c>
      <c r="X509" s="11">
        <f t="shared" si="7"/>
        <v>0.02613842161</v>
      </c>
    </row>
    <row r="510">
      <c r="A510" s="7" t="str">
        <f t="shared" si="1"/>
        <v>EZLPP1861T</v>
      </c>
      <c r="B510" s="2" t="s">
        <v>1406</v>
      </c>
      <c r="C510" s="2" t="s">
        <v>1407</v>
      </c>
      <c r="D510" s="7" t="str">
        <f t="shared" si="2"/>
        <v>320x50 </v>
      </c>
      <c r="E510" s="2" t="s">
        <v>233</v>
      </c>
      <c r="F510" s="2" t="s">
        <v>36</v>
      </c>
      <c r="G510" s="8" t="s">
        <v>29</v>
      </c>
      <c r="H510" s="2" t="s">
        <v>48</v>
      </c>
      <c r="I510" s="2" t="s">
        <v>31</v>
      </c>
      <c r="J510" s="2">
        <v>37269.0</v>
      </c>
      <c r="K510" s="2">
        <v>106.0</v>
      </c>
      <c r="L510" s="2">
        <v>11667.0</v>
      </c>
      <c r="M510" s="2">
        <v>33260.0</v>
      </c>
      <c r="N510" s="2">
        <v>6.0</v>
      </c>
      <c r="O510" s="3">
        <v>1453.075462</v>
      </c>
      <c r="P510" s="7" t="str">
        <f>VLOOKUP(A510,'New Data'!A:E,2,FALSE)</f>
        <v>Female</v>
      </c>
      <c r="Q510" s="7">
        <f>VLOOKUP(A510,'New Data'!A:E,3,FALSE)</f>
        <v>38</v>
      </c>
      <c r="R510" s="7" t="str">
        <f>VLOOKUP(A510,'New Data'!A:E,4,FALSE)</f>
        <v>Colorado</v>
      </c>
      <c r="S510" s="9">
        <f>VLOOKUP(A510,'New Data'!A:E,5,FALSE)</f>
        <v>45489</v>
      </c>
      <c r="T510" s="10">
        <f t="shared" si="3"/>
        <v>242.1792437</v>
      </c>
      <c r="U510" s="11">
        <f t="shared" si="4"/>
        <v>0.002844186858</v>
      </c>
      <c r="V510" s="12">
        <f t="shared" si="5"/>
        <v>13.70825908</v>
      </c>
      <c r="W510" s="10">
        <f t="shared" si="6"/>
        <v>38.9888503</v>
      </c>
      <c r="X510" s="11">
        <f t="shared" si="7"/>
        <v>0.01609917089</v>
      </c>
    </row>
    <row r="511">
      <c r="A511" s="7" t="str">
        <f t="shared" si="1"/>
        <v>CKQDJ5078T</v>
      </c>
      <c r="B511" s="2" t="s">
        <v>1627</v>
      </c>
      <c r="C511" s="2" t="s">
        <v>1628</v>
      </c>
      <c r="D511" s="7" t="str">
        <f t="shared" si="2"/>
        <v>320x50 </v>
      </c>
      <c r="E511" s="2" t="s">
        <v>1629</v>
      </c>
      <c r="F511" s="2" t="s">
        <v>41</v>
      </c>
      <c r="G511" s="8" t="s">
        <v>468</v>
      </c>
      <c r="H511" s="2" t="s">
        <v>220</v>
      </c>
      <c r="I511" s="2" t="s">
        <v>31</v>
      </c>
      <c r="J511" s="2">
        <v>22175.0</v>
      </c>
      <c r="K511" s="2">
        <v>140.0</v>
      </c>
      <c r="L511" s="2">
        <v>14910.0</v>
      </c>
      <c r="M511" s="2">
        <v>20074.0</v>
      </c>
      <c r="N511" s="2">
        <v>6.0</v>
      </c>
      <c r="O511" s="3">
        <v>1909.277483</v>
      </c>
      <c r="P511" s="7" t="str">
        <f>VLOOKUP(A511,'New Data'!A:E,2,FALSE)</f>
        <v>Female</v>
      </c>
      <c r="Q511" s="7">
        <f>VLOOKUP(A511,'New Data'!A:E,3,FALSE)</f>
        <v>23</v>
      </c>
      <c r="R511" s="7" t="str">
        <f>VLOOKUP(A511,'New Data'!A:E,4,FALSE)</f>
        <v>Louisiana</v>
      </c>
      <c r="S511" s="9">
        <f>VLOOKUP(A511,'New Data'!A:E,5,FALSE)</f>
        <v>45199</v>
      </c>
      <c r="T511" s="10">
        <f t="shared" si="3"/>
        <v>318.2129138</v>
      </c>
      <c r="U511" s="11">
        <f t="shared" si="4"/>
        <v>0.006313416009</v>
      </c>
      <c r="V511" s="12">
        <f t="shared" si="5"/>
        <v>13.63769631</v>
      </c>
      <c r="W511" s="10">
        <f t="shared" si="6"/>
        <v>86.10045019</v>
      </c>
      <c r="X511" s="11">
        <f t="shared" si="7"/>
        <v>0.02705749718</v>
      </c>
    </row>
    <row r="512">
      <c r="A512" s="7" t="str">
        <f t="shared" si="1"/>
        <v>ABWXM0805N</v>
      </c>
      <c r="B512" s="2" t="s">
        <v>1990</v>
      </c>
      <c r="C512" s="2" t="s">
        <v>1991</v>
      </c>
      <c r="D512" s="7" t="str">
        <f t="shared" si="2"/>
        <v>300x50 </v>
      </c>
      <c r="E512" s="2" t="s">
        <v>1992</v>
      </c>
      <c r="F512" s="2" t="s">
        <v>28</v>
      </c>
      <c r="G512" s="8" t="s">
        <v>1555</v>
      </c>
      <c r="H512" s="2" t="s">
        <v>62</v>
      </c>
      <c r="I512" s="2" t="s">
        <v>31</v>
      </c>
      <c r="J512" s="2">
        <v>114723.0</v>
      </c>
      <c r="K512" s="2">
        <v>350.0</v>
      </c>
      <c r="L512" s="2">
        <v>14623.0</v>
      </c>
      <c r="M512" s="2">
        <v>92063.0</v>
      </c>
      <c r="N512" s="2">
        <v>6.0</v>
      </c>
      <c r="O512" s="3">
        <v>4742.008637</v>
      </c>
      <c r="P512" s="14" t="str">
        <f>VLOOKUP(A512,'New Data'!$A:$E,2,FALSE)</f>
        <v>Female</v>
      </c>
      <c r="Q512" s="7">
        <f>VLOOKUP(A512,'New Data'!A:E,3,FALSE)</f>
        <v>62</v>
      </c>
      <c r="R512" s="7" t="str">
        <f>VLOOKUP(A512,'New Data'!A:E,4,FALSE)</f>
        <v>Arkansas</v>
      </c>
      <c r="S512" s="9">
        <f>VLOOKUP(A512,'New Data'!A:E,5,FALSE)</f>
        <v>45553</v>
      </c>
      <c r="T512" s="10">
        <f t="shared" si="3"/>
        <v>790.3347728</v>
      </c>
      <c r="U512" s="11">
        <f t="shared" si="4"/>
        <v>0.003050826774</v>
      </c>
      <c r="V512" s="12">
        <f t="shared" si="5"/>
        <v>13.54859611</v>
      </c>
      <c r="W512" s="10">
        <f t="shared" si="6"/>
        <v>41.33441975</v>
      </c>
      <c r="X512" s="11">
        <f t="shared" si="7"/>
        <v>0.005229988756</v>
      </c>
    </row>
    <row r="513">
      <c r="A513" s="7" t="str">
        <f t="shared" si="1"/>
        <v>DXADI4176M</v>
      </c>
      <c r="B513" s="2" t="s">
        <v>1072</v>
      </c>
      <c r="C513" s="2" t="s">
        <v>1073</v>
      </c>
      <c r="D513" s="7" t="str">
        <f t="shared" si="2"/>
        <v>300x250 </v>
      </c>
      <c r="E513" s="2" t="s">
        <v>501</v>
      </c>
      <c r="F513" s="2" t="s">
        <v>36</v>
      </c>
      <c r="G513" s="8" t="s">
        <v>114</v>
      </c>
      <c r="H513" s="2" t="s">
        <v>48</v>
      </c>
      <c r="I513" s="2" t="s">
        <v>31</v>
      </c>
      <c r="J513" s="2">
        <v>30714.0</v>
      </c>
      <c r="K513" s="2">
        <v>111.0</v>
      </c>
      <c r="L513" s="2">
        <v>12531.0</v>
      </c>
      <c r="M513" s="2">
        <v>28461.0</v>
      </c>
      <c r="N513" s="2">
        <v>9.0</v>
      </c>
      <c r="O513" s="3">
        <v>1503.484311</v>
      </c>
      <c r="P513" s="7" t="str">
        <f>VLOOKUP(A513,'New Data'!A:E,2,FALSE)</f>
        <v>Female</v>
      </c>
      <c r="Q513" s="7">
        <f>VLOOKUP(A513,'New Data'!A:E,3,FALSE)</f>
        <v>18</v>
      </c>
      <c r="R513" s="7" t="str">
        <f>VLOOKUP(A513,'New Data'!A:E,4,FALSE)</f>
        <v>Utah</v>
      </c>
      <c r="S513" s="9">
        <f>VLOOKUP(A513,'New Data'!A:E,5,FALSE)</f>
        <v>45303</v>
      </c>
      <c r="T513" s="10">
        <f t="shared" si="3"/>
        <v>167.0538123</v>
      </c>
      <c r="U513" s="11">
        <f t="shared" si="4"/>
        <v>0.003613987107</v>
      </c>
      <c r="V513" s="12">
        <f t="shared" si="5"/>
        <v>13.5449037</v>
      </c>
      <c r="W513" s="10">
        <f t="shared" si="6"/>
        <v>48.95110735</v>
      </c>
      <c r="X513" s="11">
        <f t="shared" si="7"/>
        <v>0.02930259816</v>
      </c>
    </row>
    <row r="514">
      <c r="A514" s="7" t="str">
        <f t="shared" si="1"/>
        <v>ZHEWP3598B</v>
      </c>
      <c r="B514" s="2" t="s">
        <v>748</v>
      </c>
      <c r="C514" s="2" t="s">
        <v>749</v>
      </c>
      <c r="D514" s="7" t="str">
        <f t="shared" si="2"/>
        <v>320x50 </v>
      </c>
      <c r="E514" s="2" t="s">
        <v>750</v>
      </c>
      <c r="F514" s="2" t="s">
        <v>36</v>
      </c>
      <c r="G514" s="8" t="s">
        <v>677</v>
      </c>
      <c r="H514" s="2" t="s">
        <v>30</v>
      </c>
      <c r="I514" s="2" t="s">
        <v>31</v>
      </c>
      <c r="J514" s="2">
        <v>22259.0</v>
      </c>
      <c r="K514" s="2">
        <v>120.0</v>
      </c>
      <c r="L514" s="2">
        <v>12405.0</v>
      </c>
      <c r="M514" s="2">
        <v>17609.0</v>
      </c>
      <c r="N514" s="2">
        <v>14.0</v>
      </c>
      <c r="O514" s="3">
        <v>1611.340211</v>
      </c>
      <c r="P514" s="7" t="str">
        <f>VLOOKUP(A514,'New Data'!A:E,2,FALSE)</f>
        <v>Female</v>
      </c>
      <c r="Q514" s="7">
        <f>VLOOKUP(A514,'New Data'!A:E,3,FALSE)</f>
        <v>26</v>
      </c>
      <c r="R514" s="7" t="str">
        <f>VLOOKUP(A514,'New Data'!A:E,4,FALSE)</f>
        <v>Florida</v>
      </c>
      <c r="S514" s="9">
        <f>VLOOKUP(A514,'New Data'!A:E,5,FALSE)</f>
        <v>44940</v>
      </c>
      <c r="T514" s="10">
        <f t="shared" si="3"/>
        <v>115.0957294</v>
      </c>
      <c r="U514" s="11">
        <f t="shared" si="4"/>
        <v>0.005391077766</v>
      </c>
      <c r="V514" s="12">
        <f t="shared" si="5"/>
        <v>13.42783509</v>
      </c>
      <c r="W514" s="10">
        <f t="shared" si="6"/>
        <v>72.39050321</v>
      </c>
      <c r="X514" s="11">
        <f t="shared" si="7"/>
        <v>0.06289590727</v>
      </c>
    </row>
    <row r="515">
      <c r="A515" s="7" t="str">
        <f t="shared" si="1"/>
        <v>EZLPP1861T</v>
      </c>
      <c r="B515" s="2" t="s">
        <v>231</v>
      </c>
      <c r="C515" s="2" t="s">
        <v>232</v>
      </c>
      <c r="D515" s="7" t="str">
        <f t="shared" si="2"/>
        <v>320x50 </v>
      </c>
      <c r="E515" s="2" t="s">
        <v>233</v>
      </c>
      <c r="F515" s="2" t="s">
        <v>36</v>
      </c>
      <c r="G515" s="8" t="s">
        <v>151</v>
      </c>
      <c r="H515" s="2" t="s">
        <v>234</v>
      </c>
      <c r="I515" s="2" t="s">
        <v>31</v>
      </c>
      <c r="J515" s="2">
        <v>134847.0</v>
      </c>
      <c r="K515" s="2">
        <v>450.0</v>
      </c>
      <c r="L515" s="2">
        <v>104268.0</v>
      </c>
      <c r="M515" s="2">
        <v>128470.0</v>
      </c>
      <c r="N515" s="2">
        <v>125.0</v>
      </c>
      <c r="O515" s="3">
        <v>6040.595578</v>
      </c>
      <c r="P515" s="7" t="str">
        <f>VLOOKUP(A515,'New Data'!A:E,2,FALSE)</f>
        <v>Female</v>
      </c>
      <c r="Q515" s="7">
        <f>VLOOKUP(A515,'New Data'!A:E,3,FALSE)</f>
        <v>38</v>
      </c>
      <c r="R515" s="7" t="str">
        <f>VLOOKUP(A515,'New Data'!A:E,4,FALSE)</f>
        <v>Colorado</v>
      </c>
      <c r="S515" s="9">
        <f>VLOOKUP(A515,'New Data'!A:E,5,FALSE)</f>
        <v>45489</v>
      </c>
      <c r="T515" s="10">
        <f t="shared" si="3"/>
        <v>48.32476462</v>
      </c>
      <c r="U515" s="11">
        <f t="shared" si="4"/>
        <v>0.003337115397</v>
      </c>
      <c r="V515" s="12">
        <f t="shared" si="5"/>
        <v>13.42354573</v>
      </c>
      <c r="W515" s="10">
        <f t="shared" si="6"/>
        <v>44.79592114</v>
      </c>
      <c r="X515" s="11">
        <f t="shared" si="7"/>
        <v>0.09269764993</v>
      </c>
    </row>
    <row r="516">
      <c r="A516" s="7" t="str">
        <f t="shared" si="1"/>
        <v>RLBQR3041X</v>
      </c>
      <c r="B516" s="2" t="s">
        <v>1973</v>
      </c>
      <c r="C516" s="2" t="s">
        <v>1974</v>
      </c>
      <c r="D516" s="7" t="str">
        <f t="shared" si="2"/>
        <v>300x50 </v>
      </c>
      <c r="E516" s="2" t="s">
        <v>1975</v>
      </c>
      <c r="F516" s="2" t="s">
        <v>66</v>
      </c>
      <c r="G516" s="8" t="s">
        <v>263</v>
      </c>
      <c r="H516" s="2" t="s">
        <v>30</v>
      </c>
      <c r="I516" s="2" t="s">
        <v>31</v>
      </c>
      <c r="J516" s="2">
        <v>100058.0</v>
      </c>
      <c r="K516" s="2">
        <v>435.0</v>
      </c>
      <c r="L516" s="2">
        <v>73422.0</v>
      </c>
      <c r="M516" s="2">
        <v>91976.0</v>
      </c>
      <c r="N516" s="2">
        <v>8.0</v>
      </c>
      <c r="O516" s="3">
        <v>5831.225793</v>
      </c>
      <c r="P516" s="7" t="str">
        <f>VLOOKUP(A516,'New Data'!A:E,2,FALSE)</f>
        <v>Female</v>
      </c>
      <c r="Q516" s="7">
        <f>VLOOKUP(A516,'New Data'!A:E,3,FALSE)</f>
        <v>36</v>
      </c>
      <c r="R516" s="7" t="str">
        <f>VLOOKUP(A516,'New Data'!A:E,4,FALSE)</f>
        <v>Nevada</v>
      </c>
      <c r="S516" s="9">
        <f>VLOOKUP(A516,'New Data'!A:E,5,FALSE)</f>
        <v>45016</v>
      </c>
      <c r="T516" s="10">
        <f t="shared" si="3"/>
        <v>728.9032241</v>
      </c>
      <c r="U516" s="11">
        <f t="shared" si="4"/>
        <v>0.004347478462</v>
      </c>
      <c r="V516" s="12">
        <f t="shared" si="5"/>
        <v>13.40511677</v>
      </c>
      <c r="W516" s="10">
        <f t="shared" si="6"/>
        <v>58.27845643</v>
      </c>
      <c r="X516" s="11">
        <f t="shared" si="7"/>
        <v>0.00799536269</v>
      </c>
    </row>
    <row r="517">
      <c r="A517" s="7" t="str">
        <f t="shared" si="1"/>
        <v>LJRKT6242F</v>
      </c>
      <c r="B517" s="2" t="s">
        <v>1771</v>
      </c>
      <c r="C517" s="2" t="s">
        <v>1772</v>
      </c>
      <c r="D517" s="7" t="str">
        <f t="shared" si="2"/>
        <v>320x50 </v>
      </c>
      <c r="E517" s="2" t="s">
        <v>957</v>
      </c>
      <c r="F517" s="2" t="s">
        <v>28</v>
      </c>
      <c r="G517" s="8" t="s">
        <v>1050</v>
      </c>
      <c r="H517" s="2" t="s">
        <v>89</v>
      </c>
      <c r="I517" s="2" t="s">
        <v>31</v>
      </c>
      <c r="J517" s="2">
        <v>21903.0</v>
      </c>
      <c r="K517" s="2">
        <v>124.0</v>
      </c>
      <c r="L517" s="2">
        <v>18831.0</v>
      </c>
      <c r="M517" s="2">
        <v>20922.0</v>
      </c>
      <c r="N517" s="2">
        <v>4.0</v>
      </c>
      <c r="O517" s="3">
        <v>1661.167909</v>
      </c>
      <c r="P517" s="7" t="str">
        <f>VLOOKUP(A517,'New Data'!A:E,2,FALSE)</f>
        <v>Female</v>
      </c>
      <c r="Q517" s="7">
        <f>VLOOKUP(A517,'New Data'!A:E,3,FALSE)</f>
        <v>54</v>
      </c>
      <c r="R517" s="7" t="str">
        <f>VLOOKUP(A517,'New Data'!A:E,4,FALSE)</f>
        <v>New Jersey</v>
      </c>
      <c r="S517" s="9">
        <f>VLOOKUP(A517,'New Data'!A:E,5,FALSE)</f>
        <v>45137</v>
      </c>
      <c r="T517" s="10">
        <f t="shared" si="3"/>
        <v>415.2919773</v>
      </c>
      <c r="U517" s="11">
        <f t="shared" si="4"/>
        <v>0.005661324933</v>
      </c>
      <c r="V517" s="12">
        <f t="shared" si="5"/>
        <v>13.3965154</v>
      </c>
      <c r="W517" s="10">
        <f t="shared" si="6"/>
        <v>75.84202662</v>
      </c>
      <c r="X517" s="11">
        <f t="shared" si="7"/>
        <v>0.01826233849</v>
      </c>
    </row>
    <row r="518">
      <c r="A518" s="7" t="str">
        <f t="shared" si="1"/>
        <v>NUEFG3623O</v>
      </c>
      <c r="B518" s="2" t="s">
        <v>794</v>
      </c>
      <c r="C518" s="2" t="s">
        <v>795</v>
      </c>
      <c r="D518" s="7" t="str">
        <f t="shared" si="2"/>
        <v>300x250 </v>
      </c>
      <c r="E518" s="2" t="s">
        <v>796</v>
      </c>
      <c r="F518" s="2" t="s">
        <v>28</v>
      </c>
      <c r="G518" s="8" t="s">
        <v>797</v>
      </c>
      <c r="H518" s="2" t="s">
        <v>135</v>
      </c>
      <c r="I518" s="2" t="s">
        <v>53</v>
      </c>
      <c r="J518" s="2">
        <v>37076.0</v>
      </c>
      <c r="K518" s="2">
        <v>113.0</v>
      </c>
      <c r="L518" s="2">
        <v>9246.0</v>
      </c>
      <c r="M518" s="2">
        <v>22565.0</v>
      </c>
      <c r="N518" s="2">
        <v>12.0</v>
      </c>
      <c r="O518" s="3">
        <v>1487.996078</v>
      </c>
      <c r="P518" s="7" t="str">
        <f>VLOOKUP(A518,'New Data'!A:E,2,FALSE)</f>
        <v>Female</v>
      </c>
      <c r="Q518" s="7">
        <f>VLOOKUP(A518,'New Data'!A:E,3,FALSE)</f>
        <v>45</v>
      </c>
      <c r="R518" s="7" t="str">
        <f>VLOOKUP(A518,'New Data'!A:E,4,FALSE)</f>
        <v>North Dakota</v>
      </c>
      <c r="S518" s="9">
        <f>VLOOKUP(A518,'New Data'!A:E,5,FALSE)</f>
        <v>45468</v>
      </c>
      <c r="T518" s="10">
        <f t="shared" si="3"/>
        <v>123.9996732</v>
      </c>
      <c r="U518" s="11">
        <f t="shared" si="4"/>
        <v>0.003047793721</v>
      </c>
      <c r="V518" s="12">
        <f t="shared" si="5"/>
        <v>13.16810688</v>
      </c>
      <c r="W518" s="10">
        <f t="shared" si="6"/>
        <v>40.13367348</v>
      </c>
      <c r="X518" s="11">
        <f t="shared" si="7"/>
        <v>0.03236595102</v>
      </c>
    </row>
    <row r="519">
      <c r="A519" s="7" t="str">
        <f t="shared" si="1"/>
        <v>YTOPI5843W</v>
      </c>
      <c r="B519" s="2" t="s">
        <v>2324</v>
      </c>
      <c r="C519" s="2" t="s">
        <v>2325</v>
      </c>
      <c r="D519" s="7" t="str">
        <f t="shared" si="2"/>
        <v>320x50 </v>
      </c>
      <c r="E519" s="2" t="s">
        <v>1873</v>
      </c>
      <c r="F519" s="2" t="s">
        <v>28</v>
      </c>
      <c r="G519" s="8" t="s">
        <v>2326</v>
      </c>
      <c r="H519" s="2" t="s">
        <v>139</v>
      </c>
      <c r="I519" s="2" t="s">
        <v>31</v>
      </c>
      <c r="J519" s="2">
        <v>117879.0</v>
      </c>
      <c r="K519" s="2">
        <v>390.0</v>
      </c>
      <c r="L519" s="2">
        <v>52098.0</v>
      </c>
      <c r="M519" s="2">
        <v>86127.0</v>
      </c>
      <c r="N519" s="2">
        <v>1.0</v>
      </c>
      <c r="O519" s="3">
        <v>5102.706729</v>
      </c>
      <c r="P519" s="7" t="str">
        <f>VLOOKUP(A519,'New Data'!A:E,2,FALSE)</f>
        <v>Female</v>
      </c>
      <c r="Q519" s="7">
        <f>VLOOKUP(A519,'New Data'!A:E,3,FALSE)</f>
        <v>54</v>
      </c>
      <c r="R519" s="7" t="str">
        <f>VLOOKUP(A519,'New Data'!A:E,4,FALSE)</f>
        <v>Iowa</v>
      </c>
      <c r="S519" s="9">
        <f>VLOOKUP(A519,'New Data'!A:E,5,FALSE)</f>
        <v>45507</v>
      </c>
      <c r="T519" s="10">
        <f t="shared" si="3"/>
        <v>5102.706729</v>
      </c>
      <c r="U519" s="11">
        <f t="shared" si="4"/>
        <v>0.003308477337</v>
      </c>
      <c r="V519" s="12">
        <f t="shared" si="5"/>
        <v>13.08386341</v>
      </c>
      <c r="W519" s="10">
        <f t="shared" si="6"/>
        <v>43.28766556</v>
      </c>
      <c r="X519" s="11">
        <f t="shared" si="7"/>
        <v>0.0008483275223</v>
      </c>
    </row>
    <row r="520">
      <c r="A520" s="7" t="str">
        <f t="shared" si="1"/>
        <v>UQVUR7684C</v>
      </c>
      <c r="B520" s="2" t="s">
        <v>1298</v>
      </c>
      <c r="C520" s="2" t="s">
        <v>1299</v>
      </c>
      <c r="D520" s="7" t="str">
        <f t="shared" si="2"/>
        <v>300x250 </v>
      </c>
      <c r="E520" s="2" t="s">
        <v>1300</v>
      </c>
      <c r="F520" s="2" t="s">
        <v>66</v>
      </c>
      <c r="G520" s="8" t="s">
        <v>1301</v>
      </c>
      <c r="H520" s="2" t="s">
        <v>30</v>
      </c>
      <c r="I520" s="2" t="s">
        <v>53</v>
      </c>
      <c r="J520" s="2">
        <v>65238.0</v>
      </c>
      <c r="K520" s="2">
        <v>240.0</v>
      </c>
      <c r="L520" s="2">
        <v>23741.0</v>
      </c>
      <c r="M520" s="2">
        <v>59893.0</v>
      </c>
      <c r="N520" s="2">
        <v>15.0</v>
      </c>
      <c r="O520" s="3">
        <v>3132.519209</v>
      </c>
      <c r="P520" s="7" t="str">
        <f>VLOOKUP(A520,'New Data'!A:E,2,FALSE)</f>
        <v>Female</v>
      </c>
      <c r="Q520" s="7">
        <f>VLOOKUP(A520,'New Data'!A:E,3,FALSE)</f>
        <v>18</v>
      </c>
      <c r="R520" s="7" t="str">
        <f>VLOOKUP(A520,'New Data'!A:E,4,FALSE)</f>
        <v>Maryland</v>
      </c>
      <c r="S520" s="9">
        <f>VLOOKUP(A520,'New Data'!A:E,5,FALSE)</f>
        <v>45336</v>
      </c>
      <c r="T520" s="10">
        <f t="shared" si="3"/>
        <v>208.8346139</v>
      </c>
      <c r="U520" s="11">
        <f t="shared" si="4"/>
        <v>0.003678837487</v>
      </c>
      <c r="V520" s="12">
        <f t="shared" si="5"/>
        <v>13.05216337</v>
      </c>
      <c r="W520" s="10">
        <f t="shared" si="6"/>
        <v>48.0167879</v>
      </c>
      <c r="X520" s="11">
        <f t="shared" si="7"/>
        <v>0.0229927343</v>
      </c>
    </row>
    <row r="521">
      <c r="A521" s="7" t="str">
        <f t="shared" si="1"/>
        <v>RUPPP6016V</v>
      </c>
      <c r="B521" s="2" t="s">
        <v>1138</v>
      </c>
      <c r="C521" s="2" t="s">
        <v>1139</v>
      </c>
      <c r="D521" s="7" t="str">
        <f t="shared" si="2"/>
        <v>300x250 </v>
      </c>
      <c r="E521" s="2" t="s">
        <v>1140</v>
      </c>
      <c r="F521" s="2" t="s">
        <v>28</v>
      </c>
      <c r="G521" s="8" t="s">
        <v>491</v>
      </c>
      <c r="H521" s="2" t="s">
        <v>30</v>
      </c>
      <c r="I521" s="2" t="s">
        <v>53</v>
      </c>
      <c r="J521" s="2">
        <v>22501.0</v>
      </c>
      <c r="K521" s="2">
        <v>120.0</v>
      </c>
      <c r="L521" s="2">
        <v>13003.0</v>
      </c>
      <c r="M521" s="2">
        <v>21286.0</v>
      </c>
      <c r="N521" s="2">
        <v>9.0</v>
      </c>
      <c r="O521" s="3">
        <v>1522.517949</v>
      </c>
      <c r="P521" s="7" t="str">
        <f>VLOOKUP(A521,'New Data'!A:E,2,FALSE)</f>
        <v>Female</v>
      </c>
      <c r="Q521" s="7">
        <f>VLOOKUP(A521,'New Data'!A:E,3,FALSE)</f>
        <v>65</v>
      </c>
      <c r="R521" s="7" t="str">
        <f>VLOOKUP(A521,'New Data'!A:E,4,FALSE)</f>
        <v>Indiana</v>
      </c>
      <c r="S521" s="9">
        <f>VLOOKUP(A521,'New Data'!A:E,5,FALSE)</f>
        <v>45472</v>
      </c>
      <c r="T521" s="10">
        <f t="shared" si="3"/>
        <v>169.168661</v>
      </c>
      <c r="U521" s="11">
        <f t="shared" si="4"/>
        <v>0.005333096307</v>
      </c>
      <c r="V521" s="12">
        <f t="shared" si="5"/>
        <v>12.68764958</v>
      </c>
      <c r="W521" s="10">
        <f t="shared" si="6"/>
        <v>67.66445709</v>
      </c>
      <c r="X521" s="11">
        <f t="shared" si="7"/>
        <v>0.0399982223</v>
      </c>
    </row>
    <row r="522">
      <c r="A522" s="7" t="str">
        <f t="shared" si="1"/>
        <v>XSPIU6074Y</v>
      </c>
      <c r="B522" s="2" t="s">
        <v>1114</v>
      </c>
      <c r="C522" s="2" t="s">
        <v>1115</v>
      </c>
      <c r="D522" s="7" t="str">
        <f t="shared" si="2"/>
        <v>320x50 </v>
      </c>
      <c r="E522" s="2" t="s">
        <v>1116</v>
      </c>
      <c r="F522" s="2" t="s">
        <v>28</v>
      </c>
      <c r="G522" s="8" t="s">
        <v>299</v>
      </c>
      <c r="H522" s="2" t="s">
        <v>71</v>
      </c>
      <c r="I522" s="2" t="s">
        <v>31</v>
      </c>
      <c r="J522" s="2">
        <v>189571.0</v>
      </c>
      <c r="K522" s="2">
        <v>500.0</v>
      </c>
      <c r="L522" s="2">
        <v>130676.0</v>
      </c>
      <c r="M522" s="2">
        <v>183688.0</v>
      </c>
      <c r="N522" s="2">
        <v>39.0</v>
      </c>
      <c r="O522" s="3">
        <v>6335.948388</v>
      </c>
      <c r="P522" s="7" t="str">
        <f>VLOOKUP(A522,'New Data'!A:E,2,FALSE)</f>
        <v>Male</v>
      </c>
      <c r="Q522" s="7">
        <f>VLOOKUP(A522,'New Data'!A:E,3,FALSE)</f>
        <v>35</v>
      </c>
      <c r="R522" s="7" t="str">
        <f>VLOOKUP(A522,'New Data'!A:E,4,FALSE)</f>
        <v>Kansas</v>
      </c>
      <c r="S522" s="9">
        <f>VLOOKUP(A522,'New Data'!A:E,5,FALSE)</f>
        <v>45510</v>
      </c>
      <c r="T522" s="10">
        <f t="shared" si="3"/>
        <v>162.4602151</v>
      </c>
      <c r="U522" s="11">
        <f t="shared" si="4"/>
        <v>0.002637534222</v>
      </c>
      <c r="V522" s="12">
        <f t="shared" si="5"/>
        <v>12.67189678</v>
      </c>
      <c r="W522" s="10">
        <f t="shared" si="6"/>
        <v>33.4225614</v>
      </c>
      <c r="X522" s="11">
        <f t="shared" si="7"/>
        <v>0.02057276693</v>
      </c>
    </row>
    <row r="523">
      <c r="A523" s="7" t="str">
        <f t="shared" si="1"/>
        <v>UKVZR6178H</v>
      </c>
      <c r="B523" s="2" t="s">
        <v>2230</v>
      </c>
      <c r="C523" s="2" t="s">
        <v>2231</v>
      </c>
      <c r="D523" s="7" t="str">
        <f t="shared" si="2"/>
        <v>320x50 </v>
      </c>
      <c r="E523" s="2" t="s">
        <v>2232</v>
      </c>
      <c r="F523" s="2" t="s">
        <v>36</v>
      </c>
      <c r="G523" s="8" t="s">
        <v>387</v>
      </c>
      <c r="H523" s="2" t="s">
        <v>62</v>
      </c>
      <c r="I523" s="2" t="s">
        <v>31</v>
      </c>
      <c r="J523" s="2">
        <v>192201.0</v>
      </c>
      <c r="K523" s="2">
        <v>489.0</v>
      </c>
      <c r="L523" s="2">
        <v>113707.0</v>
      </c>
      <c r="M523" s="2">
        <v>157940.0</v>
      </c>
      <c r="N523" s="2">
        <v>3.0</v>
      </c>
      <c r="O523" s="3">
        <v>6176.004154</v>
      </c>
      <c r="P523" s="7" t="str">
        <f>VLOOKUP(A523,'New Data'!A:E,2,FALSE)</f>
        <v>Male</v>
      </c>
      <c r="Q523" s="7">
        <f>VLOOKUP(A523,'New Data'!A:E,3,FALSE)</f>
        <v>41</v>
      </c>
      <c r="R523" s="7" t="str">
        <f>VLOOKUP(A523,'New Data'!A:E,4,FALSE)</f>
        <v>Oregon</v>
      </c>
      <c r="S523" s="9">
        <f>VLOOKUP(A523,'New Data'!A:E,5,FALSE)</f>
        <v>45403</v>
      </c>
      <c r="T523" s="10">
        <f t="shared" si="3"/>
        <v>2058.668051</v>
      </c>
      <c r="U523" s="11">
        <f t="shared" si="4"/>
        <v>0.002544211529</v>
      </c>
      <c r="V523" s="12">
        <f t="shared" si="5"/>
        <v>12.62986535</v>
      </c>
      <c r="W523" s="10">
        <f t="shared" si="6"/>
        <v>32.13304902</v>
      </c>
      <c r="X523" s="11">
        <f t="shared" si="7"/>
        <v>0.001560865968</v>
      </c>
    </row>
    <row r="524">
      <c r="A524" s="7" t="str">
        <f t="shared" si="1"/>
        <v>EIHMD3764I</v>
      </c>
      <c r="B524" s="2" t="s">
        <v>1294</v>
      </c>
      <c r="C524" s="2" t="s">
        <v>1295</v>
      </c>
      <c r="D524" s="7" t="str">
        <f t="shared" si="2"/>
        <v>320x50 </v>
      </c>
      <c r="E524" s="2" t="s">
        <v>1296</v>
      </c>
      <c r="F524" s="2" t="s">
        <v>36</v>
      </c>
      <c r="G524" s="8" t="s">
        <v>1297</v>
      </c>
      <c r="H524" s="2" t="s">
        <v>30</v>
      </c>
      <c r="I524" s="2" t="s">
        <v>31</v>
      </c>
      <c r="J524" s="2">
        <v>138904.0</v>
      </c>
      <c r="K524" s="2">
        <v>399.0</v>
      </c>
      <c r="L524" s="2">
        <v>98952.0</v>
      </c>
      <c r="M524" s="2">
        <v>120688.0</v>
      </c>
      <c r="N524" s="2">
        <v>25.0</v>
      </c>
      <c r="O524" s="3">
        <v>5038.644724</v>
      </c>
      <c r="P524" s="7" t="str">
        <f>VLOOKUP(A524,'New Data'!A:E,2,FALSE)</f>
        <v>Female</v>
      </c>
      <c r="Q524" s="7">
        <f>VLOOKUP(A524,'New Data'!A:E,3,FALSE)</f>
        <v>64</v>
      </c>
      <c r="R524" s="7" t="str">
        <f>VLOOKUP(A524,'New Data'!A:E,4,FALSE)</f>
        <v>Wisconsin</v>
      </c>
      <c r="S524" s="9">
        <f>VLOOKUP(A524,'New Data'!A:E,5,FALSE)</f>
        <v>45238</v>
      </c>
      <c r="T524" s="10">
        <f t="shared" si="3"/>
        <v>201.545789</v>
      </c>
      <c r="U524" s="11">
        <f t="shared" si="4"/>
        <v>0.002872487473</v>
      </c>
      <c r="V524" s="12">
        <f t="shared" si="5"/>
        <v>12.62818227</v>
      </c>
      <c r="W524" s="10">
        <f t="shared" si="6"/>
        <v>36.27429537</v>
      </c>
      <c r="X524" s="11">
        <f t="shared" si="7"/>
        <v>0.01799804181</v>
      </c>
    </row>
    <row r="525">
      <c r="A525" s="7" t="str">
        <f t="shared" si="1"/>
        <v>UPUTZ1432X</v>
      </c>
      <c r="B525" s="2" t="s">
        <v>1367</v>
      </c>
      <c r="C525" s="2" t="s">
        <v>1368</v>
      </c>
      <c r="D525" s="7" t="str">
        <f t="shared" si="2"/>
        <v>300x250 </v>
      </c>
      <c r="E525" s="2" t="s">
        <v>1369</v>
      </c>
      <c r="F525" s="2" t="s">
        <v>28</v>
      </c>
      <c r="G525" s="8" t="s">
        <v>871</v>
      </c>
      <c r="H525" s="2" t="s">
        <v>30</v>
      </c>
      <c r="I525" s="2" t="s">
        <v>31</v>
      </c>
      <c r="J525" s="2">
        <v>182114.0</v>
      </c>
      <c r="K525" s="2">
        <v>500.0</v>
      </c>
      <c r="L525" s="2">
        <v>14477.0</v>
      </c>
      <c r="M525" s="2">
        <v>139167.0</v>
      </c>
      <c r="N525" s="2">
        <v>29.0</v>
      </c>
      <c r="O525" s="3">
        <v>6307.900751</v>
      </c>
      <c r="P525" s="7" t="str">
        <f>VLOOKUP(A525,'New Data'!A:E,2,FALSE)</f>
        <v>Female</v>
      </c>
      <c r="Q525" s="7">
        <f>VLOOKUP(A525,'New Data'!A:E,3,FALSE)</f>
        <v>23</v>
      </c>
      <c r="R525" s="7" t="str">
        <f>VLOOKUP(A525,'New Data'!A:E,4,FALSE)</f>
        <v>West Virginia</v>
      </c>
      <c r="S525" s="9">
        <f>VLOOKUP(A525,'New Data'!A:E,5,FALSE)</f>
        <v>45367</v>
      </c>
      <c r="T525" s="10">
        <f t="shared" si="3"/>
        <v>217.513819</v>
      </c>
      <c r="U525" s="11">
        <f t="shared" si="4"/>
        <v>0.002745533018</v>
      </c>
      <c r="V525" s="12">
        <f t="shared" si="5"/>
        <v>12.6158015</v>
      </c>
      <c r="W525" s="10">
        <f t="shared" si="6"/>
        <v>34.63709957</v>
      </c>
      <c r="X525" s="11">
        <f t="shared" si="7"/>
        <v>0.0159240915</v>
      </c>
    </row>
    <row r="526">
      <c r="A526" s="7" t="str">
        <f t="shared" si="1"/>
        <v>IBDNQ3988K</v>
      </c>
      <c r="B526" s="2" t="s">
        <v>1390</v>
      </c>
      <c r="C526" s="2" t="s">
        <v>1391</v>
      </c>
      <c r="D526" s="7" t="str">
        <f t="shared" si="2"/>
        <v>300x250 </v>
      </c>
      <c r="E526" s="2" t="s">
        <v>1392</v>
      </c>
      <c r="F526" s="2" t="s">
        <v>41</v>
      </c>
      <c r="G526" s="8" t="s">
        <v>1393</v>
      </c>
      <c r="H526" s="2" t="s">
        <v>30</v>
      </c>
      <c r="I526" s="2" t="s">
        <v>31</v>
      </c>
      <c r="J526" s="2">
        <v>42451.0</v>
      </c>
      <c r="K526" s="2">
        <v>122.0</v>
      </c>
      <c r="L526" s="2">
        <v>29142.0</v>
      </c>
      <c r="M526" s="2">
        <v>41093.0</v>
      </c>
      <c r="N526" s="2">
        <v>7.0</v>
      </c>
      <c r="O526" s="3">
        <v>1530.553686</v>
      </c>
      <c r="P526" s="7" t="str">
        <f>VLOOKUP(A526,'New Data'!A:E,2,FALSE)</f>
        <v>Female</v>
      </c>
      <c r="Q526" s="7">
        <f>VLOOKUP(A526,'New Data'!A:E,3,FALSE)</f>
        <v>27</v>
      </c>
      <c r="R526" s="7" t="str">
        <f>VLOOKUP(A526,'New Data'!A:E,4,FALSE)</f>
        <v>Nevada</v>
      </c>
      <c r="S526" s="9">
        <f>VLOOKUP(A526,'New Data'!A:E,5,FALSE)</f>
        <v>45024</v>
      </c>
      <c r="T526" s="10">
        <f t="shared" si="3"/>
        <v>218.6505266</v>
      </c>
      <c r="U526" s="11">
        <f t="shared" si="4"/>
        <v>0.002873901675</v>
      </c>
      <c r="V526" s="12">
        <f t="shared" si="5"/>
        <v>12.54552202</v>
      </c>
      <c r="W526" s="10">
        <f t="shared" si="6"/>
        <v>36.05459674</v>
      </c>
      <c r="X526" s="11">
        <f t="shared" si="7"/>
        <v>0.01648959977</v>
      </c>
    </row>
    <row r="527">
      <c r="A527" s="7" t="str">
        <f t="shared" si="1"/>
        <v>SZZTG0430B</v>
      </c>
      <c r="B527" s="2" t="s">
        <v>1784</v>
      </c>
      <c r="C527" s="2" t="s">
        <v>1785</v>
      </c>
      <c r="D527" s="7" t="str">
        <f t="shared" si="2"/>
        <v>300x250 </v>
      </c>
      <c r="E527" s="2" t="s">
        <v>1786</v>
      </c>
      <c r="F527" s="2" t="s">
        <v>28</v>
      </c>
      <c r="G527" s="8" t="s">
        <v>1787</v>
      </c>
      <c r="H527" s="2" t="s">
        <v>30</v>
      </c>
      <c r="I527" s="2" t="s">
        <v>53</v>
      </c>
      <c r="J527" s="2">
        <v>219088.0</v>
      </c>
      <c r="K527" s="2">
        <v>541.0</v>
      </c>
      <c r="L527" s="2">
        <v>75638.0</v>
      </c>
      <c r="M527" s="2">
        <v>153987.0</v>
      </c>
      <c r="N527" s="2">
        <v>17.0</v>
      </c>
      <c r="O527" s="3">
        <v>6761.073824</v>
      </c>
      <c r="P527" s="7" t="str">
        <f>VLOOKUP(A527,'New Data'!A:E,2,FALSE)</f>
        <v>Male</v>
      </c>
      <c r="Q527" s="7">
        <f>VLOOKUP(A527,'New Data'!A:E,3,FALSE)</f>
        <v>38</v>
      </c>
      <c r="R527" s="7" t="str">
        <f>VLOOKUP(A527,'New Data'!A:E,4,FALSE)</f>
        <v>Pennsylvania</v>
      </c>
      <c r="S527" s="9">
        <f>VLOOKUP(A527,'New Data'!A:E,5,FALSE)</f>
        <v>45483</v>
      </c>
      <c r="T527" s="10">
        <f t="shared" si="3"/>
        <v>397.7102249</v>
      </c>
      <c r="U527" s="11">
        <f t="shared" si="4"/>
        <v>0.002469327394</v>
      </c>
      <c r="V527" s="12">
        <f t="shared" si="5"/>
        <v>12.49736382</v>
      </c>
      <c r="W527" s="10">
        <f t="shared" si="6"/>
        <v>30.86008282</v>
      </c>
      <c r="X527" s="11">
        <f t="shared" si="7"/>
        <v>0.007759439129</v>
      </c>
    </row>
    <row r="528">
      <c r="A528" s="7" t="str">
        <f t="shared" si="1"/>
        <v>KUECC7597O</v>
      </c>
      <c r="B528" s="2" t="s">
        <v>1849</v>
      </c>
      <c r="C528" s="2" t="s">
        <v>1850</v>
      </c>
      <c r="D528" s="7" t="str">
        <f t="shared" si="2"/>
        <v>300x250 </v>
      </c>
      <c r="E528" s="2" t="s">
        <v>1851</v>
      </c>
      <c r="F528" s="2" t="s">
        <v>28</v>
      </c>
      <c r="G528" s="8" t="s">
        <v>165</v>
      </c>
      <c r="H528" s="2" t="s">
        <v>30</v>
      </c>
      <c r="I528" s="2" t="s">
        <v>53</v>
      </c>
      <c r="J528" s="2">
        <v>51889.0</v>
      </c>
      <c r="K528" s="2">
        <v>174.0</v>
      </c>
      <c r="L528" s="2">
        <v>33879.0</v>
      </c>
      <c r="M528" s="2">
        <v>49382.0</v>
      </c>
      <c r="N528" s="2">
        <v>5.0</v>
      </c>
      <c r="O528" s="3">
        <v>2172.841747</v>
      </c>
      <c r="P528" s="7" t="str">
        <f>VLOOKUP(A528,'New Data'!A:E,2,FALSE)</f>
        <v>Female</v>
      </c>
      <c r="Q528" s="7">
        <f>VLOOKUP(A528,'New Data'!A:E,3,FALSE)</f>
        <v>59</v>
      </c>
      <c r="R528" s="7" t="str">
        <f>VLOOKUP(A528,'New Data'!A:E,4,FALSE)</f>
        <v>Wyoming</v>
      </c>
      <c r="S528" s="9">
        <f>VLOOKUP(A528,'New Data'!A:E,5,FALSE)</f>
        <v>45398</v>
      </c>
      <c r="T528" s="10">
        <f t="shared" si="3"/>
        <v>434.5683494</v>
      </c>
      <c r="U528" s="11">
        <f t="shared" si="4"/>
        <v>0.003353311877</v>
      </c>
      <c r="V528" s="12">
        <f t="shared" si="5"/>
        <v>12.48759625</v>
      </c>
      <c r="W528" s="10">
        <f t="shared" si="6"/>
        <v>41.87480481</v>
      </c>
      <c r="X528" s="11">
        <f t="shared" si="7"/>
        <v>0.00963595367</v>
      </c>
    </row>
    <row r="529">
      <c r="A529" s="7" t="str">
        <f t="shared" si="1"/>
        <v>ETYCF9135S</v>
      </c>
      <c r="B529" s="2" t="s">
        <v>1432</v>
      </c>
      <c r="C529" s="2" t="s">
        <v>1433</v>
      </c>
      <c r="D529" s="7" t="str">
        <f t="shared" si="2"/>
        <v>320x50 </v>
      </c>
      <c r="E529" s="2" t="s">
        <v>1434</v>
      </c>
      <c r="F529" s="2" t="s">
        <v>28</v>
      </c>
      <c r="G529" s="8" t="s">
        <v>1229</v>
      </c>
      <c r="H529" s="2" t="s">
        <v>89</v>
      </c>
      <c r="I529" s="2" t="s">
        <v>31</v>
      </c>
      <c r="J529" s="2">
        <v>115673.0</v>
      </c>
      <c r="K529" s="2">
        <v>410.0</v>
      </c>
      <c r="L529" s="2">
        <v>52475.0</v>
      </c>
      <c r="M529" s="2">
        <v>97166.0</v>
      </c>
      <c r="N529" s="2">
        <v>22.0</v>
      </c>
      <c r="O529" s="3">
        <v>5045.93793</v>
      </c>
      <c r="P529" s="7" t="str">
        <f>VLOOKUP(A529,'New Data'!A:E,2,FALSE)</f>
        <v>Male</v>
      </c>
      <c r="Q529" s="7">
        <f>VLOOKUP(A529,'New Data'!A:E,3,FALSE)</f>
        <v>37</v>
      </c>
      <c r="R529" s="7" t="str">
        <f>VLOOKUP(A529,'New Data'!A:E,4,FALSE)</f>
        <v>North Dakota</v>
      </c>
      <c r="S529" s="9">
        <f>VLOOKUP(A529,'New Data'!A:E,5,FALSE)</f>
        <v>45077</v>
      </c>
      <c r="T529" s="10">
        <f t="shared" si="3"/>
        <v>229.360815</v>
      </c>
      <c r="U529" s="11">
        <f t="shared" si="4"/>
        <v>0.00354447451</v>
      </c>
      <c r="V529" s="12">
        <f t="shared" si="5"/>
        <v>12.30716568</v>
      </c>
      <c r="W529" s="10">
        <f t="shared" si="6"/>
        <v>43.62243505</v>
      </c>
      <c r="X529" s="11">
        <f t="shared" si="7"/>
        <v>0.01901913152</v>
      </c>
    </row>
    <row r="530">
      <c r="A530" s="7" t="str">
        <f t="shared" si="1"/>
        <v>FXYFQ8937T</v>
      </c>
      <c r="B530" s="2" t="s">
        <v>1012</v>
      </c>
      <c r="C530" s="2" t="s">
        <v>1013</v>
      </c>
      <c r="D530" s="7" t="str">
        <f t="shared" si="2"/>
        <v>300x250 </v>
      </c>
      <c r="E530" s="2" t="s">
        <v>768</v>
      </c>
      <c r="F530" s="2" t="s">
        <v>66</v>
      </c>
      <c r="G530" s="8" t="s">
        <v>475</v>
      </c>
      <c r="H530" s="2" t="s">
        <v>30</v>
      </c>
      <c r="I530" s="2" t="s">
        <v>53</v>
      </c>
      <c r="J530" s="2">
        <v>62040.0</v>
      </c>
      <c r="K530" s="2">
        <v>174.0</v>
      </c>
      <c r="L530" s="2">
        <v>43853.0</v>
      </c>
      <c r="M530" s="2">
        <v>58642.0</v>
      </c>
      <c r="N530" s="2">
        <v>15.0</v>
      </c>
      <c r="O530" s="3">
        <v>2139.065793</v>
      </c>
      <c r="P530" s="7" t="str">
        <f>VLOOKUP(A530,'New Data'!A:E,2,FALSE)</f>
        <v>Female</v>
      </c>
      <c r="Q530" s="7">
        <f>VLOOKUP(A530,'New Data'!A:E,3,FALSE)</f>
        <v>31</v>
      </c>
      <c r="R530" s="7" t="str">
        <f>VLOOKUP(A530,'New Data'!A:E,4,FALSE)</f>
        <v>North Carolina</v>
      </c>
      <c r="S530" s="9">
        <f>VLOOKUP(A530,'New Data'!A:E,5,FALSE)</f>
        <v>45539</v>
      </c>
      <c r="T530" s="10">
        <f t="shared" si="3"/>
        <v>142.6043862</v>
      </c>
      <c r="U530" s="11">
        <f t="shared" si="4"/>
        <v>0.002804642166</v>
      </c>
      <c r="V530" s="12">
        <f t="shared" si="5"/>
        <v>12.29348157</v>
      </c>
      <c r="W530" s="10">
        <f t="shared" si="6"/>
        <v>34.47881678</v>
      </c>
      <c r="X530" s="11">
        <f t="shared" si="7"/>
        <v>0.02417794971</v>
      </c>
    </row>
    <row r="531">
      <c r="A531" s="7" t="str">
        <f t="shared" si="1"/>
        <v>VRJZP3827J</v>
      </c>
      <c r="B531" s="2" t="s">
        <v>2028</v>
      </c>
      <c r="C531" s="2" t="s">
        <v>2029</v>
      </c>
      <c r="D531" s="7" t="str">
        <f t="shared" si="2"/>
        <v>320x50 </v>
      </c>
      <c r="E531" s="2" t="s">
        <v>2030</v>
      </c>
      <c r="F531" s="2" t="s">
        <v>41</v>
      </c>
      <c r="G531" s="8" t="s">
        <v>181</v>
      </c>
      <c r="H531" s="2" t="s">
        <v>62</v>
      </c>
      <c r="I531" s="2" t="s">
        <v>31</v>
      </c>
      <c r="J531" s="2">
        <v>65257.0</v>
      </c>
      <c r="K531" s="2">
        <v>201.0</v>
      </c>
      <c r="L531" s="2">
        <v>12749.0</v>
      </c>
      <c r="M531" s="2">
        <v>19274.0</v>
      </c>
      <c r="N531" s="2">
        <v>3.0</v>
      </c>
      <c r="O531" s="3">
        <v>2468.135837</v>
      </c>
      <c r="P531" s="7" t="str">
        <f>VLOOKUP(A531,'New Data'!A:E,2,FALSE)</f>
        <v>Female</v>
      </c>
      <c r="Q531" s="7">
        <f>VLOOKUP(A531,'New Data'!A:E,3,FALSE)</f>
        <v>64</v>
      </c>
      <c r="R531" s="7" t="str">
        <f>VLOOKUP(A531,'New Data'!A:E,4,FALSE)</f>
        <v>Oregon</v>
      </c>
      <c r="S531" s="9">
        <f>VLOOKUP(A531,'New Data'!A:E,5,FALSE)</f>
        <v>45537</v>
      </c>
      <c r="T531" s="10">
        <f t="shared" si="3"/>
        <v>822.7119457</v>
      </c>
      <c r="U531" s="11">
        <f t="shared" si="4"/>
        <v>0.003080129335</v>
      </c>
      <c r="V531" s="12">
        <f t="shared" si="5"/>
        <v>12.27928277</v>
      </c>
      <c r="W531" s="10">
        <f t="shared" si="6"/>
        <v>37.82177907</v>
      </c>
      <c r="X531" s="11">
        <f t="shared" si="7"/>
        <v>0.004597207962</v>
      </c>
    </row>
    <row r="532">
      <c r="A532" s="7" t="str">
        <f t="shared" si="1"/>
        <v>CUCAI3074I</v>
      </c>
      <c r="B532" s="2" t="s">
        <v>1660</v>
      </c>
      <c r="C532" s="2" t="s">
        <v>1661</v>
      </c>
      <c r="D532" s="7" t="str">
        <f t="shared" si="2"/>
        <v>320x50 </v>
      </c>
      <c r="E532" s="2" t="s">
        <v>1023</v>
      </c>
      <c r="F532" s="2" t="s">
        <v>36</v>
      </c>
      <c r="G532" s="8" t="s">
        <v>165</v>
      </c>
      <c r="H532" s="2" t="s">
        <v>98</v>
      </c>
      <c r="I532" s="2" t="s">
        <v>31</v>
      </c>
      <c r="J532" s="2">
        <v>34959.0</v>
      </c>
      <c r="K532" s="2">
        <v>122.0</v>
      </c>
      <c r="L532" s="2">
        <v>17511.0</v>
      </c>
      <c r="M532" s="2">
        <v>31974.0</v>
      </c>
      <c r="N532" s="2">
        <v>5.0</v>
      </c>
      <c r="O532" s="3">
        <v>1477.493357</v>
      </c>
      <c r="P532" s="7" t="str">
        <f>VLOOKUP(A532,'New Data'!A:E,2,FALSE)</f>
        <v>Male</v>
      </c>
      <c r="Q532" s="7">
        <f>VLOOKUP(A532,'New Data'!A:E,3,FALSE)</f>
        <v>30</v>
      </c>
      <c r="R532" s="7" t="str">
        <f>VLOOKUP(A532,'New Data'!A:E,4,FALSE)</f>
        <v>South Carolina</v>
      </c>
      <c r="S532" s="9">
        <f>VLOOKUP(A532,'New Data'!A:E,5,FALSE)</f>
        <v>45183</v>
      </c>
      <c r="T532" s="10">
        <f t="shared" si="3"/>
        <v>295.4986714</v>
      </c>
      <c r="U532" s="11">
        <f t="shared" si="4"/>
        <v>0.00348980234</v>
      </c>
      <c r="V532" s="12">
        <f t="shared" si="5"/>
        <v>12.11060129</v>
      </c>
      <c r="W532" s="10">
        <f t="shared" si="6"/>
        <v>42.26360471</v>
      </c>
      <c r="X532" s="11">
        <f t="shared" si="7"/>
        <v>0.01430246861</v>
      </c>
    </row>
    <row r="533">
      <c r="A533" s="7" t="str">
        <f t="shared" si="1"/>
        <v>XWYIT9866J</v>
      </c>
      <c r="B533" s="2" t="s">
        <v>1931</v>
      </c>
      <c r="C533" s="2" t="s">
        <v>1932</v>
      </c>
      <c r="D533" s="7" t="str">
        <f t="shared" si="2"/>
        <v>300x250 </v>
      </c>
      <c r="E533" s="2" t="s">
        <v>266</v>
      </c>
      <c r="F533" s="2" t="s">
        <v>66</v>
      </c>
      <c r="G533" s="8" t="s">
        <v>29</v>
      </c>
      <c r="H533" s="2" t="s">
        <v>30</v>
      </c>
      <c r="I533" s="2" t="s">
        <v>31</v>
      </c>
      <c r="J533" s="2">
        <v>161178.0</v>
      </c>
      <c r="K533" s="2">
        <v>492.0</v>
      </c>
      <c r="L533" s="2">
        <v>70181.0</v>
      </c>
      <c r="M533" s="2">
        <v>150003.0</v>
      </c>
      <c r="N533" s="2">
        <v>11.0</v>
      </c>
      <c r="O533" s="3">
        <v>5892.48218</v>
      </c>
      <c r="P533" s="7" t="str">
        <f>VLOOKUP(A533,'New Data'!A:E,2,FALSE)</f>
        <v>Female</v>
      </c>
      <c r="Q533" s="7">
        <f>VLOOKUP(A533,'New Data'!A:E,3,FALSE)</f>
        <v>53</v>
      </c>
      <c r="R533" s="7" t="str">
        <f>VLOOKUP(A533,'New Data'!A:E,4,FALSE)</f>
        <v>Utah</v>
      </c>
      <c r="S533" s="9">
        <f>VLOOKUP(A533,'New Data'!A:E,5,FALSE)</f>
        <v>45428</v>
      </c>
      <c r="T533" s="10">
        <f t="shared" si="3"/>
        <v>535.6801982</v>
      </c>
      <c r="U533" s="11">
        <f t="shared" si="4"/>
        <v>0.003052525779</v>
      </c>
      <c r="V533" s="12">
        <f t="shared" si="5"/>
        <v>11.9765898</v>
      </c>
      <c r="W533" s="10">
        <f t="shared" si="6"/>
        <v>36.5588491</v>
      </c>
      <c r="X533" s="11">
        <f t="shared" si="7"/>
        <v>0.006824752758</v>
      </c>
    </row>
    <row r="534">
      <c r="A534" s="7" t="str">
        <f t="shared" si="1"/>
        <v>YDBMK6388L</v>
      </c>
      <c r="B534" s="2" t="s">
        <v>1471</v>
      </c>
      <c r="C534" s="2" t="s">
        <v>1472</v>
      </c>
      <c r="D534" s="7" t="str">
        <f t="shared" si="2"/>
        <v>320x50 </v>
      </c>
      <c r="E534" s="2" t="s">
        <v>156</v>
      </c>
      <c r="F534" s="2" t="s">
        <v>28</v>
      </c>
      <c r="G534" s="8" t="s">
        <v>689</v>
      </c>
      <c r="H534" s="2" t="s">
        <v>135</v>
      </c>
      <c r="I534" s="2" t="s">
        <v>31</v>
      </c>
      <c r="J534" s="2">
        <v>183230.0</v>
      </c>
      <c r="K534" s="2">
        <v>666.0</v>
      </c>
      <c r="L534" s="2">
        <v>155260.0</v>
      </c>
      <c r="M534" s="2">
        <v>169583.0</v>
      </c>
      <c r="N534" s="2">
        <v>34.0</v>
      </c>
      <c r="O534" s="3">
        <v>7863.469709</v>
      </c>
      <c r="P534" s="7" t="str">
        <f>VLOOKUP(A534,'New Data'!A:E,2,FALSE)</f>
        <v>Female</v>
      </c>
      <c r="Q534" s="7">
        <f>VLOOKUP(A534,'New Data'!A:E,3,FALSE)</f>
        <v>54</v>
      </c>
      <c r="R534" s="7" t="str">
        <f>VLOOKUP(A534,'New Data'!A:E,4,FALSE)</f>
        <v>Alaska</v>
      </c>
      <c r="S534" s="9">
        <f>VLOOKUP(A534,'New Data'!A:E,5,FALSE)</f>
        <v>45433</v>
      </c>
      <c r="T534" s="10">
        <f t="shared" si="3"/>
        <v>231.2785209</v>
      </c>
      <c r="U534" s="11">
        <f t="shared" si="4"/>
        <v>0.003634775965</v>
      </c>
      <c r="V534" s="12">
        <f t="shared" si="5"/>
        <v>11.80701158</v>
      </c>
      <c r="W534" s="10">
        <f t="shared" si="6"/>
        <v>42.91584189</v>
      </c>
      <c r="X534" s="11">
        <f t="shared" si="7"/>
        <v>0.01855591333</v>
      </c>
    </row>
    <row r="535">
      <c r="A535" s="7" t="str">
        <f t="shared" si="1"/>
        <v>KNDVK7610T</v>
      </c>
      <c r="B535" s="2" t="s">
        <v>1032</v>
      </c>
      <c r="C535" s="2" t="s">
        <v>1033</v>
      </c>
      <c r="D535" s="7" t="str">
        <f t="shared" si="2"/>
        <v>320x50 </v>
      </c>
      <c r="E535" s="2" t="s">
        <v>1034</v>
      </c>
      <c r="F535" s="2" t="s">
        <v>36</v>
      </c>
      <c r="G535" s="8" t="s">
        <v>181</v>
      </c>
      <c r="H535" s="2" t="s">
        <v>62</v>
      </c>
      <c r="I535" s="2" t="s">
        <v>31</v>
      </c>
      <c r="J535" s="2">
        <v>50838.0</v>
      </c>
      <c r="K535" s="2">
        <v>130.0</v>
      </c>
      <c r="L535" s="2">
        <v>23274.0</v>
      </c>
      <c r="M535" s="2">
        <v>35934.0</v>
      </c>
      <c r="N535" s="2">
        <v>11.0</v>
      </c>
      <c r="O535" s="3">
        <v>1521.372273</v>
      </c>
      <c r="P535" s="7" t="str">
        <f>VLOOKUP(A535,'New Data'!A:E,2,FALSE)</f>
        <v>Female</v>
      </c>
      <c r="Q535" s="7">
        <f>VLOOKUP(A535,'New Data'!A:E,3,FALSE)</f>
        <v>34</v>
      </c>
      <c r="R535" s="7" t="str">
        <f>VLOOKUP(A535,'New Data'!A:E,4,FALSE)</f>
        <v>Colorado</v>
      </c>
      <c r="S535" s="9">
        <f>VLOOKUP(A535,'New Data'!A:E,5,FALSE)</f>
        <v>45479</v>
      </c>
      <c r="T535" s="10">
        <f t="shared" si="3"/>
        <v>138.3065703</v>
      </c>
      <c r="U535" s="11">
        <f t="shared" si="4"/>
        <v>0.002557142295</v>
      </c>
      <c r="V535" s="12">
        <f t="shared" si="5"/>
        <v>11.70286364</v>
      </c>
      <c r="W535" s="10">
        <f t="shared" si="6"/>
        <v>29.92588758</v>
      </c>
      <c r="X535" s="11">
        <f t="shared" si="7"/>
        <v>0.02163735788</v>
      </c>
    </row>
    <row r="536">
      <c r="A536" s="7" t="str">
        <f t="shared" si="1"/>
        <v>JGLSA4329U</v>
      </c>
      <c r="B536" s="2" t="s">
        <v>1182</v>
      </c>
      <c r="C536" s="2" t="s">
        <v>1183</v>
      </c>
      <c r="D536" s="7" t="str">
        <f t="shared" si="2"/>
        <v>320x50 </v>
      </c>
      <c r="E536" s="2" t="s">
        <v>1184</v>
      </c>
      <c r="F536" s="2" t="s">
        <v>66</v>
      </c>
      <c r="G536" s="8" t="s">
        <v>93</v>
      </c>
      <c r="H536" s="2" t="s">
        <v>30</v>
      </c>
      <c r="I536" s="2" t="s">
        <v>31</v>
      </c>
      <c r="J536" s="2">
        <v>52582.0</v>
      </c>
      <c r="K536" s="2">
        <v>140.0</v>
      </c>
      <c r="L536" s="2">
        <v>22065.0</v>
      </c>
      <c r="M536" s="2">
        <v>46126.0</v>
      </c>
      <c r="N536" s="2">
        <v>10.0</v>
      </c>
      <c r="O536" s="3">
        <v>1631.741712</v>
      </c>
      <c r="P536" s="7" t="str">
        <f>VLOOKUP(A536,'New Data'!A:E,2,FALSE)</f>
        <v>Female</v>
      </c>
      <c r="Q536" s="7">
        <f>VLOOKUP(A536,'New Data'!A:E,3,FALSE)</f>
        <v>54</v>
      </c>
      <c r="R536" s="7" t="str">
        <f>VLOOKUP(A536,'New Data'!A:E,4,FALSE)</f>
        <v>Hawaii</v>
      </c>
      <c r="S536" s="9">
        <f>VLOOKUP(A536,'New Data'!A:E,5,FALSE)</f>
        <v>45131</v>
      </c>
      <c r="T536" s="10">
        <f t="shared" si="3"/>
        <v>163.1741712</v>
      </c>
      <c r="U536" s="11">
        <f t="shared" si="4"/>
        <v>0.002662508083</v>
      </c>
      <c r="V536" s="12">
        <f t="shared" si="5"/>
        <v>11.65529794</v>
      </c>
      <c r="W536" s="10">
        <f t="shared" si="6"/>
        <v>31.03232498</v>
      </c>
      <c r="X536" s="11">
        <f t="shared" si="7"/>
        <v>0.01901791488</v>
      </c>
    </row>
    <row r="537">
      <c r="A537" s="7" t="str">
        <f t="shared" si="1"/>
        <v>YJOKS4938A</v>
      </c>
      <c r="B537" s="2" t="s">
        <v>1815</v>
      </c>
      <c r="C537" s="2" t="s">
        <v>1816</v>
      </c>
      <c r="D537" s="7" t="str">
        <f t="shared" si="2"/>
        <v>300x250 </v>
      </c>
      <c r="E537" s="2" t="s">
        <v>1625</v>
      </c>
      <c r="F537" s="2" t="s">
        <v>66</v>
      </c>
      <c r="G537" s="8" t="s">
        <v>483</v>
      </c>
      <c r="H537" s="2" t="s">
        <v>30</v>
      </c>
      <c r="I537" s="2" t="s">
        <v>53</v>
      </c>
      <c r="J537" s="2">
        <v>32845.0</v>
      </c>
      <c r="K537" s="2">
        <v>164.0</v>
      </c>
      <c r="L537" s="2">
        <v>16163.0</v>
      </c>
      <c r="M537" s="2">
        <v>30368.0</v>
      </c>
      <c r="N537" s="2">
        <v>5.0</v>
      </c>
      <c r="O537" s="3">
        <v>1910.436686</v>
      </c>
      <c r="P537" s="7" t="str">
        <f>VLOOKUP(A537,'New Data'!A:E,2,FALSE)</f>
        <v>Female</v>
      </c>
      <c r="Q537" s="7">
        <f>VLOOKUP(A537,'New Data'!A:E,3,FALSE)</f>
        <v>49</v>
      </c>
      <c r="R537" s="7" t="str">
        <f>VLOOKUP(A537,'New Data'!A:E,4,FALSE)</f>
        <v>Alaska</v>
      </c>
      <c r="S537" s="9">
        <f>VLOOKUP(A537,'New Data'!A:E,5,FALSE)</f>
        <v>45092</v>
      </c>
      <c r="T537" s="10">
        <f t="shared" si="3"/>
        <v>382.0873372</v>
      </c>
      <c r="U537" s="11">
        <f t="shared" si="4"/>
        <v>0.004993149642</v>
      </c>
      <c r="V537" s="12">
        <f t="shared" si="5"/>
        <v>11.64900418</v>
      </c>
      <c r="W537" s="10">
        <f t="shared" si="6"/>
        <v>58.16522107</v>
      </c>
      <c r="X537" s="11">
        <f t="shared" si="7"/>
        <v>0.0152230172</v>
      </c>
    </row>
    <row r="538">
      <c r="A538" s="7" t="str">
        <f t="shared" si="1"/>
        <v>GFDFS4398C</v>
      </c>
      <c r="B538" s="2" t="s">
        <v>1686</v>
      </c>
      <c r="C538" s="2" t="s">
        <v>1687</v>
      </c>
      <c r="D538" s="7" t="str">
        <f t="shared" si="2"/>
        <v>300x250 </v>
      </c>
      <c r="E538" s="2" t="s">
        <v>1688</v>
      </c>
      <c r="F538" s="2" t="s">
        <v>41</v>
      </c>
      <c r="G538" s="8" t="s">
        <v>29</v>
      </c>
      <c r="H538" s="2" t="s">
        <v>71</v>
      </c>
      <c r="I538" s="2" t="s">
        <v>43</v>
      </c>
      <c r="J538" s="2">
        <v>161222.0</v>
      </c>
      <c r="K538" s="2">
        <v>500.0</v>
      </c>
      <c r="L538" s="2">
        <v>66740.0</v>
      </c>
      <c r="M538" s="2">
        <v>149743.0</v>
      </c>
      <c r="N538" s="2">
        <v>19.0</v>
      </c>
      <c r="O538" s="3">
        <v>5767.797381</v>
      </c>
      <c r="P538" s="7" t="str">
        <f>VLOOKUP(A538,'New Data'!A:E,2,FALSE)</f>
        <v>Male</v>
      </c>
      <c r="Q538" s="7">
        <f>VLOOKUP(A538,'New Data'!A:E,3,FALSE)</f>
        <v>49</v>
      </c>
      <c r="R538" s="7" t="str">
        <f>VLOOKUP(A538,'New Data'!A:E,4,FALSE)</f>
        <v>Oregon</v>
      </c>
      <c r="S538" s="9">
        <f>VLOOKUP(A538,'New Data'!A:E,5,FALSE)</f>
        <v>45480</v>
      </c>
      <c r="T538" s="10">
        <f t="shared" si="3"/>
        <v>303.5682832</v>
      </c>
      <c r="U538" s="11">
        <f t="shared" si="4"/>
        <v>0.003101313716</v>
      </c>
      <c r="V538" s="12">
        <f t="shared" si="5"/>
        <v>11.53559476</v>
      </c>
      <c r="W538" s="10">
        <f t="shared" si="6"/>
        <v>35.77549826</v>
      </c>
      <c r="X538" s="11">
        <f t="shared" si="7"/>
        <v>0.01178499212</v>
      </c>
    </row>
    <row r="539">
      <c r="A539" s="7" t="str">
        <f t="shared" si="1"/>
        <v>YAWMM0905I</v>
      </c>
      <c r="B539" s="2" t="s">
        <v>1419</v>
      </c>
      <c r="C539" s="2" t="s">
        <v>1420</v>
      </c>
      <c r="D539" s="7" t="str">
        <f t="shared" si="2"/>
        <v>300x250 </v>
      </c>
      <c r="E539" s="2" t="s">
        <v>1421</v>
      </c>
      <c r="F539" s="2" t="s">
        <v>66</v>
      </c>
      <c r="G539" s="8" t="s">
        <v>816</v>
      </c>
      <c r="H539" s="2" t="s">
        <v>30</v>
      </c>
      <c r="I539" s="2" t="s">
        <v>53</v>
      </c>
      <c r="J539" s="2">
        <v>38070.0</v>
      </c>
      <c r="K539" s="2">
        <v>146.0</v>
      </c>
      <c r="L539" s="2">
        <v>15253.0</v>
      </c>
      <c r="M539" s="2">
        <v>35453.0</v>
      </c>
      <c r="N539" s="2">
        <v>8.0</v>
      </c>
      <c r="O539" s="3">
        <v>1653.510777</v>
      </c>
      <c r="P539" s="7" t="str">
        <f>VLOOKUP(A539,'New Data'!A:E,2,FALSE)</f>
        <v>Female</v>
      </c>
      <c r="Q539" s="7">
        <f>VLOOKUP(A539,'New Data'!A:E,3,FALSE)</f>
        <v>39</v>
      </c>
      <c r="R539" s="7" t="str">
        <f>VLOOKUP(A539,'New Data'!A:E,4,FALSE)</f>
        <v>Iowa</v>
      </c>
      <c r="S539" s="9">
        <f>VLOOKUP(A539,'New Data'!A:E,5,FALSE)</f>
        <v>45265</v>
      </c>
      <c r="T539" s="10">
        <f t="shared" si="3"/>
        <v>206.6888471</v>
      </c>
      <c r="U539" s="11">
        <f t="shared" si="4"/>
        <v>0.003835040714</v>
      </c>
      <c r="V539" s="12">
        <f t="shared" si="5"/>
        <v>11.32541628</v>
      </c>
      <c r="W539" s="10">
        <f t="shared" si="6"/>
        <v>43.43343255</v>
      </c>
      <c r="X539" s="11">
        <f t="shared" si="7"/>
        <v>0.02101392172</v>
      </c>
    </row>
    <row r="540">
      <c r="A540" s="7" t="str">
        <f t="shared" si="1"/>
        <v>CUJSR0419H</v>
      </c>
      <c r="B540" s="2" t="s">
        <v>1707</v>
      </c>
      <c r="C540" s="2" t="s">
        <v>1708</v>
      </c>
      <c r="D540" s="7" t="str">
        <f t="shared" si="2"/>
        <v>320x50 </v>
      </c>
      <c r="E540" s="2" t="s">
        <v>1709</v>
      </c>
      <c r="F540" s="2" t="s">
        <v>41</v>
      </c>
      <c r="G540" s="8" t="s">
        <v>340</v>
      </c>
      <c r="H540" s="2" t="s">
        <v>476</v>
      </c>
      <c r="I540" s="2" t="s">
        <v>31</v>
      </c>
      <c r="J540" s="2">
        <v>66554.0</v>
      </c>
      <c r="K540" s="2">
        <v>169.0</v>
      </c>
      <c r="L540" s="2">
        <v>39206.0</v>
      </c>
      <c r="M540" s="2">
        <v>62109.0</v>
      </c>
      <c r="N540" s="2">
        <v>6.0</v>
      </c>
      <c r="O540" s="3">
        <v>1890.885935</v>
      </c>
      <c r="P540" s="7" t="str">
        <f>VLOOKUP(A540,'New Data'!A:E,2,FALSE)</f>
        <v>Male</v>
      </c>
      <c r="Q540" s="7">
        <f>VLOOKUP(A540,'New Data'!A:E,3,FALSE)</f>
        <v>49</v>
      </c>
      <c r="R540" s="7" t="str">
        <f>VLOOKUP(A540,'New Data'!A:E,4,FALSE)</f>
        <v>Connecticut</v>
      </c>
      <c r="S540" s="9">
        <f>VLOOKUP(A540,'New Data'!A:E,5,FALSE)</f>
        <v>45376</v>
      </c>
      <c r="T540" s="10">
        <f t="shared" si="3"/>
        <v>315.1476558</v>
      </c>
      <c r="U540" s="11">
        <f t="shared" si="4"/>
        <v>0.002539291402</v>
      </c>
      <c r="V540" s="12">
        <f t="shared" si="5"/>
        <v>11.18867417</v>
      </c>
      <c r="W540" s="10">
        <f t="shared" si="6"/>
        <v>28.41130413</v>
      </c>
      <c r="X540" s="11">
        <f t="shared" si="7"/>
        <v>0.009015235748</v>
      </c>
    </row>
    <row r="541">
      <c r="A541" s="7" t="str">
        <f t="shared" si="1"/>
        <v>CUZSG1386K</v>
      </c>
      <c r="B541" s="2" t="s">
        <v>941</v>
      </c>
      <c r="C541" s="2" t="s">
        <v>942</v>
      </c>
      <c r="D541" s="7" t="str">
        <f t="shared" si="2"/>
        <v>320x50 </v>
      </c>
      <c r="E541" s="2" t="s">
        <v>943</v>
      </c>
      <c r="F541" s="2" t="s">
        <v>36</v>
      </c>
      <c r="G541" s="8" t="s">
        <v>157</v>
      </c>
      <c r="H541" s="2" t="s">
        <v>30</v>
      </c>
      <c r="I541" s="2" t="s">
        <v>31</v>
      </c>
      <c r="J541" s="2">
        <v>272509.0</v>
      </c>
      <c r="K541" s="2">
        <v>736.0</v>
      </c>
      <c r="L541" s="2">
        <v>89526.0</v>
      </c>
      <c r="M541" s="2">
        <v>237859.0</v>
      </c>
      <c r="N541" s="2">
        <v>69.0</v>
      </c>
      <c r="O541" s="3">
        <v>8168.347077</v>
      </c>
      <c r="P541" s="7" t="str">
        <f>VLOOKUP(A541,'New Data'!A:E,2,FALSE)</f>
        <v>Female</v>
      </c>
      <c r="Q541" s="7">
        <f>VLOOKUP(A541,'New Data'!A:E,3,FALSE)</f>
        <v>29</v>
      </c>
      <c r="R541" s="7" t="str">
        <f>VLOOKUP(A541,'New Data'!A:E,4,FALSE)</f>
        <v>Virginia</v>
      </c>
      <c r="S541" s="9">
        <f>VLOOKUP(A541,'New Data'!A:E,5,FALSE)</f>
        <v>45559</v>
      </c>
      <c r="T541" s="10">
        <f t="shared" si="3"/>
        <v>118.3818417</v>
      </c>
      <c r="U541" s="11">
        <f t="shared" si="4"/>
        <v>0.00270082823</v>
      </c>
      <c r="V541" s="12">
        <f t="shared" si="5"/>
        <v>11.09829766</v>
      </c>
      <c r="W541" s="10">
        <f t="shared" si="6"/>
        <v>29.97459562</v>
      </c>
      <c r="X541" s="11">
        <f t="shared" si="7"/>
        <v>0.02532026465</v>
      </c>
    </row>
    <row r="542">
      <c r="A542" s="7" t="str">
        <f t="shared" si="1"/>
        <v>QOVXZ1547U</v>
      </c>
      <c r="B542" s="2" t="s">
        <v>1264</v>
      </c>
      <c r="C542" s="2" t="s">
        <v>1265</v>
      </c>
      <c r="D542" s="7" t="str">
        <f t="shared" si="2"/>
        <v>300x250 </v>
      </c>
      <c r="E542" s="2" t="s">
        <v>1266</v>
      </c>
      <c r="F542" s="2" t="s">
        <v>36</v>
      </c>
      <c r="G542" s="8" t="s">
        <v>871</v>
      </c>
      <c r="H542" s="2" t="s">
        <v>30</v>
      </c>
      <c r="I542" s="2" t="s">
        <v>31</v>
      </c>
      <c r="J542" s="2">
        <v>198163.0</v>
      </c>
      <c r="K542" s="2">
        <v>469.0</v>
      </c>
      <c r="L542" s="2">
        <v>76695.0</v>
      </c>
      <c r="M542" s="2">
        <v>183585.0</v>
      </c>
      <c r="N542" s="2">
        <v>31.0</v>
      </c>
      <c r="O542" s="3">
        <v>5204.313768</v>
      </c>
      <c r="P542" s="7" t="str">
        <f>VLOOKUP(A542,'New Data'!A:E,2,FALSE)</f>
        <v>Male</v>
      </c>
      <c r="Q542" s="7">
        <f>VLOOKUP(A542,'New Data'!A:E,3,FALSE)</f>
        <v>59</v>
      </c>
      <c r="R542" s="7" t="str">
        <f>VLOOKUP(A542,'New Data'!A:E,4,FALSE)</f>
        <v>South Carolina</v>
      </c>
      <c r="S542" s="9">
        <f>VLOOKUP(A542,'New Data'!A:E,5,FALSE)</f>
        <v>45368</v>
      </c>
      <c r="T542" s="10">
        <f t="shared" si="3"/>
        <v>167.8810893</v>
      </c>
      <c r="U542" s="11">
        <f t="shared" si="4"/>
        <v>0.002366738493</v>
      </c>
      <c r="V542" s="12">
        <f t="shared" si="5"/>
        <v>11.09661784</v>
      </c>
      <c r="W542" s="10">
        <f t="shared" si="6"/>
        <v>26.26279259</v>
      </c>
      <c r="X542" s="11">
        <f t="shared" si="7"/>
        <v>0.01564368727</v>
      </c>
    </row>
    <row r="543">
      <c r="A543" s="7" t="str">
        <f t="shared" si="1"/>
        <v>OBEFA3199W</v>
      </c>
      <c r="B543" s="2" t="s">
        <v>1704</v>
      </c>
      <c r="C543" s="2" t="s">
        <v>1705</v>
      </c>
      <c r="D543" s="7" t="str">
        <f t="shared" si="2"/>
        <v>320x50 </v>
      </c>
      <c r="E543" s="2" t="s">
        <v>1706</v>
      </c>
      <c r="F543" s="2" t="s">
        <v>36</v>
      </c>
      <c r="G543" s="8" t="s">
        <v>1301</v>
      </c>
      <c r="H543" s="2" t="s">
        <v>212</v>
      </c>
      <c r="I543" s="2" t="s">
        <v>31</v>
      </c>
      <c r="J543" s="2">
        <v>111624.0</v>
      </c>
      <c r="K543" s="2">
        <v>590.0</v>
      </c>
      <c r="L543" s="2">
        <v>40343.0</v>
      </c>
      <c r="M543" s="2">
        <v>101306.0</v>
      </c>
      <c r="N543" s="2">
        <v>21.0</v>
      </c>
      <c r="O543" s="3">
        <v>6510.446656</v>
      </c>
      <c r="P543" s="7" t="str">
        <f>VLOOKUP(A543,'New Data'!A:E,2,FALSE)</f>
        <v>Male</v>
      </c>
      <c r="Q543" s="7">
        <f>VLOOKUP(A543,'New Data'!A:E,3,FALSE)</f>
        <v>47</v>
      </c>
      <c r="R543" s="7" t="str">
        <f>VLOOKUP(A543,'New Data'!A:E,4,FALSE)</f>
        <v>South Carolina</v>
      </c>
      <c r="S543" s="9">
        <f>VLOOKUP(A543,'New Data'!A:E,5,FALSE)</f>
        <v>45074</v>
      </c>
      <c r="T543" s="10">
        <f t="shared" si="3"/>
        <v>310.0212693</v>
      </c>
      <c r="U543" s="11">
        <f t="shared" si="4"/>
        <v>0.005285601663</v>
      </c>
      <c r="V543" s="12">
        <f t="shared" si="5"/>
        <v>11.03465535</v>
      </c>
      <c r="W543" s="10">
        <f t="shared" si="6"/>
        <v>58.32479266</v>
      </c>
      <c r="X543" s="11">
        <f t="shared" si="7"/>
        <v>0.01881315846</v>
      </c>
    </row>
    <row r="544">
      <c r="A544" s="7" t="str">
        <f t="shared" si="1"/>
        <v>YWOKG0142J</v>
      </c>
      <c r="B544" s="2" t="s">
        <v>1563</v>
      </c>
      <c r="C544" s="2" t="s">
        <v>1564</v>
      </c>
      <c r="D544" s="7" t="str">
        <f t="shared" si="2"/>
        <v>300x250 </v>
      </c>
      <c r="E544" s="2" t="s">
        <v>343</v>
      </c>
      <c r="F544" s="2" t="s">
        <v>66</v>
      </c>
      <c r="G544" s="8" t="s">
        <v>918</v>
      </c>
      <c r="H544" s="2" t="s">
        <v>89</v>
      </c>
      <c r="I544" s="2" t="s">
        <v>31</v>
      </c>
      <c r="J544" s="2">
        <v>61227.0</v>
      </c>
      <c r="K544" s="2">
        <v>174.0</v>
      </c>
      <c r="L544" s="2">
        <v>10434.0</v>
      </c>
      <c r="M544" s="2">
        <v>53104.0</v>
      </c>
      <c r="N544" s="2">
        <v>8.0</v>
      </c>
      <c r="O544" s="3">
        <v>1919.553678</v>
      </c>
      <c r="P544" s="7" t="str">
        <f>VLOOKUP(A544,'New Data'!A:E,2,FALSE)</f>
        <v>Female</v>
      </c>
      <c r="Q544" s="7">
        <f>VLOOKUP(A544,'New Data'!A:E,3,FALSE)</f>
        <v>51</v>
      </c>
      <c r="R544" s="7" t="str">
        <f>VLOOKUP(A544,'New Data'!A:E,4,FALSE)</f>
        <v>Mississippi</v>
      </c>
      <c r="S544" s="9">
        <f>VLOOKUP(A544,'New Data'!A:E,5,FALSE)</f>
        <v>45353</v>
      </c>
      <c r="T544" s="10">
        <f t="shared" si="3"/>
        <v>239.9442098</v>
      </c>
      <c r="U544" s="11">
        <f t="shared" si="4"/>
        <v>0.002841883483</v>
      </c>
      <c r="V544" s="12">
        <f t="shared" si="5"/>
        <v>11.03191769</v>
      </c>
      <c r="W544" s="10">
        <f t="shared" si="6"/>
        <v>31.35142467</v>
      </c>
      <c r="X544" s="11">
        <f t="shared" si="7"/>
        <v>0.01306613096</v>
      </c>
    </row>
    <row r="545">
      <c r="A545" s="7" t="str">
        <f t="shared" si="1"/>
        <v>ARBEB1229T</v>
      </c>
      <c r="B545" s="2" t="s">
        <v>2233</v>
      </c>
      <c r="C545" s="2" t="s">
        <v>2234</v>
      </c>
      <c r="D545" s="7" t="str">
        <f t="shared" si="2"/>
        <v>300x250 </v>
      </c>
      <c r="E545" s="2" t="s">
        <v>1152</v>
      </c>
      <c r="F545" s="2" t="s">
        <v>36</v>
      </c>
      <c r="G545" s="8" t="s">
        <v>207</v>
      </c>
      <c r="H545" s="2" t="s">
        <v>62</v>
      </c>
      <c r="I545" s="2" t="s">
        <v>53</v>
      </c>
      <c r="J545" s="2">
        <v>57257.0</v>
      </c>
      <c r="K545" s="2">
        <v>167.0</v>
      </c>
      <c r="L545" s="2">
        <v>3797.0</v>
      </c>
      <c r="M545" s="2">
        <v>51520.0</v>
      </c>
      <c r="N545" s="2">
        <v>1.0</v>
      </c>
      <c r="O545" s="3">
        <v>1841.358126</v>
      </c>
      <c r="P545" s="7" t="str">
        <f>VLOOKUP(A545,'New Data'!A:E,2,FALSE)</f>
        <v>Male</v>
      </c>
      <c r="Q545" s="7">
        <f>VLOOKUP(A545,'New Data'!A:E,3,FALSE)</f>
        <v>40</v>
      </c>
      <c r="R545" s="7" t="str">
        <f>VLOOKUP(A545,'New Data'!A:E,4,FALSE)</f>
        <v>Alabama</v>
      </c>
      <c r="S545" s="9">
        <f>VLOOKUP(A545,'New Data'!A:E,5,FALSE)</f>
        <v>45478</v>
      </c>
      <c r="T545" s="10">
        <f t="shared" si="3"/>
        <v>1841.358126</v>
      </c>
      <c r="U545" s="11">
        <f t="shared" si="4"/>
        <v>0.002916673944</v>
      </c>
      <c r="V545" s="12">
        <f t="shared" si="5"/>
        <v>11.02609656</v>
      </c>
      <c r="W545" s="10">
        <f t="shared" si="6"/>
        <v>32.15952855</v>
      </c>
      <c r="X545" s="11">
        <f t="shared" si="7"/>
        <v>0.001746511344</v>
      </c>
    </row>
    <row r="546">
      <c r="A546" s="7" t="str">
        <f t="shared" si="1"/>
        <v>YJOKS4938A</v>
      </c>
      <c r="B546" s="2" t="s">
        <v>846</v>
      </c>
      <c r="C546" s="2" t="s">
        <v>847</v>
      </c>
      <c r="D546" s="7" t="str">
        <f t="shared" si="2"/>
        <v>320x50 </v>
      </c>
      <c r="E546" s="2" t="s">
        <v>848</v>
      </c>
      <c r="F546" s="2" t="s">
        <v>28</v>
      </c>
      <c r="G546" s="8" t="s">
        <v>102</v>
      </c>
      <c r="H546" s="2" t="s">
        <v>30</v>
      </c>
      <c r="I546" s="2" t="s">
        <v>31</v>
      </c>
      <c r="J546" s="2">
        <v>33069.0</v>
      </c>
      <c r="K546" s="2">
        <v>140.0</v>
      </c>
      <c r="L546" s="2">
        <v>17744.0</v>
      </c>
      <c r="M546" s="2">
        <v>31192.0</v>
      </c>
      <c r="N546" s="2">
        <v>14.0</v>
      </c>
      <c r="O546" s="3">
        <v>1543.310611</v>
      </c>
      <c r="P546" s="7" t="str">
        <f>VLOOKUP(A546,'New Data'!A:E,2,FALSE)</f>
        <v>Female</v>
      </c>
      <c r="Q546" s="7">
        <f>VLOOKUP(A546,'New Data'!A:E,3,FALSE)</f>
        <v>49</v>
      </c>
      <c r="R546" s="7" t="str">
        <f>VLOOKUP(A546,'New Data'!A:E,4,FALSE)</f>
        <v>Alaska</v>
      </c>
      <c r="S546" s="9">
        <f>VLOOKUP(A546,'New Data'!A:E,5,FALSE)</f>
        <v>45092</v>
      </c>
      <c r="T546" s="10">
        <f t="shared" si="3"/>
        <v>110.2364722</v>
      </c>
      <c r="U546" s="11">
        <f t="shared" si="4"/>
        <v>0.004233572228</v>
      </c>
      <c r="V546" s="12">
        <f t="shared" si="5"/>
        <v>11.02364722</v>
      </c>
      <c r="W546" s="10">
        <f t="shared" si="6"/>
        <v>46.66940673</v>
      </c>
      <c r="X546" s="11">
        <f t="shared" si="7"/>
        <v>0.04233572228</v>
      </c>
    </row>
    <row r="547">
      <c r="A547" s="7" t="str">
        <f t="shared" si="1"/>
        <v>WOAJS6397Q</v>
      </c>
      <c r="B547" s="2" t="s">
        <v>2225</v>
      </c>
      <c r="C547" s="2" t="s">
        <v>2226</v>
      </c>
      <c r="D547" s="7" t="str">
        <f t="shared" si="2"/>
        <v>300x250 </v>
      </c>
      <c r="E547" s="2" t="s">
        <v>448</v>
      </c>
      <c r="F547" s="2" t="s">
        <v>66</v>
      </c>
      <c r="G547" s="8" t="s">
        <v>387</v>
      </c>
      <c r="H547" s="2" t="s">
        <v>30</v>
      </c>
      <c r="I547" s="2" t="s">
        <v>31</v>
      </c>
      <c r="J547" s="2">
        <v>109128.0</v>
      </c>
      <c r="K547" s="2">
        <v>470.0</v>
      </c>
      <c r="L547" s="2">
        <v>38487.0</v>
      </c>
      <c r="M547" s="2">
        <v>90615.0</v>
      </c>
      <c r="N547" s="2">
        <v>3.0</v>
      </c>
      <c r="O547" s="3">
        <v>5153.117204</v>
      </c>
      <c r="P547" s="7" t="str">
        <f>VLOOKUP(A547,'New Data'!A:E,2,FALSE)</f>
        <v>Male</v>
      </c>
      <c r="Q547" s="7">
        <f>VLOOKUP(A547,'New Data'!A:E,3,FALSE)</f>
        <v>57</v>
      </c>
      <c r="R547" s="7" t="str">
        <f>VLOOKUP(A547,'New Data'!A:E,4,FALSE)</f>
        <v>Rhode Island</v>
      </c>
      <c r="S547" s="9">
        <f>VLOOKUP(A547,'New Data'!A:E,5,FALSE)</f>
        <v>45383</v>
      </c>
      <c r="T547" s="10">
        <f t="shared" si="3"/>
        <v>1717.705735</v>
      </c>
      <c r="U547" s="11">
        <f t="shared" si="4"/>
        <v>0.004306868998</v>
      </c>
      <c r="V547" s="12">
        <f t="shared" si="5"/>
        <v>10.96407916</v>
      </c>
      <c r="W547" s="10">
        <f t="shared" si="6"/>
        <v>47.22085261</v>
      </c>
      <c r="X547" s="11">
        <f t="shared" si="7"/>
        <v>0.002749065318</v>
      </c>
    </row>
    <row r="548">
      <c r="A548" s="7" t="str">
        <f t="shared" si="1"/>
        <v>MSTKW0021I</v>
      </c>
      <c r="B548" s="2" t="s">
        <v>472</v>
      </c>
      <c r="C548" s="2" t="s">
        <v>473</v>
      </c>
      <c r="D548" s="7" t="str">
        <f t="shared" si="2"/>
        <v>300x250 </v>
      </c>
      <c r="E548" s="2" t="s">
        <v>474</v>
      </c>
      <c r="F548" s="2" t="s">
        <v>66</v>
      </c>
      <c r="G548" s="8" t="s">
        <v>475</v>
      </c>
      <c r="H548" s="2" t="s">
        <v>476</v>
      </c>
      <c r="I548" s="2" t="s">
        <v>53</v>
      </c>
      <c r="J548" s="2">
        <v>35043.0</v>
      </c>
      <c r="K548" s="2">
        <v>140.0</v>
      </c>
      <c r="L548" s="2">
        <v>20942.0</v>
      </c>
      <c r="M548" s="2">
        <v>33479.0</v>
      </c>
      <c r="N548" s="2">
        <v>24.0</v>
      </c>
      <c r="O548" s="3">
        <v>1527.97628</v>
      </c>
      <c r="P548" s="7" t="str">
        <f>VLOOKUP(A548,'New Data'!A:E,2,FALSE)</f>
        <v>Male</v>
      </c>
      <c r="Q548" s="7">
        <f>VLOOKUP(A548,'New Data'!A:E,3,FALSE)</f>
        <v>51</v>
      </c>
      <c r="R548" s="7" t="str">
        <f>VLOOKUP(A548,'New Data'!A:E,4,FALSE)</f>
        <v>Florida</v>
      </c>
      <c r="S548" s="9">
        <f>VLOOKUP(A548,'New Data'!A:E,5,FALSE)</f>
        <v>45401</v>
      </c>
      <c r="T548" s="10">
        <f t="shared" si="3"/>
        <v>63.66567833</v>
      </c>
      <c r="U548" s="11">
        <f t="shared" si="4"/>
        <v>0.003995091744</v>
      </c>
      <c r="V548" s="12">
        <f t="shared" si="5"/>
        <v>10.91411629</v>
      </c>
      <c r="W548" s="10">
        <f t="shared" si="6"/>
        <v>43.60289587</v>
      </c>
      <c r="X548" s="11">
        <f t="shared" si="7"/>
        <v>0.06848728705</v>
      </c>
    </row>
    <row r="549">
      <c r="A549" s="7" t="str">
        <f t="shared" si="1"/>
        <v>KSREK1687R</v>
      </c>
      <c r="B549" s="2" t="s">
        <v>1946</v>
      </c>
      <c r="C549" s="2" t="s">
        <v>1947</v>
      </c>
      <c r="D549" s="7" t="str">
        <f t="shared" si="2"/>
        <v>300x250 </v>
      </c>
      <c r="E549" s="2" t="s">
        <v>692</v>
      </c>
      <c r="F549" s="2" t="s">
        <v>36</v>
      </c>
      <c r="G549" s="8" t="s">
        <v>479</v>
      </c>
      <c r="H549" s="2" t="s">
        <v>48</v>
      </c>
      <c r="I549" s="2" t="s">
        <v>31</v>
      </c>
      <c r="J549" s="2">
        <v>37355.0</v>
      </c>
      <c r="K549" s="2">
        <v>145.0</v>
      </c>
      <c r="L549" s="2">
        <v>17138.0</v>
      </c>
      <c r="M549" s="2">
        <v>35689.0</v>
      </c>
      <c r="N549" s="2">
        <v>3.0</v>
      </c>
      <c r="O549" s="3">
        <v>1577.366086</v>
      </c>
      <c r="P549" s="7" t="str">
        <f>VLOOKUP(A549,'New Data'!A:E,2,FALSE)</f>
        <v>Female</v>
      </c>
      <c r="Q549" s="7">
        <f>VLOOKUP(A549,'New Data'!A:E,3,FALSE)</f>
        <v>59</v>
      </c>
      <c r="R549" s="7" t="str">
        <f>VLOOKUP(A549,'New Data'!A:E,4,FALSE)</f>
        <v>Massachusetts</v>
      </c>
      <c r="S549" s="9">
        <f>VLOOKUP(A549,'New Data'!A:E,5,FALSE)</f>
        <v>45229</v>
      </c>
      <c r="T549" s="10">
        <f t="shared" si="3"/>
        <v>525.7886953</v>
      </c>
      <c r="U549" s="11">
        <f t="shared" si="4"/>
        <v>0.003881675813</v>
      </c>
      <c r="V549" s="12">
        <f t="shared" si="5"/>
        <v>10.8783868</v>
      </c>
      <c r="W549" s="10">
        <f t="shared" si="6"/>
        <v>42.22637093</v>
      </c>
      <c r="X549" s="11">
        <f t="shared" si="7"/>
        <v>0.008031053407</v>
      </c>
    </row>
    <row r="550">
      <c r="A550" s="7" t="str">
        <f t="shared" si="1"/>
        <v>EHBUT5002W</v>
      </c>
      <c r="B550" s="2" t="s">
        <v>2116</v>
      </c>
      <c r="C550" s="2" t="s">
        <v>2117</v>
      </c>
      <c r="D550" s="7" t="str">
        <f t="shared" si="2"/>
        <v>300x250 </v>
      </c>
      <c r="E550" s="2" t="s">
        <v>2118</v>
      </c>
      <c r="F550" s="2" t="s">
        <v>41</v>
      </c>
      <c r="G550" s="8" t="s">
        <v>1880</v>
      </c>
      <c r="H550" s="2" t="s">
        <v>62</v>
      </c>
      <c r="I550" s="2" t="s">
        <v>31</v>
      </c>
      <c r="J550" s="2">
        <v>121991.0</v>
      </c>
      <c r="K550" s="2">
        <v>369.0</v>
      </c>
      <c r="L550" s="2">
        <v>43079.0</v>
      </c>
      <c r="M550" s="2">
        <v>99312.0</v>
      </c>
      <c r="N550" s="2">
        <v>4.0</v>
      </c>
      <c r="O550" s="3">
        <v>3993.214585</v>
      </c>
      <c r="P550" s="7" t="str">
        <f>VLOOKUP(A550,'New Data'!A:E,2,FALSE)</f>
        <v>Male</v>
      </c>
      <c r="Q550" s="7">
        <f>VLOOKUP(A550,'New Data'!A:E,3,FALSE)</f>
        <v>37</v>
      </c>
      <c r="R550" s="7" t="str">
        <f>VLOOKUP(A550,'New Data'!A:E,4,FALSE)</f>
        <v>Oklahoma</v>
      </c>
      <c r="S550" s="9">
        <f>VLOOKUP(A550,'New Data'!A:E,5,FALSE)</f>
        <v>45356</v>
      </c>
      <c r="T550" s="10">
        <f t="shared" si="3"/>
        <v>998.3036463</v>
      </c>
      <c r="U550" s="11">
        <f t="shared" si="4"/>
        <v>0.003024813306</v>
      </c>
      <c r="V550" s="12">
        <f t="shared" si="5"/>
        <v>10.82171974</v>
      </c>
      <c r="W550" s="10">
        <f t="shared" si="6"/>
        <v>32.73368187</v>
      </c>
      <c r="X550" s="11">
        <f t="shared" si="7"/>
        <v>0.003278930413</v>
      </c>
    </row>
    <row r="551">
      <c r="A551" s="7" t="str">
        <f t="shared" si="1"/>
        <v>HGETU3242K</v>
      </c>
      <c r="B551" s="2" t="s">
        <v>1518</v>
      </c>
      <c r="C551" s="2" t="s">
        <v>1519</v>
      </c>
      <c r="D551" s="7" t="str">
        <f t="shared" si="2"/>
        <v>300x250 </v>
      </c>
      <c r="E551" s="2" t="s">
        <v>803</v>
      </c>
      <c r="F551" s="2" t="s">
        <v>28</v>
      </c>
      <c r="G551" s="8" t="s">
        <v>29</v>
      </c>
      <c r="H551" s="2" t="s">
        <v>30</v>
      </c>
      <c r="I551" s="2" t="s">
        <v>53</v>
      </c>
      <c r="J551" s="2">
        <v>55692.0</v>
      </c>
      <c r="K551" s="2">
        <v>184.0</v>
      </c>
      <c r="L551" s="2">
        <v>3596.0</v>
      </c>
      <c r="M551" s="2">
        <v>51209.0</v>
      </c>
      <c r="N551" s="2">
        <v>9.0</v>
      </c>
      <c r="O551" s="3">
        <v>1981.050288</v>
      </c>
      <c r="P551" s="7" t="str">
        <f>VLOOKUP(A551,'New Data'!A:E,2,FALSE)</f>
        <v>Male</v>
      </c>
      <c r="Q551" s="7">
        <f>VLOOKUP(A551,'New Data'!A:E,3,FALSE)</f>
        <v>31</v>
      </c>
      <c r="R551" s="7" t="str">
        <f>VLOOKUP(A551,'New Data'!A:E,4,FALSE)</f>
        <v>Maine</v>
      </c>
      <c r="S551" s="9">
        <f>VLOOKUP(A551,'New Data'!A:E,5,FALSE)</f>
        <v>45149</v>
      </c>
      <c r="T551" s="10">
        <f t="shared" si="3"/>
        <v>220.1166987</v>
      </c>
      <c r="U551" s="11">
        <f t="shared" si="4"/>
        <v>0.003303885657</v>
      </c>
      <c r="V551" s="12">
        <f t="shared" si="5"/>
        <v>10.76657765</v>
      </c>
      <c r="W551" s="10">
        <f t="shared" si="6"/>
        <v>35.57154148</v>
      </c>
      <c r="X551" s="11">
        <f t="shared" si="7"/>
        <v>0.01616031028</v>
      </c>
    </row>
    <row r="552">
      <c r="A552" s="7" t="str">
        <f t="shared" si="1"/>
        <v>GLOSR9987H</v>
      </c>
      <c r="B552" s="2" t="s">
        <v>1195</v>
      </c>
      <c r="C552" s="2" t="s">
        <v>1196</v>
      </c>
      <c r="D552" s="7" t="str">
        <f t="shared" si="2"/>
        <v>320x50 </v>
      </c>
      <c r="E552" s="2" t="s">
        <v>1197</v>
      </c>
      <c r="F552" s="2" t="s">
        <v>28</v>
      </c>
      <c r="G552" s="8" t="s">
        <v>93</v>
      </c>
      <c r="H552" s="2" t="s">
        <v>30</v>
      </c>
      <c r="I552" s="2" t="s">
        <v>31</v>
      </c>
      <c r="J552" s="2">
        <v>232470.0</v>
      </c>
      <c r="K552" s="2">
        <v>504.0</v>
      </c>
      <c r="L552" s="2">
        <v>40870.0</v>
      </c>
      <c r="M552" s="2">
        <v>195447.0</v>
      </c>
      <c r="N552" s="2">
        <v>36.0</v>
      </c>
      <c r="O552" s="3">
        <v>5401.365085</v>
      </c>
      <c r="P552" s="7" t="str">
        <f>VLOOKUP(A552,'New Data'!A:E,2,FALSE)</f>
        <v>Female</v>
      </c>
      <c r="Q552" s="7">
        <f>VLOOKUP(A552,'New Data'!A:E,3,FALSE)</f>
        <v>61</v>
      </c>
      <c r="R552" s="7" t="str">
        <f>VLOOKUP(A552,'New Data'!A:E,4,FALSE)</f>
        <v>North Dakota</v>
      </c>
      <c r="S552" s="9">
        <f>VLOOKUP(A552,'New Data'!A:E,5,FALSE)</f>
        <v>45274</v>
      </c>
      <c r="T552" s="10">
        <f t="shared" si="3"/>
        <v>150.037919</v>
      </c>
      <c r="U552" s="11">
        <f t="shared" si="4"/>
        <v>0.00216802168</v>
      </c>
      <c r="V552" s="12">
        <f t="shared" si="5"/>
        <v>10.71699422</v>
      </c>
      <c r="W552" s="10">
        <f t="shared" si="6"/>
        <v>23.23467581</v>
      </c>
      <c r="X552" s="11">
        <f t="shared" si="7"/>
        <v>0.01548586914</v>
      </c>
    </row>
    <row r="553">
      <c r="A553" s="7" t="str">
        <f t="shared" si="1"/>
        <v>WKMPV6304C</v>
      </c>
      <c r="B553" s="2" t="s">
        <v>2267</v>
      </c>
      <c r="C553" s="2" t="s">
        <v>2268</v>
      </c>
      <c r="D553" s="7" t="str">
        <f t="shared" si="2"/>
        <v>300x250 </v>
      </c>
      <c r="E553" s="2" t="s">
        <v>1427</v>
      </c>
      <c r="F553" s="2" t="s">
        <v>66</v>
      </c>
      <c r="G553" s="8" t="s">
        <v>114</v>
      </c>
      <c r="H553" s="2" t="s">
        <v>139</v>
      </c>
      <c r="I553" s="2" t="s">
        <v>43</v>
      </c>
      <c r="J553" s="2">
        <v>114194.0</v>
      </c>
      <c r="K553" s="2">
        <v>380.0</v>
      </c>
      <c r="L553" s="2">
        <v>50923.0</v>
      </c>
      <c r="M553" s="2">
        <v>104074.0</v>
      </c>
      <c r="N553" s="2">
        <v>2.0</v>
      </c>
      <c r="O553" s="3">
        <v>4036.089376</v>
      </c>
      <c r="P553" s="7" t="str">
        <f>VLOOKUP(A553,'New Data'!A:E,2,FALSE)</f>
        <v>Female</v>
      </c>
      <c r="Q553" s="7">
        <f>VLOOKUP(A553,'New Data'!A:E,3,FALSE)</f>
        <v>48</v>
      </c>
      <c r="R553" s="7" t="str">
        <f>VLOOKUP(A553,'New Data'!A:E,4,FALSE)</f>
        <v>Indiana</v>
      </c>
      <c r="S553" s="9">
        <f>VLOOKUP(A553,'New Data'!A:E,5,FALSE)</f>
        <v>45558</v>
      </c>
      <c r="T553" s="10">
        <f t="shared" si="3"/>
        <v>2018.044688</v>
      </c>
      <c r="U553" s="11">
        <f t="shared" si="4"/>
        <v>0.003327670456</v>
      </c>
      <c r="V553" s="12">
        <f t="shared" si="5"/>
        <v>10.62128783</v>
      </c>
      <c r="W553" s="10">
        <f t="shared" si="6"/>
        <v>35.34414572</v>
      </c>
      <c r="X553" s="11">
        <f t="shared" si="7"/>
        <v>0.001751405503</v>
      </c>
    </row>
    <row r="554">
      <c r="A554" s="7" t="str">
        <f t="shared" si="1"/>
        <v>DLRVS3201A</v>
      </c>
      <c r="B554" s="2" t="s">
        <v>1908</v>
      </c>
      <c r="C554" s="2" t="s">
        <v>1909</v>
      </c>
      <c r="D554" s="7" t="str">
        <f t="shared" si="2"/>
        <v>320x50 </v>
      </c>
      <c r="E554" s="2" t="s">
        <v>1910</v>
      </c>
      <c r="F554" s="2" t="s">
        <v>28</v>
      </c>
      <c r="G554" s="8" t="s">
        <v>114</v>
      </c>
      <c r="H554" s="2" t="s">
        <v>30</v>
      </c>
      <c r="I554" s="2" t="s">
        <v>31</v>
      </c>
      <c r="J554" s="2">
        <v>85280.0</v>
      </c>
      <c r="K554" s="2">
        <v>211.0</v>
      </c>
      <c r="L554" s="2">
        <v>35860.0</v>
      </c>
      <c r="M554" s="2">
        <v>79837.0</v>
      </c>
      <c r="N554" s="2">
        <v>5.0</v>
      </c>
      <c r="O554" s="3">
        <v>2217.932092</v>
      </c>
      <c r="P554" s="7" t="str">
        <f>VLOOKUP(A554,'New Data'!A:E,2,FALSE)</f>
        <v>Male</v>
      </c>
      <c r="Q554" s="7">
        <f>VLOOKUP(A554,'New Data'!A:E,3,FALSE)</f>
        <v>20</v>
      </c>
      <c r="R554" s="7" t="str">
        <f>VLOOKUP(A554,'New Data'!A:E,4,FALSE)</f>
        <v>Virginia</v>
      </c>
      <c r="S554" s="9">
        <f>VLOOKUP(A554,'New Data'!A:E,5,FALSE)</f>
        <v>45531</v>
      </c>
      <c r="T554" s="10">
        <f t="shared" si="3"/>
        <v>443.5864184</v>
      </c>
      <c r="U554" s="11">
        <f t="shared" si="4"/>
        <v>0.002474202627</v>
      </c>
      <c r="V554" s="12">
        <f t="shared" si="5"/>
        <v>10.5115265</v>
      </c>
      <c r="W554" s="10">
        <f t="shared" si="6"/>
        <v>26.00764648</v>
      </c>
      <c r="X554" s="11">
        <f t="shared" si="7"/>
        <v>0.0058630394</v>
      </c>
    </row>
    <row r="555">
      <c r="A555" s="7" t="str">
        <f t="shared" si="1"/>
        <v>HCZPH4346B</v>
      </c>
      <c r="B555" s="2" t="s">
        <v>1520</v>
      </c>
      <c r="C555" s="2" t="s">
        <v>1521</v>
      </c>
      <c r="D555" s="7" t="str">
        <f t="shared" si="2"/>
        <v>300x50 </v>
      </c>
      <c r="E555" s="2" t="s">
        <v>1522</v>
      </c>
      <c r="F555" s="2" t="s">
        <v>36</v>
      </c>
      <c r="G555" s="8" t="s">
        <v>838</v>
      </c>
      <c r="H555" s="2" t="s">
        <v>30</v>
      </c>
      <c r="I555" s="2" t="s">
        <v>31</v>
      </c>
      <c r="J555" s="2">
        <v>63415.0</v>
      </c>
      <c r="K555" s="2">
        <v>185.0</v>
      </c>
      <c r="L555" s="2">
        <v>28161.0</v>
      </c>
      <c r="M555" s="2">
        <v>59169.0</v>
      </c>
      <c r="N555" s="2">
        <v>9.0</v>
      </c>
      <c r="O555" s="3">
        <v>1924.162675</v>
      </c>
      <c r="P555" s="7" t="str">
        <f>VLOOKUP(A555,'New Data'!A:E,2,FALSE)</f>
        <v>Female</v>
      </c>
      <c r="Q555" s="7">
        <f>VLOOKUP(A555,'New Data'!A:E,3,FALSE)</f>
        <v>22</v>
      </c>
      <c r="R555" s="7" t="str">
        <f>VLOOKUP(A555,'New Data'!A:E,4,FALSE)</f>
        <v>California</v>
      </c>
      <c r="S555" s="9">
        <f>VLOOKUP(A555,'New Data'!A:E,5,FALSE)</f>
        <v>45025</v>
      </c>
      <c r="T555" s="10">
        <f t="shared" si="3"/>
        <v>213.7958528</v>
      </c>
      <c r="U555" s="11">
        <f t="shared" si="4"/>
        <v>0.002917290862</v>
      </c>
      <c r="V555" s="12">
        <f t="shared" si="5"/>
        <v>10.40087932</v>
      </c>
      <c r="W555" s="10">
        <f t="shared" si="6"/>
        <v>30.34239021</v>
      </c>
      <c r="X555" s="11">
        <f t="shared" si="7"/>
        <v>0.01419222581</v>
      </c>
    </row>
    <row r="556">
      <c r="A556" s="7" t="str">
        <f t="shared" si="1"/>
        <v>LTHGG8490O</v>
      </c>
      <c r="B556" s="2" t="s">
        <v>1664</v>
      </c>
      <c r="C556" s="2" t="s">
        <v>1665</v>
      </c>
      <c r="D556" s="7" t="str">
        <f t="shared" si="2"/>
        <v>320x50 </v>
      </c>
      <c r="E556" s="2" t="s">
        <v>1228</v>
      </c>
      <c r="F556" s="2" t="s">
        <v>41</v>
      </c>
      <c r="G556" s="8" t="s">
        <v>871</v>
      </c>
      <c r="H556" s="2" t="s">
        <v>30</v>
      </c>
      <c r="I556" s="2" t="s">
        <v>31</v>
      </c>
      <c r="J556" s="2">
        <v>36543.0</v>
      </c>
      <c r="K556" s="2">
        <v>147.0</v>
      </c>
      <c r="L556" s="2">
        <v>18046.0</v>
      </c>
      <c r="M556" s="2">
        <v>27358.0</v>
      </c>
      <c r="N556" s="2">
        <v>6.0</v>
      </c>
      <c r="O556" s="3">
        <v>1513.088728</v>
      </c>
      <c r="P556" s="7" t="str">
        <f>VLOOKUP(A556,'New Data'!A:E,2,FALSE)</f>
        <v>Female</v>
      </c>
      <c r="Q556" s="7">
        <f>VLOOKUP(A556,'New Data'!A:E,3,FALSE)</f>
        <v>18</v>
      </c>
      <c r="R556" s="7" t="str">
        <f>VLOOKUP(A556,'New Data'!A:E,4,FALSE)</f>
        <v>Idaho</v>
      </c>
      <c r="S556" s="9">
        <f>VLOOKUP(A556,'New Data'!A:E,5,FALSE)</f>
        <v>45164</v>
      </c>
      <c r="T556" s="10">
        <f t="shared" si="3"/>
        <v>252.1814547</v>
      </c>
      <c r="U556" s="11">
        <f t="shared" si="4"/>
        <v>0.004022658238</v>
      </c>
      <c r="V556" s="12">
        <f t="shared" si="5"/>
        <v>10.2931206</v>
      </c>
      <c r="W556" s="10">
        <f t="shared" si="6"/>
        <v>41.40570637</v>
      </c>
      <c r="X556" s="11">
        <f t="shared" si="7"/>
        <v>0.01641901322</v>
      </c>
    </row>
    <row r="557">
      <c r="A557" s="7" t="str">
        <f t="shared" si="1"/>
        <v>CUHNL0300I</v>
      </c>
      <c r="B557" s="2" t="s">
        <v>1261</v>
      </c>
      <c r="C557" s="2" t="s">
        <v>1262</v>
      </c>
      <c r="D557" s="7" t="str">
        <f t="shared" si="2"/>
        <v>320x50 </v>
      </c>
      <c r="E557" s="2" t="s">
        <v>1263</v>
      </c>
      <c r="F557" s="2" t="s">
        <v>66</v>
      </c>
      <c r="G557" s="8" t="s">
        <v>181</v>
      </c>
      <c r="H557" s="2" t="s">
        <v>62</v>
      </c>
      <c r="I557" s="2" t="s">
        <v>31</v>
      </c>
      <c r="J557" s="2">
        <v>207685.0</v>
      </c>
      <c r="K557" s="2">
        <v>512.0</v>
      </c>
      <c r="L557" s="2">
        <v>20134.0</v>
      </c>
      <c r="M557" s="2">
        <v>30708.0</v>
      </c>
      <c r="N557" s="2">
        <v>34.0</v>
      </c>
      <c r="O557" s="3">
        <v>5239.204787</v>
      </c>
      <c r="P557" s="7" t="str">
        <f>VLOOKUP(A557,'New Data'!A:E,2,FALSE)</f>
        <v>Female</v>
      </c>
      <c r="Q557" s="7">
        <f>VLOOKUP(A557,'New Data'!A:E,3,FALSE)</f>
        <v>59</v>
      </c>
      <c r="R557" s="7" t="str">
        <f>VLOOKUP(A557,'New Data'!A:E,4,FALSE)</f>
        <v>Maryland</v>
      </c>
      <c r="S557" s="9">
        <f>VLOOKUP(A557,'New Data'!A:E,5,FALSE)</f>
        <v>45179</v>
      </c>
      <c r="T557" s="10">
        <f t="shared" si="3"/>
        <v>154.0942584</v>
      </c>
      <c r="U557" s="11">
        <f t="shared" si="4"/>
        <v>0.002465271926</v>
      </c>
      <c r="V557" s="12">
        <f t="shared" si="5"/>
        <v>10.23282185</v>
      </c>
      <c r="W557" s="10">
        <f t="shared" si="6"/>
        <v>25.22668843</v>
      </c>
      <c r="X557" s="11">
        <f t="shared" si="7"/>
        <v>0.01637094639</v>
      </c>
    </row>
    <row r="558">
      <c r="A558" s="7" t="str">
        <f t="shared" si="1"/>
        <v>ABWXM0805N</v>
      </c>
      <c r="B558" s="2" t="s">
        <v>1940</v>
      </c>
      <c r="C558" s="2" t="s">
        <v>1941</v>
      </c>
      <c r="D558" s="7" t="str">
        <f t="shared" si="2"/>
        <v>300x250 </v>
      </c>
      <c r="E558" s="2" t="s">
        <v>1743</v>
      </c>
      <c r="F558" s="2" t="s">
        <v>66</v>
      </c>
      <c r="G558" s="8" t="s">
        <v>188</v>
      </c>
      <c r="H558" s="2" t="s">
        <v>239</v>
      </c>
      <c r="I558" s="2" t="s">
        <v>53</v>
      </c>
      <c r="J558" s="2">
        <v>49415.0</v>
      </c>
      <c r="K558" s="2">
        <v>144.0</v>
      </c>
      <c r="L558" s="2">
        <v>24692.0</v>
      </c>
      <c r="M558" s="2">
        <v>45565.0</v>
      </c>
      <c r="N558" s="2">
        <v>3.0</v>
      </c>
      <c r="O558" s="3">
        <v>1471.175728</v>
      </c>
      <c r="P558" s="14" t="str">
        <f>VLOOKUP(A558,'New Data'!$A:$E,2,FALSE)</f>
        <v>Female</v>
      </c>
      <c r="Q558" s="7">
        <f>VLOOKUP(A558,'New Data'!A:E,3,FALSE)</f>
        <v>62</v>
      </c>
      <c r="R558" s="7" t="str">
        <f>VLOOKUP(A558,'New Data'!A:E,4,FALSE)</f>
        <v>Arkansas</v>
      </c>
      <c r="S558" s="9">
        <f>VLOOKUP(A558,'New Data'!A:E,5,FALSE)</f>
        <v>45553</v>
      </c>
      <c r="T558" s="10">
        <f t="shared" si="3"/>
        <v>490.3919093</v>
      </c>
      <c r="U558" s="11">
        <f t="shared" si="4"/>
        <v>0.00291409491</v>
      </c>
      <c r="V558" s="12">
        <f t="shared" si="5"/>
        <v>10.21649811</v>
      </c>
      <c r="W558" s="10">
        <f t="shared" si="6"/>
        <v>29.77184515</v>
      </c>
      <c r="X558" s="11">
        <f t="shared" si="7"/>
        <v>0.006071031063</v>
      </c>
    </row>
    <row r="559">
      <c r="A559" s="7" t="str">
        <f t="shared" si="1"/>
        <v>CLEKY2878M</v>
      </c>
      <c r="B559" s="2" t="s">
        <v>2221</v>
      </c>
      <c r="C559" s="2" t="s">
        <v>2222</v>
      </c>
      <c r="D559" s="7" t="str">
        <f t="shared" si="2"/>
        <v>320x50 </v>
      </c>
      <c r="E559" s="2" t="s">
        <v>2223</v>
      </c>
      <c r="F559" s="2" t="s">
        <v>36</v>
      </c>
      <c r="G559" s="8" t="s">
        <v>2224</v>
      </c>
      <c r="H559" s="2" t="s">
        <v>48</v>
      </c>
      <c r="I559" s="2" t="s">
        <v>31</v>
      </c>
      <c r="J559" s="2">
        <v>13466.0</v>
      </c>
      <c r="K559" s="2">
        <v>150.0</v>
      </c>
      <c r="L559" s="2">
        <v>8684.0</v>
      </c>
      <c r="M559" s="2">
        <v>11766.0</v>
      </c>
      <c r="N559" s="2">
        <v>1.0</v>
      </c>
      <c r="O559" s="3">
        <v>1527.176274</v>
      </c>
      <c r="P559" s="7" t="str">
        <f>VLOOKUP(A559,'New Data'!A:E,2,FALSE)</f>
        <v>Female</v>
      </c>
      <c r="Q559" s="7">
        <f>VLOOKUP(A559,'New Data'!A:E,3,FALSE)</f>
        <v>22</v>
      </c>
      <c r="R559" s="7" t="str">
        <f>VLOOKUP(A559,'New Data'!A:E,4,FALSE)</f>
        <v>West Virginia</v>
      </c>
      <c r="S559" s="9">
        <f>VLOOKUP(A559,'New Data'!A:E,5,FALSE)</f>
        <v>45491</v>
      </c>
      <c r="T559" s="10">
        <f t="shared" si="3"/>
        <v>1527.176274</v>
      </c>
      <c r="U559" s="11">
        <f t="shared" si="4"/>
        <v>0.01113916531</v>
      </c>
      <c r="V559" s="12">
        <f t="shared" si="5"/>
        <v>10.18117516</v>
      </c>
      <c r="W559" s="10">
        <f t="shared" si="6"/>
        <v>113.4097931</v>
      </c>
      <c r="X559" s="11">
        <f t="shared" si="7"/>
        <v>0.007426110203</v>
      </c>
    </row>
    <row r="560">
      <c r="A560" s="7" t="str">
        <f t="shared" si="1"/>
        <v>QYCQG9954K</v>
      </c>
      <c r="B560" s="2" t="s">
        <v>1638</v>
      </c>
      <c r="C560" s="2" t="s">
        <v>1639</v>
      </c>
      <c r="D560" s="7" t="str">
        <f t="shared" si="2"/>
        <v>300x250 </v>
      </c>
      <c r="E560" s="2" t="s">
        <v>1640</v>
      </c>
      <c r="F560" s="2" t="s">
        <v>41</v>
      </c>
      <c r="G560" s="8" t="s">
        <v>534</v>
      </c>
      <c r="H560" s="2" t="s">
        <v>212</v>
      </c>
      <c r="I560" s="2" t="s">
        <v>31</v>
      </c>
      <c r="J560" s="2">
        <v>247106.0</v>
      </c>
      <c r="K560" s="2">
        <v>750.0</v>
      </c>
      <c r="L560" s="2">
        <v>159618.0</v>
      </c>
      <c r="M560" s="2">
        <v>233150.0</v>
      </c>
      <c r="N560" s="2">
        <v>32.0</v>
      </c>
      <c r="O560" s="3">
        <v>7629.94427</v>
      </c>
      <c r="P560" s="7" t="str">
        <f>VLOOKUP(A560,'New Data'!A:E,2,FALSE)</f>
        <v>Female</v>
      </c>
      <c r="Q560" s="7">
        <f>VLOOKUP(A560,'New Data'!A:E,3,FALSE)</f>
        <v>29</v>
      </c>
      <c r="R560" s="7" t="str">
        <f>VLOOKUP(A560,'New Data'!A:E,4,FALSE)</f>
        <v>Idaho</v>
      </c>
      <c r="S560" s="9">
        <f>VLOOKUP(A560,'New Data'!A:E,5,FALSE)</f>
        <v>45120</v>
      </c>
      <c r="T560" s="10">
        <f t="shared" si="3"/>
        <v>238.4357584</v>
      </c>
      <c r="U560" s="11">
        <f t="shared" si="4"/>
        <v>0.00303513472</v>
      </c>
      <c r="V560" s="12">
        <f t="shared" si="5"/>
        <v>10.17325903</v>
      </c>
      <c r="W560" s="10">
        <f t="shared" si="6"/>
        <v>30.87721168</v>
      </c>
      <c r="X560" s="11">
        <f t="shared" si="7"/>
        <v>0.01294990814</v>
      </c>
    </row>
    <row r="561">
      <c r="A561" s="7" t="str">
        <f t="shared" si="1"/>
        <v>ZZDMK1526H</v>
      </c>
      <c r="B561" s="2" t="s">
        <v>899</v>
      </c>
      <c r="C561" s="2" t="s">
        <v>900</v>
      </c>
      <c r="D561" s="7" t="str">
        <f t="shared" si="2"/>
        <v>300x250 </v>
      </c>
      <c r="E561" s="2" t="s">
        <v>901</v>
      </c>
      <c r="F561" s="2" t="s">
        <v>41</v>
      </c>
      <c r="G561" s="8" t="s">
        <v>93</v>
      </c>
      <c r="H561" s="2" t="s">
        <v>786</v>
      </c>
      <c r="I561" s="2" t="s">
        <v>53</v>
      </c>
      <c r="J561" s="2">
        <v>74426.0</v>
      </c>
      <c r="K561" s="2">
        <v>150.0</v>
      </c>
      <c r="L561" s="2">
        <v>39257.0</v>
      </c>
      <c r="M561" s="2">
        <v>67151.0</v>
      </c>
      <c r="N561" s="2">
        <v>15.0</v>
      </c>
      <c r="O561" s="3">
        <v>1519.596552</v>
      </c>
      <c r="P561" s="7" t="str">
        <f>VLOOKUP(A561,'New Data'!A:E,2,FALSE)</f>
        <v>Male</v>
      </c>
      <c r="Q561" s="7">
        <f>VLOOKUP(A561,'New Data'!A:E,3,FALSE)</f>
        <v>39</v>
      </c>
      <c r="R561" s="7" t="str">
        <f>VLOOKUP(A561,'New Data'!A:E,4,FALSE)</f>
        <v>Oklahoma</v>
      </c>
      <c r="S561" s="9">
        <f>VLOOKUP(A561,'New Data'!A:E,5,FALSE)</f>
        <v>45149</v>
      </c>
      <c r="T561" s="10">
        <f t="shared" si="3"/>
        <v>101.3064368</v>
      </c>
      <c r="U561" s="11">
        <f t="shared" si="4"/>
        <v>0.002015424717</v>
      </c>
      <c r="V561" s="12">
        <f t="shared" si="5"/>
        <v>10.13064368</v>
      </c>
      <c r="W561" s="10">
        <f t="shared" si="6"/>
        <v>20.41754967</v>
      </c>
      <c r="X561" s="11">
        <f t="shared" si="7"/>
        <v>0.02015424717</v>
      </c>
    </row>
    <row r="562">
      <c r="A562" s="7" t="str">
        <f t="shared" si="1"/>
        <v>WOOPY2470Q</v>
      </c>
      <c r="B562" s="2" t="s">
        <v>1937</v>
      </c>
      <c r="C562" s="2" t="s">
        <v>1938</v>
      </c>
      <c r="D562" s="7" t="str">
        <f t="shared" si="2"/>
        <v>300x50 </v>
      </c>
      <c r="E562" s="2" t="s">
        <v>1939</v>
      </c>
      <c r="F562" s="2" t="s">
        <v>36</v>
      </c>
      <c r="G562" s="8" t="s">
        <v>871</v>
      </c>
      <c r="H562" s="2" t="s">
        <v>30</v>
      </c>
      <c r="I562" s="2" t="s">
        <v>31</v>
      </c>
      <c r="J562" s="2">
        <v>207823.0</v>
      </c>
      <c r="K562" s="2">
        <v>600.0</v>
      </c>
      <c r="L562" s="2">
        <v>33602.0</v>
      </c>
      <c r="M562" s="2">
        <v>167814.0</v>
      </c>
      <c r="N562" s="2">
        <v>13.0</v>
      </c>
      <c r="O562" s="3">
        <v>6048.955611</v>
      </c>
      <c r="P562" s="7" t="str">
        <f>VLOOKUP(A562,'New Data'!A:E,2,FALSE)</f>
        <v>Female</v>
      </c>
      <c r="Q562" s="7">
        <f>VLOOKUP(A562,'New Data'!A:E,3,FALSE)</f>
        <v>52</v>
      </c>
      <c r="R562" s="7" t="str">
        <f>VLOOKUP(A562,'New Data'!A:E,4,FALSE)</f>
        <v>North Carolina</v>
      </c>
      <c r="S562" s="9">
        <f>VLOOKUP(A562,'New Data'!A:E,5,FALSE)</f>
        <v>45094</v>
      </c>
      <c r="T562" s="10">
        <f t="shared" si="3"/>
        <v>465.3042778</v>
      </c>
      <c r="U562" s="11">
        <f t="shared" si="4"/>
        <v>0.002887072172</v>
      </c>
      <c r="V562" s="12">
        <f t="shared" si="5"/>
        <v>10.08159269</v>
      </c>
      <c r="W562" s="10">
        <f t="shared" si="6"/>
        <v>29.10628569</v>
      </c>
      <c r="X562" s="11">
        <f t="shared" si="7"/>
        <v>0.006255323039</v>
      </c>
    </row>
    <row r="563">
      <c r="A563" s="7" t="str">
        <f t="shared" si="1"/>
        <v>YXRCM7069A</v>
      </c>
      <c r="B563" s="2" t="s">
        <v>2238</v>
      </c>
      <c r="C563" s="2" t="s">
        <v>2239</v>
      </c>
      <c r="D563" s="7" t="str">
        <f t="shared" si="2"/>
        <v>320x50 </v>
      </c>
      <c r="E563" s="2" t="s">
        <v>2240</v>
      </c>
      <c r="F563" s="2" t="s">
        <v>41</v>
      </c>
      <c r="G563" s="8" t="s">
        <v>871</v>
      </c>
      <c r="H563" s="2" t="s">
        <v>30</v>
      </c>
      <c r="I563" s="2" t="s">
        <v>31</v>
      </c>
      <c r="J563" s="2">
        <v>156427.0</v>
      </c>
      <c r="K563" s="2">
        <v>512.0</v>
      </c>
      <c r="L563" s="2">
        <v>61821.0</v>
      </c>
      <c r="M563" s="2">
        <v>145505.0</v>
      </c>
      <c r="N563" s="2">
        <v>3.0</v>
      </c>
      <c r="O563" s="3">
        <v>5159.747494</v>
      </c>
      <c r="P563" s="7" t="str">
        <f>VLOOKUP(A563,'New Data'!A:E,2,FALSE)</f>
        <v>Female</v>
      </c>
      <c r="Q563" s="7">
        <f>VLOOKUP(A563,'New Data'!A:E,3,FALSE)</f>
        <v>39</v>
      </c>
      <c r="R563" s="7" t="str">
        <f>VLOOKUP(A563,'New Data'!A:E,4,FALSE)</f>
        <v>Florida</v>
      </c>
      <c r="S563" s="9">
        <f>VLOOKUP(A563,'New Data'!A:E,5,FALSE)</f>
        <v>45154</v>
      </c>
      <c r="T563" s="10">
        <f t="shared" si="3"/>
        <v>1719.915831</v>
      </c>
      <c r="U563" s="11">
        <f t="shared" si="4"/>
        <v>0.003273092241</v>
      </c>
      <c r="V563" s="12">
        <f t="shared" si="5"/>
        <v>10.07763182</v>
      </c>
      <c r="W563" s="10">
        <f t="shared" si="6"/>
        <v>32.98501853</v>
      </c>
      <c r="X563" s="11">
        <f t="shared" si="7"/>
        <v>0.001917827485</v>
      </c>
    </row>
    <row r="564">
      <c r="A564" s="7" t="str">
        <f t="shared" si="1"/>
        <v>XLMPS4623T</v>
      </c>
      <c r="B564" s="2" t="s">
        <v>2041</v>
      </c>
      <c r="C564" s="2" t="s">
        <v>2042</v>
      </c>
      <c r="D564" s="7" t="str">
        <f t="shared" si="2"/>
        <v>320x50 </v>
      </c>
      <c r="E564" s="2" t="s">
        <v>2043</v>
      </c>
      <c r="F564" s="2" t="s">
        <v>41</v>
      </c>
      <c r="G564" s="8" t="s">
        <v>387</v>
      </c>
      <c r="H564" s="2" t="s">
        <v>30</v>
      </c>
      <c r="I564" s="2" t="s">
        <v>31</v>
      </c>
      <c r="J564" s="2">
        <v>80456.0</v>
      </c>
      <c r="K564" s="2">
        <v>204.0</v>
      </c>
      <c r="L564" s="2">
        <v>46039.0</v>
      </c>
      <c r="M564" s="2">
        <v>65383.0</v>
      </c>
      <c r="N564" s="2">
        <v>3.0</v>
      </c>
      <c r="O564" s="3">
        <v>2039.848792</v>
      </c>
      <c r="P564" s="7" t="str">
        <f>VLOOKUP(A564,'New Data'!A:E,2,FALSE)</f>
        <v>Female</v>
      </c>
      <c r="Q564" s="7">
        <f>VLOOKUP(A564,'New Data'!A:E,3,FALSE)</f>
        <v>64</v>
      </c>
      <c r="R564" s="7" t="str">
        <f>VLOOKUP(A564,'New Data'!A:E,4,FALSE)</f>
        <v>Kansas</v>
      </c>
      <c r="S564" s="9">
        <f>VLOOKUP(A564,'New Data'!A:E,5,FALSE)</f>
        <v>44991</v>
      </c>
      <c r="T564" s="10">
        <f t="shared" si="3"/>
        <v>679.9495973</v>
      </c>
      <c r="U564" s="11">
        <f t="shared" si="4"/>
        <v>0.00253554738</v>
      </c>
      <c r="V564" s="12">
        <f t="shared" si="5"/>
        <v>9.999258784</v>
      </c>
      <c r="W564" s="10">
        <f t="shared" si="6"/>
        <v>25.35359441</v>
      </c>
      <c r="X564" s="11">
        <f t="shared" si="7"/>
        <v>0.003728746147</v>
      </c>
    </row>
    <row r="565">
      <c r="A565" s="7" t="str">
        <f t="shared" si="1"/>
        <v>ZAPRT1202P</v>
      </c>
      <c r="B565" s="2" t="s">
        <v>584</v>
      </c>
      <c r="C565" s="2" t="s">
        <v>585</v>
      </c>
      <c r="D565" s="7" t="str">
        <f t="shared" si="2"/>
        <v>300x250 </v>
      </c>
      <c r="E565" s="2" t="s">
        <v>586</v>
      </c>
      <c r="F565" s="2" t="s">
        <v>66</v>
      </c>
      <c r="G565" s="8" t="s">
        <v>387</v>
      </c>
      <c r="H565" s="2" t="s">
        <v>30</v>
      </c>
      <c r="I565" s="2" t="s">
        <v>53</v>
      </c>
      <c r="J565" s="2">
        <v>60412.0</v>
      </c>
      <c r="K565" s="2">
        <v>169.0</v>
      </c>
      <c r="L565" s="2">
        <v>33457.0</v>
      </c>
      <c r="M565" s="2">
        <v>52172.0</v>
      </c>
      <c r="N565" s="2">
        <v>24.0</v>
      </c>
      <c r="O565" s="3">
        <v>1679.572708</v>
      </c>
      <c r="P565" s="7" t="str">
        <f>VLOOKUP(A565,'New Data'!A:E,2,FALSE)</f>
        <v>Male</v>
      </c>
      <c r="Q565" s="7">
        <f>VLOOKUP(A565,'New Data'!A:E,3,FALSE)</f>
        <v>38</v>
      </c>
      <c r="R565" s="7" t="str">
        <f>VLOOKUP(A565,'New Data'!A:E,4,FALSE)</f>
        <v>Wyoming</v>
      </c>
      <c r="S565" s="9">
        <f>VLOOKUP(A565,'New Data'!A:E,5,FALSE)</f>
        <v>45396</v>
      </c>
      <c r="T565" s="10">
        <f t="shared" si="3"/>
        <v>69.98219617</v>
      </c>
      <c r="U565" s="11">
        <f t="shared" si="4"/>
        <v>0.002797457459</v>
      </c>
      <c r="V565" s="12">
        <f t="shared" si="5"/>
        <v>9.938300047</v>
      </c>
      <c r="W565" s="10">
        <f t="shared" si="6"/>
        <v>27.8019716</v>
      </c>
      <c r="X565" s="11">
        <f t="shared" si="7"/>
        <v>0.03972720652</v>
      </c>
    </row>
    <row r="566">
      <c r="A566" s="7" t="str">
        <f t="shared" si="1"/>
        <v>MKJOS9956B</v>
      </c>
      <c r="B566" s="2" t="s">
        <v>1763</v>
      </c>
      <c r="C566" s="2" t="s">
        <v>1764</v>
      </c>
      <c r="D566" s="7" t="str">
        <f t="shared" si="2"/>
        <v>320x50 </v>
      </c>
      <c r="E566" s="2" t="s">
        <v>1765</v>
      </c>
      <c r="F566" s="2" t="s">
        <v>36</v>
      </c>
      <c r="G566" s="8" t="s">
        <v>973</v>
      </c>
      <c r="H566" s="2" t="s">
        <v>212</v>
      </c>
      <c r="I566" s="2" t="s">
        <v>31</v>
      </c>
      <c r="J566" s="2">
        <v>13713.0</v>
      </c>
      <c r="K566" s="2">
        <v>151.0</v>
      </c>
      <c r="L566" s="2">
        <v>8339.0</v>
      </c>
      <c r="M566" s="2">
        <v>13051.0</v>
      </c>
      <c r="N566" s="2">
        <v>5.0</v>
      </c>
      <c r="O566" s="3">
        <v>1490.006197</v>
      </c>
      <c r="P566" s="7" t="str">
        <f>VLOOKUP(A566,'New Data'!A:E,2,FALSE)</f>
        <v>Female</v>
      </c>
      <c r="Q566" s="7">
        <f>VLOOKUP(A566,'New Data'!A:E,3,FALSE)</f>
        <v>33</v>
      </c>
      <c r="R566" s="7" t="str">
        <f>VLOOKUP(A566,'New Data'!A:E,4,FALSE)</f>
        <v>Indiana</v>
      </c>
      <c r="S566" s="9">
        <f>VLOOKUP(A566,'New Data'!A:E,5,FALSE)</f>
        <v>45399</v>
      </c>
      <c r="T566" s="10">
        <f t="shared" si="3"/>
        <v>298.0012394</v>
      </c>
      <c r="U566" s="11">
        <f t="shared" si="4"/>
        <v>0.01101144899</v>
      </c>
      <c r="V566" s="12">
        <f t="shared" si="5"/>
        <v>9.867590709</v>
      </c>
      <c r="W566" s="10">
        <f t="shared" si="6"/>
        <v>108.6564717</v>
      </c>
      <c r="X566" s="11">
        <f t="shared" si="7"/>
        <v>0.03646175162</v>
      </c>
    </row>
    <row r="567">
      <c r="A567" s="7" t="str">
        <f t="shared" si="1"/>
        <v>IBKVE5450B</v>
      </c>
      <c r="B567" s="2" t="s">
        <v>763</v>
      </c>
      <c r="C567" s="2" t="s">
        <v>764</v>
      </c>
      <c r="D567" s="7" t="str">
        <f t="shared" si="2"/>
        <v>300x250 </v>
      </c>
      <c r="E567" s="2" t="s">
        <v>765</v>
      </c>
      <c r="F567" s="2" t="s">
        <v>36</v>
      </c>
      <c r="G567" s="8" t="s">
        <v>726</v>
      </c>
      <c r="H567" s="2" t="s">
        <v>30</v>
      </c>
      <c r="I567" s="2" t="s">
        <v>53</v>
      </c>
      <c r="J567" s="2">
        <v>64892.0</v>
      </c>
      <c r="K567" s="2">
        <v>214.0</v>
      </c>
      <c r="L567" s="2">
        <v>34731.0</v>
      </c>
      <c r="M567" s="2">
        <v>59369.0</v>
      </c>
      <c r="N567" s="2">
        <v>24.0</v>
      </c>
      <c r="O567" s="3">
        <v>2096.285549</v>
      </c>
      <c r="P567" s="7" t="str">
        <f>VLOOKUP(A567,'New Data'!A:E,2,FALSE)</f>
        <v>Male</v>
      </c>
      <c r="Q567" s="7">
        <f>VLOOKUP(A567,'New Data'!A:E,3,FALSE)</f>
        <v>21</v>
      </c>
      <c r="R567" s="7" t="str">
        <f>VLOOKUP(A567,'New Data'!A:E,4,FALSE)</f>
        <v>Ohio</v>
      </c>
      <c r="S567" s="9">
        <f>VLOOKUP(A567,'New Data'!A:E,5,FALSE)</f>
        <v>45541</v>
      </c>
      <c r="T567" s="10">
        <f t="shared" si="3"/>
        <v>87.34523121</v>
      </c>
      <c r="U567" s="11">
        <f t="shared" si="4"/>
        <v>0.003297787092</v>
      </c>
      <c r="V567" s="12">
        <f t="shared" si="5"/>
        <v>9.795726864</v>
      </c>
      <c r="W567" s="10">
        <f t="shared" si="6"/>
        <v>32.30422161</v>
      </c>
      <c r="X567" s="11">
        <f t="shared" si="7"/>
        <v>0.03698452814</v>
      </c>
    </row>
    <row r="568">
      <c r="A568" s="7" t="str">
        <f t="shared" si="1"/>
        <v>NWLOJ3636X</v>
      </c>
      <c r="B568" s="2" t="s">
        <v>1999</v>
      </c>
      <c r="C568" s="2" t="s">
        <v>2000</v>
      </c>
      <c r="D568" s="7" t="str">
        <f t="shared" si="2"/>
        <v>300x50 </v>
      </c>
      <c r="E568" s="2" t="s">
        <v>2001</v>
      </c>
      <c r="F568" s="2" t="s">
        <v>41</v>
      </c>
      <c r="G568" s="8" t="s">
        <v>157</v>
      </c>
      <c r="H568" s="2" t="s">
        <v>30</v>
      </c>
      <c r="I568" s="2" t="s">
        <v>31</v>
      </c>
      <c r="J568" s="2">
        <v>84306.0</v>
      </c>
      <c r="K568" s="2">
        <v>185.0</v>
      </c>
      <c r="L568" s="2">
        <v>45376.0</v>
      </c>
      <c r="M568" s="2">
        <v>79935.0</v>
      </c>
      <c r="N568" s="2">
        <v>3.0</v>
      </c>
      <c r="O568" s="3">
        <v>1809.590961</v>
      </c>
      <c r="P568" s="7" t="str">
        <f>VLOOKUP(A568,'New Data'!A:E,2,FALSE)</f>
        <v>Female</v>
      </c>
      <c r="Q568" s="7">
        <f>VLOOKUP(A568,'New Data'!A:E,3,FALSE)</f>
        <v>63</v>
      </c>
      <c r="R568" s="7" t="str">
        <f>VLOOKUP(A568,'New Data'!A:E,4,FALSE)</f>
        <v>Texas</v>
      </c>
      <c r="S568" s="9">
        <f>VLOOKUP(A568,'New Data'!A:E,5,FALSE)</f>
        <v>45407</v>
      </c>
      <c r="T568" s="10">
        <f t="shared" si="3"/>
        <v>603.196987</v>
      </c>
      <c r="U568" s="11">
        <f t="shared" si="4"/>
        <v>0.002194387114</v>
      </c>
      <c r="V568" s="12">
        <f t="shared" si="5"/>
        <v>9.781572762</v>
      </c>
      <c r="W568" s="10">
        <f t="shared" si="6"/>
        <v>21.46455722</v>
      </c>
      <c r="X568" s="11">
        <f t="shared" si="7"/>
        <v>0.00355846559</v>
      </c>
    </row>
    <row r="569">
      <c r="A569" s="7" t="str">
        <f t="shared" si="1"/>
        <v>DMNFG5266O</v>
      </c>
      <c r="B569" s="2" t="s">
        <v>1866</v>
      </c>
      <c r="C569" s="2" t="s">
        <v>1867</v>
      </c>
      <c r="D569" s="7" t="str">
        <f t="shared" si="2"/>
        <v>300x250 </v>
      </c>
      <c r="E569" s="2" t="s">
        <v>1119</v>
      </c>
      <c r="F569" s="2" t="s">
        <v>36</v>
      </c>
      <c r="G569" s="8" t="s">
        <v>157</v>
      </c>
      <c r="H569" s="2" t="s">
        <v>30</v>
      </c>
      <c r="I569" s="2" t="s">
        <v>31</v>
      </c>
      <c r="J569" s="2">
        <v>88499.0</v>
      </c>
      <c r="K569" s="2">
        <v>186.0</v>
      </c>
      <c r="L569" s="2">
        <v>18950.0</v>
      </c>
      <c r="M569" s="2">
        <v>71458.0</v>
      </c>
      <c r="N569" s="2">
        <v>5.0</v>
      </c>
      <c r="O569" s="3">
        <v>1803.139812</v>
      </c>
      <c r="P569" s="7" t="str">
        <f>VLOOKUP(A569,'New Data'!A:E,2,FALSE)</f>
        <v>Female</v>
      </c>
      <c r="Q569" s="7">
        <f>VLOOKUP(A569,'New Data'!A:E,3,FALSE)</f>
        <v>19</v>
      </c>
      <c r="R569" s="7" t="str">
        <f>VLOOKUP(A569,'New Data'!A:E,4,FALSE)</f>
        <v>Arkansas</v>
      </c>
      <c r="S569" s="9">
        <f>VLOOKUP(A569,'New Data'!A:E,5,FALSE)</f>
        <v>45128</v>
      </c>
      <c r="T569" s="10">
        <f t="shared" si="3"/>
        <v>360.6279624</v>
      </c>
      <c r="U569" s="11">
        <f t="shared" si="4"/>
        <v>0.002101718663</v>
      </c>
      <c r="V569" s="12">
        <f t="shared" si="5"/>
        <v>9.694300065</v>
      </c>
      <c r="W569" s="10">
        <f t="shared" si="6"/>
        <v>20.37469138</v>
      </c>
      <c r="X569" s="11">
        <f t="shared" si="7"/>
        <v>0.005649781353</v>
      </c>
    </row>
    <row r="570">
      <c r="A570" s="7" t="str">
        <f t="shared" si="1"/>
        <v>YTOPI5843W</v>
      </c>
      <c r="B570" s="2" t="s">
        <v>1871</v>
      </c>
      <c r="C570" s="2" t="s">
        <v>1872</v>
      </c>
      <c r="D570" s="7" t="str">
        <f t="shared" si="2"/>
        <v>320x50 </v>
      </c>
      <c r="E570" s="2" t="s">
        <v>1873</v>
      </c>
      <c r="F570" s="2" t="s">
        <v>41</v>
      </c>
      <c r="G570" s="8" t="s">
        <v>1874</v>
      </c>
      <c r="H570" s="2" t="s">
        <v>30</v>
      </c>
      <c r="I570" s="2" t="s">
        <v>31</v>
      </c>
      <c r="J570" s="2">
        <v>54134.0</v>
      </c>
      <c r="K570" s="2">
        <v>155.0</v>
      </c>
      <c r="L570" s="2">
        <v>37418.0</v>
      </c>
      <c r="M570" s="2">
        <v>51299.0</v>
      </c>
      <c r="N570" s="2">
        <v>4.0</v>
      </c>
      <c r="O570" s="3">
        <v>1502.01775</v>
      </c>
      <c r="P570" s="7" t="str">
        <f>VLOOKUP(A570,'New Data'!A:E,2,FALSE)</f>
        <v>Female</v>
      </c>
      <c r="Q570" s="7">
        <f>VLOOKUP(A570,'New Data'!A:E,3,FALSE)</f>
        <v>54</v>
      </c>
      <c r="R570" s="7" t="str">
        <f>VLOOKUP(A570,'New Data'!A:E,4,FALSE)</f>
        <v>Iowa</v>
      </c>
      <c r="S570" s="9">
        <f>VLOOKUP(A570,'New Data'!A:E,5,FALSE)</f>
        <v>45507</v>
      </c>
      <c r="T570" s="10">
        <f t="shared" si="3"/>
        <v>375.5044375</v>
      </c>
      <c r="U570" s="11">
        <f t="shared" si="4"/>
        <v>0.002863265231</v>
      </c>
      <c r="V570" s="12">
        <f t="shared" si="5"/>
        <v>9.690437097</v>
      </c>
      <c r="W570" s="10">
        <f t="shared" si="6"/>
        <v>27.74629161</v>
      </c>
      <c r="X570" s="11">
        <f t="shared" si="7"/>
        <v>0.007389071563</v>
      </c>
    </row>
    <row r="571">
      <c r="A571" s="7" t="str">
        <f t="shared" si="1"/>
        <v>AYMSL2125P</v>
      </c>
      <c r="B571" s="2" t="s">
        <v>2132</v>
      </c>
      <c r="C571" s="2" t="s">
        <v>2133</v>
      </c>
      <c r="D571" s="7" t="str">
        <f t="shared" si="2"/>
        <v>300x250 </v>
      </c>
      <c r="E571" s="2" t="s">
        <v>2134</v>
      </c>
      <c r="F571" s="2" t="s">
        <v>28</v>
      </c>
      <c r="G571" s="8" t="s">
        <v>437</v>
      </c>
      <c r="H571" s="2" t="s">
        <v>476</v>
      </c>
      <c r="I571" s="2" t="s">
        <v>53</v>
      </c>
      <c r="J571" s="2">
        <v>15904.0</v>
      </c>
      <c r="K571" s="2">
        <v>190.0</v>
      </c>
      <c r="L571" s="2">
        <v>7523.0</v>
      </c>
      <c r="M571" s="2">
        <v>14815.0</v>
      </c>
      <c r="N571" s="2">
        <v>2.0</v>
      </c>
      <c r="O571" s="3">
        <v>1825.725708</v>
      </c>
      <c r="P571" s="7" t="str">
        <f>VLOOKUP(A571,'New Data'!A:E,2,FALSE)</f>
        <v>Female</v>
      </c>
      <c r="Q571" s="7">
        <f>VLOOKUP(A571,'New Data'!A:E,3,FALSE)</f>
        <v>44</v>
      </c>
      <c r="R571" s="7" t="str">
        <f>VLOOKUP(A571,'New Data'!A:E,4,FALSE)</f>
        <v>Mississippi</v>
      </c>
      <c r="S571" s="9">
        <f>VLOOKUP(A571,'New Data'!A:E,5,FALSE)</f>
        <v>45095</v>
      </c>
      <c r="T571" s="10">
        <f t="shared" si="3"/>
        <v>912.862854</v>
      </c>
      <c r="U571" s="11">
        <f t="shared" si="4"/>
        <v>0.01194668008</v>
      </c>
      <c r="V571" s="12">
        <f t="shared" si="5"/>
        <v>9.609082674</v>
      </c>
      <c r="W571" s="10">
        <f t="shared" si="6"/>
        <v>114.7966366</v>
      </c>
      <c r="X571" s="11">
        <f t="shared" si="7"/>
        <v>0.01257545272</v>
      </c>
    </row>
    <row r="572">
      <c r="A572" s="7" t="str">
        <f t="shared" si="1"/>
        <v>WVAIV4666J</v>
      </c>
      <c r="B572" s="2" t="s">
        <v>1609</v>
      </c>
      <c r="C572" s="2" t="s">
        <v>1610</v>
      </c>
      <c r="D572" s="7" t="str">
        <f t="shared" si="2"/>
        <v>320x50 </v>
      </c>
      <c r="E572" s="2" t="s">
        <v>1611</v>
      </c>
      <c r="F572" s="2" t="s">
        <v>36</v>
      </c>
      <c r="G572" s="8" t="s">
        <v>871</v>
      </c>
      <c r="H572" s="2" t="s">
        <v>30</v>
      </c>
      <c r="I572" s="2" t="s">
        <v>31</v>
      </c>
      <c r="J572" s="2">
        <v>68008.0</v>
      </c>
      <c r="K572" s="2">
        <v>204.0</v>
      </c>
      <c r="L572" s="2">
        <v>2996.0</v>
      </c>
      <c r="M572" s="2">
        <v>49686.0</v>
      </c>
      <c r="N572" s="2">
        <v>9.0</v>
      </c>
      <c r="O572" s="3">
        <v>1923.808141</v>
      </c>
      <c r="P572" s="7" t="str">
        <f>VLOOKUP(A572,'New Data'!A:E,2,FALSE)</f>
        <v>Female</v>
      </c>
      <c r="Q572" s="7">
        <f>VLOOKUP(A572,'New Data'!A:E,3,FALSE)</f>
        <v>50</v>
      </c>
      <c r="R572" s="7" t="str">
        <f>VLOOKUP(A572,'New Data'!A:E,4,FALSE)</f>
        <v>Idaho</v>
      </c>
      <c r="S572" s="9">
        <f>VLOOKUP(A572,'New Data'!A:E,5,FALSE)</f>
        <v>45135</v>
      </c>
      <c r="T572" s="10">
        <f t="shared" si="3"/>
        <v>213.7564601</v>
      </c>
      <c r="U572" s="11">
        <f t="shared" si="4"/>
        <v>0.0029996471</v>
      </c>
      <c r="V572" s="12">
        <f t="shared" si="5"/>
        <v>9.430432064</v>
      </c>
      <c r="W572" s="10">
        <f t="shared" si="6"/>
        <v>28.28796819</v>
      </c>
      <c r="X572" s="11">
        <f t="shared" si="7"/>
        <v>0.01323373721</v>
      </c>
    </row>
    <row r="573">
      <c r="A573" s="7" t="str">
        <f t="shared" si="1"/>
        <v>MNVGC8599B</v>
      </c>
      <c r="B573" s="2" t="s">
        <v>1982</v>
      </c>
      <c r="C573" s="2" t="s">
        <v>1983</v>
      </c>
      <c r="D573" s="7" t="str">
        <f t="shared" si="2"/>
        <v>300x250 </v>
      </c>
      <c r="E573" s="2" t="s">
        <v>1984</v>
      </c>
      <c r="F573" s="2" t="s">
        <v>28</v>
      </c>
      <c r="G573" s="8" t="s">
        <v>114</v>
      </c>
      <c r="H573" s="2" t="s">
        <v>48</v>
      </c>
      <c r="I573" s="2" t="s">
        <v>43</v>
      </c>
      <c r="J573" s="2">
        <v>49412.0</v>
      </c>
      <c r="K573" s="2">
        <v>170.0</v>
      </c>
      <c r="L573" s="2">
        <v>22155.0</v>
      </c>
      <c r="M573" s="2">
        <v>43802.0</v>
      </c>
      <c r="N573" s="2">
        <v>3.0</v>
      </c>
      <c r="O573" s="3">
        <v>1595.659466</v>
      </c>
      <c r="P573" s="7" t="str">
        <f>VLOOKUP(A573,'New Data'!A:E,2,FALSE)</f>
        <v>Male</v>
      </c>
      <c r="Q573" s="7">
        <f>VLOOKUP(A573,'New Data'!A:E,3,FALSE)</f>
        <v>36</v>
      </c>
      <c r="R573" s="7" t="str">
        <f>VLOOKUP(A573,'New Data'!A:E,4,FALSE)</f>
        <v>Alabama</v>
      </c>
      <c r="S573" s="9">
        <f>VLOOKUP(A573,'New Data'!A:E,5,FALSE)</f>
        <v>45220</v>
      </c>
      <c r="T573" s="10">
        <f t="shared" si="3"/>
        <v>531.8864887</v>
      </c>
      <c r="U573" s="11">
        <f t="shared" si="4"/>
        <v>0.003440459807</v>
      </c>
      <c r="V573" s="12">
        <f t="shared" si="5"/>
        <v>9.386232153</v>
      </c>
      <c r="W573" s="10">
        <f t="shared" si="6"/>
        <v>32.29295446</v>
      </c>
      <c r="X573" s="11">
        <f t="shared" si="7"/>
        <v>0.00607139966</v>
      </c>
    </row>
    <row r="574">
      <c r="A574" s="7" t="str">
        <f t="shared" si="1"/>
        <v>DAIHT9728L</v>
      </c>
      <c r="B574" s="2" t="s">
        <v>2019</v>
      </c>
      <c r="C574" s="2" t="s">
        <v>2020</v>
      </c>
      <c r="D574" s="7" t="str">
        <f t="shared" si="2"/>
        <v>320x50 </v>
      </c>
      <c r="E574" s="2" t="s">
        <v>2021</v>
      </c>
      <c r="F574" s="2" t="s">
        <v>36</v>
      </c>
      <c r="G574" s="8" t="s">
        <v>726</v>
      </c>
      <c r="H574" s="2" t="s">
        <v>30</v>
      </c>
      <c r="I574" s="2" t="s">
        <v>31</v>
      </c>
      <c r="J574" s="2">
        <v>77313.0</v>
      </c>
      <c r="K574" s="2">
        <v>191.0</v>
      </c>
      <c r="L574" s="2">
        <v>40366.0</v>
      </c>
      <c r="M574" s="2">
        <v>71128.0</v>
      </c>
      <c r="N574" s="2">
        <v>3.0</v>
      </c>
      <c r="O574" s="3">
        <v>1790.390198</v>
      </c>
      <c r="P574" s="7" t="str">
        <f>VLOOKUP(A574,'New Data'!A:E,2,FALSE)</f>
        <v>Female</v>
      </c>
      <c r="Q574" s="7">
        <f>VLOOKUP(A574,'New Data'!A:E,3,FALSE)</f>
        <v>40</v>
      </c>
      <c r="R574" s="7" t="str">
        <f>VLOOKUP(A574,'New Data'!A:E,4,FALSE)</f>
        <v>Virginia</v>
      </c>
      <c r="S574" s="9">
        <f>VLOOKUP(A574,'New Data'!A:E,5,FALSE)</f>
        <v>45221</v>
      </c>
      <c r="T574" s="10">
        <f t="shared" si="3"/>
        <v>596.7967327</v>
      </c>
      <c r="U574" s="11">
        <f t="shared" si="4"/>
        <v>0.002470477151</v>
      </c>
      <c r="V574" s="12">
        <f t="shared" si="5"/>
        <v>9.37377067</v>
      </c>
      <c r="W574" s="10">
        <f t="shared" si="6"/>
        <v>23.15768626</v>
      </c>
      <c r="X574" s="11">
        <f t="shared" si="7"/>
        <v>0.003880330604</v>
      </c>
    </row>
    <row r="575">
      <c r="A575" s="7" t="str">
        <f t="shared" si="1"/>
        <v>FSWKS7703F</v>
      </c>
      <c r="B575" s="2" t="s">
        <v>1277</v>
      </c>
      <c r="C575" s="2" t="s">
        <v>1278</v>
      </c>
      <c r="D575" s="7" t="str">
        <f t="shared" si="2"/>
        <v>300x250 </v>
      </c>
      <c r="E575" s="2" t="s">
        <v>1279</v>
      </c>
      <c r="F575" s="2" t="s">
        <v>41</v>
      </c>
      <c r="G575" s="8" t="s">
        <v>29</v>
      </c>
      <c r="H575" s="2" t="s">
        <v>30</v>
      </c>
      <c r="I575" s="2" t="s">
        <v>31</v>
      </c>
      <c r="J575" s="2">
        <v>325152.0</v>
      </c>
      <c r="K575" s="2">
        <v>854.0</v>
      </c>
      <c r="L575" s="2">
        <v>138319.0</v>
      </c>
      <c r="M575" s="2">
        <v>300133.0</v>
      </c>
      <c r="N575" s="2">
        <v>55.0</v>
      </c>
      <c r="O575" s="3">
        <v>7887.612662</v>
      </c>
      <c r="P575" s="7" t="str">
        <f>VLOOKUP(A575,'New Data'!A:E,2,FALSE)</f>
        <v>Male</v>
      </c>
      <c r="Q575" s="7">
        <f>VLOOKUP(A575,'New Data'!A:E,3,FALSE)</f>
        <v>63</v>
      </c>
      <c r="R575" s="7" t="str">
        <f>VLOOKUP(A575,'New Data'!A:E,4,FALSE)</f>
        <v>Arkansas</v>
      </c>
      <c r="S575" s="9">
        <f>VLOOKUP(A575,'New Data'!A:E,5,FALSE)</f>
        <v>45432</v>
      </c>
      <c r="T575" s="10">
        <f t="shared" si="3"/>
        <v>143.4111393</v>
      </c>
      <c r="U575" s="11">
        <f t="shared" si="4"/>
        <v>0.002626463931</v>
      </c>
      <c r="V575" s="12">
        <f t="shared" si="5"/>
        <v>9.2360804</v>
      </c>
      <c r="W575" s="10">
        <f t="shared" si="6"/>
        <v>24.25823203</v>
      </c>
      <c r="X575" s="11">
        <f t="shared" si="7"/>
        <v>0.01691516583</v>
      </c>
    </row>
    <row r="576">
      <c r="A576" s="7" t="str">
        <f t="shared" si="1"/>
        <v>VQWRD0962W</v>
      </c>
      <c r="B576" s="2" t="s">
        <v>1914</v>
      </c>
      <c r="C576" s="2" t="s">
        <v>1915</v>
      </c>
      <c r="D576" s="7" t="str">
        <f t="shared" si="2"/>
        <v>300x250 </v>
      </c>
      <c r="E576" s="2" t="s">
        <v>1916</v>
      </c>
      <c r="F576" s="2" t="s">
        <v>41</v>
      </c>
      <c r="G576" s="8" t="s">
        <v>449</v>
      </c>
      <c r="H576" s="2" t="s">
        <v>48</v>
      </c>
      <c r="I576" s="2" t="s">
        <v>53</v>
      </c>
      <c r="J576" s="2">
        <v>59296.0</v>
      </c>
      <c r="K576" s="2">
        <v>170.0</v>
      </c>
      <c r="L576" s="2">
        <v>25482.0</v>
      </c>
      <c r="M576" s="2">
        <v>54149.0</v>
      </c>
      <c r="N576" s="2">
        <v>4.0</v>
      </c>
      <c r="O576" s="3">
        <v>1568.715259</v>
      </c>
      <c r="P576" s="7" t="str">
        <f>VLOOKUP(A576,'New Data'!A:E,2,FALSE)</f>
        <v>Male</v>
      </c>
      <c r="Q576" s="7">
        <f>VLOOKUP(A576,'New Data'!A:E,3,FALSE)</f>
        <v>35</v>
      </c>
      <c r="R576" s="7" t="str">
        <f>VLOOKUP(A576,'New Data'!A:E,4,FALSE)</f>
        <v>Maine</v>
      </c>
      <c r="S576" s="9">
        <f>VLOOKUP(A576,'New Data'!A:E,5,FALSE)</f>
        <v>45431</v>
      </c>
      <c r="T576" s="10">
        <f t="shared" si="3"/>
        <v>392.1788148</v>
      </c>
      <c r="U576" s="11">
        <f t="shared" si="4"/>
        <v>0.002866972477</v>
      </c>
      <c r="V576" s="12">
        <f t="shared" si="5"/>
        <v>9.227736818</v>
      </c>
      <c r="W576" s="10">
        <f t="shared" si="6"/>
        <v>26.45566748</v>
      </c>
      <c r="X576" s="11">
        <f t="shared" si="7"/>
        <v>0.006745817593</v>
      </c>
    </row>
    <row r="577">
      <c r="A577" s="7" t="str">
        <f t="shared" si="1"/>
        <v>WOZNO2145E</v>
      </c>
      <c r="B577" s="2" t="s">
        <v>1967</v>
      </c>
      <c r="C577" s="2" t="s">
        <v>1968</v>
      </c>
      <c r="D577" s="7" t="str">
        <f t="shared" si="2"/>
        <v>300x250 </v>
      </c>
      <c r="E577" s="2" t="s">
        <v>1969</v>
      </c>
      <c r="F577" s="2" t="s">
        <v>28</v>
      </c>
      <c r="G577" s="8" t="s">
        <v>29</v>
      </c>
      <c r="H577" s="2" t="s">
        <v>48</v>
      </c>
      <c r="I577" s="2" t="s">
        <v>43</v>
      </c>
      <c r="J577" s="2">
        <v>63460.0</v>
      </c>
      <c r="K577" s="2">
        <v>212.0</v>
      </c>
      <c r="L577" s="2">
        <v>26978.0</v>
      </c>
      <c r="M577" s="2">
        <v>59516.0</v>
      </c>
      <c r="N577" s="2">
        <v>4.0</v>
      </c>
      <c r="O577" s="3">
        <v>1945.433188</v>
      </c>
      <c r="P577" s="7" t="str">
        <f>VLOOKUP(A577,'New Data'!A:E,2,FALSE)</f>
        <v>Female</v>
      </c>
      <c r="Q577" s="7">
        <f>VLOOKUP(A577,'New Data'!A:E,3,FALSE)</f>
        <v>32</v>
      </c>
      <c r="R577" s="7" t="str">
        <f>VLOOKUP(A577,'New Data'!A:E,4,FALSE)</f>
        <v>Georgia</v>
      </c>
      <c r="S577" s="9">
        <f>VLOOKUP(A577,'New Data'!A:E,5,FALSE)</f>
        <v>45291</v>
      </c>
      <c r="T577" s="10">
        <f t="shared" si="3"/>
        <v>486.358297</v>
      </c>
      <c r="U577" s="11">
        <f t="shared" si="4"/>
        <v>0.003340687047</v>
      </c>
      <c r="V577" s="12">
        <f t="shared" si="5"/>
        <v>9.176571642</v>
      </c>
      <c r="W577" s="10">
        <f t="shared" si="6"/>
        <v>30.65605402</v>
      </c>
      <c r="X577" s="11">
        <f t="shared" si="7"/>
        <v>0.006303183107</v>
      </c>
    </row>
    <row r="578">
      <c r="A578" s="7" t="str">
        <f t="shared" si="1"/>
        <v>VHSGZ6955F</v>
      </c>
      <c r="B578" s="2" t="s">
        <v>2069</v>
      </c>
      <c r="C578" s="2" t="s">
        <v>2070</v>
      </c>
      <c r="D578" s="7" t="str">
        <f t="shared" si="2"/>
        <v>300x250 </v>
      </c>
      <c r="E578" s="2" t="s">
        <v>2071</v>
      </c>
      <c r="F578" s="2" t="s">
        <v>36</v>
      </c>
      <c r="G578" s="8" t="s">
        <v>114</v>
      </c>
      <c r="H578" s="2" t="s">
        <v>30</v>
      </c>
      <c r="I578" s="2" t="s">
        <v>31</v>
      </c>
      <c r="J578" s="2">
        <v>224877.0</v>
      </c>
      <c r="K578" s="2">
        <v>805.0</v>
      </c>
      <c r="L578" s="2">
        <v>121175.0</v>
      </c>
      <c r="M578" s="2">
        <v>213280.0</v>
      </c>
      <c r="N578" s="2">
        <v>11.0</v>
      </c>
      <c r="O578" s="3">
        <v>7360.992969</v>
      </c>
      <c r="P578" s="7" t="str">
        <f>VLOOKUP(A578,'New Data'!A:E,2,FALSE)</f>
        <v>Female</v>
      </c>
      <c r="Q578" s="7">
        <f>VLOOKUP(A578,'New Data'!A:E,3,FALSE)</f>
        <v>38</v>
      </c>
      <c r="R578" s="7" t="str">
        <f>VLOOKUP(A578,'New Data'!A:E,4,FALSE)</f>
        <v>Alabama</v>
      </c>
      <c r="S578" s="9">
        <f>VLOOKUP(A578,'New Data'!A:E,5,FALSE)</f>
        <v>44956</v>
      </c>
      <c r="T578" s="10">
        <f t="shared" si="3"/>
        <v>669.181179</v>
      </c>
      <c r="U578" s="11">
        <f t="shared" si="4"/>
        <v>0.003579734699</v>
      </c>
      <c r="V578" s="12">
        <f t="shared" si="5"/>
        <v>9.144090645</v>
      </c>
      <c r="W578" s="10">
        <f t="shared" si="6"/>
        <v>32.73341858</v>
      </c>
      <c r="X578" s="11">
        <f t="shared" si="7"/>
        <v>0.004891562943</v>
      </c>
    </row>
    <row r="579">
      <c r="A579" s="7" t="str">
        <f t="shared" si="1"/>
        <v>UTHKV3343C</v>
      </c>
      <c r="B579" s="2" t="s">
        <v>1026</v>
      </c>
      <c r="C579" s="2" t="s">
        <v>1027</v>
      </c>
      <c r="D579" s="7" t="str">
        <f t="shared" si="2"/>
        <v>300x50 </v>
      </c>
      <c r="E579" s="2" t="s">
        <v>1028</v>
      </c>
      <c r="F579" s="2" t="s">
        <v>36</v>
      </c>
      <c r="G579" s="8" t="s">
        <v>816</v>
      </c>
      <c r="H579" s="2" t="s">
        <v>89</v>
      </c>
      <c r="I579" s="2" t="s">
        <v>31</v>
      </c>
      <c r="J579" s="2">
        <v>72117.0</v>
      </c>
      <c r="K579" s="2">
        <v>187.0</v>
      </c>
      <c r="L579" s="2">
        <v>9807.0</v>
      </c>
      <c r="M579" s="2">
        <v>68568.0</v>
      </c>
      <c r="N579" s="2">
        <v>16.0</v>
      </c>
      <c r="O579" s="3">
        <v>1702.317206</v>
      </c>
      <c r="P579" s="7" t="str">
        <f>VLOOKUP(A579,'New Data'!A:E,2,FALSE)</f>
        <v>Female</v>
      </c>
      <c r="Q579" s="7">
        <f>VLOOKUP(A579,'New Data'!A:E,3,FALSE)</f>
        <v>52</v>
      </c>
      <c r="R579" s="7" t="str">
        <f>VLOOKUP(A579,'New Data'!A:E,4,FALSE)</f>
        <v>Wyoming</v>
      </c>
      <c r="S579" s="9">
        <f>VLOOKUP(A579,'New Data'!A:E,5,FALSE)</f>
        <v>45317</v>
      </c>
      <c r="T579" s="10">
        <f t="shared" si="3"/>
        <v>106.3948254</v>
      </c>
      <c r="U579" s="11">
        <f t="shared" si="4"/>
        <v>0.002593008583</v>
      </c>
      <c r="V579" s="12">
        <f t="shared" si="5"/>
        <v>9.103300567</v>
      </c>
      <c r="W579" s="10">
        <f t="shared" si="6"/>
        <v>23.60493651</v>
      </c>
      <c r="X579" s="11">
        <f t="shared" si="7"/>
        <v>0.0221861697</v>
      </c>
    </row>
    <row r="580">
      <c r="A580" s="7" t="str">
        <f t="shared" si="1"/>
        <v>VSEBV0477I</v>
      </c>
      <c r="B580" s="2" t="s">
        <v>2330</v>
      </c>
      <c r="C580" s="2" t="s">
        <v>2331</v>
      </c>
      <c r="D580" s="7" t="str">
        <f t="shared" si="2"/>
        <v>320x50 </v>
      </c>
      <c r="E580" s="2" t="s">
        <v>1560</v>
      </c>
      <c r="F580" s="2" t="s">
        <v>41</v>
      </c>
      <c r="G580" s="8" t="s">
        <v>1017</v>
      </c>
      <c r="H580" s="2" t="s">
        <v>71</v>
      </c>
      <c r="I580" s="2" t="s">
        <v>31</v>
      </c>
      <c r="J580" s="2">
        <v>252170.0</v>
      </c>
      <c r="K580" s="2">
        <v>650.0</v>
      </c>
      <c r="L580" s="2">
        <v>9248.0</v>
      </c>
      <c r="M580" s="2">
        <v>14192.0</v>
      </c>
      <c r="N580" s="2">
        <v>1.0</v>
      </c>
      <c r="O580" s="3">
        <v>5874.00478</v>
      </c>
      <c r="P580" s="7" t="str">
        <f>VLOOKUP(A580,'New Data'!A:E,2,FALSE)</f>
        <v>Female</v>
      </c>
      <c r="Q580" s="7">
        <f>VLOOKUP(A580,'New Data'!A:E,3,FALSE)</f>
        <v>37</v>
      </c>
      <c r="R580" s="7" t="str">
        <f>VLOOKUP(A580,'New Data'!A:E,4,FALSE)</f>
        <v>Delaware</v>
      </c>
      <c r="S580" s="9">
        <f>VLOOKUP(A580,'New Data'!A:E,5,FALSE)</f>
        <v>45213</v>
      </c>
      <c r="T580" s="10">
        <f t="shared" si="3"/>
        <v>5874.00478</v>
      </c>
      <c r="U580" s="11">
        <f t="shared" si="4"/>
        <v>0.002577626205</v>
      </c>
      <c r="V580" s="12">
        <f t="shared" si="5"/>
        <v>9.036930431</v>
      </c>
      <c r="W580" s="10">
        <f t="shared" si="6"/>
        <v>23.29382869</v>
      </c>
      <c r="X580" s="11">
        <f t="shared" si="7"/>
        <v>0.0003965578776</v>
      </c>
    </row>
    <row r="581">
      <c r="A581" s="7" t="str">
        <f t="shared" si="1"/>
        <v>NPHUV3051S</v>
      </c>
      <c r="B581" s="2" t="s">
        <v>1162</v>
      </c>
      <c r="C581" s="2" t="s">
        <v>1163</v>
      </c>
      <c r="D581" s="7" t="str">
        <f t="shared" si="2"/>
        <v>320x50 </v>
      </c>
      <c r="E581" s="2" t="s">
        <v>1164</v>
      </c>
      <c r="F581" s="2" t="s">
        <v>36</v>
      </c>
      <c r="G581" s="8" t="s">
        <v>151</v>
      </c>
      <c r="H581" s="2" t="s">
        <v>239</v>
      </c>
      <c r="I581" s="2" t="s">
        <v>31</v>
      </c>
      <c r="J581" s="2">
        <v>69540.0</v>
      </c>
      <c r="K581" s="2">
        <v>204.0</v>
      </c>
      <c r="L581" s="2">
        <v>28713.0</v>
      </c>
      <c r="M581" s="2">
        <v>62829.0</v>
      </c>
      <c r="N581" s="2">
        <v>15.0</v>
      </c>
      <c r="O581" s="3">
        <v>1838.98773</v>
      </c>
      <c r="P581" s="7" t="str">
        <f>VLOOKUP(A581,'New Data'!A:E,2,FALSE)</f>
        <v>Female</v>
      </c>
      <c r="Q581" s="7">
        <f>VLOOKUP(A581,'New Data'!A:E,3,FALSE)</f>
        <v>52</v>
      </c>
      <c r="R581" s="7" t="str">
        <f>VLOOKUP(A581,'New Data'!A:E,4,FALSE)</f>
        <v>North Carolina</v>
      </c>
      <c r="S581" s="9">
        <f>VLOOKUP(A581,'New Data'!A:E,5,FALSE)</f>
        <v>45235</v>
      </c>
      <c r="T581" s="10">
        <f t="shared" si="3"/>
        <v>122.599182</v>
      </c>
      <c r="U581" s="11">
        <f t="shared" si="4"/>
        <v>0.002933563417</v>
      </c>
      <c r="V581" s="12">
        <f t="shared" si="5"/>
        <v>9.014645735</v>
      </c>
      <c r="W581" s="10">
        <f t="shared" si="6"/>
        <v>26.44503494</v>
      </c>
      <c r="X581" s="11">
        <f t="shared" si="7"/>
        <v>0.02157031924</v>
      </c>
    </row>
    <row r="582">
      <c r="A582" s="7" t="str">
        <f t="shared" si="1"/>
        <v>HNFNT9214M</v>
      </c>
      <c r="B582" s="2" t="s">
        <v>2299</v>
      </c>
      <c r="C582" s="2" t="s">
        <v>2300</v>
      </c>
      <c r="D582" s="7" t="str">
        <f t="shared" si="2"/>
        <v>320x50 </v>
      </c>
      <c r="E582" s="2" t="s">
        <v>2301</v>
      </c>
      <c r="F582" s="2" t="s">
        <v>36</v>
      </c>
      <c r="G582" s="8" t="s">
        <v>871</v>
      </c>
      <c r="H582" s="2" t="s">
        <v>30</v>
      </c>
      <c r="I582" s="2" t="s">
        <v>31</v>
      </c>
      <c r="J582" s="2">
        <v>210700.0</v>
      </c>
      <c r="K582" s="2">
        <v>704.0</v>
      </c>
      <c r="L582" s="2">
        <v>94625.0</v>
      </c>
      <c r="M582" s="2">
        <v>180681.0</v>
      </c>
      <c r="N582" s="2">
        <v>3.0</v>
      </c>
      <c r="O582" s="3">
        <v>6341.879301</v>
      </c>
      <c r="P582" s="7" t="str">
        <f>VLOOKUP(A582,'New Data'!A:E,2,FALSE)</f>
        <v>Female</v>
      </c>
      <c r="Q582" s="7">
        <f>VLOOKUP(A582,'New Data'!A:E,3,FALSE)</f>
        <v>30</v>
      </c>
      <c r="R582" s="7" t="str">
        <f>VLOOKUP(A582,'New Data'!A:E,4,FALSE)</f>
        <v>New Mexico</v>
      </c>
      <c r="S582" s="9">
        <f>VLOOKUP(A582,'New Data'!A:E,5,FALSE)</f>
        <v>45333</v>
      </c>
      <c r="T582" s="10">
        <f t="shared" si="3"/>
        <v>2113.959767</v>
      </c>
      <c r="U582" s="11">
        <f t="shared" si="4"/>
        <v>0.003341243474</v>
      </c>
      <c r="V582" s="12">
        <f t="shared" si="5"/>
        <v>9.00835128</v>
      </c>
      <c r="W582" s="10">
        <f t="shared" si="6"/>
        <v>30.09909493</v>
      </c>
      <c r="X582" s="11">
        <f t="shared" si="7"/>
        <v>0.001423825344</v>
      </c>
    </row>
    <row r="583">
      <c r="A583" s="7" t="str">
        <f t="shared" si="1"/>
        <v>OBTHQ1814N</v>
      </c>
      <c r="B583" s="2" t="s">
        <v>1592</v>
      </c>
      <c r="C583" s="2" t="s">
        <v>1593</v>
      </c>
      <c r="D583" s="7" t="str">
        <f t="shared" si="2"/>
        <v>320x50 </v>
      </c>
      <c r="E583" s="2" t="s">
        <v>1594</v>
      </c>
      <c r="F583" s="2" t="s">
        <v>36</v>
      </c>
      <c r="G583" s="8" t="s">
        <v>1329</v>
      </c>
      <c r="H583" s="2" t="s">
        <v>30</v>
      </c>
      <c r="I583" s="2" t="s">
        <v>31</v>
      </c>
      <c r="J583" s="2">
        <v>80408.0</v>
      </c>
      <c r="K583" s="2">
        <v>199.0</v>
      </c>
      <c r="L583" s="2">
        <v>13127.0</v>
      </c>
      <c r="M583" s="2">
        <v>67027.0</v>
      </c>
      <c r="N583" s="2">
        <v>9.0</v>
      </c>
      <c r="O583" s="3">
        <v>1788.111618</v>
      </c>
      <c r="P583" s="7" t="str">
        <f>VLOOKUP(A583,'New Data'!A:E,2,FALSE)</f>
        <v>Female</v>
      </c>
      <c r="Q583" s="7">
        <f>VLOOKUP(A583,'New Data'!A:E,3,FALSE)</f>
        <v>35</v>
      </c>
      <c r="R583" s="7" t="str">
        <f>VLOOKUP(A583,'New Data'!A:E,4,FALSE)</f>
        <v>Wisconsin</v>
      </c>
      <c r="S583" s="9">
        <f>VLOOKUP(A583,'New Data'!A:E,5,FALSE)</f>
        <v>45135</v>
      </c>
      <c r="T583" s="10">
        <f t="shared" si="3"/>
        <v>198.6790687</v>
      </c>
      <c r="U583" s="11">
        <f t="shared" si="4"/>
        <v>0.002474878122</v>
      </c>
      <c r="V583" s="12">
        <f t="shared" si="5"/>
        <v>8.985485518</v>
      </c>
      <c r="W583" s="10">
        <f t="shared" si="6"/>
        <v>22.23798152</v>
      </c>
      <c r="X583" s="11">
        <f t="shared" si="7"/>
        <v>0.01119291613</v>
      </c>
    </row>
    <row r="584">
      <c r="A584" s="7" t="str">
        <f t="shared" si="1"/>
        <v>CCRNM8255N</v>
      </c>
      <c r="B584" s="2" t="s">
        <v>1987</v>
      </c>
      <c r="C584" s="2" t="s">
        <v>1988</v>
      </c>
      <c r="D584" s="7" t="str">
        <f t="shared" si="2"/>
        <v>300x250 </v>
      </c>
      <c r="E584" s="2" t="s">
        <v>1989</v>
      </c>
      <c r="F584" s="2" t="s">
        <v>41</v>
      </c>
      <c r="G584" s="8" t="s">
        <v>371</v>
      </c>
      <c r="H584" s="2" t="s">
        <v>62</v>
      </c>
      <c r="I584" s="2" t="s">
        <v>31</v>
      </c>
      <c r="J584" s="2">
        <v>67752.0</v>
      </c>
      <c r="K584" s="2">
        <v>174.0</v>
      </c>
      <c r="L584" s="2">
        <v>47126.0</v>
      </c>
      <c r="M584" s="2">
        <v>65080.0</v>
      </c>
      <c r="N584" s="2">
        <v>3.0</v>
      </c>
      <c r="O584" s="3">
        <v>1557.01573</v>
      </c>
      <c r="P584" s="7" t="str">
        <f>VLOOKUP(A584,'New Data'!A:E,2,FALSE)</f>
        <v>Male</v>
      </c>
      <c r="Q584" s="7">
        <f>VLOOKUP(A584,'New Data'!A:E,3,FALSE)</f>
        <v>29</v>
      </c>
      <c r="R584" s="7" t="str">
        <f>VLOOKUP(A584,'New Data'!A:E,4,FALSE)</f>
        <v>Pennsylvania</v>
      </c>
      <c r="S584" s="9">
        <f>VLOOKUP(A584,'New Data'!A:E,5,FALSE)</f>
        <v>45207</v>
      </c>
      <c r="T584" s="10">
        <f t="shared" si="3"/>
        <v>519.0052433</v>
      </c>
      <c r="U584" s="11">
        <f t="shared" si="4"/>
        <v>0.002568189869</v>
      </c>
      <c r="V584" s="12">
        <f t="shared" si="5"/>
        <v>8.948366264</v>
      </c>
      <c r="W584" s="10">
        <f t="shared" si="6"/>
        <v>22.98110358</v>
      </c>
      <c r="X584" s="11">
        <f t="shared" si="7"/>
        <v>0.004427913567</v>
      </c>
    </row>
    <row r="585">
      <c r="A585" s="7" t="str">
        <f t="shared" si="1"/>
        <v>VOIKW7525D</v>
      </c>
      <c r="B585" s="2" t="s">
        <v>717</v>
      </c>
      <c r="C585" s="2" t="s">
        <v>718</v>
      </c>
      <c r="D585" s="7" t="str">
        <f t="shared" si="2"/>
        <v>300x250 </v>
      </c>
      <c r="E585" s="2" t="s">
        <v>719</v>
      </c>
      <c r="F585" s="2" t="s">
        <v>66</v>
      </c>
      <c r="G585" s="8" t="s">
        <v>29</v>
      </c>
      <c r="H585" s="2" t="s">
        <v>48</v>
      </c>
      <c r="I585" s="2" t="s">
        <v>53</v>
      </c>
      <c r="J585" s="2">
        <v>74436.0</v>
      </c>
      <c r="K585" s="2">
        <v>175.0</v>
      </c>
      <c r="L585" s="2">
        <v>30158.0</v>
      </c>
      <c r="M585" s="2">
        <v>69150.0</v>
      </c>
      <c r="N585" s="2">
        <v>21.0</v>
      </c>
      <c r="O585" s="3">
        <v>1558.549138</v>
      </c>
      <c r="P585" s="7" t="str">
        <f>VLOOKUP(A585,'New Data'!A:E,2,FALSE)</f>
        <v>Female</v>
      </c>
      <c r="Q585" s="7">
        <f>VLOOKUP(A585,'New Data'!A:E,3,FALSE)</f>
        <v>51</v>
      </c>
      <c r="R585" s="7" t="str">
        <f>VLOOKUP(A585,'New Data'!A:E,4,FALSE)</f>
        <v>Minnesota</v>
      </c>
      <c r="S585" s="9">
        <f>VLOOKUP(A585,'New Data'!A:E,5,FALSE)</f>
        <v>45506</v>
      </c>
      <c r="T585" s="10">
        <f t="shared" si="3"/>
        <v>74.21662562</v>
      </c>
      <c r="U585" s="11">
        <f t="shared" si="4"/>
        <v>0.002351012951</v>
      </c>
      <c r="V585" s="12">
        <f t="shared" si="5"/>
        <v>8.905995074</v>
      </c>
      <c r="W585" s="10">
        <f t="shared" si="6"/>
        <v>20.93810976</v>
      </c>
      <c r="X585" s="11">
        <f t="shared" si="7"/>
        <v>0.02821215541</v>
      </c>
    </row>
    <row r="586">
      <c r="A586" s="7" t="str">
        <f t="shared" si="1"/>
        <v>XLDQB0289S</v>
      </c>
      <c r="B586" s="2" t="s">
        <v>1334</v>
      </c>
      <c r="C586" s="2" t="s">
        <v>1335</v>
      </c>
      <c r="D586" s="7" t="str">
        <f t="shared" si="2"/>
        <v>320x50 </v>
      </c>
      <c r="E586" s="2" t="s">
        <v>290</v>
      </c>
      <c r="F586" s="2" t="s">
        <v>28</v>
      </c>
      <c r="G586" s="8" t="s">
        <v>918</v>
      </c>
      <c r="H586" s="2" t="s">
        <v>30</v>
      </c>
      <c r="I586" s="2" t="s">
        <v>31</v>
      </c>
      <c r="J586" s="2">
        <v>61474.0</v>
      </c>
      <c r="K586" s="2">
        <v>250.0</v>
      </c>
      <c r="L586" s="2">
        <v>31245.0</v>
      </c>
      <c r="M586" s="2">
        <v>49089.0</v>
      </c>
      <c r="N586" s="2">
        <v>15.0</v>
      </c>
      <c r="O586" s="3">
        <v>2189.341349</v>
      </c>
      <c r="P586" s="7" t="str">
        <f>VLOOKUP(A586,'New Data'!A:E,2,FALSE)</f>
        <v>Male</v>
      </c>
      <c r="Q586" s="7">
        <f>VLOOKUP(A586,'New Data'!A:E,3,FALSE)</f>
        <v>48</v>
      </c>
      <c r="R586" s="7" t="str">
        <f>VLOOKUP(A586,'New Data'!A:E,4,FALSE)</f>
        <v>California</v>
      </c>
      <c r="S586" s="9">
        <f>VLOOKUP(A586,'New Data'!A:E,5,FALSE)</f>
        <v>45193</v>
      </c>
      <c r="T586" s="10">
        <f t="shared" si="3"/>
        <v>145.9560899</v>
      </c>
      <c r="U586" s="11">
        <f t="shared" si="4"/>
        <v>0.004066759931</v>
      </c>
      <c r="V586" s="12">
        <f t="shared" si="5"/>
        <v>8.757365396</v>
      </c>
      <c r="W586" s="10">
        <f t="shared" si="6"/>
        <v>35.61410269</v>
      </c>
      <c r="X586" s="11">
        <f t="shared" si="7"/>
        <v>0.02440055959</v>
      </c>
    </row>
    <row r="587">
      <c r="A587" s="7" t="str">
        <f t="shared" si="1"/>
        <v>RESTH6166P</v>
      </c>
      <c r="B587" s="2" t="s">
        <v>1917</v>
      </c>
      <c r="C587" s="2" t="s">
        <v>1918</v>
      </c>
      <c r="D587" s="7" t="str">
        <f t="shared" si="2"/>
        <v>320x50 </v>
      </c>
      <c r="E587" s="2" t="s">
        <v>160</v>
      </c>
      <c r="F587" s="2" t="s">
        <v>36</v>
      </c>
      <c r="G587" s="8" t="s">
        <v>387</v>
      </c>
      <c r="H587" s="2" t="s">
        <v>30</v>
      </c>
      <c r="I587" s="2" t="s">
        <v>31</v>
      </c>
      <c r="J587" s="2">
        <v>47931.0</v>
      </c>
      <c r="K587" s="2">
        <v>170.0</v>
      </c>
      <c r="L587" s="2">
        <v>15989.0</v>
      </c>
      <c r="M587" s="2">
        <v>38916.0</v>
      </c>
      <c r="N587" s="2">
        <v>4.0</v>
      </c>
      <c r="O587" s="3">
        <v>1487.228625</v>
      </c>
      <c r="P587" s="7" t="str">
        <f>VLOOKUP(A587,'New Data'!A:E,2,FALSE)</f>
        <v>Male</v>
      </c>
      <c r="Q587" s="7">
        <f>VLOOKUP(A587,'New Data'!A:E,3,FALSE)</f>
        <v>49</v>
      </c>
      <c r="R587" s="7" t="str">
        <f>VLOOKUP(A587,'New Data'!A:E,4,FALSE)</f>
        <v>South Dakota</v>
      </c>
      <c r="S587" s="9">
        <f>VLOOKUP(A587,'New Data'!A:E,5,FALSE)</f>
        <v>45156</v>
      </c>
      <c r="T587" s="10">
        <f t="shared" si="3"/>
        <v>371.8071563</v>
      </c>
      <c r="U587" s="11">
        <f t="shared" si="4"/>
        <v>0.003546765142</v>
      </c>
      <c r="V587" s="12">
        <f t="shared" si="5"/>
        <v>8.748403676</v>
      </c>
      <c r="W587" s="10">
        <f t="shared" si="6"/>
        <v>31.0285332</v>
      </c>
      <c r="X587" s="11">
        <f t="shared" si="7"/>
        <v>0.008345329745</v>
      </c>
    </row>
    <row r="588">
      <c r="A588" s="7" t="str">
        <f t="shared" si="1"/>
        <v>FTBPT7921O</v>
      </c>
      <c r="B588" s="2" t="s">
        <v>2137</v>
      </c>
      <c r="C588" s="2" t="s">
        <v>2138</v>
      </c>
      <c r="D588" s="7" t="str">
        <f t="shared" si="2"/>
        <v>300x250 </v>
      </c>
      <c r="E588" s="2" t="s">
        <v>2139</v>
      </c>
      <c r="F588" s="2" t="s">
        <v>28</v>
      </c>
      <c r="G588" s="8" t="s">
        <v>263</v>
      </c>
      <c r="H588" s="2" t="s">
        <v>30</v>
      </c>
      <c r="I588" s="2" t="s">
        <v>31</v>
      </c>
      <c r="J588" s="2">
        <v>224359.0</v>
      </c>
      <c r="K588" s="2">
        <v>480.0</v>
      </c>
      <c r="L588" s="2">
        <v>163149.0</v>
      </c>
      <c r="M588" s="2">
        <v>200859.0</v>
      </c>
      <c r="N588" s="2">
        <v>5.0</v>
      </c>
      <c r="O588" s="3">
        <v>4196.936777</v>
      </c>
      <c r="P588" s="7" t="str">
        <f>VLOOKUP(A588,'New Data'!A:E,2,FALSE)</f>
        <v>Male</v>
      </c>
      <c r="Q588" s="7">
        <f>VLOOKUP(A588,'New Data'!A:E,3,FALSE)</f>
        <v>30</v>
      </c>
      <c r="R588" s="7" t="str">
        <f>VLOOKUP(A588,'New Data'!A:E,4,FALSE)</f>
        <v>California</v>
      </c>
      <c r="S588" s="9">
        <f>VLOOKUP(A588,'New Data'!A:E,5,FALSE)</f>
        <v>45204</v>
      </c>
      <c r="T588" s="10">
        <f t="shared" si="3"/>
        <v>839.3873554</v>
      </c>
      <c r="U588" s="11">
        <f t="shared" si="4"/>
        <v>0.002139428327</v>
      </c>
      <c r="V588" s="12">
        <f t="shared" si="5"/>
        <v>8.743618285</v>
      </c>
      <c r="W588" s="10">
        <f t="shared" si="6"/>
        <v>18.70634464</v>
      </c>
      <c r="X588" s="11">
        <f t="shared" si="7"/>
        <v>0.002228571174</v>
      </c>
    </row>
    <row r="589">
      <c r="A589" s="7" t="str">
        <f t="shared" si="1"/>
        <v>SDVKA9078Z</v>
      </c>
      <c r="B589" s="2" t="s">
        <v>1009</v>
      </c>
      <c r="C589" s="2" t="s">
        <v>1010</v>
      </c>
      <c r="D589" s="7" t="str">
        <f t="shared" si="2"/>
        <v>300x50 </v>
      </c>
      <c r="E589" s="2" t="s">
        <v>1011</v>
      </c>
      <c r="F589" s="2" t="s">
        <v>41</v>
      </c>
      <c r="G589" s="8" t="s">
        <v>782</v>
      </c>
      <c r="H589" s="2" t="s">
        <v>48</v>
      </c>
      <c r="I589" s="2" t="s">
        <v>31</v>
      </c>
      <c r="J589" s="2">
        <v>68704.0</v>
      </c>
      <c r="K589" s="2">
        <v>185.0</v>
      </c>
      <c r="L589" s="2">
        <v>31283.0</v>
      </c>
      <c r="M589" s="2">
        <v>59462.0</v>
      </c>
      <c r="N589" s="2">
        <v>16.0</v>
      </c>
      <c r="O589" s="3">
        <v>1605.566031</v>
      </c>
      <c r="P589" s="7" t="str">
        <f>VLOOKUP(A589,'New Data'!A:E,2,FALSE)</f>
        <v>Female</v>
      </c>
      <c r="Q589" s="7">
        <f>VLOOKUP(A589,'New Data'!A:E,3,FALSE)</f>
        <v>46</v>
      </c>
      <c r="R589" s="7" t="str">
        <f>VLOOKUP(A589,'New Data'!A:E,4,FALSE)</f>
        <v>Missouri</v>
      </c>
      <c r="S589" s="9">
        <f>VLOOKUP(A589,'New Data'!A:E,5,FALSE)</f>
        <v>44931</v>
      </c>
      <c r="T589" s="10">
        <f t="shared" si="3"/>
        <v>100.3478769</v>
      </c>
      <c r="U589" s="11">
        <f t="shared" si="4"/>
        <v>0.002692710759</v>
      </c>
      <c r="V589" s="12">
        <f t="shared" si="5"/>
        <v>8.678735303</v>
      </c>
      <c r="W589" s="10">
        <f t="shared" si="6"/>
        <v>23.36932393</v>
      </c>
      <c r="X589" s="11">
        <f t="shared" si="7"/>
        <v>0.02328830927</v>
      </c>
    </row>
    <row r="590">
      <c r="A590" s="7" t="str">
        <f t="shared" si="1"/>
        <v>PPOHQ6538L</v>
      </c>
      <c r="B590" s="2" t="s">
        <v>1465</v>
      </c>
      <c r="C590" s="2" t="s">
        <v>1466</v>
      </c>
      <c r="D590" s="7" t="str">
        <f t="shared" si="2"/>
        <v>300x50 </v>
      </c>
      <c r="E590" s="2" t="s">
        <v>1467</v>
      </c>
      <c r="F590" s="2" t="s">
        <v>41</v>
      </c>
      <c r="G590" s="8" t="s">
        <v>165</v>
      </c>
      <c r="H590" s="2" t="s">
        <v>48</v>
      </c>
      <c r="I590" s="2" t="s">
        <v>31</v>
      </c>
      <c r="J590" s="2">
        <v>69722.0</v>
      </c>
      <c r="K590" s="2">
        <v>194.0</v>
      </c>
      <c r="L590" s="2">
        <v>40640.0</v>
      </c>
      <c r="M590" s="2">
        <v>64819.0</v>
      </c>
      <c r="N590" s="2">
        <v>10.0</v>
      </c>
      <c r="O590" s="3">
        <v>1667.655895</v>
      </c>
      <c r="P590" s="7" t="str">
        <f>VLOOKUP(A590,'New Data'!A:E,2,FALSE)</f>
        <v>Female</v>
      </c>
      <c r="Q590" s="7">
        <f>VLOOKUP(A590,'New Data'!A:E,3,FALSE)</f>
        <v>46</v>
      </c>
      <c r="R590" s="7" t="str">
        <f>VLOOKUP(A590,'New Data'!A:E,4,FALSE)</f>
        <v>Louisiana</v>
      </c>
      <c r="S590" s="9">
        <f>VLOOKUP(A590,'New Data'!A:E,5,FALSE)</f>
        <v>45040</v>
      </c>
      <c r="T590" s="10">
        <f t="shared" si="3"/>
        <v>166.7655895</v>
      </c>
      <c r="U590" s="11">
        <f t="shared" si="4"/>
        <v>0.002782478988</v>
      </c>
      <c r="V590" s="12">
        <f t="shared" si="5"/>
        <v>8.596164407</v>
      </c>
      <c r="W590" s="10">
        <f t="shared" si="6"/>
        <v>23.91864684</v>
      </c>
      <c r="X590" s="11">
        <f t="shared" si="7"/>
        <v>0.0143426752</v>
      </c>
    </row>
    <row r="591">
      <c r="A591" s="7" t="str">
        <f t="shared" si="1"/>
        <v>JRADW4215G</v>
      </c>
      <c r="B591" s="2" t="s">
        <v>1523</v>
      </c>
      <c r="C591" s="2" t="s">
        <v>1524</v>
      </c>
      <c r="D591" s="7" t="str">
        <f t="shared" si="2"/>
        <v>320x50 </v>
      </c>
      <c r="E591" s="2" t="s">
        <v>1525</v>
      </c>
      <c r="F591" s="2" t="s">
        <v>41</v>
      </c>
      <c r="G591" s="8" t="s">
        <v>271</v>
      </c>
      <c r="H591" s="2" t="s">
        <v>30</v>
      </c>
      <c r="I591" s="2" t="s">
        <v>31</v>
      </c>
      <c r="J591" s="2">
        <v>318269.0</v>
      </c>
      <c r="K591" s="2">
        <v>914.0</v>
      </c>
      <c r="L591" s="2">
        <v>33355.0</v>
      </c>
      <c r="M591" s="2">
        <v>295405.0</v>
      </c>
      <c r="N591" s="2">
        <v>44.0</v>
      </c>
      <c r="O591" s="3">
        <v>7854.731991</v>
      </c>
      <c r="P591" s="7" t="str">
        <f>VLOOKUP(A591,'New Data'!A:E,2,FALSE)</f>
        <v>Female</v>
      </c>
      <c r="Q591" s="7">
        <f>VLOOKUP(A591,'New Data'!A:E,3,FALSE)</f>
        <v>56</v>
      </c>
      <c r="R591" s="7" t="str">
        <f>VLOOKUP(A591,'New Data'!A:E,4,FALSE)</f>
        <v>Virginia</v>
      </c>
      <c r="S591" s="9">
        <f>VLOOKUP(A591,'New Data'!A:E,5,FALSE)</f>
        <v>45057</v>
      </c>
      <c r="T591" s="10">
        <f t="shared" si="3"/>
        <v>178.5166362</v>
      </c>
      <c r="U591" s="11">
        <f t="shared" si="4"/>
        <v>0.00287178456</v>
      </c>
      <c r="V591" s="12">
        <f t="shared" si="5"/>
        <v>8.593798677</v>
      </c>
      <c r="W591" s="10">
        <f t="shared" si="6"/>
        <v>24.67953835</v>
      </c>
      <c r="X591" s="11">
        <f t="shared" si="7"/>
        <v>0.01382478344</v>
      </c>
    </row>
    <row r="592">
      <c r="A592" s="7" t="str">
        <f t="shared" si="1"/>
        <v>MNVGC8599B</v>
      </c>
      <c r="B592" s="2" t="s">
        <v>1202</v>
      </c>
      <c r="C592" s="2" t="s">
        <v>1203</v>
      </c>
      <c r="D592" s="7" t="str">
        <f t="shared" si="2"/>
        <v>320x50 </v>
      </c>
      <c r="E592" s="2" t="s">
        <v>1204</v>
      </c>
      <c r="F592" s="2" t="s">
        <v>28</v>
      </c>
      <c r="G592" s="8" t="s">
        <v>871</v>
      </c>
      <c r="H592" s="2" t="s">
        <v>62</v>
      </c>
      <c r="I592" s="2" t="s">
        <v>31</v>
      </c>
      <c r="J592" s="2">
        <v>61848.0</v>
      </c>
      <c r="K592" s="2">
        <v>213.0</v>
      </c>
      <c r="L592" s="2">
        <v>6581.0</v>
      </c>
      <c r="M592" s="2">
        <v>44917.0</v>
      </c>
      <c r="N592" s="2">
        <v>15.0</v>
      </c>
      <c r="O592" s="3">
        <v>1819.893602</v>
      </c>
      <c r="P592" s="7" t="str">
        <f>VLOOKUP(A592,'New Data'!A:E,2,FALSE)</f>
        <v>Male</v>
      </c>
      <c r="Q592" s="7">
        <f>VLOOKUP(A592,'New Data'!A:E,3,FALSE)</f>
        <v>36</v>
      </c>
      <c r="R592" s="7" t="str">
        <f>VLOOKUP(A592,'New Data'!A:E,4,FALSE)</f>
        <v>Alabama</v>
      </c>
      <c r="S592" s="9">
        <f>VLOOKUP(A592,'New Data'!A:E,5,FALSE)</f>
        <v>45220</v>
      </c>
      <c r="T592" s="10">
        <f t="shared" si="3"/>
        <v>121.3262401</v>
      </c>
      <c r="U592" s="11">
        <f t="shared" si="4"/>
        <v>0.003443927047</v>
      </c>
      <c r="V592" s="12">
        <f t="shared" si="5"/>
        <v>8.544101418</v>
      </c>
      <c r="W592" s="10">
        <f t="shared" si="6"/>
        <v>29.42526196</v>
      </c>
      <c r="X592" s="11">
        <f t="shared" si="7"/>
        <v>0.02425300737</v>
      </c>
    </row>
    <row r="593">
      <c r="A593" s="7" t="str">
        <f t="shared" si="1"/>
        <v>SLPEF4433Z</v>
      </c>
      <c r="B593" s="2" t="s">
        <v>2262</v>
      </c>
      <c r="C593" s="2" t="s">
        <v>2263</v>
      </c>
      <c r="D593" s="7" t="str">
        <f t="shared" si="2"/>
        <v>300x250 </v>
      </c>
      <c r="E593" s="2" t="s">
        <v>262</v>
      </c>
      <c r="F593" s="2" t="s">
        <v>41</v>
      </c>
      <c r="G593" s="8" t="s">
        <v>29</v>
      </c>
      <c r="H593" s="2" t="s">
        <v>62</v>
      </c>
      <c r="I593" s="2" t="s">
        <v>53</v>
      </c>
      <c r="J593" s="2">
        <v>61442.0</v>
      </c>
      <c r="K593" s="2">
        <v>190.0</v>
      </c>
      <c r="L593" s="2">
        <v>17048.0</v>
      </c>
      <c r="M593" s="2">
        <v>54166.0</v>
      </c>
      <c r="N593" s="2">
        <v>1.0</v>
      </c>
      <c r="O593" s="3">
        <v>1609.149933</v>
      </c>
      <c r="P593" s="7" t="str">
        <f>VLOOKUP(A593,'New Data'!A:E,2,FALSE)</f>
        <v>Male</v>
      </c>
      <c r="Q593" s="7">
        <f>VLOOKUP(A593,'New Data'!A:E,3,FALSE)</f>
        <v>63</v>
      </c>
      <c r="R593" s="7" t="str">
        <f>VLOOKUP(A593,'New Data'!A:E,4,FALSE)</f>
        <v>California</v>
      </c>
      <c r="S593" s="9">
        <f>VLOOKUP(A593,'New Data'!A:E,5,FALSE)</f>
        <v>45150</v>
      </c>
      <c r="T593" s="10">
        <f t="shared" si="3"/>
        <v>1609.149933</v>
      </c>
      <c r="U593" s="11">
        <f t="shared" si="4"/>
        <v>0.003092347254</v>
      </c>
      <c r="V593" s="12">
        <f t="shared" si="5"/>
        <v>8.469210174</v>
      </c>
      <c r="W593" s="10">
        <f t="shared" si="6"/>
        <v>26.18973883</v>
      </c>
      <c r="X593" s="11">
        <f t="shared" si="7"/>
        <v>0.001627551186</v>
      </c>
    </row>
    <row r="594">
      <c r="A594" s="7" t="str">
        <f t="shared" si="1"/>
        <v>LYCVY6358C</v>
      </c>
      <c r="B594" s="2" t="s">
        <v>1827</v>
      </c>
      <c r="C594" s="2" t="s">
        <v>1828</v>
      </c>
      <c r="D594" s="7" t="str">
        <f t="shared" si="2"/>
        <v>300x50 </v>
      </c>
      <c r="E594" s="2" t="s">
        <v>1829</v>
      </c>
      <c r="F594" s="2" t="s">
        <v>36</v>
      </c>
      <c r="G594" s="8" t="s">
        <v>871</v>
      </c>
      <c r="H594" s="2" t="s">
        <v>30</v>
      </c>
      <c r="I594" s="2" t="s">
        <v>31</v>
      </c>
      <c r="J594" s="2">
        <v>257862.0</v>
      </c>
      <c r="K594" s="2">
        <v>700.0</v>
      </c>
      <c r="L594" s="2">
        <v>105048.0</v>
      </c>
      <c r="M594" s="2">
        <v>238629.0</v>
      </c>
      <c r="N594" s="2">
        <v>21.0</v>
      </c>
      <c r="O594" s="3">
        <v>5899.429483</v>
      </c>
      <c r="P594" s="7" t="str">
        <f>VLOOKUP(A594,'New Data'!A:E,2,FALSE)</f>
        <v>Female</v>
      </c>
      <c r="Q594" s="7">
        <f>VLOOKUP(A594,'New Data'!A:E,3,FALSE)</f>
        <v>48</v>
      </c>
      <c r="R594" s="7" t="str">
        <f>VLOOKUP(A594,'New Data'!A:E,4,FALSE)</f>
        <v>Michigan</v>
      </c>
      <c r="S594" s="9">
        <f>VLOOKUP(A594,'New Data'!A:E,5,FALSE)</f>
        <v>45503</v>
      </c>
      <c r="T594" s="10">
        <f t="shared" si="3"/>
        <v>280.9252135</v>
      </c>
      <c r="U594" s="11">
        <f t="shared" si="4"/>
        <v>0.002714630306</v>
      </c>
      <c r="V594" s="12">
        <f t="shared" si="5"/>
        <v>8.427756404</v>
      </c>
      <c r="W594" s="10">
        <f t="shared" si="6"/>
        <v>22.87824295</v>
      </c>
      <c r="X594" s="11">
        <f t="shared" si="7"/>
        <v>0.008143890918</v>
      </c>
    </row>
    <row r="595">
      <c r="A595" s="7" t="str">
        <f t="shared" si="1"/>
        <v>UWHDX4547D</v>
      </c>
      <c r="B595" s="2" t="s">
        <v>1122</v>
      </c>
      <c r="C595" s="2" t="s">
        <v>1123</v>
      </c>
      <c r="D595" s="7" t="str">
        <f t="shared" si="2"/>
        <v>300x250 </v>
      </c>
      <c r="E595" s="2" t="s">
        <v>1124</v>
      </c>
      <c r="F595" s="2" t="s">
        <v>66</v>
      </c>
      <c r="G595" s="8" t="s">
        <v>689</v>
      </c>
      <c r="H595" s="2" t="s">
        <v>30</v>
      </c>
      <c r="I595" s="2" t="s">
        <v>43</v>
      </c>
      <c r="J595" s="2">
        <v>50183.0</v>
      </c>
      <c r="K595" s="2">
        <v>199.0</v>
      </c>
      <c r="L595" s="2">
        <v>41506.0</v>
      </c>
      <c r="M595" s="2">
        <v>46163.0</v>
      </c>
      <c r="N595" s="2">
        <v>15.0</v>
      </c>
      <c r="O595" s="3">
        <v>1628.882813</v>
      </c>
      <c r="P595" s="7" t="str">
        <f>VLOOKUP(A595,'New Data'!A:E,2,FALSE)</f>
        <v>Female</v>
      </c>
      <c r="Q595" s="7">
        <f>VLOOKUP(A595,'New Data'!A:E,3,FALSE)</f>
        <v>42</v>
      </c>
      <c r="R595" s="7" t="str">
        <f>VLOOKUP(A595,'New Data'!A:E,4,FALSE)</f>
        <v>Vermont</v>
      </c>
      <c r="S595" s="9">
        <f>VLOOKUP(A595,'New Data'!A:E,5,FALSE)</f>
        <v>45011</v>
      </c>
      <c r="T595" s="10">
        <f t="shared" si="3"/>
        <v>108.5921875</v>
      </c>
      <c r="U595" s="11">
        <f t="shared" si="4"/>
        <v>0.00396548632</v>
      </c>
      <c r="V595" s="12">
        <f t="shared" si="5"/>
        <v>8.185340769</v>
      </c>
      <c r="W595" s="10">
        <f t="shared" si="6"/>
        <v>32.45885684</v>
      </c>
      <c r="X595" s="11">
        <f t="shared" si="7"/>
        <v>0.0298906004</v>
      </c>
    </row>
    <row r="596">
      <c r="A596" s="7" t="str">
        <f t="shared" si="1"/>
        <v>AOBAC3198V</v>
      </c>
      <c r="B596" s="2" t="s">
        <v>2034</v>
      </c>
      <c r="C596" s="2" t="s">
        <v>2035</v>
      </c>
      <c r="D596" s="7" t="str">
        <f t="shared" si="2"/>
        <v>320x50 </v>
      </c>
      <c r="E596" s="2" t="s">
        <v>2036</v>
      </c>
      <c r="F596" s="2" t="s">
        <v>41</v>
      </c>
      <c r="G596" s="8" t="s">
        <v>275</v>
      </c>
      <c r="H596" s="2" t="s">
        <v>48</v>
      </c>
      <c r="I596" s="2" t="s">
        <v>31</v>
      </c>
      <c r="J596" s="2">
        <v>213699.0</v>
      </c>
      <c r="K596" s="2">
        <v>270.0</v>
      </c>
      <c r="L596" s="2">
        <v>18395.0</v>
      </c>
      <c r="M596" s="2">
        <v>164487.0</v>
      </c>
      <c r="N596" s="2">
        <v>4.0</v>
      </c>
      <c r="O596" s="3">
        <v>2194.987125</v>
      </c>
      <c r="P596" s="7" t="str">
        <f>VLOOKUP(A596,'New Data'!A:E,2,FALSE)</f>
        <v>Male</v>
      </c>
      <c r="Q596" s="7">
        <f>VLOOKUP(A596,'New Data'!A:E,3,FALSE)</f>
        <v>24</v>
      </c>
      <c r="R596" s="7" t="str">
        <f>VLOOKUP(A596,'New Data'!A:E,4,FALSE)</f>
        <v>Idaho</v>
      </c>
      <c r="S596" s="9">
        <f>VLOOKUP(A596,'New Data'!A:E,5,FALSE)</f>
        <v>45216</v>
      </c>
      <c r="T596" s="10">
        <f t="shared" si="3"/>
        <v>548.7467813</v>
      </c>
      <c r="U596" s="11">
        <f t="shared" si="4"/>
        <v>0.001263459352</v>
      </c>
      <c r="V596" s="12">
        <f t="shared" si="5"/>
        <v>8.129581944</v>
      </c>
      <c r="W596" s="10">
        <f t="shared" si="6"/>
        <v>10.27139633</v>
      </c>
      <c r="X596" s="11">
        <f t="shared" si="7"/>
        <v>0.001871791632</v>
      </c>
    </row>
    <row r="597">
      <c r="A597" s="7" t="str">
        <f t="shared" si="1"/>
        <v>SNGLC5511I</v>
      </c>
      <c r="B597" s="2" t="s">
        <v>1776</v>
      </c>
      <c r="C597" s="2" t="s">
        <v>1777</v>
      </c>
      <c r="D597" s="7" t="str">
        <f t="shared" si="2"/>
        <v>320x50 </v>
      </c>
      <c r="E597" s="2" t="s">
        <v>1778</v>
      </c>
      <c r="F597" s="2" t="s">
        <v>41</v>
      </c>
      <c r="G597" s="8" t="s">
        <v>102</v>
      </c>
      <c r="H597" s="2" t="s">
        <v>30</v>
      </c>
      <c r="I597" s="2" t="s">
        <v>31</v>
      </c>
      <c r="J597" s="2">
        <v>111884.0</v>
      </c>
      <c r="K597" s="2">
        <v>220.0</v>
      </c>
      <c r="L597" s="2">
        <v>53017.0</v>
      </c>
      <c r="M597" s="2">
        <v>106432.0</v>
      </c>
      <c r="N597" s="2">
        <v>7.0</v>
      </c>
      <c r="O597" s="3">
        <v>1786.105122</v>
      </c>
      <c r="P597" s="7" t="str">
        <f>VLOOKUP(A597,'New Data'!A:E,2,FALSE)</f>
        <v>Female</v>
      </c>
      <c r="Q597" s="7">
        <f>VLOOKUP(A597,'New Data'!A:E,3,FALSE)</f>
        <v>43</v>
      </c>
      <c r="R597" s="7" t="str">
        <f>VLOOKUP(A597,'New Data'!A:E,4,FALSE)</f>
        <v>North Dakota</v>
      </c>
      <c r="S597" s="9">
        <f>VLOOKUP(A597,'New Data'!A:E,5,FALSE)</f>
        <v>45111</v>
      </c>
      <c r="T597" s="10">
        <f t="shared" si="3"/>
        <v>255.1578746</v>
      </c>
      <c r="U597" s="11">
        <f t="shared" si="4"/>
        <v>0.001966322262</v>
      </c>
      <c r="V597" s="12">
        <f t="shared" si="5"/>
        <v>8.118659645</v>
      </c>
      <c r="W597" s="10">
        <f t="shared" si="6"/>
        <v>15.9639012</v>
      </c>
      <c r="X597" s="11">
        <f t="shared" si="7"/>
        <v>0.006256479926</v>
      </c>
    </row>
    <row r="598">
      <c r="A598" s="7" t="str">
        <f t="shared" si="1"/>
        <v>KRPSH7899E</v>
      </c>
      <c r="B598" s="2" t="s">
        <v>1526</v>
      </c>
      <c r="C598" s="2" t="s">
        <v>1527</v>
      </c>
      <c r="D598" s="7" t="str">
        <f t="shared" si="2"/>
        <v>300x250 </v>
      </c>
      <c r="E598" s="2" t="s">
        <v>1528</v>
      </c>
      <c r="F598" s="2" t="s">
        <v>28</v>
      </c>
      <c r="G598" s="8" t="s">
        <v>165</v>
      </c>
      <c r="H598" s="2" t="s">
        <v>212</v>
      </c>
      <c r="I598" s="2" t="s">
        <v>53</v>
      </c>
      <c r="J598" s="2">
        <v>76724.0</v>
      </c>
      <c r="K598" s="2">
        <v>187.0</v>
      </c>
      <c r="L598" s="2">
        <v>43209.0</v>
      </c>
      <c r="M598" s="2">
        <v>69530.0</v>
      </c>
      <c r="N598" s="2">
        <v>9.0</v>
      </c>
      <c r="O598" s="3">
        <v>1493.204528</v>
      </c>
      <c r="P598" s="7" t="str">
        <f>VLOOKUP(A598,'New Data'!A:E,2,FALSE)</f>
        <v>Female</v>
      </c>
      <c r="Q598" s="7">
        <f>VLOOKUP(A598,'New Data'!A:E,3,FALSE)</f>
        <v>41</v>
      </c>
      <c r="R598" s="7" t="str">
        <f>VLOOKUP(A598,'New Data'!A:E,4,FALSE)</f>
        <v>Alaska</v>
      </c>
      <c r="S598" s="9">
        <f>VLOOKUP(A598,'New Data'!A:E,5,FALSE)</f>
        <v>45376</v>
      </c>
      <c r="T598" s="10">
        <f t="shared" si="3"/>
        <v>165.9116142</v>
      </c>
      <c r="U598" s="11">
        <f t="shared" si="4"/>
        <v>0.002437307752</v>
      </c>
      <c r="V598" s="12">
        <f t="shared" si="5"/>
        <v>7.985050952</v>
      </c>
      <c r="W598" s="10">
        <f t="shared" si="6"/>
        <v>19.46202659</v>
      </c>
      <c r="X598" s="11">
        <f t="shared" si="7"/>
        <v>0.01173035817</v>
      </c>
    </row>
    <row r="599">
      <c r="A599" s="7" t="str">
        <f t="shared" si="1"/>
        <v>WIAXH5568R</v>
      </c>
      <c r="B599" s="2" t="s">
        <v>1326</v>
      </c>
      <c r="C599" s="2" t="s">
        <v>1327</v>
      </c>
      <c r="D599" s="7" t="str">
        <f t="shared" si="2"/>
        <v>320x50 </v>
      </c>
      <c r="E599" s="2" t="s">
        <v>1328</v>
      </c>
      <c r="F599" s="2" t="s">
        <v>66</v>
      </c>
      <c r="G599" s="8" t="s">
        <v>1329</v>
      </c>
      <c r="H599" s="2" t="s">
        <v>48</v>
      </c>
      <c r="I599" s="2" t="s">
        <v>31</v>
      </c>
      <c r="J599" s="2">
        <v>82916.0</v>
      </c>
      <c r="K599" s="2">
        <v>199.0</v>
      </c>
      <c r="L599" s="2">
        <v>24951.0</v>
      </c>
      <c r="M599" s="2">
        <v>77333.0</v>
      </c>
      <c r="N599" s="2">
        <v>12.0</v>
      </c>
      <c r="O599" s="3">
        <v>1584.821247</v>
      </c>
      <c r="P599" s="7" t="str">
        <f>VLOOKUP(A599,'New Data'!A:E,2,FALSE)</f>
        <v>Female</v>
      </c>
      <c r="Q599" s="7">
        <f>VLOOKUP(A599,'New Data'!A:E,3,FALSE)</f>
        <v>26</v>
      </c>
      <c r="R599" s="7" t="str">
        <f>VLOOKUP(A599,'New Data'!A:E,4,FALSE)</f>
        <v>Delaware</v>
      </c>
      <c r="S599" s="9">
        <f>VLOOKUP(A599,'New Data'!A:E,5,FALSE)</f>
        <v>45495</v>
      </c>
      <c r="T599" s="10">
        <f t="shared" si="3"/>
        <v>132.0684373</v>
      </c>
      <c r="U599" s="11">
        <f t="shared" si="4"/>
        <v>0.002400019297</v>
      </c>
      <c r="V599" s="12">
        <f t="shared" si="5"/>
        <v>7.963925864</v>
      </c>
      <c r="W599" s="10">
        <f t="shared" si="6"/>
        <v>19.11357575</v>
      </c>
      <c r="X599" s="11">
        <f t="shared" si="7"/>
        <v>0.01447247817</v>
      </c>
    </row>
    <row r="600">
      <c r="A600" s="7" t="str">
        <f t="shared" si="1"/>
        <v>VGRYB1953J</v>
      </c>
      <c r="B600" s="2" t="s">
        <v>2143</v>
      </c>
      <c r="C600" s="2" t="s">
        <v>2144</v>
      </c>
      <c r="D600" s="7" t="str">
        <f t="shared" si="2"/>
        <v>300x250 </v>
      </c>
      <c r="E600" s="2" t="s">
        <v>2145</v>
      </c>
      <c r="F600" s="2" t="s">
        <v>36</v>
      </c>
      <c r="G600" s="8" t="s">
        <v>375</v>
      </c>
      <c r="H600" s="2" t="s">
        <v>62</v>
      </c>
      <c r="I600" s="2" t="s">
        <v>43</v>
      </c>
      <c r="J600" s="2">
        <v>73567.0</v>
      </c>
      <c r="K600" s="2">
        <v>197.0</v>
      </c>
      <c r="L600" s="2">
        <v>28800.0</v>
      </c>
      <c r="M600" s="2">
        <v>68566.0</v>
      </c>
      <c r="N600" s="2">
        <v>2.0</v>
      </c>
      <c r="O600" s="3">
        <v>1567.366071</v>
      </c>
      <c r="P600" s="7" t="str">
        <f>VLOOKUP(A600,'New Data'!A:E,2,FALSE)</f>
        <v>Female</v>
      </c>
      <c r="Q600" s="7">
        <f>VLOOKUP(A600,'New Data'!A:E,3,FALSE)</f>
        <v>43</v>
      </c>
      <c r="R600" s="7" t="str">
        <f>VLOOKUP(A600,'New Data'!A:E,4,FALSE)</f>
        <v>Arkansas</v>
      </c>
      <c r="S600" s="9">
        <f>VLOOKUP(A600,'New Data'!A:E,5,FALSE)</f>
        <v>45131</v>
      </c>
      <c r="T600" s="10">
        <f t="shared" si="3"/>
        <v>783.6830355</v>
      </c>
      <c r="U600" s="11">
        <f t="shared" si="4"/>
        <v>0.002677831093</v>
      </c>
      <c r="V600" s="12">
        <f t="shared" si="5"/>
        <v>7.956172949</v>
      </c>
      <c r="W600" s="10">
        <f t="shared" si="6"/>
        <v>21.3052873</v>
      </c>
      <c r="X600" s="11">
        <f t="shared" si="7"/>
        <v>0.002718610246</v>
      </c>
    </row>
    <row r="601">
      <c r="A601" s="7" t="str">
        <f t="shared" si="1"/>
        <v>DPGGD9172J</v>
      </c>
      <c r="B601" s="2" t="s">
        <v>2012</v>
      </c>
      <c r="C601" s="2" t="s">
        <v>2013</v>
      </c>
      <c r="D601" s="7" t="str">
        <f t="shared" si="2"/>
        <v>320x50 </v>
      </c>
      <c r="E601" s="2" t="s">
        <v>2014</v>
      </c>
      <c r="F601" s="2" t="s">
        <v>28</v>
      </c>
      <c r="G601" s="8" t="s">
        <v>263</v>
      </c>
      <c r="H601" s="2" t="s">
        <v>48</v>
      </c>
      <c r="I601" s="2" t="s">
        <v>31</v>
      </c>
      <c r="J601" s="2">
        <v>69136.0</v>
      </c>
      <c r="K601" s="2">
        <v>190.0</v>
      </c>
      <c r="L601" s="2">
        <v>40571.0</v>
      </c>
      <c r="M601" s="2">
        <v>63614.0</v>
      </c>
      <c r="N601" s="2">
        <v>3.0</v>
      </c>
      <c r="O601" s="3">
        <v>1507.946851</v>
      </c>
      <c r="P601" s="7" t="str">
        <f>VLOOKUP(A601,'New Data'!A:E,2,FALSE)</f>
        <v>Male</v>
      </c>
      <c r="Q601" s="7">
        <f>VLOOKUP(A601,'New Data'!A:E,3,FALSE)</f>
        <v>60</v>
      </c>
      <c r="R601" s="7" t="str">
        <f>VLOOKUP(A601,'New Data'!A:E,4,FALSE)</f>
        <v>Florida</v>
      </c>
      <c r="S601" s="9">
        <f>VLOOKUP(A601,'New Data'!A:E,5,FALSE)</f>
        <v>45534</v>
      </c>
      <c r="T601" s="10">
        <f t="shared" si="3"/>
        <v>502.6489503</v>
      </c>
      <c r="U601" s="11">
        <f t="shared" si="4"/>
        <v>0.002748206434</v>
      </c>
      <c r="V601" s="12">
        <f t="shared" si="5"/>
        <v>7.936562374</v>
      </c>
      <c r="W601" s="10">
        <f t="shared" si="6"/>
        <v>21.81131178</v>
      </c>
      <c r="X601" s="11">
        <f t="shared" si="7"/>
        <v>0.004339273316</v>
      </c>
    </row>
    <row r="602">
      <c r="A602" s="7" t="str">
        <f t="shared" si="1"/>
        <v>XLGLF3015N</v>
      </c>
      <c r="B602" s="2" t="s">
        <v>1979</v>
      </c>
      <c r="C602" s="2" t="s">
        <v>1980</v>
      </c>
      <c r="D602" s="7" t="str">
        <f t="shared" si="2"/>
        <v>300x250 </v>
      </c>
      <c r="E602" s="2" t="s">
        <v>1981</v>
      </c>
      <c r="F602" s="2" t="s">
        <v>66</v>
      </c>
      <c r="G602" s="8" t="s">
        <v>475</v>
      </c>
      <c r="H602" s="2" t="s">
        <v>48</v>
      </c>
      <c r="I602" s="2" t="s">
        <v>31</v>
      </c>
      <c r="J602" s="2">
        <v>83537.0</v>
      </c>
      <c r="K602" s="2">
        <v>222.0</v>
      </c>
      <c r="L602" s="2">
        <v>67987.0</v>
      </c>
      <c r="M602" s="2">
        <v>79409.0</v>
      </c>
      <c r="N602" s="2">
        <v>4.0</v>
      </c>
      <c r="O602" s="3">
        <v>1761.079323</v>
      </c>
      <c r="P602" s="7" t="str">
        <f>VLOOKUP(A602,'New Data'!A:E,2,FALSE)</f>
        <v>Female</v>
      </c>
      <c r="Q602" s="7">
        <f>VLOOKUP(A602,'New Data'!A:E,3,FALSE)</f>
        <v>54</v>
      </c>
      <c r="R602" s="7" t="str">
        <f>VLOOKUP(A602,'New Data'!A:E,4,FALSE)</f>
        <v>Alabama</v>
      </c>
      <c r="S602" s="9">
        <f>VLOOKUP(A602,'New Data'!A:E,5,FALSE)</f>
        <v>45169</v>
      </c>
      <c r="T602" s="10">
        <f t="shared" si="3"/>
        <v>440.2698308</v>
      </c>
      <c r="U602" s="11">
        <f t="shared" si="4"/>
        <v>0.002657505058</v>
      </c>
      <c r="V602" s="12">
        <f t="shared" si="5"/>
        <v>7.932789743</v>
      </c>
      <c r="W602" s="10">
        <f t="shared" si="6"/>
        <v>21.08142886</v>
      </c>
      <c r="X602" s="11">
        <f t="shared" si="7"/>
        <v>0.004788297401</v>
      </c>
    </row>
    <row r="603">
      <c r="A603" s="7" t="str">
        <f t="shared" si="1"/>
        <v>ZLASU0197Q</v>
      </c>
      <c r="B603" s="2" t="s">
        <v>1111</v>
      </c>
      <c r="C603" s="2" t="s">
        <v>1112</v>
      </c>
      <c r="D603" s="7" t="str">
        <f t="shared" si="2"/>
        <v>320x50 </v>
      </c>
      <c r="E603" s="2" t="s">
        <v>1113</v>
      </c>
      <c r="F603" s="2" t="s">
        <v>36</v>
      </c>
      <c r="G603" s="8" t="s">
        <v>871</v>
      </c>
      <c r="H603" s="2" t="s">
        <v>30</v>
      </c>
      <c r="I603" s="2" t="s">
        <v>31</v>
      </c>
      <c r="J603" s="2">
        <v>78433.0</v>
      </c>
      <c r="K603" s="2">
        <v>204.0</v>
      </c>
      <c r="L603" s="2">
        <v>24067.0</v>
      </c>
      <c r="M603" s="2">
        <v>58308.0</v>
      </c>
      <c r="N603" s="2">
        <v>16.0</v>
      </c>
      <c r="O603" s="3">
        <v>1612.549327</v>
      </c>
      <c r="P603" s="7" t="str">
        <f>VLOOKUP(A603,'New Data'!A:E,2,FALSE)</f>
        <v>Male</v>
      </c>
      <c r="Q603" s="7">
        <f>VLOOKUP(A603,'New Data'!A:E,3,FALSE)</f>
        <v>49</v>
      </c>
      <c r="R603" s="7" t="str">
        <f>VLOOKUP(A603,'New Data'!A:E,4,FALSE)</f>
        <v>Ohio</v>
      </c>
      <c r="S603" s="9">
        <f>VLOOKUP(A603,'New Data'!A:E,5,FALSE)</f>
        <v>45237</v>
      </c>
      <c r="T603" s="10">
        <f t="shared" si="3"/>
        <v>100.7843329</v>
      </c>
      <c r="U603" s="11">
        <f t="shared" si="4"/>
        <v>0.00260094603</v>
      </c>
      <c r="V603" s="12">
        <f t="shared" si="5"/>
        <v>7.904653564</v>
      </c>
      <c r="W603" s="10">
        <f t="shared" si="6"/>
        <v>20.55957731</v>
      </c>
      <c r="X603" s="11">
        <f t="shared" si="7"/>
        <v>0.02039957671</v>
      </c>
    </row>
    <row r="604">
      <c r="A604" s="7" t="str">
        <f t="shared" si="1"/>
        <v>EDGHK7447A</v>
      </c>
      <c r="B604" s="2" t="s">
        <v>1105</v>
      </c>
      <c r="C604" s="2" t="s">
        <v>1106</v>
      </c>
      <c r="D604" s="7" t="str">
        <f t="shared" si="2"/>
        <v>300x250 </v>
      </c>
      <c r="E604" s="2" t="s">
        <v>1107</v>
      </c>
      <c r="F604" s="2" t="s">
        <v>28</v>
      </c>
      <c r="G604" s="8" t="s">
        <v>449</v>
      </c>
      <c r="H604" s="2" t="s">
        <v>30</v>
      </c>
      <c r="I604" s="2" t="s">
        <v>53</v>
      </c>
      <c r="J604" s="2">
        <v>74164.0</v>
      </c>
      <c r="K604" s="2">
        <v>241.0</v>
      </c>
      <c r="L604" s="2">
        <v>25104.0</v>
      </c>
      <c r="M604" s="2">
        <v>61242.0</v>
      </c>
      <c r="N604" s="2">
        <v>19.0</v>
      </c>
      <c r="O604" s="3">
        <v>1902.301443</v>
      </c>
      <c r="P604" s="7" t="str">
        <f>VLOOKUP(A604,'New Data'!A:E,2,FALSE)</f>
        <v>Male</v>
      </c>
      <c r="Q604" s="7">
        <f>VLOOKUP(A604,'New Data'!A:E,3,FALSE)</f>
        <v>40</v>
      </c>
      <c r="R604" s="7" t="str">
        <f>VLOOKUP(A604,'New Data'!A:E,4,FALSE)</f>
        <v>Oregon</v>
      </c>
      <c r="S604" s="9">
        <f>VLOOKUP(A604,'New Data'!A:E,5,FALSE)</f>
        <v>45117</v>
      </c>
      <c r="T604" s="10">
        <f t="shared" si="3"/>
        <v>100.1211286</v>
      </c>
      <c r="U604" s="11">
        <f t="shared" si="4"/>
        <v>0.00324955504</v>
      </c>
      <c r="V604" s="12">
        <f t="shared" si="5"/>
        <v>7.893366983</v>
      </c>
      <c r="W604" s="10">
        <f t="shared" si="6"/>
        <v>25.64993046</v>
      </c>
      <c r="X604" s="11">
        <f t="shared" si="7"/>
        <v>0.02561889866</v>
      </c>
    </row>
    <row r="605">
      <c r="A605" s="7" t="str">
        <f t="shared" si="1"/>
        <v>FWDFC3678M</v>
      </c>
      <c r="B605" s="2" t="s">
        <v>1654</v>
      </c>
      <c r="C605" s="2" t="s">
        <v>1655</v>
      </c>
      <c r="D605" s="7" t="str">
        <f t="shared" si="2"/>
        <v>320x50 </v>
      </c>
      <c r="E605" s="2" t="s">
        <v>1343</v>
      </c>
      <c r="F605" s="2" t="s">
        <v>66</v>
      </c>
      <c r="G605" s="8" t="s">
        <v>1656</v>
      </c>
      <c r="H605" s="2" t="s">
        <v>212</v>
      </c>
      <c r="I605" s="2" t="s">
        <v>31</v>
      </c>
      <c r="J605" s="2">
        <v>190592.0</v>
      </c>
      <c r="K605" s="2">
        <v>601.0</v>
      </c>
      <c r="L605" s="2">
        <v>28906.0</v>
      </c>
      <c r="M605" s="2">
        <v>172515.0</v>
      </c>
      <c r="N605" s="2">
        <v>25.0</v>
      </c>
      <c r="O605" s="3">
        <v>4742.047766</v>
      </c>
      <c r="P605" s="7" t="str">
        <f>VLOOKUP(A605,'New Data'!A:E,2,FALSE)</f>
        <v>Male</v>
      </c>
      <c r="Q605" s="7">
        <f>VLOOKUP(A605,'New Data'!A:E,3,FALSE)</f>
        <v>37</v>
      </c>
      <c r="R605" s="7" t="str">
        <f>VLOOKUP(A605,'New Data'!A:E,4,FALSE)</f>
        <v>Pennsylvania</v>
      </c>
      <c r="S605" s="9">
        <f>VLOOKUP(A605,'New Data'!A:E,5,FALSE)</f>
        <v>45010</v>
      </c>
      <c r="T605" s="10">
        <f t="shared" si="3"/>
        <v>189.6819106</v>
      </c>
      <c r="U605" s="11">
        <f t="shared" si="4"/>
        <v>0.003153332774</v>
      </c>
      <c r="V605" s="12">
        <f t="shared" si="5"/>
        <v>7.890262506</v>
      </c>
      <c r="W605" s="10">
        <f t="shared" si="6"/>
        <v>24.88062335</v>
      </c>
      <c r="X605" s="11">
        <f t="shared" si="7"/>
        <v>0.01311702485</v>
      </c>
    </row>
    <row r="606">
      <c r="A606" s="7" t="str">
        <f t="shared" si="1"/>
        <v>DZKXR6496B</v>
      </c>
      <c r="B606" s="2" t="s">
        <v>1911</v>
      </c>
      <c r="C606" s="2" t="s">
        <v>1912</v>
      </c>
      <c r="D606" s="7" t="str">
        <f t="shared" si="2"/>
        <v>300x250 </v>
      </c>
      <c r="E606" s="2" t="s">
        <v>1913</v>
      </c>
      <c r="F606" s="2" t="s">
        <v>28</v>
      </c>
      <c r="G606" s="8" t="s">
        <v>207</v>
      </c>
      <c r="H606" s="2" t="s">
        <v>48</v>
      </c>
      <c r="I606" s="2" t="s">
        <v>31</v>
      </c>
      <c r="J606" s="2">
        <v>57917.0</v>
      </c>
      <c r="K606" s="2">
        <v>212.0</v>
      </c>
      <c r="L606" s="2">
        <v>3650.0</v>
      </c>
      <c r="M606" s="2">
        <v>55128.0</v>
      </c>
      <c r="N606" s="2">
        <v>5.0</v>
      </c>
      <c r="O606" s="3">
        <v>1669.728905</v>
      </c>
      <c r="P606" s="7" t="str">
        <f>VLOOKUP(A606,'New Data'!A:E,2,FALSE)</f>
        <v>Female</v>
      </c>
      <c r="Q606" s="7">
        <f>VLOOKUP(A606,'New Data'!A:E,3,FALSE)</f>
        <v>32</v>
      </c>
      <c r="R606" s="7" t="str">
        <f>VLOOKUP(A606,'New Data'!A:E,4,FALSE)</f>
        <v>Utah</v>
      </c>
      <c r="S606" s="9">
        <f>VLOOKUP(A606,'New Data'!A:E,5,FALSE)</f>
        <v>45547</v>
      </c>
      <c r="T606" s="10">
        <f t="shared" si="3"/>
        <v>333.945781</v>
      </c>
      <c r="U606" s="11">
        <f t="shared" si="4"/>
        <v>0.003660410588</v>
      </c>
      <c r="V606" s="12">
        <f t="shared" si="5"/>
        <v>7.876079741</v>
      </c>
      <c r="W606" s="10">
        <f t="shared" si="6"/>
        <v>28.82968567</v>
      </c>
      <c r="X606" s="11">
        <f t="shared" si="7"/>
        <v>0.008633043839</v>
      </c>
    </row>
    <row r="607">
      <c r="A607" s="7" t="str">
        <f t="shared" si="1"/>
        <v>IXQEK3844N</v>
      </c>
      <c r="B607" s="2" t="s">
        <v>2010</v>
      </c>
      <c r="C607" s="2" t="s">
        <v>2011</v>
      </c>
      <c r="D607" s="7" t="str">
        <f t="shared" si="2"/>
        <v>300x250 </v>
      </c>
      <c r="E607" s="2" t="s">
        <v>864</v>
      </c>
      <c r="F607" s="2" t="s">
        <v>36</v>
      </c>
      <c r="G607" s="8" t="s">
        <v>93</v>
      </c>
      <c r="H607" s="2" t="s">
        <v>30</v>
      </c>
      <c r="I607" s="2" t="s">
        <v>31</v>
      </c>
      <c r="J607" s="2">
        <v>286998.0</v>
      </c>
      <c r="K607" s="2">
        <v>815.0</v>
      </c>
      <c r="L607" s="2">
        <v>61586.0</v>
      </c>
      <c r="M607" s="2">
        <v>247500.0</v>
      </c>
      <c r="N607" s="2">
        <v>13.0</v>
      </c>
      <c r="O607" s="3">
        <v>6395.550624</v>
      </c>
      <c r="P607" s="7" t="str">
        <f>VLOOKUP(A607,'New Data'!A:E,2,FALSE)</f>
        <v>Male</v>
      </c>
      <c r="Q607" s="7">
        <f>VLOOKUP(A607,'New Data'!A:E,3,FALSE)</f>
        <v>18</v>
      </c>
      <c r="R607" s="7" t="str">
        <f>VLOOKUP(A607,'New Data'!A:E,4,FALSE)</f>
        <v>Indiana</v>
      </c>
      <c r="S607" s="9">
        <f>VLOOKUP(A607,'New Data'!A:E,5,FALSE)</f>
        <v>45508</v>
      </c>
      <c r="T607" s="10">
        <f t="shared" si="3"/>
        <v>491.9654326</v>
      </c>
      <c r="U607" s="11">
        <f t="shared" si="4"/>
        <v>0.002839741043</v>
      </c>
      <c r="V607" s="12">
        <f t="shared" si="5"/>
        <v>7.847301379</v>
      </c>
      <c r="W607" s="10">
        <f t="shared" si="6"/>
        <v>22.28430381</v>
      </c>
      <c r="X607" s="11">
        <f t="shared" si="7"/>
        <v>0.00452964829</v>
      </c>
    </row>
    <row r="608">
      <c r="A608" s="7" t="str">
        <f t="shared" si="1"/>
        <v>UDWCZ8207P</v>
      </c>
      <c r="B608" s="2" t="s">
        <v>991</v>
      </c>
      <c r="C608" s="2" t="s">
        <v>992</v>
      </c>
      <c r="D608" s="7" t="str">
        <f t="shared" si="2"/>
        <v>320x50 </v>
      </c>
      <c r="E608" s="2" t="s">
        <v>993</v>
      </c>
      <c r="F608" s="2" t="s">
        <v>28</v>
      </c>
      <c r="G608" s="8" t="s">
        <v>29</v>
      </c>
      <c r="H608" s="2" t="s">
        <v>48</v>
      </c>
      <c r="I608" s="2" t="s">
        <v>31</v>
      </c>
      <c r="J608" s="2">
        <v>87287.0</v>
      </c>
      <c r="K608" s="2">
        <v>203.0</v>
      </c>
      <c r="L608" s="2">
        <v>40039.0</v>
      </c>
      <c r="M608" s="2">
        <v>80040.0</v>
      </c>
      <c r="N608" s="2">
        <v>18.0</v>
      </c>
      <c r="O608" s="3">
        <v>1579.367346</v>
      </c>
      <c r="P608" s="7" t="str">
        <f>VLOOKUP(A608,'New Data'!A:E,2,FALSE)</f>
        <v>Female</v>
      </c>
      <c r="Q608" s="7">
        <f>VLOOKUP(A608,'New Data'!A:E,3,FALSE)</f>
        <v>58</v>
      </c>
      <c r="R608" s="7" t="str">
        <f>VLOOKUP(A608,'New Data'!A:E,4,FALSE)</f>
        <v>Vermont</v>
      </c>
      <c r="S608" s="9">
        <f>VLOOKUP(A608,'New Data'!A:E,5,FALSE)</f>
        <v>44954</v>
      </c>
      <c r="T608" s="10">
        <f t="shared" si="3"/>
        <v>87.74263033</v>
      </c>
      <c r="U608" s="11">
        <f t="shared" si="4"/>
        <v>0.002325661324</v>
      </c>
      <c r="V608" s="12">
        <f t="shared" si="5"/>
        <v>7.780134709</v>
      </c>
      <c r="W608" s="10">
        <f t="shared" si="6"/>
        <v>18.09395839</v>
      </c>
      <c r="X608" s="11">
        <f t="shared" si="7"/>
        <v>0.0206216275</v>
      </c>
    </row>
    <row r="609">
      <c r="A609" s="7" t="str">
        <f t="shared" si="1"/>
        <v>INIEJ5776C</v>
      </c>
      <c r="B609" s="2" t="s">
        <v>2015</v>
      </c>
      <c r="C609" s="2" t="s">
        <v>2016</v>
      </c>
      <c r="D609" s="7" t="str">
        <f t="shared" si="2"/>
        <v>300x250 </v>
      </c>
      <c r="E609" s="2" t="s">
        <v>2017</v>
      </c>
      <c r="F609" s="2" t="s">
        <v>28</v>
      </c>
      <c r="G609" s="8" t="s">
        <v>2018</v>
      </c>
      <c r="H609" s="2" t="s">
        <v>62</v>
      </c>
      <c r="I609" s="2" t="s">
        <v>31</v>
      </c>
      <c r="J609" s="2">
        <v>39705.0</v>
      </c>
      <c r="K609" s="2">
        <v>190.0</v>
      </c>
      <c r="L609" s="2">
        <v>12950.0</v>
      </c>
      <c r="M609" s="2">
        <v>38030.0</v>
      </c>
      <c r="N609" s="2">
        <v>3.0</v>
      </c>
      <c r="O609" s="3">
        <v>1476.419509</v>
      </c>
      <c r="P609" s="7" t="str">
        <f>VLOOKUP(A609,'New Data'!A:E,2,FALSE)</f>
        <v>Female</v>
      </c>
      <c r="Q609" s="7">
        <f>VLOOKUP(A609,'New Data'!A:E,3,FALSE)</f>
        <v>21</v>
      </c>
      <c r="R609" s="7" t="str">
        <f>VLOOKUP(A609,'New Data'!A:E,4,FALSE)</f>
        <v>West Virginia</v>
      </c>
      <c r="S609" s="9">
        <f>VLOOKUP(A609,'New Data'!A:E,5,FALSE)</f>
        <v>45411</v>
      </c>
      <c r="T609" s="10">
        <f t="shared" si="3"/>
        <v>492.1398363</v>
      </c>
      <c r="U609" s="11">
        <f t="shared" si="4"/>
        <v>0.004785291525</v>
      </c>
      <c r="V609" s="12">
        <f t="shared" si="5"/>
        <v>7.770628995</v>
      </c>
      <c r="W609" s="10">
        <f t="shared" si="6"/>
        <v>37.18472507</v>
      </c>
      <c r="X609" s="11">
        <f t="shared" si="7"/>
        <v>0.007555723461</v>
      </c>
    </row>
    <row r="610">
      <c r="A610" s="7" t="str">
        <f t="shared" si="1"/>
        <v>IBXAA5591O</v>
      </c>
      <c r="B610" s="2" t="s">
        <v>1224</v>
      </c>
      <c r="C610" s="2" t="s">
        <v>1225</v>
      </c>
      <c r="D610" s="7" t="str">
        <f t="shared" si="2"/>
        <v>300x250 </v>
      </c>
      <c r="E610" s="2" t="s">
        <v>1076</v>
      </c>
      <c r="F610" s="2" t="s">
        <v>41</v>
      </c>
      <c r="G610" s="8" t="s">
        <v>275</v>
      </c>
      <c r="H610" s="2" t="s">
        <v>30</v>
      </c>
      <c r="I610" s="2" t="s">
        <v>53</v>
      </c>
      <c r="J610" s="2">
        <v>49250.0</v>
      </c>
      <c r="K610" s="2">
        <v>220.0</v>
      </c>
      <c r="L610" s="2">
        <v>9205.0</v>
      </c>
      <c r="M610" s="2">
        <v>43535.0</v>
      </c>
      <c r="N610" s="2">
        <v>15.0</v>
      </c>
      <c r="O610" s="3">
        <v>1694.470977</v>
      </c>
      <c r="P610" s="7" t="str">
        <f>VLOOKUP(A610,'New Data'!A:E,2,FALSE)</f>
        <v>Male</v>
      </c>
      <c r="Q610" s="7">
        <f>VLOOKUP(A610,'New Data'!A:E,3,FALSE)</f>
        <v>25</v>
      </c>
      <c r="R610" s="7" t="str">
        <f>VLOOKUP(A610,'New Data'!A:E,4,FALSE)</f>
        <v>Missouri</v>
      </c>
      <c r="S610" s="9">
        <f>VLOOKUP(A610,'New Data'!A:E,5,FALSE)</f>
        <v>45406</v>
      </c>
      <c r="T610" s="10">
        <f t="shared" si="3"/>
        <v>112.9647318</v>
      </c>
      <c r="U610" s="11">
        <f t="shared" si="4"/>
        <v>0.004467005076</v>
      </c>
      <c r="V610" s="12">
        <f t="shared" si="5"/>
        <v>7.702140805</v>
      </c>
      <c r="W610" s="10">
        <f t="shared" si="6"/>
        <v>34.40550207</v>
      </c>
      <c r="X610" s="11">
        <f t="shared" si="7"/>
        <v>0.03045685279</v>
      </c>
    </row>
    <row r="611">
      <c r="A611" s="7" t="str">
        <f t="shared" si="1"/>
        <v>DZRCO0881W</v>
      </c>
      <c r="B611" s="2" t="s">
        <v>2044</v>
      </c>
      <c r="C611" s="2" t="s">
        <v>2045</v>
      </c>
      <c r="D611" s="7" t="str">
        <f t="shared" si="2"/>
        <v>300x250 </v>
      </c>
      <c r="E611" s="2" t="s">
        <v>2046</v>
      </c>
      <c r="F611" s="2" t="s">
        <v>36</v>
      </c>
      <c r="G611" s="8" t="s">
        <v>29</v>
      </c>
      <c r="H611" s="2" t="s">
        <v>48</v>
      </c>
      <c r="I611" s="2" t="s">
        <v>31</v>
      </c>
      <c r="J611" s="2">
        <v>77703.0</v>
      </c>
      <c r="K611" s="2">
        <v>204.0</v>
      </c>
      <c r="L611" s="2">
        <v>33478.0</v>
      </c>
      <c r="M611" s="2">
        <v>72874.0</v>
      </c>
      <c r="N611" s="2">
        <v>3.0</v>
      </c>
      <c r="O611" s="3">
        <v>1566.912406</v>
      </c>
      <c r="P611" s="7" t="str">
        <f>VLOOKUP(A611,'New Data'!A:E,2,FALSE)</f>
        <v>Female</v>
      </c>
      <c r="Q611" s="7">
        <f>VLOOKUP(A611,'New Data'!A:E,3,FALSE)</f>
        <v>47</v>
      </c>
      <c r="R611" s="7" t="str">
        <f>VLOOKUP(A611,'New Data'!A:E,4,FALSE)</f>
        <v>Utah</v>
      </c>
      <c r="S611" s="9">
        <f>VLOOKUP(A611,'New Data'!A:E,5,FALSE)</f>
        <v>45080</v>
      </c>
      <c r="T611" s="10">
        <f t="shared" si="3"/>
        <v>522.3041353</v>
      </c>
      <c r="U611" s="11">
        <f t="shared" si="4"/>
        <v>0.002625381259</v>
      </c>
      <c r="V611" s="12">
        <f t="shared" si="5"/>
        <v>7.680943167</v>
      </c>
      <c r="W611" s="10">
        <f t="shared" si="6"/>
        <v>20.16540424</v>
      </c>
      <c r="X611" s="11">
        <f t="shared" si="7"/>
        <v>0.003860854793</v>
      </c>
    </row>
    <row r="612">
      <c r="A612" s="7" t="str">
        <f t="shared" si="1"/>
        <v>XGMHH6981T</v>
      </c>
      <c r="B612" s="2" t="s">
        <v>1806</v>
      </c>
      <c r="C612" s="2" t="s">
        <v>1807</v>
      </c>
      <c r="D612" s="7" t="str">
        <f t="shared" si="2"/>
        <v>320x50 </v>
      </c>
      <c r="E612" s="2" t="s">
        <v>1808</v>
      </c>
      <c r="F612" s="2" t="s">
        <v>28</v>
      </c>
      <c r="G612" s="8" t="s">
        <v>387</v>
      </c>
      <c r="H612" s="2" t="s">
        <v>62</v>
      </c>
      <c r="I612" s="2" t="s">
        <v>31</v>
      </c>
      <c r="J612" s="2">
        <v>458931.0</v>
      </c>
      <c r="K612" s="2">
        <v>974.0</v>
      </c>
      <c r="L612" s="2">
        <v>264325.0</v>
      </c>
      <c r="M612" s="2">
        <v>378011.0</v>
      </c>
      <c r="N612" s="2">
        <v>30.0</v>
      </c>
      <c r="O612" s="3">
        <v>7462.677935</v>
      </c>
      <c r="P612" s="7" t="str">
        <f>VLOOKUP(A612,'New Data'!A:E,2,FALSE)</f>
        <v>Female</v>
      </c>
      <c r="Q612" s="7">
        <f>VLOOKUP(A612,'New Data'!A:E,3,FALSE)</f>
        <v>54</v>
      </c>
      <c r="R612" s="7" t="str">
        <f>VLOOKUP(A612,'New Data'!A:E,4,FALSE)</f>
        <v>Oregon</v>
      </c>
      <c r="S612" s="9">
        <f>VLOOKUP(A612,'New Data'!A:E,5,FALSE)</f>
        <v>45272</v>
      </c>
      <c r="T612" s="10">
        <f t="shared" si="3"/>
        <v>248.7559312</v>
      </c>
      <c r="U612" s="11">
        <f t="shared" si="4"/>
        <v>0.002122323399</v>
      </c>
      <c r="V612" s="12">
        <f t="shared" si="5"/>
        <v>7.661886997</v>
      </c>
      <c r="W612" s="10">
        <f t="shared" si="6"/>
        <v>16.26100206</v>
      </c>
      <c r="X612" s="11">
        <f t="shared" si="7"/>
        <v>0.006536930388</v>
      </c>
    </row>
    <row r="613">
      <c r="A613" s="7" t="str">
        <f t="shared" si="1"/>
        <v>LLQYY4909B</v>
      </c>
      <c r="B613" s="2" t="s">
        <v>727</v>
      </c>
      <c r="C613" s="2" t="s">
        <v>728</v>
      </c>
      <c r="D613" s="7" t="str">
        <f t="shared" si="2"/>
        <v>320x50 </v>
      </c>
      <c r="E613" s="2" t="s">
        <v>729</v>
      </c>
      <c r="F613" s="2" t="s">
        <v>41</v>
      </c>
      <c r="G613" s="8" t="s">
        <v>449</v>
      </c>
      <c r="H613" s="2" t="s">
        <v>30</v>
      </c>
      <c r="I613" s="2" t="s">
        <v>31</v>
      </c>
      <c r="J613" s="2">
        <v>74516.0</v>
      </c>
      <c r="K613" s="2">
        <v>200.0</v>
      </c>
      <c r="L613" s="2">
        <v>23985.0</v>
      </c>
      <c r="M613" s="2">
        <v>63853.0</v>
      </c>
      <c r="N613" s="2">
        <v>24.0</v>
      </c>
      <c r="O613" s="3">
        <v>1523.783909</v>
      </c>
      <c r="P613" s="7" t="str">
        <f>VLOOKUP(A613,'New Data'!A:E,2,FALSE)</f>
        <v>Female</v>
      </c>
      <c r="Q613" s="7">
        <f>VLOOKUP(A613,'New Data'!A:E,3,FALSE)</f>
        <v>36</v>
      </c>
      <c r="R613" s="7" t="str">
        <f>VLOOKUP(A613,'New Data'!A:E,4,FALSE)</f>
        <v>New York</v>
      </c>
      <c r="S613" s="9">
        <f>VLOOKUP(A613,'New Data'!A:E,5,FALSE)</f>
        <v>45332</v>
      </c>
      <c r="T613" s="10">
        <f t="shared" si="3"/>
        <v>63.49099621</v>
      </c>
      <c r="U613" s="11">
        <f t="shared" si="4"/>
        <v>0.002683987332</v>
      </c>
      <c r="V613" s="12">
        <f t="shared" si="5"/>
        <v>7.618919545</v>
      </c>
      <c r="W613" s="10">
        <f t="shared" si="6"/>
        <v>20.44908354</v>
      </c>
      <c r="X613" s="11">
        <f t="shared" si="7"/>
        <v>0.03220784798</v>
      </c>
    </row>
    <row r="614">
      <c r="A614" s="7" t="str">
        <f t="shared" si="1"/>
        <v>IQSSO8533H</v>
      </c>
      <c r="B614" s="2" t="s">
        <v>839</v>
      </c>
      <c r="C614" s="2" t="s">
        <v>840</v>
      </c>
      <c r="D614" s="7" t="str">
        <f t="shared" si="2"/>
        <v>300x250 </v>
      </c>
      <c r="E614" s="2" t="s">
        <v>841</v>
      </c>
      <c r="F614" s="2" t="s">
        <v>41</v>
      </c>
      <c r="G614" s="8" t="s">
        <v>340</v>
      </c>
      <c r="H614" s="2" t="s">
        <v>48</v>
      </c>
      <c r="I614" s="2" t="s">
        <v>53</v>
      </c>
      <c r="J614" s="2">
        <v>69757.0</v>
      </c>
      <c r="K614" s="2">
        <v>199.0</v>
      </c>
      <c r="L614" s="2">
        <v>41258.0</v>
      </c>
      <c r="M614" s="2">
        <v>65374.0</v>
      </c>
      <c r="N614" s="2">
        <v>20.0</v>
      </c>
      <c r="O614" s="3">
        <v>1510.61532</v>
      </c>
      <c r="P614" s="7" t="str">
        <f>VLOOKUP(A614,'New Data'!A:E,2,FALSE)</f>
        <v>Female</v>
      </c>
      <c r="Q614" s="7">
        <f>VLOOKUP(A614,'New Data'!A:E,3,FALSE)</f>
        <v>42</v>
      </c>
      <c r="R614" s="7" t="str">
        <f>VLOOKUP(A614,'New Data'!A:E,4,FALSE)</f>
        <v>Kentucky</v>
      </c>
      <c r="S614" s="9">
        <f>VLOOKUP(A614,'New Data'!A:E,5,FALSE)</f>
        <v>45385</v>
      </c>
      <c r="T614" s="10">
        <f t="shared" si="3"/>
        <v>75.530766</v>
      </c>
      <c r="U614" s="11">
        <f t="shared" si="4"/>
        <v>0.002852760296</v>
      </c>
      <c r="V614" s="12">
        <f t="shared" si="5"/>
        <v>7.591031759</v>
      </c>
      <c r="W614" s="10">
        <f t="shared" si="6"/>
        <v>21.65539401</v>
      </c>
      <c r="X614" s="11">
        <f t="shared" si="7"/>
        <v>0.02867095775</v>
      </c>
    </row>
    <row r="615">
      <c r="A615" s="7" t="str">
        <f t="shared" si="1"/>
        <v>OICXW8154D</v>
      </c>
      <c r="B615" s="2" t="s">
        <v>1794</v>
      </c>
      <c r="C615" s="2" t="s">
        <v>1795</v>
      </c>
      <c r="D615" s="7" t="str">
        <f t="shared" si="2"/>
        <v>300x250 </v>
      </c>
      <c r="E615" s="2" t="s">
        <v>1796</v>
      </c>
      <c r="F615" s="2" t="s">
        <v>41</v>
      </c>
      <c r="G615" s="8" t="s">
        <v>1229</v>
      </c>
      <c r="H615" s="2" t="s">
        <v>71</v>
      </c>
      <c r="I615" s="2" t="s">
        <v>43</v>
      </c>
      <c r="J615" s="2">
        <v>81486.0</v>
      </c>
      <c r="K615" s="2">
        <v>193.0</v>
      </c>
      <c r="L615" s="2">
        <v>57653.0</v>
      </c>
      <c r="M615" s="2">
        <v>76803.0</v>
      </c>
      <c r="N615" s="2">
        <v>6.0</v>
      </c>
      <c r="O615" s="3">
        <v>1463.842874</v>
      </c>
      <c r="P615" s="7" t="str">
        <f>VLOOKUP(A615,'New Data'!A:E,2,FALSE)</f>
        <v>Male</v>
      </c>
      <c r="Q615" s="7">
        <f>VLOOKUP(A615,'New Data'!A:E,3,FALSE)</f>
        <v>40</v>
      </c>
      <c r="R615" s="7" t="str">
        <f>VLOOKUP(A615,'New Data'!A:E,4,FALSE)</f>
        <v>Rhode Island</v>
      </c>
      <c r="S615" s="9">
        <f>VLOOKUP(A615,'New Data'!A:E,5,FALSE)</f>
        <v>45421</v>
      </c>
      <c r="T615" s="10">
        <f t="shared" si="3"/>
        <v>243.9738123</v>
      </c>
      <c r="U615" s="11">
        <f t="shared" si="4"/>
        <v>0.002368505019</v>
      </c>
      <c r="V615" s="12">
        <f t="shared" si="5"/>
        <v>7.584678104</v>
      </c>
      <c r="W615" s="10">
        <f t="shared" si="6"/>
        <v>17.96434816</v>
      </c>
      <c r="X615" s="11">
        <f t="shared" si="7"/>
        <v>0.007363228039</v>
      </c>
    </row>
    <row r="616">
      <c r="A616" s="7" t="str">
        <f t="shared" si="1"/>
        <v>QOVXZ1547U</v>
      </c>
      <c r="B616" s="2" t="s">
        <v>2065</v>
      </c>
      <c r="C616" s="2" t="s">
        <v>2066</v>
      </c>
      <c r="D616" s="7" t="str">
        <f t="shared" si="2"/>
        <v>300x250 </v>
      </c>
      <c r="E616" s="2" t="s">
        <v>1266</v>
      </c>
      <c r="F616" s="2" t="s">
        <v>28</v>
      </c>
      <c r="G616" s="8" t="s">
        <v>151</v>
      </c>
      <c r="H616" s="2" t="s">
        <v>30</v>
      </c>
      <c r="I616" s="2" t="s">
        <v>53</v>
      </c>
      <c r="J616" s="2">
        <v>65983.0</v>
      </c>
      <c r="K616" s="2">
        <v>212.0</v>
      </c>
      <c r="L616" s="2">
        <v>8536.0</v>
      </c>
      <c r="M616" s="2">
        <v>57434.0</v>
      </c>
      <c r="N616" s="2">
        <v>3.0</v>
      </c>
      <c r="O616" s="3">
        <v>1599.076249</v>
      </c>
      <c r="P616" s="7" t="str">
        <f>VLOOKUP(A616,'New Data'!A:E,2,FALSE)</f>
        <v>Male</v>
      </c>
      <c r="Q616" s="7">
        <f>VLOOKUP(A616,'New Data'!A:E,3,FALSE)</f>
        <v>59</v>
      </c>
      <c r="R616" s="7" t="str">
        <f>VLOOKUP(A616,'New Data'!A:E,4,FALSE)</f>
        <v>South Carolina</v>
      </c>
      <c r="S616" s="9">
        <f>VLOOKUP(A616,'New Data'!A:E,5,FALSE)</f>
        <v>45368</v>
      </c>
      <c r="T616" s="10">
        <f t="shared" si="3"/>
        <v>533.0254163</v>
      </c>
      <c r="U616" s="11">
        <f t="shared" si="4"/>
        <v>0.00321294879</v>
      </c>
      <c r="V616" s="12">
        <f t="shared" si="5"/>
        <v>7.542812495</v>
      </c>
      <c r="W616" s="10">
        <f t="shared" si="6"/>
        <v>24.23467028</v>
      </c>
      <c r="X616" s="11">
        <f t="shared" si="7"/>
        <v>0.004546625646</v>
      </c>
    </row>
    <row r="617">
      <c r="A617" s="7" t="str">
        <f t="shared" si="1"/>
        <v>DIVZD4914F</v>
      </c>
      <c r="B617" s="2" t="s">
        <v>1985</v>
      </c>
      <c r="C617" s="2" t="s">
        <v>1986</v>
      </c>
      <c r="D617" s="7" t="str">
        <f t="shared" si="2"/>
        <v>300x250 </v>
      </c>
      <c r="E617" s="2" t="s">
        <v>1843</v>
      </c>
      <c r="F617" s="2" t="s">
        <v>41</v>
      </c>
      <c r="G617" s="8" t="s">
        <v>29</v>
      </c>
      <c r="H617" s="2" t="s">
        <v>30</v>
      </c>
      <c r="I617" s="2" t="s">
        <v>31</v>
      </c>
      <c r="J617" s="2">
        <v>262807.0</v>
      </c>
      <c r="K617" s="2">
        <v>684.0</v>
      </c>
      <c r="L617" s="2">
        <v>109871.0</v>
      </c>
      <c r="M617" s="2">
        <v>236426.0</v>
      </c>
      <c r="N617" s="2">
        <v>12.0</v>
      </c>
      <c r="O617" s="3">
        <v>5150.468923</v>
      </c>
      <c r="P617" s="7" t="str">
        <f>VLOOKUP(A617,'New Data'!A:E,2,FALSE)</f>
        <v>Male</v>
      </c>
      <c r="Q617" s="7">
        <f>VLOOKUP(A617,'New Data'!A:E,3,FALSE)</f>
        <v>61</v>
      </c>
      <c r="R617" s="7" t="str">
        <f>VLOOKUP(A617,'New Data'!A:E,4,FALSE)</f>
        <v>North Dakota</v>
      </c>
      <c r="S617" s="9">
        <f>VLOOKUP(A617,'New Data'!A:E,5,FALSE)</f>
        <v>45375</v>
      </c>
      <c r="T617" s="10">
        <f t="shared" si="3"/>
        <v>429.2057436</v>
      </c>
      <c r="U617" s="11">
        <f t="shared" si="4"/>
        <v>0.002602670401</v>
      </c>
      <c r="V617" s="12">
        <f t="shared" si="5"/>
        <v>7.529925326</v>
      </c>
      <c r="W617" s="10">
        <f t="shared" si="6"/>
        <v>19.59791377</v>
      </c>
      <c r="X617" s="11">
        <f t="shared" si="7"/>
        <v>0.004566088422</v>
      </c>
    </row>
    <row r="618">
      <c r="A618" s="7" t="str">
        <f t="shared" si="1"/>
        <v>ZXMCR0435E</v>
      </c>
      <c r="B618" s="2" t="s">
        <v>1569</v>
      </c>
      <c r="C618" s="2" t="s">
        <v>1570</v>
      </c>
      <c r="D618" s="7" t="str">
        <f t="shared" si="2"/>
        <v>320x50 </v>
      </c>
      <c r="E618" s="2" t="s">
        <v>634</v>
      </c>
      <c r="F618" s="2" t="s">
        <v>66</v>
      </c>
      <c r="G618" s="8" t="s">
        <v>114</v>
      </c>
      <c r="H618" s="2" t="s">
        <v>48</v>
      </c>
      <c r="I618" s="2" t="s">
        <v>31</v>
      </c>
      <c r="J618" s="2">
        <v>64577.0</v>
      </c>
      <c r="K618" s="2">
        <v>240.0</v>
      </c>
      <c r="L618" s="2">
        <v>37732.0</v>
      </c>
      <c r="M618" s="2">
        <v>60357.0</v>
      </c>
      <c r="N618" s="2">
        <v>11.0</v>
      </c>
      <c r="O618" s="3">
        <v>1801.349131</v>
      </c>
      <c r="P618" s="7" t="str">
        <f>VLOOKUP(A618,'New Data'!A:E,2,FALSE)</f>
        <v>Male</v>
      </c>
      <c r="Q618" s="7">
        <f>VLOOKUP(A618,'New Data'!A:E,3,FALSE)</f>
        <v>30</v>
      </c>
      <c r="R618" s="7" t="str">
        <f>VLOOKUP(A618,'New Data'!A:E,4,FALSE)</f>
        <v>Minnesota</v>
      </c>
      <c r="S618" s="9">
        <f>VLOOKUP(A618,'New Data'!A:E,5,FALSE)</f>
        <v>45067</v>
      </c>
      <c r="T618" s="10">
        <f t="shared" si="3"/>
        <v>163.7590119</v>
      </c>
      <c r="U618" s="11">
        <f t="shared" si="4"/>
        <v>0.003716493488</v>
      </c>
      <c r="V618" s="12">
        <f t="shared" si="5"/>
        <v>7.505621379</v>
      </c>
      <c r="W618" s="10">
        <f t="shared" si="6"/>
        <v>27.89459298</v>
      </c>
      <c r="X618" s="11">
        <f t="shared" si="7"/>
        <v>0.01703392849</v>
      </c>
    </row>
    <row r="619">
      <c r="A619" s="7" t="str">
        <f t="shared" si="1"/>
        <v>VKGWM6447J</v>
      </c>
      <c r="B619" s="2" t="s">
        <v>1450</v>
      </c>
      <c r="C619" s="2" t="s">
        <v>1451</v>
      </c>
      <c r="D619" s="7" t="str">
        <f t="shared" si="2"/>
        <v>300x250 </v>
      </c>
      <c r="E619" s="2" t="s">
        <v>1452</v>
      </c>
      <c r="F619" s="2" t="s">
        <v>36</v>
      </c>
      <c r="G619" s="8" t="s">
        <v>263</v>
      </c>
      <c r="H619" s="2" t="s">
        <v>30</v>
      </c>
      <c r="I619" s="2" t="s">
        <v>31</v>
      </c>
      <c r="J619" s="2">
        <v>92806.0</v>
      </c>
      <c r="K619" s="2">
        <v>212.0</v>
      </c>
      <c r="L619" s="2">
        <v>67534.0</v>
      </c>
      <c r="M619" s="2">
        <v>85013.0</v>
      </c>
      <c r="N619" s="2">
        <v>11.0</v>
      </c>
      <c r="O619" s="3">
        <v>1579.379602</v>
      </c>
      <c r="P619" s="7" t="str">
        <f>VLOOKUP(A619,'New Data'!A:E,2,FALSE)</f>
        <v>Female</v>
      </c>
      <c r="Q619" s="7">
        <f>VLOOKUP(A619,'New Data'!A:E,3,FALSE)</f>
        <v>36</v>
      </c>
      <c r="R619" s="7" t="str">
        <f>VLOOKUP(A619,'New Data'!A:E,4,FALSE)</f>
        <v>Indiana</v>
      </c>
      <c r="S619" s="9">
        <f>VLOOKUP(A619,'New Data'!A:E,5,FALSE)</f>
        <v>45565</v>
      </c>
      <c r="T619" s="10">
        <f t="shared" si="3"/>
        <v>143.5799638</v>
      </c>
      <c r="U619" s="11">
        <f t="shared" si="4"/>
        <v>0.002284335065</v>
      </c>
      <c r="V619" s="12">
        <f t="shared" si="5"/>
        <v>7.449903783</v>
      </c>
      <c r="W619" s="10">
        <f t="shared" si="6"/>
        <v>17.01807644</v>
      </c>
      <c r="X619" s="11">
        <f t="shared" si="7"/>
        <v>0.01185268194</v>
      </c>
    </row>
    <row r="620">
      <c r="A620" s="7" t="str">
        <f t="shared" si="1"/>
        <v>JHQYJ2545D</v>
      </c>
      <c r="B620" s="2" t="s">
        <v>1957</v>
      </c>
      <c r="C620" s="2" t="s">
        <v>1958</v>
      </c>
      <c r="D620" s="7" t="str">
        <f t="shared" si="2"/>
        <v>300x250 </v>
      </c>
      <c r="E620" s="2" t="s">
        <v>1959</v>
      </c>
      <c r="F620" s="2" t="s">
        <v>66</v>
      </c>
      <c r="G620" s="8" t="s">
        <v>726</v>
      </c>
      <c r="H620" s="2" t="s">
        <v>30</v>
      </c>
      <c r="I620" s="2" t="s">
        <v>31</v>
      </c>
      <c r="J620" s="2">
        <v>130796.0</v>
      </c>
      <c r="K620" s="2">
        <v>300.0</v>
      </c>
      <c r="L620" s="2">
        <v>109118.0</v>
      </c>
      <c r="M620" s="2">
        <v>122937.0</v>
      </c>
      <c r="N620" s="2">
        <v>6.0</v>
      </c>
      <c r="O620" s="3">
        <v>2196.661232</v>
      </c>
      <c r="P620" s="7" t="str">
        <f>VLOOKUP(A620,'New Data'!A:E,2,FALSE)</f>
        <v>Female</v>
      </c>
      <c r="Q620" s="7">
        <f>VLOOKUP(A620,'New Data'!A:E,3,FALSE)</f>
        <v>23</v>
      </c>
      <c r="R620" s="7" t="str">
        <f>VLOOKUP(A620,'New Data'!A:E,4,FALSE)</f>
        <v>New York</v>
      </c>
      <c r="S620" s="9">
        <f>VLOOKUP(A620,'New Data'!A:E,5,FALSE)</f>
        <v>44927</v>
      </c>
      <c r="T620" s="10">
        <f t="shared" si="3"/>
        <v>366.1102053</v>
      </c>
      <c r="U620" s="11">
        <f t="shared" si="4"/>
        <v>0.002293648124</v>
      </c>
      <c r="V620" s="12">
        <f t="shared" si="5"/>
        <v>7.322204107</v>
      </c>
      <c r="W620" s="10">
        <f t="shared" si="6"/>
        <v>16.79455971</v>
      </c>
      <c r="X620" s="11">
        <f t="shared" si="7"/>
        <v>0.004587296248</v>
      </c>
    </row>
    <row r="621">
      <c r="A621" s="7" t="str">
        <f t="shared" si="1"/>
        <v>HQWSA5089H</v>
      </c>
      <c r="B621" s="2" t="s">
        <v>1719</v>
      </c>
      <c r="C621" s="2" t="s">
        <v>1720</v>
      </c>
      <c r="D621" s="7" t="str">
        <f t="shared" si="2"/>
        <v>300x50 </v>
      </c>
      <c r="E621" s="2" t="s">
        <v>1721</v>
      </c>
      <c r="F621" s="2" t="s">
        <v>28</v>
      </c>
      <c r="G621" s="8" t="s">
        <v>1722</v>
      </c>
      <c r="H621" s="2" t="s">
        <v>30</v>
      </c>
      <c r="I621" s="2" t="s">
        <v>31</v>
      </c>
      <c r="J621" s="13">
        <v>446774.0</v>
      </c>
      <c r="K621" s="2">
        <v>951.0</v>
      </c>
      <c r="L621" s="13">
        <v>196581.0</v>
      </c>
      <c r="M621" s="13">
        <v>379758.0</v>
      </c>
      <c r="N621" s="2">
        <v>33.0</v>
      </c>
      <c r="O621" s="3">
        <v>6956.627366</v>
      </c>
      <c r="P621" s="7" t="str">
        <f>VLOOKUP(A621,'New Data'!A:E,2,FALSE)</f>
        <v>Male</v>
      </c>
      <c r="Q621" s="7">
        <f>VLOOKUP(A621,'New Data'!A:E,3,FALSE)</f>
        <v>50</v>
      </c>
      <c r="R621" s="7" t="str">
        <f>VLOOKUP(A621,'New Data'!A:E,4,FALSE)</f>
        <v>Arizona</v>
      </c>
      <c r="S621" s="9">
        <f>VLOOKUP(A621,'New Data'!A:E,5,FALSE)</f>
        <v>45098</v>
      </c>
      <c r="T621" s="10">
        <f t="shared" si="3"/>
        <v>210.8068899</v>
      </c>
      <c r="U621" s="11">
        <f t="shared" si="4"/>
        <v>0.00212859298</v>
      </c>
      <c r="V621" s="12">
        <f t="shared" si="5"/>
        <v>7.315065579</v>
      </c>
      <c r="W621" s="10">
        <f t="shared" si="6"/>
        <v>15.57079724</v>
      </c>
      <c r="X621" s="11">
        <f t="shared" si="7"/>
        <v>0.007386284788</v>
      </c>
    </row>
    <row r="622">
      <c r="A622" s="7" t="str">
        <f t="shared" si="1"/>
        <v>DZGAO1303N</v>
      </c>
      <c r="B622" s="2" t="s">
        <v>1830</v>
      </c>
      <c r="C622" s="2" t="s">
        <v>1831</v>
      </c>
      <c r="D622" s="7" t="str">
        <f t="shared" si="2"/>
        <v>320x50 </v>
      </c>
      <c r="E622" s="2" t="s">
        <v>1832</v>
      </c>
      <c r="F622" s="2" t="s">
        <v>28</v>
      </c>
      <c r="G622" s="8" t="s">
        <v>263</v>
      </c>
      <c r="H622" s="2" t="s">
        <v>71</v>
      </c>
      <c r="I622" s="2" t="s">
        <v>31</v>
      </c>
      <c r="J622" s="2">
        <v>88819.0</v>
      </c>
      <c r="K622" s="2">
        <v>200.0</v>
      </c>
      <c r="L622" s="2">
        <v>65488.0</v>
      </c>
      <c r="M622" s="2">
        <v>80451.0</v>
      </c>
      <c r="N622" s="2">
        <v>6.0</v>
      </c>
      <c r="O622" s="3">
        <v>1442.22799</v>
      </c>
      <c r="P622" s="7" t="str">
        <f>VLOOKUP(A622,'New Data'!A:E,2,FALSE)</f>
        <v>Male</v>
      </c>
      <c r="Q622" s="7">
        <f>VLOOKUP(A622,'New Data'!A:E,3,FALSE)</f>
        <v>35</v>
      </c>
      <c r="R622" s="7" t="str">
        <f>VLOOKUP(A622,'New Data'!A:E,4,FALSE)</f>
        <v>New Mexico</v>
      </c>
      <c r="S622" s="9">
        <f>VLOOKUP(A622,'New Data'!A:E,5,FALSE)</f>
        <v>44948</v>
      </c>
      <c r="T622" s="10">
        <f t="shared" si="3"/>
        <v>240.3713317</v>
      </c>
      <c r="U622" s="11">
        <f t="shared" si="4"/>
        <v>0.002251770455</v>
      </c>
      <c r="V622" s="12">
        <f t="shared" si="5"/>
        <v>7.21113995</v>
      </c>
      <c r="W622" s="10">
        <f t="shared" si="6"/>
        <v>16.23783188</v>
      </c>
      <c r="X622" s="11">
        <f t="shared" si="7"/>
        <v>0.006755311364</v>
      </c>
    </row>
    <row r="623">
      <c r="A623" s="7" t="str">
        <f t="shared" si="1"/>
        <v>JMHAM7380E</v>
      </c>
      <c r="B623" s="2" t="s">
        <v>1863</v>
      </c>
      <c r="C623" s="2" t="s">
        <v>1864</v>
      </c>
      <c r="D623" s="7" t="str">
        <f t="shared" si="2"/>
        <v>320x50 </v>
      </c>
      <c r="E623" s="2" t="s">
        <v>1865</v>
      </c>
      <c r="F623" s="2" t="s">
        <v>36</v>
      </c>
      <c r="G623" s="8" t="s">
        <v>871</v>
      </c>
      <c r="H623" s="2" t="s">
        <v>30</v>
      </c>
      <c r="I623" s="2" t="s">
        <v>31</v>
      </c>
      <c r="J623" s="2">
        <v>212009.0</v>
      </c>
      <c r="K623" s="2">
        <v>555.0</v>
      </c>
      <c r="L623" s="2">
        <v>16903.0</v>
      </c>
      <c r="M623" s="2">
        <v>149653.0</v>
      </c>
      <c r="N623" s="2">
        <v>15.0</v>
      </c>
      <c r="O623" s="3">
        <v>3983.621797</v>
      </c>
      <c r="P623" s="7" t="str">
        <f>VLOOKUP(A623,'New Data'!A:E,2,FALSE)</f>
        <v>Male</v>
      </c>
      <c r="Q623" s="7">
        <f>VLOOKUP(A623,'New Data'!A:E,3,FALSE)</f>
        <v>29</v>
      </c>
      <c r="R623" s="7" t="str">
        <f>VLOOKUP(A623,'New Data'!A:E,4,FALSE)</f>
        <v>Montana</v>
      </c>
      <c r="S623" s="9">
        <f>VLOOKUP(A623,'New Data'!A:E,5,FALSE)</f>
        <v>45380</v>
      </c>
      <c r="T623" s="10">
        <f t="shared" si="3"/>
        <v>265.5747865</v>
      </c>
      <c r="U623" s="11">
        <f t="shared" si="4"/>
        <v>0.002617813395</v>
      </c>
      <c r="V623" s="12">
        <f t="shared" si="5"/>
        <v>7.177696932</v>
      </c>
      <c r="W623" s="10">
        <f t="shared" si="6"/>
        <v>18.78987117</v>
      </c>
      <c r="X623" s="11">
        <f t="shared" si="7"/>
        <v>0.007075171337</v>
      </c>
    </row>
    <row r="624">
      <c r="A624" s="7" t="str">
        <f t="shared" si="1"/>
        <v>DMNFG5266O</v>
      </c>
      <c r="B624" s="2" t="s">
        <v>1117</v>
      </c>
      <c r="C624" s="2" t="s">
        <v>1118</v>
      </c>
      <c r="D624" s="7" t="str">
        <f t="shared" si="2"/>
        <v>300x250 </v>
      </c>
      <c r="E624" s="2" t="s">
        <v>1119</v>
      </c>
      <c r="F624" s="2" t="s">
        <v>36</v>
      </c>
      <c r="G624" s="8" t="s">
        <v>534</v>
      </c>
      <c r="H624" s="2" t="s">
        <v>30</v>
      </c>
      <c r="I624" s="2" t="s">
        <v>31</v>
      </c>
      <c r="J624" s="2">
        <v>357707.0</v>
      </c>
      <c r="K624" s="2">
        <v>951.0</v>
      </c>
      <c r="L624" s="2">
        <v>203987.0</v>
      </c>
      <c r="M624" s="2">
        <v>338107.0</v>
      </c>
      <c r="N624" s="2">
        <v>74.0</v>
      </c>
      <c r="O624" s="3">
        <v>6749.202353</v>
      </c>
      <c r="P624" s="7" t="str">
        <f>VLOOKUP(A624,'New Data'!A:E,2,FALSE)</f>
        <v>Female</v>
      </c>
      <c r="Q624" s="7">
        <f>VLOOKUP(A624,'New Data'!A:E,3,FALSE)</f>
        <v>19</v>
      </c>
      <c r="R624" s="7" t="str">
        <f>VLOOKUP(A624,'New Data'!A:E,4,FALSE)</f>
        <v>Arkansas</v>
      </c>
      <c r="S624" s="9">
        <f>VLOOKUP(A624,'New Data'!A:E,5,FALSE)</f>
        <v>45128</v>
      </c>
      <c r="T624" s="10">
        <f t="shared" si="3"/>
        <v>91.2054372</v>
      </c>
      <c r="U624" s="11">
        <f t="shared" si="4"/>
        <v>0.002658600475</v>
      </c>
      <c r="V624" s="12">
        <f t="shared" si="5"/>
        <v>7.096953053</v>
      </c>
      <c r="W624" s="10">
        <f t="shared" si="6"/>
        <v>18.86796275</v>
      </c>
      <c r="X624" s="11">
        <f t="shared" si="7"/>
        <v>0.02068732231</v>
      </c>
    </row>
    <row r="625">
      <c r="A625" s="7" t="str">
        <f t="shared" si="1"/>
        <v>FGJQD8833Y</v>
      </c>
      <c r="B625" s="2" t="s">
        <v>2111</v>
      </c>
      <c r="C625" s="2" t="s">
        <v>2112</v>
      </c>
      <c r="D625" s="7" t="str">
        <f t="shared" si="2"/>
        <v>300x250 </v>
      </c>
      <c r="E625" s="2" t="s">
        <v>1210</v>
      </c>
      <c r="F625" s="2" t="s">
        <v>66</v>
      </c>
      <c r="G625" s="8" t="s">
        <v>2113</v>
      </c>
      <c r="H625" s="2" t="s">
        <v>62</v>
      </c>
      <c r="I625" s="2" t="s">
        <v>53</v>
      </c>
      <c r="J625" s="2">
        <v>70506.0</v>
      </c>
      <c r="K625" s="2">
        <v>270.0</v>
      </c>
      <c r="L625" s="2">
        <v>26779.0</v>
      </c>
      <c r="M625" s="2">
        <v>48902.0</v>
      </c>
      <c r="N625" s="2">
        <v>3.0</v>
      </c>
      <c r="O625" s="3">
        <v>1912.966882</v>
      </c>
      <c r="P625" s="7" t="str">
        <f>VLOOKUP(A625,'New Data'!A:E,2,FALSE)</f>
        <v>Male</v>
      </c>
      <c r="Q625" s="7">
        <f>VLOOKUP(A625,'New Data'!A:E,3,FALSE)</f>
        <v>22</v>
      </c>
      <c r="R625" s="7" t="str">
        <f>VLOOKUP(A625,'New Data'!A:E,4,FALSE)</f>
        <v>Colorado</v>
      </c>
      <c r="S625" s="9">
        <f>VLOOKUP(A625,'New Data'!A:E,5,FALSE)</f>
        <v>45493</v>
      </c>
      <c r="T625" s="10">
        <f t="shared" si="3"/>
        <v>637.6556273</v>
      </c>
      <c r="U625" s="11">
        <f t="shared" si="4"/>
        <v>0.003829461322</v>
      </c>
      <c r="V625" s="12">
        <f t="shared" si="5"/>
        <v>7.085062526</v>
      </c>
      <c r="W625" s="10">
        <f t="shared" si="6"/>
        <v>27.13197291</v>
      </c>
      <c r="X625" s="11">
        <f t="shared" si="7"/>
        <v>0.004254957025</v>
      </c>
    </row>
    <row r="626">
      <c r="A626" s="7" t="str">
        <f t="shared" si="1"/>
        <v>SNNTU2001Z</v>
      </c>
      <c r="B626" s="2" t="s">
        <v>2084</v>
      </c>
      <c r="C626" s="2" t="s">
        <v>2085</v>
      </c>
      <c r="D626" s="7" t="str">
        <f t="shared" si="2"/>
        <v>320x50 </v>
      </c>
      <c r="E626" s="2" t="s">
        <v>2086</v>
      </c>
      <c r="F626" s="2" t="s">
        <v>41</v>
      </c>
      <c r="G626" s="8" t="s">
        <v>689</v>
      </c>
      <c r="H626" s="2" t="s">
        <v>48</v>
      </c>
      <c r="I626" s="2" t="s">
        <v>31</v>
      </c>
      <c r="J626" s="2">
        <v>264580.0</v>
      </c>
      <c r="K626" s="2">
        <v>691.0</v>
      </c>
      <c r="L626" s="2">
        <v>217526.0</v>
      </c>
      <c r="M626" s="2">
        <v>240731.0</v>
      </c>
      <c r="N626" s="2">
        <v>9.0</v>
      </c>
      <c r="O626" s="3">
        <v>4874.651722</v>
      </c>
      <c r="P626" s="7" t="str">
        <f>VLOOKUP(A626,'New Data'!A:E,2,FALSE)</f>
        <v>Male</v>
      </c>
      <c r="Q626" s="7">
        <f>VLOOKUP(A626,'New Data'!A:E,3,FALSE)</f>
        <v>29</v>
      </c>
      <c r="R626" s="7" t="str">
        <f>VLOOKUP(A626,'New Data'!A:E,4,FALSE)</f>
        <v>Wyoming</v>
      </c>
      <c r="S626" s="9">
        <f>VLOOKUP(A626,'New Data'!A:E,5,FALSE)</f>
        <v>45070</v>
      </c>
      <c r="T626" s="10">
        <f t="shared" si="3"/>
        <v>541.6279691</v>
      </c>
      <c r="U626" s="11">
        <f t="shared" si="4"/>
        <v>0.002611686446</v>
      </c>
      <c r="V626" s="12">
        <f t="shared" si="5"/>
        <v>7.054488744</v>
      </c>
      <c r="W626" s="10">
        <f t="shared" si="6"/>
        <v>18.42411264</v>
      </c>
      <c r="X626" s="11">
        <f t="shared" si="7"/>
        <v>0.003401617658</v>
      </c>
    </row>
    <row r="627">
      <c r="A627" s="7" t="str">
        <f t="shared" si="1"/>
        <v>EZLPP1861T</v>
      </c>
      <c r="B627" s="2" t="s">
        <v>2067</v>
      </c>
      <c r="C627" s="2" t="s">
        <v>2068</v>
      </c>
      <c r="D627" s="7" t="str">
        <f t="shared" si="2"/>
        <v>320x50 </v>
      </c>
      <c r="E627" s="2" t="s">
        <v>233</v>
      </c>
      <c r="F627" s="2" t="s">
        <v>66</v>
      </c>
      <c r="G627" s="8" t="s">
        <v>689</v>
      </c>
      <c r="H627" s="2" t="s">
        <v>30</v>
      </c>
      <c r="I627" s="2" t="s">
        <v>31</v>
      </c>
      <c r="J627" s="2">
        <v>55274.0</v>
      </c>
      <c r="K627" s="2">
        <v>219.0</v>
      </c>
      <c r="L627" s="2">
        <v>47583.0</v>
      </c>
      <c r="M627" s="2">
        <v>51275.0</v>
      </c>
      <c r="N627" s="2">
        <v>3.0</v>
      </c>
      <c r="O627" s="3">
        <v>1532.757905</v>
      </c>
      <c r="P627" s="7" t="str">
        <f>VLOOKUP(A627,'New Data'!A:E,2,FALSE)</f>
        <v>Female</v>
      </c>
      <c r="Q627" s="7">
        <f>VLOOKUP(A627,'New Data'!A:E,3,FALSE)</f>
        <v>38</v>
      </c>
      <c r="R627" s="7" t="str">
        <f>VLOOKUP(A627,'New Data'!A:E,4,FALSE)</f>
        <v>Colorado</v>
      </c>
      <c r="S627" s="9">
        <f>VLOOKUP(A627,'New Data'!A:E,5,FALSE)</f>
        <v>45489</v>
      </c>
      <c r="T627" s="10">
        <f t="shared" si="3"/>
        <v>510.9193017</v>
      </c>
      <c r="U627" s="11">
        <f t="shared" si="4"/>
        <v>0.003962079821</v>
      </c>
      <c r="V627" s="12">
        <f t="shared" si="5"/>
        <v>6.998894543</v>
      </c>
      <c r="W627" s="10">
        <f t="shared" si="6"/>
        <v>27.73017884</v>
      </c>
      <c r="X627" s="11">
        <f t="shared" si="7"/>
        <v>0.005427506603</v>
      </c>
    </row>
    <row r="628">
      <c r="A628" s="7" t="str">
        <f t="shared" si="1"/>
        <v>RHUKV7848M</v>
      </c>
      <c r="B628" s="2" t="s">
        <v>1478</v>
      </c>
      <c r="C628" s="2" t="s">
        <v>1479</v>
      </c>
      <c r="D628" s="7" t="str">
        <f t="shared" si="2"/>
        <v>320x50 </v>
      </c>
      <c r="E628" s="2" t="s">
        <v>1480</v>
      </c>
      <c r="F628" s="2" t="s">
        <v>28</v>
      </c>
      <c r="G628" s="8" t="s">
        <v>1481</v>
      </c>
      <c r="H628" s="2" t="s">
        <v>30</v>
      </c>
      <c r="I628" s="2" t="s">
        <v>31</v>
      </c>
      <c r="J628" s="2">
        <v>98509.0</v>
      </c>
      <c r="K628" s="2">
        <v>299.0</v>
      </c>
      <c r="L628" s="2">
        <v>30688.0</v>
      </c>
      <c r="M628" s="2">
        <v>109518.0</v>
      </c>
      <c r="N628" s="2">
        <v>15.0</v>
      </c>
      <c r="O628" s="3">
        <v>2059.270294</v>
      </c>
      <c r="P628" s="7" t="str">
        <f>VLOOKUP(A628,'New Data'!A:E,2,FALSE)</f>
        <v>Male</v>
      </c>
      <c r="Q628" s="7">
        <f>VLOOKUP(A628,'New Data'!A:E,3,FALSE)</f>
        <v>34</v>
      </c>
      <c r="R628" s="7" t="str">
        <f>VLOOKUP(A628,'New Data'!A:E,4,FALSE)</f>
        <v>Mississippi</v>
      </c>
      <c r="S628" s="9">
        <f>VLOOKUP(A628,'New Data'!A:E,5,FALSE)</f>
        <v>44996</v>
      </c>
      <c r="T628" s="10">
        <f t="shared" si="3"/>
        <v>137.2846863</v>
      </c>
      <c r="U628" s="11">
        <f t="shared" si="4"/>
        <v>0.003035255662</v>
      </c>
      <c r="V628" s="12">
        <f t="shared" si="5"/>
        <v>6.887191619</v>
      </c>
      <c r="W628" s="10">
        <f t="shared" si="6"/>
        <v>20.90438736</v>
      </c>
      <c r="X628" s="11">
        <f t="shared" si="7"/>
        <v>0.01522703509</v>
      </c>
    </row>
    <row r="629">
      <c r="A629" s="7" t="str">
        <f t="shared" si="1"/>
        <v>HAAET5600P</v>
      </c>
      <c r="B629" s="2" t="s">
        <v>1315</v>
      </c>
      <c r="C629" s="2" t="s">
        <v>1316</v>
      </c>
      <c r="D629" s="7" t="str">
        <f t="shared" si="2"/>
        <v>320x50 </v>
      </c>
      <c r="E629" s="2" t="s">
        <v>1317</v>
      </c>
      <c r="F629" s="2" t="s">
        <v>36</v>
      </c>
      <c r="G629" s="8" t="s">
        <v>519</v>
      </c>
      <c r="H629" s="2" t="s">
        <v>30</v>
      </c>
      <c r="I629" s="2" t="s">
        <v>31</v>
      </c>
      <c r="J629" s="2">
        <v>59782.0</v>
      </c>
      <c r="K629" s="2">
        <v>212.0</v>
      </c>
      <c r="L629" s="2">
        <v>28235.0</v>
      </c>
      <c r="M629" s="2">
        <v>57543.0</v>
      </c>
      <c r="N629" s="2">
        <v>13.0</v>
      </c>
      <c r="O629" s="3">
        <v>1455.703554</v>
      </c>
      <c r="P629" s="7" t="str">
        <f>VLOOKUP(A629,'New Data'!A:E,2,FALSE)</f>
        <v>Female</v>
      </c>
      <c r="Q629" s="7">
        <f>VLOOKUP(A629,'New Data'!A:E,3,FALSE)</f>
        <v>58</v>
      </c>
      <c r="R629" s="7" t="str">
        <f>VLOOKUP(A629,'New Data'!A:E,4,FALSE)</f>
        <v>North Dakota</v>
      </c>
      <c r="S629" s="9">
        <f>VLOOKUP(A629,'New Data'!A:E,5,FALSE)</f>
        <v>44960</v>
      </c>
      <c r="T629" s="10">
        <f t="shared" si="3"/>
        <v>111.9771965</v>
      </c>
      <c r="U629" s="11">
        <f t="shared" si="4"/>
        <v>0.003546217925</v>
      </c>
      <c r="V629" s="12">
        <f t="shared" si="5"/>
        <v>6.866526198</v>
      </c>
      <c r="W629" s="10">
        <f t="shared" si="6"/>
        <v>24.35019829</v>
      </c>
      <c r="X629" s="11">
        <f t="shared" si="7"/>
        <v>0.02174567596</v>
      </c>
    </row>
    <row r="630">
      <c r="A630" s="7" t="str">
        <f t="shared" si="1"/>
        <v>JGGKX2037G</v>
      </c>
      <c r="B630" s="2" t="s">
        <v>1951</v>
      </c>
      <c r="C630" s="2" t="s">
        <v>1952</v>
      </c>
      <c r="D630" s="7" t="str">
        <f t="shared" si="2"/>
        <v>320x50 </v>
      </c>
      <c r="E630" s="2" t="s">
        <v>1953</v>
      </c>
      <c r="F630" s="2" t="s">
        <v>28</v>
      </c>
      <c r="G630" s="8" t="s">
        <v>29</v>
      </c>
      <c r="H630" s="2" t="s">
        <v>30</v>
      </c>
      <c r="I630" s="2" t="s">
        <v>31</v>
      </c>
      <c r="J630" s="2">
        <v>102884.0</v>
      </c>
      <c r="K630" s="2">
        <v>299.0</v>
      </c>
      <c r="L630" s="2">
        <v>42841.0</v>
      </c>
      <c r="M630" s="2">
        <v>96539.0</v>
      </c>
      <c r="N630" s="2">
        <v>6.0</v>
      </c>
      <c r="O630" s="3">
        <v>2015.448331</v>
      </c>
      <c r="P630" s="7" t="str">
        <f>VLOOKUP(A630,'New Data'!A:E,2,FALSE)</f>
        <v>Female</v>
      </c>
      <c r="Q630" s="7">
        <f>VLOOKUP(A630,'New Data'!A:E,3,FALSE)</f>
        <v>45</v>
      </c>
      <c r="R630" s="7" t="str">
        <f>VLOOKUP(A630,'New Data'!A:E,4,FALSE)</f>
        <v>North Carolina</v>
      </c>
      <c r="S630" s="9">
        <f>VLOOKUP(A630,'New Data'!A:E,5,FALSE)</f>
        <v>45436</v>
      </c>
      <c r="T630" s="10">
        <f t="shared" si="3"/>
        <v>335.9080552</v>
      </c>
      <c r="U630" s="11">
        <f t="shared" si="4"/>
        <v>0.002906185607</v>
      </c>
      <c r="V630" s="12">
        <f t="shared" si="5"/>
        <v>6.74062987</v>
      </c>
      <c r="W630" s="10">
        <f t="shared" si="6"/>
        <v>19.58952151</v>
      </c>
      <c r="X630" s="11">
        <f t="shared" si="7"/>
        <v>0.005831810583</v>
      </c>
    </row>
    <row r="631">
      <c r="A631" s="7" t="str">
        <f t="shared" si="1"/>
        <v>XOUNU4391H</v>
      </c>
      <c r="B631" s="2" t="s">
        <v>1976</v>
      </c>
      <c r="C631" s="2" t="s">
        <v>1977</v>
      </c>
      <c r="D631" s="7" t="str">
        <f t="shared" si="2"/>
        <v>320x50 </v>
      </c>
      <c r="E631" s="2" t="s">
        <v>1978</v>
      </c>
      <c r="F631" s="2" t="s">
        <v>41</v>
      </c>
      <c r="G631" s="8" t="s">
        <v>29</v>
      </c>
      <c r="H631" s="2" t="s">
        <v>30</v>
      </c>
      <c r="I631" s="2" t="s">
        <v>31</v>
      </c>
      <c r="J631" s="2">
        <v>405957.0</v>
      </c>
      <c r="K631" s="2">
        <v>874.0</v>
      </c>
      <c r="L631" s="2">
        <v>204189.0</v>
      </c>
      <c r="M631" s="2">
        <v>385654.0</v>
      </c>
      <c r="N631" s="2">
        <v>16.0</v>
      </c>
      <c r="O631" s="3">
        <v>5864.126493</v>
      </c>
      <c r="P631" s="7" t="str">
        <f>VLOOKUP(A631,'New Data'!A:E,2,FALSE)</f>
        <v>Female</v>
      </c>
      <c r="Q631" s="7">
        <f>VLOOKUP(A631,'New Data'!A:E,3,FALSE)</f>
        <v>60</v>
      </c>
      <c r="R631" s="7" t="str">
        <f>VLOOKUP(A631,'New Data'!A:E,4,FALSE)</f>
        <v>Maryland</v>
      </c>
      <c r="S631" s="9">
        <f>VLOOKUP(A631,'New Data'!A:E,5,FALSE)</f>
        <v>45487</v>
      </c>
      <c r="T631" s="10">
        <f t="shared" si="3"/>
        <v>366.5079058</v>
      </c>
      <c r="U631" s="11">
        <f t="shared" si="4"/>
        <v>0.00215293738</v>
      </c>
      <c r="V631" s="12">
        <f t="shared" si="5"/>
        <v>6.70952688</v>
      </c>
      <c r="W631" s="10">
        <f t="shared" si="6"/>
        <v>14.44519122</v>
      </c>
      <c r="X631" s="11">
        <f t="shared" si="7"/>
        <v>0.003941304128</v>
      </c>
    </row>
    <row r="632">
      <c r="A632" s="7" t="str">
        <f t="shared" si="1"/>
        <v>MYWVG5740K</v>
      </c>
      <c r="B632" s="2" t="s">
        <v>2075</v>
      </c>
      <c r="C632" s="2" t="s">
        <v>2076</v>
      </c>
      <c r="D632" s="7" t="str">
        <f t="shared" si="2"/>
        <v>300x250 </v>
      </c>
      <c r="E632" s="2" t="s">
        <v>2077</v>
      </c>
      <c r="F632" s="2" t="s">
        <v>66</v>
      </c>
      <c r="G632" s="8" t="s">
        <v>2078</v>
      </c>
      <c r="H632" s="2" t="s">
        <v>135</v>
      </c>
      <c r="I632" s="2" t="s">
        <v>31</v>
      </c>
      <c r="J632" s="2">
        <v>117713.0</v>
      </c>
      <c r="K632" s="2">
        <v>374.0</v>
      </c>
      <c r="L632" s="2">
        <v>16357.0</v>
      </c>
      <c r="M632" s="2">
        <v>100222.0</v>
      </c>
      <c r="N632" s="2">
        <v>5.0</v>
      </c>
      <c r="O632" s="3">
        <v>2505.403543</v>
      </c>
      <c r="P632" s="7" t="str">
        <f>VLOOKUP(A632,'New Data'!A:E,2,FALSE)</f>
        <v>Female</v>
      </c>
      <c r="Q632" s="7">
        <f>VLOOKUP(A632,'New Data'!A:E,3,FALSE)</f>
        <v>18</v>
      </c>
      <c r="R632" s="7" t="str">
        <f>VLOOKUP(A632,'New Data'!A:E,4,FALSE)</f>
        <v>Pennsylvania</v>
      </c>
      <c r="S632" s="9">
        <f>VLOOKUP(A632,'New Data'!A:E,5,FALSE)</f>
        <v>45149</v>
      </c>
      <c r="T632" s="10">
        <f t="shared" si="3"/>
        <v>501.0807086</v>
      </c>
      <c r="U632" s="11">
        <f t="shared" si="4"/>
        <v>0.003177219169</v>
      </c>
      <c r="V632" s="12">
        <f t="shared" si="5"/>
        <v>6.698939955</v>
      </c>
      <c r="W632" s="10">
        <f t="shared" si="6"/>
        <v>21.28400043</v>
      </c>
      <c r="X632" s="11">
        <f t="shared" si="7"/>
        <v>0.004247619209</v>
      </c>
    </row>
    <row r="633">
      <c r="A633" s="7" t="str">
        <f t="shared" si="1"/>
        <v>VMZVX0803G</v>
      </c>
      <c r="B633" s="2" t="s">
        <v>2087</v>
      </c>
      <c r="C633" s="2" t="s">
        <v>2088</v>
      </c>
      <c r="D633" s="7" t="str">
        <f t="shared" si="2"/>
        <v>300x250 </v>
      </c>
      <c r="E633" s="2" t="s">
        <v>2089</v>
      </c>
      <c r="F633" s="2" t="s">
        <v>28</v>
      </c>
      <c r="G633" s="8" t="s">
        <v>449</v>
      </c>
      <c r="H633" s="2" t="s">
        <v>48</v>
      </c>
      <c r="I633" s="2" t="s">
        <v>31</v>
      </c>
      <c r="J633" s="2">
        <v>85965.0</v>
      </c>
      <c r="K633" s="2">
        <v>233.0</v>
      </c>
      <c r="L633" s="2">
        <v>33865.0</v>
      </c>
      <c r="M633" s="2">
        <v>78662.0</v>
      </c>
      <c r="N633" s="2">
        <v>3.0</v>
      </c>
      <c r="O633" s="3">
        <v>1555.534812</v>
      </c>
      <c r="P633" s="7" t="str">
        <f>VLOOKUP(A633,'New Data'!A:E,2,FALSE)</f>
        <v>Female</v>
      </c>
      <c r="Q633" s="7">
        <f>VLOOKUP(A633,'New Data'!A:E,3,FALSE)</f>
        <v>46</v>
      </c>
      <c r="R633" s="7" t="str">
        <f>VLOOKUP(A633,'New Data'!A:E,4,FALSE)</f>
        <v>Arizona</v>
      </c>
      <c r="S633" s="9">
        <f>VLOOKUP(A633,'New Data'!A:E,5,FALSE)</f>
        <v>45121</v>
      </c>
      <c r="T633" s="10">
        <f t="shared" si="3"/>
        <v>518.511604</v>
      </c>
      <c r="U633" s="11">
        <f t="shared" si="4"/>
        <v>0.002710405398</v>
      </c>
      <c r="V633" s="12">
        <f t="shared" si="5"/>
        <v>6.676115073</v>
      </c>
      <c r="W633" s="10">
        <f t="shared" si="6"/>
        <v>18.09497833</v>
      </c>
      <c r="X633" s="11">
        <f t="shared" si="7"/>
        <v>0.003489792357</v>
      </c>
    </row>
    <row r="634">
      <c r="A634" s="7" t="str">
        <f t="shared" si="1"/>
        <v>NMQEL6671J</v>
      </c>
      <c r="B634" s="2" t="s">
        <v>2081</v>
      </c>
      <c r="C634" s="2" t="s">
        <v>2082</v>
      </c>
      <c r="D634" s="7" t="str">
        <f t="shared" si="2"/>
        <v>300x250 </v>
      </c>
      <c r="E634" s="2" t="s">
        <v>2083</v>
      </c>
      <c r="F634" s="2" t="s">
        <v>36</v>
      </c>
      <c r="G634" s="8" t="s">
        <v>157</v>
      </c>
      <c r="H634" s="2" t="s">
        <v>30</v>
      </c>
      <c r="I634" s="2" t="s">
        <v>31</v>
      </c>
      <c r="J634" s="2">
        <v>77748.0</v>
      </c>
      <c r="K634" s="2">
        <v>227.0</v>
      </c>
      <c r="L634" s="2">
        <v>6170.0</v>
      </c>
      <c r="M634" s="2">
        <v>53603.0</v>
      </c>
      <c r="N634" s="2">
        <v>3.0</v>
      </c>
      <c r="O634" s="3">
        <v>1498.3009</v>
      </c>
      <c r="P634" s="7" t="str">
        <f>VLOOKUP(A634,'New Data'!A:E,2,FALSE)</f>
        <v>Male</v>
      </c>
      <c r="Q634" s="7">
        <f>VLOOKUP(A634,'New Data'!A:E,3,FALSE)</f>
        <v>29</v>
      </c>
      <c r="R634" s="7" t="str">
        <f>VLOOKUP(A634,'New Data'!A:E,4,FALSE)</f>
        <v>Florida</v>
      </c>
      <c r="S634" s="9">
        <f>VLOOKUP(A634,'New Data'!A:E,5,FALSE)</f>
        <v>45400</v>
      </c>
      <c r="T634" s="10">
        <f t="shared" si="3"/>
        <v>499.4336333</v>
      </c>
      <c r="U634" s="11">
        <f t="shared" si="4"/>
        <v>0.002919689252</v>
      </c>
      <c r="V634" s="12">
        <f t="shared" si="5"/>
        <v>6.600444493</v>
      </c>
      <c r="W634" s="10">
        <f t="shared" si="6"/>
        <v>19.27124685</v>
      </c>
      <c r="X634" s="11">
        <f t="shared" si="7"/>
        <v>0.003858620157</v>
      </c>
    </row>
    <row r="635">
      <c r="A635" s="7" t="str">
        <f t="shared" si="1"/>
        <v>LAHPY7048C</v>
      </c>
      <c r="B635" s="2" t="s">
        <v>2296</v>
      </c>
      <c r="C635" s="2" t="s">
        <v>2297</v>
      </c>
      <c r="D635" s="7" t="str">
        <f t="shared" si="2"/>
        <v>320x50 </v>
      </c>
      <c r="E635" s="2" t="s">
        <v>2298</v>
      </c>
      <c r="F635" s="2" t="s">
        <v>41</v>
      </c>
      <c r="G635" s="8" t="s">
        <v>838</v>
      </c>
      <c r="H635" s="2" t="s">
        <v>62</v>
      </c>
      <c r="I635" s="2" t="s">
        <v>31</v>
      </c>
      <c r="J635" s="2">
        <v>73544.0</v>
      </c>
      <c r="K635" s="2">
        <v>223.0</v>
      </c>
      <c r="L635" s="2">
        <v>40405.0</v>
      </c>
      <c r="M635" s="2">
        <v>67406.0</v>
      </c>
      <c r="N635" s="2">
        <v>1.0</v>
      </c>
      <c r="O635" s="3">
        <v>1465.872266</v>
      </c>
      <c r="P635" s="7" t="str">
        <f>VLOOKUP(A635,'New Data'!A:E,2,FALSE)</f>
        <v>Female</v>
      </c>
      <c r="Q635" s="7">
        <f>VLOOKUP(A635,'New Data'!A:E,3,FALSE)</f>
        <v>41</v>
      </c>
      <c r="R635" s="7" t="str">
        <f>VLOOKUP(A635,'New Data'!A:E,4,FALSE)</f>
        <v>Tennessee</v>
      </c>
      <c r="S635" s="9">
        <f>VLOOKUP(A635,'New Data'!A:E,5,FALSE)</f>
        <v>45028</v>
      </c>
      <c r="T635" s="10">
        <f t="shared" si="3"/>
        <v>1465.872266</v>
      </c>
      <c r="U635" s="11">
        <f t="shared" si="4"/>
        <v>0.003032198412</v>
      </c>
      <c r="V635" s="12">
        <f t="shared" si="5"/>
        <v>6.573418233</v>
      </c>
      <c r="W635" s="10">
        <f t="shared" si="6"/>
        <v>19.93190833</v>
      </c>
      <c r="X635" s="11">
        <f t="shared" si="7"/>
        <v>0.00135973023</v>
      </c>
    </row>
    <row r="636">
      <c r="A636" s="7" t="str">
        <f t="shared" si="1"/>
        <v>UIWIP6457B</v>
      </c>
      <c r="B636" s="2" t="s">
        <v>703</v>
      </c>
      <c r="C636" s="2" t="s">
        <v>704</v>
      </c>
      <c r="D636" s="7" t="str">
        <f t="shared" si="2"/>
        <v>320x50 </v>
      </c>
      <c r="E636" s="2" t="s">
        <v>705</v>
      </c>
      <c r="F636" s="2" t="s">
        <v>66</v>
      </c>
      <c r="G636" s="8" t="s">
        <v>387</v>
      </c>
      <c r="H636" s="2" t="s">
        <v>62</v>
      </c>
      <c r="I636" s="2" t="s">
        <v>31</v>
      </c>
      <c r="J636" s="2">
        <v>4154911.0</v>
      </c>
      <c r="K636" s="2">
        <v>1254.0</v>
      </c>
      <c r="L636" s="2">
        <v>2338732.0</v>
      </c>
      <c r="M636" s="2">
        <v>3445626.0</v>
      </c>
      <c r="N636" s="2">
        <v>154.0</v>
      </c>
      <c r="O636" s="3">
        <v>8038.570371</v>
      </c>
      <c r="P636" s="7" t="str">
        <f>VLOOKUP(A636,'New Data'!A:E,2,FALSE)</f>
        <v>Female</v>
      </c>
      <c r="Q636" s="7">
        <f>VLOOKUP(A636,'New Data'!A:E,3,FALSE)</f>
        <v>61</v>
      </c>
      <c r="R636" s="7" t="str">
        <f>VLOOKUP(A636,'New Data'!A:E,4,FALSE)</f>
        <v>Iowa</v>
      </c>
      <c r="S636" s="9">
        <f>VLOOKUP(A636,'New Data'!A:E,5,FALSE)</f>
        <v>44987</v>
      </c>
      <c r="T636" s="10">
        <f t="shared" si="3"/>
        <v>52.1985089</v>
      </c>
      <c r="U636" s="11">
        <f t="shared" si="4"/>
        <v>0.0003018115189</v>
      </c>
      <c r="V636" s="12">
        <f t="shared" si="5"/>
        <v>6.410343199</v>
      </c>
      <c r="W636" s="10">
        <f t="shared" si="6"/>
        <v>1.934715418</v>
      </c>
      <c r="X636" s="11">
        <f t="shared" si="7"/>
        <v>0.00370645725</v>
      </c>
    </row>
    <row r="637">
      <c r="A637" s="7" t="str">
        <f t="shared" si="1"/>
        <v>IWBMW6853J</v>
      </c>
      <c r="B637" s="2" t="s">
        <v>2204</v>
      </c>
      <c r="C637" s="2" t="s">
        <v>2205</v>
      </c>
      <c r="D637" s="7" t="str">
        <f t="shared" si="2"/>
        <v>300x250 </v>
      </c>
      <c r="E637" s="2" t="s">
        <v>2206</v>
      </c>
      <c r="F637" s="2" t="s">
        <v>36</v>
      </c>
      <c r="G637" s="8" t="s">
        <v>110</v>
      </c>
      <c r="H637" s="2" t="s">
        <v>30</v>
      </c>
      <c r="I637" s="2" t="s">
        <v>43</v>
      </c>
      <c r="J637" s="2">
        <v>50517.0</v>
      </c>
      <c r="K637" s="2">
        <v>270.0</v>
      </c>
      <c r="L637" s="2">
        <v>17179.0</v>
      </c>
      <c r="M637" s="2">
        <v>48389.0</v>
      </c>
      <c r="N637" s="2">
        <v>2.0</v>
      </c>
      <c r="O637" s="3">
        <v>1718.471077</v>
      </c>
      <c r="P637" s="7" t="str">
        <f>VLOOKUP(A637,'New Data'!A:E,2,FALSE)</f>
        <v>Male</v>
      </c>
      <c r="Q637" s="7">
        <f>VLOOKUP(A637,'New Data'!A:E,3,FALSE)</f>
        <v>59</v>
      </c>
      <c r="R637" s="7" t="str">
        <f>VLOOKUP(A637,'New Data'!A:E,4,FALSE)</f>
        <v>North Carolina</v>
      </c>
      <c r="S637" s="9">
        <f>VLOOKUP(A637,'New Data'!A:E,5,FALSE)</f>
        <v>44951</v>
      </c>
      <c r="T637" s="10">
        <f t="shared" si="3"/>
        <v>859.2355385</v>
      </c>
      <c r="U637" s="11">
        <f t="shared" si="4"/>
        <v>0.005344735436</v>
      </c>
      <c r="V637" s="12">
        <f t="shared" si="5"/>
        <v>6.364707693</v>
      </c>
      <c r="W637" s="10">
        <f t="shared" si="6"/>
        <v>34.01767874</v>
      </c>
      <c r="X637" s="11">
        <f t="shared" si="7"/>
        <v>0.003959063286</v>
      </c>
    </row>
    <row r="638">
      <c r="A638" s="7" t="str">
        <f t="shared" si="1"/>
        <v>GFIAB5156G</v>
      </c>
      <c r="B638" s="2" t="s">
        <v>2057</v>
      </c>
      <c r="C638" s="2" t="s">
        <v>2058</v>
      </c>
      <c r="D638" s="7" t="str">
        <f t="shared" si="2"/>
        <v>300x250 </v>
      </c>
      <c r="E638" s="2" t="s">
        <v>2059</v>
      </c>
      <c r="F638" s="2" t="s">
        <v>36</v>
      </c>
      <c r="G638" s="8" t="s">
        <v>449</v>
      </c>
      <c r="H638" s="2" t="s">
        <v>30</v>
      </c>
      <c r="I638" s="2" t="s">
        <v>31</v>
      </c>
      <c r="J638" s="2">
        <v>310255.0</v>
      </c>
      <c r="K638" s="2">
        <v>970.0</v>
      </c>
      <c r="L638" s="2">
        <v>105054.0</v>
      </c>
      <c r="M638" s="2">
        <v>260998.0</v>
      </c>
      <c r="N638" s="2">
        <v>14.0</v>
      </c>
      <c r="O638" s="3">
        <v>6057.856722</v>
      </c>
      <c r="P638" s="7" t="str">
        <f>VLOOKUP(A638,'New Data'!A:E,2,FALSE)</f>
        <v>Male</v>
      </c>
      <c r="Q638" s="7">
        <f>VLOOKUP(A638,'New Data'!A:E,3,FALSE)</f>
        <v>24</v>
      </c>
      <c r="R638" s="7" t="str">
        <f>VLOOKUP(A638,'New Data'!A:E,4,FALSE)</f>
        <v>Tennessee</v>
      </c>
      <c r="S638" s="9">
        <f>VLOOKUP(A638,'New Data'!A:E,5,FALSE)</f>
        <v>45224</v>
      </c>
      <c r="T638" s="10">
        <f t="shared" si="3"/>
        <v>432.7040516</v>
      </c>
      <c r="U638" s="11">
        <f t="shared" si="4"/>
        <v>0.003126460492</v>
      </c>
      <c r="V638" s="12">
        <f t="shared" si="5"/>
        <v>6.245213115</v>
      </c>
      <c r="W638" s="10">
        <f t="shared" si="6"/>
        <v>19.52541207</v>
      </c>
      <c r="X638" s="11">
        <f t="shared" si="7"/>
        <v>0.004512417205</v>
      </c>
    </row>
    <row r="639">
      <c r="A639" s="7" t="str">
        <f t="shared" si="1"/>
        <v>KVFZR5846U</v>
      </c>
      <c r="B639" s="2" t="s">
        <v>1448</v>
      </c>
      <c r="C639" s="2" t="s">
        <v>1449</v>
      </c>
      <c r="D639" s="7" t="str">
        <f t="shared" si="2"/>
        <v>300x250 </v>
      </c>
      <c r="E639" s="2" t="s">
        <v>1045</v>
      </c>
      <c r="F639" s="2" t="s">
        <v>66</v>
      </c>
      <c r="G639" s="8" t="s">
        <v>211</v>
      </c>
      <c r="H639" s="2" t="s">
        <v>71</v>
      </c>
      <c r="I639" s="2" t="s">
        <v>43</v>
      </c>
      <c r="J639" s="2">
        <v>94340.0</v>
      </c>
      <c r="K639" s="2">
        <v>250.0</v>
      </c>
      <c r="L639" s="2">
        <v>16955.0</v>
      </c>
      <c r="M639" s="2">
        <v>76971.0</v>
      </c>
      <c r="N639" s="2">
        <v>13.0</v>
      </c>
      <c r="O639" s="3">
        <v>1517.244377</v>
      </c>
      <c r="P639" s="7" t="str">
        <f>VLOOKUP(A639,'New Data'!A:E,2,FALSE)</f>
        <v>Female</v>
      </c>
      <c r="Q639" s="7">
        <f>VLOOKUP(A639,'New Data'!A:E,3,FALSE)</f>
        <v>31</v>
      </c>
      <c r="R639" s="7" t="str">
        <f>VLOOKUP(A639,'New Data'!A:E,4,FALSE)</f>
        <v>Idaho</v>
      </c>
      <c r="S639" s="9">
        <f>VLOOKUP(A639,'New Data'!A:E,5,FALSE)</f>
        <v>45475</v>
      </c>
      <c r="T639" s="10">
        <f t="shared" si="3"/>
        <v>116.7111059</v>
      </c>
      <c r="U639" s="11">
        <f t="shared" si="4"/>
        <v>0.0026499894</v>
      </c>
      <c r="V639" s="12">
        <f t="shared" si="5"/>
        <v>6.068977508</v>
      </c>
      <c r="W639" s="10">
        <f t="shared" si="6"/>
        <v>16.08272607</v>
      </c>
      <c r="X639" s="11">
        <f t="shared" si="7"/>
        <v>0.01377994488</v>
      </c>
    </row>
    <row r="640">
      <c r="A640" s="7" t="str">
        <f t="shared" si="1"/>
        <v>SXGTG5116S</v>
      </c>
      <c r="B640" s="2" t="s">
        <v>2154</v>
      </c>
      <c r="C640" s="2" t="s">
        <v>2155</v>
      </c>
      <c r="D640" s="7" t="str">
        <f t="shared" si="2"/>
        <v>320x50 </v>
      </c>
      <c r="E640" s="2" t="s">
        <v>2156</v>
      </c>
      <c r="F640" s="2" t="s">
        <v>36</v>
      </c>
      <c r="G640" s="8" t="s">
        <v>449</v>
      </c>
      <c r="H640" s="2" t="s">
        <v>135</v>
      </c>
      <c r="I640" s="2" t="s">
        <v>31</v>
      </c>
      <c r="J640" s="2">
        <v>446774.0</v>
      </c>
      <c r="K640" s="2">
        <v>1245.0</v>
      </c>
      <c r="L640" s="2">
        <v>163786.0</v>
      </c>
      <c r="M640" s="2">
        <v>374116.0</v>
      </c>
      <c r="N640" s="2">
        <v>12.0</v>
      </c>
      <c r="O640" s="3">
        <v>7248.231612</v>
      </c>
      <c r="P640" s="7" t="str">
        <f>VLOOKUP(A640,'New Data'!A:E,2,FALSE)</f>
        <v>Female</v>
      </c>
      <c r="Q640" s="7">
        <f>VLOOKUP(A640,'New Data'!A:E,3,FALSE)</f>
        <v>64</v>
      </c>
      <c r="R640" s="7" t="str">
        <f>VLOOKUP(A640,'New Data'!A:E,4,FALSE)</f>
        <v>Virginia</v>
      </c>
      <c r="S640" s="9">
        <f>VLOOKUP(A640,'New Data'!A:E,5,FALSE)</f>
        <v>45403</v>
      </c>
      <c r="T640" s="10">
        <f t="shared" si="3"/>
        <v>604.019301</v>
      </c>
      <c r="U640" s="11">
        <f t="shared" si="4"/>
        <v>0.002786643806</v>
      </c>
      <c r="V640" s="12">
        <f t="shared" si="5"/>
        <v>5.821872781</v>
      </c>
      <c r="W640" s="10">
        <f t="shared" si="6"/>
        <v>16.22348573</v>
      </c>
      <c r="X640" s="11">
        <f t="shared" si="7"/>
        <v>0.002685921741</v>
      </c>
    </row>
    <row r="641">
      <c r="A641" s="7" t="str">
        <f t="shared" si="1"/>
        <v>INWUW6003P</v>
      </c>
      <c r="B641" s="2" t="s">
        <v>1323</v>
      </c>
      <c r="C641" s="2" t="s">
        <v>1324</v>
      </c>
      <c r="D641" s="7" t="str">
        <f t="shared" si="2"/>
        <v>300x50 </v>
      </c>
      <c r="E641" s="2" t="s">
        <v>1325</v>
      </c>
      <c r="F641" s="2" t="s">
        <v>28</v>
      </c>
      <c r="G641" s="8" t="s">
        <v>475</v>
      </c>
      <c r="H641" s="2" t="s">
        <v>30</v>
      </c>
      <c r="I641" s="2" t="s">
        <v>31</v>
      </c>
      <c r="J641" s="2">
        <v>81054.0</v>
      </c>
      <c r="K641" s="2">
        <v>265.0</v>
      </c>
      <c r="L641" s="2">
        <v>56762.0</v>
      </c>
      <c r="M641" s="2">
        <v>76198.0</v>
      </c>
      <c r="N641" s="2">
        <v>16.0</v>
      </c>
      <c r="O641" s="3">
        <v>1532.357841</v>
      </c>
      <c r="P641" s="7" t="str">
        <f>VLOOKUP(A641,'New Data'!A:E,2,FALSE)</f>
        <v>Male</v>
      </c>
      <c r="Q641" s="7">
        <f>VLOOKUP(A641,'New Data'!A:E,3,FALSE)</f>
        <v>19</v>
      </c>
      <c r="R641" s="7" t="str">
        <f>VLOOKUP(A641,'New Data'!A:E,4,FALSE)</f>
        <v>Utah</v>
      </c>
      <c r="S641" s="9">
        <f>VLOOKUP(A641,'New Data'!A:E,5,FALSE)</f>
        <v>45101</v>
      </c>
      <c r="T641" s="10">
        <f t="shared" si="3"/>
        <v>95.77236506</v>
      </c>
      <c r="U641" s="11">
        <f t="shared" si="4"/>
        <v>0.003269425321</v>
      </c>
      <c r="V641" s="12">
        <f t="shared" si="5"/>
        <v>5.782482419</v>
      </c>
      <c r="W641" s="10">
        <f t="shared" si="6"/>
        <v>18.90539444</v>
      </c>
      <c r="X641" s="11">
        <f t="shared" si="7"/>
        <v>0.01973992647</v>
      </c>
    </row>
    <row r="642">
      <c r="A642" s="7" t="str">
        <f t="shared" si="1"/>
        <v>UCZLN2659H</v>
      </c>
      <c r="B642" s="2" t="s">
        <v>2031</v>
      </c>
      <c r="C642" s="2" t="s">
        <v>2032</v>
      </c>
      <c r="D642" s="7" t="str">
        <f t="shared" si="2"/>
        <v>300x50 </v>
      </c>
      <c r="E642" s="2" t="s">
        <v>2033</v>
      </c>
      <c r="F642" s="2" t="s">
        <v>28</v>
      </c>
      <c r="G642" s="8" t="s">
        <v>271</v>
      </c>
      <c r="H642" s="2" t="s">
        <v>786</v>
      </c>
      <c r="I642" s="2" t="s">
        <v>31</v>
      </c>
      <c r="J642" s="2">
        <v>130602.0</v>
      </c>
      <c r="K642" s="2">
        <v>269.0</v>
      </c>
      <c r="L642" s="2">
        <v>11736.0</v>
      </c>
      <c r="M642" s="2">
        <v>113735.0</v>
      </c>
      <c r="N642" s="2">
        <v>4.0</v>
      </c>
      <c r="O642" s="3">
        <v>1507.84712</v>
      </c>
      <c r="P642" s="7" t="str">
        <f>VLOOKUP(A642,'New Data'!A:E,2,FALSE)</f>
        <v>Male</v>
      </c>
      <c r="Q642" s="7">
        <f>VLOOKUP(A642,'New Data'!A:E,3,FALSE)</f>
        <v>64</v>
      </c>
      <c r="R642" s="7" t="str">
        <f>VLOOKUP(A642,'New Data'!A:E,4,FALSE)</f>
        <v>South Dakota</v>
      </c>
      <c r="S642" s="9">
        <f>VLOOKUP(A642,'New Data'!A:E,5,FALSE)</f>
        <v>45210</v>
      </c>
      <c r="T642" s="10">
        <f t="shared" si="3"/>
        <v>376.96178</v>
      </c>
      <c r="U642" s="11">
        <f t="shared" si="4"/>
        <v>0.002059692807</v>
      </c>
      <c r="V642" s="12">
        <f t="shared" si="5"/>
        <v>5.605379628</v>
      </c>
      <c r="W642" s="10">
        <f t="shared" si="6"/>
        <v>11.5453601</v>
      </c>
      <c r="X642" s="11">
        <f t="shared" si="7"/>
        <v>0.003062740234</v>
      </c>
    </row>
    <row r="643">
      <c r="A643" s="7" t="str">
        <f t="shared" si="1"/>
        <v>SIZMU2622P</v>
      </c>
      <c r="B643" s="2" t="s">
        <v>2125</v>
      </c>
      <c r="C643" s="2" t="s">
        <v>2126</v>
      </c>
      <c r="D643" s="7" t="str">
        <f t="shared" si="2"/>
        <v>300x250 </v>
      </c>
      <c r="E643" s="2" t="s">
        <v>2127</v>
      </c>
      <c r="F643" s="2" t="s">
        <v>36</v>
      </c>
      <c r="G643" s="8" t="s">
        <v>2128</v>
      </c>
      <c r="H643" s="2" t="s">
        <v>212</v>
      </c>
      <c r="I643" s="2" t="s">
        <v>31</v>
      </c>
      <c r="J643" s="2">
        <v>75161.0</v>
      </c>
      <c r="K643" s="2">
        <v>280.0</v>
      </c>
      <c r="L643" s="2">
        <v>40385.0</v>
      </c>
      <c r="M643" s="2">
        <v>70325.0</v>
      </c>
      <c r="N643" s="2">
        <v>3.0</v>
      </c>
      <c r="O643" s="3">
        <v>1506.461108</v>
      </c>
      <c r="P643" s="7" t="str">
        <f>VLOOKUP(A643,'New Data'!A:E,2,FALSE)</f>
        <v>Male</v>
      </c>
      <c r="Q643" s="7">
        <f>VLOOKUP(A643,'New Data'!A:E,3,FALSE)</f>
        <v>41</v>
      </c>
      <c r="R643" s="7" t="str">
        <f>VLOOKUP(A643,'New Data'!A:E,4,FALSE)</f>
        <v>Wisconsin</v>
      </c>
      <c r="S643" s="9">
        <f>VLOOKUP(A643,'New Data'!A:E,5,FALSE)</f>
        <v>45003</v>
      </c>
      <c r="T643" s="10">
        <f t="shared" si="3"/>
        <v>502.1537027</v>
      </c>
      <c r="U643" s="11">
        <f t="shared" si="4"/>
        <v>0.003725336278</v>
      </c>
      <c r="V643" s="12">
        <f t="shared" si="5"/>
        <v>5.380218243</v>
      </c>
      <c r="W643" s="10">
        <f t="shared" si="6"/>
        <v>20.0431222</v>
      </c>
      <c r="X643" s="11">
        <f t="shared" si="7"/>
        <v>0.003991431727</v>
      </c>
    </row>
    <row r="644">
      <c r="A644" s="7" t="str">
        <f t="shared" si="1"/>
        <v>LWJQD9640X</v>
      </c>
      <c r="B644" s="2" t="s">
        <v>2314</v>
      </c>
      <c r="C644" s="2" t="s">
        <v>2315</v>
      </c>
      <c r="D644" s="7" t="str">
        <f t="shared" si="2"/>
        <v>300x250 </v>
      </c>
      <c r="E644" s="2" t="s">
        <v>2316</v>
      </c>
      <c r="F644" s="2" t="s">
        <v>41</v>
      </c>
      <c r="G644" s="8" t="s">
        <v>181</v>
      </c>
      <c r="H644" s="2" t="s">
        <v>30</v>
      </c>
      <c r="I644" s="2" t="s">
        <v>31</v>
      </c>
      <c r="J644" s="2">
        <v>470192.0</v>
      </c>
      <c r="K644" s="2">
        <v>940.0</v>
      </c>
      <c r="L644" s="2">
        <v>336480.0</v>
      </c>
      <c r="M644" s="2">
        <v>443202.0</v>
      </c>
      <c r="N644" s="2">
        <v>3.0</v>
      </c>
      <c r="O644" s="3">
        <v>4963.966251</v>
      </c>
      <c r="P644" s="7" t="str">
        <f>VLOOKUP(A644,'New Data'!A:E,2,FALSE)</f>
        <v>Female</v>
      </c>
      <c r="Q644" s="7">
        <f>VLOOKUP(A644,'New Data'!A:E,3,FALSE)</f>
        <v>60</v>
      </c>
      <c r="R644" s="7" t="str">
        <f>VLOOKUP(A644,'New Data'!A:E,4,FALSE)</f>
        <v>Michigan</v>
      </c>
      <c r="S644" s="9">
        <f>VLOOKUP(A644,'New Data'!A:E,5,FALSE)</f>
        <v>45083</v>
      </c>
      <c r="T644" s="10">
        <f t="shared" si="3"/>
        <v>1654.655417</v>
      </c>
      <c r="U644" s="11">
        <f t="shared" si="4"/>
        <v>0.001999183312</v>
      </c>
      <c r="V644" s="12">
        <f t="shared" si="5"/>
        <v>5.280815161</v>
      </c>
      <c r="W644" s="10">
        <f t="shared" si="6"/>
        <v>10.55731754</v>
      </c>
      <c r="X644" s="11">
        <f t="shared" si="7"/>
        <v>0.0006380372273</v>
      </c>
    </row>
    <row r="645">
      <c r="A645" s="7" t="str">
        <f t="shared" si="1"/>
        <v>QROHR6546G</v>
      </c>
      <c r="B645" s="2" t="s">
        <v>1380</v>
      </c>
      <c r="C645" s="2" t="s">
        <v>1381</v>
      </c>
      <c r="D645" s="7" t="str">
        <f t="shared" si="2"/>
        <v>300x250 </v>
      </c>
      <c r="E645" s="2" t="s">
        <v>1382</v>
      </c>
      <c r="F645" s="2" t="s">
        <v>66</v>
      </c>
      <c r="G645" s="8" t="s">
        <v>29</v>
      </c>
      <c r="H645" s="2" t="s">
        <v>135</v>
      </c>
      <c r="I645" s="2" t="s">
        <v>31</v>
      </c>
      <c r="J645" s="2">
        <v>569171.0</v>
      </c>
      <c r="K645" s="2">
        <v>1354.0</v>
      </c>
      <c r="L645" s="2">
        <v>343050.0</v>
      </c>
      <c r="M645" s="2">
        <v>541133.0</v>
      </c>
      <c r="N645" s="2">
        <v>78.0</v>
      </c>
      <c r="O645" s="3">
        <v>7129.633287</v>
      </c>
      <c r="P645" s="7" t="str">
        <f>VLOOKUP(A645,'New Data'!A:E,2,FALSE)</f>
        <v>Female</v>
      </c>
      <c r="Q645" s="7">
        <f>VLOOKUP(A645,'New Data'!A:E,3,FALSE)</f>
        <v>36</v>
      </c>
      <c r="R645" s="7" t="str">
        <f>VLOOKUP(A645,'New Data'!A:E,4,FALSE)</f>
        <v>Vermont</v>
      </c>
      <c r="S645" s="9">
        <f>VLOOKUP(A645,'New Data'!A:E,5,FALSE)</f>
        <v>45337</v>
      </c>
      <c r="T645" s="10">
        <f t="shared" si="3"/>
        <v>91.40555496</v>
      </c>
      <c r="U645" s="11">
        <f t="shared" si="4"/>
        <v>0.002378898433</v>
      </c>
      <c r="V645" s="12">
        <f t="shared" si="5"/>
        <v>5.265608041</v>
      </c>
      <c r="W645" s="10">
        <f t="shared" si="6"/>
        <v>12.52634672</v>
      </c>
      <c r="X645" s="11">
        <f t="shared" si="7"/>
        <v>0.01370414164</v>
      </c>
    </row>
    <row r="646">
      <c r="A646" s="7" t="str">
        <f t="shared" si="1"/>
        <v>VNITQ2564X</v>
      </c>
      <c r="B646" s="2" t="s">
        <v>2072</v>
      </c>
      <c r="C646" s="2" t="s">
        <v>2073</v>
      </c>
      <c r="D646" s="7" t="str">
        <f t="shared" si="2"/>
        <v>320x50 </v>
      </c>
      <c r="E646" s="2" t="s">
        <v>2074</v>
      </c>
      <c r="F646" s="2" t="s">
        <v>36</v>
      </c>
      <c r="G646" s="8" t="s">
        <v>114</v>
      </c>
      <c r="H646" s="2" t="s">
        <v>30</v>
      </c>
      <c r="I646" s="2" t="s">
        <v>31</v>
      </c>
      <c r="J646" s="2">
        <v>104814.0</v>
      </c>
      <c r="K646" s="2">
        <v>369.0</v>
      </c>
      <c r="L646" s="2">
        <v>55984.0</v>
      </c>
      <c r="M646" s="2">
        <v>99432.0</v>
      </c>
      <c r="N646" s="2">
        <v>5.0</v>
      </c>
      <c r="O646" s="3">
        <v>1942.847513</v>
      </c>
      <c r="P646" s="7" t="str">
        <f>VLOOKUP(A646,'New Data'!A:E,2,FALSE)</f>
        <v>Female</v>
      </c>
      <c r="Q646" s="7">
        <f>VLOOKUP(A646,'New Data'!A:E,3,FALSE)</f>
        <v>38</v>
      </c>
      <c r="R646" s="7" t="str">
        <f>VLOOKUP(A646,'New Data'!A:E,4,FALSE)</f>
        <v>Florida</v>
      </c>
      <c r="S646" s="9">
        <f>VLOOKUP(A646,'New Data'!A:E,5,FALSE)</f>
        <v>45440</v>
      </c>
      <c r="T646" s="10">
        <f t="shared" si="3"/>
        <v>388.5695026</v>
      </c>
      <c r="U646" s="11">
        <f t="shared" si="4"/>
        <v>0.003520522068</v>
      </c>
      <c r="V646" s="12">
        <f t="shared" si="5"/>
        <v>5.265169412</v>
      </c>
      <c r="W646" s="10">
        <f t="shared" si="6"/>
        <v>18.5361451</v>
      </c>
      <c r="X646" s="11">
        <f t="shared" si="7"/>
        <v>0.004770355105</v>
      </c>
    </row>
    <row r="647">
      <c r="A647" s="7" t="str">
        <f t="shared" si="1"/>
        <v>FEICG0482L</v>
      </c>
      <c r="B647" s="2" t="s">
        <v>2317</v>
      </c>
      <c r="C647" s="2" t="s">
        <v>2318</v>
      </c>
      <c r="D647" s="7" t="str">
        <f t="shared" si="2"/>
        <v>300x250 </v>
      </c>
      <c r="E647" s="2" t="s">
        <v>996</v>
      </c>
      <c r="F647" s="2" t="s">
        <v>28</v>
      </c>
      <c r="G647" s="8" t="s">
        <v>404</v>
      </c>
      <c r="H647" s="2" t="s">
        <v>30</v>
      </c>
      <c r="I647" s="2" t="s">
        <v>31</v>
      </c>
      <c r="J647" s="2">
        <v>186404.0</v>
      </c>
      <c r="K647" s="2">
        <v>940.0</v>
      </c>
      <c r="L647" s="2">
        <v>30885.0</v>
      </c>
      <c r="M647" s="2">
        <v>151358.0</v>
      </c>
      <c r="N647" s="2">
        <v>3.0</v>
      </c>
      <c r="O647" s="3">
        <v>4702.027505</v>
      </c>
      <c r="P647" s="7" t="str">
        <f>VLOOKUP(A647,'New Data'!A:E,2,FALSE)</f>
        <v>Male</v>
      </c>
      <c r="Q647" s="7">
        <f>VLOOKUP(A647,'New Data'!A:E,3,FALSE)</f>
        <v>41</v>
      </c>
      <c r="R647" s="7" t="str">
        <f>VLOOKUP(A647,'New Data'!A:E,4,FALSE)</f>
        <v>Missouri</v>
      </c>
      <c r="S647" s="9">
        <f>VLOOKUP(A647,'New Data'!A:E,5,FALSE)</f>
        <v>45385</v>
      </c>
      <c r="T647" s="10">
        <f t="shared" si="3"/>
        <v>1567.342502</v>
      </c>
      <c r="U647" s="11">
        <f t="shared" si="4"/>
        <v>0.00504281024</v>
      </c>
      <c r="V647" s="12">
        <f t="shared" si="5"/>
        <v>5.00215692</v>
      </c>
      <c r="W647" s="10">
        <f t="shared" si="6"/>
        <v>25.22492814</v>
      </c>
      <c r="X647" s="11">
        <f t="shared" si="7"/>
        <v>0.001609407523</v>
      </c>
    </row>
    <row r="648">
      <c r="A648" s="7" t="str">
        <f t="shared" si="1"/>
        <v>YOGGI4679I</v>
      </c>
      <c r="B648" s="2" t="s">
        <v>1241</v>
      </c>
      <c r="C648" s="2" t="s">
        <v>1242</v>
      </c>
      <c r="D648" s="7" t="str">
        <f t="shared" si="2"/>
        <v>300x250 </v>
      </c>
      <c r="E648" s="2" t="s">
        <v>1243</v>
      </c>
      <c r="F648" s="2" t="s">
        <v>36</v>
      </c>
      <c r="G648" s="8" t="s">
        <v>387</v>
      </c>
      <c r="H648" s="2" t="s">
        <v>48</v>
      </c>
      <c r="I648" s="2" t="s">
        <v>43</v>
      </c>
      <c r="J648" s="2">
        <v>96031.0</v>
      </c>
      <c r="K648" s="2">
        <v>311.0</v>
      </c>
      <c r="L648" s="2">
        <v>57187.0</v>
      </c>
      <c r="M648" s="2">
        <v>78396.0</v>
      </c>
      <c r="N648" s="2">
        <v>21.0</v>
      </c>
      <c r="O648" s="3">
        <v>1508.90767</v>
      </c>
      <c r="P648" s="7" t="str">
        <f>VLOOKUP(A648,'New Data'!A:E,2,FALSE)</f>
        <v>Female</v>
      </c>
      <c r="Q648" s="7">
        <f>VLOOKUP(A648,'New Data'!A:E,3,FALSE)</f>
        <v>21</v>
      </c>
      <c r="R648" s="7" t="str">
        <f>VLOOKUP(A648,'New Data'!A:E,4,FALSE)</f>
        <v>Arizona</v>
      </c>
      <c r="S648" s="9">
        <f>VLOOKUP(A648,'New Data'!A:E,5,FALSE)</f>
        <v>45199</v>
      </c>
      <c r="T648" s="10">
        <f t="shared" si="3"/>
        <v>71.85274619</v>
      </c>
      <c r="U648" s="11">
        <f t="shared" si="4"/>
        <v>0.003238537556</v>
      </c>
      <c r="V648" s="12">
        <f t="shared" si="5"/>
        <v>4.851793151</v>
      </c>
      <c r="W648" s="10">
        <f t="shared" si="6"/>
        <v>15.71271433</v>
      </c>
      <c r="X648" s="11">
        <f t="shared" si="7"/>
        <v>0.02186793848</v>
      </c>
    </row>
    <row r="649">
      <c r="A649" s="7" t="str">
        <f t="shared" si="1"/>
        <v>QDYXJ7569A</v>
      </c>
      <c r="B649" s="2" t="s">
        <v>2051</v>
      </c>
      <c r="C649" s="2" t="s">
        <v>2052</v>
      </c>
      <c r="D649" s="7" t="str">
        <f t="shared" si="2"/>
        <v>300x250 </v>
      </c>
      <c r="E649" s="2" t="s">
        <v>2053</v>
      </c>
      <c r="F649" s="2" t="s">
        <v>36</v>
      </c>
      <c r="G649" s="8" t="s">
        <v>93</v>
      </c>
      <c r="H649" s="2" t="s">
        <v>62</v>
      </c>
      <c r="I649" s="2" t="s">
        <v>31</v>
      </c>
      <c r="J649" s="2">
        <v>109567.0</v>
      </c>
      <c r="K649" s="2">
        <v>345.0</v>
      </c>
      <c r="L649" s="2">
        <v>57620.0</v>
      </c>
      <c r="M649" s="2">
        <v>97903.0</v>
      </c>
      <c r="N649" s="2">
        <v>5.0</v>
      </c>
      <c r="O649" s="3">
        <v>1616.714722</v>
      </c>
      <c r="P649" s="7" t="str">
        <f>VLOOKUP(A649,'New Data'!A:E,2,FALSE)</f>
        <v>Female</v>
      </c>
      <c r="Q649" s="7">
        <f>VLOOKUP(A649,'New Data'!A:E,3,FALSE)</f>
        <v>51</v>
      </c>
      <c r="R649" s="7" t="str">
        <f>VLOOKUP(A649,'New Data'!A:E,4,FALSE)</f>
        <v>Idaho</v>
      </c>
      <c r="S649" s="9">
        <f>VLOOKUP(A649,'New Data'!A:E,5,FALSE)</f>
        <v>45137</v>
      </c>
      <c r="T649" s="10">
        <f t="shared" si="3"/>
        <v>323.3429444</v>
      </c>
      <c r="U649" s="11">
        <f t="shared" si="4"/>
        <v>0.003148758294</v>
      </c>
      <c r="V649" s="12">
        <f t="shared" si="5"/>
        <v>4.686129629</v>
      </c>
      <c r="W649" s="10">
        <f t="shared" si="6"/>
        <v>14.75548954</v>
      </c>
      <c r="X649" s="11">
        <f t="shared" si="7"/>
        <v>0.004563417817</v>
      </c>
    </row>
    <row r="650">
      <c r="A650" s="7" t="str">
        <f t="shared" si="1"/>
        <v>CJJWX4880S</v>
      </c>
      <c r="B650" s="2" t="s">
        <v>2269</v>
      </c>
      <c r="C650" s="2" t="s">
        <v>2270</v>
      </c>
      <c r="D650" s="7" t="str">
        <f t="shared" si="2"/>
        <v>300x250 </v>
      </c>
      <c r="E650" s="2" t="s">
        <v>440</v>
      </c>
      <c r="F650" s="2" t="s">
        <v>28</v>
      </c>
      <c r="G650" s="8" t="s">
        <v>387</v>
      </c>
      <c r="H650" s="2" t="s">
        <v>239</v>
      </c>
      <c r="I650" s="2" t="s">
        <v>31</v>
      </c>
      <c r="J650" s="2">
        <v>335461.0</v>
      </c>
      <c r="K650" s="2">
        <v>963.0</v>
      </c>
      <c r="L650" s="2">
        <v>171464.0</v>
      </c>
      <c r="M650" s="2">
        <v>247450.0</v>
      </c>
      <c r="N650" s="2">
        <v>5.0</v>
      </c>
      <c r="O650" s="3">
        <v>4445.874629</v>
      </c>
      <c r="P650" s="7" t="str">
        <f>VLOOKUP(A650,'New Data'!A:E,2,FALSE)</f>
        <v>Male</v>
      </c>
      <c r="Q650" s="7">
        <f>VLOOKUP(A650,'New Data'!A:E,3,FALSE)</f>
        <v>54</v>
      </c>
      <c r="R650" s="7" t="str">
        <f>VLOOKUP(A650,'New Data'!A:E,4,FALSE)</f>
        <v>Arizona</v>
      </c>
      <c r="S650" s="9">
        <f>VLOOKUP(A650,'New Data'!A:E,5,FALSE)</f>
        <v>45256</v>
      </c>
      <c r="T650" s="10">
        <f t="shared" si="3"/>
        <v>889.1749258</v>
      </c>
      <c r="U650" s="11">
        <f t="shared" si="4"/>
        <v>0.002870676472</v>
      </c>
      <c r="V650" s="12">
        <f t="shared" si="5"/>
        <v>4.616692242</v>
      </c>
      <c r="W650" s="10">
        <f t="shared" si="6"/>
        <v>13.2530298</v>
      </c>
      <c r="X650" s="11">
        <f t="shared" si="7"/>
        <v>0.001490486226</v>
      </c>
    </row>
    <row r="651">
      <c r="A651" s="7" t="str">
        <f t="shared" si="1"/>
        <v>VOFGB6363F</v>
      </c>
      <c r="B651" s="2" t="s">
        <v>2022</v>
      </c>
      <c r="C651" s="2" t="s">
        <v>2023</v>
      </c>
      <c r="D651" s="7" t="str">
        <f t="shared" si="2"/>
        <v>320x50 </v>
      </c>
      <c r="E651" s="2" t="s">
        <v>121</v>
      </c>
      <c r="F651" s="2" t="s">
        <v>41</v>
      </c>
      <c r="G651" s="8" t="s">
        <v>29</v>
      </c>
      <c r="H651" s="2" t="s">
        <v>30</v>
      </c>
      <c r="I651" s="2" t="s">
        <v>31</v>
      </c>
      <c r="J651" s="2">
        <v>126337.0</v>
      </c>
      <c r="K651" s="2">
        <v>325.0</v>
      </c>
      <c r="L651" s="2">
        <v>51394.0</v>
      </c>
      <c r="M651" s="2">
        <v>117635.0</v>
      </c>
      <c r="N651" s="2">
        <v>5.0</v>
      </c>
      <c r="O651" s="3">
        <v>1487.088288</v>
      </c>
      <c r="P651" s="7" t="str">
        <f>VLOOKUP(A651,'New Data'!A:E,2,FALSE)</f>
        <v>Female</v>
      </c>
      <c r="Q651" s="7">
        <f>VLOOKUP(A651,'New Data'!A:E,3,FALSE)</f>
        <v>53</v>
      </c>
      <c r="R651" s="7" t="str">
        <f>VLOOKUP(A651,'New Data'!A:E,4,FALSE)</f>
        <v>Arkansas</v>
      </c>
      <c r="S651" s="9">
        <f>VLOOKUP(A651,'New Data'!A:E,5,FALSE)</f>
        <v>45330</v>
      </c>
      <c r="T651" s="10">
        <f t="shared" si="3"/>
        <v>297.4176576</v>
      </c>
      <c r="U651" s="11">
        <f t="shared" si="4"/>
        <v>0.002572484704</v>
      </c>
      <c r="V651" s="12">
        <f t="shared" si="5"/>
        <v>4.575656271</v>
      </c>
      <c r="W651" s="10">
        <f t="shared" si="6"/>
        <v>11.77080577</v>
      </c>
      <c r="X651" s="11">
        <f t="shared" si="7"/>
        <v>0.003957668775</v>
      </c>
    </row>
    <row r="652">
      <c r="A652" s="7" t="str">
        <f t="shared" si="1"/>
        <v>IGJXP7390M</v>
      </c>
      <c r="B652" s="2" t="s">
        <v>1213</v>
      </c>
      <c r="C652" s="2" t="s">
        <v>1214</v>
      </c>
      <c r="D652" s="7" t="str">
        <f t="shared" si="2"/>
        <v>300x250 </v>
      </c>
      <c r="E652" s="2" t="s">
        <v>1215</v>
      </c>
      <c r="F652" s="2" t="s">
        <v>41</v>
      </c>
      <c r="G652" s="8" t="s">
        <v>299</v>
      </c>
      <c r="H652" s="2" t="s">
        <v>30</v>
      </c>
      <c r="I652" s="2" t="s">
        <v>31</v>
      </c>
      <c r="J652" s="2">
        <v>183208.0</v>
      </c>
      <c r="K652" s="2">
        <v>620.0</v>
      </c>
      <c r="L652" s="2">
        <v>131164.0</v>
      </c>
      <c r="M652" s="2">
        <v>177952.0</v>
      </c>
      <c r="N652" s="2">
        <v>43.0</v>
      </c>
      <c r="O652" s="3">
        <v>2682.436623</v>
      </c>
      <c r="P652" s="7" t="str">
        <f>VLOOKUP(A652,'New Data'!A:E,2,FALSE)</f>
        <v>Male</v>
      </c>
      <c r="Q652" s="7">
        <f>VLOOKUP(A652,'New Data'!A:E,3,FALSE)</f>
        <v>30</v>
      </c>
      <c r="R652" s="7" t="str">
        <f>VLOOKUP(A652,'New Data'!A:E,4,FALSE)</f>
        <v>Washington</v>
      </c>
      <c r="S652" s="9">
        <f>VLOOKUP(A652,'New Data'!A:E,5,FALSE)</f>
        <v>45303</v>
      </c>
      <c r="T652" s="10">
        <f t="shared" si="3"/>
        <v>62.38224705</v>
      </c>
      <c r="U652" s="11">
        <f t="shared" si="4"/>
        <v>0.003384131697</v>
      </c>
      <c r="V652" s="12">
        <f t="shared" si="5"/>
        <v>4.326510682</v>
      </c>
      <c r="W652" s="10">
        <f t="shared" si="6"/>
        <v>14.64148194</v>
      </c>
      <c r="X652" s="11">
        <f t="shared" si="7"/>
        <v>0.0234705908</v>
      </c>
    </row>
    <row r="653">
      <c r="A653" s="7" t="str">
        <f t="shared" si="1"/>
        <v>JNBOH4462V</v>
      </c>
      <c r="B653" s="2" t="s">
        <v>2245</v>
      </c>
      <c r="C653" s="2" t="s">
        <v>2246</v>
      </c>
      <c r="D653" s="7" t="str">
        <f t="shared" si="2"/>
        <v>300x250 </v>
      </c>
      <c r="E653" s="2" t="s">
        <v>2247</v>
      </c>
      <c r="F653" s="2" t="s">
        <v>41</v>
      </c>
      <c r="G653" s="8" t="s">
        <v>689</v>
      </c>
      <c r="H653" s="2" t="s">
        <v>48</v>
      </c>
      <c r="I653" s="2" t="s">
        <v>43</v>
      </c>
      <c r="J653" s="2">
        <v>87245.0</v>
      </c>
      <c r="K653" s="2">
        <v>350.0</v>
      </c>
      <c r="L653" s="2">
        <v>71903.0</v>
      </c>
      <c r="M653" s="2">
        <v>80390.0</v>
      </c>
      <c r="N653" s="2">
        <v>2.0</v>
      </c>
      <c r="O653" s="3">
        <v>1500.838771</v>
      </c>
      <c r="P653" s="7" t="str">
        <f>VLOOKUP(A653,'New Data'!A:E,2,FALSE)</f>
        <v>Female</v>
      </c>
      <c r="Q653" s="7">
        <f>VLOOKUP(A653,'New Data'!A:E,3,FALSE)</f>
        <v>24</v>
      </c>
      <c r="R653" s="7" t="str">
        <f>VLOOKUP(A653,'New Data'!A:E,4,FALSE)</f>
        <v>New York</v>
      </c>
      <c r="S653" s="9">
        <f>VLOOKUP(A653,'New Data'!A:E,5,FALSE)</f>
        <v>45352</v>
      </c>
      <c r="T653" s="10">
        <f t="shared" si="3"/>
        <v>750.4193855</v>
      </c>
      <c r="U653" s="11">
        <f t="shared" si="4"/>
        <v>0.004011691214</v>
      </c>
      <c r="V653" s="12">
        <f t="shared" si="5"/>
        <v>4.288110774</v>
      </c>
      <c r="W653" s="10">
        <f t="shared" si="6"/>
        <v>17.20257632</v>
      </c>
      <c r="X653" s="11">
        <f t="shared" si="7"/>
        <v>0.00229239498</v>
      </c>
    </row>
    <row r="654">
      <c r="A654" s="7" t="str">
        <f t="shared" si="1"/>
        <v>XNDIE5376H</v>
      </c>
      <c r="B654" s="2" t="s">
        <v>2119</v>
      </c>
      <c r="C654" s="2" t="s">
        <v>2120</v>
      </c>
      <c r="D654" s="7" t="str">
        <f t="shared" si="2"/>
        <v>320x50 </v>
      </c>
      <c r="E654" s="2" t="s">
        <v>2121</v>
      </c>
      <c r="F654" s="2" t="s">
        <v>36</v>
      </c>
      <c r="G654" s="8" t="s">
        <v>263</v>
      </c>
      <c r="H654" s="2" t="s">
        <v>48</v>
      </c>
      <c r="I654" s="2" t="s">
        <v>31</v>
      </c>
      <c r="J654" s="2">
        <v>186702.0</v>
      </c>
      <c r="K654" s="2">
        <v>370.0</v>
      </c>
      <c r="L654" s="2">
        <v>132038.0</v>
      </c>
      <c r="M654" s="2">
        <v>167406.0</v>
      </c>
      <c r="N654" s="2">
        <v>4.0</v>
      </c>
      <c r="O654" s="3">
        <v>1568.73602</v>
      </c>
      <c r="P654" s="7" t="str">
        <f>VLOOKUP(A654,'New Data'!A:E,2,FALSE)</f>
        <v>Female</v>
      </c>
      <c r="Q654" s="7">
        <f>VLOOKUP(A654,'New Data'!A:E,3,FALSE)</f>
        <v>59</v>
      </c>
      <c r="R654" s="7" t="str">
        <f>VLOOKUP(A654,'New Data'!A:E,4,FALSE)</f>
        <v>Indiana</v>
      </c>
      <c r="S654" s="9">
        <f>VLOOKUP(A654,'New Data'!A:E,5,FALSE)</f>
        <v>45203</v>
      </c>
      <c r="T654" s="10">
        <f t="shared" si="3"/>
        <v>392.184005</v>
      </c>
      <c r="U654" s="11">
        <f t="shared" si="4"/>
        <v>0.001981767737</v>
      </c>
      <c r="V654" s="12">
        <f t="shared" si="5"/>
        <v>4.239827081</v>
      </c>
      <c r="W654" s="10">
        <f t="shared" si="6"/>
        <v>8.402352519</v>
      </c>
      <c r="X654" s="11">
        <f t="shared" si="7"/>
        <v>0.002142451607</v>
      </c>
    </row>
    <row r="655">
      <c r="A655" s="7" t="str">
        <f t="shared" si="1"/>
        <v>YUUQX1533J</v>
      </c>
      <c r="B655" s="2" t="s">
        <v>1358</v>
      </c>
      <c r="C655" s="2" t="s">
        <v>1359</v>
      </c>
      <c r="D655" s="7" t="str">
        <f t="shared" si="2"/>
        <v>320x50 </v>
      </c>
      <c r="E655" s="2" t="s">
        <v>1360</v>
      </c>
      <c r="F655" s="2" t="s">
        <v>28</v>
      </c>
      <c r="G655" s="8" t="s">
        <v>871</v>
      </c>
      <c r="H655" s="2" t="s">
        <v>62</v>
      </c>
      <c r="I655" s="2" t="s">
        <v>31</v>
      </c>
      <c r="J655" s="2">
        <v>239164.0</v>
      </c>
      <c r="K655" s="2">
        <v>699.0</v>
      </c>
      <c r="L655" s="2">
        <v>86250.0</v>
      </c>
      <c r="M655" s="2">
        <v>198209.0</v>
      </c>
      <c r="N655" s="2">
        <v>41.0</v>
      </c>
      <c r="O655" s="3">
        <v>2819.935266</v>
      </c>
      <c r="P655" s="7" t="str">
        <f>VLOOKUP(A655,'New Data'!A:E,2,FALSE)</f>
        <v>Male</v>
      </c>
      <c r="Q655" s="7">
        <f>VLOOKUP(A655,'New Data'!A:E,3,FALSE)</f>
        <v>63</v>
      </c>
      <c r="R655" s="7" t="str">
        <f>VLOOKUP(A655,'New Data'!A:E,4,FALSE)</f>
        <v>Mississippi</v>
      </c>
      <c r="S655" s="9">
        <f>VLOOKUP(A655,'New Data'!A:E,5,FALSE)</f>
        <v>44956</v>
      </c>
      <c r="T655" s="10">
        <f t="shared" si="3"/>
        <v>68.77890893</v>
      </c>
      <c r="U655" s="11">
        <f t="shared" si="4"/>
        <v>0.002922680671</v>
      </c>
      <c r="V655" s="12">
        <f t="shared" si="5"/>
        <v>4.034242155</v>
      </c>
      <c r="W655" s="10">
        <f t="shared" si="6"/>
        <v>11.79080157</v>
      </c>
      <c r="X655" s="11">
        <f t="shared" si="7"/>
        <v>0.01714304828</v>
      </c>
    </row>
    <row r="656">
      <c r="A656" s="7" t="str">
        <f t="shared" si="1"/>
        <v>ZKNQP2729Q</v>
      </c>
      <c r="B656" s="2" t="s">
        <v>1965</v>
      </c>
      <c r="C656" s="2" t="s">
        <v>1966</v>
      </c>
      <c r="D656" s="7" t="str">
        <f t="shared" si="2"/>
        <v>320x50 </v>
      </c>
      <c r="E656" s="2" t="s">
        <v>436</v>
      </c>
      <c r="F656" s="2" t="s">
        <v>36</v>
      </c>
      <c r="G656" s="8" t="s">
        <v>29</v>
      </c>
      <c r="H656" s="2" t="s">
        <v>139</v>
      </c>
      <c r="I656" s="2" t="s">
        <v>31</v>
      </c>
      <c r="J656" s="2">
        <v>680912.0</v>
      </c>
      <c r="K656" s="2">
        <v>2000.0</v>
      </c>
      <c r="L656" s="2">
        <v>388915.0</v>
      </c>
      <c r="M656" s="2">
        <v>648524.0</v>
      </c>
      <c r="N656" s="2">
        <v>39.0</v>
      </c>
      <c r="O656" s="3">
        <v>7814.262494</v>
      </c>
      <c r="P656" s="7" t="str">
        <f>VLOOKUP(A656,'New Data'!A:E,2,FALSE)</f>
        <v>Female</v>
      </c>
      <c r="Q656" s="7">
        <f>VLOOKUP(A656,'New Data'!A:E,3,FALSE)</f>
        <v>57</v>
      </c>
      <c r="R656" s="7" t="str">
        <f>VLOOKUP(A656,'New Data'!A:E,4,FALSE)</f>
        <v>Massachusetts</v>
      </c>
      <c r="S656" s="9">
        <f>VLOOKUP(A656,'New Data'!A:E,5,FALSE)</f>
        <v>44955</v>
      </c>
      <c r="T656" s="10">
        <f t="shared" si="3"/>
        <v>200.365705</v>
      </c>
      <c r="U656" s="11">
        <f t="shared" si="4"/>
        <v>0.002937237117</v>
      </c>
      <c r="V656" s="12">
        <f t="shared" si="5"/>
        <v>3.907131247</v>
      </c>
      <c r="W656" s="10">
        <f t="shared" si="6"/>
        <v>11.47617092</v>
      </c>
      <c r="X656" s="11">
        <f t="shared" si="7"/>
        <v>0.005727612379</v>
      </c>
    </row>
    <row r="657">
      <c r="A657" s="7" t="str">
        <f t="shared" si="1"/>
        <v>JUAJZ1179L</v>
      </c>
      <c r="B657" s="2" t="s">
        <v>2160</v>
      </c>
      <c r="C657" s="2" t="s">
        <v>2161</v>
      </c>
      <c r="D657" s="7" t="str">
        <f t="shared" si="2"/>
        <v>300x250 </v>
      </c>
      <c r="E657" s="2" t="s">
        <v>2162</v>
      </c>
      <c r="F657" s="2" t="s">
        <v>36</v>
      </c>
      <c r="G657" s="8" t="s">
        <v>207</v>
      </c>
      <c r="H657" s="2" t="s">
        <v>30</v>
      </c>
      <c r="I657" s="2" t="s">
        <v>31</v>
      </c>
      <c r="J657" s="2">
        <v>141157.0</v>
      </c>
      <c r="K657" s="2">
        <v>420.0</v>
      </c>
      <c r="L657" s="2">
        <v>8280.0</v>
      </c>
      <c r="M657" s="2">
        <v>107935.0</v>
      </c>
      <c r="N657" s="2">
        <v>4.0</v>
      </c>
      <c r="O657" s="3">
        <v>1631.782949</v>
      </c>
      <c r="P657" s="7" t="str">
        <f>VLOOKUP(A657,'New Data'!A:E,2,FALSE)</f>
        <v>Male</v>
      </c>
      <c r="Q657" s="7">
        <f>VLOOKUP(A657,'New Data'!A:E,3,FALSE)</f>
        <v>56</v>
      </c>
      <c r="R657" s="7" t="str">
        <f>VLOOKUP(A657,'New Data'!A:E,4,FALSE)</f>
        <v>Pennsylvania</v>
      </c>
      <c r="S657" s="9">
        <f>VLOOKUP(A657,'New Data'!A:E,5,FALSE)</f>
        <v>45302</v>
      </c>
      <c r="T657" s="10">
        <f t="shared" si="3"/>
        <v>407.9457373</v>
      </c>
      <c r="U657" s="11">
        <f t="shared" si="4"/>
        <v>0.002975410359</v>
      </c>
      <c r="V657" s="12">
        <f t="shared" si="5"/>
        <v>3.885197498</v>
      </c>
      <c r="W657" s="10">
        <f t="shared" si="6"/>
        <v>11.56005688</v>
      </c>
      <c r="X657" s="11">
        <f t="shared" si="7"/>
        <v>0.002833724151</v>
      </c>
    </row>
    <row r="658">
      <c r="A658" s="7" t="str">
        <f t="shared" si="1"/>
        <v>YJOWE1578J</v>
      </c>
      <c r="B658" s="2" t="s">
        <v>2174</v>
      </c>
      <c r="C658" s="2" t="s">
        <v>2175</v>
      </c>
      <c r="D658" s="7" t="str">
        <f t="shared" si="2"/>
        <v>320x50 </v>
      </c>
      <c r="E658" s="2" t="s">
        <v>2176</v>
      </c>
      <c r="F658" s="2" t="s">
        <v>41</v>
      </c>
      <c r="G658" s="8" t="s">
        <v>263</v>
      </c>
      <c r="H658" s="2" t="s">
        <v>30</v>
      </c>
      <c r="I658" s="2" t="s">
        <v>31</v>
      </c>
      <c r="J658" s="2">
        <v>198754.0</v>
      </c>
      <c r="K658" s="2">
        <v>480.0</v>
      </c>
      <c r="L658" s="2">
        <v>137649.0</v>
      </c>
      <c r="M658" s="2">
        <v>178415.0</v>
      </c>
      <c r="N658" s="2">
        <v>4.0</v>
      </c>
      <c r="O658" s="3">
        <v>1803.081497</v>
      </c>
      <c r="P658" s="7" t="str">
        <f>VLOOKUP(A658,'New Data'!A:E,2,FALSE)</f>
        <v>Male</v>
      </c>
      <c r="Q658" s="7">
        <f>VLOOKUP(A658,'New Data'!A:E,3,FALSE)</f>
        <v>20</v>
      </c>
      <c r="R658" s="7" t="str">
        <f>VLOOKUP(A658,'New Data'!A:E,4,FALSE)</f>
        <v>Colorado</v>
      </c>
      <c r="S658" s="9">
        <f>VLOOKUP(A658,'New Data'!A:E,5,FALSE)</f>
        <v>44984</v>
      </c>
      <c r="T658" s="10">
        <f t="shared" si="3"/>
        <v>450.7703743</v>
      </c>
      <c r="U658" s="11">
        <f t="shared" si="4"/>
        <v>0.002415045735</v>
      </c>
      <c r="V658" s="12">
        <f t="shared" si="5"/>
        <v>3.756419785</v>
      </c>
      <c r="W658" s="10">
        <f t="shared" si="6"/>
        <v>9.071925581</v>
      </c>
      <c r="X658" s="11">
        <f t="shared" si="7"/>
        <v>0.002012538112</v>
      </c>
    </row>
    <row r="659">
      <c r="A659" s="7" t="str">
        <f t="shared" si="1"/>
        <v>WOZNO2145E</v>
      </c>
      <c r="B659" s="2" t="s">
        <v>1773</v>
      </c>
      <c r="C659" s="2" t="s">
        <v>1774</v>
      </c>
      <c r="D659" s="7" t="str">
        <f t="shared" si="2"/>
        <v>320x50 </v>
      </c>
      <c r="E659" s="2" t="s">
        <v>1775</v>
      </c>
      <c r="F659" s="2" t="s">
        <v>66</v>
      </c>
      <c r="G659" s="8" t="s">
        <v>387</v>
      </c>
      <c r="H659" s="2" t="s">
        <v>30</v>
      </c>
      <c r="I659" s="2" t="s">
        <v>31</v>
      </c>
      <c r="J659" s="2">
        <v>921791.0</v>
      </c>
      <c r="K659" s="2">
        <v>2150.0</v>
      </c>
      <c r="L659" s="2">
        <v>668449.0</v>
      </c>
      <c r="M659" s="2">
        <v>852442.0</v>
      </c>
      <c r="N659" s="2">
        <v>69.0</v>
      </c>
      <c r="O659" s="3">
        <v>8042.897949</v>
      </c>
      <c r="P659" s="7" t="str">
        <f>VLOOKUP(A659,'New Data'!A:E,2,FALSE)</f>
        <v>Female</v>
      </c>
      <c r="Q659" s="7">
        <f>VLOOKUP(A659,'New Data'!A:E,3,FALSE)</f>
        <v>32</v>
      </c>
      <c r="R659" s="7" t="str">
        <f>VLOOKUP(A659,'New Data'!A:E,4,FALSE)</f>
        <v>Georgia</v>
      </c>
      <c r="S659" s="9">
        <f>VLOOKUP(A659,'New Data'!A:E,5,FALSE)</f>
        <v>45291</v>
      </c>
      <c r="T659" s="10">
        <f t="shared" si="3"/>
        <v>116.5637384</v>
      </c>
      <c r="U659" s="11">
        <f t="shared" si="4"/>
        <v>0.002332415916</v>
      </c>
      <c r="V659" s="12">
        <f t="shared" si="5"/>
        <v>3.740882767</v>
      </c>
      <c r="W659" s="10">
        <f t="shared" si="6"/>
        <v>8.725294507</v>
      </c>
      <c r="X659" s="11">
        <f t="shared" si="7"/>
        <v>0.007485427825</v>
      </c>
    </row>
    <row r="660">
      <c r="A660" s="7" t="str">
        <f t="shared" si="1"/>
        <v>PAIWC8906L</v>
      </c>
      <c r="B660" s="2" t="s">
        <v>1993</v>
      </c>
      <c r="C660" s="2" t="s">
        <v>1994</v>
      </c>
      <c r="D660" s="7" t="str">
        <f t="shared" si="2"/>
        <v>300x250 </v>
      </c>
      <c r="E660" s="2" t="s">
        <v>1995</v>
      </c>
      <c r="F660" s="2" t="s">
        <v>66</v>
      </c>
      <c r="G660" s="8" t="s">
        <v>181</v>
      </c>
      <c r="H660" s="2" t="s">
        <v>48</v>
      </c>
      <c r="I660" s="2" t="s">
        <v>31</v>
      </c>
      <c r="J660" s="2">
        <v>728841.0</v>
      </c>
      <c r="K660" s="2">
        <v>2174.0</v>
      </c>
      <c r="L660" s="2">
        <v>424340.0</v>
      </c>
      <c r="M660" s="2">
        <v>634059.0</v>
      </c>
      <c r="N660" s="2">
        <v>37.0</v>
      </c>
      <c r="O660" s="3">
        <v>8054.141368</v>
      </c>
      <c r="P660" s="7" t="str">
        <f>VLOOKUP(A660,'New Data'!A:E,2,FALSE)</f>
        <v>Male</v>
      </c>
      <c r="Q660" s="7">
        <f>VLOOKUP(A660,'New Data'!A:E,3,FALSE)</f>
        <v>41</v>
      </c>
      <c r="R660" s="7" t="str">
        <f>VLOOKUP(A660,'New Data'!A:E,4,FALSE)</f>
        <v>Vermont</v>
      </c>
      <c r="S660" s="9">
        <f>VLOOKUP(A660,'New Data'!A:E,5,FALSE)</f>
        <v>45438</v>
      </c>
      <c r="T660" s="10">
        <f t="shared" si="3"/>
        <v>217.6794964</v>
      </c>
      <c r="U660" s="11">
        <f t="shared" si="4"/>
        <v>0.002982817926</v>
      </c>
      <c r="V660" s="12">
        <f t="shared" si="5"/>
        <v>3.704756839</v>
      </c>
      <c r="W660" s="10">
        <f t="shared" si="6"/>
        <v>11.05061511</v>
      </c>
      <c r="X660" s="11">
        <f t="shared" si="7"/>
        <v>0.005076553048</v>
      </c>
    </row>
    <row r="661">
      <c r="A661" s="7" t="str">
        <f t="shared" si="1"/>
        <v>VQKIZ8502W</v>
      </c>
      <c r="B661" s="2" t="s">
        <v>1996</v>
      </c>
      <c r="C661" s="2" t="s">
        <v>1997</v>
      </c>
      <c r="D661" s="7" t="str">
        <f t="shared" si="2"/>
        <v>300x250 </v>
      </c>
      <c r="E661" s="2" t="s">
        <v>1998</v>
      </c>
      <c r="F661" s="2" t="s">
        <v>36</v>
      </c>
      <c r="G661" s="8" t="s">
        <v>871</v>
      </c>
      <c r="H661" s="2" t="s">
        <v>62</v>
      </c>
      <c r="I661" s="2" t="s">
        <v>31</v>
      </c>
      <c r="J661" s="2">
        <v>180353.0</v>
      </c>
      <c r="K661" s="2">
        <v>471.0</v>
      </c>
      <c r="L661" s="2">
        <v>67637.0</v>
      </c>
      <c r="M661" s="2">
        <v>145416.0</v>
      </c>
      <c r="N661" s="2">
        <v>8.0</v>
      </c>
      <c r="O661" s="3">
        <v>1720.881985</v>
      </c>
      <c r="P661" s="7" t="str">
        <f>VLOOKUP(A661,'New Data'!A:E,2,FALSE)</f>
        <v>Female</v>
      </c>
      <c r="Q661" s="7">
        <f>VLOOKUP(A661,'New Data'!A:E,3,FALSE)</f>
        <v>27</v>
      </c>
      <c r="R661" s="7" t="str">
        <f>VLOOKUP(A661,'New Data'!A:E,4,FALSE)</f>
        <v>North Carolina</v>
      </c>
      <c r="S661" s="9">
        <f>VLOOKUP(A661,'New Data'!A:E,5,FALSE)</f>
        <v>45302</v>
      </c>
      <c r="T661" s="10">
        <f t="shared" si="3"/>
        <v>215.1102481</v>
      </c>
      <c r="U661" s="11">
        <f t="shared" si="4"/>
        <v>0.002611545136</v>
      </c>
      <c r="V661" s="12">
        <f t="shared" si="5"/>
        <v>3.653677251</v>
      </c>
      <c r="W661" s="10">
        <f t="shared" si="6"/>
        <v>9.541743054</v>
      </c>
      <c r="X661" s="11">
        <f t="shared" si="7"/>
        <v>0.004435745455</v>
      </c>
    </row>
    <row r="662">
      <c r="A662" s="7" t="str">
        <f t="shared" si="1"/>
        <v>NMZNE4238Q</v>
      </c>
      <c r="B662" s="2" t="s">
        <v>2163</v>
      </c>
      <c r="C662" s="2" t="s">
        <v>2164</v>
      </c>
      <c r="D662" s="7" t="str">
        <f t="shared" si="2"/>
        <v>320x50 </v>
      </c>
      <c r="E662" s="2" t="s">
        <v>2165</v>
      </c>
      <c r="F662" s="2" t="s">
        <v>66</v>
      </c>
      <c r="G662" s="8" t="s">
        <v>871</v>
      </c>
      <c r="H662" s="2" t="s">
        <v>62</v>
      </c>
      <c r="I662" s="2" t="s">
        <v>31</v>
      </c>
      <c r="J662" s="2">
        <v>686858.0</v>
      </c>
      <c r="K662" s="2">
        <v>2085.0</v>
      </c>
      <c r="L662" s="2">
        <v>81956.0</v>
      </c>
      <c r="M662" s="2">
        <v>624118.0</v>
      </c>
      <c r="N662" s="2">
        <v>19.0</v>
      </c>
      <c r="O662" s="3">
        <v>7467.081487</v>
      </c>
      <c r="P662" s="7" t="str">
        <f>VLOOKUP(A662,'New Data'!A:E,2,FALSE)</f>
        <v>Female</v>
      </c>
      <c r="Q662" s="7">
        <f>VLOOKUP(A662,'New Data'!A:E,3,FALSE)</f>
        <v>62</v>
      </c>
      <c r="R662" s="7" t="str">
        <f>VLOOKUP(A662,'New Data'!A:E,4,FALSE)</f>
        <v>Kentucky</v>
      </c>
      <c r="S662" s="9">
        <f>VLOOKUP(A662,'New Data'!A:E,5,FALSE)</f>
        <v>45195</v>
      </c>
      <c r="T662" s="10">
        <f t="shared" si="3"/>
        <v>393.0042888</v>
      </c>
      <c r="U662" s="11">
        <f t="shared" si="4"/>
        <v>0.003035561936</v>
      </c>
      <c r="V662" s="12">
        <f t="shared" si="5"/>
        <v>3.581334047</v>
      </c>
      <c r="W662" s="10">
        <f t="shared" si="6"/>
        <v>10.87136131</v>
      </c>
      <c r="X662" s="11">
        <f t="shared" si="7"/>
        <v>0.00276621951</v>
      </c>
    </row>
    <row r="663">
      <c r="A663" s="7" t="str">
        <f t="shared" si="1"/>
        <v>WZUCC2935Y</v>
      </c>
      <c r="B663" s="2" t="s">
        <v>1868</v>
      </c>
      <c r="C663" s="2" t="s">
        <v>1869</v>
      </c>
      <c r="D663" s="7" t="str">
        <f t="shared" si="2"/>
        <v>320x50 </v>
      </c>
      <c r="E663" s="2" t="s">
        <v>1870</v>
      </c>
      <c r="F663" s="2" t="s">
        <v>36</v>
      </c>
      <c r="G663" s="8" t="s">
        <v>375</v>
      </c>
      <c r="H663" s="2" t="s">
        <v>30</v>
      </c>
      <c r="I663" s="2" t="s">
        <v>31</v>
      </c>
      <c r="J663" s="2">
        <v>152881.0</v>
      </c>
      <c r="K663" s="2">
        <v>426.0</v>
      </c>
      <c r="L663" s="2">
        <v>94895.0</v>
      </c>
      <c r="M663" s="2">
        <v>145113.0</v>
      </c>
      <c r="N663" s="2">
        <v>11.0</v>
      </c>
      <c r="O663" s="3">
        <v>1496.668524</v>
      </c>
      <c r="P663" s="7" t="str">
        <f>VLOOKUP(A663,'New Data'!A:E,2,FALSE)</f>
        <v>Male</v>
      </c>
      <c r="Q663" s="7">
        <f>VLOOKUP(A663,'New Data'!A:E,3,FALSE)</f>
        <v>42</v>
      </c>
      <c r="R663" s="7" t="str">
        <f>VLOOKUP(A663,'New Data'!A:E,4,FALSE)</f>
        <v>Michigan</v>
      </c>
      <c r="S663" s="9">
        <f>VLOOKUP(A663,'New Data'!A:E,5,FALSE)</f>
        <v>45442</v>
      </c>
      <c r="T663" s="10">
        <f t="shared" si="3"/>
        <v>136.0607749</v>
      </c>
      <c r="U663" s="11">
        <f t="shared" si="4"/>
        <v>0.002786480988</v>
      </c>
      <c r="V663" s="12">
        <f t="shared" si="5"/>
        <v>3.513306394</v>
      </c>
      <c r="W663" s="10">
        <f t="shared" si="6"/>
        <v>9.789761475</v>
      </c>
      <c r="X663" s="11">
        <f t="shared" si="7"/>
        <v>0.007195138703</v>
      </c>
    </row>
    <row r="664">
      <c r="A664" s="7" t="str">
        <f t="shared" si="1"/>
        <v>WFYQL7703Z</v>
      </c>
      <c r="B664" s="2" t="s">
        <v>2218</v>
      </c>
      <c r="C664" s="2" t="s">
        <v>2219</v>
      </c>
      <c r="D664" s="7" t="str">
        <f t="shared" si="2"/>
        <v>300x250 </v>
      </c>
      <c r="E664" s="2" t="s">
        <v>2220</v>
      </c>
      <c r="F664" s="2" t="s">
        <v>66</v>
      </c>
      <c r="G664" s="8" t="s">
        <v>726</v>
      </c>
      <c r="H664" s="2" t="s">
        <v>71</v>
      </c>
      <c r="I664" s="2" t="s">
        <v>31</v>
      </c>
      <c r="J664" s="2">
        <v>210096.0</v>
      </c>
      <c r="K664" s="2">
        <v>590.0</v>
      </c>
      <c r="L664" s="2">
        <v>90928.0</v>
      </c>
      <c r="M664" s="2">
        <v>184823.0</v>
      </c>
      <c r="N664" s="2">
        <v>4.0</v>
      </c>
      <c r="O664" s="3">
        <v>2027.431388</v>
      </c>
      <c r="P664" s="7" t="str">
        <f>VLOOKUP(A664,'New Data'!A:E,2,FALSE)</f>
        <v>Male</v>
      </c>
      <c r="Q664" s="7">
        <f>VLOOKUP(A664,'New Data'!A:E,3,FALSE)</f>
        <v>51</v>
      </c>
      <c r="R664" s="7" t="str">
        <f>VLOOKUP(A664,'New Data'!A:E,4,FALSE)</f>
        <v>North Dakota</v>
      </c>
      <c r="S664" s="9">
        <f>VLOOKUP(A664,'New Data'!A:E,5,FALSE)</f>
        <v>45338</v>
      </c>
      <c r="T664" s="10">
        <f t="shared" si="3"/>
        <v>506.857847</v>
      </c>
      <c r="U664" s="11">
        <f t="shared" si="4"/>
        <v>0.002808240043</v>
      </c>
      <c r="V664" s="12">
        <f t="shared" si="5"/>
        <v>3.436324386</v>
      </c>
      <c r="W664" s="10">
        <f t="shared" si="6"/>
        <v>9.650023742</v>
      </c>
      <c r="X664" s="11">
        <f t="shared" si="7"/>
        <v>0.001903891554</v>
      </c>
    </row>
    <row r="665">
      <c r="A665" s="7" t="str">
        <f t="shared" si="1"/>
        <v>XLDQB0289S</v>
      </c>
      <c r="B665" s="2" t="s">
        <v>2135</v>
      </c>
      <c r="C665" s="2" t="s">
        <v>2136</v>
      </c>
      <c r="D665" s="7" t="str">
        <f t="shared" si="2"/>
        <v>300x250 </v>
      </c>
      <c r="E665" s="2" t="s">
        <v>1332</v>
      </c>
      <c r="F665" s="2" t="s">
        <v>66</v>
      </c>
      <c r="G665" s="8" t="s">
        <v>29</v>
      </c>
      <c r="H665" s="2" t="s">
        <v>30</v>
      </c>
      <c r="I665" s="2" t="s">
        <v>31</v>
      </c>
      <c r="J665" s="2">
        <v>189462.0</v>
      </c>
      <c r="K665" s="2">
        <v>478.0</v>
      </c>
      <c r="L665" s="2">
        <v>53431.0</v>
      </c>
      <c r="M665" s="2">
        <v>163634.0</v>
      </c>
      <c r="N665" s="2">
        <v>5.0</v>
      </c>
      <c r="O665" s="3">
        <v>1625.17488</v>
      </c>
      <c r="P665" s="7" t="str">
        <f>VLOOKUP(A665,'New Data'!A:E,2,FALSE)</f>
        <v>Male</v>
      </c>
      <c r="Q665" s="7">
        <f>VLOOKUP(A665,'New Data'!A:E,3,FALSE)</f>
        <v>48</v>
      </c>
      <c r="R665" s="7" t="str">
        <f>VLOOKUP(A665,'New Data'!A:E,4,FALSE)</f>
        <v>California</v>
      </c>
      <c r="S665" s="9">
        <f>VLOOKUP(A665,'New Data'!A:E,5,FALSE)</f>
        <v>45193</v>
      </c>
      <c r="T665" s="10">
        <f t="shared" si="3"/>
        <v>325.034976</v>
      </c>
      <c r="U665" s="11">
        <f t="shared" si="4"/>
        <v>0.002522933359</v>
      </c>
      <c r="V665" s="12">
        <f t="shared" si="5"/>
        <v>3.399947448</v>
      </c>
      <c r="W665" s="10">
        <f t="shared" si="6"/>
        <v>8.577840834</v>
      </c>
      <c r="X665" s="11">
        <f t="shared" si="7"/>
        <v>0.00263905163</v>
      </c>
    </row>
    <row r="666">
      <c r="A666" s="7" t="str">
        <f t="shared" si="1"/>
        <v>VSEBV0477I</v>
      </c>
      <c r="B666" s="2" t="s">
        <v>2008</v>
      </c>
      <c r="C666" s="2" t="s">
        <v>2009</v>
      </c>
      <c r="D666" s="7" t="str">
        <f t="shared" si="2"/>
        <v>320x50 </v>
      </c>
      <c r="E666" s="2" t="s">
        <v>1560</v>
      </c>
      <c r="F666" s="2" t="s">
        <v>36</v>
      </c>
      <c r="G666" s="8" t="s">
        <v>387</v>
      </c>
      <c r="H666" s="2" t="s">
        <v>135</v>
      </c>
      <c r="I666" s="2" t="s">
        <v>31</v>
      </c>
      <c r="J666" s="2">
        <v>171575.0</v>
      </c>
      <c r="K666" s="2">
        <v>499.0</v>
      </c>
      <c r="L666" s="2">
        <v>101487.0</v>
      </c>
      <c r="M666" s="2">
        <v>136036.0</v>
      </c>
      <c r="N666" s="2">
        <v>8.0</v>
      </c>
      <c r="O666" s="3">
        <v>1658.332426</v>
      </c>
      <c r="P666" s="7" t="str">
        <f>VLOOKUP(A666,'New Data'!A:E,2,FALSE)</f>
        <v>Female</v>
      </c>
      <c r="Q666" s="7">
        <f>VLOOKUP(A666,'New Data'!A:E,3,FALSE)</f>
        <v>37</v>
      </c>
      <c r="R666" s="7" t="str">
        <f>VLOOKUP(A666,'New Data'!A:E,4,FALSE)</f>
        <v>Delaware</v>
      </c>
      <c r="S666" s="9">
        <f>VLOOKUP(A666,'New Data'!A:E,5,FALSE)</f>
        <v>45213</v>
      </c>
      <c r="T666" s="10">
        <f t="shared" si="3"/>
        <v>207.2915533</v>
      </c>
      <c r="U666" s="11">
        <f t="shared" si="4"/>
        <v>0.002908349118</v>
      </c>
      <c r="V666" s="12">
        <f t="shared" si="5"/>
        <v>3.323311475</v>
      </c>
      <c r="W666" s="10">
        <f t="shared" si="6"/>
        <v>9.665349999</v>
      </c>
      <c r="X666" s="11">
        <f t="shared" si="7"/>
        <v>0.004662683957</v>
      </c>
    </row>
    <row r="667">
      <c r="A667" s="7" t="str">
        <f t="shared" si="1"/>
        <v>ASOMQ3553Y</v>
      </c>
      <c r="B667" s="2" t="s">
        <v>2099</v>
      </c>
      <c r="C667" s="2" t="s">
        <v>2100</v>
      </c>
      <c r="D667" s="7" t="str">
        <f t="shared" si="2"/>
        <v>300x250 </v>
      </c>
      <c r="E667" s="2" t="s">
        <v>2101</v>
      </c>
      <c r="F667" s="2" t="s">
        <v>66</v>
      </c>
      <c r="G667" s="8" t="s">
        <v>726</v>
      </c>
      <c r="H667" s="2" t="s">
        <v>71</v>
      </c>
      <c r="I667" s="2" t="s">
        <v>31</v>
      </c>
      <c r="J667" s="2">
        <v>188170.0</v>
      </c>
      <c r="K667" s="2">
        <v>490.0</v>
      </c>
      <c r="L667" s="2">
        <v>155266.0</v>
      </c>
      <c r="M667" s="2">
        <v>176562.0</v>
      </c>
      <c r="N667" s="2">
        <v>6.0</v>
      </c>
      <c r="O667" s="3">
        <v>1599.715069</v>
      </c>
      <c r="P667" s="7" t="str">
        <f>VLOOKUP(A667,'New Data'!A:E,2,FALSE)</f>
        <v>Male</v>
      </c>
      <c r="Q667" s="7">
        <f>VLOOKUP(A667,'New Data'!A:E,3,FALSE)</f>
        <v>42</v>
      </c>
      <c r="R667" s="7" t="str">
        <f>VLOOKUP(A667,'New Data'!A:E,4,FALSE)</f>
        <v>North Carolina</v>
      </c>
      <c r="S667" s="9">
        <f>VLOOKUP(A667,'New Data'!A:E,5,FALSE)</f>
        <v>45363</v>
      </c>
      <c r="T667" s="10">
        <f t="shared" si="3"/>
        <v>266.6191782</v>
      </c>
      <c r="U667" s="11">
        <f t="shared" si="4"/>
        <v>0.002604028272</v>
      </c>
      <c r="V667" s="12">
        <f t="shared" si="5"/>
        <v>3.264724631</v>
      </c>
      <c r="W667" s="10">
        <f t="shared" si="6"/>
        <v>8.501435239</v>
      </c>
      <c r="X667" s="11">
        <f t="shared" si="7"/>
        <v>0.003188606048</v>
      </c>
    </row>
    <row r="668">
      <c r="A668" s="7" t="str">
        <f t="shared" si="1"/>
        <v>DLRVS3201A</v>
      </c>
      <c r="B668" s="2" t="s">
        <v>2278</v>
      </c>
      <c r="C668" s="2" t="s">
        <v>2279</v>
      </c>
      <c r="D668" s="7" t="str">
        <f t="shared" si="2"/>
        <v>320x50 </v>
      </c>
      <c r="E668" s="2" t="s">
        <v>1910</v>
      </c>
      <c r="F668" s="2" t="s">
        <v>36</v>
      </c>
      <c r="G668" s="8" t="s">
        <v>408</v>
      </c>
      <c r="H668" s="2" t="s">
        <v>30</v>
      </c>
      <c r="I668" s="2" t="s">
        <v>31</v>
      </c>
      <c r="J668" s="2">
        <v>268811.0</v>
      </c>
      <c r="K668" s="2">
        <v>799.0</v>
      </c>
      <c r="L668" s="2">
        <v>95989.0</v>
      </c>
      <c r="M668" s="2">
        <v>173923.0</v>
      </c>
      <c r="N668" s="2">
        <v>4.0</v>
      </c>
      <c r="O668" s="3">
        <v>2549.115158</v>
      </c>
      <c r="P668" s="7" t="str">
        <f>VLOOKUP(A668,'New Data'!A:E,2,FALSE)</f>
        <v>Male</v>
      </c>
      <c r="Q668" s="7">
        <f>VLOOKUP(A668,'New Data'!A:E,3,FALSE)</f>
        <v>20</v>
      </c>
      <c r="R668" s="7" t="str">
        <f>VLOOKUP(A668,'New Data'!A:E,4,FALSE)</f>
        <v>Virginia</v>
      </c>
      <c r="S668" s="9">
        <f>VLOOKUP(A668,'New Data'!A:E,5,FALSE)</f>
        <v>45531</v>
      </c>
      <c r="T668" s="10">
        <f t="shared" si="3"/>
        <v>637.2787895</v>
      </c>
      <c r="U668" s="11">
        <f t="shared" si="4"/>
        <v>0.002972348602</v>
      </c>
      <c r="V668" s="12">
        <f t="shared" si="5"/>
        <v>3.190381925</v>
      </c>
      <c r="W668" s="10">
        <f t="shared" si="6"/>
        <v>9.482927254</v>
      </c>
      <c r="X668" s="11">
        <f t="shared" si="7"/>
        <v>0.001488034344</v>
      </c>
    </row>
    <row r="669">
      <c r="A669" s="7" t="str">
        <f t="shared" si="1"/>
        <v>RBDGI2191H</v>
      </c>
      <c r="B669" s="2" t="s">
        <v>2180</v>
      </c>
      <c r="C669" s="2" t="s">
        <v>2181</v>
      </c>
      <c r="D669" s="7" t="str">
        <f t="shared" si="2"/>
        <v>320x50 </v>
      </c>
      <c r="E669" s="2" t="s">
        <v>2182</v>
      </c>
      <c r="F669" s="2" t="s">
        <v>28</v>
      </c>
      <c r="G669" s="8" t="s">
        <v>871</v>
      </c>
      <c r="H669" s="2" t="s">
        <v>89</v>
      </c>
      <c r="I669" s="2" t="s">
        <v>31</v>
      </c>
      <c r="J669" s="2">
        <v>194833.0</v>
      </c>
      <c r="K669" s="2">
        <v>499.0</v>
      </c>
      <c r="L669" s="2">
        <v>29091.0</v>
      </c>
      <c r="M669" s="2">
        <v>143813.0</v>
      </c>
      <c r="N669" s="2">
        <v>4.0</v>
      </c>
      <c r="O669" s="3">
        <v>1586.314519</v>
      </c>
      <c r="P669" s="7" t="str">
        <f>VLOOKUP(A669,'New Data'!A:E,2,FALSE)</f>
        <v>Female</v>
      </c>
      <c r="Q669" s="7">
        <f>VLOOKUP(A669,'New Data'!A:E,3,FALSE)</f>
        <v>45</v>
      </c>
      <c r="R669" s="7" t="str">
        <f>VLOOKUP(A669,'New Data'!A:E,4,FALSE)</f>
        <v>Connecticut</v>
      </c>
      <c r="S669" s="9">
        <f>VLOOKUP(A669,'New Data'!A:E,5,FALSE)</f>
        <v>45400</v>
      </c>
      <c r="T669" s="10">
        <f t="shared" si="3"/>
        <v>396.5786298</v>
      </c>
      <c r="U669" s="11">
        <f t="shared" si="4"/>
        <v>0.002561167769</v>
      </c>
      <c r="V669" s="12">
        <f t="shared" si="5"/>
        <v>3.178987012</v>
      </c>
      <c r="W669" s="10">
        <f t="shared" si="6"/>
        <v>8.141919074</v>
      </c>
      <c r="X669" s="11">
        <f t="shared" si="7"/>
        <v>0.002053040296</v>
      </c>
    </row>
    <row r="670">
      <c r="A670" s="7" t="str">
        <f t="shared" si="1"/>
        <v>WFYQL7703Z</v>
      </c>
      <c r="B670" s="2" t="s">
        <v>2207</v>
      </c>
      <c r="C670" s="2" t="s">
        <v>2208</v>
      </c>
      <c r="D670" s="7" t="str">
        <f t="shared" si="2"/>
        <v>320x50 </v>
      </c>
      <c r="E670" s="2" t="s">
        <v>1677</v>
      </c>
      <c r="F670" s="2" t="s">
        <v>66</v>
      </c>
      <c r="G670" s="8" t="s">
        <v>449</v>
      </c>
      <c r="H670" s="2" t="s">
        <v>30</v>
      </c>
      <c r="I670" s="2" t="s">
        <v>31</v>
      </c>
      <c r="J670" s="2">
        <v>571090.0</v>
      </c>
      <c r="K670" s="2">
        <v>1541.0</v>
      </c>
      <c r="L670" s="2">
        <v>246243.0</v>
      </c>
      <c r="M670" s="2">
        <v>532325.0</v>
      </c>
      <c r="N670" s="2">
        <v>11.0</v>
      </c>
      <c r="O670" s="3">
        <v>4733.618783</v>
      </c>
      <c r="P670" s="7" t="str">
        <f>VLOOKUP(A670,'New Data'!A:E,2,FALSE)</f>
        <v>Male</v>
      </c>
      <c r="Q670" s="7">
        <f>VLOOKUP(A670,'New Data'!A:E,3,FALSE)</f>
        <v>51</v>
      </c>
      <c r="R670" s="7" t="str">
        <f>VLOOKUP(A670,'New Data'!A:E,4,FALSE)</f>
        <v>North Dakota</v>
      </c>
      <c r="S670" s="9">
        <f>VLOOKUP(A670,'New Data'!A:E,5,FALSE)</f>
        <v>45338</v>
      </c>
      <c r="T670" s="10">
        <f t="shared" si="3"/>
        <v>430.3289803</v>
      </c>
      <c r="U670" s="11">
        <f t="shared" si="4"/>
        <v>0.002698348772</v>
      </c>
      <c r="V670" s="12">
        <f t="shared" si="5"/>
        <v>3.071783766</v>
      </c>
      <c r="W670" s="10">
        <f t="shared" si="6"/>
        <v>8.288743951</v>
      </c>
      <c r="X670" s="11">
        <f t="shared" si="7"/>
        <v>0.001926141239</v>
      </c>
    </row>
    <row r="671">
      <c r="A671" s="7" t="str">
        <f t="shared" si="1"/>
        <v>MBXJL8921H</v>
      </c>
      <c r="B671" s="2" t="s">
        <v>2140</v>
      </c>
      <c r="C671" s="2" t="s">
        <v>2141</v>
      </c>
      <c r="D671" s="7" t="str">
        <f t="shared" si="2"/>
        <v>300x250 </v>
      </c>
      <c r="E671" s="2" t="s">
        <v>2142</v>
      </c>
      <c r="F671" s="2" t="s">
        <v>28</v>
      </c>
      <c r="G671" s="8" t="s">
        <v>387</v>
      </c>
      <c r="H671" s="2" t="s">
        <v>71</v>
      </c>
      <c r="I671" s="2" t="s">
        <v>31</v>
      </c>
      <c r="J671" s="2">
        <v>177632.0</v>
      </c>
      <c r="K671" s="2">
        <v>485.0</v>
      </c>
      <c r="L671" s="2">
        <v>70865.0</v>
      </c>
      <c r="M671" s="2">
        <v>95871.0</v>
      </c>
      <c r="N671" s="2">
        <v>5.0</v>
      </c>
      <c r="O671" s="3">
        <v>1483.384404</v>
      </c>
      <c r="P671" s="7" t="str">
        <f>VLOOKUP(A671,'New Data'!A:E,2,FALSE)</f>
        <v>Female</v>
      </c>
      <c r="Q671" s="7">
        <f>VLOOKUP(A671,'New Data'!A:E,3,FALSE)</f>
        <v>45</v>
      </c>
      <c r="R671" s="7" t="str">
        <f>VLOOKUP(A671,'New Data'!A:E,4,FALSE)</f>
        <v>Texas</v>
      </c>
      <c r="S671" s="9">
        <f>VLOOKUP(A671,'New Data'!A:E,5,FALSE)</f>
        <v>45101</v>
      </c>
      <c r="T671" s="10">
        <f t="shared" si="3"/>
        <v>296.6768808</v>
      </c>
      <c r="U671" s="11">
        <f t="shared" si="4"/>
        <v>0.002730363898</v>
      </c>
      <c r="V671" s="12">
        <f t="shared" si="5"/>
        <v>3.058524544</v>
      </c>
      <c r="W671" s="10">
        <f t="shared" si="6"/>
        <v>8.350884998</v>
      </c>
      <c r="X671" s="11">
        <f t="shared" si="7"/>
        <v>0.002814808143</v>
      </c>
    </row>
    <row r="672">
      <c r="A672" s="7" t="str">
        <f t="shared" si="1"/>
        <v>WHTMD7367W</v>
      </c>
      <c r="B672" s="2" t="s">
        <v>2157</v>
      </c>
      <c r="C672" s="2" t="s">
        <v>2158</v>
      </c>
      <c r="D672" s="7" t="str">
        <f t="shared" si="2"/>
        <v>300x250 </v>
      </c>
      <c r="E672" s="2" t="s">
        <v>2159</v>
      </c>
      <c r="F672" s="2" t="s">
        <v>41</v>
      </c>
      <c r="G672" s="8" t="s">
        <v>871</v>
      </c>
      <c r="H672" s="2" t="s">
        <v>89</v>
      </c>
      <c r="I672" s="2" t="s">
        <v>31</v>
      </c>
      <c r="J672" s="2">
        <v>197192.0</v>
      </c>
      <c r="K672" s="2">
        <v>519.0</v>
      </c>
      <c r="L672" s="2">
        <v>80623.0</v>
      </c>
      <c r="M672" s="2">
        <v>181763.0</v>
      </c>
      <c r="N672" s="2">
        <v>5.0</v>
      </c>
      <c r="O672" s="3">
        <v>1584.731757</v>
      </c>
      <c r="P672" s="7" t="str">
        <f>VLOOKUP(A672,'New Data'!A:E,2,FALSE)</f>
        <v>Male</v>
      </c>
      <c r="Q672" s="7">
        <f>VLOOKUP(A672,'New Data'!A:E,3,FALSE)</f>
        <v>20</v>
      </c>
      <c r="R672" s="7" t="str">
        <f>VLOOKUP(A672,'New Data'!A:E,4,FALSE)</f>
        <v>Illinois</v>
      </c>
      <c r="S672" s="9">
        <f>VLOOKUP(A672,'New Data'!A:E,5,FALSE)</f>
        <v>45555</v>
      </c>
      <c r="T672" s="10">
        <f t="shared" si="3"/>
        <v>316.9463514</v>
      </c>
      <c r="U672" s="11">
        <f t="shared" si="4"/>
        <v>0.002631952615</v>
      </c>
      <c r="V672" s="12">
        <f t="shared" si="5"/>
        <v>3.053433058</v>
      </c>
      <c r="W672" s="10">
        <f t="shared" si="6"/>
        <v>8.03649112</v>
      </c>
      <c r="X672" s="11">
        <f t="shared" si="7"/>
        <v>0.002535599821</v>
      </c>
    </row>
    <row r="673">
      <c r="A673" s="7" t="str">
        <f t="shared" si="1"/>
        <v>WQKOK9466B</v>
      </c>
      <c r="B673" s="2" t="s">
        <v>2114</v>
      </c>
      <c r="C673" s="2" t="s">
        <v>2115</v>
      </c>
      <c r="D673" s="7" t="str">
        <f t="shared" si="2"/>
        <v>300x250 </v>
      </c>
      <c r="E673" s="2" t="s">
        <v>1338</v>
      </c>
      <c r="F673" s="2" t="s">
        <v>41</v>
      </c>
      <c r="G673" s="8" t="s">
        <v>449</v>
      </c>
      <c r="H673" s="2" t="s">
        <v>71</v>
      </c>
      <c r="I673" s="2" t="s">
        <v>31</v>
      </c>
      <c r="J673" s="2">
        <v>818919.0</v>
      </c>
      <c r="K673" s="2">
        <v>1987.0</v>
      </c>
      <c r="L673" s="2">
        <v>395852.0</v>
      </c>
      <c r="M673" s="2">
        <v>699064.0</v>
      </c>
      <c r="N673" s="2">
        <v>22.0</v>
      </c>
      <c r="O673" s="3">
        <v>6012.102465</v>
      </c>
      <c r="P673" s="7" t="str">
        <f>VLOOKUP(A673,'New Data'!A:E,2,FALSE)</f>
        <v>Female</v>
      </c>
      <c r="Q673" s="7">
        <f>VLOOKUP(A673,'New Data'!A:E,3,FALSE)</f>
        <v>27</v>
      </c>
      <c r="R673" s="7" t="str">
        <f>VLOOKUP(A673,'New Data'!A:E,4,FALSE)</f>
        <v>Connecticut</v>
      </c>
      <c r="S673" s="9">
        <f>VLOOKUP(A673,'New Data'!A:E,5,FALSE)</f>
        <v>45458</v>
      </c>
      <c r="T673" s="10">
        <f t="shared" si="3"/>
        <v>273.2773848</v>
      </c>
      <c r="U673" s="11">
        <f t="shared" si="4"/>
        <v>0.002426369397</v>
      </c>
      <c r="V673" s="12">
        <f t="shared" si="5"/>
        <v>3.025718402</v>
      </c>
      <c r="W673" s="10">
        <f t="shared" si="6"/>
        <v>7.341510534</v>
      </c>
      <c r="X673" s="11">
        <f t="shared" si="7"/>
        <v>0.002686468381</v>
      </c>
    </row>
    <row r="674">
      <c r="A674" s="7" t="str">
        <f t="shared" si="1"/>
        <v>ZBLQJ7353X</v>
      </c>
      <c r="B674" s="2" t="s">
        <v>2256</v>
      </c>
      <c r="C674" s="2" t="s">
        <v>2257</v>
      </c>
      <c r="D674" s="7" t="str">
        <f t="shared" si="2"/>
        <v>320x50 </v>
      </c>
      <c r="E674" s="2" t="s">
        <v>2258</v>
      </c>
      <c r="F674" s="2" t="s">
        <v>41</v>
      </c>
      <c r="G674" s="8" t="s">
        <v>181</v>
      </c>
      <c r="H674" s="2" t="s">
        <v>139</v>
      </c>
      <c r="I674" s="2" t="s">
        <v>31</v>
      </c>
      <c r="J674" s="2">
        <v>742281.0</v>
      </c>
      <c r="K674" s="2">
        <v>1999.0</v>
      </c>
      <c r="L674" s="2">
        <v>432673.0</v>
      </c>
      <c r="M674" s="2">
        <v>642404.0</v>
      </c>
      <c r="N674" s="2">
        <v>11.0</v>
      </c>
      <c r="O674" s="3">
        <v>6024.422487</v>
      </c>
      <c r="P674" s="7" t="str">
        <f>VLOOKUP(A674,'New Data'!A:E,2,FALSE)</f>
        <v>Female</v>
      </c>
      <c r="Q674" s="7">
        <f>VLOOKUP(A674,'New Data'!A:E,3,FALSE)</f>
        <v>25</v>
      </c>
      <c r="R674" s="7" t="str">
        <f>VLOOKUP(A674,'New Data'!A:E,4,FALSE)</f>
        <v>Vermont</v>
      </c>
      <c r="S674" s="9">
        <f>VLOOKUP(A674,'New Data'!A:E,5,FALSE)</f>
        <v>45515</v>
      </c>
      <c r="T674" s="10">
        <f t="shared" si="3"/>
        <v>547.6747715</v>
      </c>
      <c r="U674" s="11">
        <f t="shared" si="4"/>
        <v>0.002693050206</v>
      </c>
      <c r="V674" s="12">
        <f t="shared" si="5"/>
        <v>3.013718103</v>
      </c>
      <c r="W674" s="10">
        <f t="shared" si="6"/>
        <v>8.116094157</v>
      </c>
      <c r="X674" s="11">
        <f t="shared" si="7"/>
        <v>0.001481918573</v>
      </c>
    </row>
    <row r="675">
      <c r="A675" s="7" t="str">
        <f t="shared" si="1"/>
        <v>QOVXZ1547U</v>
      </c>
      <c r="B675" s="2" t="s">
        <v>2259</v>
      </c>
      <c r="C675" s="2" t="s">
        <v>2260</v>
      </c>
      <c r="D675" s="7" t="str">
        <f t="shared" si="2"/>
        <v>320x50 </v>
      </c>
      <c r="E675" s="2" t="s">
        <v>2261</v>
      </c>
      <c r="F675" s="2" t="s">
        <v>41</v>
      </c>
      <c r="G675" s="8" t="s">
        <v>387</v>
      </c>
      <c r="H675" s="2" t="s">
        <v>30</v>
      </c>
      <c r="I675" s="2" t="s">
        <v>31</v>
      </c>
      <c r="J675" s="2">
        <v>297347.0</v>
      </c>
      <c r="K675" s="2">
        <v>751.0</v>
      </c>
      <c r="L675" s="2">
        <v>166412.0</v>
      </c>
      <c r="M675" s="2">
        <v>251319.0</v>
      </c>
      <c r="N675" s="2">
        <v>4.0</v>
      </c>
      <c r="O675" s="3">
        <v>2255.522409</v>
      </c>
      <c r="P675" s="7" t="str">
        <f>VLOOKUP(A675,'New Data'!A:E,2,FALSE)</f>
        <v>Male</v>
      </c>
      <c r="Q675" s="7">
        <f>VLOOKUP(A675,'New Data'!A:E,3,FALSE)</f>
        <v>59</v>
      </c>
      <c r="R675" s="7" t="str">
        <f>VLOOKUP(A675,'New Data'!A:E,4,FALSE)</f>
        <v>South Carolina</v>
      </c>
      <c r="S675" s="9">
        <f>VLOOKUP(A675,'New Data'!A:E,5,FALSE)</f>
        <v>45368</v>
      </c>
      <c r="T675" s="10">
        <f t="shared" si="3"/>
        <v>563.8806023</v>
      </c>
      <c r="U675" s="11">
        <f t="shared" si="4"/>
        <v>0.002525668663</v>
      </c>
      <c r="V675" s="12">
        <f t="shared" si="5"/>
        <v>3.003358734</v>
      </c>
      <c r="W675" s="10">
        <f t="shared" si="6"/>
        <v>7.585489038</v>
      </c>
      <c r="X675" s="11">
        <f t="shared" si="7"/>
        <v>0.001345229648</v>
      </c>
    </row>
    <row r="676">
      <c r="A676" s="7" t="str">
        <f t="shared" si="1"/>
        <v>ZQQVT1648U</v>
      </c>
      <c r="B676" s="2" t="s">
        <v>2291</v>
      </c>
      <c r="C676" s="2" t="s">
        <v>2292</v>
      </c>
      <c r="D676" s="7" t="str">
        <f t="shared" si="2"/>
        <v>300x250 </v>
      </c>
      <c r="E676" s="2" t="s">
        <v>2064</v>
      </c>
      <c r="F676" s="2" t="s">
        <v>66</v>
      </c>
      <c r="G676" s="8" t="s">
        <v>151</v>
      </c>
      <c r="H676" s="2" t="s">
        <v>48</v>
      </c>
      <c r="I676" s="2" t="s">
        <v>31</v>
      </c>
      <c r="J676" s="2">
        <v>510778.0</v>
      </c>
      <c r="K676" s="2">
        <v>1290.0</v>
      </c>
      <c r="L676" s="2">
        <v>70777.0</v>
      </c>
      <c r="M676" s="2">
        <v>436133.0</v>
      </c>
      <c r="N676" s="2">
        <v>6.0</v>
      </c>
      <c r="O676" s="3">
        <v>3870.253867</v>
      </c>
      <c r="P676" s="7" t="str">
        <f>VLOOKUP(A676,'New Data'!A:E,2,FALSE)</f>
        <v>Female</v>
      </c>
      <c r="Q676" s="7">
        <f>VLOOKUP(A676,'New Data'!A:E,3,FALSE)</f>
        <v>41</v>
      </c>
      <c r="R676" s="7" t="str">
        <f>VLOOKUP(A676,'New Data'!A:E,4,FALSE)</f>
        <v>Montana</v>
      </c>
      <c r="S676" s="9">
        <f>VLOOKUP(A676,'New Data'!A:E,5,FALSE)</f>
        <v>45507</v>
      </c>
      <c r="T676" s="10">
        <f t="shared" si="3"/>
        <v>645.0423112</v>
      </c>
      <c r="U676" s="11">
        <f t="shared" si="4"/>
        <v>0.002525559049</v>
      </c>
      <c r="V676" s="12">
        <f t="shared" si="5"/>
        <v>3.000196796</v>
      </c>
      <c r="W676" s="10">
        <f t="shared" si="6"/>
        <v>7.577174168</v>
      </c>
      <c r="X676" s="11">
        <f t="shared" si="7"/>
        <v>0.001174678628</v>
      </c>
    </row>
    <row r="677">
      <c r="A677" s="7" t="str">
        <f t="shared" si="1"/>
        <v>NPHUV3051S</v>
      </c>
      <c r="B677" s="2" t="s">
        <v>2177</v>
      </c>
      <c r="C677" s="2" t="s">
        <v>2178</v>
      </c>
      <c r="D677" s="7" t="str">
        <f t="shared" si="2"/>
        <v>300x250 </v>
      </c>
      <c r="E677" s="2" t="s">
        <v>2179</v>
      </c>
      <c r="F677" s="2" t="s">
        <v>28</v>
      </c>
      <c r="G677" s="8" t="s">
        <v>29</v>
      </c>
      <c r="H677" s="2" t="s">
        <v>1562</v>
      </c>
      <c r="I677" s="2" t="s">
        <v>31</v>
      </c>
      <c r="J677" s="2">
        <v>229908.0</v>
      </c>
      <c r="K677" s="2">
        <v>489.0</v>
      </c>
      <c r="L677" s="2">
        <v>98259.0</v>
      </c>
      <c r="M677" s="2">
        <v>212073.0</v>
      </c>
      <c r="N677" s="2">
        <v>4.0</v>
      </c>
      <c r="O677" s="3">
        <v>1464.348944</v>
      </c>
      <c r="P677" s="7" t="str">
        <f>VLOOKUP(A677,'New Data'!A:E,2,FALSE)</f>
        <v>Female</v>
      </c>
      <c r="Q677" s="7">
        <f>VLOOKUP(A677,'New Data'!A:E,3,FALSE)</f>
        <v>52</v>
      </c>
      <c r="R677" s="7" t="str">
        <f>VLOOKUP(A677,'New Data'!A:E,4,FALSE)</f>
        <v>North Carolina</v>
      </c>
      <c r="S677" s="9">
        <f>VLOOKUP(A677,'New Data'!A:E,5,FALSE)</f>
        <v>45235</v>
      </c>
      <c r="T677" s="10">
        <f t="shared" si="3"/>
        <v>366.087236</v>
      </c>
      <c r="U677" s="11">
        <f t="shared" si="4"/>
        <v>0.002126937732</v>
      </c>
      <c r="V677" s="12">
        <f t="shared" si="5"/>
        <v>2.994578618</v>
      </c>
      <c r="W677" s="10">
        <f t="shared" si="6"/>
        <v>6.369282252</v>
      </c>
      <c r="X677" s="11">
        <f t="shared" si="7"/>
        <v>0.001739826365</v>
      </c>
    </row>
    <row r="678">
      <c r="A678" s="7" t="str">
        <f t="shared" si="1"/>
        <v>DLRVS3201A</v>
      </c>
      <c r="B678" s="2" t="s">
        <v>2060</v>
      </c>
      <c r="C678" s="2" t="s">
        <v>2061</v>
      </c>
      <c r="D678" s="7" t="str">
        <f t="shared" si="2"/>
        <v>300x250 </v>
      </c>
      <c r="E678" s="2" t="s">
        <v>250</v>
      </c>
      <c r="F678" s="2" t="s">
        <v>28</v>
      </c>
      <c r="G678" s="8" t="s">
        <v>29</v>
      </c>
      <c r="H678" s="2" t="s">
        <v>89</v>
      </c>
      <c r="I678" s="2" t="s">
        <v>31</v>
      </c>
      <c r="J678" s="2">
        <v>144088.0</v>
      </c>
      <c r="K678" s="2">
        <v>490.0</v>
      </c>
      <c r="L678" s="2">
        <v>26416.0</v>
      </c>
      <c r="M678" s="2">
        <v>137369.0</v>
      </c>
      <c r="N678" s="2">
        <v>7.0</v>
      </c>
      <c r="O678" s="3">
        <v>1464.064235</v>
      </c>
      <c r="P678" s="7" t="str">
        <f>VLOOKUP(A678,'New Data'!A:E,2,FALSE)</f>
        <v>Male</v>
      </c>
      <c r="Q678" s="7">
        <f>VLOOKUP(A678,'New Data'!A:E,3,FALSE)</f>
        <v>20</v>
      </c>
      <c r="R678" s="7" t="str">
        <f>VLOOKUP(A678,'New Data'!A:E,4,FALSE)</f>
        <v>Virginia</v>
      </c>
      <c r="S678" s="9">
        <f>VLOOKUP(A678,'New Data'!A:E,5,FALSE)</f>
        <v>45531</v>
      </c>
      <c r="T678" s="10">
        <f t="shared" si="3"/>
        <v>209.1520336</v>
      </c>
      <c r="U678" s="11">
        <f t="shared" si="4"/>
        <v>0.003400699572</v>
      </c>
      <c r="V678" s="12">
        <f t="shared" si="5"/>
        <v>2.987886194</v>
      </c>
      <c r="W678" s="10">
        <f t="shared" si="6"/>
        <v>10.1609033</v>
      </c>
      <c r="X678" s="11">
        <f t="shared" si="7"/>
        <v>0.004858142246</v>
      </c>
    </row>
    <row r="679">
      <c r="A679" s="7" t="str">
        <f t="shared" si="1"/>
        <v>YIFKL6363U</v>
      </c>
      <c r="B679" s="2" t="s">
        <v>2169</v>
      </c>
      <c r="C679" s="2" t="s">
        <v>2170</v>
      </c>
      <c r="D679" s="7" t="str">
        <f t="shared" si="2"/>
        <v>300x250 </v>
      </c>
      <c r="E679" s="2" t="s">
        <v>46</v>
      </c>
      <c r="F679" s="2" t="s">
        <v>36</v>
      </c>
      <c r="G679" s="8" t="s">
        <v>181</v>
      </c>
      <c r="H679" s="2" t="s">
        <v>30</v>
      </c>
      <c r="I679" s="2" t="s">
        <v>31</v>
      </c>
      <c r="J679" s="2">
        <v>766674.0</v>
      </c>
      <c r="K679" s="2">
        <v>1984.0</v>
      </c>
      <c r="L679" s="2">
        <v>344201.0</v>
      </c>
      <c r="M679" s="2">
        <v>720606.0</v>
      </c>
      <c r="N679" s="2">
        <v>17.0</v>
      </c>
      <c r="O679" s="3">
        <v>5816.234619</v>
      </c>
      <c r="P679" s="7" t="str">
        <f>VLOOKUP(A679,'New Data'!A:E,2,FALSE)</f>
        <v>Female</v>
      </c>
      <c r="Q679" s="7">
        <f>VLOOKUP(A679,'New Data'!A:E,3,FALSE)</f>
        <v>40</v>
      </c>
      <c r="R679" s="7" t="str">
        <f>VLOOKUP(A679,'New Data'!A:E,4,FALSE)</f>
        <v>Michigan</v>
      </c>
      <c r="S679" s="9">
        <f>VLOOKUP(A679,'New Data'!A:E,5,FALSE)</f>
        <v>45145</v>
      </c>
      <c r="T679" s="10">
        <f t="shared" si="3"/>
        <v>342.1314482</v>
      </c>
      <c r="U679" s="11">
        <f t="shared" si="4"/>
        <v>0.002587801334</v>
      </c>
      <c r="V679" s="12">
        <f t="shared" si="5"/>
        <v>2.931569868</v>
      </c>
      <c r="W679" s="10">
        <f t="shared" si="6"/>
        <v>7.586320417</v>
      </c>
      <c r="X679" s="11">
        <f t="shared" si="7"/>
        <v>0.002217370095</v>
      </c>
    </row>
    <row r="680">
      <c r="A680" s="7" t="str">
        <f t="shared" si="1"/>
        <v>HLWQP6959X</v>
      </c>
      <c r="B680" s="2" t="s">
        <v>2171</v>
      </c>
      <c r="C680" s="2" t="s">
        <v>2172</v>
      </c>
      <c r="D680" s="7" t="str">
        <f t="shared" si="2"/>
        <v>320x50 </v>
      </c>
      <c r="E680" s="2" t="s">
        <v>2173</v>
      </c>
      <c r="F680" s="2" t="s">
        <v>28</v>
      </c>
      <c r="G680" s="8" t="s">
        <v>387</v>
      </c>
      <c r="H680" s="2" t="s">
        <v>30</v>
      </c>
      <c r="I680" s="2" t="s">
        <v>31</v>
      </c>
      <c r="J680" s="2">
        <v>999915.0</v>
      </c>
      <c r="K680" s="2">
        <v>2748.0</v>
      </c>
      <c r="L680" s="2">
        <v>618816.0</v>
      </c>
      <c r="M680" s="2">
        <v>829942.0</v>
      </c>
      <c r="N680" s="2">
        <v>23.0</v>
      </c>
      <c r="O680" s="3">
        <v>7879.316787</v>
      </c>
      <c r="P680" s="7" t="str">
        <f>VLOOKUP(A680,'New Data'!A:E,2,FALSE)</f>
        <v>Male</v>
      </c>
      <c r="Q680" s="7">
        <f>VLOOKUP(A680,'New Data'!A:E,3,FALSE)</f>
        <v>37</v>
      </c>
      <c r="R680" s="7" t="str">
        <f>VLOOKUP(A680,'New Data'!A:E,4,FALSE)</f>
        <v>Vermont</v>
      </c>
      <c r="S680" s="9">
        <f>VLOOKUP(A680,'New Data'!A:E,5,FALSE)</f>
        <v>44932</v>
      </c>
      <c r="T680" s="10">
        <f t="shared" si="3"/>
        <v>342.5789907</v>
      </c>
      <c r="U680" s="11">
        <f t="shared" si="4"/>
        <v>0.0027482336</v>
      </c>
      <c r="V680" s="12">
        <f t="shared" si="5"/>
        <v>2.867291407</v>
      </c>
      <c r="W680" s="10">
        <f t="shared" si="6"/>
        <v>7.879986586</v>
      </c>
      <c r="X680" s="11">
        <f t="shared" si="7"/>
        <v>0.002300195517</v>
      </c>
    </row>
    <row r="681">
      <c r="A681" s="7" t="str">
        <f t="shared" si="1"/>
        <v>DDAUP9478O</v>
      </c>
      <c r="B681" s="2" t="s">
        <v>2039</v>
      </c>
      <c r="C681" s="2" t="s">
        <v>2040</v>
      </c>
      <c r="D681" s="7" t="str">
        <f t="shared" si="2"/>
        <v>320x50 </v>
      </c>
      <c r="E681" s="2" t="s">
        <v>819</v>
      </c>
      <c r="F681" s="2" t="s">
        <v>28</v>
      </c>
      <c r="G681" s="8" t="s">
        <v>449</v>
      </c>
      <c r="H681" s="2" t="s">
        <v>62</v>
      </c>
      <c r="I681" s="2" t="s">
        <v>31</v>
      </c>
      <c r="J681" s="2">
        <v>888037.0</v>
      </c>
      <c r="K681" s="2">
        <v>2841.0</v>
      </c>
      <c r="L681" s="2">
        <v>370429.0</v>
      </c>
      <c r="M681" s="2">
        <v>820340.0</v>
      </c>
      <c r="N681" s="2">
        <v>42.0</v>
      </c>
      <c r="O681" s="3">
        <v>8134.350524</v>
      </c>
      <c r="P681" s="7" t="str">
        <f>VLOOKUP(A681,'New Data'!A:E,2,FALSE)</f>
        <v>Male</v>
      </c>
      <c r="Q681" s="7">
        <f>VLOOKUP(A681,'New Data'!A:E,3,FALSE)</f>
        <v>46</v>
      </c>
      <c r="R681" s="7" t="str">
        <f>VLOOKUP(A681,'New Data'!A:E,4,FALSE)</f>
        <v>Louisiana</v>
      </c>
      <c r="S681" s="9">
        <f>VLOOKUP(A681,'New Data'!A:E,5,FALSE)</f>
        <v>45077</v>
      </c>
      <c r="T681" s="10">
        <f t="shared" si="3"/>
        <v>193.6750125</v>
      </c>
      <c r="U681" s="11">
        <f t="shared" si="4"/>
        <v>0.003199191025</v>
      </c>
      <c r="V681" s="12">
        <f t="shared" si="5"/>
        <v>2.863199762</v>
      </c>
      <c r="W681" s="10">
        <f t="shared" si="6"/>
        <v>9.159922981</v>
      </c>
      <c r="X681" s="11">
        <f t="shared" si="7"/>
        <v>0.004729532666</v>
      </c>
    </row>
    <row r="682">
      <c r="A682" s="7" t="str">
        <f t="shared" si="1"/>
        <v>SDVKA9078Z</v>
      </c>
      <c r="B682" s="2" t="s">
        <v>1312</v>
      </c>
      <c r="C682" s="2" t="s">
        <v>1313</v>
      </c>
      <c r="D682" s="7" t="str">
        <f t="shared" si="2"/>
        <v>300x250 </v>
      </c>
      <c r="E682" s="2" t="s">
        <v>1314</v>
      </c>
      <c r="F682" s="2" t="s">
        <v>36</v>
      </c>
      <c r="G682" s="8" t="s">
        <v>449</v>
      </c>
      <c r="H682" s="2" t="s">
        <v>62</v>
      </c>
      <c r="I682" s="2" t="s">
        <v>31</v>
      </c>
      <c r="J682" s="2">
        <v>276716.0</v>
      </c>
      <c r="K682" s="2">
        <v>799.0</v>
      </c>
      <c r="L682" s="2">
        <v>114927.0</v>
      </c>
      <c r="M682" s="2">
        <v>255481.0</v>
      </c>
      <c r="N682" s="2">
        <v>49.0</v>
      </c>
      <c r="O682" s="3">
        <v>2276.277471</v>
      </c>
      <c r="P682" s="7" t="str">
        <f>VLOOKUP(A682,'New Data'!A:E,2,FALSE)</f>
        <v>Female</v>
      </c>
      <c r="Q682" s="7">
        <f>VLOOKUP(A682,'New Data'!A:E,3,FALSE)</f>
        <v>46</v>
      </c>
      <c r="R682" s="7" t="str">
        <f>VLOOKUP(A682,'New Data'!A:E,4,FALSE)</f>
        <v>Missouri</v>
      </c>
      <c r="S682" s="9">
        <f>VLOOKUP(A682,'New Data'!A:E,5,FALSE)</f>
        <v>44931</v>
      </c>
      <c r="T682" s="10">
        <f t="shared" si="3"/>
        <v>46.45464227</v>
      </c>
      <c r="U682" s="11">
        <f t="shared" si="4"/>
        <v>0.002887436939</v>
      </c>
      <c r="V682" s="12">
        <f t="shared" si="5"/>
        <v>2.848907974</v>
      </c>
      <c r="W682" s="10">
        <f t="shared" si="6"/>
        <v>8.226042119</v>
      </c>
      <c r="X682" s="11">
        <f t="shared" si="7"/>
        <v>0.01770768586</v>
      </c>
    </row>
    <row r="683">
      <c r="A683" s="7" t="str">
        <f t="shared" si="1"/>
        <v>XQRTH0321M</v>
      </c>
      <c r="B683" s="2" t="s">
        <v>2122</v>
      </c>
      <c r="C683" s="2" t="s">
        <v>2123</v>
      </c>
      <c r="D683" s="7" t="str">
        <f t="shared" si="2"/>
        <v>320x50 </v>
      </c>
      <c r="E683" s="2" t="s">
        <v>2124</v>
      </c>
      <c r="F683" s="2" t="s">
        <v>41</v>
      </c>
      <c r="G683" s="8" t="s">
        <v>181</v>
      </c>
      <c r="H683" s="2" t="s">
        <v>71</v>
      </c>
      <c r="I683" s="2" t="s">
        <v>31</v>
      </c>
      <c r="J683" s="2">
        <v>1010148.0</v>
      </c>
      <c r="K683" s="2">
        <v>2874.0</v>
      </c>
      <c r="L683" s="2">
        <v>699834.0</v>
      </c>
      <c r="M683" s="2">
        <v>955905.0</v>
      </c>
      <c r="N683" s="2">
        <v>31.0</v>
      </c>
      <c r="O683" s="3">
        <v>7788.701621</v>
      </c>
      <c r="P683" s="7" t="str">
        <f>VLOOKUP(A683,'New Data'!A:E,2,FALSE)</f>
        <v>Female</v>
      </c>
      <c r="Q683" s="7">
        <f>VLOOKUP(A683,'New Data'!A:E,3,FALSE)</f>
        <v>38</v>
      </c>
      <c r="R683" s="7" t="str">
        <f>VLOOKUP(A683,'New Data'!A:E,4,FALSE)</f>
        <v>Maine</v>
      </c>
      <c r="S683" s="9">
        <f>VLOOKUP(A683,'New Data'!A:E,5,FALSE)</f>
        <v>45426</v>
      </c>
      <c r="T683" s="10">
        <f t="shared" si="3"/>
        <v>251.2484394</v>
      </c>
      <c r="U683" s="11">
        <f t="shared" si="4"/>
        <v>0.002845127645</v>
      </c>
      <c r="V683" s="12">
        <f t="shared" si="5"/>
        <v>2.710056236</v>
      </c>
      <c r="W683" s="10">
        <f t="shared" si="6"/>
        <v>7.710455914</v>
      </c>
      <c r="X683" s="11">
        <f t="shared" si="7"/>
        <v>0.003068857237</v>
      </c>
    </row>
    <row r="684">
      <c r="A684" s="7" t="str">
        <f t="shared" si="1"/>
        <v>ZTHAO8965Z</v>
      </c>
      <c r="B684" s="2" t="s">
        <v>1515</v>
      </c>
      <c r="C684" s="2" t="s">
        <v>1516</v>
      </c>
      <c r="D684" s="7" t="str">
        <f t="shared" si="2"/>
        <v>300x250 </v>
      </c>
      <c r="E684" s="2" t="s">
        <v>1517</v>
      </c>
      <c r="F684" s="2" t="s">
        <v>36</v>
      </c>
      <c r="G684" s="8" t="s">
        <v>29</v>
      </c>
      <c r="H684" s="2" t="s">
        <v>30</v>
      </c>
      <c r="I684" s="2" t="s">
        <v>31</v>
      </c>
      <c r="J684" s="2">
        <v>1100942.0</v>
      </c>
      <c r="K684" s="2">
        <v>2984.0</v>
      </c>
      <c r="L684" s="2">
        <v>629973.0</v>
      </c>
      <c r="M684" s="2">
        <v>1041225.0</v>
      </c>
      <c r="N684" s="2">
        <v>147.0</v>
      </c>
      <c r="O684" s="3">
        <v>7979.348589</v>
      </c>
      <c r="P684" s="7" t="str">
        <f>VLOOKUP(A684,'New Data'!A:E,2,FALSE)</f>
        <v>Male</v>
      </c>
      <c r="Q684" s="7">
        <f>VLOOKUP(A684,'New Data'!A:E,3,FALSE)</f>
        <v>44</v>
      </c>
      <c r="R684" s="7" t="str">
        <f>VLOOKUP(A684,'New Data'!A:E,4,FALSE)</f>
        <v>New Jersey</v>
      </c>
      <c r="S684" s="9">
        <f>VLOOKUP(A684,'New Data'!A:E,5,FALSE)</f>
        <v>45432</v>
      </c>
      <c r="T684" s="10">
        <f t="shared" si="3"/>
        <v>54.28128292</v>
      </c>
      <c r="U684" s="11">
        <f t="shared" si="4"/>
        <v>0.002710406179</v>
      </c>
      <c r="V684" s="12">
        <f t="shared" si="5"/>
        <v>2.674044433</v>
      </c>
      <c r="W684" s="10">
        <f t="shared" si="6"/>
        <v>7.247746556</v>
      </c>
      <c r="X684" s="11">
        <f t="shared" si="7"/>
        <v>0.01335220202</v>
      </c>
    </row>
    <row r="685">
      <c r="A685" s="7" t="str">
        <f t="shared" si="1"/>
        <v>WNXZE3849P</v>
      </c>
      <c r="B685" s="2" t="s">
        <v>1361</v>
      </c>
      <c r="C685" s="2" t="s">
        <v>1362</v>
      </c>
      <c r="D685" s="7" t="str">
        <f t="shared" si="2"/>
        <v>300x250 </v>
      </c>
      <c r="E685" s="2" t="s">
        <v>1363</v>
      </c>
      <c r="F685" s="2" t="s">
        <v>41</v>
      </c>
      <c r="G685" s="8" t="s">
        <v>871</v>
      </c>
      <c r="H685" s="2" t="s">
        <v>71</v>
      </c>
      <c r="I685" s="2" t="s">
        <v>31</v>
      </c>
      <c r="J685" s="2">
        <v>232635.0</v>
      </c>
      <c r="K685" s="2">
        <v>666.0</v>
      </c>
      <c r="L685" s="2">
        <v>34008.0</v>
      </c>
      <c r="M685" s="2">
        <v>195803.0</v>
      </c>
      <c r="N685" s="2">
        <v>39.0</v>
      </c>
      <c r="O685" s="3">
        <v>1773.991882</v>
      </c>
      <c r="P685" s="7" t="str">
        <f>VLOOKUP(A685,'New Data'!A:E,2,FALSE)</f>
        <v>Female</v>
      </c>
      <c r="Q685" s="7">
        <f>VLOOKUP(A685,'New Data'!A:E,3,FALSE)</f>
        <v>58</v>
      </c>
      <c r="R685" s="7" t="str">
        <f>VLOOKUP(A685,'New Data'!A:E,4,FALSE)</f>
        <v>Maine</v>
      </c>
      <c r="S685" s="9">
        <f>VLOOKUP(A685,'New Data'!A:E,5,FALSE)</f>
        <v>45365</v>
      </c>
      <c r="T685" s="10">
        <f t="shared" si="3"/>
        <v>45.48697133</v>
      </c>
      <c r="U685" s="11">
        <f t="shared" si="4"/>
        <v>0.002862853827</v>
      </c>
      <c r="V685" s="12">
        <f t="shared" si="5"/>
        <v>2.663651474</v>
      </c>
      <c r="W685" s="10">
        <f t="shared" si="6"/>
        <v>7.625644817</v>
      </c>
      <c r="X685" s="11">
        <f t="shared" si="7"/>
        <v>0.01676445935</v>
      </c>
    </row>
    <row r="686">
      <c r="A686" s="7" t="str">
        <f t="shared" si="1"/>
        <v>ZHEWP3598B</v>
      </c>
      <c r="B686" s="2" t="s">
        <v>2002</v>
      </c>
      <c r="C686" s="2" t="s">
        <v>2003</v>
      </c>
      <c r="D686" s="7" t="str">
        <f t="shared" si="2"/>
        <v>300x250 </v>
      </c>
      <c r="E686" s="2" t="s">
        <v>2004</v>
      </c>
      <c r="F686" s="2" t="s">
        <v>28</v>
      </c>
      <c r="G686" s="8" t="s">
        <v>181</v>
      </c>
      <c r="H686" s="2" t="s">
        <v>786</v>
      </c>
      <c r="I686" s="2" t="s">
        <v>31</v>
      </c>
      <c r="J686" s="2">
        <v>908899.0</v>
      </c>
      <c r="K686" s="2">
        <v>1984.0</v>
      </c>
      <c r="L686" s="2">
        <v>644697.0</v>
      </c>
      <c r="M686" s="2">
        <v>853964.0</v>
      </c>
      <c r="N686" s="2">
        <v>32.0</v>
      </c>
      <c r="O686" s="3">
        <v>5181.087383</v>
      </c>
      <c r="P686" s="7" t="str">
        <f>VLOOKUP(A686,'New Data'!A:E,2,FALSE)</f>
        <v>Female</v>
      </c>
      <c r="Q686" s="7">
        <f>VLOOKUP(A686,'New Data'!A:E,3,FALSE)</f>
        <v>26</v>
      </c>
      <c r="R686" s="7" t="str">
        <f>VLOOKUP(A686,'New Data'!A:E,4,FALSE)</f>
        <v>Florida</v>
      </c>
      <c r="S686" s="9">
        <f>VLOOKUP(A686,'New Data'!A:E,5,FALSE)</f>
        <v>44940</v>
      </c>
      <c r="T686" s="10">
        <f t="shared" si="3"/>
        <v>161.9089807</v>
      </c>
      <c r="U686" s="11">
        <f t="shared" si="4"/>
        <v>0.002182860802</v>
      </c>
      <c r="V686" s="12">
        <f t="shared" si="5"/>
        <v>2.611435173</v>
      </c>
      <c r="W686" s="10">
        <f t="shared" si="6"/>
        <v>5.700399476</v>
      </c>
      <c r="X686" s="11">
        <f t="shared" si="7"/>
        <v>0.003520743229</v>
      </c>
    </row>
    <row r="687">
      <c r="A687" s="7" t="str">
        <f t="shared" si="1"/>
        <v>OLDCT4805K</v>
      </c>
      <c r="B687" s="2" t="s">
        <v>1854</v>
      </c>
      <c r="C687" s="2" t="s">
        <v>1855</v>
      </c>
      <c r="D687" s="7" t="str">
        <f t="shared" si="2"/>
        <v>300x250 </v>
      </c>
      <c r="E687" s="2" t="s">
        <v>1856</v>
      </c>
      <c r="F687" s="2" t="s">
        <v>66</v>
      </c>
      <c r="G687" s="8" t="s">
        <v>1857</v>
      </c>
      <c r="H687" s="2" t="s">
        <v>234</v>
      </c>
      <c r="I687" s="2" t="s">
        <v>31</v>
      </c>
      <c r="J687" s="2">
        <v>217824.0</v>
      </c>
      <c r="K687" s="2">
        <v>560.0</v>
      </c>
      <c r="L687" s="2">
        <v>75089.0</v>
      </c>
      <c r="M687" s="2">
        <v>179723.0</v>
      </c>
      <c r="N687" s="2">
        <v>16.0</v>
      </c>
      <c r="O687" s="3">
        <v>1451.808544</v>
      </c>
      <c r="P687" s="7" t="str">
        <f>VLOOKUP(A687,'New Data'!A:E,2,FALSE)</f>
        <v>Female</v>
      </c>
      <c r="Q687" s="7">
        <f>VLOOKUP(A687,'New Data'!A:E,3,FALSE)</f>
        <v>49</v>
      </c>
      <c r="R687" s="7" t="str">
        <f>VLOOKUP(A687,'New Data'!A:E,4,FALSE)</f>
        <v>New Hampshire</v>
      </c>
      <c r="S687" s="9">
        <f>VLOOKUP(A687,'New Data'!A:E,5,FALSE)</f>
        <v>45019</v>
      </c>
      <c r="T687" s="10">
        <f t="shared" si="3"/>
        <v>90.738034</v>
      </c>
      <c r="U687" s="11">
        <f t="shared" si="4"/>
        <v>0.002570882915</v>
      </c>
      <c r="V687" s="12">
        <f t="shared" si="5"/>
        <v>2.592515257</v>
      </c>
      <c r="W687" s="10">
        <f t="shared" si="6"/>
        <v>6.665053181</v>
      </c>
      <c r="X687" s="11">
        <f t="shared" si="7"/>
        <v>0.007345379756</v>
      </c>
    </row>
    <row r="688">
      <c r="A688" s="7" t="str">
        <f t="shared" si="1"/>
        <v>GLOSR9987H</v>
      </c>
      <c r="B688" s="2" t="s">
        <v>2079</v>
      </c>
      <c r="C688" s="2" t="s">
        <v>2080</v>
      </c>
      <c r="D688" s="7" t="str">
        <f t="shared" si="2"/>
        <v>320x50 </v>
      </c>
      <c r="E688" s="2" t="s">
        <v>1197</v>
      </c>
      <c r="F688" s="2" t="s">
        <v>36</v>
      </c>
      <c r="G688" s="8" t="s">
        <v>387</v>
      </c>
      <c r="H688" s="2" t="s">
        <v>30</v>
      </c>
      <c r="I688" s="2" t="s">
        <v>31</v>
      </c>
      <c r="J688" s="2">
        <v>1222302.0</v>
      </c>
      <c r="K688" s="2">
        <v>3142.0</v>
      </c>
      <c r="L688" s="2">
        <v>553773.0</v>
      </c>
      <c r="M688" s="2">
        <v>1120128.0</v>
      </c>
      <c r="N688" s="2">
        <v>42.0</v>
      </c>
      <c r="O688" s="3">
        <v>7880.770406</v>
      </c>
      <c r="P688" s="7" t="str">
        <f>VLOOKUP(A688,'New Data'!A:E,2,FALSE)</f>
        <v>Female</v>
      </c>
      <c r="Q688" s="7">
        <f>VLOOKUP(A688,'New Data'!A:E,3,FALSE)</f>
        <v>61</v>
      </c>
      <c r="R688" s="7" t="str">
        <f>VLOOKUP(A688,'New Data'!A:E,4,FALSE)</f>
        <v>North Dakota</v>
      </c>
      <c r="S688" s="9">
        <f>VLOOKUP(A688,'New Data'!A:E,5,FALSE)</f>
        <v>45274</v>
      </c>
      <c r="T688" s="10">
        <f t="shared" si="3"/>
        <v>187.6373906</v>
      </c>
      <c r="U688" s="11">
        <f t="shared" si="4"/>
        <v>0.002570559485</v>
      </c>
      <c r="V688" s="12">
        <f t="shared" si="5"/>
        <v>2.508201912</v>
      </c>
      <c r="W688" s="10">
        <f t="shared" si="6"/>
        <v>6.447482215</v>
      </c>
      <c r="X688" s="11">
        <f t="shared" si="7"/>
        <v>0.00343613935</v>
      </c>
    </row>
    <row r="689">
      <c r="A689" s="7" t="str">
        <f t="shared" si="1"/>
        <v>NWLOJ3636X</v>
      </c>
      <c r="B689" s="2" t="s">
        <v>2189</v>
      </c>
      <c r="C689" s="2" t="s">
        <v>2190</v>
      </c>
      <c r="D689" s="7" t="str">
        <f t="shared" si="2"/>
        <v>320x50 </v>
      </c>
      <c r="E689" s="2" t="s">
        <v>2191</v>
      </c>
      <c r="F689" s="2" t="s">
        <v>36</v>
      </c>
      <c r="G689" s="8" t="s">
        <v>449</v>
      </c>
      <c r="H689" s="2" t="s">
        <v>1562</v>
      </c>
      <c r="I689" s="2" t="s">
        <v>31</v>
      </c>
      <c r="J689" s="2">
        <v>760502.0</v>
      </c>
      <c r="K689" s="2">
        <v>2140.0</v>
      </c>
      <c r="L689" s="2">
        <v>326721.0</v>
      </c>
      <c r="M689" s="2">
        <v>700814.0</v>
      </c>
      <c r="N689" s="2">
        <v>17.0</v>
      </c>
      <c r="O689" s="3">
        <v>5179.041532</v>
      </c>
      <c r="P689" s="7" t="str">
        <f>VLOOKUP(A689,'New Data'!A:E,2,FALSE)</f>
        <v>Female</v>
      </c>
      <c r="Q689" s="7">
        <f>VLOOKUP(A689,'New Data'!A:E,3,FALSE)</f>
        <v>63</v>
      </c>
      <c r="R689" s="7" t="str">
        <f>VLOOKUP(A689,'New Data'!A:E,4,FALSE)</f>
        <v>Texas</v>
      </c>
      <c r="S689" s="9">
        <f>VLOOKUP(A689,'New Data'!A:E,5,FALSE)</f>
        <v>45407</v>
      </c>
      <c r="T689" s="10">
        <f t="shared" si="3"/>
        <v>304.6495019</v>
      </c>
      <c r="U689" s="11">
        <f t="shared" si="4"/>
        <v>0.002813930798</v>
      </c>
      <c r="V689" s="12">
        <f t="shared" si="5"/>
        <v>2.420112865</v>
      </c>
      <c r="W689" s="10">
        <f t="shared" si="6"/>
        <v>6.810030127</v>
      </c>
      <c r="X689" s="11">
        <f t="shared" si="7"/>
        <v>0.002235365587</v>
      </c>
    </row>
    <row r="690">
      <c r="A690" s="7" t="str">
        <f t="shared" si="1"/>
        <v>ORNZZ7431N</v>
      </c>
      <c r="B690" s="2" t="s">
        <v>1701</v>
      </c>
      <c r="C690" s="2" t="s">
        <v>1702</v>
      </c>
      <c r="D690" s="7" t="str">
        <f t="shared" si="2"/>
        <v>320x50 </v>
      </c>
      <c r="E690" s="2" t="s">
        <v>1703</v>
      </c>
      <c r="F690" s="2" t="s">
        <v>66</v>
      </c>
      <c r="G690" s="8" t="s">
        <v>181</v>
      </c>
      <c r="H690" s="2" t="s">
        <v>135</v>
      </c>
      <c r="I690" s="2" t="s">
        <v>31</v>
      </c>
      <c r="J690" s="2">
        <v>1323451.0</v>
      </c>
      <c r="K690" s="2">
        <v>3414.0</v>
      </c>
      <c r="L690" s="2">
        <v>737990.0</v>
      </c>
      <c r="M690" s="2">
        <v>1177859.0</v>
      </c>
      <c r="N690" s="2">
        <v>123.0</v>
      </c>
      <c r="O690" s="3">
        <v>8187.114541</v>
      </c>
      <c r="P690" s="7" t="str">
        <f>VLOOKUP(A690,'New Data'!A:E,2,FALSE)</f>
        <v>Male</v>
      </c>
      <c r="Q690" s="7">
        <f>VLOOKUP(A690,'New Data'!A:E,3,FALSE)</f>
        <v>48</v>
      </c>
      <c r="R690" s="7" t="str">
        <f>VLOOKUP(A690,'New Data'!A:E,4,FALSE)</f>
        <v>Utah</v>
      </c>
      <c r="S690" s="9">
        <f>VLOOKUP(A690,'New Data'!A:E,5,FALSE)</f>
        <v>45168</v>
      </c>
      <c r="T690" s="10">
        <f t="shared" si="3"/>
        <v>66.56190684</v>
      </c>
      <c r="U690" s="11">
        <f t="shared" si="4"/>
        <v>0.002579619495</v>
      </c>
      <c r="V690" s="12">
        <f t="shared" si="5"/>
        <v>2.398100334</v>
      </c>
      <c r="W690" s="10">
        <f t="shared" si="6"/>
        <v>6.186186373</v>
      </c>
      <c r="X690" s="11">
        <f t="shared" si="7"/>
        <v>0.009293883944</v>
      </c>
    </row>
    <row r="691">
      <c r="A691" s="7" t="str">
        <f t="shared" si="1"/>
        <v>RGSQC0136Q</v>
      </c>
      <c r="B691" s="2" t="s">
        <v>2186</v>
      </c>
      <c r="C691" s="2" t="s">
        <v>2187</v>
      </c>
      <c r="D691" s="7" t="str">
        <f t="shared" si="2"/>
        <v>300x250 </v>
      </c>
      <c r="E691" s="2" t="s">
        <v>2188</v>
      </c>
      <c r="F691" s="2" t="s">
        <v>41</v>
      </c>
      <c r="G691" s="8" t="s">
        <v>871</v>
      </c>
      <c r="H691" s="2" t="s">
        <v>71</v>
      </c>
      <c r="I691" s="2" t="s">
        <v>31</v>
      </c>
      <c r="J691" s="2">
        <v>1109184.0</v>
      </c>
      <c r="K691" s="2">
        <v>3142.0</v>
      </c>
      <c r="L691" s="2">
        <v>83035.0</v>
      </c>
      <c r="M691" s="2">
        <v>782482.0</v>
      </c>
      <c r="N691" s="2">
        <v>25.0</v>
      </c>
      <c r="O691" s="3">
        <v>7490.860779</v>
      </c>
      <c r="P691" s="7" t="str">
        <f>VLOOKUP(A691,'New Data'!A:E,2,FALSE)</f>
        <v>Female</v>
      </c>
      <c r="Q691" s="7">
        <f>VLOOKUP(A691,'New Data'!A:E,3,FALSE)</f>
        <v>47</v>
      </c>
      <c r="R691" s="7" t="str">
        <f>VLOOKUP(A691,'New Data'!A:E,4,FALSE)</f>
        <v>Illinois</v>
      </c>
      <c r="S691" s="9">
        <f>VLOOKUP(A691,'New Data'!A:E,5,FALSE)</f>
        <v>45448</v>
      </c>
      <c r="T691" s="10">
        <f t="shared" si="3"/>
        <v>299.6344312</v>
      </c>
      <c r="U691" s="11">
        <f t="shared" si="4"/>
        <v>0.002832713058</v>
      </c>
      <c r="V691" s="12">
        <f t="shared" si="5"/>
        <v>2.384105913</v>
      </c>
      <c r="W691" s="10">
        <f t="shared" si="6"/>
        <v>6.753487951</v>
      </c>
      <c r="X691" s="11">
        <f t="shared" si="7"/>
        <v>0.00225390918</v>
      </c>
    </row>
    <row r="692">
      <c r="A692" s="7" t="str">
        <f t="shared" si="1"/>
        <v>DMNFG5266O</v>
      </c>
      <c r="B692" s="2" t="s">
        <v>2280</v>
      </c>
      <c r="C692" s="2" t="s">
        <v>2281</v>
      </c>
      <c r="D692" s="7" t="str">
        <f t="shared" si="2"/>
        <v>300x250 </v>
      </c>
      <c r="E692" s="2" t="s">
        <v>1119</v>
      </c>
      <c r="F692" s="2" t="s">
        <v>66</v>
      </c>
      <c r="G692" s="8" t="s">
        <v>1017</v>
      </c>
      <c r="H692" s="2" t="s">
        <v>98</v>
      </c>
      <c r="I692" s="2" t="s">
        <v>31</v>
      </c>
      <c r="J692" s="2">
        <v>292578.0</v>
      </c>
      <c r="K692" s="2">
        <v>812.0</v>
      </c>
      <c r="L692" s="2">
        <v>6474.0</v>
      </c>
      <c r="M692" s="2">
        <v>12323.0</v>
      </c>
      <c r="N692" s="2">
        <v>4.0</v>
      </c>
      <c r="O692" s="3">
        <v>1826.318738</v>
      </c>
      <c r="P692" s="7" t="str">
        <f>VLOOKUP(A692,'New Data'!A:E,2,FALSE)</f>
        <v>Female</v>
      </c>
      <c r="Q692" s="7">
        <f>VLOOKUP(A692,'New Data'!A:E,3,FALSE)</f>
        <v>19</v>
      </c>
      <c r="R692" s="7" t="str">
        <f>VLOOKUP(A692,'New Data'!A:E,4,FALSE)</f>
        <v>Arkansas</v>
      </c>
      <c r="S692" s="9">
        <f>VLOOKUP(A692,'New Data'!A:E,5,FALSE)</f>
        <v>45128</v>
      </c>
      <c r="T692" s="10">
        <f t="shared" si="3"/>
        <v>456.5796845</v>
      </c>
      <c r="U692" s="11">
        <f t="shared" si="4"/>
        <v>0.002775328289</v>
      </c>
      <c r="V692" s="12">
        <f t="shared" si="5"/>
        <v>2.249161007</v>
      </c>
      <c r="W692" s="10">
        <f t="shared" si="6"/>
        <v>6.242160169</v>
      </c>
      <c r="X692" s="11">
        <f t="shared" si="7"/>
        <v>0.001367156792</v>
      </c>
    </row>
    <row r="693">
      <c r="A693" s="7" t="str">
        <f t="shared" si="1"/>
        <v>SWROB3634I</v>
      </c>
      <c r="B693" s="2" t="s">
        <v>2243</v>
      </c>
      <c r="C693" s="2" t="s">
        <v>2244</v>
      </c>
      <c r="D693" s="7" t="str">
        <f t="shared" si="2"/>
        <v>320x50 </v>
      </c>
      <c r="E693" s="2" t="s">
        <v>150</v>
      </c>
      <c r="F693" s="2" t="s">
        <v>28</v>
      </c>
      <c r="G693" s="8" t="s">
        <v>871</v>
      </c>
      <c r="H693" s="2" t="s">
        <v>30</v>
      </c>
      <c r="I693" s="2" t="s">
        <v>31</v>
      </c>
      <c r="J693" s="2">
        <v>254780.0</v>
      </c>
      <c r="K693" s="2">
        <v>699.0</v>
      </c>
      <c r="L693" s="2">
        <v>19169.0</v>
      </c>
      <c r="M693" s="2">
        <v>182583.0</v>
      </c>
      <c r="N693" s="2">
        <v>4.0</v>
      </c>
      <c r="O693" s="3">
        <v>1561.021915</v>
      </c>
      <c r="P693" s="7" t="str">
        <f>VLOOKUP(A693,'New Data'!A:E,2,FALSE)</f>
        <v>Male</v>
      </c>
      <c r="Q693" s="7">
        <f>VLOOKUP(A693,'New Data'!A:E,3,FALSE)</f>
        <v>45</v>
      </c>
      <c r="R693" s="7" t="str">
        <f>VLOOKUP(A693,'New Data'!A:E,4,FALSE)</f>
        <v>Mississippi</v>
      </c>
      <c r="S693" s="9">
        <f>VLOOKUP(A693,'New Data'!A:E,5,FALSE)</f>
        <v>45346</v>
      </c>
      <c r="T693" s="10">
        <f t="shared" si="3"/>
        <v>390.2554788</v>
      </c>
      <c r="U693" s="11">
        <f t="shared" si="4"/>
        <v>0.002743543449</v>
      </c>
      <c r="V693" s="12">
        <f t="shared" si="5"/>
        <v>2.233221624</v>
      </c>
      <c r="W693" s="10">
        <f t="shared" si="6"/>
        <v>6.126940557</v>
      </c>
      <c r="X693" s="11">
        <f t="shared" si="7"/>
        <v>0.001569981945</v>
      </c>
    </row>
    <row r="694">
      <c r="A694" s="7" t="str">
        <f t="shared" si="1"/>
        <v>PPOHQ6538L</v>
      </c>
      <c r="B694" s="2" t="s">
        <v>2102</v>
      </c>
      <c r="C694" s="2" t="s">
        <v>2103</v>
      </c>
      <c r="D694" s="7" t="str">
        <f t="shared" si="2"/>
        <v>300x250 </v>
      </c>
      <c r="E694" s="2" t="s">
        <v>2104</v>
      </c>
      <c r="F694" s="2" t="s">
        <v>28</v>
      </c>
      <c r="G694" s="8" t="s">
        <v>689</v>
      </c>
      <c r="H694" s="2" t="s">
        <v>30</v>
      </c>
      <c r="I694" s="2" t="s">
        <v>31</v>
      </c>
      <c r="J694" s="2">
        <v>284783.0</v>
      </c>
      <c r="K694" s="2">
        <v>756.0</v>
      </c>
      <c r="L694" s="2">
        <v>239363.0</v>
      </c>
      <c r="M694" s="2">
        <v>261467.0</v>
      </c>
      <c r="N694" s="2">
        <v>9.0</v>
      </c>
      <c r="O694" s="3">
        <v>1605.538072</v>
      </c>
      <c r="P694" s="7" t="str">
        <f>VLOOKUP(A694,'New Data'!A:E,2,FALSE)</f>
        <v>Female</v>
      </c>
      <c r="Q694" s="7">
        <f>VLOOKUP(A694,'New Data'!A:E,3,FALSE)</f>
        <v>46</v>
      </c>
      <c r="R694" s="7" t="str">
        <f>VLOOKUP(A694,'New Data'!A:E,4,FALSE)</f>
        <v>Louisiana</v>
      </c>
      <c r="S694" s="9">
        <f>VLOOKUP(A694,'New Data'!A:E,5,FALSE)</f>
        <v>45040</v>
      </c>
      <c r="T694" s="10">
        <f t="shared" si="3"/>
        <v>178.3931191</v>
      </c>
      <c r="U694" s="11">
        <f t="shared" si="4"/>
        <v>0.002654652841</v>
      </c>
      <c r="V694" s="12">
        <f t="shared" si="5"/>
        <v>2.123727608</v>
      </c>
      <c r="W694" s="10">
        <f t="shared" si="6"/>
        <v>5.637759529</v>
      </c>
      <c r="X694" s="11">
        <f t="shared" si="7"/>
        <v>0.003160301001</v>
      </c>
    </row>
    <row r="695">
      <c r="A695" s="7" t="str">
        <f t="shared" si="1"/>
        <v>DLXOX1644U</v>
      </c>
      <c r="B695" s="2" t="s">
        <v>1897</v>
      </c>
      <c r="C695" s="2" t="s">
        <v>1898</v>
      </c>
      <c r="D695" s="7" t="str">
        <f t="shared" si="2"/>
        <v>320x50 </v>
      </c>
      <c r="E695" s="2" t="s">
        <v>226</v>
      </c>
      <c r="F695" s="2" t="s">
        <v>66</v>
      </c>
      <c r="G695" s="8" t="s">
        <v>534</v>
      </c>
      <c r="H695" s="2" t="s">
        <v>30</v>
      </c>
      <c r="I695" s="2" t="s">
        <v>31</v>
      </c>
      <c r="J695" s="2">
        <v>97346.0</v>
      </c>
      <c r="K695" s="2">
        <v>790.0</v>
      </c>
      <c r="L695" s="2">
        <v>44118.0</v>
      </c>
      <c r="M695" s="2">
        <v>91080.0</v>
      </c>
      <c r="N695" s="2">
        <v>19.0</v>
      </c>
      <c r="O695" s="3">
        <v>1657.56487</v>
      </c>
      <c r="P695" s="7" t="str">
        <f>VLOOKUP(A695,'New Data'!A:E,2,FALSE)</f>
        <v>Female</v>
      </c>
      <c r="Q695" s="7">
        <f>VLOOKUP(A695,'New Data'!A:E,3,FALSE)</f>
        <v>43</v>
      </c>
      <c r="R695" s="7" t="str">
        <f>VLOOKUP(A695,'New Data'!A:E,4,FALSE)</f>
        <v>Maryland</v>
      </c>
      <c r="S695" s="9">
        <f>VLOOKUP(A695,'New Data'!A:E,5,FALSE)</f>
        <v>45453</v>
      </c>
      <c r="T695" s="10">
        <f t="shared" si="3"/>
        <v>87.24025632</v>
      </c>
      <c r="U695" s="11">
        <f t="shared" si="4"/>
        <v>0.008115382245</v>
      </c>
      <c r="V695" s="12">
        <f t="shared" si="5"/>
        <v>2.09818338</v>
      </c>
      <c r="W695" s="10">
        <f t="shared" si="6"/>
        <v>17.02756015</v>
      </c>
      <c r="X695" s="11">
        <f t="shared" si="7"/>
        <v>0.01951800793</v>
      </c>
    </row>
    <row r="696">
      <c r="A696" s="7" t="str">
        <f t="shared" si="1"/>
        <v>DUZHB7832G</v>
      </c>
      <c r="B696" s="2" t="s">
        <v>2248</v>
      </c>
      <c r="C696" s="2" t="s">
        <v>2249</v>
      </c>
      <c r="D696" s="7" t="str">
        <f t="shared" si="2"/>
        <v>320x50 </v>
      </c>
      <c r="E696" s="2" t="s">
        <v>2250</v>
      </c>
      <c r="F696" s="2" t="s">
        <v>66</v>
      </c>
      <c r="G696" s="8" t="s">
        <v>449</v>
      </c>
      <c r="H696" s="2" t="s">
        <v>30</v>
      </c>
      <c r="I696" s="2" t="s">
        <v>31</v>
      </c>
      <c r="J696" s="2">
        <v>263752.0</v>
      </c>
      <c r="K696" s="2">
        <v>702.0</v>
      </c>
      <c r="L696" s="2">
        <v>127042.0</v>
      </c>
      <c r="M696" s="2">
        <v>225121.0</v>
      </c>
      <c r="N696" s="2">
        <v>4.0</v>
      </c>
      <c r="O696" s="3">
        <v>1465.51471</v>
      </c>
      <c r="P696" s="7" t="str">
        <f>VLOOKUP(A696,'New Data'!A:E,2,FALSE)</f>
        <v>Female</v>
      </c>
      <c r="Q696" s="7">
        <f>VLOOKUP(A696,'New Data'!A:E,3,FALSE)</f>
        <v>33</v>
      </c>
      <c r="R696" s="7" t="str">
        <f>VLOOKUP(A696,'New Data'!A:E,4,FALSE)</f>
        <v>Alabama</v>
      </c>
      <c r="S696" s="9">
        <f>VLOOKUP(A696,'New Data'!A:E,5,FALSE)</f>
        <v>45274</v>
      </c>
      <c r="T696" s="10">
        <f t="shared" si="3"/>
        <v>366.3786775</v>
      </c>
      <c r="U696" s="11">
        <f t="shared" si="4"/>
        <v>0.002661591192</v>
      </c>
      <c r="V696" s="12">
        <f t="shared" si="5"/>
        <v>2.087627792</v>
      </c>
      <c r="W696" s="10">
        <f t="shared" si="6"/>
        <v>5.556411743</v>
      </c>
      <c r="X696" s="11">
        <f t="shared" si="7"/>
        <v>0.001516576178</v>
      </c>
    </row>
    <row r="697">
      <c r="A697" s="7" t="str">
        <f t="shared" si="1"/>
        <v>EZLPP1861T</v>
      </c>
      <c r="B697" s="2" t="s">
        <v>2093</v>
      </c>
      <c r="C697" s="2" t="s">
        <v>2094</v>
      </c>
      <c r="D697" s="7" t="str">
        <f t="shared" si="2"/>
        <v>320x50 </v>
      </c>
      <c r="E697" s="2" t="s">
        <v>233</v>
      </c>
      <c r="F697" s="2" t="s">
        <v>66</v>
      </c>
      <c r="G697" s="8" t="s">
        <v>387</v>
      </c>
      <c r="H697" s="2" t="s">
        <v>30</v>
      </c>
      <c r="I697" s="2" t="s">
        <v>31</v>
      </c>
      <c r="J697" s="2">
        <v>1515751.0</v>
      </c>
      <c r="K697" s="2">
        <v>3874.0</v>
      </c>
      <c r="L697" s="2">
        <v>1151776.0</v>
      </c>
      <c r="M697" s="2">
        <v>1396230.0</v>
      </c>
      <c r="N697" s="2">
        <v>49.0</v>
      </c>
      <c r="O697" s="3">
        <v>7850.644244</v>
      </c>
      <c r="P697" s="7" t="str">
        <f>VLOOKUP(A697,'New Data'!A:E,2,FALSE)</f>
        <v>Female</v>
      </c>
      <c r="Q697" s="7">
        <f>VLOOKUP(A697,'New Data'!A:E,3,FALSE)</f>
        <v>38</v>
      </c>
      <c r="R697" s="7" t="str">
        <f>VLOOKUP(A697,'New Data'!A:E,4,FALSE)</f>
        <v>Colorado</v>
      </c>
      <c r="S697" s="9">
        <f>VLOOKUP(A697,'New Data'!A:E,5,FALSE)</f>
        <v>45489</v>
      </c>
      <c r="T697" s="10">
        <f t="shared" si="3"/>
        <v>160.2172295</v>
      </c>
      <c r="U697" s="11">
        <f t="shared" si="4"/>
        <v>0.002555828761</v>
      </c>
      <c r="V697" s="12">
        <f t="shared" si="5"/>
        <v>2.026495675</v>
      </c>
      <c r="W697" s="10">
        <f t="shared" si="6"/>
        <v>5.179375929</v>
      </c>
      <c r="X697" s="11">
        <f t="shared" si="7"/>
        <v>0.003232720942</v>
      </c>
    </row>
    <row r="698">
      <c r="A698" s="7" t="str">
        <f t="shared" si="1"/>
        <v>HAAET5600P</v>
      </c>
      <c r="B698" s="2" t="s">
        <v>2192</v>
      </c>
      <c r="C698" s="2" t="s">
        <v>2193</v>
      </c>
      <c r="D698" s="7" t="str">
        <f t="shared" si="2"/>
        <v>300x250 </v>
      </c>
      <c r="E698" s="2" t="s">
        <v>2194</v>
      </c>
      <c r="F698" s="2" t="s">
        <v>28</v>
      </c>
      <c r="G698" s="8" t="s">
        <v>387</v>
      </c>
      <c r="H698" s="2" t="s">
        <v>30</v>
      </c>
      <c r="I698" s="2" t="s">
        <v>31</v>
      </c>
      <c r="J698" s="2">
        <v>311753.0</v>
      </c>
      <c r="K698" s="2">
        <v>763.0</v>
      </c>
      <c r="L698" s="2">
        <v>170122.0</v>
      </c>
      <c r="M698" s="2">
        <v>256841.0</v>
      </c>
      <c r="N698" s="2">
        <v>6.0</v>
      </c>
      <c r="O698" s="3">
        <v>1543.612655</v>
      </c>
      <c r="P698" s="7" t="str">
        <f>VLOOKUP(A698,'New Data'!A:E,2,FALSE)</f>
        <v>Female</v>
      </c>
      <c r="Q698" s="7">
        <f>VLOOKUP(A698,'New Data'!A:E,3,FALSE)</f>
        <v>58</v>
      </c>
      <c r="R698" s="7" t="str">
        <f>VLOOKUP(A698,'New Data'!A:E,4,FALSE)</f>
        <v>North Dakota</v>
      </c>
      <c r="S698" s="9">
        <f>VLOOKUP(A698,'New Data'!A:E,5,FALSE)</f>
        <v>44960</v>
      </c>
      <c r="T698" s="10">
        <f t="shared" si="3"/>
        <v>257.2687758</v>
      </c>
      <c r="U698" s="11">
        <f t="shared" si="4"/>
        <v>0.002447450385</v>
      </c>
      <c r="V698" s="12">
        <f t="shared" si="5"/>
        <v>2.023083427</v>
      </c>
      <c r="W698" s="10">
        <f t="shared" si="6"/>
        <v>4.951396314</v>
      </c>
      <c r="X698" s="11">
        <f t="shared" si="7"/>
        <v>0.001924600565</v>
      </c>
    </row>
    <row r="699">
      <c r="A699" s="7" t="str">
        <f t="shared" si="1"/>
        <v>SZZTG0430B</v>
      </c>
      <c r="B699" s="2" t="s">
        <v>1929</v>
      </c>
      <c r="C699" s="2" t="s">
        <v>1930</v>
      </c>
      <c r="D699" s="7" t="str">
        <f t="shared" si="2"/>
        <v>300x250 </v>
      </c>
      <c r="E699" s="2" t="s">
        <v>1786</v>
      </c>
      <c r="F699" s="2" t="s">
        <v>41</v>
      </c>
      <c r="G699" s="8" t="s">
        <v>387</v>
      </c>
      <c r="H699" s="2" t="s">
        <v>89</v>
      </c>
      <c r="I699" s="2" t="s">
        <v>31</v>
      </c>
      <c r="J699" s="2">
        <v>1575592.0</v>
      </c>
      <c r="K699" s="2">
        <v>3874.0</v>
      </c>
      <c r="L699" s="2">
        <v>1155869.0</v>
      </c>
      <c r="M699" s="2">
        <v>1447900.0</v>
      </c>
      <c r="N699" s="2">
        <v>88.0</v>
      </c>
      <c r="O699" s="3">
        <v>7818.648297</v>
      </c>
      <c r="P699" s="7" t="str">
        <f>VLOOKUP(A699,'New Data'!A:E,2,FALSE)</f>
        <v>Male</v>
      </c>
      <c r="Q699" s="7">
        <f>VLOOKUP(A699,'New Data'!A:E,3,FALSE)</f>
        <v>38</v>
      </c>
      <c r="R699" s="7" t="str">
        <f>VLOOKUP(A699,'New Data'!A:E,4,FALSE)</f>
        <v>Pennsylvania</v>
      </c>
      <c r="S699" s="9">
        <f>VLOOKUP(A699,'New Data'!A:E,5,FALSE)</f>
        <v>45483</v>
      </c>
      <c r="T699" s="10">
        <f t="shared" si="3"/>
        <v>88.8482761</v>
      </c>
      <c r="U699" s="11">
        <f t="shared" si="4"/>
        <v>0.002458758359</v>
      </c>
      <c r="V699" s="12">
        <f t="shared" si="5"/>
        <v>2.018236525</v>
      </c>
      <c r="W699" s="10">
        <f t="shared" si="6"/>
        <v>4.962355925</v>
      </c>
      <c r="X699" s="11">
        <f t="shared" si="7"/>
        <v>0.00558520226</v>
      </c>
    </row>
    <row r="700">
      <c r="A700" s="7" t="str">
        <f t="shared" si="1"/>
        <v>QTDDO7203O</v>
      </c>
      <c r="B700" s="2" t="s">
        <v>1108</v>
      </c>
      <c r="C700" s="2" t="s">
        <v>1109</v>
      </c>
      <c r="D700" s="7" t="str">
        <f t="shared" si="2"/>
        <v>320x50 </v>
      </c>
      <c r="E700" s="2" t="s">
        <v>1110</v>
      </c>
      <c r="F700" s="2" t="s">
        <v>36</v>
      </c>
      <c r="G700" s="8" t="s">
        <v>271</v>
      </c>
      <c r="H700" s="2" t="s">
        <v>30</v>
      </c>
      <c r="I700" s="2" t="s">
        <v>31</v>
      </c>
      <c r="J700" s="2">
        <v>304377.0</v>
      </c>
      <c r="K700" s="2">
        <v>801.0</v>
      </c>
      <c r="L700" s="2">
        <v>27519.0</v>
      </c>
      <c r="M700" s="2">
        <v>270098.0</v>
      </c>
      <c r="N700" s="2">
        <v>63.0</v>
      </c>
      <c r="O700" s="3">
        <v>1595.48714</v>
      </c>
      <c r="P700" s="7" t="str">
        <f>VLOOKUP(A700,'New Data'!A:E,2,FALSE)</f>
        <v>Male</v>
      </c>
      <c r="Q700" s="7">
        <f>VLOOKUP(A700,'New Data'!A:E,3,FALSE)</f>
        <v>20</v>
      </c>
      <c r="R700" s="7" t="str">
        <f>VLOOKUP(A700,'New Data'!A:E,4,FALSE)</f>
        <v>Hawaii</v>
      </c>
      <c r="S700" s="9">
        <f>VLOOKUP(A700,'New Data'!A:E,5,FALSE)</f>
        <v>45287</v>
      </c>
      <c r="T700" s="10">
        <f t="shared" si="3"/>
        <v>25.3251927</v>
      </c>
      <c r="U700" s="11">
        <f t="shared" si="4"/>
        <v>0.002631604885</v>
      </c>
      <c r="V700" s="12">
        <f t="shared" si="5"/>
        <v>1.991869089</v>
      </c>
      <c r="W700" s="10">
        <f t="shared" si="6"/>
        <v>5.241812423</v>
      </c>
      <c r="X700" s="11">
        <f t="shared" si="7"/>
        <v>0.02069801595</v>
      </c>
    </row>
    <row r="701">
      <c r="A701" s="7" t="str">
        <f t="shared" si="1"/>
        <v>BBLZX7578R</v>
      </c>
      <c r="B701" s="2" t="s">
        <v>2282</v>
      </c>
      <c r="C701" s="2" t="s">
        <v>2283</v>
      </c>
      <c r="D701" s="7" t="str">
        <f t="shared" si="2"/>
        <v>300x250 </v>
      </c>
      <c r="E701" s="2" t="s">
        <v>2284</v>
      </c>
      <c r="F701" s="2" t="s">
        <v>28</v>
      </c>
      <c r="G701" s="8" t="s">
        <v>449</v>
      </c>
      <c r="H701" s="2" t="s">
        <v>30</v>
      </c>
      <c r="I701" s="2" t="s">
        <v>31</v>
      </c>
      <c r="J701" s="2">
        <v>1221746.0</v>
      </c>
      <c r="K701" s="2">
        <v>3874.0</v>
      </c>
      <c r="L701" s="2">
        <v>512107.0</v>
      </c>
      <c r="M701" s="2">
        <v>1088748.0</v>
      </c>
      <c r="N701" s="2">
        <v>19.0</v>
      </c>
      <c r="O701" s="3">
        <v>7483.887187</v>
      </c>
      <c r="P701" s="7" t="str">
        <f>VLOOKUP(A701,'New Data'!A:E,2,FALSE)</f>
        <v>Male</v>
      </c>
      <c r="Q701" s="7">
        <f>VLOOKUP(A701,'New Data'!A:E,3,FALSE)</f>
        <v>44</v>
      </c>
      <c r="R701" s="7" t="str">
        <f>VLOOKUP(A701,'New Data'!A:E,4,FALSE)</f>
        <v>South Dakota</v>
      </c>
      <c r="S701" s="9">
        <f>VLOOKUP(A701,'New Data'!A:E,5,FALSE)</f>
        <v>45540</v>
      </c>
      <c r="T701" s="10">
        <f t="shared" si="3"/>
        <v>393.8887993</v>
      </c>
      <c r="U701" s="11">
        <f t="shared" si="4"/>
        <v>0.003170871851</v>
      </c>
      <c r="V701" s="12">
        <f t="shared" si="5"/>
        <v>1.931824261</v>
      </c>
      <c r="W701" s="10">
        <f t="shared" si="6"/>
        <v>6.125567169</v>
      </c>
      <c r="X701" s="11">
        <f t="shared" si="7"/>
        <v>0.001555151398</v>
      </c>
    </row>
    <row r="702">
      <c r="A702" s="7" t="str">
        <f t="shared" si="1"/>
        <v>WFYQL7703Z</v>
      </c>
      <c r="B702" s="2" t="s">
        <v>2276</v>
      </c>
      <c r="C702" s="2" t="s">
        <v>2277</v>
      </c>
      <c r="D702" s="7" t="str">
        <f t="shared" si="2"/>
        <v>320x50 </v>
      </c>
      <c r="E702" s="2" t="s">
        <v>1677</v>
      </c>
      <c r="F702" s="2" t="s">
        <v>28</v>
      </c>
      <c r="G702" s="8" t="s">
        <v>871</v>
      </c>
      <c r="H702" s="2" t="s">
        <v>30</v>
      </c>
      <c r="I702" s="2" t="s">
        <v>31</v>
      </c>
      <c r="J702" s="2">
        <v>292885.0</v>
      </c>
      <c r="K702" s="2">
        <v>796.0</v>
      </c>
      <c r="L702" s="2">
        <v>12733.0</v>
      </c>
      <c r="M702" s="2">
        <v>203986.0</v>
      </c>
      <c r="N702" s="2">
        <v>4.0</v>
      </c>
      <c r="O702" s="3">
        <v>1503.913054</v>
      </c>
      <c r="P702" s="7" t="str">
        <f>VLOOKUP(A702,'New Data'!A:E,2,FALSE)</f>
        <v>Male</v>
      </c>
      <c r="Q702" s="7">
        <f>VLOOKUP(A702,'New Data'!A:E,3,FALSE)</f>
        <v>51</v>
      </c>
      <c r="R702" s="7" t="str">
        <f>VLOOKUP(A702,'New Data'!A:E,4,FALSE)</f>
        <v>North Dakota</v>
      </c>
      <c r="S702" s="9">
        <f>VLOOKUP(A702,'New Data'!A:E,5,FALSE)</f>
        <v>45338</v>
      </c>
      <c r="T702" s="10">
        <f t="shared" si="3"/>
        <v>375.9782635</v>
      </c>
      <c r="U702" s="11">
        <f t="shared" si="4"/>
        <v>0.002717790259</v>
      </c>
      <c r="V702" s="12">
        <f t="shared" si="5"/>
        <v>1.889338008</v>
      </c>
      <c r="W702" s="10">
        <f t="shared" si="6"/>
        <v>5.134824433</v>
      </c>
      <c r="X702" s="11">
        <f t="shared" si="7"/>
        <v>0.001365723748</v>
      </c>
    </row>
    <row r="703">
      <c r="A703" s="7" t="str">
        <f t="shared" si="1"/>
        <v>UNAHF7261R</v>
      </c>
      <c r="B703" s="2" t="s">
        <v>2288</v>
      </c>
      <c r="C703" s="2" t="s">
        <v>2289</v>
      </c>
      <c r="D703" s="7" t="str">
        <f t="shared" si="2"/>
        <v>300x50 </v>
      </c>
      <c r="E703" s="2" t="s">
        <v>2290</v>
      </c>
      <c r="F703" s="2" t="s">
        <v>41</v>
      </c>
      <c r="G703" s="8" t="s">
        <v>181</v>
      </c>
      <c r="H703" s="2" t="s">
        <v>71</v>
      </c>
      <c r="I703" s="2" t="s">
        <v>31</v>
      </c>
      <c r="J703" s="2">
        <v>1083050.0</v>
      </c>
      <c r="K703" s="2">
        <v>3984.0</v>
      </c>
      <c r="L703" s="2">
        <v>590156.0</v>
      </c>
      <c r="M703" s="2">
        <v>953556.0</v>
      </c>
      <c r="N703" s="2">
        <v>19.0</v>
      </c>
      <c r="O703" s="3">
        <v>7495.749847</v>
      </c>
      <c r="P703" s="7" t="str">
        <f>VLOOKUP(A703,'New Data'!A:E,2,FALSE)</f>
        <v>Female</v>
      </c>
      <c r="Q703" s="7">
        <f>VLOOKUP(A703,'New Data'!A:E,3,FALSE)</f>
        <v>43</v>
      </c>
      <c r="R703" s="7" t="str">
        <f>VLOOKUP(A703,'New Data'!A:E,4,FALSE)</f>
        <v>New York</v>
      </c>
      <c r="S703" s="9">
        <f>VLOOKUP(A703,'New Data'!A:E,5,FALSE)</f>
        <v>45116</v>
      </c>
      <c r="T703" s="10">
        <f t="shared" si="3"/>
        <v>394.5131498</v>
      </c>
      <c r="U703" s="11">
        <f t="shared" si="4"/>
        <v>0.003678500531</v>
      </c>
      <c r="V703" s="12">
        <f t="shared" si="5"/>
        <v>1.881463315</v>
      </c>
      <c r="W703" s="10">
        <f t="shared" si="6"/>
        <v>6.920963803</v>
      </c>
      <c r="X703" s="11">
        <f t="shared" si="7"/>
        <v>0.001754304972</v>
      </c>
    </row>
    <row r="704">
      <c r="A704" s="7" t="str">
        <f t="shared" si="1"/>
        <v>GKJGA3143R</v>
      </c>
      <c r="B704" s="2" t="s">
        <v>2212</v>
      </c>
      <c r="C704" s="2" t="s">
        <v>2213</v>
      </c>
      <c r="D704" s="7" t="str">
        <f t="shared" si="2"/>
        <v>300x250 </v>
      </c>
      <c r="E704" s="2" t="s">
        <v>2214</v>
      </c>
      <c r="F704" s="2" t="s">
        <v>41</v>
      </c>
      <c r="G704" s="8" t="s">
        <v>387</v>
      </c>
      <c r="H704" s="2" t="s">
        <v>30</v>
      </c>
      <c r="I704" s="2" t="s">
        <v>31</v>
      </c>
      <c r="J704" s="2">
        <v>321263.0</v>
      </c>
      <c r="K704" s="2">
        <v>852.0</v>
      </c>
      <c r="L704" s="2">
        <v>172887.0</v>
      </c>
      <c r="M704" s="2">
        <v>263424.0</v>
      </c>
      <c r="N704" s="2">
        <v>6.0</v>
      </c>
      <c r="O704" s="3">
        <v>1576.051434</v>
      </c>
      <c r="P704" s="7" t="str">
        <f>VLOOKUP(A704,'New Data'!A:E,2,FALSE)</f>
        <v>Female</v>
      </c>
      <c r="Q704" s="7">
        <f>VLOOKUP(A704,'New Data'!A:E,3,FALSE)</f>
        <v>62</v>
      </c>
      <c r="R704" s="7" t="str">
        <f>VLOOKUP(A704,'New Data'!A:E,4,FALSE)</f>
        <v>Illinois</v>
      </c>
      <c r="S704" s="9">
        <f>VLOOKUP(A704,'New Data'!A:E,5,FALSE)</f>
        <v>45112</v>
      </c>
      <c r="T704" s="10">
        <f t="shared" si="3"/>
        <v>262.675239</v>
      </c>
      <c r="U704" s="11">
        <f t="shared" si="4"/>
        <v>0.002652032758</v>
      </c>
      <c r="V704" s="12">
        <f t="shared" si="5"/>
        <v>1.849825627</v>
      </c>
      <c r="W704" s="10">
        <f t="shared" si="6"/>
        <v>4.905798159</v>
      </c>
      <c r="X704" s="11">
        <f t="shared" si="7"/>
        <v>0.001867628703</v>
      </c>
    </row>
    <row r="705">
      <c r="A705" s="7" t="str">
        <f t="shared" si="1"/>
        <v>DTBFV9091K</v>
      </c>
      <c r="B705" s="2" t="s">
        <v>2235</v>
      </c>
      <c r="C705" s="2" t="s">
        <v>2236</v>
      </c>
      <c r="D705" s="7" t="str">
        <f t="shared" si="2"/>
        <v>300x250 </v>
      </c>
      <c r="E705" s="2" t="s">
        <v>2237</v>
      </c>
      <c r="F705" s="2" t="s">
        <v>66</v>
      </c>
      <c r="G705" s="8" t="s">
        <v>271</v>
      </c>
      <c r="H705" s="2" t="s">
        <v>30</v>
      </c>
      <c r="I705" s="2" t="s">
        <v>31</v>
      </c>
      <c r="J705" s="2">
        <v>312206.0</v>
      </c>
      <c r="K705" s="2">
        <v>841.0</v>
      </c>
      <c r="L705" s="2">
        <v>35661.0</v>
      </c>
      <c r="M705" s="2">
        <v>292992.0</v>
      </c>
      <c r="N705" s="2">
        <v>5.0</v>
      </c>
      <c r="O705" s="3">
        <v>1550.938318</v>
      </c>
      <c r="P705" s="7" t="str">
        <f>VLOOKUP(A705,'New Data'!A:E,2,FALSE)</f>
        <v>Female</v>
      </c>
      <c r="Q705" s="7">
        <f>VLOOKUP(A705,'New Data'!A:E,3,FALSE)</f>
        <v>24</v>
      </c>
      <c r="R705" s="7" t="str">
        <f>VLOOKUP(A705,'New Data'!A:E,4,FALSE)</f>
        <v>Oregon</v>
      </c>
      <c r="S705" s="9">
        <f>VLOOKUP(A705,'New Data'!A:E,5,FALSE)</f>
        <v>45555</v>
      </c>
      <c r="T705" s="10">
        <f t="shared" si="3"/>
        <v>310.1876636</v>
      </c>
      <c r="U705" s="11">
        <f t="shared" si="4"/>
        <v>0.002693734265</v>
      </c>
      <c r="V705" s="12">
        <f t="shared" si="5"/>
        <v>1.844159712</v>
      </c>
      <c r="W705" s="10">
        <f t="shared" si="6"/>
        <v>4.967676207</v>
      </c>
      <c r="X705" s="11">
        <f t="shared" si="7"/>
        <v>0.001601506698</v>
      </c>
    </row>
    <row r="706">
      <c r="A706" s="7" t="str">
        <f t="shared" si="1"/>
        <v>DIVZD4914F</v>
      </c>
      <c r="B706" s="2" t="s">
        <v>1841</v>
      </c>
      <c r="C706" s="2" t="s">
        <v>1842</v>
      </c>
      <c r="D706" s="7" t="str">
        <f t="shared" si="2"/>
        <v>300x250 </v>
      </c>
      <c r="E706" s="2" t="s">
        <v>1843</v>
      </c>
      <c r="F706" s="2" t="s">
        <v>41</v>
      </c>
      <c r="G706" s="8" t="s">
        <v>449</v>
      </c>
      <c r="H706" s="2" t="s">
        <v>48</v>
      </c>
      <c r="I706" s="2" t="s">
        <v>31</v>
      </c>
      <c r="J706" s="2">
        <v>335664.0</v>
      </c>
      <c r="K706" s="2">
        <v>852.0</v>
      </c>
      <c r="L706" s="2">
        <v>148742.0</v>
      </c>
      <c r="M706" s="2">
        <v>313071.0</v>
      </c>
      <c r="N706" s="2">
        <v>25.0</v>
      </c>
      <c r="O706" s="3">
        <v>1542.500216</v>
      </c>
      <c r="P706" s="7" t="str">
        <f>VLOOKUP(A706,'New Data'!A:E,2,FALSE)</f>
        <v>Male</v>
      </c>
      <c r="Q706" s="7">
        <f>VLOOKUP(A706,'New Data'!A:E,3,FALSE)</f>
        <v>61</v>
      </c>
      <c r="R706" s="7" t="str">
        <f>VLOOKUP(A706,'New Data'!A:E,4,FALSE)</f>
        <v>North Dakota</v>
      </c>
      <c r="S706" s="9">
        <f>VLOOKUP(A706,'New Data'!A:E,5,FALSE)</f>
        <v>45375</v>
      </c>
      <c r="T706" s="10">
        <f t="shared" si="3"/>
        <v>61.70000864</v>
      </c>
      <c r="U706" s="11">
        <f t="shared" si="4"/>
        <v>0.002538252538</v>
      </c>
      <c r="V706" s="12">
        <f t="shared" si="5"/>
        <v>1.810446263</v>
      </c>
      <c r="W706" s="10">
        <f t="shared" si="6"/>
        <v>4.595369822</v>
      </c>
      <c r="X706" s="11">
        <f t="shared" si="7"/>
        <v>0.007447924115</v>
      </c>
    </row>
    <row r="707">
      <c r="A707" s="7" t="str">
        <f t="shared" si="1"/>
        <v>MPRAX9910J</v>
      </c>
      <c r="B707" s="2" t="s">
        <v>2090</v>
      </c>
      <c r="C707" s="2" t="s">
        <v>2091</v>
      </c>
      <c r="D707" s="7" t="str">
        <f t="shared" si="2"/>
        <v>300x250 </v>
      </c>
      <c r="E707" s="2" t="s">
        <v>2092</v>
      </c>
      <c r="F707" s="2" t="s">
        <v>66</v>
      </c>
      <c r="G707" s="8" t="s">
        <v>449</v>
      </c>
      <c r="H707" s="2" t="s">
        <v>48</v>
      </c>
      <c r="I707" s="2" t="s">
        <v>53</v>
      </c>
      <c r="J707" s="2">
        <v>307888.0</v>
      </c>
      <c r="K707" s="2">
        <v>863.0</v>
      </c>
      <c r="L707" s="2">
        <v>134959.0</v>
      </c>
      <c r="M707" s="2">
        <v>274790.0</v>
      </c>
      <c r="N707" s="2">
        <v>11.0</v>
      </c>
      <c r="O707" s="3">
        <v>1559.643865</v>
      </c>
      <c r="P707" s="7" t="str">
        <f>VLOOKUP(A707,'New Data'!A:E,2,FALSE)</f>
        <v>Male</v>
      </c>
      <c r="Q707" s="7">
        <f>VLOOKUP(A707,'New Data'!A:E,3,FALSE)</f>
        <v>25</v>
      </c>
      <c r="R707" s="7" t="str">
        <f>VLOOKUP(A707,'New Data'!A:E,4,FALSE)</f>
        <v>Minnesota</v>
      </c>
      <c r="S707" s="9">
        <f>VLOOKUP(A707,'New Data'!A:E,5,FALSE)</f>
        <v>45564</v>
      </c>
      <c r="T707" s="10">
        <f t="shared" si="3"/>
        <v>141.7858059</v>
      </c>
      <c r="U707" s="11">
        <f t="shared" si="4"/>
        <v>0.002802967313</v>
      </c>
      <c r="V707" s="12">
        <f t="shared" si="5"/>
        <v>1.80723507</v>
      </c>
      <c r="W707" s="10">
        <f t="shared" si="6"/>
        <v>5.065620826</v>
      </c>
      <c r="X707" s="11">
        <f t="shared" si="7"/>
        <v>0.003572727745</v>
      </c>
    </row>
    <row r="708">
      <c r="A708" s="7" t="str">
        <f t="shared" si="1"/>
        <v>PWPQP4253T</v>
      </c>
      <c r="B708" s="2" t="s">
        <v>938</v>
      </c>
      <c r="C708" s="2" t="s">
        <v>939</v>
      </c>
      <c r="D708" s="7" t="str">
        <f t="shared" si="2"/>
        <v>320x50 </v>
      </c>
      <c r="E708" s="2" t="s">
        <v>940</v>
      </c>
      <c r="F708" s="2" t="s">
        <v>66</v>
      </c>
      <c r="G708" s="8" t="s">
        <v>449</v>
      </c>
      <c r="H708" s="2" t="s">
        <v>48</v>
      </c>
      <c r="I708" s="2" t="s">
        <v>31</v>
      </c>
      <c r="J708" s="2">
        <v>507889.0</v>
      </c>
      <c r="K708" s="2">
        <v>823.0</v>
      </c>
      <c r="L708" s="2">
        <v>176329.0</v>
      </c>
      <c r="M708" s="2">
        <v>450103.0</v>
      </c>
      <c r="N708" s="2">
        <v>78.0</v>
      </c>
      <c r="O708" s="3">
        <v>1440.745362</v>
      </c>
      <c r="P708" s="7" t="str">
        <f>VLOOKUP(A708,'New Data'!A:E,2,FALSE)</f>
        <v>Female</v>
      </c>
      <c r="Q708" s="7">
        <f>VLOOKUP(A708,'New Data'!A:E,3,FALSE)</f>
        <v>56</v>
      </c>
      <c r="R708" s="7" t="str">
        <f>VLOOKUP(A708,'New Data'!A:E,4,FALSE)</f>
        <v>Louisiana</v>
      </c>
      <c r="S708" s="9">
        <f>VLOOKUP(A708,'New Data'!A:E,5,FALSE)</f>
        <v>45174</v>
      </c>
      <c r="T708" s="10">
        <f t="shared" si="3"/>
        <v>18.47109438</v>
      </c>
      <c r="U708" s="11">
        <f t="shared" si="4"/>
        <v>0.001620432811</v>
      </c>
      <c r="V708" s="12">
        <f t="shared" si="5"/>
        <v>1.750601898</v>
      </c>
      <c r="W708" s="10">
        <f t="shared" si="6"/>
        <v>2.836732755</v>
      </c>
      <c r="X708" s="11">
        <f t="shared" si="7"/>
        <v>0.01535768642</v>
      </c>
    </row>
    <row r="709">
      <c r="A709" s="7" t="str">
        <f t="shared" si="1"/>
        <v>TQOZR1674Z</v>
      </c>
      <c r="B709" s="2" t="s">
        <v>2201</v>
      </c>
      <c r="C709" s="2" t="s">
        <v>2202</v>
      </c>
      <c r="D709" s="7" t="str">
        <f t="shared" si="2"/>
        <v>320x50 </v>
      </c>
      <c r="E709" s="2" t="s">
        <v>2203</v>
      </c>
      <c r="F709" s="2" t="s">
        <v>66</v>
      </c>
      <c r="G709" s="8" t="s">
        <v>871</v>
      </c>
      <c r="H709" s="2" t="s">
        <v>30</v>
      </c>
      <c r="I709" s="2" t="s">
        <v>31</v>
      </c>
      <c r="J709" s="2">
        <v>654902.0</v>
      </c>
      <c r="K709" s="2">
        <v>1874.0</v>
      </c>
      <c r="L709" s="2">
        <v>40733.0</v>
      </c>
      <c r="M709" s="2">
        <v>477114.0</v>
      </c>
      <c r="N709" s="2">
        <v>14.0</v>
      </c>
      <c r="O709" s="3">
        <v>3178.610315</v>
      </c>
      <c r="P709" s="7" t="str">
        <f>VLOOKUP(A709,'New Data'!A:E,2,FALSE)</f>
        <v>Female</v>
      </c>
      <c r="Q709" s="7">
        <f>VLOOKUP(A709,'New Data'!A:E,3,FALSE)</f>
        <v>46</v>
      </c>
      <c r="R709" s="7" t="str">
        <f>VLOOKUP(A709,'New Data'!A:E,4,FALSE)</f>
        <v>Nevada</v>
      </c>
      <c r="S709" s="9">
        <f>VLOOKUP(A709,'New Data'!A:E,5,FALSE)</f>
        <v>45077</v>
      </c>
      <c r="T709" s="10">
        <f t="shared" si="3"/>
        <v>227.0435939</v>
      </c>
      <c r="U709" s="11">
        <f t="shared" si="4"/>
        <v>0.002861496835</v>
      </c>
      <c r="V709" s="12">
        <f t="shared" si="5"/>
        <v>1.696163455</v>
      </c>
      <c r="W709" s="10">
        <f t="shared" si="6"/>
        <v>4.853566358</v>
      </c>
      <c r="X709" s="11">
        <f t="shared" si="7"/>
        <v>0.002137724423</v>
      </c>
    </row>
    <row r="710">
      <c r="A710" s="7" t="str">
        <f t="shared" si="1"/>
        <v>SWROB3634I</v>
      </c>
      <c r="B710" s="2" t="s">
        <v>1919</v>
      </c>
      <c r="C710" s="2" t="s">
        <v>1920</v>
      </c>
      <c r="D710" s="7" t="str">
        <f t="shared" si="2"/>
        <v>300x250 </v>
      </c>
      <c r="E710" s="2" t="s">
        <v>1921</v>
      </c>
      <c r="F710" s="2" t="s">
        <v>66</v>
      </c>
      <c r="G710" s="8" t="s">
        <v>181</v>
      </c>
      <c r="H710" s="2" t="s">
        <v>48</v>
      </c>
      <c r="I710" s="2" t="s">
        <v>31</v>
      </c>
      <c r="J710" s="2">
        <v>1956642.0</v>
      </c>
      <c r="K710" s="2">
        <v>4563.0</v>
      </c>
      <c r="L710" s="2">
        <v>981461.0</v>
      </c>
      <c r="M710" s="2">
        <v>1731673.0</v>
      </c>
      <c r="N710" s="2">
        <v>106.0</v>
      </c>
      <c r="O710" s="3">
        <v>7730.240616</v>
      </c>
      <c r="P710" s="7" t="str">
        <f>VLOOKUP(A710,'New Data'!A:E,2,FALSE)</f>
        <v>Male</v>
      </c>
      <c r="Q710" s="7">
        <f>VLOOKUP(A710,'New Data'!A:E,3,FALSE)</f>
        <v>45</v>
      </c>
      <c r="R710" s="7" t="str">
        <f>VLOOKUP(A710,'New Data'!A:E,4,FALSE)</f>
        <v>Mississippi</v>
      </c>
      <c r="S710" s="9">
        <f>VLOOKUP(A710,'New Data'!A:E,5,FALSE)</f>
        <v>45346</v>
      </c>
      <c r="T710" s="10">
        <f t="shared" si="3"/>
        <v>72.92679826</v>
      </c>
      <c r="U710" s="11">
        <f t="shared" si="4"/>
        <v>0.002332056656</v>
      </c>
      <c r="V710" s="12">
        <f t="shared" si="5"/>
        <v>1.694113657</v>
      </c>
      <c r="W710" s="10">
        <f t="shared" si="6"/>
        <v>3.95076903</v>
      </c>
      <c r="X710" s="11">
        <f t="shared" si="7"/>
        <v>0.005417444786</v>
      </c>
    </row>
    <row r="711">
      <c r="A711" s="7" t="str">
        <f t="shared" si="1"/>
        <v>MDRXP7045D</v>
      </c>
      <c r="B711" s="2" t="s">
        <v>1512</v>
      </c>
      <c r="C711" s="2" t="s">
        <v>1513</v>
      </c>
      <c r="D711" s="7" t="str">
        <f t="shared" si="2"/>
        <v>300x250 </v>
      </c>
      <c r="E711" s="2" t="s">
        <v>1514</v>
      </c>
      <c r="F711" s="2" t="s">
        <v>36</v>
      </c>
      <c r="G711" s="8" t="s">
        <v>871</v>
      </c>
      <c r="H711" s="2" t="s">
        <v>239</v>
      </c>
      <c r="I711" s="2" t="s">
        <v>31</v>
      </c>
      <c r="J711" s="2">
        <v>253577.0</v>
      </c>
      <c r="K711" s="2">
        <v>890.0</v>
      </c>
      <c r="L711" s="2">
        <v>66972.0</v>
      </c>
      <c r="M711" s="2">
        <v>191183.0</v>
      </c>
      <c r="N711" s="2">
        <v>44.0</v>
      </c>
      <c r="O711" s="3">
        <v>1493.074494</v>
      </c>
      <c r="P711" s="7" t="str">
        <f>VLOOKUP(A711,'New Data'!A:E,2,FALSE)</f>
        <v>Male</v>
      </c>
      <c r="Q711" s="7">
        <f>VLOOKUP(A711,'New Data'!A:E,3,FALSE)</f>
        <v>40</v>
      </c>
      <c r="R711" s="7" t="str">
        <f>VLOOKUP(A711,'New Data'!A:E,4,FALSE)</f>
        <v>Utah</v>
      </c>
      <c r="S711" s="9">
        <f>VLOOKUP(A711,'New Data'!A:E,5,FALSE)</f>
        <v>45092</v>
      </c>
      <c r="T711" s="10">
        <f t="shared" si="3"/>
        <v>33.93351123</v>
      </c>
      <c r="U711" s="11">
        <f t="shared" si="4"/>
        <v>0.003509782039</v>
      </c>
      <c r="V711" s="12">
        <f t="shared" si="5"/>
        <v>1.677611791</v>
      </c>
      <c r="W711" s="10">
        <f t="shared" si="6"/>
        <v>5.888051732</v>
      </c>
      <c r="X711" s="11">
        <f t="shared" si="7"/>
        <v>0.01735173143</v>
      </c>
    </row>
    <row r="712">
      <c r="A712" s="7" t="str">
        <f t="shared" si="1"/>
        <v>IBXAA5591O</v>
      </c>
      <c r="B712" s="2" t="s">
        <v>2304</v>
      </c>
      <c r="C712" s="2" t="s">
        <v>2305</v>
      </c>
      <c r="D712" s="7" t="str">
        <f t="shared" si="2"/>
        <v>300x250 </v>
      </c>
      <c r="E712" s="2" t="s">
        <v>1076</v>
      </c>
      <c r="F712" s="2" t="s">
        <v>36</v>
      </c>
      <c r="G712" s="8" t="s">
        <v>449</v>
      </c>
      <c r="H712" s="2" t="s">
        <v>30</v>
      </c>
      <c r="I712" s="2" t="s">
        <v>31</v>
      </c>
      <c r="J712" s="2">
        <v>421110.0</v>
      </c>
      <c r="K712" s="2">
        <v>984.0</v>
      </c>
      <c r="L712" s="2">
        <v>212140.0</v>
      </c>
      <c r="M712" s="2">
        <v>389474.0</v>
      </c>
      <c r="N712" s="2">
        <v>4.0</v>
      </c>
      <c r="O712" s="3">
        <v>1635.920216</v>
      </c>
      <c r="P712" s="7" t="str">
        <f>VLOOKUP(A712,'New Data'!A:E,2,FALSE)</f>
        <v>Male</v>
      </c>
      <c r="Q712" s="7">
        <f>VLOOKUP(A712,'New Data'!A:E,3,FALSE)</f>
        <v>25</v>
      </c>
      <c r="R712" s="7" t="str">
        <f>VLOOKUP(A712,'New Data'!A:E,4,FALSE)</f>
        <v>Missouri</v>
      </c>
      <c r="S712" s="9">
        <f>VLOOKUP(A712,'New Data'!A:E,5,FALSE)</f>
        <v>45406</v>
      </c>
      <c r="T712" s="10">
        <f t="shared" si="3"/>
        <v>408.980054</v>
      </c>
      <c r="U712" s="11">
        <f t="shared" si="4"/>
        <v>0.002336681627</v>
      </c>
      <c r="V712" s="12">
        <f t="shared" si="5"/>
        <v>1.662520545</v>
      </c>
      <c r="W712" s="10">
        <f t="shared" si="6"/>
        <v>3.884781212</v>
      </c>
      <c r="X712" s="11">
        <f t="shared" si="7"/>
        <v>0.0009498705801</v>
      </c>
    </row>
    <row r="713">
      <c r="A713" s="7" t="str">
        <f t="shared" si="1"/>
        <v>YBMER8440V</v>
      </c>
      <c r="B713" s="2" t="s">
        <v>1970</v>
      </c>
      <c r="C713" s="2" t="s">
        <v>1971</v>
      </c>
      <c r="D713" s="7" t="str">
        <f t="shared" si="2"/>
        <v>320x50 </v>
      </c>
      <c r="E713" s="2" t="s">
        <v>1972</v>
      </c>
      <c r="F713" s="2" t="s">
        <v>36</v>
      </c>
      <c r="G713" s="8" t="s">
        <v>689</v>
      </c>
      <c r="H713" s="2" t="s">
        <v>71</v>
      </c>
      <c r="I713" s="2" t="s">
        <v>31</v>
      </c>
      <c r="J713" s="2">
        <v>481526.0</v>
      </c>
      <c r="K713" s="2">
        <v>1235.0</v>
      </c>
      <c r="L713" s="2">
        <v>396802.0</v>
      </c>
      <c r="M713" s="2">
        <v>437639.0</v>
      </c>
      <c r="N713" s="2">
        <v>23.0</v>
      </c>
      <c r="O713" s="3">
        <v>2037.865594</v>
      </c>
      <c r="P713" s="7" t="str">
        <f>VLOOKUP(A713,'New Data'!A:E,2,FALSE)</f>
        <v>Male</v>
      </c>
      <c r="Q713" s="7">
        <f>VLOOKUP(A713,'New Data'!A:E,3,FALSE)</f>
        <v>58</v>
      </c>
      <c r="R713" s="7" t="str">
        <f>VLOOKUP(A713,'New Data'!A:E,4,FALSE)</f>
        <v>Arkansas</v>
      </c>
      <c r="S713" s="9">
        <f>VLOOKUP(A713,'New Data'!A:E,5,FALSE)</f>
        <v>45275</v>
      </c>
      <c r="T713" s="10">
        <f t="shared" si="3"/>
        <v>88.60285191</v>
      </c>
      <c r="U713" s="11">
        <f t="shared" si="4"/>
        <v>0.002564762858</v>
      </c>
      <c r="V713" s="12">
        <f t="shared" si="5"/>
        <v>1.650093598</v>
      </c>
      <c r="W713" s="10">
        <f t="shared" si="6"/>
        <v>4.232098773</v>
      </c>
      <c r="X713" s="11">
        <f t="shared" si="7"/>
        <v>0.004776481436</v>
      </c>
    </row>
    <row r="714">
      <c r="A714" s="7" t="str">
        <f t="shared" si="1"/>
        <v>AFMSM7834H</v>
      </c>
      <c r="B714" s="2" t="s">
        <v>2215</v>
      </c>
      <c r="C714" s="2" t="s">
        <v>2216</v>
      </c>
      <c r="D714" s="7" t="str">
        <f t="shared" si="2"/>
        <v>320x50 </v>
      </c>
      <c r="E714" s="2" t="s">
        <v>2217</v>
      </c>
      <c r="F714" s="2" t="s">
        <v>66</v>
      </c>
      <c r="G714" s="8" t="s">
        <v>387</v>
      </c>
      <c r="H714" s="2" t="s">
        <v>62</v>
      </c>
      <c r="I714" s="2" t="s">
        <v>31</v>
      </c>
      <c r="J714" s="2">
        <v>1601933.0</v>
      </c>
      <c r="K714" s="2">
        <v>4265.0</v>
      </c>
      <c r="L714" s="2">
        <v>1135085.0</v>
      </c>
      <c r="M714" s="2">
        <v>1487426.0</v>
      </c>
      <c r="N714" s="2">
        <v>29.0</v>
      </c>
      <c r="O714" s="3">
        <v>6785.70979</v>
      </c>
      <c r="P714" s="7" t="str">
        <f>VLOOKUP(A714,'New Data'!A:E,2,FALSE)</f>
        <v>Male</v>
      </c>
      <c r="Q714" s="7">
        <f>VLOOKUP(A714,'New Data'!A:E,3,FALSE)</f>
        <v>59</v>
      </c>
      <c r="R714" s="7" t="str">
        <f>VLOOKUP(A714,'New Data'!A:E,4,FALSE)</f>
        <v>Montana</v>
      </c>
      <c r="S714" s="9">
        <f>VLOOKUP(A714,'New Data'!A:E,5,FALSE)</f>
        <v>45487</v>
      </c>
      <c r="T714" s="10">
        <f t="shared" si="3"/>
        <v>233.9899928</v>
      </c>
      <c r="U714" s="11">
        <f t="shared" si="4"/>
        <v>0.002662408478</v>
      </c>
      <c r="V714" s="12">
        <f t="shared" si="5"/>
        <v>1.591022225</v>
      </c>
      <c r="W714" s="10">
        <f t="shared" si="6"/>
        <v>4.23595106</v>
      </c>
      <c r="X714" s="11">
        <f t="shared" si="7"/>
        <v>0.001810312916</v>
      </c>
    </row>
    <row r="715">
      <c r="A715" s="7" t="str">
        <f t="shared" si="1"/>
        <v>YFRQE4602U</v>
      </c>
      <c r="B715" s="2" t="s">
        <v>2005</v>
      </c>
      <c r="C715" s="2" t="s">
        <v>2006</v>
      </c>
      <c r="D715" s="7" t="str">
        <f t="shared" si="2"/>
        <v>300x250 </v>
      </c>
      <c r="E715" s="2" t="s">
        <v>2007</v>
      </c>
      <c r="F715" s="2" t="s">
        <v>36</v>
      </c>
      <c r="G715" s="8" t="s">
        <v>449</v>
      </c>
      <c r="H715" s="2" t="s">
        <v>139</v>
      </c>
      <c r="I715" s="2" t="s">
        <v>31</v>
      </c>
      <c r="J715" s="2">
        <v>1767940.0</v>
      </c>
      <c r="K715" s="2">
        <v>4852.0</v>
      </c>
      <c r="L715" s="2">
        <v>881525.0</v>
      </c>
      <c r="M715" s="2">
        <v>1550866.0</v>
      </c>
      <c r="N715" s="2">
        <v>78.0</v>
      </c>
      <c r="O715" s="3">
        <v>7511.656191</v>
      </c>
      <c r="P715" s="7" t="str">
        <f>VLOOKUP(A715,'New Data'!A:E,2,FALSE)</f>
        <v>Male</v>
      </c>
      <c r="Q715" s="7">
        <f>VLOOKUP(A715,'New Data'!A:E,3,FALSE)</f>
        <v>35</v>
      </c>
      <c r="R715" s="7" t="str">
        <f>VLOOKUP(A715,'New Data'!A:E,4,FALSE)</f>
        <v>Ohio</v>
      </c>
      <c r="S715" s="9">
        <f>VLOOKUP(A715,'New Data'!A:E,5,FALSE)</f>
        <v>45083</v>
      </c>
      <c r="T715" s="10">
        <f t="shared" si="3"/>
        <v>96.3032845</v>
      </c>
      <c r="U715" s="11">
        <f t="shared" si="4"/>
        <v>0.002744437028</v>
      </c>
      <c r="V715" s="12">
        <f t="shared" si="5"/>
        <v>1.548156676</v>
      </c>
      <c r="W715" s="10">
        <f t="shared" si="6"/>
        <v>4.248818507</v>
      </c>
      <c r="X715" s="11">
        <f t="shared" si="7"/>
        <v>0.004411914431</v>
      </c>
    </row>
    <row r="716">
      <c r="A716" s="7" t="str">
        <f t="shared" si="1"/>
        <v>ZQQVT1648U</v>
      </c>
      <c r="B716" s="2" t="s">
        <v>2062</v>
      </c>
      <c r="C716" s="2" t="s">
        <v>2063</v>
      </c>
      <c r="D716" s="7" t="str">
        <f t="shared" si="2"/>
        <v>300x250 </v>
      </c>
      <c r="E716" s="2" t="s">
        <v>2064</v>
      </c>
      <c r="F716" s="2" t="s">
        <v>66</v>
      </c>
      <c r="G716" s="8" t="s">
        <v>29</v>
      </c>
      <c r="H716" s="2" t="s">
        <v>139</v>
      </c>
      <c r="I716" s="2" t="s">
        <v>31</v>
      </c>
      <c r="J716" s="2">
        <v>435848.0</v>
      </c>
      <c r="K716" s="2">
        <v>1058.0</v>
      </c>
      <c r="L716" s="2">
        <v>274912.0</v>
      </c>
      <c r="M716" s="2">
        <v>415601.0</v>
      </c>
      <c r="N716" s="2">
        <v>15.0</v>
      </c>
      <c r="O716" s="3">
        <v>1554.439959</v>
      </c>
      <c r="P716" s="7" t="str">
        <f>VLOOKUP(A716,'New Data'!A:E,2,FALSE)</f>
        <v>Female</v>
      </c>
      <c r="Q716" s="7">
        <f>VLOOKUP(A716,'New Data'!A:E,3,FALSE)</f>
        <v>41</v>
      </c>
      <c r="R716" s="7" t="str">
        <f>VLOOKUP(A716,'New Data'!A:E,4,FALSE)</f>
        <v>Montana</v>
      </c>
      <c r="S716" s="9">
        <f>VLOOKUP(A716,'New Data'!A:E,5,FALSE)</f>
        <v>45507</v>
      </c>
      <c r="T716" s="10">
        <f t="shared" si="3"/>
        <v>103.6293306</v>
      </c>
      <c r="U716" s="11">
        <f t="shared" si="4"/>
        <v>0.002427451772</v>
      </c>
      <c r="V716" s="12">
        <f t="shared" si="5"/>
        <v>1.469224914</v>
      </c>
      <c r="W716" s="10">
        <f t="shared" si="6"/>
        <v>3.566472621</v>
      </c>
      <c r="X716" s="11">
        <f t="shared" si="7"/>
        <v>0.003441566785</v>
      </c>
    </row>
    <row r="717">
      <c r="A717" s="7" t="str">
        <f t="shared" si="1"/>
        <v>XJCCK3495N</v>
      </c>
      <c r="B717" s="2" t="s">
        <v>2319</v>
      </c>
      <c r="C717" s="2" t="s">
        <v>2320</v>
      </c>
      <c r="D717" s="7" t="str">
        <f t="shared" si="2"/>
        <v>300x250 </v>
      </c>
      <c r="E717" s="2" t="s">
        <v>1255</v>
      </c>
      <c r="F717" s="2" t="s">
        <v>36</v>
      </c>
      <c r="G717" s="8" t="s">
        <v>871</v>
      </c>
      <c r="H717" s="2" t="s">
        <v>71</v>
      </c>
      <c r="I717" s="2" t="s">
        <v>31</v>
      </c>
      <c r="J717" s="2">
        <v>564387.0</v>
      </c>
      <c r="K717" s="2">
        <v>1984.0</v>
      </c>
      <c r="L717" s="2">
        <v>78234.0</v>
      </c>
      <c r="M717" s="2">
        <v>438695.0</v>
      </c>
      <c r="N717" s="2">
        <v>6.0</v>
      </c>
      <c r="O717" s="3">
        <v>2712.379678</v>
      </c>
      <c r="P717" s="7" t="str">
        <f>VLOOKUP(A717,'New Data'!A:E,2,FALSE)</f>
        <v>Male</v>
      </c>
      <c r="Q717" s="7">
        <f>VLOOKUP(A717,'New Data'!A:E,3,FALSE)</f>
        <v>36</v>
      </c>
      <c r="R717" s="7" t="str">
        <f>VLOOKUP(A717,'New Data'!A:E,4,FALSE)</f>
        <v>South Carolina</v>
      </c>
      <c r="S717" s="9">
        <f>VLOOKUP(A717,'New Data'!A:E,5,FALSE)</f>
        <v>45134</v>
      </c>
      <c r="T717" s="10">
        <f t="shared" si="3"/>
        <v>452.0632797</v>
      </c>
      <c r="U717" s="11">
        <f t="shared" si="4"/>
        <v>0.00351531839</v>
      </c>
      <c r="V717" s="12">
        <f t="shared" si="5"/>
        <v>1.367126854</v>
      </c>
      <c r="W717" s="10">
        <f t="shared" si="6"/>
        <v>4.80588617</v>
      </c>
      <c r="X717" s="11">
        <f t="shared" si="7"/>
        <v>0.001063100319</v>
      </c>
    </row>
    <row r="718">
      <c r="A718" s="7" t="str">
        <f t="shared" si="1"/>
        <v>HWUEF0767X</v>
      </c>
      <c r="B718" s="2" t="s">
        <v>2254</v>
      </c>
      <c r="C718" s="2" t="s">
        <v>2255</v>
      </c>
      <c r="D718" s="7" t="str">
        <f t="shared" si="2"/>
        <v>300x250 </v>
      </c>
      <c r="E718" s="2" t="s">
        <v>1554</v>
      </c>
      <c r="F718" s="2" t="s">
        <v>28</v>
      </c>
      <c r="G718" s="8" t="s">
        <v>181</v>
      </c>
      <c r="H718" s="2" t="s">
        <v>30</v>
      </c>
      <c r="I718" s="2" t="s">
        <v>31</v>
      </c>
      <c r="J718" s="2">
        <v>482834.0</v>
      </c>
      <c r="K718" s="2">
        <v>1269.0</v>
      </c>
      <c r="L718" s="2">
        <v>292059.0</v>
      </c>
      <c r="M718" s="2">
        <v>428761.0</v>
      </c>
      <c r="N718" s="2">
        <v>7.0</v>
      </c>
      <c r="O718" s="3">
        <v>1594.463397</v>
      </c>
      <c r="P718" s="7" t="str">
        <f>VLOOKUP(A718,'New Data'!A:E,2,FALSE)</f>
        <v>Male</v>
      </c>
      <c r="Q718" s="7">
        <f>VLOOKUP(A718,'New Data'!A:E,3,FALSE)</f>
        <v>24</v>
      </c>
      <c r="R718" s="7" t="str">
        <f>VLOOKUP(A718,'New Data'!A:E,4,FALSE)</f>
        <v>Georgia</v>
      </c>
      <c r="S718" s="9">
        <f>VLOOKUP(A718,'New Data'!A:E,5,FALSE)</f>
        <v>45551</v>
      </c>
      <c r="T718" s="10">
        <f t="shared" si="3"/>
        <v>227.7804853</v>
      </c>
      <c r="U718" s="11">
        <f t="shared" si="4"/>
        <v>0.002628232477</v>
      </c>
      <c r="V718" s="12">
        <f t="shared" si="5"/>
        <v>1.256472338</v>
      </c>
      <c r="W718" s="10">
        <f t="shared" si="6"/>
        <v>3.302301406</v>
      </c>
      <c r="X718" s="11">
        <f t="shared" si="7"/>
        <v>0.001449773628</v>
      </c>
    </row>
    <row r="719">
      <c r="A719" s="7" t="str">
        <f t="shared" si="1"/>
        <v>QUAZP4763Z</v>
      </c>
      <c r="B719" s="2" t="s">
        <v>2209</v>
      </c>
      <c r="C719" s="2" t="s">
        <v>2210</v>
      </c>
      <c r="D719" s="7" t="str">
        <f t="shared" si="2"/>
        <v>300x250 </v>
      </c>
      <c r="E719" s="2" t="s">
        <v>2211</v>
      </c>
      <c r="F719" s="2" t="s">
        <v>28</v>
      </c>
      <c r="G719" s="8" t="s">
        <v>326</v>
      </c>
      <c r="H719" s="2" t="s">
        <v>30</v>
      </c>
      <c r="I719" s="2" t="s">
        <v>31</v>
      </c>
      <c r="J719" s="2">
        <v>756687.0</v>
      </c>
      <c r="K719" s="2">
        <v>1984.0</v>
      </c>
      <c r="L719" s="2">
        <v>442979.0</v>
      </c>
      <c r="M719" s="2">
        <v>611813.0</v>
      </c>
      <c r="N719" s="2">
        <v>14.0</v>
      </c>
      <c r="O719" s="3">
        <v>2452.997504</v>
      </c>
      <c r="P719" s="7" t="str">
        <f>VLOOKUP(A719,'New Data'!A:E,2,FALSE)</f>
        <v>Male</v>
      </c>
      <c r="Q719" s="7">
        <f>VLOOKUP(A719,'New Data'!A:E,3,FALSE)</f>
        <v>30</v>
      </c>
      <c r="R719" s="7" t="str">
        <f>VLOOKUP(A719,'New Data'!A:E,4,FALSE)</f>
        <v>Massachusetts</v>
      </c>
      <c r="S719" s="9">
        <f>VLOOKUP(A719,'New Data'!A:E,5,FALSE)</f>
        <v>45127</v>
      </c>
      <c r="T719" s="10">
        <f t="shared" si="3"/>
        <v>175.2141074</v>
      </c>
      <c r="U719" s="11">
        <f t="shared" si="4"/>
        <v>0.002621955974</v>
      </c>
      <c r="V719" s="12">
        <f t="shared" si="5"/>
        <v>1.236389871</v>
      </c>
      <c r="W719" s="10">
        <f t="shared" si="6"/>
        <v>3.241759808</v>
      </c>
      <c r="X719" s="11">
        <f t="shared" si="7"/>
        <v>0.001850170546</v>
      </c>
    </row>
    <row r="720">
      <c r="A720" s="7" t="str">
        <f t="shared" si="1"/>
        <v>NOKCJ7278U</v>
      </c>
      <c r="B720" s="2" t="s">
        <v>2302</v>
      </c>
      <c r="C720" s="2" t="s">
        <v>2303</v>
      </c>
      <c r="D720" s="7" t="str">
        <f t="shared" si="2"/>
        <v>300x250 </v>
      </c>
      <c r="E720" s="2" t="s">
        <v>789</v>
      </c>
      <c r="F720" s="2" t="s">
        <v>36</v>
      </c>
      <c r="G720" s="8" t="s">
        <v>181</v>
      </c>
      <c r="H720" s="2" t="s">
        <v>62</v>
      </c>
      <c r="I720" s="2" t="s">
        <v>31</v>
      </c>
      <c r="J720" s="2">
        <v>1720462.0</v>
      </c>
      <c r="K720" s="2">
        <v>4865.0</v>
      </c>
      <c r="L720" s="2">
        <v>940296.0</v>
      </c>
      <c r="M720" s="2">
        <v>1516537.0</v>
      </c>
      <c r="N720" s="2">
        <v>20.0</v>
      </c>
      <c r="O720" s="3">
        <v>5906.464967</v>
      </c>
      <c r="P720" s="7" t="str">
        <f>VLOOKUP(A720,'New Data'!A:E,2,FALSE)</f>
        <v>Male</v>
      </c>
      <c r="Q720" s="7">
        <f>VLOOKUP(A720,'New Data'!A:E,3,FALSE)</f>
        <v>36</v>
      </c>
      <c r="R720" s="7" t="str">
        <f>VLOOKUP(A720,'New Data'!A:E,4,FALSE)</f>
        <v>Indiana</v>
      </c>
      <c r="S720" s="9">
        <f>VLOOKUP(A720,'New Data'!A:E,5,FALSE)</f>
        <v>45411</v>
      </c>
      <c r="T720" s="10">
        <f t="shared" si="3"/>
        <v>295.3232484</v>
      </c>
      <c r="U720" s="11">
        <f t="shared" si="4"/>
        <v>0.002827728831</v>
      </c>
      <c r="V720" s="12">
        <f t="shared" si="5"/>
        <v>1.214072963</v>
      </c>
      <c r="W720" s="10">
        <f t="shared" si="6"/>
        <v>3.433069122</v>
      </c>
      <c r="X720" s="11">
        <f t="shared" si="7"/>
        <v>0.001162478451</v>
      </c>
    </row>
    <row r="721">
      <c r="A721" s="7" t="str">
        <f t="shared" si="1"/>
        <v>MKNCM9151D</v>
      </c>
      <c r="B721" s="2" t="s">
        <v>2251</v>
      </c>
      <c r="C721" s="2" t="s">
        <v>2252</v>
      </c>
      <c r="D721" s="7" t="str">
        <f t="shared" si="2"/>
        <v>300x50 </v>
      </c>
      <c r="E721" s="2" t="s">
        <v>2253</v>
      </c>
      <c r="F721" s="2" t="s">
        <v>28</v>
      </c>
      <c r="G721" s="8" t="s">
        <v>181</v>
      </c>
      <c r="H721" s="2" t="s">
        <v>30</v>
      </c>
      <c r="I721" s="2" t="s">
        <v>31</v>
      </c>
      <c r="J721" s="2">
        <v>562103.0</v>
      </c>
      <c r="K721" s="2">
        <v>1450.0</v>
      </c>
      <c r="L721" s="2">
        <v>340616.0</v>
      </c>
      <c r="M721" s="2">
        <v>488921.0</v>
      </c>
      <c r="N721" s="2">
        <v>8.0</v>
      </c>
      <c r="O721" s="3">
        <v>1733.830172</v>
      </c>
      <c r="P721" s="7" t="str">
        <f>VLOOKUP(A721,'New Data'!A:E,2,FALSE)</f>
        <v>Female</v>
      </c>
      <c r="Q721" s="7">
        <f>VLOOKUP(A721,'New Data'!A:E,3,FALSE)</f>
        <v>57</v>
      </c>
      <c r="R721" s="7" t="str">
        <f>VLOOKUP(A721,'New Data'!A:E,4,FALSE)</f>
        <v>Virginia</v>
      </c>
      <c r="S721" s="9">
        <f>VLOOKUP(A721,'New Data'!A:E,5,FALSE)</f>
        <v>45351</v>
      </c>
      <c r="T721" s="10">
        <f t="shared" si="3"/>
        <v>216.7287715</v>
      </c>
      <c r="U721" s="11">
        <f t="shared" si="4"/>
        <v>0.002579598401</v>
      </c>
      <c r="V721" s="12">
        <f t="shared" si="5"/>
        <v>1.195744946</v>
      </c>
      <c r="W721" s="10">
        <f t="shared" si="6"/>
        <v>3.084541751</v>
      </c>
      <c r="X721" s="11">
        <f t="shared" si="7"/>
        <v>0.001423226704</v>
      </c>
    </row>
    <row r="722">
      <c r="A722" s="7" t="str">
        <f t="shared" si="1"/>
        <v>FBZDK4515D</v>
      </c>
      <c r="B722" s="2" t="s">
        <v>2271</v>
      </c>
      <c r="C722" s="2" t="s">
        <v>2272</v>
      </c>
      <c r="D722" s="7" t="str">
        <f t="shared" si="2"/>
        <v>300x250 </v>
      </c>
      <c r="E722" s="2" t="s">
        <v>702</v>
      </c>
      <c r="F722" s="2" t="s">
        <v>41</v>
      </c>
      <c r="G722" s="8" t="s">
        <v>387</v>
      </c>
      <c r="H722" s="2" t="s">
        <v>30</v>
      </c>
      <c r="I722" s="2" t="s">
        <v>31</v>
      </c>
      <c r="J722" s="2">
        <v>554980.0</v>
      </c>
      <c r="K722" s="2">
        <v>1542.0</v>
      </c>
      <c r="L722" s="2">
        <v>323498.0</v>
      </c>
      <c r="M722" s="2">
        <v>467646.0</v>
      </c>
      <c r="N722" s="2">
        <v>8.0</v>
      </c>
      <c r="O722" s="3">
        <v>1600.769588</v>
      </c>
      <c r="P722" s="7" t="str">
        <f>VLOOKUP(A722,'New Data'!A:E,2,FALSE)</f>
        <v>Female</v>
      </c>
      <c r="Q722" s="7">
        <f>VLOOKUP(A722,'New Data'!A:E,3,FALSE)</f>
        <v>61</v>
      </c>
      <c r="R722" s="7" t="str">
        <f>VLOOKUP(A722,'New Data'!A:E,4,FALSE)</f>
        <v>Vermont</v>
      </c>
      <c r="S722" s="9">
        <f>VLOOKUP(A722,'New Data'!A:E,5,FALSE)</f>
        <v>45431</v>
      </c>
      <c r="T722" s="10">
        <f t="shared" si="3"/>
        <v>200.0961985</v>
      </c>
      <c r="U722" s="11">
        <f t="shared" si="4"/>
        <v>0.002778478504</v>
      </c>
      <c r="V722" s="12">
        <f t="shared" si="5"/>
        <v>1.038112573</v>
      </c>
      <c r="W722" s="10">
        <f t="shared" si="6"/>
        <v>2.884373469</v>
      </c>
      <c r="X722" s="11">
        <f t="shared" si="7"/>
        <v>0.001441493387</v>
      </c>
    </row>
    <row r="723">
      <c r="A723" s="7" t="str">
        <f t="shared" si="1"/>
        <v>PJSYV2809B</v>
      </c>
      <c r="B723" s="2" t="s">
        <v>2195</v>
      </c>
      <c r="C723" s="2" t="s">
        <v>2196</v>
      </c>
      <c r="D723" s="7" t="str">
        <f t="shared" si="2"/>
        <v>300x250 </v>
      </c>
      <c r="E723" s="2" t="s">
        <v>2197</v>
      </c>
      <c r="F723" s="2" t="s">
        <v>41</v>
      </c>
      <c r="G723" s="8" t="s">
        <v>449</v>
      </c>
      <c r="H723" s="2" t="s">
        <v>30</v>
      </c>
      <c r="I723" s="2" t="s">
        <v>43</v>
      </c>
      <c r="J723" s="2">
        <v>598460.0</v>
      </c>
      <c r="K723" s="2">
        <v>1654.0</v>
      </c>
      <c r="L723" s="2">
        <v>201153.0</v>
      </c>
      <c r="M723" s="2">
        <v>557263.0</v>
      </c>
      <c r="N723" s="2">
        <v>13.0</v>
      </c>
      <c r="O723" s="3">
        <v>1689.744507</v>
      </c>
      <c r="P723" s="7" t="str">
        <f>VLOOKUP(A723,'New Data'!A:E,2,FALSE)</f>
        <v>Female</v>
      </c>
      <c r="Q723" s="7">
        <f>VLOOKUP(A723,'New Data'!A:E,3,FALSE)</f>
        <v>34</v>
      </c>
      <c r="R723" s="7" t="str">
        <f>VLOOKUP(A723,'New Data'!A:E,4,FALSE)</f>
        <v>Illinois</v>
      </c>
      <c r="S723" s="9">
        <f>VLOOKUP(A723,'New Data'!A:E,5,FALSE)</f>
        <v>45271</v>
      </c>
      <c r="T723" s="10">
        <f t="shared" si="3"/>
        <v>129.9803467</v>
      </c>
      <c r="U723" s="11">
        <f t="shared" si="4"/>
        <v>0.002763760318</v>
      </c>
      <c r="V723" s="12">
        <f t="shared" si="5"/>
        <v>1.021610947</v>
      </c>
      <c r="W723" s="10">
        <f t="shared" si="6"/>
        <v>2.823487797</v>
      </c>
      <c r="X723" s="11">
        <f t="shared" si="7"/>
        <v>0.002172242088</v>
      </c>
    </row>
    <row r="724">
      <c r="A724" s="7" t="str">
        <f t="shared" si="1"/>
        <v>PFARI5934S</v>
      </c>
      <c r="B724" s="2" t="s">
        <v>2309</v>
      </c>
      <c r="C724" s="2" t="s">
        <v>2310</v>
      </c>
      <c r="D724" s="7" t="str">
        <f t="shared" si="2"/>
        <v>300x250 </v>
      </c>
      <c r="E724" s="2" t="s">
        <v>298</v>
      </c>
      <c r="F724" s="2" t="s">
        <v>66</v>
      </c>
      <c r="G724" s="8" t="s">
        <v>449</v>
      </c>
      <c r="H724" s="2" t="s">
        <v>62</v>
      </c>
      <c r="I724" s="2" t="s">
        <v>31</v>
      </c>
      <c r="J724" s="2">
        <v>556152.0</v>
      </c>
      <c r="K724" s="2">
        <v>1867.0</v>
      </c>
      <c r="L724" s="2">
        <v>221833.0</v>
      </c>
      <c r="M724" s="2">
        <v>480882.0</v>
      </c>
      <c r="N724" s="2">
        <v>7.0</v>
      </c>
      <c r="O724" s="3">
        <v>1818.100044</v>
      </c>
      <c r="P724" s="7" t="str">
        <f>VLOOKUP(A724,'New Data'!A:E,2,FALSE)</f>
        <v>Male</v>
      </c>
      <c r="Q724" s="7">
        <f>VLOOKUP(A724,'New Data'!A:E,3,FALSE)</f>
        <v>43</v>
      </c>
      <c r="R724" s="7" t="str">
        <f>VLOOKUP(A724,'New Data'!A:E,4,FALSE)</f>
        <v>Kansas</v>
      </c>
      <c r="S724" s="9">
        <f>VLOOKUP(A724,'New Data'!A:E,5,FALSE)</f>
        <v>45057</v>
      </c>
      <c r="T724" s="10">
        <f t="shared" si="3"/>
        <v>259.7285777</v>
      </c>
      <c r="U724" s="11">
        <f t="shared" si="4"/>
        <v>0.003356995929</v>
      </c>
      <c r="V724" s="12">
        <f t="shared" si="5"/>
        <v>0.9738082721</v>
      </c>
      <c r="W724" s="10">
        <f t="shared" si="6"/>
        <v>3.269070405</v>
      </c>
      <c r="X724" s="11">
        <f t="shared" si="7"/>
        <v>0.001258648715</v>
      </c>
    </row>
    <row r="725">
      <c r="A725" s="7" t="str">
        <f t="shared" si="1"/>
        <v>IDJBP7103Z</v>
      </c>
      <c r="B725" s="2" t="s">
        <v>2321</v>
      </c>
      <c r="C725" s="2" t="s">
        <v>2322</v>
      </c>
      <c r="D725" s="7" t="str">
        <f t="shared" si="2"/>
        <v>300x250 </v>
      </c>
      <c r="E725" s="2" t="s">
        <v>2323</v>
      </c>
      <c r="F725" s="2" t="s">
        <v>36</v>
      </c>
      <c r="G725" s="8" t="s">
        <v>449</v>
      </c>
      <c r="H725" s="2" t="s">
        <v>30</v>
      </c>
      <c r="I725" s="2" t="s">
        <v>31</v>
      </c>
      <c r="J725" s="2">
        <v>1116343.0</v>
      </c>
      <c r="K725" s="2">
        <v>3104.0</v>
      </c>
      <c r="L725" s="2">
        <v>550519.0</v>
      </c>
      <c r="M725" s="2">
        <v>977978.0</v>
      </c>
      <c r="N725" s="2">
        <v>9.0</v>
      </c>
      <c r="O725" s="3">
        <v>2494.217596</v>
      </c>
      <c r="P725" s="7" t="str">
        <f>VLOOKUP(A725,'New Data'!A:E,2,FALSE)</f>
        <v>Male</v>
      </c>
      <c r="Q725" s="7">
        <f>VLOOKUP(A725,'New Data'!A:E,3,FALSE)</f>
        <v>21</v>
      </c>
      <c r="R725" s="7" t="str">
        <f>VLOOKUP(A725,'New Data'!A:E,4,FALSE)</f>
        <v>West Virginia</v>
      </c>
      <c r="S725" s="9">
        <f>VLOOKUP(A725,'New Data'!A:E,5,FALSE)</f>
        <v>45010</v>
      </c>
      <c r="T725" s="10">
        <f t="shared" si="3"/>
        <v>277.1352884</v>
      </c>
      <c r="U725" s="11">
        <f t="shared" si="4"/>
        <v>0.002780507425</v>
      </c>
      <c r="V725" s="12">
        <f t="shared" si="5"/>
        <v>0.8035494832</v>
      </c>
      <c r="W725" s="10">
        <f t="shared" si="6"/>
        <v>2.234275304</v>
      </c>
      <c r="X725" s="11">
        <f t="shared" si="7"/>
        <v>0.000806203828</v>
      </c>
    </row>
    <row r="726">
      <c r="A726" s="7" t="str">
        <f t="shared" si="1"/>
        <v>RAPZK6824L</v>
      </c>
      <c r="B726" s="2" t="s">
        <v>2273</v>
      </c>
      <c r="C726" s="2" t="s">
        <v>2274</v>
      </c>
      <c r="D726" s="7" t="str">
        <f t="shared" si="2"/>
        <v>320x50 </v>
      </c>
      <c r="E726" s="2" t="s">
        <v>2275</v>
      </c>
      <c r="F726" s="2" t="s">
        <v>28</v>
      </c>
      <c r="G726" s="8" t="s">
        <v>181</v>
      </c>
      <c r="H726" s="2" t="s">
        <v>30</v>
      </c>
      <c r="I726" s="2" t="s">
        <v>31</v>
      </c>
      <c r="J726" s="2">
        <v>780475.0</v>
      </c>
      <c r="K726" s="2">
        <v>2186.0</v>
      </c>
      <c r="L726" s="2">
        <v>453974.0</v>
      </c>
      <c r="M726" s="2">
        <v>691696.0</v>
      </c>
      <c r="N726" s="2">
        <v>11.0</v>
      </c>
      <c r="O726" s="3">
        <v>1726.249457</v>
      </c>
      <c r="P726" s="7" t="str">
        <f>VLOOKUP(A726,'New Data'!A:E,2,FALSE)</f>
        <v>Male</v>
      </c>
      <c r="Q726" s="7">
        <f>VLOOKUP(A726,'New Data'!A:E,3,FALSE)</f>
        <v>28</v>
      </c>
      <c r="R726" s="7" t="str">
        <f>VLOOKUP(A726,'New Data'!A:E,4,FALSE)</f>
        <v>Michigan</v>
      </c>
      <c r="S726" s="9">
        <f>VLOOKUP(A726,'New Data'!A:E,5,FALSE)</f>
        <v>45315</v>
      </c>
      <c r="T726" s="10">
        <f t="shared" si="3"/>
        <v>156.9317688</v>
      </c>
      <c r="U726" s="11">
        <f t="shared" si="4"/>
        <v>0.002800858452</v>
      </c>
      <c r="V726" s="12">
        <f t="shared" si="5"/>
        <v>0.7896841066</v>
      </c>
      <c r="W726" s="10">
        <f t="shared" si="6"/>
        <v>2.211793404</v>
      </c>
      <c r="X726" s="11">
        <f t="shared" si="7"/>
        <v>0.001409398123</v>
      </c>
    </row>
    <row r="727">
      <c r="A727" s="7" t="str">
        <f t="shared" si="1"/>
        <v>OTXLT2018N</v>
      </c>
      <c r="B727" s="2" t="s">
        <v>2293</v>
      </c>
      <c r="C727" s="2" t="s">
        <v>2294</v>
      </c>
      <c r="D727" s="7" t="str">
        <f t="shared" si="2"/>
        <v>300x250 </v>
      </c>
      <c r="E727" s="2" t="s">
        <v>2295</v>
      </c>
      <c r="F727" s="2" t="s">
        <v>28</v>
      </c>
      <c r="G727" s="8" t="s">
        <v>181</v>
      </c>
      <c r="H727" s="2" t="s">
        <v>239</v>
      </c>
      <c r="I727" s="2" t="s">
        <v>31</v>
      </c>
      <c r="J727" s="2">
        <v>679098.0</v>
      </c>
      <c r="K727" s="2">
        <v>1984.0</v>
      </c>
      <c r="L727" s="2">
        <v>467726.0</v>
      </c>
      <c r="M727" s="2">
        <v>634589.0</v>
      </c>
      <c r="N727" s="2">
        <v>9.0</v>
      </c>
      <c r="O727" s="3">
        <v>1477.424856</v>
      </c>
      <c r="P727" s="7" t="str">
        <f>VLOOKUP(A727,'New Data'!A:E,2,FALSE)</f>
        <v>Male</v>
      </c>
      <c r="Q727" s="7">
        <f>VLOOKUP(A727,'New Data'!A:E,3,FALSE)</f>
        <v>38</v>
      </c>
      <c r="R727" s="7" t="str">
        <f>VLOOKUP(A727,'New Data'!A:E,4,FALSE)</f>
        <v>Georgia</v>
      </c>
      <c r="S727" s="9">
        <f>VLOOKUP(A727,'New Data'!A:E,5,FALSE)</f>
        <v>45276</v>
      </c>
      <c r="T727" s="10">
        <f t="shared" si="3"/>
        <v>164.1583173</v>
      </c>
      <c r="U727" s="11">
        <f t="shared" si="4"/>
        <v>0.002921522372</v>
      </c>
      <c r="V727" s="12">
        <f t="shared" si="5"/>
        <v>0.7446697863</v>
      </c>
      <c r="W727" s="10">
        <f t="shared" si="6"/>
        <v>2.175569441</v>
      </c>
      <c r="X727" s="11">
        <f t="shared" si="7"/>
        <v>0.001325287366</v>
      </c>
    </row>
    <row r="728">
      <c r="A728" s="7" t="str">
        <f t="shared" si="1"/>
        <v>PCCZU6150E</v>
      </c>
      <c r="B728" s="2" t="s">
        <v>2183</v>
      </c>
      <c r="C728" s="2" t="s">
        <v>2184</v>
      </c>
      <c r="D728" s="7" t="str">
        <f t="shared" si="2"/>
        <v>320x50 </v>
      </c>
      <c r="E728" s="2" t="s">
        <v>2185</v>
      </c>
      <c r="F728" s="2" t="s">
        <v>28</v>
      </c>
      <c r="G728" s="8" t="s">
        <v>387</v>
      </c>
      <c r="H728" s="2" t="s">
        <v>212</v>
      </c>
      <c r="I728" s="2" t="s">
        <v>31</v>
      </c>
      <c r="J728" s="2">
        <v>3196231.0</v>
      </c>
      <c r="K728" s="2">
        <v>8745.0</v>
      </c>
      <c r="L728" s="2">
        <v>2013324.0</v>
      </c>
      <c r="M728" s="2">
        <v>2669103.0</v>
      </c>
      <c r="N728" s="2">
        <v>70.0</v>
      </c>
      <c r="O728" s="3">
        <v>5756.271172</v>
      </c>
      <c r="P728" s="7" t="str">
        <f>VLOOKUP(A728,'New Data'!A:E,2,FALSE)</f>
        <v>Male</v>
      </c>
      <c r="Q728" s="7">
        <f>VLOOKUP(A728,'New Data'!A:E,3,FALSE)</f>
        <v>65</v>
      </c>
      <c r="R728" s="7" t="str">
        <f>VLOOKUP(A728,'New Data'!A:E,4,FALSE)</f>
        <v>New York</v>
      </c>
      <c r="S728" s="9">
        <f>VLOOKUP(A728,'New Data'!A:E,5,FALSE)</f>
        <v>45361</v>
      </c>
      <c r="T728" s="10">
        <f t="shared" si="3"/>
        <v>82.23244531</v>
      </c>
      <c r="U728" s="11">
        <f t="shared" si="4"/>
        <v>0.002736035036</v>
      </c>
      <c r="V728" s="12">
        <f t="shared" si="5"/>
        <v>0.6582356972</v>
      </c>
      <c r="W728" s="10">
        <f t="shared" si="6"/>
        <v>1.80095593</v>
      </c>
      <c r="X728" s="11">
        <f t="shared" si="7"/>
        <v>0.002190079503</v>
      </c>
    </row>
    <row r="729">
      <c r="O729" s="3"/>
      <c r="T729" s="10"/>
      <c r="U729" s="11"/>
      <c r="W729" s="10"/>
      <c r="X729" s="11"/>
    </row>
    <row r="730">
      <c r="O730" s="3"/>
      <c r="T730" s="10"/>
      <c r="U730" s="11"/>
      <c r="W730" s="10"/>
      <c r="X730" s="11"/>
    </row>
    <row r="731">
      <c r="O731" s="3"/>
      <c r="T731" s="10"/>
      <c r="U731" s="11"/>
      <c r="W731" s="10"/>
      <c r="X731" s="11"/>
    </row>
    <row r="732">
      <c r="O732" s="3"/>
      <c r="T732" s="10"/>
      <c r="U732" s="11"/>
      <c r="W732" s="10"/>
      <c r="X732" s="11"/>
    </row>
    <row r="733">
      <c r="O733" s="3"/>
      <c r="T733" s="10"/>
      <c r="U733" s="11"/>
      <c r="W733" s="10"/>
      <c r="X733" s="11"/>
    </row>
    <row r="734">
      <c r="O734" s="3"/>
      <c r="T734" s="10"/>
      <c r="U734" s="11"/>
      <c r="W734" s="10"/>
      <c r="X734" s="11"/>
    </row>
    <row r="735">
      <c r="O735" s="3"/>
      <c r="T735" s="10"/>
      <c r="U735" s="11"/>
      <c r="W735" s="10"/>
      <c r="X735" s="11"/>
    </row>
    <row r="736">
      <c r="O736" s="3"/>
      <c r="T736" s="10"/>
      <c r="U736" s="11"/>
      <c r="W736" s="10"/>
      <c r="X736" s="11"/>
    </row>
    <row r="737">
      <c r="O737" s="3"/>
      <c r="T737" s="10"/>
      <c r="U737" s="11"/>
      <c r="W737" s="10"/>
      <c r="X737" s="11"/>
    </row>
    <row r="738">
      <c r="O738" s="3"/>
      <c r="T738" s="10"/>
      <c r="U738" s="11"/>
      <c r="W738" s="10"/>
      <c r="X738" s="11"/>
    </row>
    <row r="739">
      <c r="O739" s="3"/>
      <c r="T739" s="10"/>
      <c r="U739" s="11"/>
      <c r="W739" s="10"/>
      <c r="X739" s="11"/>
    </row>
    <row r="740">
      <c r="O740" s="3"/>
      <c r="T740" s="10"/>
      <c r="U740" s="11"/>
      <c r="W740" s="10"/>
      <c r="X740" s="11"/>
    </row>
    <row r="741">
      <c r="O741" s="3"/>
      <c r="T741" s="10"/>
      <c r="U741" s="11"/>
      <c r="W741" s="10"/>
      <c r="X741" s="11"/>
    </row>
    <row r="742">
      <c r="O742" s="3"/>
      <c r="T742" s="10"/>
      <c r="U742" s="11"/>
      <c r="W742" s="10"/>
      <c r="X742" s="11"/>
    </row>
    <row r="743">
      <c r="O743" s="3"/>
      <c r="T743" s="10"/>
      <c r="U743" s="11"/>
      <c r="W743" s="10"/>
      <c r="X743" s="11"/>
    </row>
    <row r="744">
      <c r="O744" s="3"/>
      <c r="T744" s="10"/>
      <c r="U744" s="11"/>
      <c r="W744" s="10"/>
      <c r="X744" s="11"/>
    </row>
    <row r="745">
      <c r="O745" s="3"/>
      <c r="T745" s="10"/>
      <c r="U745" s="11"/>
      <c r="W745" s="10"/>
      <c r="X745" s="11"/>
    </row>
    <row r="746">
      <c r="O746" s="3"/>
      <c r="T746" s="10"/>
      <c r="U746" s="11"/>
      <c r="W746" s="10"/>
      <c r="X746" s="11"/>
    </row>
    <row r="747">
      <c r="O747" s="3"/>
      <c r="T747" s="10"/>
      <c r="U747" s="11"/>
      <c r="W747" s="10"/>
      <c r="X747" s="11"/>
    </row>
    <row r="748">
      <c r="O748" s="3"/>
      <c r="T748" s="10"/>
      <c r="U748" s="11"/>
      <c r="W748" s="10"/>
      <c r="X748" s="11"/>
    </row>
    <row r="749">
      <c r="O749" s="3"/>
      <c r="T749" s="10"/>
      <c r="U749" s="11"/>
      <c r="W749" s="10"/>
      <c r="X749" s="11"/>
    </row>
    <row r="750">
      <c r="O750" s="3"/>
      <c r="T750" s="10"/>
      <c r="U750" s="11"/>
      <c r="W750" s="10"/>
      <c r="X750" s="11"/>
    </row>
    <row r="751">
      <c r="O751" s="3"/>
      <c r="T751" s="10"/>
      <c r="U751" s="11"/>
      <c r="W751" s="10"/>
      <c r="X751" s="11"/>
    </row>
    <row r="752">
      <c r="O752" s="3"/>
      <c r="T752" s="10"/>
      <c r="U752" s="11"/>
      <c r="W752" s="10"/>
      <c r="X752" s="11"/>
    </row>
    <row r="753">
      <c r="O753" s="3"/>
      <c r="T753" s="10"/>
      <c r="U753" s="11"/>
      <c r="W753" s="10"/>
      <c r="X753" s="11"/>
    </row>
    <row r="754">
      <c r="O754" s="3"/>
      <c r="T754" s="10"/>
      <c r="U754" s="11"/>
      <c r="W754" s="10"/>
      <c r="X754" s="11"/>
    </row>
    <row r="755">
      <c r="O755" s="3"/>
      <c r="T755" s="10"/>
      <c r="U755" s="11"/>
      <c r="W755" s="10"/>
      <c r="X755" s="11"/>
    </row>
    <row r="756">
      <c r="O756" s="3"/>
      <c r="T756" s="10"/>
      <c r="U756" s="11"/>
      <c r="W756" s="10"/>
      <c r="X756" s="11"/>
    </row>
    <row r="757">
      <c r="O757" s="3"/>
      <c r="T757" s="10"/>
      <c r="U757" s="11"/>
      <c r="W757" s="10"/>
      <c r="X757" s="11"/>
    </row>
    <row r="758">
      <c r="O758" s="3"/>
      <c r="T758" s="10"/>
      <c r="U758" s="11"/>
      <c r="W758" s="10"/>
      <c r="X758" s="11"/>
    </row>
    <row r="759">
      <c r="O759" s="3"/>
      <c r="T759" s="10"/>
      <c r="U759" s="11"/>
      <c r="W759" s="10"/>
      <c r="X759" s="11"/>
    </row>
    <row r="760">
      <c r="O760" s="3"/>
      <c r="T760" s="10"/>
      <c r="U760" s="11"/>
      <c r="W760" s="10"/>
      <c r="X760" s="11"/>
    </row>
    <row r="761">
      <c r="O761" s="3"/>
      <c r="T761" s="10"/>
      <c r="U761" s="11"/>
      <c r="W761" s="10"/>
      <c r="X761" s="11"/>
    </row>
    <row r="762">
      <c r="O762" s="3"/>
      <c r="T762" s="10"/>
      <c r="U762" s="11"/>
      <c r="W762" s="10"/>
      <c r="X762" s="11"/>
    </row>
    <row r="763">
      <c r="O763" s="3"/>
      <c r="T763" s="10"/>
      <c r="U763" s="11"/>
      <c r="W763" s="10"/>
      <c r="X763" s="11"/>
    </row>
    <row r="764">
      <c r="O764" s="3"/>
      <c r="T764" s="10"/>
      <c r="U764" s="11"/>
      <c r="W764" s="10"/>
      <c r="X764" s="11"/>
    </row>
    <row r="765">
      <c r="O765" s="3"/>
      <c r="T765" s="10"/>
      <c r="U765" s="11"/>
      <c r="W765" s="10"/>
      <c r="X765" s="11"/>
    </row>
    <row r="766">
      <c r="O766" s="3"/>
      <c r="T766" s="10"/>
      <c r="U766" s="11"/>
      <c r="W766" s="10"/>
      <c r="X766" s="11"/>
    </row>
    <row r="767">
      <c r="O767" s="3"/>
      <c r="T767" s="10"/>
      <c r="U767" s="11"/>
      <c r="W767" s="10"/>
      <c r="X767" s="11"/>
    </row>
    <row r="768">
      <c r="O768" s="3"/>
      <c r="T768" s="10"/>
      <c r="U768" s="11"/>
      <c r="W768" s="10"/>
      <c r="X768" s="11"/>
    </row>
    <row r="769">
      <c r="O769" s="3"/>
      <c r="T769" s="10"/>
      <c r="U769" s="11"/>
      <c r="W769" s="10"/>
      <c r="X769" s="11"/>
    </row>
    <row r="770">
      <c r="O770" s="3"/>
      <c r="T770" s="10"/>
      <c r="U770" s="11"/>
      <c r="W770" s="10"/>
      <c r="X770" s="11"/>
    </row>
    <row r="771">
      <c r="O771" s="3"/>
      <c r="T771" s="10"/>
      <c r="U771" s="11"/>
      <c r="W771" s="10"/>
      <c r="X771" s="11"/>
    </row>
    <row r="772">
      <c r="O772" s="3"/>
      <c r="T772" s="10"/>
      <c r="U772" s="11"/>
      <c r="W772" s="10"/>
      <c r="X772" s="11"/>
    </row>
    <row r="773">
      <c r="O773" s="3"/>
      <c r="T773" s="10"/>
      <c r="U773" s="11"/>
      <c r="W773" s="10"/>
      <c r="X773" s="11"/>
    </row>
    <row r="774">
      <c r="O774" s="3"/>
      <c r="T774" s="10"/>
      <c r="U774" s="11"/>
      <c r="W774" s="10"/>
      <c r="X774" s="11"/>
    </row>
    <row r="775">
      <c r="O775" s="3"/>
      <c r="T775" s="10"/>
      <c r="U775" s="11"/>
      <c r="W775" s="10"/>
      <c r="X775" s="11"/>
    </row>
    <row r="776">
      <c r="O776" s="3"/>
      <c r="T776" s="10"/>
      <c r="U776" s="11"/>
      <c r="W776" s="10"/>
      <c r="X776" s="11"/>
    </row>
    <row r="777">
      <c r="O777" s="3"/>
      <c r="T777" s="10"/>
      <c r="U777" s="11"/>
      <c r="W777" s="10"/>
      <c r="X777" s="11"/>
    </row>
    <row r="778">
      <c r="O778" s="3"/>
      <c r="T778" s="10"/>
      <c r="U778" s="11"/>
      <c r="W778" s="10"/>
      <c r="X778" s="11"/>
    </row>
    <row r="779">
      <c r="O779" s="3"/>
      <c r="T779" s="10"/>
      <c r="U779" s="11"/>
      <c r="W779" s="10"/>
      <c r="X779" s="11"/>
    </row>
    <row r="780">
      <c r="O780" s="3"/>
      <c r="T780" s="10"/>
      <c r="U780" s="11"/>
      <c r="W780" s="10"/>
      <c r="X780" s="11"/>
    </row>
    <row r="781">
      <c r="O781" s="3"/>
      <c r="T781" s="10"/>
      <c r="U781" s="11"/>
      <c r="W781" s="10"/>
      <c r="X781" s="11"/>
    </row>
    <row r="782">
      <c r="O782" s="3"/>
      <c r="T782" s="10"/>
      <c r="U782" s="11"/>
      <c r="W782" s="10"/>
      <c r="X782" s="11"/>
    </row>
    <row r="783">
      <c r="O783" s="3"/>
      <c r="T783" s="10"/>
      <c r="U783" s="11"/>
      <c r="W783" s="10"/>
      <c r="X783" s="11"/>
    </row>
    <row r="784">
      <c r="O784" s="3"/>
      <c r="T784" s="10"/>
      <c r="U784" s="11"/>
      <c r="W784" s="10"/>
      <c r="X784" s="11"/>
    </row>
    <row r="785">
      <c r="O785" s="3"/>
      <c r="T785" s="10"/>
      <c r="U785" s="11"/>
      <c r="W785" s="10"/>
      <c r="X785" s="11"/>
    </row>
    <row r="786">
      <c r="O786" s="3"/>
      <c r="T786" s="10"/>
      <c r="U786" s="11"/>
      <c r="W786" s="10"/>
      <c r="X786" s="11"/>
    </row>
    <row r="787">
      <c r="O787" s="3"/>
      <c r="T787" s="10"/>
      <c r="U787" s="11"/>
      <c r="W787" s="10"/>
      <c r="X787" s="11"/>
    </row>
    <row r="788">
      <c r="O788" s="3"/>
      <c r="T788" s="10"/>
      <c r="U788" s="11"/>
      <c r="W788" s="10"/>
      <c r="X788" s="11"/>
    </row>
    <row r="789">
      <c r="O789" s="3"/>
      <c r="T789" s="10"/>
      <c r="U789" s="11"/>
      <c r="W789" s="10"/>
      <c r="X789" s="11"/>
    </row>
    <row r="790">
      <c r="O790" s="3"/>
      <c r="T790" s="10"/>
      <c r="U790" s="11"/>
      <c r="W790" s="10"/>
      <c r="X790" s="11"/>
    </row>
    <row r="791">
      <c r="O791" s="3"/>
      <c r="T791" s="10"/>
      <c r="U791" s="11"/>
      <c r="W791" s="10"/>
      <c r="X791" s="11"/>
    </row>
    <row r="792">
      <c r="O792" s="3"/>
      <c r="T792" s="10"/>
      <c r="U792" s="11"/>
      <c r="W792" s="10"/>
      <c r="X792" s="11"/>
    </row>
    <row r="793">
      <c r="O793" s="3"/>
      <c r="T793" s="10"/>
      <c r="U793" s="11"/>
      <c r="W793" s="10"/>
      <c r="X793" s="11"/>
    </row>
    <row r="794">
      <c r="O794" s="3"/>
      <c r="T794" s="10"/>
      <c r="U794" s="11"/>
      <c r="W794" s="10"/>
      <c r="X794" s="11"/>
    </row>
    <row r="795">
      <c r="O795" s="3"/>
      <c r="T795" s="10"/>
      <c r="U795" s="11"/>
      <c r="W795" s="10"/>
      <c r="X795" s="11"/>
    </row>
    <row r="796">
      <c r="O796" s="3"/>
      <c r="T796" s="10"/>
      <c r="U796" s="11"/>
      <c r="W796" s="10"/>
      <c r="X796" s="11"/>
    </row>
    <row r="797">
      <c r="O797" s="3"/>
      <c r="T797" s="10"/>
      <c r="U797" s="11"/>
      <c r="W797" s="10"/>
      <c r="X797" s="11"/>
    </row>
    <row r="798">
      <c r="O798" s="3"/>
      <c r="T798" s="10"/>
      <c r="U798" s="11"/>
      <c r="W798" s="10"/>
      <c r="X798" s="11"/>
    </row>
    <row r="799">
      <c r="O799" s="3"/>
      <c r="T799" s="10"/>
      <c r="U799" s="11"/>
      <c r="W799" s="10"/>
      <c r="X799" s="11"/>
    </row>
    <row r="800">
      <c r="O800" s="3"/>
      <c r="T800" s="10"/>
      <c r="U800" s="11"/>
      <c r="W800" s="10"/>
      <c r="X800" s="11"/>
    </row>
    <row r="801">
      <c r="O801" s="3"/>
      <c r="T801" s="10"/>
      <c r="U801" s="11"/>
      <c r="W801" s="10"/>
      <c r="X801" s="11"/>
    </row>
    <row r="802">
      <c r="O802" s="3"/>
      <c r="T802" s="10"/>
      <c r="U802" s="11"/>
      <c r="W802" s="10"/>
      <c r="X802" s="11"/>
    </row>
    <row r="803">
      <c r="O803" s="3"/>
      <c r="T803" s="10"/>
      <c r="U803" s="11"/>
      <c r="W803" s="10"/>
      <c r="X803" s="11"/>
    </row>
    <row r="804">
      <c r="O804" s="3"/>
      <c r="T804" s="10"/>
      <c r="U804" s="11"/>
      <c r="W804" s="10"/>
      <c r="X804" s="11"/>
    </row>
    <row r="805">
      <c r="O805" s="3"/>
      <c r="T805" s="10"/>
      <c r="U805" s="11"/>
      <c r="W805" s="10"/>
      <c r="X805" s="11"/>
    </row>
    <row r="806">
      <c r="O806" s="3"/>
      <c r="T806" s="10"/>
      <c r="U806" s="11"/>
      <c r="W806" s="10"/>
      <c r="X806" s="11"/>
    </row>
    <row r="807">
      <c r="O807" s="3"/>
      <c r="T807" s="10"/>
      <c r="U807" s="11"/>
      <c r="W807" s="10"/>
      <c r="X807" s="11"/>
    </row>
    <row r="808">
      <c r="O808" s="3"/>
      <c r="T808" s="10"/>
      <c r="U808" s="11"/>
      <c r="W808" s="10"/>
      <c r="X808" s="11"/>
    </row>
    <row r="809">
      <c r="O809" s="3"/>
      <c r="T809" s="10"/>
      <c r="U809" s="11"/>
      <c r="W809" s="10"/>
      <c r="X809" s="11"/>
    </row>
    <row r="810">
      <c r="O810" s="3"/>
      <c r="T810" s="10"/>
      <c r="U810" s="11"/>
      <c r="W810" s="10"/>
      <c r="X810" s="11"/>
    </row>
    <row r="811">
      <c r="O811" s="3"/>
      <c r="T811" s="10"/>
      <c r="U811" s="11"/>
      <c r="W811" s="10"/>
      <c r="X811" s="11"/>
    </row>
    <row r="812">
      <c r="O812" s="3"/>
      <c r="T812" s="10"/>
      <c r="U812" s="11"/>
      <c r="W812" s="10"/>
      <c r="X812" s="11"/>
    </row>
    <row r="813">
      <c r="O813" s="3"/>
      <c r="T813" s="10"/>
      <c r="U813" s="11"/>
      <c r="W813" s="10"/>
      <c r="X813" s="11"/>
    </row>
    <row r="814">
      <c r="O814" s="3"/>
      <c r="T814" s="10"/>
      <c r="U814" s="11"/>
      <c r="W814" s="10"/>
      <c r="X814" s="11"/>
    </row>
    <row r="815">
      <c r="O815" s="3"/>
      <c r="T815" s="10"/>
      <c r="U815" s="11"/>
      <c r="W815" s="10"/>
      <c r="X815" s="11"/>
    </row>
    <row r="816">
      <c r="O816" s="3"/>
      <c r="T816" s="10"/>
      <c r="U816" s="11"/>
      <c r="W816" s="10"/>
      <c r="X816" s="11"/>
    </row>
    <row r="817">
      <c r="O817" s="3"/>
      <c r="T817" s="10"/>
      <c r="U817" s="11"/>
      <c r="W817" s="10"/>
      <c r="X817" s="11"/>
    </row>
    <row r="818">
      <c r="O818" s="3"/>
      <c r="T818" s="10"/>
      <c r="U818" s="11"/>
      <c r="W818" s="10"/>
      <c r="X818" s="11"/>
    </row>
    <row r="819">
      <c r="O819" s="3"/>
      <c r="T819" s="10"/>
      <c r="U819" s="11"/>
      <c r="W819" s="10"/>
      <c r="X819" s="11"/>
    </row>
    <row r="820">
      <c r="O820" s="3"/>
      <c r="T820" s="10"/>
      <c r="U820" s="11"/>
      <c r="W820" s="10"/>
      <c r="X820" s="11"/>
    </row>
    <row r="821">
      <c r="O821" s="3"/>
      <c r="T821" s="10"/>
      <c r="U821" s="11"/>
      <c r="W821" s="10"/>
      <c r="X821" s="11"/>
    </row>
    <row r="822">
      <c r="O822" s="3"/>
      <c r="T822" s="10"/>
      <c r="U822" s="11"/>
      <c r="W822" s="10"/>
      <c r="X822" s="11"/>
    </row>
    <row r="823">
      <c r="O823" s="3"/>
      <c r="T823" s="10"/>
      <c r="U823" s="11"/>
      <c r="W823" s="10"/>
      <c r="X823" s="11"/>
    </row>
    <row r="824">
      <c r="O824" s="3"/>
      <c r="T824" s="10"/>
      <c r="U824" s="11"/>
      <c r="W824" s="10"/>
      <c r="X824" s="11"/>
    </row>
    <row r="825">
      <c r="O825" s="3"/>
      <c r="T825" s="10"/>
      <c r="U825" s="11"/>
      <c r="W825" s="10"/>
      <c r="X825" s="11"/>
    </row>
    <row r="826">
      <c r="O826" s="3"/>
      <c r="T826" s="10"/>
      <c r="U826" s="11"/>
      <c r="W826" s="10"/>
      <c r="X826" s="11"/>
    </row>
    <row r="827">
      <c r="O827" s="3"/>
      <c r="T827" s="10"/>
      <c r="U827" s="11"/>
      <c r="W827" s="10"/>
      <c r="X827" s="11"/>
    </row>
    <row r="828">
      <c r="O828" s="3"/>
      <c r="T828" s="10"/>
      <c r="U828" s="11"/>
      <c r="W828" s="10"/>
      <c r="X828" s="11"/>
    </row>
    <row r="829">
      <c r="O829" s="3"/>
      <c r="T829" s="10"/>
      <c r="U829" s="11"/>
      <c r="W829" s="10"/>
      <c r="X829" s="11"/>
    </row>
    <row r="830">
      <c r="O830" s="3"/>
      <c r="T830" s="10"/>
      <c r="U830" s="11"/>
      <c r="W830" s="10"/>
      <c r="X830" s="11"/>
    </row>
    <row r="831">
      <c r="O831" s="3"/>
      <c r="T831" s="10"/>
      <c r="U831" s="11"/>
      <c r="W831" s="10"/>
      <c r="X831" s="11"/>
    </row>
    <row r="832">
      <c r="O832" s="3"/>
      <c r="T832" s="10"/>
      <c r="U832" s="11"/>
      <c r="W832" s="10"/>
      <c r="X832" s="11"/>
    </row>
    <row r="833">
      <c r="O833" s="3"/>
      <c r="T833" s="10"/>
      <c r="U833" s="11"/>
      <c r="W833" s="10"/>
      <c r="X833" s="11"/>
    </row>
    <row r="834">
      <c r="O834" s="3"/>
      <c r="T834" s="10"/>
      <c r="U834" s="11"/>
      <c r="W834" s="10"/>
      <c r="X834" s="11"/>
    </row>
    <row r="835">
      <c r="O835" s="3"/>
      <c r="T835" s="10"/>
      <c r="U835" s="11"/>
      <c r="W835" s="10"/>
      <c r="X835" s="11"/>
    </row>
    <row r="836">
      <c r="O836" s="3"/>
      <c r="T836" s="10"/>
      <c r="U836" s="11"/>
      <c r="W836" s="10"/>
      <c r="X836" s="11"/>
    </row>
    <row r="837">
      <c r="O837" s="3"/>
      <c r="T837" s="10"/>
      <c r="U837" s="11"/>
      <c r="W837" s="10"/>
      <c r="X837" s="11"/>
    </row>
    <row r="838">
      <c r="O838" s="3"/>
      <c r="T838" s="10"/>
      <c r="U838" s="11"/>
      <c r="W838" s="10"/>
      <c r="X838" s="11"/>
    </row>
    <row r="839">
      <c r="O839" s="3"/>
      <c r="T839" s="10"/>
      <c r="U839" s="11"/>
      <c r="W839" s="10"/>
      <c r="X839" s="11"/>
    </row>
    <row r="840">
      <c r="O840" s="3"/>
      <c r="T840" s="10"/>
      <c r="U840" s="11"/>
      <c r="W840" s="10"/>
      <c r="X840" s="11"/>
    </row>
    <row r="841">
      <c r="O841" s="3"/>
      <c r="T841" s="10"/>
      <c r="U841" s="11"/>
      <c r="W841" s="10"/>
      <c r="X841" s="11"/>
    </row>
    <row r="842">
      <c r="O842" s="3"/>
      <c r="T842" s="10"/>
      <c r="U842" s="11"/>
      <c r="W842" s="10"/>
      <c r="X842" s="11"/>
    </row>
    <row r="843">
      <c r="O843" s="3"/>
      <c r="T843" s="10"/>
      <c r="U843" s="11"/>
      <c r="W843" s="10"/>
      <c r="X843" s="11"/>
    </row>
    <row r="844">
      <c r="O844" s="3"/>
      <c r="T844" s="10"/>
      <c r="U844" s="11"/>
      <c r="W844" s="10"/>
      <c r="X844" s="11"/>
    </row>
    <row r="845">
      <c r="O845" s="3"/>
      <c r="T845" s="10"/>
      <c r="U845" s="11"/>
      <c r="W845" s="10"/>
      <c r="X845" s="11"/>
    </row>
    <row r="846">
      <c r="O846" s="3"/>
      <c r="T846" s="10"/>
      <c r="U846" s="11"/>
      <c r="W846" s="10"/>
      <c r="X846" s="11"/>
    </row>
    <row r="847">
      <c r="O847" s="3"/>
      <c r="T847" s="10"/>
      <c r="U847" s="11"/>
      <c r="W847" s="10"/>
      <c r="X847" s="11"/>
    </row>
    <row r="848">
      <c r="O848" s="3"/>
      <c r="T848" s="10"/>
      <c r="U848" s="11"/>
      <c r="W848" s="10"/>
      <c r="X848" s="11"/>
    </row>
    <row r="849">
      <c r="O849" s="3"/>
      <c r="T849" s="10"/>
      <c r="U849" s="11"/>
      <c r="W849" s="10"/>
      <c r="X849" s="11"/>
    </row>
    <row r="850">
      <c r="O850" s="3"/>
      <c r="T850" s="10"/>
      <c r="U850" s="11"/>
      <c r="W850" s="10"/>
      <c r="X850" s="11"/>
    </row>
    <row r="851">
      <c r="O851" s="3"/>
      <c r="T851" s="10"/>
      <c r="U851" s="11"/>
      <c r="W851" s="10"/>
      <c r="X851" s="11"/>
    </row>
    <row r="852">
      <c r="O852" s="3"/>
      <c r="T852" s="10"/>
      <c r="U852" s="11"/>
      <c r="W852" s="10"/>
      <c r="X852" s="11"/>
    </row>
    <row r="853">
      <c r="O853" s="3"/>
      <c r="T853" s="10"/>
      <c r="U853" s="11"/>
      <c r="W853" s="10"/>
      <c r="X853" s="11"/>
    </row>
    <row r="854">
      <c r="O854" s="3"/>
      <c r="T854" s="10"/>
      <c r="U854" s="11"/>
      <c r="W854" s="10"/>
      <c r="X854" s="11"/>
    </row>
    <row r="855">
      <c r="O855" s="3"/>
      <c r="T855" s="10"/>
      <c r="U855" s="11"/>
      <c r="W855" s="10"/>
      <c r="X855" s="11"/>
    </row>
    <row r="856">
      <c r="O856" s="3"/>
      <c r="T856" s="10"/>
      <c r="U856" s="11"/>
      <c r="W856" s="10"/>
      <c r="X856" s="11"/>
    </row>
    <row r="857">
      <c r="O857" s="3"/>
      <c r="T857" s="10"/>
      <c r="U857" s="11"/>
      <c r="W857" s="10"/>
      <c r="X857" s="11"/>
    </row>
    <row r="858">
      <c r="O858" s="3"/>
      <c r="T858" s="10"/>
      <c r="U858" s="11"/>
      <c r="W858" s="10"/>
      <c r="X858" s="11"/>
    </row>
    <row r="859">
      <c r="O859" s="3"/>
      <c r="T859" s="10"/>
      <c r="U859" s="11"/>
      <c r="W859" s="10"/>
      <c r="X859" s="11"/>
    </row>
    <row r="860">
      <c r="O860" s="3"/>
      <c r="T860" s="10"/>
      <c r="U860" s="11"/>
      <c r="W860" s="10"/>
      <c r="X860" s="11"/>
    </row>
    <row r="861">
      <c r="O861" s="3"/>
      <c r="T861" s="10"/>
      <c r="U861" s="11"/>
      <c r="W861" s="10"/>
      <c r="X861" s="11"/>
    </row>
    <row r="862">
      <c r="O862" s="3"/>
      <c r="T862" s="10"/>
      <c r="U862" s="11"/>
      <c r="W862" s="10"/>
      <c r="X862" s="11"/>
    </row>
    <row r="863">
      <c r="O863" s="3"/>
      <c r="T863" s="10"/>
      <c r="U863" s="11"/>
      <c r="W863" s="10"/>
      <c r="X863" s="11"/>
    </row>
    <row r="864">
      <c r="O864" s="3"/>
      <c r="T864" s="10"/>
      <c r="U864" s="11"/>
      <c r="W864" s="10"/>
      <c r="X864" s="11"/>
    </row>
    <row r="865">
      <c r="O865" s="3"/>
      <c r="T865" s="10"/>
      <c r="U865" s="11"/>
      <c r="W865" s="10"/>
      <c r="X865" s="11"/>
    </row>
    <row r="866">
      <c r="O866" s="3"/>
      <c r="T866" s="10"/>
      <c r="U866" s="11"/>
      <c r="W866" s="10"/>
      <c r="X866" s="11"/>
    </row>
    <row r="867">
      <c r="O867" s="3"/>
      <c r="T867" s="10"/>
      <c r="U867" s="11"/>
      <c r="W867" s="10"/>
      <c r="X867" s="11"/>
    </row>
    <row r="868">
      <c r="O868" s="3"/>
      <c r="T868" s="10"/>
      <c r="U868" s="11"/>
      <c r="W868" s="10"/>
      <c r="X868" s="11"/>
    </row>
    <row r="869">
      <c r="O869" s="3"/>
      <c r="T869" s="10"/>
      <c r="U869" s="11"/>
      <c r="W869" s="10"/>
      <c r="X869" s="11"/>
    </row>
    <row r="870">
      <c r="O870" s="3"/>
      <c r="T870" s="10"/>
      <c r="U870" s="11"/>
      <c r="W870" s="10"/>
      <c r="X870" s="11"/>
    </row>
    <row r="871">
      <c r="O871" s="3"/>
      <c r="T871" s="10"/>
      <c r="U871" s="11"/>
      <c r="W871" s="10"/>
      <c r="X871" s="11"/>
    </row>
    <row r="872">
      <c r="O872" s="3"/>
      <c r="T872" s="10"/>
      <c r="U872" s="11"/>
      <c r="W872" s="10"/>
      <c r="X872" s="11"/>
    </row>
    <row r="873">
      <c r="O873" s="3"/>
      <c r="T873" s="10"/>
      <c r="U873" s="11"/>
      <c r="W873" s="10"/>
      <c r="X873" s="11"/>
    </row>
    <row r="874">
      <c r="O874" s="3"/>
      <c r="T874" s="10"/>
      <c r="U874" s="11"/>
      <c r="W874" s="10"/>
      <c r="X874" s="11"/>
    </row>
    <row r="875">
      <c r="O875" s="3"/>
      <c r="T875" s="10"/>
      <c r="U875" s="11"/>
      <c r="W875" s="10"/>
      <c r="X875" s="11"/>
    </row>
    <row r="876">
      <c r="O876" s="3"/>
      <c r="T876" s="10"/>
      <c r="U876" s="11"/>
      <c r="W876" s="10"/>
      <c r="X876" s="11"/>
    </row>
    <row r="877">
      <c r="O877" s="3"/>
      <c r="T877" s="10"/>
      <c r="U877" s="11"/>
      <c r="W877" s="10"/>
      <c r="X877" s="11"/>
    </row>
    <row r="878">
      <c r="O878" s="3"/>
      <c r="T878" s="10"/>
      <c r="U878" s="11"/>
      <c r="W878" s="10"/>
      <c r="X878" s="11"/>
    </row>
    <row r="879">
      <c r="O879" s="3"/>
      <c r="T879" s="10"/>
      <c r="U879" s="11"/>
      <c r="W879" s="10"/>
      <c r="X879" s="11"/>
    </row>
    <row r="880">
      <c r="O880" s="3"/>
      <c r="T880" s="10"/>
      <c r="U880" s="11"/>
      <c r="W880" s="10"/>
      <c r="X880" s="11"/>
    </row>
    <row r="881">
      <c r="O881" s="3"/>
      <c r="T881" s="10"/>
      <c r="U881" s="11"/>
      <c r="W881" s="10"/>
      <c r="X881" s="11"/>
    </row>
    <row r="882">
      <c r="O882" s="3"/>
      <c r="T882" s="10"/>
      <c r="U882" s="11"/>
      <c r="W882" s="10"/>
      <c r="X882" s="11"/>
    </row>
    <row r="883">
      <c r="O883" s="3"/>
      <c r="T883" s="10"/>
      <c r="U883" s="11"/>
      <c r="W883" s="10"/>
      <c r="X883" s="11"/>
    </row>
    <row r="884">
      <c r="O884" s="3"/>
      <c r="T884" s="10"/>
      <c r="U884" s="11"/>
      <c r="W884" s="10"/>
      <c r="X884" s="11"/>
    </row>
    <row r="885">
      <c r="O885" s="3"/>
      <c r="T885" s="10"/>
      <c r="U885" s="11"/>
      <c r="W885" s="10"/>
      <c r="X885" s="11"/>
    </row>
    <row r="886">
      <c r="O886" s="3"/>
      <c r="T886" s="10"/>
      <c r="U886" s="11"/>
      <c r="W886" s="10"/>
      <c r="X886" s="11"/>
    </row>
    <row r="887">
      <c r="O887" s="3"/>
      <c r="T887" s="10"/>
      <c r="U887" s="11"/>
      <c r="W887" s="10"/>
      <c r="X887" s="11"/>
    </row>
    <row r="888">
      <c r="O888" s="3"/>
      <c r="T888" s="10"/>
      <c r="U888" s="11"/>
      <c r="W888" s="10"/>
      <c r="X888" s="11"/>
    </row>
    <row r="889">
      <c r="O889" s="3"/>
      <c r="T889" s="10"/>
      <c r="U889" s="11"/>
      <c r="W889" s="10"/>
      <c r="X889" s="11"/>
    </row>
    <row r="890">
      <c r="O890" s="3"/>
      <c r="T890" s="10"/>
      <c r="U890" s="11"/>
      <c r="W890" s="10"/>
      <c r="X890" s="11"/>
    </row>
    <row r="891">
      <c r="O891" s="3"/>
      <c r="T891" s="10"/>
      <c r="U891" s="11"/>
      <c r="W891" s="10"/>
      <c r="X891" s="11"/>
    </row>
    <row r="892">
      <c r="O892" s="3"/>
      <c r="T892" s="10"/>
      <c r="U892" s="11"/>
      <c r="W892" s="10"/>
      <c r="X892" s="11"/>
    </row>
    <row r="893">
      <c r="O893" s="3"/>
      <c r="T893" s="10"/>
      <c r="U893" s="11"/>
      <c r="W893" s="10"/>
      <c r="X893" s="11"/>
    </row>
    <row r="894">
      <c r="O894" s="3"/>
      <c r="T894" s="10"/>
      <c r="U894" s="11"/>
      <c r="W894" s="10"/>
      <c r="X894" s="11"/>
    </row>
    <row r="895">
      <c r="O895" s="3"/>
      <c r="T895" s="10"/>
      <c r="U895" s="11"/>
      <c r="W895" s="10"/>
      <c r="X895" s="11"/>
    </row>
    <row r="896">
      <c r="O896" s="3"/>
      <c r="T896" s="10"/>
      <c r="U896" s="11"/>
      <c r="W896" s="10"/>
      <c r="X896" s="11"/>
    </row>
    <row r="897">
      <c r="O897" s="3"/>
      <c r="T897" s="10"/>
      <c r="U897" s="11"/>
      <c r="W897" s="10"/>
      <c r="X897" s="11"/>
    </row>
    <row r="898">
      <c r="O898" s="3"/>
      <c r="T898" s="10"/>
      <c r="U898" s="11"/>
      <c r="W898" s="10"/>
      <c r="X898" s="11"/>
    </row>
    <row r="899">
      <c r="O899" s="3"/>
      <c r="T899" s="10"/>
      <c r="U899" s="11"/>
      <c r="W899" s="10"/>
      <c r="X899" s="11"/>
    </row>
    <row r="900">
      <c r="O900" s="3"/>
      <c r="T900" s="10"/>
      <c r="U900" s="11"/>
      <c r="W900" s="10"/>
      <c r="X900" s="11"/>
    </row>
    <row r="901">
      <c r="O901" s="3"/>
      <c r="T901" s="10"/>
      <c r="U901" s="11"/>
      <c r="W901" s="10"/>
      <c r="X901" s="11"/>
    </row>
    <row r="902">
      <c r="O902" s="3"/>
      <c r="T902" s="10"/>
      <c r="U902" s="11"/>
      <c r="W902" s="10"/>
      <c r="X902" s="11"/>
    </row>
    <row r="903">
      <c r="O903" s="3"/>
      <c r="T903" s="10"/>
      <c r="U903" s="11"/>
      <c r="W903" s="10"/>
      <c r="X903" s="11"/>
    </row>
    <row r="904">
      <c r="O904" s="3"/>
      <c r="T904" s="10"/>
      <c r="U904" s="11"/>
      <c r="W904" s="10"/>
      <c r="X904" s="11"/>
    </row>
    <row r="905">
      <c r="O905" s="3"/>
      <c r="T905" s="10"/>
      <c r="U905" s="11"/>
      <c r="W905" s="10"/>
      <c r="X905" s="11"/>
    </row>
    <row r="906">
      <c r="O906" s="3"/>
      <c r="T906" s="10"/>
      <c r="U906" s="11"/>
      <c r="W906" s="10"/>
      <c r="X906" s="11"/>
    </row>
    <row r="907">
      <c r="O907" s="3"/>
      <c r="T907" s="10"/>
      <c r="U907" s="11"/>
      <c r="W907" s="10"/>
      <c r="X907" s="11"/>
    </row>
    <row r="908">
      <c r="O908" s="3"/>
      <c r="T908" s="10"/>
      <c r="U908" s="11"/>
      <c r="W908" s="10"/>
      <c r="X908" s="11"/>
    </row>
    <row r="909">
      <c r="O909" s="3"/>
      <c r="T909" s="10"/>
      <c r="U909" s="11"/>
      <c r="W909" s="10"/>
      <c r="X909" s="11"/>
    </row>
    <row r="910">
      <c r="O910" s="3"/>
      <c r="T910" s="10"/>
      <c r="U910" s="11"/>
      <c r="W910" s="10"/>
      <c r="X910" s="11"/>
    </row>
    <row r="911">
      <c r="O911" s="3"/>
      <c r="T911" s="10"/>
      <c r="U911" s="11"/>
      <c r="W911" s="10"/>
      <c r="X911" s="11"/>
    </row>
    <row r="912">
      <c r="O912" s="3"/>
      <c r="T912" s="10"/>
      <c r="U912" s="11"/>
      <c r="W912" s="10"/>
      <c r="X912" s="11"/>
    </row>
    <row r="913">
      <c r="O913" s="3"/>
      <c r="T913" s="10"/>
      <c r="U913" s="11"/>
      <c r="W913" s="10"/>
      <c r="X913" s="11"/>
    </row>
    <row r="914">
      <c r="O914" s="3"/>
      <c r="T914" s="10"/>
      <c r="U914" s="11"/>
      <c r="W914" s="10"/>
      <c r="X914" s="11"/>
    </row>
    <row r="915">
      <c r="O915" s="3"/>
      <c r="T915" s="10"/>
      <c r="U915" s="11"/>
      <c r="W915" s="10"/>
      <c r="X915" s="11"/>
    </row>
    <row r="916">
      <c r="O916" s="3"/>
      <c r="T916" s="10"/>
      <c r="U916" s="11"/>
      <c r="W916" s="10"/>
      <c r="X916" s="11"/>
    </row>
    <row r="917">
      <c r="O917" s="3"/>
      <c r="T917" s="10"/>
      <c r="U917" s="11"/>
      <c r="W917" s="10"/>
      <c r="X917" s="11"/>
    </row>
    <row r="918">
      <c r="O918" s="3"/>
      <c r="T918" s="10"/>
      <c r="U918" s="11"/>
      <c r="W918" s="10"/>
      <c r="X918" s="11"/>
    </row>
    <row r="919">
      <c r="O919" s="3"/>
      <c r="T919" s="10"/>
      <c r="U919" s="11"/>
      <c r="W919" s="10"/>
      <c r="X919" s="11"/>
    </row>
    <row r="920">
      <c r="O920" s="3"/>
      <c r="T920" s="10"/>
      <c r="U920" s="11"/>
      <c r="W920" s="10"/>
      <c r="X920" s="11"/>
    </row>
    <row r="921">
      <c r="O921" s="3"/>
      <c r="T921" s="10"/>
      <c r="U921" s="11"/>
      <c r="W921" s="10"/>
      <c r="X921" s="11"/>
    </row>
    <row r="922">
      <c r="O922" s="3"/>
      <c r="T922" s="10"/>
      <c r="U922" s="11"/>
      <c r="W922" s="10"/>
      <c r="X922" s="11"/>
    </row>
    <row r="923">
      <c r="O923" s="3"/>
      <c r="T923" s="10"/>
      <c r="U923" s="11"/>
      <c r="W923" s="10"/>
      <c r="X923" s="11"/>
    </row>
    <row r="924">
      <c r="O924" s="3"/>
      <c r="T924" s="10"/>
      <c r="U924" s="11"/>
      <c r="W924" s="10"/>
      <c r="X924" s="11"/>
    </row>
    <row r="925">
      <c r="O925" s="3"/>
      <c r="T925" s="10"/>
      <c r="U925" s="11"/>
      <c r="W925" s="10"/>
      <c r="X925" s="11"/>
    </row>
    <row r="926">
      <c r="O926" s="3"/>
      <c r="T926" s="10"/>
      <c r="U926" s="11"/>
      <c r="W926" s="10"/>
      <c r="X926" s="11"/>
    </row>
    <row r="927">
      <c r="O927" s="3"/>
      <c r="T927" s="10"/>
      <c r="U927" s="11"/>
      <c r="W927" s="10"/>
      <c r="X927" s="11"/>
    </row>
    <row r="928">
      <c r="O928" s="3"/>
      <c r="T928" s="10"/>
      <c r="U928" s="11"/>
      <c r="W928" s="10"/>
      <c r="X928" s="11"/>
    </row>
    <row r="929">
      <c r="O929" s="3"/>
      <c r="T929" s="10"/>
      <c r="U929" s="11"/>
      <c r="W929" s="10"/>
      <c r="X929" s="11"/>
    </row>
    <row r="930">
      <c r="O930" s="3"/>
      <c r="T930" s="10"/>
      <c r="U930" s="11"/>
      <c r="W930" s="10"/>
      <c r="X930" s="11"/>
    </row>
    <row r="931">
      <c r="O931" s="3"/>
      <c r="T931" s="10"/>
      <c r="U931" s="11"/>
      <c r="W931" s="10"/>
      <c r="X931" s="11"/>
    </row>
    <row r="932">
      <c r="O932" s="3"/>
      <c r="T932" s="10"/>
      <c r="U932" s="11"/>
      <c r="W932" s="10"/>
      <c r="X932" s="11"/>
    </row>
    <row r="933">
      <c r="O933" s="3"/>
      <c r="T933" s="10"/>
      <c r="U933" s="11"/>
      <c r="W933" s="10"/>
      <c r="X933" s="11"/>
    </row>
    <row r="934">
      <c r="O934" s="3"/>
      <c r="T934" s="10"/>
      <c r="U934" s="11"/>
      <c r="W934" s="10"/>
      <c r="X934" s="11"/>
    </row>
    <row r="935">
      <c r="O935" s="3"/>
      <c r="T935" s="10"/>
      <c r="U935" s="11"/>
      <c r="W935" s="10"/>
      <c r="X935" s="11"/>
    </row>
    <row r="936">
      <c r="O936" s="3"/>
      <c r="T936" s="10"/>
      <c r="U936" s="11"/>
      <c r="W936" s="10"/>
      <c r="X936" s="11"/>
    </row>
    <row r="937">
      <c r="O937" s="3"/>
      <c r="T937" s="10"/>
      <c r="U937" s="11"/>
      <c r="W937" s="10"/>
      <c r="X937" s="11"/>
    </row>
    <row r="938">
      <c r="O938" s="3"/>
      <c r="T938" s="10"/>
      <c r="U938" s="11"/>
      <c r="W938" s="10"/>
      <c r="X938" s="11"/>
    </row>
    <row r="939">
      <c r="O939" s="3"/>
      <c r="T939" s="10"/>
      <c r="U939" s="11"/>
      <c r="W939" s="10"/>
      <c r="X939" s="11"/>
    </row>
    <row r="940">
      <c r="O940" s="3"/>
      <c r="T940" s="10"/>
      <c r="U940" s="11"/>
      <c r="W940" s="10"/>
      <c r="X940" s="11"/>
    </row>
    <row r="941">
      <c r="O941" s="3"/>
      <c r="T941" s="10"/>
      <c r="U941" s="11"/>
      <c r="W941" s="10"/>
      <c r="X941" s="11"/>
    </row>
    <row r="942">
      <c r="O942" s="3"/>
      <c r="T942" s="10"/>
      <c r="U942" s="11"/>
      <c r="W942" s="10"/>
      <c r="X942" s="11"/>
    </row>
    <row r="943">
      <c r="O943" s="3"/>
      <c r="T943" s="10"/>
      <c r="U943" s="11"/>
      <c r="W943" s="10"/>
      <c r="X943" s="11"/>
    </row>
    <row r="944">
      <c r="O944" s="3"/>
      <c r="T944" s="10"/>
      <c r="U944" s="11"/>
      <c r="W944" s="10"/>
      <c r="X944" s="11"/>
    </row>
    <row r="945">
      <c r="O945" s="3"/>
      <c r="T945" s="10"/>
      <c r="U945" s="11"/>
      <c r="W945" s="10"/>
      <c r="X945" s="11"/>
    </row>
    <row r="946">
      <c r="O946" s="3"/>
      <c r="T946" s="10"/>
      <c r="U946" s="11"/>
      <c r="W946" s="10"/>
      <c r="X946" s="11"/>
    </row>
    <row r="947">
      <c r="O947" s="3"/>
      <c r="T947" s="10"/>
      <c r="U947" s="11"/>
      <c r="W947" s="10"/>
      <c r="X947" s="11"/>
    </row>
    <row r="948">
      <c r="O948" s="3"/>
      <c r="T948" s="10"/>
      <c r="U948" s="11"/>
      <c r="W948" s="10"/>
      <c r="X948" s="11"/>
    </row>
    <row r="949">
      <c r="O949" s="3"/>
      <c r="T949" s="10"/>
      <c r="U949" s="11"/>
      <c r="W949" s="10"/>
      <c r="X949" s="11"/>
    </row>
    <row r="950">
      <c r="O950" s="3"/>
      <c r="T950" s="10"/>
      <c r="U950" s="11"/>
      <c r="W950" s="10"/>
      <c r="X950" s="11"/>
    </row>
    <row r="951">
      <c r="O951" s="3"/>
      <c r="T951" s="10"/>
      <c r="U951" s="11"/>
      <c r="W951" s="10"/>
      <c r="X951" s="11"/>
    </row>
    <row r="952">
      <c r="O952" s="3"/>
      <c r="T952" s="10"/>
      <c r="U952" s="11"/>
      <c r="W952" s="10"/>
      <c r="X952" s="11"/>
    </row>
    <row r="953">
      <c r="O953" s="3"/>
      <c r="T953" s="10"/>
      <c r="U953" s="11"/>
      <c r="W953" s="10"/>
      <c r="X953" s="11"/>
    </row>
    <row r="954">
      <c r="O954" s="3"/>
      <c r="T954" s="10"/>
      <c r="U954" s="11"/>
      <c r="W954" s="10"/>
      <c r="X954" s="11"/>
    </row>
    <row r="955">
      <c r="O955" s="3"/>
      <c r="T955" s="10"/>
      <c r="U955" s="11"/>
      <c r="W955" s="10"/>
      <c r="X955" s="11"/>
    </row>
    <row r="956">
      <c r="O956" s="3"/>
      <c r="T956" s="10"/>
      <c r="U956" s="11"/>
      <c r="W956" s="10"/>
      <c r="X956" s="11"/>
    </row>
    <row r="957">
      <c r="O957" s="3"/>
      <c r="T957" s="10"/>
      <c r="U957" s="11"/>
      <c r="W957" s="10"/>
      <c r="X957" s="11"/>
    </row>
    <row r="958">
      <c r="O958" s="3"/>
      <c r="T958" s="10"/>
      <c r="U958" s="11"/>
      <c r="W958" s="10"/>
      <c r="X958" s="11"/>
    </row>
    <row r="959">
      <c r="O959" s="3"/>
      <c r="T959" s="10"/>
      <c r="U959" s="11"/>
      <c r="W959" s="10"/>
      <c r="X959" s="11"/>
    </row>
    <row r="960">
      <c r="O960" s="3"/>
      <c r="T960" s="10"/>
      <c r="U960" s="11"/>
      <c r="W960" s="10"/>
      <c r="X960" s="11"/>
    </row>
    <row r="961">
      <c r="O961" s="3"/>
      <c r="T961" s="10"/>
      <c r="U961" s="11"/>
      <c r="W961" s="10"/>
      <c r="X961" s="11"/>
    </row>
    <row r="962">
      <c r="O962" s="3"/>
      <c r="T962" s="10"/>
      <c r="U962" s="11"/>
      <c r="W962" s="10"/>
      <c r="X962" s="11"/>
    </row>
    <row r="963">
      <c r="O963" s="3"/>
      <c r="T963" s="10"/>
      <c r="U963" s="11"/>
      <c r="W963" s="10"/>
      <c r="X963" s="11"/>
    </row>
    <row r="964">
      <c r="O964" s="3"/>
      <c r="T964" s="10"/>
      <c r="U964" s="11"/>
      <c r="W964" s="10"/>
      <c r="X964" s="11"/>
    </row>
    <row r="965">
      <c r="O965" s="3"/>
      <c r="T965" s="10"/>
      <c r="U965" s="11"/>
      <c r="W965" s="10"/>
      <c r="X965" s="11"/>
    </row>
    <row r="966">
      <c r="O966" s="3"/>
      <c r="T966" s="10"/>
      <c r="U966" s="11"/>
      <c r="W966" s="10"/>
      <c r="X966" s="11"/>
    </row>
    <row r="967">
      <c r="O967" s="3"/>
      <c r="T967" s="10"/>
      <c r="U967" s="11"/>
      <c r="W967" s="10"/>
      <c r="X967" s="11"/>
    </row>
    <row r="968">
      <c r="O968" s="3"/>
      <c r="T968" s="10"/>
      <c r="U968" s="11"/>
      <c r="W968" s="10"/>
      <c r="X968" s="11"/>
    </row>
    <row r="969">
      <c r="O969" s="3"/>
      <c r="T969" s="10"/>
      <c r="U969" s="11"/>
      <c r="W969" s="10"/>
      <c r="X969" s="11"/>
    </row>
    <row r="970">
      <c r="O970" s="3"/>
      <c r="T970" s="10"/>
      <c r="U970" s="11"/>
      <c r="W970" s="10"/>
      <c r="X970" s="11"/>
    </row>
    <row r="971">
      <c r="O971" s="3"/>
      <c r="T971" s="10"/>
      <c r="U971" s="11"/>
      <c r="W971" s="10"/>
      <c r="X971" s="11"/>
    </row>
    <row r="972">
      <c r="O972" s="3"/>
      <c r="T972" s="10"/>
      <c r="U972" s="11"/>
      <c r="W972" s="10"/>
      <c r="X972" s="11"/>
    </row>
    <row r="973">
      <c r="O973" s="3"/>
      <c r="T973" s="10"/>
      <c r="U973" s="11"/>
      <c r="W973" s="10"/>
      <c r="X973" s="11"/>
    </row>
    <row r="974">
      <c r="O974" s="3"/>
      <c r="T974" s="10"/>
      <c r="U974" s="11"/>
      <c r="W974" s="10"/>
      <c r="X974" s="11"/>
    </row>
    <row r="975">
      <c r="O975" s="3"/>
      <c r="T975" s="10"/>
      <c r="U975" s="11"/>
      <c r="W975" s="10"/>
      <c r="X975" s="11"/>
    </row>
    <row r="976">
      <c r="O976" s="3"/>
      <c r="T976" s="10"/>
      <c r="U976" s="11"/>
      <c r="W976" s="10"/>
      <c r="X976" s="11"/>
    </row>
    <row r="977">
      <c r="O977" s="3"/>
      <c r="T977" s="10"/>
      <c r="U977" s="11"/>
      <c r="W977" s="10"/>
      <c r="X977" s="11"/>
    </row>
    <row r="978">
      <c r="O978" s="3"/>
      <c r="T978" s="10"/>
      <c r="U978" s="11"/>
      <c r="W978" s="10"/>
      <c r="X978" s="11"/>
    </row>
    <row r="979">
      <c r="O979" s="3"/>
      <c r="T979" s="10"/>
      <c r="U979" s="11"/>
      <c r="W979" s="10"/>
      <c r="X979" s="11"/>
    </row>
    <row r="980">
      <c r="O980" s="3"/>
      <c r="T980" s="10"/>
      <c r="U980" s="11"/>
      <c r="W980" s="10"/>
      <c r="X980" s="11"/>
    </row>
    <row r="981">
      <c r="O981" s="3"/>
      <c r="T981" s="10"/>
      <c r="U981" s="11"/>
      <c r="W981" s="10"/>
      <c r="X981" s="11"/>
    </row>
    <row r="982">
      <c r="O982" s="3"/>
      <c r="T982" s="10"/>
      <c r="U982" s="11"/>
      <c r="W982" s="10"/>
      <c r="X982" s="11"/>
    </row>
    <row r="983">
      <c r="O983" s="3"/>
      <c r="T983" s="10"/>
      <c r="U983" s="11"/>
      <c r="W983" s="10"/>
      <c r="X983" s="11"/>
    </row>
    <row r="984">
      <c r="O984" s="3"/>
      <c r="T984" s="10"/>
      <c r="U984" s="11"/>
      <c r="W984" s="10"/>
      <c r="X984" s="11"/>
    </row>
    <row r="985">
      <c r="O985" s="3"/>
      <c r="T985" s="10"/>
      <c r="U985" s="11"/>
      <c r="W985" s="10"/>
      <c r="X985" s="11"/>
    </row>
    <row r="986">
      <c r="O986" s="3"/>
      <c r="T986" s="10"/>
      <c r="U986" s="11"/>
      <c r="W986" s="10"/>
      <c r="X986" s="11"/>
    </row>
    <row r="987">
      <c r="O987" s="3"/>
      <c r="T987" s="10"/>
      <c r="U987" s="11"/>
      <c r="W987" s="10"/>
      <c r="X987" s="11"/>
    </row>
    <row r="988">
      <c r="O988" s="3"/>
      <c r="T988" s="10"/>
      <c r="U988" s="11"/>
      <c r="W988" s="10"/>
      <c r="X988" s="11"/>
    </row>
    <row r="989">
      <c r="O989" s="3"/>
      <c r="T989" s="10"/>
      <c r="U989" s="11"/>
      <c r="W989" s="10"/>
      <c r="X989" s="11"/>
    </row>
    <row r="990">
      <c r="O990" s="3"/>
      <c r="T990" s="10"/>
      <c r="U990" s="11"/>
      <c r="W990" s="10"/>
      <c r="X990" s="11"/>
    </row>
    <row r="991">
      <c r="O991" s="3"/>
      <c r="T991" s="10"/>
      <c r="U991" s="11"/>
      <c r="W991" s="10"/>
      <c r="X991" s="11"/>
    </row>
    <row r="992">
      <c r="O992" s="3"/>
      <c r="T992" s="10"/>
      <c r="U992" s="11"/>
      <c r="W992" s="10"/>
      <c r="X992" s="11"/>
    </row>
    <row r="993">
      <c r="O993" s="3"/>
      <c r="T993" s="10"/>
      <c r="U993" s="11"/>
      <c r="W993" s="10"/>
      <c r="X993" s="11"/>
    </row>
    <row r="994">
      <c r="O994" s="3"/>
      <c r="T994" s="10"/>
      <c r="U994" s="11"/>
      <c r="W994" s="10"/>
      <c r="X994" s="11"/>
    </row>
    <row r="995">
      <c r="O995" s="3"/>
      <c r="T995" s="10"/>
      <c r="U995" s="11"/>
      <c r="W995" s="10"/>
      <c r="X995" s="11"/>
    </row>
    <row r="996">
      <c r="O996" s="3"/>
      <c r="T996" s="10"/>
      <c r="U996" s="11"/>
      <c r="W996" s="10"/>
      <c r="X996" s="11"/>
    </row>
    <row r="997">
      <c r="O997" s="3"/>
      <c r="T997" s="10"/>
      <c r="U997" s="11"/>
      <c r="W997" s="10"/>
      <c r="X997" s="11"/>
    </row>
    <row r="998">
      <c r="O998" s="3"/>
      <c r="T998" s="10"/>
      <c r="U998" s="11"/>
      <c r="W998" s="10"/>
      <c r="X998" s="11"/>
    </row>
    <row r="999">
      <c r="O999" s="3"/>
      <c r="T999" s="10"/>
      <c r="U999" s="11"/>
      <c r="W999" s="10"/>
      <c r="X999" s="11"/>
    </row>
    <row r="1000">
      <c r="O1000" s="3"/>
      <c r="T1000" s="10"/>
      <c r="U1000" s="11"/>
      <c r="W1000" s="10"/>
      <c r="X1000" s="11"/>
    </row>
  </sheetData>
  <autoFilter ref="$B$1:$Z$1000">
    <sortState ref="B1:Z1000">
      <sortCondition descending="1" ref="V1:V1000"/>
      <sortCondition descending="1" ref="X1:X1000"/>
      <sortCondition descending="1" ref="W1:W1000"/>
      <sortCondition descending="1" ref="U1:U1000"/>
      <sortCondition descending="1" ref="T1:T1000"/>
      <sortCondition descending="1" ref="L1:L1000"/>
      <sortCondition ref="B1:B1000"/>
    </sortState>
  </autoFilter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  <hyperlink r:id="rId702" ref="G703"/>
    <hyperlink r:id="rId703" ref="G704"/>
    <hyperlink r:id="rId704" ref="G705"/>
    <hyperlink r:id="rId705" ref="G706"/>
    <hyperlink r:id="rId706" ref="G707"/>
    <hyperlink r:id="rId707" ref="G708"/>
    <hyperlink r:id="rId708" ref="G709"/>
    <hyperlink r:id="rId709" ref="G710"/>
    <hyperlink r:id="rId710" ref="G711"/>
    <hyperlink r:id="rId711" ref="G712"/>
    <hyperlink r:id="rId712" ref="G713"/>
    <hyperlink r:id="rId713" ref="G714"/>
    <hyperlink r:id="rId714" ref="G715"/>
    <hyperlink r:id="rId715" ref="G716"/>
    <hyperlink r:id="rId716" ref="G717"/>
    <hyperlink r:id="rId717" ref="G718"/>
    <hyperlink r:id="rId718" ref="G719"/>
    <hyperlink r:id="rId719" ref="G720"/>
    <hyperlink r:id="rId720" ref="G721"/>
    <hyperlink r:id="rId721" ref="G722"/>
    <hyperlink r:id="rId722" ref="G723"/>
    <hyperlink r:id="rId723" ref="G724"/>
    <hyperlink r:id="rId724" ref="G725"/>
    <hyperlink r:id="rId725" ref="G726"/>
    <hyperlink r:id="rId726" ref="G727"/>
    <hyperlink r:id="rId727" ref="G728"/>
  </hyperlinks>
  <drawing r:id="rId728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2" width="13.11"/>
    <col customWidth="1" min="3" max="3" width="30.0"/>
    <col customWidth="1" min="5" max="5" width="18.11"/>
    <col customWidth="1" min="6" max="6" width="22.33"/>
    <col customWidth="1" min="7" max="7" width="23.33"/>
    <col customWidth="1" min="8" max="8" width="23.78"/>
    <col customWidth="1" min="9" max="9" width="11.89"/>
    <col customWidth="1" min="10" max="10" width="11.78"/>
    <col customWidth="1" min="11" max="11" width="7.89"/>
    <col customWidth="1" min="12" max="12" width="15.33"/>
    <col customWidth="1" min="13" max="13" width="17.33"/>
    <col customWidth="1" min="14" max="14" width="16.11"/>
    <col customWidth="1" min="15" max="15" width="13.78"/>
    <col customWidth="1" min="25" max="25" width="28.44"/>
    <col customWidth="1" min="26" max="26" width="30.0"/>
  </cols>
  <sheetData>
    <row r="1" ht="16.5" customHeight="1">
      <c r="A1" s="1" t="s">
        <v>0</v>
      </c>
      <c r="B1" s="2" t="s">
        <v>1</v>
      </c>
      <c r="C1" s="1" t="s">
        <v>3127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4" t="s">
        <v>19</v>
      </c>
      <c r="U1" s="5" t="s">
        <v>20</v>
      </c>
      <c r="V1" s="2" t="s">
        <v>21</v>
      </c>
      <c r="W1" s="4" t="s">
        <v>22</v>
      </c>
      <c r="X1" s="6" t="s">
        <v>23</v>
      </c>
      <c r="Y1" s="25"/>
    </row>
    <row r="2">
      <c r="A2" s="7" t="str">
        <f t="shared" ref="A2:A702" si="1">TRIM(RIGHT(E2, LEN(E2) - FIND("|", E2)))</f>
        <v>VSEBV0477I</v>
      </c>
      <c r="B2" s="2" t="s">
        <v>2330</v>
      </c>
      <c r="C2" s="7" t="s">
        <v>3128</v>
      </c>
      <c r="D2" s="7" t="str">
        <f t="shared" ref="D2:D702" si="2">LEFT(E2, FIND("|", E2) - 1)
</f>
        <v>320x50 </v>
      </c>
      <c r="E2" s="2" t="s">
        <v>1560</v>
      </c>
      <c r="F2" s="2" t="s">
        <v>41</v>
      </c>
      <c r="G2" s="8" t="s">
        <v>1017</v>
      </c>
      <c r="H2" s="2" t="s">
        <v>71</v>
      </c>
      <c r="I2" s="2" t="s">
        <v>31</v>
      </c>
      <c r="J2" s="2">
        <v>252170.0</v>
      </c>
      <c r="K2" s="2">
        <v>650.0</v>
      </c>
      <c r="L2" s="2">
        <v>9248.0</v>
      </c>
      <c r="M2" s="2">
        <v>14192.0</v>
      </c>
      <c r="N2" s="2">
        <v>1.0</v>
      </c>
      <c r="O2" s="3">
        <v>5874.00478</v>
      </c>
      <c r="P2" s="7" t="str">
        <f>VLOOKUP(A2,'New Data'!A:E,2,FALSE)</f>
        <v>Female</v>
      </c>
      <c r="Q2" s="7">
        <f>VLOOKUP(A2,'New Data'!A:E,3,FALSE)</f>
        <v>37</v>
      </c>
      <c r="R2" s="7" t="str">
        <f>VLOOKUP(A2,'New Data'!A:E,4,FALSE)</f>
        <v>Delaware</v>
      </c>
      <c r="S2" s="9">
        <f>VLOOKUP(A2,'New Data'!A:E,5,FALSE)</f>
        <v>45213</v>
      </c>
      <c r="T2" s="10">
        <f t="shared" ref="T2:T702" si="3">O2/N2</f>
        <v>5874.00478</v>
      </c>
      <c r="U2" s="11">
        <f t="shared" ref="U2:U702" si="4">(K2/J2)</f>
        <v>0.002577626205</v>
      </c>
      <c r="V2" s="12">
        <f t="shared" ref="V2:V702" si="5">O2/K2</f>
        <v>9.036930431</v>
      </c>
      <c r="W2" s="10">
        <f t="shared" ref="W2:W702" si="6">(O2/J2)*1000</f>
        <v>23.29382869</v>
      </c>
      <c r="X2" s="11">
        <f t="shared" ref="X2:X702" si="7">N2/K2</f>
        <v>0.001538461538</v>
      </c>
      <c r="Y2" s="11"/>
      <c r="Z2" s="11"/>
    </row>
    <row r="3">
      <c r="A3" s="7" t="str">
        <f t="shared" si="1"/>
        <v>UYILJ6576R</v>
      </c>
      <c r="B3" s="2" t="s">
        <v>2327</v>
      </c>
      <c r="C3" s="26" t="s">
        <v>3129</v>
      </c>
      <c r="D3" s="7" t="str">
        <f t="shared" si="2"/>
        <v>320x50 </v>
      </c>
      <c r="E3" s="2" t="s">
        <v>2329</v>
      </c>
      <c r="F3" s="2" t="s">
        <v>36</v>
      </c>
      <c r="G3" s="8" t="s">
        <v>2018</v>
      </c>
      <c r="H3" s="2" t="s">
        <v>30</v>
      </c>
      <c r="I3" s="2" t="s">
        <v>31</v>
      </c>
      <c r="J3" s="2">
        <v>102905.0</v>
      </c>
      <c r="K3" s="2">
        <v>421.0</v>
      </c>
      <c r="L3" s="2">
        <v>45324.0</v>
      </c>
      <c r="M3" s="2">
        <v>99065.0</v>
      </c>
      <c r="N3" s="2">
        <v>1.0</v>
      </c>
      <c r="O3" s="3">
        <v>6407.581828</v>
      </c>
      <c r="P3" s="7" t="str">
        <f>VLOOKUP(A3,'New Data'!A:E,2,FALSE)</f>
        <v>Male</v>
      </c>
      <c r="Q3" s="7">
        <f>VLOOKUP(A3,'New Data'!A:E,3,FALSE)</f>
        <v>22</v>
      </c>
      <c r="R3" s="7" t="str">
        <f>VLOOKUP(A3,'New Data'!A:E,4,FALSE)</f>
        <v>Alaska</v>
      </c>
      <c r="S3" s="9">
        <f>VLOOKUP(A3,'New Data'!A:E,5,FALSE)</f>
        <v>45354</v>
      </c>
      <c r="T3" s="10">
        <f t="shared" si="3"/>
        <v>6407.581828</v>
      </c>
      <c r="U3" s="11">
        <f t="shared" si="4"/>
        <v>0.004091152033</v>
      </c>
      <c r="V3" s="12">
        <f t="shared" si="5"/>
        <v>15.21990933</v>
      </c>
      <c r="W3" s="10">
        <f t="shared" si="6"/>
        <v>62.266963</v>
      </c>
      <c r="X3" s="11">
        <f t="shared" si="7"/>
        <v>0.002375296912</v>
      </c>
      <c r="Y3" s="11"/>
    </row>
    <row r="4">
      <c r="A4" s="7" t="str">
        <f t="shared" si="1"/>
        <v>YTOPI5843W</v>
      </c>
      <c r="B4" s="2" t="s">
        <v>2324</v>
      </c>
      <c r="C4" s="2" t="s">
        <v>3130</v>
      </c>
      <c r="D4" s="7" t="str">
        <f t="shared" si="2"/>
        <v>320x50 </v>
      </c>
      <c r="E4" s="2" t="s">
        <v>1873</v>
      </c>
      <c r="F4" s="2" t="s">
        <v>28</v>
      </c>
      <c r="G4" s="8" t="s">
        <v>2326</v>
      </c>
      <c r="H4" s="2" t="s">
        <v>139</v>
      </c>
      <c r="I4" s="2" t="s">
        <v>31</v>
      </c>
      <c r="J4" s="2">
        <v>117879.0</v>
      </c>
      <c r="K4" s="2">
        <v>390.0</v>
      </c>
      <c r="L4" s="2">
        <v>52098.0</v>
      </c>
      <c r="M4" s="2">
        <v>86127.0</v>
      </c>
      <c r="N4" s="2">
        <v>1.0</v>
      </c>
      <c r="O4" s="3">
        <v>5102.706729</v>
      </c>
      <c r="P4" s="7" t="str">
        <f>VLOOKUP(A4,'New Data'!A:E,2,FALSE)</f>
        <v>Female</v>
      </c>
      <c r="Q4" s="7">
        <f>VLOOKUP(A4,'New Data'!A:E,3,FALSE)</f>
        <v>54</v>
      </c>
      <c r="R4" s="7" t="str">
        <f>VLOOKUP(A4,'New Data'!A:E,4,FALSE)</f>
        <v>Iowa</v>
      </c>
      <c r="S4" s="9">
        <f>VLOOKUP(A4,'New Data'!A:E,5,FALSE)</f>
        <v>45507</v>
      </c>
      <c r="T4" s="10">
        <f t="shared" si="3"/>
        <v>5102.706729</v>
      </c>
      <c r="U4" s="11">
        <f t="shared" si="4"/>
        <v>0.003308477337</v>
      </c>
      <c r="V4" s="12">
        <f t="shared" si="5"/>
        <v>13.08386341</v>
      </c>
      <c r="W4" s="10">
        <f t="shared" si="6"/>
        <v>43.28766556</v>
      </c>
      <c r="X4" s="11">
        <f t="shared" si="7"/>
        <v>0.002564102564</v>
      </c>
      <c r="Y4" s="11"/>
    </row>
    <row r="5">
      <c r="A5" s="7" t="str">
        <f t="shared" si="1"/>
        <v>IDJBP7103Z</v>
      </c>
      <c r="B5" s="2" t="s">
        <v>2321</v>
      </c>
      <c r="C5" s="7" t="s">
        <v>3131</v>
      </c>
      <c r="D5" s="7" t="str">
        <f t="shared" si="2"/>
        <v>300x250 </v>
      </c>
      <c r="E5" s="2" t="s">
        <v>2323</v>
      </c>
      <c r="F5" s="2" t="s">
        <v>36</v>
      </c>
      <c r="G5" s="8" t="s">
        <v>449</v>
      </c>
      <c r="H5" s="2" t="s">
        <v>30</v>
      </c>
      <c r="I5" s="2" t="s">
        <v>31</v>
      </c>
      <c r="J5" s="2">
        <v>1116343.0</v>
      </c>
      <c r="K5" s="2">
        <v>3104.0</v>
      </c>
      <c r="L5" s="2">
        <v>550519.0</v>
      </c>
      <c r="M5" s="2">
        <v>977978.0</v>
      </c>
      <c r="N5" s="2">
        <v>9.0</v>
      </c>
      <c r="O5" s="3">
        <v>2494.217596</v>
      </c>
      <c r="P5" s="7" t="str">
        <f>VLOOKUP(A5,'New Data'!A:E,2,FALSE)</f>
        <v>Male</v>
      </c>
      <c r="Q5" s="7">
        <f>VLOOKUP(A5,'New Data'!A:E,3,FALSE)</f>
        <v>21</v>
      </c>
      <c r="R5" s="7" t="str">
        <f>VLOOKUP(A5,'New Data'!A:E,4,FALSE)</f>
        <v>West Virginia</v>
      </c>
      <c r="S5" s="9">
        <f>VLOOKUP(A5,'New Data'!A:E,5,FALSE)</f>
        <v>45010</v>
      </c>
      <c r="T5" s="10">
        <f t="shared" si="3"/>
        <v>277.1352884</v>
      </c>
      <c r="U5" s="11">
        <f t="shared" si="4"/>
        <v>0.002780507425</v>
      </c>
      <c r="V5" s="12">
        <f t="shared" si="5"/>
        <v>0.8035494832</v>
      </c>
      <c r="W5" s="10">
        <f t="shared" si="6"/>
        <v>2.234275304</v>
      </c>
      <c r="X5" s="11">
        <f t="shared" si="7"/>
        <v>0.002899484536</v>
      </c>
      <c r="Y5" s="11"/>
    </row>
    <row r="6">
      <c r="A6" s="7" t="str">
        <f t="shared" si="1"/>
        <v>XJCCK3495N</v>
      </c>
      <c r="B6" s="2" t="s">
        <v>2319</v>
      </c>
      <c r="C6" s="7" t="s">
        <v>3130</v>
      </c>
      <c r="D6" s="7" t="str">
        <f t="shared" si="2"/>
        <v>300x250 </v>
      </c>
      <c r="E6" s="2" t="s">
        <v>1255</v>
      </c>
      <c r="F6" s="2" t="s">
        <v>36</v>
      </c>
      <c r="G6" s="8" t="s">
        <v>871</v>
      </c>
      <c r="H6" s="2" t="s">
        <v>71</v>
      </c>
      <c r="I6" s="2" t="s">
        <v>31</v>
      </c>
      <c r="J6" s="2">
        <v>564387.0</v>
      </c>
      <c r="K6" s="2">
        <v>1984.0</v>
      </c>
      <c r="L6" s="2">
        <v>78234.0</v>
      </c>
      <c r="M6" s="2">
        <v>438695.0</v>
      </c>
      <c r="N6" s="2">
        <v>6.0</v>
      </c>
      <c r="O6" s="3">
        <v>2712.379678</v>
      </c>
      <c r="P6" s="7" t="str">
        <f>VLOOKUP(A6,'New Data'!A:E,2,FALSE)</f>
        <v>Male</v>
      </c>
      <c r="Q6" s="7">
        <f>VLOOKUP(A6,'New Data'!A:E,3,FALSE)</f>
        <v>36</v>
      </c>
      <c r="R6" s="7" t="str">
        <f>VLOOKUP(A6,'New Data'!A:E,4,FALSE)</f>
        <v>South Carolina</v>
      </c>
      <c r="S6" s="9">
        <f>VLOOKUP(A6,'New Data'!A:E,5,FALSE)</f>
        <v>45134</v>
      </c>
      <c r="T6" s="10">
        <f t="shared" si="3"/>
        <v>452.0632797</v>
      </c>
      <c r="U6" s="11">
        <f t="shared" si="4"/>
        <v>0.00351531839</v>
      </c>
      <c r="V6" s="12">
        <f t="shared" si="5"/>
        <v>1.367126854</v>
      </c>
      <c r="W6" s="10">
        <f t="shared" si="6"/>
        <v>4.80588617</v>
      </c>
      <c r="X6" s="11">
        <f t="shared" si="7"/>
        <v>0.003024193548</v>
      </c>
      <c r="Y6" s="11"/>
    </row>
    <row r="7">
      <c r="A7" s="7" t="str">
        <f t="shared" si="1"/>
        <v>FEICG0482L</v>
      </c>
      <c r="B7" s="2" t="s">
        <v>2317</v>
      </c>
      <c r="C7" s="26" t="s">
        <v>3129</v>
      </c>
      <c r="D7" s="7" t="str">
        <f t="shared" si="2"/>
        <v>300x250 </v>
      </c>
      <c r="E7" s="2" t="s">
        <v>996</v>
      </c>
      <c r="F7" s="2" t="s">
        <v>28</v>
      </c>
      <c r="G7" s="8" t="s">
        <v>404</v>
      </c>
      <c r="H7" s="2" t="s">
        <v>30</v>
      </c>
      <c r="I7" s="2" t="s">
        <v>31</v>
      </c>
      <c r="J7" s="2">
        <v>186404.0</v>
      </c>
      <c r="K7" s="2">
        <v>940.0</v>
      </c>
      <c r="L7" s="2">
        <v>30885.0</v>
      </c>
      <c r="M7" s="2">
        <v>151358.0</v>
      </c>
      <c r="N7" s="2">
        <v>3.0</v>
      </c>
      <c r="O7" s="3">
        <v>4702.027505</v>
      </c>
      <c r="P7" s="7" t="str">
        <f>VLOOKUP(A7,'New Data'!A:E,2,FALSE)</f>
        <v>Male</v>
      </c>
      <c r="Q7" s="7">
        <f>VLOOKUP(A7,'New Data'!A:E,3,FALSE)</f>
        <v>41</v>
      </c>
      <c r="R7" s="7" t="str">
        <f>VLOOKUP(A7,'New Data'!A:E,4,FALSE)</f>
        <v>Missouri</v>
      </c>
      <c r="S7" s="9">
        <f>VLOOKUP(A7,'New Data'!A:E,5,FALSE)</f>
        <v>45385</v>
      </c>
      <c r="T7" s="10">
        <f t="shared" si="3"/>
        <v>1567.342502</v>
      </c>
      <c r="U7" s="11">
        <f t="shared" si="4"/>
        <v>0.00504281024</v>
      </c>
      <c r="V7" s="12">
        <f t="shared" si="5"/>
        <v>5.00215692</v>
      </c>
      <c r="W7" s="10">
        <f t="shared" si="6"/>
        <v>25.22492814</v>
      </c>
      <c r="X7" s="11">
        <f t="shared" si="7"/>
        <v>0.003191489362</v>
      </c>
      <c r="Y7" s="11"/>
    </row>
    <row r="8">
      <c r="A8" s="7" t="str">
        <f t="shared" si="1"/>
        <v>LWJQD9640X</v>
      </c>
      <c r="B8" s="2" t="s">
        <v>2314</v>
      </c>
      <c r="C8" s="7" t="s">
        <v>3130</v>
      </c>
      <c r="D8" s="7" t="str">
        <f t="shared" si="2"/>
        <v>300x250 </v>
      </c>
      <c r="E8" s="2" t="s">
        <v>2316</v>
      </c>
      <c r="F8" s="2" t="s">
        <v>41</v>
      </c>
      <c r="G8" s="8" t="s">
        <v>181</v>
      </c>
      <c r="H8" s="2" t="s">
        <v>30</v>
      </c>
      <c r="I8" s="2" t="s">
        <v>31</v>
      </c>
      <c r="J8" s="2">
        <v>470192.0</v>
      </c>
      <c r="K8" s="2">
        <v>940.0</v>
      </c>
      <c r="L8" s="2">
        <v>336480.0</v>
      </c>
      <c r="M8" s="2">
        <v>443202.0</v>
      </c>
      <c r="N8" s="2">
        <v>3.0</v>
      </c>
      <c r="O8" s="3">
        <v>4963.966251</v>
      </c>
      <c r="P8" s="7" t="str">
        <f>VLOOKUP(A8,'New Data'!A:E,2,FALSE)</f>
        <v>Female</v>
      </c>
      <c r="Q8" s="7">
        <f>VLOOKUP(A8,'New Data'!A:E,3,FALSE)</f>
        <v>60</v>
      </c>
      <c r="R8" s="7" t="str">
        <f>VLOOKUP(A8,'New Data'!A:E,4,FALSE)</f>
        <v>Michigan</v>
      </c>
      <c r="S8" s="9">
        <f>VLOOKUP(A8,'New Data'!A:E,5,FALSE)</f>
        <v>45083</v>
      </c>
      <c r="T8" s="10">
        <f t="shared" si="3"/>
        <v>1654.655417</v>
      </c>
      <c r="U8" s="11">
        <f t="shared" si="4"/>
        <v>0.001999183312</v>
      </c>
      <c r="V8" s="12">
        <f t="shared" si="5"/>
        <v>5.280815161</v>
      </c>
      <c r="W8" s="10">
        <f t="shared" si="6"/>
        <v>10.55731754</v>
      </c>
      <c r="X8" s="11">
        <f t="shared" si="7"/>
        <v>0.003191489362</v>
      </c>
      <c r="Y8" s="11"/>
    </row>
    <row r="9">
      <c r="A9" s="7" t="str">
        <f t="shared" si="1"/>
        <v>PHCDP6748A</v>
      </c>
      <c r="B9" s="2" t="s">
        <v>2311</v>
      </c>
      <c r="C9" s="2" t="s">
        <v>3130</v>
      </c>
      <c r="D9" s="7" t="str">
        <f t="shared" si="2"/>
        <v>300x250 </v>
      </c>
      <c r="E9" s="2" t="s">
        <v>2313</v>
      </c>
      <c r="F9" s="2" t="s">
        <v>66</v>
      </c>
      <c r="G9" s="8" t="s">
        <v>387</v>
      </c>
      <c r="H9" s="2" t="s">
        <v>234</v>
      </c>
      <c r="I9" s="2" t="s">
        <v>53</v>
      </c>
      <c r="J9" s="2">
        <v>117518.0</v>
      </c>
      <c r="K9" s="2">
        <v>299.0</v>
      </c>
      <c r="L9" s="2">
        <v>66458.0</v>
      </c>
      <c r="M9" s="2">
        <v>86571.0</v>
      </c>
      <c r="N9" s="2">
        <v>1.0</v>
      </c>
      <c r="O9" s="3">
        <v>5999.993781</v>
      </c>
      <c r="P9" s="7" t="str">
        <f>VLOOKUP(A9,'New Data'!A:E,2,FALSE)</f>
        <v>Female</v>
      </c>
      <c r="Q9" s="7">
        <f>VLOOKUP(A9,'New Data'!A:E,3,FALSE)</f>
        <v>65</v>
      </c>
      <c r="R9" s="7" t="str">
        <f>VLOOKUP(A9,'New Data'!A:E,4,FALSE)</f>
        <v>California</v>
      </c>
      <c r="S9" s="9">
        <f>VLOOKUP(A9,'New Data'!A:E,5,FALSE)</f>
        <v>45410</v>
      </c>
      <c r="T9" s="10">
        <f t="shared" si="3"/>
        <v>5999.993781</v>
      </c>
      <c r="U9" s="11">
        <f t="shared" si="4"/>
        <v>0.002544291087</v>
      </c>
      <c r="V9" s="12">
        <f t="shared" si="5"/>
        <v>20.06686883</v>
      </c>
      <c r="W9" s="10">
        <f t="shared" si="6"/>
        <v>51.05595552</v>
      </c>
      <c r="X9" s="11">
        <f t="shared" si="7"/>
        <v>0.003344481605</v>
      </c>
      <c r="Y9" s="11"/>
    </row>
    <row r="10">
      <c r="A10" s="7" t="str">
        <f t="shared" si="1"/>
        <v>PFARI5934S</v>
      </c>
      <c r="B10" s="2" t="s">
        <v>2309</v>
      </c>
      <c r="C10" s="7" t="s">
        <v>3132</v>
      </c>
      <c r="D10" s="7" t="str">
        <f t="shared" si="2"/>
        <v>300x250 </v>
      </c>
      <c r="E10" s="2" t="s">
        <v>298</v>
      </c>
      <c r="F10" s="2" t="s">
        <v>66</v>
      </c>
      <c r="G10" s="8" t="s">
        <v>449</v>
      </c>
      <c r="H10" s="2" t="s">
        <v>62</v>
      </c>
      <c r="I10" s="2" t="s">
        <v>31</v>
      </c>
      <c r="J10" s="2">
        <v>556152.0</v>
      </c>
      <c r="K10" s="2">
        <v>1867.0</v>
      </c>
      <c r="L10" s="2">
        <v>221833.0</v>
      </c>
      <c r="M10" s="2">
        <v>480882.0</v>
      </c>
      <c r="N10" s="2">
        <v>7.0</v>
      </c>
      <c r="O10" s="3">
        <v>1818.100044</v>
      </c>
      <c r="P10" s="7" t="str">
        <f>VLOOKUP(A10,'New Data'!A:E,2,FALSE)</f>
        <v>Male</v>
      </c>
      <c r="Q10" s="7">
        <f>VLOOKUP(A10,'New Data'!A:E,3,FALSE)</f>
        <v>43</v>
      </c>
      <c r="R10" s="7" t="str">
        <f>VLOOKUP(A10,'New Data'!A:E,4,FALSE)</f>
        <v>Kansas</v>
      </c>
      <c r="S10" s="9">
        <f>VLOOKUP(A10,'New Data'!A:E,5,FALSE)</f>
        <v>45057</v>
      </c>
      <c r="T10" s="10">
        <f t="shared" si="3"/>
        <v>259.7285777</v>
      </c>
      <c r="U10" s="11">
        <f t="shared" si="4"/>
        <v>0.003356995929</v>
      </c>
      <c r="V10" s="12">
        <f t="shared" si="5"/>
        <v>0.9738082721</v>
      </c>
      <c r="W10" s="10">
        <f t="shared" si="6"/>
        <v>3.269070405</v>
      </c>
      <c r="X10" s="11">
        <f t="shared" si="7"/>
        <v>0.003749330477</v>
      </c>
      <c r="Y10" s="11"/>
    </row>
    <row r="11">
      <c r="A11" s="7" t="str">
        <f t="shared" si="1"/>
        <v>KNJHG4959G</v>
      </c>
      <c r="B11" s="2" t="s">
        <v>2306</v>
      </c>
      <c r="C11" s="7" t="s">
        <v>3133</v>
      </c>
      <c r="D11" s="7" t="str">
        <f t="shared" si="2"/>
        <v>320x50 </v>
      </c>
      <c r="E11" s="2" t="s">
        <v>893</v>
      </c>
      <c r="F11" s="2" t="s">
        <v>36</v>
      </c>
      <c r="G11" s="8" t="s">
        <v>2308</v>
      </c>
      <c r="H11" s="2" t="s">
        <v>135</v>
      </c>
      <c r="I11" s="2" t="s">
        <v>31</v>
      </c>
      <c r="J11" s="2">
        <v>39212.0</v>
      </c>
      <c r="K11" s="2">
        <v>260.0</v>
      </c>
      <c r="L11" s="2">
        <v>31317.0</v>
      </c>
      <c r="M11" s="2">
        <v>37660.0</v>
      </c>
      <c r="N11" s="2">
        <v>1.0</v>
      </c>
      <c r="O11" s="3">
        <v>3621.417703</v>
      </c>
      <c r="P11" s="7" t="str">
        <f>VLOOKUP(A11,'New Data'!A:E,2,FALSE)</f>
        <v>Female</v>
      </c>
      <c r="Q11" s="7">
        <f>VLOOKUP(A11,'New Data'!A:E,3,FALSE)</f>
        <v>64</v>
      </c>
      <c r="R11" s="7" t="str">
        <f>VLOOKUP(A11,'New Data'!A:E,4,FALSE)</f>
        <v>North Carolina</v>
      </c>
      <c r="S11" s="9">
        <f>VLOOKUP(A11,'New Data'!A:E,5,FALSE)</f>
        <v>45374</v>
      </c>
      <c r="T11" s="10">
        <f t="shared" si="3"/>
        <v>3621.417703</v>
      </c>
      <c r="U11" s="11">
        <f t="shared" si="4"/>
        <v>0.006630623279</v>
      </c>
      <c r="V11" s="12">
        <f t="shared" si="5"/>
        <v>13.92852963</v>
      </c>
      <c r="W11" s="10">
        <f t="shared" si="6"/>
        <v>92.35483278</v>
      </c>
      <c r="X11" s="11">
        <f t="shared" si="7"/>
        <v>0.003846153846</v>
      </c>
      <c r="Y11" s="11"/>
    </row>
    <row r="12">
      <c r="A12" s="7" t="str">
        <f t="shared" si="1"/>
        <v>IBXAA5591O</v>
      </c>
      <c r="B12" s="2" t="s">
        <v>2304</v>
      </c>
      <c r="C12" s="7" t="s">
        <v>2202</v>
      </c>
      <c r="D12" s="7" t="str">
        <f t="shared" si="2"/>
        <v>300x250 </v>
      </c>
      <c r="E12" s="2" t="s">
        <v>1076</v>
      </c>
      <c r="F12" s="2" t="s">
        <v>36</v>
      </c>
      <c r="G12" s="8" t="s">
        <v>449</v>
      </c>
      <c r="H12" s="2" t="s">
        <v>30</v>
      </c>
      <c r="I12" s="2" t="s">
        <v>31</v>
      </c>
      <c r="J12" s="2">
        <v>421110.0</v>
      </c>
      <c r="K12" s="2">
        <v>984.0</v>
      </c>
      <c r="L12" s="2">
        <v>212140.0</v>
      </c>
      <c r="M12" s="2">
        <v>389474.0</v>
      </c>
      <c r="N12" s="2">
        <v>4.0</v>
      </c>
      <c r="O12" s="3">
        <v>1635.920216</v>
      </c>
      <c r="P12" s="7" t="str">
        <f>VLOOKUP(A12,'New Data'!A:E,2,FALSE)</f>
        <v>Male</v>
      </c>
      <c r="Q12" s="7">
        <f>VLOOKUP(A12,'New Data'!A:E,3,FALSE)</f>
        <v>25</v>
      </c>
      <c r="R12" s="7" t="str">
        <f>VLOOKUP(A12,'New Data'!A:E,4,FALSE)</f>
        <v>Missouri</v>
      </c>
      <c r="S12" s="9">
        <f>VLOOKUP(A12,'New Data'!A:E,5,FALSE)</f>
        <v>45406</v>
      </c>
      <c r="T12" s="10">
        <f t="shared" si="3"/>
        <v>408.980054</v>
      </c>
      <c r="U12" s="11">
        <f t="shared" si="4"/>
        <v>0.002336681627</v>
      </c>
      <c r="V12" s="12">
        <f t="shared" si="5"/>
        <v>1.662520545</v>
      </c>
      <c r="W12" s="10">
        <f t="shared" si="6"/>
        <v>3.884781212</v>
      </c>
      <c r="X12" s="11">
        <f t="shared" si="7"/>
        <v>0.00406504065</v>
      </c>
      <c r="Y12" s="11"/>
    </row>
    <row r="13">
      <c r="A13" s="7" t="str">
        <f t="shared" si="1"/>
        <v>NOKCJ7278U</v>
      </c>
      <c r="B13" s="2" t="s">
        <v>2302</v>
      </c>
      <c r="C13" s="7" t="s">
        <v>459</v>
      </c>
      <c r="D13" s="7" t="str">
        <f t="shared" si="2"/>
        <v>300x250 </v>
      </c>
      <c r="E13" s="2" t="s">
        <v>789</v>
      </c>
      <c r="F13" s="2" t="s">
        <v>36</v>
      </c>
      <c r="G13" s="8" t="s">
        <v>181</v>
      </c>
      <c r="H13" s="2" t="s">
        <v>62</v>
      </c>
      <c r="I13" s="2" t="s">
        <v>31</v>
      </c>
      <c r="J13" s="2">
        <v>1720462.0</v>
      </c>
      <c r="K13" s="2">
        <v>4865.0</v>
      </c>
      <c r="L13" s="2">
        <v>940296.0</v>
      </c>
      <c r="M13" s="2">
        <v>1516537.0</v>
      </c>
      <c r="N13" s="2">
        <v>20.0</v>
      </c>
      <c r="O13" s="3">
        <v>5906.464967</v>
      </c>
      <c r="P13" s="7" t="str">
        <f>VLOOKUP(A13,'New Data'!A:E,2,FALSE)</f>
        <v>Male</v>
      </c>
      <c r="Q13" s="7">
        <f>VLOOKUP(A13,'New Data'!A:E,3,FALSE)</f>
        <v>36</v>
      </c>
      <c r="R13" s="7" t="str">
        <f>VLOOKUP(A13,'New Data'!A:E,4,FALSE)</f>
        <v>Indiana</v>
      </c>
      <c r="S13" s="9">
        <f>VLOOKUP(A13,'New Data'!A:E,5,FALSE)</f>
        <v>45411</v>
      </c>
      <c r="T13" s="10">
        <f t="shared" si="3"/>
        <v>295.3232484</v>
      </c>
      <c r="U13" s="11">
        <f t="shared" si="4"/>
        <v>0.002827728831</v>
      </c>
      <c r="V13" s="12">
        <f t="shared" si="5"/>
        <v>1.214072963</v>
      </c>
      <c r="W13" s="10">
        <f t="shared" si="6"/>
        <v>3.433069122</v>
      </c>
      <c r="X13" s="11">
        <f t="shared" si="7"/>
        <v>0.004110996917</v>
      </c>
      <c r="Y13" s="11"/>
    </row>
    <row r="14">
      <c r="A14" s="7" t="str">
        <f t="shared" si="1"/>
        <v>HNFNT9214M</v>
      </c>
      <c r="B14" s="2" t="s">
        <v>2299</v>
      </c>
      <c r="C14" s="7" t="s">
        <v>3134</v>
      </c>
      <c r="D14" s="7" t="str">
        <f t="shared" si="2"/>
        <v>320x50 </v>
      </c>
      <c r="E14" s="2" t="s">
        <v>2301</v>
      </c>
      <c r="F14" s="2" t="s">
        <v>36</v>
      </c>
      <c r="G14" s="8" t="s">
        <v>871</v>
      </c>
      <c r="H14" s="2" t="s">
        <v>30</v>
      </c>
      <c r="I14" s="2" t="s">
        <v>31</v>
      </c>
      <c r="J14" s="2">
        <v>210700.0</v>
      </c>
      <c r="K14" s="2">
        <v>704.0</v>
      </c>
      <c r="L14" s="2">
        <v>94625.0</v>
      </c>
      <c r="M14" s="2">
        <v>180681.0</v>
      </c>
      <c r="N14" s="2">
        <v>3.0</v>
      </c>
      <c r="O14" s="3">
        <v>6341.879301</v>
      </c>
      <c r="P14" s="7" t="str">
        <f>VLOOKUP(A14,'New Data'!A:E,2,FALSE)</f>
        <v>Female</v>
      </c>
      <c r="Q14" s="7">
        <f>VLOOKUP(A14,'New Data'!A:E,3,FALSE)</f>
        <v>30</v>
      </c>
      <c r="R14" s="7" t="str">
        <f>VLOOKUP(A14,'New Data'!A:E,4,FALSE)</f>
        <v>New Mexico</v>
      </c>
      <c r="S14" s="9">
        <f>VLOOKUP(A14,'New Data'!A:E,5,FALSE)</f>
        <v>45333</v>
      </c>
      <c r="T14" s="10">
        <f t="shared" si="3"/>
        <v>2113.959767</v>
      </c>
      <c r="U14" s="11">
        <f t="shared" si="4"/>
        <v>0.003341243474</v>
      </c>
      <c r="V14" s="12">
        <f t="shared" si="5"/>
        <v>9.00835128</v>
      </c>
      <c r="W14" s="10">
        <f t="shared" si="6"/>
        <v>30.09909493</v>
      </c>
      <c r="X14" s="11">
        <f t="shared" si="7"/>
        <v>0.004261363636</v>
      </c>
      <c r="Y14" s="11"/>
    </row>
    <row r="15">
      <c r="A15" s="7" t="str">
        <f t="shared" si="1"/>
        <v>LAHPY7048C</v>
      </c>
      <c r="B15" s="2" t="s">
        <v>2296</v>
      </c>
      <c r="C15" s="7" t="s">
        <v>3135</v>
      </c>
      <c r="D15" s="7" t="str">
        <f t="shared" si="2"/>
        <v>320x50 </v>
      </c>
      <c r="E15" s="2" t="s">
        <v>2298</v>
      </c>
      <c r="F15" s="2" t="s">
        <v>41</v>
      </c>
      <c r="G15" s="8" t="s">
        <v>838</v>
      </c>
      <c r="H15" s="2" t="s">
        <v>62</v>
      </c>
      <c r="I15" s="2" t="s">
        <v>31</v>
      </c>
      <c r="J15" s="2">
        <v>73544.0</v>
      </c>
      <c r="K15" s="2">
        <v>223.0</v>
      </c>
      <c r="L15" s="2">
        <v>40405.0</v>
      </c>
      <c r="M15" s="2">
        <v>67406.0</v>
      </c>
      <c r="N15" s="2">
        <v>1.0</v>
      </c>
      <c r="O15" s="3">
        <v>1465.872266</v>
      </c>
      <c r="P15" s="7" t="str">
        <f>VLOOKUP(A15,'New Data'!A:E,2,FALSE)</f>
        <v>Female</v>
      </c>
      <c r="Q15" s="7">
        <f>VLOOKUP(A15,'New Data'!A:E,3,FALSE)</f>
        <v>41</v>
      </c>
      <c r="R15" s="7" t="str">
        <f>VLOOKUP(A15,'New Data'!A:E,4,FALSE)</f>
        <v>Tennessee</v>
      </c>
      <c r="S15" s="9">
        <f>VLOOKUP(A15,'New Data'!A:E,5,FALSE)</f>
        <v>45028</v>
      </c>
      <c r="T15" s="10">
        <f t="shared" si="3"/>
        <v>1465.872266</v>
      </c>
      <c r="U15" s="11">
        <f t="shared" si="4"/>
        <v>0.003032198412</v>
      </c>
      <c r="V15" s="12">
        <f t="shared" si="5"/>
        <v>6.573418233</v>
      </c>
      <c r="W15" s="10">
        <f t="shared" si="6"/>
        <v>19.93190833</v>
      </c>
      <c r="X15" s="11">
        <f t="shared" si="7"/>
        <v>0.004484304933</v>
      </c>
      <c r="Y15" s="11"/>
    </row>
    <row r="16">
      <c r="A16" s="7" t="str">
        <f t="shared" si="1"/>
        <v>OTXLT2018N</v>
      </c>
      <c r="B16" s="2" t="s">
        <v>2293</v>
      </c>
      <c r="C16" s="7" t="s">
        <v>459</v>
      </c>
      <c r="D16" s="7" t="str">
        <f t="shared" si="2"/>
        <v>300x250 </v>
      </c>
      <c r="E16" s="2" t="s">
        <v>2295</v>
      </c>
      <c r="F16" s="2" t="s">
        <v>28</v>
      </c>
      <c r="G16" s="8" t="s">
        <v>181</v>
      </c>
      <c r="H16" s="2" t="s">
        <v>239</v>
      </c>
      <c r="I16" s="2" t="s">
        <v>31</v>
      </c>
      <c r="J16" s="2">
        <v>679098.0</v>
      </c>
      <c r="K16" s="2">
        <v>1984.0</v>
      </c>
      <c r="L16" s="2">
        <v>467726.0</v>
      </c>
      <c r="M16" s="2">
        <v>634589.0</v>
      </c>
      <c r="N16" s="2">
        <v>9.0</v>
      </c>
      <c r="O16" s="3">
        <v>1477.424856</v>
      </c>
      <c r="P16" s="7" t="str">
        <f>VLOOKUP(A16,'New Data'!A:E,2,FALSE)</f>
        <v>Male</v>
      </c>
      <c r="Q16" s="7">
        <f>VLOOKUP(A16,'New Data'!A:E,3,FALSE)</f>
        <v>38</v>
      </c>
      <c r="R16" s="7" t="str">
        <f>VLOOKUP(A16,'New Data'!A:E,4,FALSE)</f>
        <v>Georgia</v>
      </c>
      <c r="S16" s="9">
        <f>VLOOKUP(A16,'New Data'!A:E,5,FALSE)</f>
        <v>45276</v>
      </c>
      <c r="T16" s="10">
        <f t="shared" si="3"/>
        <v>164.1583173</v>
      </c>
      <c r="U16" s="11">
        <f t="shared" si="4"/>
        <v>0.002921522372</v>
      </c>
      <c r="V16" s="12">
        <f t="shared" si="5"/>
        <v>0.7446697863</v>
      </c>
      <c r="W16" s="10">
        <f t="shared" si="6"/>
        <v>2.175569441</v>
      </c>
      <c r="X16" s="11">
        <f t="shared" si="7"/>
        <v>0.004536290323</v>
      </c>
      <c r="Y16" s="11"/>
    </row>
    <row r="17">
      <c r="A17" s="7" t="str">
        <f t="shared" si="1"/>
        <v>ZQQVT1648U</v>
      </c>
      <c r="B17" s="2" t="s">
        <v>2291</v>
      </c>
      <c r="C17" s="7" t="s">
        <v>3130</v>
      </c>
      <c r="D17" s="7" t="str">
        <f t="shared" si="2"/>
        <v>300x250 </v>
      </c>
      <c r="E17" s="2" t="s">
        <v>2064</v>
      </c>
      <c r="F17" s="2" t="s">
        <v>66</v>
      </c>
      <c r="G17" s="8" t="s">
        <v>151</v>
      </c>
      <c r="H17" s="2" t="s">
        <v>48</v>
      </c>
      <c r="I17" s="2" t="s">
        <v>31</v>
      </c>
      <c r="J17" s="2">
        <v>510778.0</v>
      </c>
      <c r="K17" s="2">
        <v>1290.0</v>
      </c>
      <c r="L17" s="2">
        <v>70777.0</v>
      </c>
      <c r="M17" s="2">
        <v>436133.0</v>
      </c>
      <c r="N17" s="2">
        <v>6.0</v>
      </c>
      <c r="O17" s="3">
        <v>3870.253867</v>
      </c>
      <c r="P17" s="7" t="str">
        <f>VLOOKUP(A17,'New Data'!A:E,2,FALSE)</f>
        <v>Female</v>
      </c>
      <c r="Q17" s="7">
        <f>VLOOKUP(A17,'New Data'!A:E,3,FALSE)</f>
        <v>41</v>
      </c>
      <c r="R17" s="7" t="str">
        <f>VLOOKUP(A17,'New Data'!A:E,4,FALSE)</f>
        <v>Montana</v>
      </c>
      <c r="S17" s="9">
        <f>VLOOKUP(A17,'New Data'!A:E,5,FALSE)</f>
        <v>45507</v>
      </c>
      <c r="T17" s="10">
        <f t="shared" si="3"/>
        <v>645.0423112</v>
      </c>
      <c r="U17" s="11">
        <f t="shared" si="4"/>
        <v>0.002525559049</v>
      </c>
      <c r="V17" s="12">
        <f t="shared" si="5"/>
        <v>3.000196796</v>
      </c>
      <c r="W17" s="10">
        <f t="shared" si="6"/>
        <v>7.577174168</v>
      </c>
      <c r="X17" s="11">
        <f t="shared" si="7"/>
        <v>0.004651162791</v>
      </c>
      <c r="Y17" s="11"/>
    </row>
    <row r="18">
      <c r="A18" s="7" t="str">
        <f t="shared" si="1"/>
        <v>UNAHF7261R</v>
      </c>
      <c r="B18" s="2" t="s">
        <v>2288</v>
      </c>
      <c r="C18" s="7" t="s">
        <v>3136</v>
      </c>
      <c r="D18" s="7" t="str">
        <f t="shared" si="2"/>
        <v>300x50 </v>
      </c>
      <c r="E18" s="2" t="s">
        <v>2290</v>
      </c>
      <c r="F18" s="2" t="s">
        <v>41</v>
      </c>
      <c r="G18" s="8" t="s">
        <v>181</v>
      </c>
      <c r="H18" s="2" t="s">
        <v>71</v>
      </c>
      <c r="I18" s="2" t="s">
        <v>31</v>
      </c>
      <c r="J18" s="2">
        <v>1083050.0</v>
      </c>
      <c r="K18" s="2">
        <v>3984.0</v>
      </c>
      <c r="L18" s="2">
        <v>590156.0</v>
      </c>
      <c r="M18" s="2">
        <v>953556.0</v>
      </c>
      <c r="N18" s="2">
        <v>19.0</v>
      </c>
      <c r="O18" s="3">
        <v>7495.749847</v>
      </c>
      <c r="P18" s="7" t="str">
        <f>VLOOKUP(A18,'New Data'!A:E,2,FALSE)</f>
        <v>Female</v>
      </c>
      <c r="Q18" s="7">
        <f>VLOOKUP(A18,'New Data'!A:E,3,FALSE)</f>
        <v>43</v>
      </c>
      <c r="R18" s="7" t="str">
        <f>VLOOKUP(A18,'New Data'!A:E,4,FALSE)</f>
        <v>New York</v>
      </c>
      <c r="S18" s="9">
        <f>VLOOKUP(A18,'New Data'!A:E,5,FALSE)</f>
        <v>45116</v>
      </c>
      <c r="T18" s="10">
        <f t="shared" si="3"/>
        <v>394.5131498</v>
      </c>
      <c r="U18" s="11">
        <f t="shared" si="4"/>
        <v>0.003678500531</v>
      </c>
      <c r="V18" s="12">
        <f t="shared" si="5"/>
        <v>1.881463315</v>
      </c>
      <c r="W18" s="10">
        <f t="shared" si="6"/>
        <v>6.920963803</v>
      </c>
      <c r="X18" s="11">
        <f t="shared" si="7"/>
        <v>0.004769076305</v>
      </c>
      <c r="Y18" s="11"/>
    </row>
    <row r="19">
      <c r="A19" s="7" t="str">
        <f t="shared" si="1"/>
        <v>YXYJD5988H</v>
      </c>
      <c r="B19" s="2" t="s">
        <v>2285</v>
      </c>
      <c r="C19" s="7" t="s">
        <v>3129</v>
      </c>
      <c r="D19" s="7" t="str">
        <f t="shared" si="2"/>
        <v>300x250 </v>
      </c>
      <c r="E19" s="2" t="s">
        <v>2287</v>
      </c>
      <c r="F19" s="2" t="s">
        <v>36</v>
      </c>
      <c r="G19" s="8" t="s">
        <v>449</v>
      </c>
      <c r="H19" s="2" t="s">
        <v>30</v>
      </c>
      <c r="I19" s="2" t="s">
        <v>53</v>
      </c>
      <c r="J19" s="2">
        <v>84460.0</v>
      </c>
      <c r="K19" s="2">
        <v>209.0</v>
      </c>
      <c r="L19" s="2">
        <v>13169.0</v>
      </c>
      <c r="M19" s="2">
        <v>26688.0</v>
      </c>
      <c r="N19" s="2">
        <v>1.0</v>
      </c>
      <c r="O19" s="3">
        <v>4279.230955</v>
      </c>
      <c r="P19" s="7" t="str">
        <f>VLOOKUP(A19,'New Data'!A:E,2,FALSE)</f>
        <v>Male</v>
      </c>
      <c r="Q19" s="7">
        <f>VLOOKUP(A19,'New Data'!A:E,3,FALSE)</f>
        <v>58</v>
      </c>
      <c r="R19" s="7" t="str">
        <f>VLOOKUP(A19,'New Data'!A:E,4,FALSE)</f>
        <v>Rhode Island</v>
      </c>
      <c r="S19" s="9">
        <f>VLOOKUP(A19,'New Data'!A:E,5,FALSE)</f>
        <v>45159</v>
      </c>
      <c r="T19" s="10">
        <f t="shared" si="3"/>
        <v>4279.230955</v>
      </c>
      <c r="U19" s="11">
        <f t="shared" si="4"/>
        <v>0.002474544163</v>
      </c>
      <c r="V19" s="12">
        <f t="shared" si="5"/>
        <v>20.47478926</v>
      </c>
      <c r="W19" s="10">
        <f t="shared" si="6"/>
        <v>50.66577025</v>
      </c>
      <c r="X19" s="11">
        <f t="shared" si="7"/>
        <v>0.004784688995</v>
      </c>
      <c r="Y19" s="11"/>
    </row>
    <row r="20">
      <c r="A20" s="7" t="str">
        <f t="shared" si="1"/>
        <v>BBLZX7578R</v>
      </c>
      <c r="B20" s="2" t="s">
        <v>2282</v>
      </c>
      <c r="C20" s="7" t="s">
        <v>3131</v>
      </c>
      <c r="D20" s="7" t="str">
        <f t="shared" si="2"/>
        <v>300x250 </v>
      </c>
      <c r="E20" s="2" t="s">
        <v>2284</v>
      </c>
      <c r="F20" s="2" t="s">
        <v>28</v>
      </c>
      <c r="G20" s="8" t="s">
        <v>449</v>
      </c>
      <c r="H20" s="2" t="s">
        <v>30</v>
      </c>
      <c r="I20" s="2" t="s">
        <v>31</v>
      </c>
      <c r="J20" s="2">
        <v>1221746.0</v>
      </c>
      <c r="K20" s="2">
        <v>3874.0</v>
      </c>
      <c r="L20" s="2">
        <v>512107.0</v>
      </c>
      <c r="M20" s="2">
        <v>1088748.0</v>
      </c>
      <c r="N20" s="2">
        <v>19.0</v>
      </c>
      <c r="O20" s="3">
        <v>7483.887187</v>
      </c>
      <c r="P20" s="7" t="str">
        <f>VLOOKUP(A20,'New Data'!A:E,2,FALSE)</f>
        <v>Male</v>
      </c>
      <c r="Q20" s="7">
        <f>VLOOKUP(A20,'New Data'!A:E,3,FALSE)</f>
        <v>44</v>
      </c>
      <c r="R20" s="7" t="str">
        <f>VLOOKUP(A20,'New Data'!A:E,4,FALSE)</f>
        <v>South Dakota</v>
      </c>
      <c r="S20" s="9">
        <f>VLOOKUP(A20,'New Data'!A:E,5,FALSE)</f>
        <v>45540</v>
      </c>
      <c r="T20" s="10">
        <f t="shared" si="3"/>
        <v>393.8887993</v>
      </c>
      <c r="U20" s="11">
        <f t="shared" si="4"/>
        <v>0.003170871851</v>
      </c>
      <c r="V20" s="12">
        <f t="shared" si="5"/>
        <v>1.931824261</v>
      </c>
      <c r="W20" s="10">
        <f t="shared" si="6"/>
        <v>6.125567169</v>
      </c>
      <c r="X20" s="11">
        <f t="shared" si="7"/>
        <v>0.004904491482</v>
      </c>
      <c r="Y20" s="11"/>
    </row>
    <row r="21">
      <c r="A21" s="7" t="str">
        <f t="shared" si="1"/>
        <v>DMNFG5266O</v>
      </c>
      <c r="B21" s="2" t="s">
        <v>2280</v>
      </c>
      <c r="C21" s="7" t="s">
        <v>3137</v>
      </c>
      <c r="D21" s="7" t="str">
        <f t="shared" si="2"/>
        <v>300x250 </v>
      </c>
      <c r="E21" s="2" t="s">
        <v>1119</v>
      </c>
      <c r="F21" s="2" t="s">
        <v>66</v>
      </c>
      <c r="G21" s="8" t="s">
        <v>1017</v>
      </c>
      <c r="H21" s="2" t="s">
        <v>98</v>
      </c>
      <c r="I21" s="2" t="s">
        <v>31</v>
      </c>
      <c r="J21" s="2">
        <v>292578.0</v>
      </c>
      <c r="K21" s="2">
        <v>812.0</v>
      </c>
      <c r="L21" s="2">
        <v>6474.0</v>
      </c>
      <c r="M21" s="2">
        <v>12323.0</v>
      </c>
      <c r="N21" s="2">
        <v>4.0</v>
      </c>
      <c r="O21" s="3">
        <v>1826.318738</v>
      </c>
      <c r="P21" s="7" t="str">
        <f>VLOOKUP(A21,'New Data'!A:E,2,FALSE)</f>
        <v>Female</v>
      </c>
      <c r="Q21" s="7">
        <f>VLOOKUP(A21,'New Data'!A:E,3,FALSE)</f>
        <v>19</v>
      </c>
      <c r="R21" s="7" t="str">
        <f>VLOOKUP(A21,'New Data'!A:E,4,FALSE)</f>
        <v>Arkansas</v>
      </c>
      <c r="S21" s="9">
        <f>VLOOKUP(A21,'New Data'!A:E,5,FALSE)</f>
        <v>45128</v>
      </c>
      <c r="T21" s="10">
        <f t="shared" si="3"/>
        <v>456.5796845</v>
      </c>
      <c r="U21" s="11">
        <f t="shared" si="4"/>
        <v>0.002775328289</v>
      </c>
      <c r="V21" s="12">
        <f t="shared" si="5"/>
        <v>2.249161007</v>
      </c>
      <c r="W21" s="10">
        <f t="shared" si="6"/>
        <v>6.242160169</v>
      </c>
      <c r="X21" s="11">
        <f t="shared" si="7"/>
        <v>0.004926108374</v>
      </c>
      <c r="Y21" s="11"/>
    </row>
    <row r="22">
      <c r="A22" s="7" t="str">
        <f t="shared" si="1"/>
        <v>DLRVS3201A</v>
      </c>
      <c r="B22" s="2" t="s">
        <v>2278</v>
      </c>
      <c r="C22" s="7" t="s">
        <v>923</v>
      </c>
      <c r="D22" s="7" t="str">
        <f t="shared" si="2"/>
        <v>320x50 </v>
      </c>
      <c r="E22" s="2" t="s">
        <v>1910</v>
      </c>
      <c r="F22" s="2" t="s">
        <v>36</v>
      </c>
      <c r="G22" s="8" t="s">
        <v>408</v>
      </c>
      <c r="H22" s="2" t="s">
        <v>30</v>
      </c>
      <c r="I22" s="2" t="s">
        <v>31</v>
      </c>
      <c r="J22" s="2">
        <v>268811.0</v>
      </c>
      <c r="K22" s="2">
        <v>799.0</v>
      </c>
      <c r="L22" s="2">
        <v>95989.0</v>
      </c>
      <c r="M22" s="2">
        <v>173923.0</v>
      </c>
      <c r="N22" s="2">
        <v>4.0</v>
      </c>
      <c r="O22" s="3">
        <v>2549.115158</v>
      </c>
      <c r="P22" s="7" t="str">
        <f>VLOOKUP(A22,'New Data'!A:E,2,FALSE)</f>
        <v>Male</v>
      </c>
      <c r="Q22" s="7">
        <f>VLOOKUP(A22,'New Data'!A:E,3,FALSE)</f>
        <v>20</v>
      </c>
      <c r="R22" s="7" t="str">
        <f>VLOOKUP(A22,'New Data'!A:E,4,FALSE)</f>
        <v>Virginia</v>
      </c>
      <c r="S22" s="9">
        <f>VLOOKUP(A22,'New Data'!A:E,5,FALSE)</f>
        <v>45531</v>
      </c>
      <c r="T22" s="10">
        <f t="shared" si="3"/>
        <v>637.2787895</v>
      </c>
      <c r="U22" s="11">
        <f t="shared" si="4"/>
        <v>0.002972348602</v>
      </c>
      <c r="V22" s="12">
        <f t="shared" si="5"/>
        <v>3.190381925</v>
      </c>
      <c r="W22" s="10">
        <f t="shared" si="6"/>
        <v>9.482927254</v>
      </c>
      <c r="X22" s="11">
        <f t="shared" si="7"/>
        <v>0.005006257822</v>
      </c>
      <c r="Y22" s="11"/>
    </row>
    <row r="23">
      <c r="A23" s="7" t="str">
        <f t="shared" si="1"/>
        <v>WFYQL7703Z</v>
      </c>
      <c r="B23" s="2" t="s">
        <v>2276</v>
      </c>
      <c r="C23" s="7" t="s">
        <v>3138</v>
      </c>
      <c r="D23" s="7" t="str">
        <f t="shared" si="2"/>
        <v>320x50 </v>
      </c>
      <c r="E23" s="2" t="s">
        <v>1677</v>
      </c>
      <c r="F23" s="2" t="s">
        <v>28</v>
      </c>
      <c r="G23" s="8" t="s">
        <v>871</v>
      </c>
      <c r="H23" s="2" t="s">
        <v>30</v>
      </c>
      <c r="I23" s="2" t="s">
        <v>31</v>
      </c>
      <c r="J23" s="2">
        <v>292885.0</v>
      </c>
      <c r="K23" s="2">
        <v>796.0</v>
      </c>
      <c r="L23" s="2">
        <v>12733.0</v>
      </c>
      <c r="M23" s="2">
        <v>203986.0</v>
      </c>
      <c r="N23" s="2">
        <v>4.0</v>
      </c>
      <c r="O23" s="3">
        <v>1503.913054</v>
      </c>
      <c r="P23" s="7" t="str">
        <f>VLOOKUP(A23,'New Data'!A:E,2,FALSE)</f>
        <v>Male</v>
      </c>
      <c r="Q23" s="7">
        <f>VLOOKUP(A23,'New Data'!A:E,3,FALSE)</f>
        <v>51</v>
      </c>
      <c r="R23" s="7" t="str">
        <f>VLOOKUP(A23,'New Data'!A:E,4,FALSE)</f>
        <v>North Dakota</v>
      </c>
      <c r="S23" s="9">
        <f>VLOOKUP(A23,'New Data'!A:E,5,FALSE)</f>
        <v>45338</v>
      </c>
      <c r="T23" s="10">
        <f t="shared" si="3"/>
        <v>375.9782635</v>
      </c>
      <c r="U23" s="11">
        <f t="shared" si="4"/>
        <v>0.002717790259</v>
      </c>
      <c r="V23" s="12">
        <f t="shared" si="5"/>
        <v>1.889338008</v>
      </c>
      <c r="W23" s="10">
        <f t="shared" si="6"/>
        <v>5.134824433</v>
      </c>
      <c r="X23" s="11">
        <f t="shared" si="7"/>
        <v>0.005025125628</v>
      </c>
      <c r="Y23" s="11"/>
    </row>
    <row r="24">
      <c r="A24" s="7" t="str">
        <f t="shared" si="1"/>
        <v>RAPZK6824L</v>
      </c>
      <c r="B24" s="2" t="s">
        <v>2273</v>
      </c>
      <c r="C24" s="7" t="s">
        <v>3139</v>
      </c>
      <c r="D24" s="7" t="str">
        <f t="shared" si="2"/>
        <v>320x50 </v>
      </c>
      <c r="E24" s="2" t="s">
        <v>2275</v>
      </c>
      <c r="F24" s="2" t="s">
        <v>28</v>
      </c>
      <c r="G24" s="8" t="s">
        <v>181</v>
      </c>
      <c r="H24" s="2" t="s">
        <v>30</v>
      </c>
      <c r="I24" s="2" t="s">
        <v>31</v>
      </c>
      <c r="J24" s="2">
        <v>780475.0</v>
      </c>
      <c r="K24" s="2">
        <v>2186.0</v>
      </c>
      <c r="L24" s="2">
        <v>453974.0</v>
      </c>
      <c r="M24" s="2">
        <v>691696.0</v>
      </c>
      <c r="N24" s="2">
        <v>11.0</v>
      </c>
      <c r="O24" s="3">
        <v>1726.249457</v>
      </c>
      <c r="P24" s="7" t="str">
        <f>VLOOKUP(A24,'New Data'!A:E,2,FALSE)</f>
        <v>Male</v>
      </c>
      <c r="Q24" s="7">
        <f>VLOOKUP(A24,'New Data'!A:E,3,FALSE)</f>
        <v>28</v>
      </c>
      <c r="R24" s="7" t="str">
        <f>VLOOKUP(A24,'New Data'!A:E,4,FALSE)</f>
        <v>Michigan</v>
      </c>
      <c r="S24" s="9">
        <f>VLOOKUP(A24,'New Data'!A:E,5,FALSE)</f>
        <v>45315</v>
      </c>
      <c r="T24" s="10">
        <f t="shared" si="3"/>
        <v>156.9317688</v>
      </c>
      <c r="U24" s="11">
        <f t="shared" si="4"/>
        <v>0.002800858452</v>
      </c>
      <c r="V24" s="12">
        <f t="shared" si="5"/>
        <v>0.7896841066</v>
      </c>
      <c r="W24" s="10">
        <f t="shared" si="6"/>
        <v>2.211793404</v>
      </c>
      <c r="X24" s="11">
        <f t="shared" si="7"/>
        <v>0.005032021958</v>
      </c>
      <c r="Y24" s="11"/>
    </row>
    <row r="25">
      <c r="A25" s="7" t="str">
        <f t="shared" si="1"/>
        <v>FBZDK4515D</v>
      </c>
      <c r="B25" s="2" t="s">
        <v>2271</v>
      </c>
      <c r="C25" s="7" t="s">
        <v>3140</v>
      </c>
      <c r="D25" s="7" t="str">
        <f t="shared" si="2"/>
        <v>300x250 </v>
      </c>
      <c r="E25" s="2" t="s">
        <v>702</v>
      </c>
      <c r="F25" s="2" t="s">
        <v>41</v>
      </c>
      <c r="G25" s="8" t="s">
        <v>387</v>
      </c>
      <c r="H25" s="2" t="s">
        <v>30</v>
      </c>
      <c r="I25" s="2" t="s">
        <v>31</v>
      </c>
      <c r="J25" s="2">
        <v>554980.0</v>
      </c>
      <c r="K25" s="2">
        <v>1542.0</v>
      </c>
      <c r="L25" s="2">
        <v>323498.0</v>
      </c>
      <c r="M25" s="2">
        <v>467646.0</v>
      </c>
      <c r="N25" s="2">
        <v>8.0</v>
      </c>
      <c r="O25" s="3">
        <v>1600.769588</v>
      </c>
      <c r="P25" s="7" t="str">
        <f>VLOOKUP(A25,'New Data'!A:E,2,FALSE)</f>
        <v>Female</v>
      </c>
      <c r="Q25" s="7">
        <f>VLOOKUP(A25,'New Data'!A:E,3,FALSE)</f>
        <v>61</v>
      </c>
      <c r="R25" s="7" t="str">
        <f>VLOOKUP(A25,'New Data'!A:E,4,FALSE)</f>
        <v>Vermont</v>
      </c>
      <c r="S25" s="9">
        <f>VLOOKUP(A25,'New Data'!A:E,5,FALSE)</f>
        <v>45431</v>
      </c>
      <c r="T25" s="10">
        <f t="shared" si="3"/>
        <v>200.0961985</v>
      </c>
      <c r="U25" s="11">
        <f t="shared" si="4"/>
        <v>0.002778478504</v>
      </c>
      <c r="V25" s="12">
        <f t="shared" si="5"/>
        <v>1.038112573</v>
      </c>
      <c r="W25" s="10">
        <f t="shared" si="6"/>
        <v>2.884373469</v>
      </c>
      <c r="X25" s="11">
        <f t="shared" si="7"/>
        <v>0.005188067445</v>
      </c>
      <c r="Y25" s="11"/>
    </row>
    <row r="26">
      <c r="A26" s="7" t="str">
        <f t="shared" si="1"/>
        <v>CJJWX4880S</v>
      </c>
      <c r="B26" s="2" t="s">
        <v>2269</v>
      </c>
      <c r="C26" s="7" t="s">
        <v>3129</v>
      </c>
      <c r="D26" s="7" t="str">
        <f t="shared" si="2"/>
        <v>300x250 </v>
      </c>
      <c r="E26" s="2" t="s">
        <v>440</v>
      </c>
      <c r="F26" s="2" t="s">
        <v>28</v>
      </c>
      <c r="G26" s="8" t="s">
        <v>387</v>
      </c>
      <c r="H26" s="2" t="s">
        <v>239</v>
      </c>
      <c r="I26" s="2" t="s">
        <v>31</v>
      </c>
      <c r="J26" s="2">
        <v>335461.0</v>
      </c>
      <c r="K26" s="2">
        <v>963.0</v>
      </c>
      <c r="L26" s="2">
        <v>171464.0</v>
      </c>
      <c r="M26" s="2">
        <v>247450.0</v>
      </c>
      <c r="N26" s="2">
        <v>5.0</v>
      </c>
      <c r="O26" s="3">
        <v>4445.874629</v>
      </c>
      <c r="P26" s="7" t="str">
        <f>VLOOKUP(A26,'New Data'!A:E,2,FALSE)</f>
        <v>Male</v>
      </c>
      <c r="Q26" s="7">
        <f>VLOOKUP(A26,'New Data'!A:E,3,FALSE)</f>
        <v>54</v>
      </c>
      <c r="R26" s="7" t="str">
        <f>VLOOKUP(A26,'New Data'!A:E,4,FALSE)</f>
        <v>Arizona</v>
      </c>
      <c r="S26" s="9">
        <f>VLOOKUP(A26,'New Data'!A:E,5,FALSE)</f>
        <v>45256</v>
      </c>
      <c r="T26" s="10">
        <f t="shared" si="3"/>
        <v>889.1749258</v>
      </c>
      <c r="U26" s="11">
        <f t="shared" si="4"/>
        <v>0.002870676472</v>
      </c>
      <c r="V26" s="12">
        <f t="shared" si="5"/>
        <v>4.616692242</v>
      </c>
      <c r="W26" s="10">
        <f t="shared" si="6"/>
        <v>13.2530298</v>
      </c>
      <c r="X26" s="11">
        <f t="shared" si="7"/>
        <v>0.005192107996</v>
      </c>
      <c r="Y26" s="11"/>
    </row>
    <row r="27">
      <c r="A27" s="7" t="str">
        <f t="shared" si="1"/>
        <v>WKMPV6304C</v>
      </c>
      <c r="B27" s="2" t="s">
        <v>2267</v>
      </c>
      <c r="C27" s="7" t="s">
        <v>3141</v>
      </c>
      <c r="D27" s="7" t="str">
        <f t="shared" si="2"/>
        <v>300x250 </v>
      </c>
      <c r="E27" s="2" t="s">
        <v>1427</v>
      </c>
      <c r="F27" s="2" t="s">
        <v>66</v>
      </c>
      <c r="G27" s="8" t="s">
        <v>114</v>
      </c>
      <c r="H27" s="2" t="s">
        <v>139</v>
      </c>
      <c r="I27" s="2" t="s">
        <v>43</v>
      </c>
      <c r="J27" s="2">
        <v>114194.0</v>
      </c>
      <c r="K27" s="2">
        <v>380.0</v>
      </c>
      <c r="L27" s="2">
        <v>50923.0</v>
      </c>
      <c r="M27" s="2">
        <v>104074.0</v>
      </c>
      <c r="N27" s="2">
        <v>2.0</v>
      </c>
      <c r="O27" s="3">
        <v>4036.089376</v>
      </c>
      <c r="P27" s="7" t="str">
        <f>VLOOKUP(A27,'New Data'!A:E,2,FALSE)</f>
        <v>Female</v>
      </c>
      <c r="Q27" s="7">
        <f>VLOOKUP(A27,'New Data'!A:E,3,FALSE)</f>
        <v>48</v>
      </c>
      <c r="R27" s="7" t="str">
        <f>VLOOKUP(A27,'New Data'!A:E,4,FALSE)</f>
        <v>Indiana</v>
      </c>
      <c r="S27" s="9">
        <f>VLOOKUP(A27,'New Data'!A:E,5,FALSE)</f>
        <v>45558</v>
      </c>
      <c r="T27" s="10">
        <f t="shared" si="3"/>
        <v>2018.044688</v>
      </c>
      <c r="U27" s="11">
        <f t="shared" si="4"/>
        <v>0.003327670456</v>
      </c>
      <c r="V27" s="12">
        <f t="shared" si="5"/>
        <v>10.62128783</v>
      </c>
      <c r="W27" s="10">
        <f t="shared" si="6"/>
        <v>35.34414572</v>
      </c>
      <c r="X27" s="11">
        <f t="shared" si="7"/>
        <v>0.005263157895</v>
      </c>
      <c r="Y27" s="11"/>
    </row>
    <row r="28">
      <c r="A28" s="7" t="str">
        <f t="shared" si="1"/>
        <v>EQNJY1753V</v>
      </c>
      <c r="B28" s="2" t="s">
        <v>2264</v>
      </c>
      <c r="C28" s="7" t="s">
        <v>459</v>
      </c>
      <c r="D28" s="7" t="str">
        <f t="shared" si="2"/>
        <v>320x50 </v>
      </c>
      <c r="E28" s="2" t="s">
        <v>2266</v>
      </c>
      <c r="F28" s="2" t="s">
        <v>28</v>
      </c>
      <c r="G28" s="8" t="s">
        <v>2098</v>
      </c>
      <c r="H28" s="2" t="s">
        <v>30</v>
      </c>
      <c r="I28" s="2" t="s">
        <v>31</v>
      </c>
      <c r="J28" s="2">
        <v>45965.0</v>
      </c>
      <c r="K28" s="2">
        <v>190.0</v>
      </c>
      <c r="L28" s="2">
        <v>10028.0</v>
      </c>
      <c r="M28" s="2">
        <v>37295.0</v>
      </c>
      <c r="N28" s="2">
        <v>1.0</v>
      </c>
      <c r="O28" s="3">
        <v>4718.836114</v>
      </c>
      <c r="P28" s="7" t="str">
        <f>VLOOKUP(A28,'New Data'!A:E,2,FALSE)</f>
        <v>Male</v>
      </c>
      <c r="Q28" s="7">
        <f>VLOOKUP(A28,'New Data'!A:E,3,FALSE)</f>
        <v>42</v>
      </c>
      <c r="R28" s="7" t="str">
        <f>VLOOKUP(A28,'New Data'!A:E,4,FALSE)</f>
        <v>Hawaii</v>
      </c>
      <c r="S28" s="9">
        <f>VLOOKUP(A28,'New Data'!A:E,5,FALSE)</f>
        <v>45557</v>
      </c>
      <c r="T28" s="10">
        <f t="shared" si="3"/>
        <v>4718.836114</v>
      </c>
      <c r="U28" s="11">
        <f t="shared" si="4"/>
        <v>0.004133579898</v>
      </c>
      <c r="V28" s="12">
        <f t="shared" si="5"/>
        <v>24.83597955</v>
      </c>
      <c r="W28" s="10">
        <f t="shared" si="6"/>
        <v>102.6615058</v>
      </c>
      <c r="X28" s="11">
        <f t="shared" si="7"/>
        <v>0.005263157895</v>
      </c>
      <c r="Y28" s="11"/>
    </row>
    <row r="29">
      <c r="A29" s="7" t="str">
        <f t="shared" si="1"/>
        <v>SLPEF4433Z</v>
      </c>
      <c r="B29" s="2" t="s">
        <v>2262</v>
      </c>
      <c r="C29" s="7" t="s">
        <v>3142</v>
      </c>
      <c r="D29" s="7" t="str">
        <f t="shared" si="2"/>
        <v>300x250 </v>
      </c>
      <c r="E29" s="2" t="s">
        <v>262</v>
      </c>
      <c r="F29" s="2" t="s">
        <v>41</v>
      </c>
      <c r="G29" s="8" t="s">
        <v>29</v>
      </c>
      <c r="H29" s="2" t="s">
        <v>62</v>
      </c>
      <c r="I29" s="2" t="s">
        <v>53</v>
      </c>
      <c r="J29" s="2">
        <v>61442.0</v>
      </c>
      <c r="K29" s="2">
        <v>190.0</v>
      </c>
      <c r="L29" s="2">
        <v>17048.0</v>
      </c>
      <c r="M29" s="2">
        <v>54166.0</v>
      </c>
      <c r="N29" s="2">
        <v>1.0</v>
      </c>
      <c r="O29" s="3">
        <v>1609.149933</v>
      </c>
      <c r="P29" s="7" t="str">
        <f>VLOOKUP(A29,'New Data'!A:E,2,FALSE)</f>
        <v>Male</v>
      </c>
      <c r="Q29" s="7">
        <f>VLOOKUP(A29,'New Data'!A:E,3,FALSE)</f>
        <v>63</v>
      </c>
      <c r="R29" s="7" t="str">
        <f>VLOOKUP(A29,'New Data'!A:E,4,FALSE)</f>
        <v>California</v>
      </c>
      <c r="S29" s="9">
        <f>VLOOKUP(A29,'New Data'!A:E,5,FALSE)</f>
        <v>45150</v>
      </c>
      <c r="T29" s="10">
        <f t="shared" si="3"/>
        <v>1609.149933</v>
      </c>
      <c r="U29" s="11">
        <f t="shared" si="4"/>
        <v>0.003092347254</v>
      </c>
      <c r="V29" s="12">
        <f t="shared" si="5"/>
        <v>8.469210174</v>
      </c>
      <c r="W29" s="10">
        <f t="shared" si="6"/>
        <v>26.18973883</v>
      </c>
      <c r="X29" s="11">
        <f t="shared" si="7"/>
        <v>0.005263157895</v>
      </c>
      <c r="Y29" s="11"/>
    </row>
    <row r="30">
      <c r="A30" s="7" t="str">
        <f t="shared" si="1"/>
        <v>QOVXZ1547U</v>
      </c>
      <c r="B30" s="2" t="s">
        <v>2259</v>
      </c>
      <c r="C30" s="7" t="s">
        <v>3138</v>
      </c>
      <c r="D30" s="7" t="str">
        <f t="shared" si="2"/>
        <v>320x50 </v>
      </c>
      <c r="E30" s="2" t="s">
        <v>2261</v>
      </c>
      <c r="F30" s="2" t="s">
        <v>41</v>
      </c>
      <c r="G30" s="8" t="s">
        <v>387</v>
      </c>
      <c r="H30" s="2" t="s">
        <v>30</v>
      </c>
      <c r="I30" s="2" t="s">
        <v>31</v>
      </c>
      <c r="J30" s="2">
        <v>297347.0</v>
      </c>
      <c r="K30" s="2">
        <v>751.0</v>
      </c>
      <c r="L30" s="2">
        <v>166412.0</v>
      </c>
      <c r="M30" s="2">
        <v>251319.0</v>
      </c>
      <c r="N30" s="2">
        <v>4.0</v>
      </c>
      <c r="O30" s="3">
        <v>2255.522409</v>
      </c>
      <c r="P30" s="7" t="str">
        <f>VLOOKUP(A30,'New Data'!A:E,2,FALSE)</f>
        <v>Male</v>
      </c>
      <c r="Q30" s="7">
        <f>VLOOKUP(A30,'New Data'!A:E,3,FALSE)</f>
        <v>59</v>
      </c>
      <c r="R30" s="7" t="str">
        <f>VLOOKUP(A30,'New Data'!A:E,4,FALSE)</f>
        <v>South Carolina</v>
      </c>
      <c r="S30" s="9">
        <f>VLOOKUP(A30,'New Data'!A:E,5,FALSE)</f>
        <v>45368</v>
      </c>
      <c r="T30" s="10">
        <f t="shared" si="3"/>
        <v>563.8806023</v>
      </c>
      <c r="U30" s="11">
        <f t="shared" si="4"/>
        <v>0.002525668663</v>
      </c>
      <c r="V30" s="12">
        <f t="shared" si="5"/>
        <v>3.003358734</v>
      </c>
      <c r="W30" s="10">
        <f t="shared" si="6"/>
        <v>7.585489038</v>
      </c>
      <c r="X30" s="11">
        <f t="shared" si="7"/>
        <v>0.005326231691</v>
      </c>
      <c r="Y30" s="11"/>
    </row>
    <row r="31">
      <c r="A31" s="7" t="str">
        <f t="shared" si="1"/>
        <v>ZBLQJ7353X</v>
      </c>
      <c r="B31" s="2" t="s">
        <v>2256</v>
      </c>
      <c r="C31" s="7" t="s">
        <v>3143</v>
      </c>
      <c r="D31" s="7" t="str">
        <f t="shared" si="2"/>
        <v>320x50 </v>
      </c>
      <c r="E31" s="2" t="s">
        <v>2258</v>
      </c>
      <c r="F31" s="2" t="s">
        <v>41</v>
      </c>
      <c r="G31" s="8" t="s">
        <v>181</v>
      </c>
      <c r="H31" s="2" t="s">
        <v>139</v>
      </c>
      <c r="I31" s="2" t="s">
        <v>31</v>
      </c>
      <c r="J31" s="2">
        <v>742281.0</v>
      </c>
      <c r="K31" s="2">
        <v>1999.0</v>
      </c>
      <c r="L31" s="2">
        <v>432673.0</v>
      </c>
      <c r="M31" s="2">
        <v>642404.0</v>
      </c>
      <c r="N31" s="2">
        <v>11.0</v>
      </c>
      <c r="O31" s="3">
        <v>6024.422487</v>
      </c>
      <c r="P31" s="7" t="str">
        <f>VLOOKUP(A31,'New Data'!A:E,2,FALSE)</f>
        <v>Female</v>
      </c>
      <c r="Q31" s="7">
        <f>VLOOKUP(A31,'New Data'!A:E,3,FALSE)</f>
        <v>25</v>
      </c>
      <c r="R31" s="7" t="str">
        <f>VLOOKUP(A31,'New Data'!A:E,4,FALSE)</f>
        <v>Vermont</v>
      </c>
      <c r="S31" s="9">
        <f>VLOOKUP(A31,'New Data'!A:E,5,FALSE)</f>
        <v>45515</v>
      </c>
      <c r="T31" s="10">
        <f t="shared" si="3"/>
        <v>547.6747715</v>
      </c>
      <c r="U31" s="11">
        <f t="shared" si="4"/>
        <v>0.002693050206</v>
      </c>
      <c r="V31" s="12">
        <f t="shared" si="5"/>
        <v>3.013718103</v>
      </c>
      <c r="W31" s="10">
        <f t="shared" si="6"/>
        <v>8.116094157</v>
      </c>
      <c r="X31" s="11">
        <f t="shared" si="7"/>
        <v>0.005502751376</v>
      </c>
      <c r="Y31" s="11"/>
    </row>
    <row r="32">
      <c r="A32" s="7" t="str">
        <f t="shared" si="1"/>
        <v>HWUEF0767X</v>
      </c>
      <c r="B32" s="2" t="s">
        <v>2254</v>
      </c>
      <c r="C32" s="7" t="s">
        <v>3139</v>
      </c>
      <c r="D32" s="7" t="str">
        <f t="shared" si="2"/>
        <v>300x250 </v>
      </c>
      <c r="E32" s="2" t="s">
        <v>1554</v>
      </c>
      <c r="F32" s="2" t="s">
        <v>28</v>
      </c>
      <c r="G32" s="8" t="s">
        <v>181</v>
      </c>
      <c r="H32" s="2" t="s">
        <v>30</v>
      </c>
      <c r="I32" s="2" t="s">
        <v>31</v>
      </c>
      <c r="J32" s="2">
        <v>482834.0</v>
      </c>
      <c r="K32" s="2">
        <v>1269.0</v>
      </c>
      <c r="L32" s="2">
        <v>292059.0</v>
      </c>
      <c r="M32" s="2">
        <v>428761.0</v>
      </c>
      <c r="N32" s="2">
        <v>7.0</v>
      </c>
      <c r="O32" s="3">
        <v>1594.463397</v>
      </c>
      <c r="P32" s="7" t="str">
        <f>VLOOKUP(A32,'New Data'!A:E,2,FALSE)</f>
        <v>Male</v>
      </c>
      <c r="Q32" s="7">
        <f>VLOOKUP(A32,'New Data'!A:E,3,FALSE)</f>
        <v>24</v>
      </c>
      <c r="R32" s="7" t="str">
        <f>VLOOKUP(A32,'New Data'!A:E,4,FALSE)</f>
        <v>Georgia</v>
      </c>
      <c r="S32" s="9">
        <f>VLOOKUP(A32,'New Data'!A:E,5,FALSE)</f>
        <v>45551</v>
      </c>
      <c r="T32" s="10">
        <f t="shared" si="3"/>
        <v>227.7804853</v>
      </c>
      <c r="U32" s="11">
        <f t="shared" si="4"/>
        <v>0.002628232477</v>
      </c>
      <c r="V32" s="12">
        <f t="shared" si="5"/>
        <v>1.256472338</v>
      </c>
      <c r="W32" s="10">
        <f t="shared" si="6"/>
        <v>3.302301406</v>
      </c>
      <c r="X32" s="11">
        <f t="shared" si="7"/>
        <v>0.005516154452</v>
      </c>
      <c r="Y32" s="11"/>
    </row>
    <row r="33">
      <c r="A33" s="7" t="str">
        <f t="shared" si="1"/>
        <v>MKNCM9151D</v>
      </c>
      <c r="B33" s="2" t="s">
        <v>2251</v>
      </c>
      <c r="C33" s="7" t="s">
        <v>3144</v>
      </c>
      <c r="D33" s="7" t="str">
        <f t="shared" si="2"/>
        <v>300x50 </v>
      </c>
      <c r="E33" s="2" t="s">
        <v>2253</v>
      </c>
      <c r="F33" s="2" t="s">
        <v>28</v>
      </c>
      <c r="G33" s="8" t="s">
        <v>181</v>
      </c>
      <c r="H33" s="2" t="s">
        <v>30</v>
      </c>
      <c r="I33" s="2" t="s">
        <v>31</v>
      </c>
      <c r="J33" s="2">
        <v>562103.0</v>
      </c>
      <c r="K33" s="2">
        <v>1450.0</v>
      </c>
      <c r="L33" s="2">
        <v>340616.0</v>
      </c>
      <c r="M33" s="2">
        <v>488921.0</v>
      </c>
      <c r="N33" s="2">
        <v>8.0</v>
      </c>
      <c r="O33" s="3">
        <v>1733.830172</v>
      </c>
      <c r="P33" s="7" t="str">
        <f>VLOOKUP(A33,'New Data'!A:E,2,FALSE)</f>
        <v>Female</v>
      </c>
      <c r="Q33" s="7">
        <f>VLOOKUP(A33,'New Data'!A:E,3,FALSE)</f>
        <v>57</v>
      </c>
      <c r="R33" s="7" t="str">
        <f>VLOOKUP(A33,'New Data'!A:E,4,FALSE)</f>
        <v>Virginia</v>
      </c>
      <c r="S33" s="9">
        <f>VLOOKUP(A33,'New Data'!A:E,5,FALSE)</f>
        <v>45351</v>
      </c>
      <c r="T33" s="10">
        <f t="shared" si="3"/>
        <v>216.7287715</v>
      </c>
      <c r="U33" s="11">
        <f t="shared" si="4"/>
        <v>0.002579598401</v>
      </c>
      <c r="V33" s="12">
        <f t="shared" si="5"/>
        <v>1.195744946</v>
      </c>
      <c r="W33" s="10">
        <f t="shared" si="6"/>
        <v>3.084541751</v>
      </c>
      <c r="X33" s="11">
        <f t="shared" si="7"/>
        <v>0.005517241379</v>
      </c>
      <c r="Y33" s="11"/>
    </row>
    <row r="34">
      <c r="A34" s="7" t="str">
        <f t="shared" si="1"/>
        <v>DUZHB7832G</v>
      </c>
      <c r="B34" s="2" t="s">
        <v>2248</v>
      </c>
      <c r="C34" s="7" t="s">
        <v>3145</v>
      </c>
      <c r="D34" s="7" t="str">
        <f t="shared" si="2"/>
        <v>320x50 </v>
      </c>
      <c r="E34" s="2" t="s">
        <v>2250</v>
      </c>
      <c r="F34" s="2" t="s">
        <v>66</v>
      </c>
      <c r="G34" s="8" t="s">
        <v>449</v>
      </c>
      <c r="H34" s="2" t="s">
        <v>30</v>
      </c>
      <c r="I34" s="2" t="s">
        <v>31</v>
      </c>
      <c r="J34" s="2">
        <v>263752.0</v>
      </c>
      <c r="K34" s="2">
        <v>702.0</v>
      </c>
      <c r="L34" s="2">
        <v>127042.0</v>
      </c>
      <c r="M34" s="2">
        <v>225121.0</v>
      </c>
      <c r="N34" s="2">
        <v>4.0</v>
      </c>
      <c r="O34" s="3">
        <v>1465.51471</v>
      </c>
      <c r="P34" s="7" t="str">
        <f>VLOOKUP(A34,'New Data'!A:E,2,FALSE)</f>
        <v>Female</v>
      </c>
      <c r="Q34" s="7">
        <f>VLOOKUP(A34,'New Data'!A:E,3,FALSE)</f>
        <v>33</v>
      </c>
      <c r="R34" s="7" t="str">
        <f>VLOOKUP(A34,'New Data'!A:E,4,FALSE)</f>
        <v>Alabama</v>
      </c>
      <c r="S34" s="9">
        <f>VLOOKUP(A34,'New Data'!A:E,5,FALSE)</f>
        <v>45274</v>
      </c>
      <c r="T34" s="10">
        <f t="shared" si="3"/>
        <v>366.3786775</v>
      </c>
      <c r="U34" s="11">
        <f t="shared" si="4"/>
        <v>0.002661591192</v>
      </c>
      <c r="V34" s="12">
        <f t="shared" si="5"/>
        <v>2.087627792</v>
      </c>
      <c r="W34" s="10">
        <f t="shared" si="6"/>
        <v>5.556411743</v>
      </c>
      <c r="X34" s="11">
        <f t="shared" si="7"/>
        <v>0.005698005698</v>
      </c>
      <c r="Y34" s="11"/>
    </row>
    <row r="35">
      <c r="A35" s="7" t="str">
        <f t="shared" si="1"/>
        <v>JNBOH4462V</v>
      </c>
      <c r="B35" s="2" t="s">
        <v>2245</v>
      </c>
      <c r="C35" s="2" t="s">
        <v>923</v>
      </c>
      <c r="D35" s="7" t="str">
        <f t="shared" si="2"/>
        <v>300x250 </v>
      </c>
      <c r="E35" s="2" t="s">
        <v>2247</v>
      </c>
      <c r="F35" s="2" t="s">
        <v>41</v>
      </c>
      <c r="G35" s="8" t="s">
        <v>689</v>
      </c>
      <c r="H35" s="2" t="s">
        <v>48</v>
      </c>
      <c r="I35" s="2" t="s">
        <v>43</v>
      </c>
      <c r="J35" s="2">
        <v>87245.0</v>
      </c>
      <c r="K35" s="2">
        <v>350.0</v>
      </c>
      <c r="L35" s="2">
        <v>71903.0</v>
      </c>
      <c r="M35" s="2">
        <v>80390.0</v>
      </c>
      <c r="N35" s="2">
        <v>2.0</v>
      </c>
      <c r="O35" s="3">
        <v>1500.838771</v>
      </c>
      <c r="P35" s="7" t="str">
        <f>VLOOKUP(A35,'New Data'!A:E,2,FALSE)</f>
        <v>Female</v>
      </c>
      <c r="Q35" s="7">
        <f>VLOOKUP(A35,'New Data'!A:E,3,FALSE)</f>
        <v>24</v>
      </c>
      <c r="R35" s="7" t="str">
        <f>VLOOKUP(A35,'New Data'!A:E,4,FALSE)</f>
        <v>New York</v>
      </c>
      <c r="S35" s="9">
        <f>VLOOKUP(A35,'New Data'!A:E,5,FALSE)</f>
        <v>45352</v>
      </c>
      <c r="T35" s="10">
        <f t="shared" si="3"/>
        <v>750.4193855</v>
      </c>
      <c r="U35" s="11">
        <f t="shared" si="4"/>
        <v>0.004011691214</v>
      </c>
      <c r="V35" s="12">
        <f t="shared" si="5"/>
        <v>4.288110774</v>
      </c>
      <c r="W35" s="10">
        <f t="shared" si="6"/>
        <v>17.20257632</v>
      </c>
      <c r="X35" s="11">
        <f t="shared" si="7"/>
        <v>0.005714285714</v>
      </c>
      <c r="Y35" s="11"/>
    </row>
    <row r="36">
      <c r="A36" s="7" t="str">
        <f t="shared" si="1"/>
        <v>SWROB3634I</v>
      </c>
      <c r="B36" s="2" t="s">
        <v>2243</v>
      </c>
      <c r="C36" s="7" t="s">
        <v>3137</v>
      </c>
      <c r="D36" s="7" t="str">
        <f t="shared" si="2"/>
        <v>320x50 </v>
      </c>
      <c r="E36" s="2" t="s">
        <v>150</v>
      </c>
      <c r="F36" s="2" t="s">
        <v>28</v>
      </c>
      <c r="G36" s="8" t="s">
        <v>871</v>
      </c>
      <c r="H36" s="2" t="s">
        <v>30</v>
      </c>
      <c r="I36" s="2" t="s">
        <v>31</v>
      </c>
      <c r="J36" s="2">
        <v>254780.0</v>
      </c>
      <c r="K36" s="2">
        <v>699.0</v>
      </c>
      <c r="L36" s="2">
        <v>19169.0</v>
      </c>
      <c r="M36" s="2">
        <v>182583.0</v>
      </c>
      <c r="N36" s="2">
        <v>4.0</v>
      </c>
      <c r="O36" s="3">
        <v>1561.021915</v>
      </c>
      <c r="P36" s="7" t="str">
        <f>VLOOKUP(A36,'New Data'!A:E,2,FALSE)</f>
        <v>Male</v>
      </c>
      <c r="Q36" s="7">
        <f>VLOOKUP(A36,'New Data'!A:E,3,FALSE)</f>
        <v>45</v>
      </c>
      <c r="R36" s="7" t="str">
        <f>VLOOKUP(A36,'New Data'!A:E,4,FALSE)</f>
        <v>Mississippi</v>
      </c>
      <c r="S36" s="9">
        <f>VLOOKUP(A36,'New Data'!A:E,5,FALSE)</f>
        <v>45346</v>
      </c>
      <c r="T36" s="10">
        <f t="shared" si="3"/>
        <v>390.2554788</v>
      </c>
      <c r="U36" s="11">
        <f t="shared" si="4"/>
        <v>0.002743543449</v>
      </c>
      <c r="V36" s="12">
        <f t="shared" si="5"/>
        <v>2.233221624</v>
      </c>
      <c r="W36" s="10">
        <f t="shared" si="6"/>
        <v>6.126940557</v>
      </c>
      <c r="X36" s="11">
        <f t="shared" si="7"/>
        <v>0.005722460658</v>
      </c>
      <c r="Y36" s="11"/>
    </row>
    <row r="37">
      <c r="A37" s="7" t="str">
        <f t="shared" si="1"/>
        <v>VQSPP7748N</v>
      </c>
      <c r="B37" s="2" t="s">
        <v>2241</v>
      </c>
      <c r="C37" s="7" t="s">
        <v>3129</v>
      </c>
      <c r="D37" s="7" t="str">
        <f t="shared" si="2"/>
        <v>300x250 </v>
      </c>
      <c r="E37" s="2" t="s">
        <v>825</v>
      </c>
      <c r="F37" s="2" t="s">
        <v>41</v>
      </c>
      <c r="G37" s="8" t="s">
        <v>29</v>
      </c>
      <c r="H37" s="2" t="s">
        <v>30</v>
      </c>
      <c r="I37" s="2" t="s">
        <v>43</v>
      </c>
      <c r="J37" s="2">
        <v>104538.0</v>
      </c>
      <c r="K37" s="2">
        <v>347.0</v>
      </c>
      <c r="L37" s="2">
        <v>49049.0</v>
      </c>
      <c r="M37" s="2">
        <v>97093.0</v>
      </c>
      <c r="N37" s="2">
        <v>2.0</v>
      </c>
      <c r="O37" s="3">
        <v>5266.424233</v>
      </c>
      <c r="P37" s="7" t="str">
        <f>VLOOKUP(A37,'New Data'!A:E,2,FALSE)</f>
        <v>Male</v>
      </c>
      <c r="Q37" s="7">
        <f>VLOOKUP(A37,'New Data'!A:E,3,FALSE)</f>
        <v>55</v>
      </c>
      <c r="R37" s="7" t="str">
        <f>VLOOKUP(A37,'New Data'!A:E,4,FALSE)</f>
        <v>North Dakota</v>
      </c>
      <c r="S37" s="9">
        <f>VLOOKUP(A37,'New Data'!A:E,5,FALSE)</f>
        <v>45123</v>
      </c>
      <c r="T37" s="10">
        <f t="shared" si="3"/>
        <v>2633.212117</v>
      </c>
      <c r="U37" s="11">
        <f t="shared" si="4"/>
        <v>0.00331936712</v>
      </c>
      <c r="V37" s="12">
        <f t="shared" si="5"/>
        <v>15.17701508</v>
      </c>
      <c r="W37" s="10">
        <f t="shared" si="6"/>
        <v>50.37808484</v>
      </c>
      <c r="X37" s="11">
        <f t="shared" si="7"/>
        <v>0.005763688761</v>
      </c>
      <c r="Y37" s="11"/>
    </row>
    <row r="38">
      <c r="A38" s="7" t="str">
        <f t="shared" si="1"/>
        <v>YXRCM7069A</v>
      </c>
      <c r="B38" s="2" t="s">
        <v>2238</v>
      </c>
      <c r="C38" s="7" t="s">
        <v>3146</v>
      </c>
      <c r="D38" s="7" t="str">
        <f t="shared" si="2"/>
        <v>320x50 </v>
      </c>
      <c r="E38" s="2" t="s">
        <v>2240</v>
      </c>
      <c r="F38" s="2" t="s">
        <v>41</v>
      </c>
      <c r="G38" s="8" t="s">
        <v>871</v>
      </c>
      <c r="H38" s="2" t="s">
        <v>30</v>
      </c>
      <c r="I38" s="2" t="s">
        <v>31</v>
      </c>
      <c r="J38" s="2">
        <v>156427.0</v>
      </c>
      <c r="K38" s="2">
        <v>512.0</v>
      </c>
      <c r="L38" s="2">
        <v>61821.0</v>
      </c>
      <c r="M38" s="2">
        <v>145505.0</v>
      </c>
      <c r="N38" s="2">
        <v>3.0</v>
      </c>
      <c r="O38" s="3">
        <v>5159.747494</v>
      </c>
      <c r="P38" s="7" t="str">
        <f>VLOOKUP(A38,'New Data'!A:E,2,FALSE)</f>
        <v>Female</v>
      </c>
      <c r="Q38" s="7">
        <f>VLOOKUP(A38,'New Data'!A:E,3,FALSE)</f>
        <v>39</v>
      </c>
      <c r="R38" s="7" t="str">
        <f>VLOOKUP(A38,'New Data'!A:E,4,FALSE)</f>
        <v>Florida</v>
      </c>
      <c r="S38" s="9">
        <f>VLOOKUP(A38,'New Data'!A:E,5,FALSE)</f>
        <v>45154</v>
      </c>
      <c r="T38" s="10">
        <f t="shared" si="3"/>
        <v>1719.915831</v>
      </c>
      <c r="U38" s="11">
        <f t="shared" si="4"/>
        <v>0.003273092241</v>
      </c>
      <c r="V38" s="12">
        <f t="shared" si="5"/>
        <v>10.07763182</v>
      </c>
      <c r="W38" s="10">
        <f t="shared" si="6"/>
        <v>32.98501853</v>
      </c>
      <c r="X38" s="11">
        <f t="shared" si="7"/>
        <v>0.005859375</v>
      </c>
      <c r="Y38" s="11"/>
    </row>
    <row r="39">
      <c r="A39" s="7" t="str">
        <f t="shared" si="1"/>
        <v>DTBFV9091K</v>
      </c>
      <c r="B39" s="2" t="s">
        <v>2235</v>
      </c>
      <c r="C39" s="7" t="s">
        <v>3140</v>
      </c>
      <c r="D39" s="7" t="str">
        <f t="shared" si="2"/>
        <v>300x250 </v>
      </c>
      <c r="E39" s="2" t="s">
        <v>2237</v>
      </c>
      <c r="F39" s="2" t="s">
        <v>66</v>
      </c>
      <c r="G39" s="8" t="s">
        <v>271</v>
      </c>
      <c r="H39" s="2" t="s">
        <v>30</v>
      </c>
      <c r="I39" s="2" t="s">
        <v>31</v>
      </c>
      <c r="J39" s="2">
        <v>312206.0</v>
      </c>
      <c r="K39" s="2">
        <v>841.0</v>
      </c>
      <c r="L39" s="2">
        <v>35661.0</v>
      </c>
      <c r="M39" s="2">
        <v>292992.0</v>
      </c>
      <c r="N39" s="2">
        <v>5.0</v>
      </c>
      <c r="O39" s="3">
        <v>1550.938318</v>
      </c>
      <c r="P39" s="7" t="str">
        <f>VLOOKUP(A39,'New Data'!A:E,2,FALSE)</f>
        <v>Female</v>
      </c>
      <c r="Q39" s="7">
        <f>VLOOKUP(A39,'New Data'!A:E,3,FALSE)</f>
        <v>24</v>
      </c>
      <c r="R39" s="7" t="str">
        <f>VLOOKUP(A39,'New Data'!A:E,4,FALSE)</f>
        <v>Oregon</v>
      </c>
      <c r="S39" s="9">
        <f>VLOOKUP(A39,'New Data'!A:E,5,FALSE)</f>
        <v>45555</v>
      </c>
      <c r="T39" s="10">
        <f t="shared" si="3"/>
        <v>310.1876636</v>
      </c>
      <c r="U39" s="11">
        <f t="shared" si="4"/>
        <v>0.002693734265</v>
      </c>
      <c r="V39" s="12">
        <f t="shared" si="5"/>
        <v>1.844159712</v>
      </c>
      <c r="W39" s="10">
        <f t="shared" si="6"/>
        <v>4.967676207</v>
      </c>
      <c r="X39" s="11">
        <f t="shared" si="7"/>
        <v>0.00594530321</v>
      </c>
      <c r="Y39" s="11"/>
    </row>
    <row r="40">
      <c r="A40" s="7" t="str">
        <f t="shared" si="1"/>
        <v>ARBEB1229T</v>
      </c>
      <c r="B40" s="2" t="s">
        <v>2233</v>
      </c>
      <c r="C40" s="7" t="s">
        <v>3139</v>
      </c>
      <c r="D40" s="7" t="str">
        <f t="shared" si="2"/>
        <v>300x250 </v>
      </c>
      <c r="E40" s="2" t="s">
        <v>1152</v>
      </c>
      <c r="F40" s="2" t="s">
        <v>36</v>
      </c>
      <c r="G40" s="8" t="s">
        <v>207</v>
      </c>
      <c r="H40" s="2" t="s">
        <v>62</v>
      </c>
      <c r="I40" s="2" t="s">
        <v>53</v>
      </c>
      <c r="J40" s="2">
        <v>57257.0</v>
      </c>
      <c r="K40" s="2">
        <v>167.0</v>
      </c>
      <c r="L40" s="2">
        <v>3797.0</v>
      </c>
      <c r="M40" s="2">
        <v>51520.0</v>
      </c>
      <c r="N40" s="2">
        <v>1.0</v>
      </c>
      <c r="O40" s="3">
        <v>1841.358126</v>
      </c>
      <c r="P40" s="7" t="str">
        <f>VLOOKUP(A40,'New Data'!A:E,2,FALSE)</f>
        <v>Male</v>
      </c>
      <c r="Q40" s="7">
        <f>VLOOKUP(A40,'New Data'!A:E,3,FALSE)</f>
        <v>40</v>
      </c>
      <c r="R40" s="7" t="str">
        <f>VLOOKUP(A40,'New Data'!A:E,4,FALSE)</f>
        <v>Alabama</v>
      </c>
      <c r="S40" s="9">
        <f>VLOOKUP(A40,'New Data'!A:E,5,FALSE)</f>
        <v>45478</v>
      </c>
      <c r="T40" s="10">
        <f t="shared" si="3"/>
        <v>1841.358126</v>
      </c>
      <c r="U40" s="11">
        <f t="shared" si="4"/>
        <v>0.002916673944</v>
      </c>
      <c r="V40" s="12">
        <f t="shared" si="5"/>
        <v>11.02609656</v>
      </c>
      <c r="W40" s="10">
        <f t="shared" si="6"/>
        <v>32.15952855</v>
      </c>
      <c r="X40" s="11">
        <f t="shared" si="7"/>
        <v>0.005988023952</v>
      </c>
      <c r="Y40" s="11"/>
    </row>
    <row r="41">
      <c r="A41" s="7" t="str">
        <f t="shared" si="1"/>
        <v>UKVZR6178H</v>
      </c>
      <c r="B41" s="2" t="s">
        <v>2230</v>
      </c>
      <c r="C41" s="2" t="s">
        <v>3147</v>
      </c>
      <c r="D41" s="7" t="str">
        <f t="shared" si="2"/>
        <v>320x50 </v>
      </c>
      <c r="E41" s="2" t="s">
        <v>2232</v>
      </c>
      <c r="F41" s="2" t="s">
        <v>36</v>
      </c>
      <c r="G41" s="8" t="s">
        <v>387</v>
      </c>
      <c r="H41" s="2" t="s">
        <v>62</v>
      </c>
      <c r="I41" s="2" t="s">
        <v>31</v>
      </c>
      <c r="J41" s="2">
        <v>192201.0</v>
      </c>
      <c r="K41" s="2">
        <v>489.0</v>
      </c>
      <c r="L41" s="2">
        <v>113707.0</v>
      </c>
      <c r="M41" s="2">
        <v>157940.0</v>
      </c>
      <c r="N41" s="2">
        <v>3.0</v>
      </c>
      <c r="O41" s="3">
        <v>6176.004154</v>
      </c>
      <c r="P41" s="7" t="str">
        <f>VLOOKUP(A41,'New Data'!A:E,2,FALSE)</f>
        <v>Male</v>
      </c>
      <c r="Q41" s="7">
        <f>VLOOKUP(A41,'New Data'!A:E,3,FALSE)</f>
        <v>41</v>
      </c>
      <c r="R41" s="7" t="str">
        <f>VLOOKUP(A41,'New Data'!A:E,4,FALSE)</f>
        <v>Oregon</v>
      </c>
      <c r="S41" s="9">
        <f>VLOOKUP(A41,'New Data'!A:E,5,FALSE)</f>
        <v>45403</v>
      </c>
      <c r="T41" s="10">
        <f t="shared" si="3"/>
        <v>2058.668051</v>
      </c>
      <c r="U41" s="11">
        <f t="shared" si="4"/>
        <v>0.002544211529</v>
      </c>
      <c r="V41" s="12">
        <f t="shared" si="5"/>
        <v>12.62986535</v>
      </c>
      <c r="W41" s="10">
        <f t="shared" si="6"/>
        <v>32.13304902</v>
      </c>
      <c r="X41" s="11">
        <f t="shared" si="7"/>
        <v>0.006134969325</v>
      </c>
      <c r="Y41" s="11"/>
    </row>
    <row r="42">
      <c r="A42" s="7" t="str">
        <f t="shared" si="1"/>
        <v>RBDGI2191H</v>
      </c>
      <c r="B42" s="2" t="s">
        <v>2227</v>
      </c>
      <c r="C42" s="7" t="s">
        <v>3138</v>
      </c>
      <c r="D42" s="7" t="str">
        <f t="shared" si="2"/>
        <v>300x250 </v>
      </c>
      <c r="E42" s="2" t="s">
        <v>2229</v>
      </c>
      <c r="F42" s="2" t="s">
        <v>36</v>
      </c>
      <c r="G42" s="8" t="s">
        <v>102</v>
      </c>
      <c r="H42" s="2" t="s">
        <v>30</v>
      </c>
      <c r="I42" s="2" t="s">
        <v>53</v>
      </c>
      <c r="J42" s="2">
        <v>69239.0</v>
      </c>
      <c r="K42" s="2">
        <v>160.0</v>
      </c>
      <c r="L42" s="2">
        <v>23112.0</v>
      </c>
      <c r="M42" s="2">
        <v>65390.0</v>
      </c>
      <c r="N42" s="2">
        <v>1.0</v>
      </c>
      <c r="O42" s="3">
        <v>4514.952724</v>
      </c>
      <c r="P42" s="7" t="str">
        <f>VLOOKUP(A42,'New Data'!A:E,2,FALSE)</f>
        <v>Female</v>
      </c>
      <c r="Q42" s="7">
        <f>VLOOKUP(A42,'New Data'!A:E,3,FALSE)</f>
        <v>45</v>
      </c>
      <c r="R42" s="7" t="str">
        <f>VLOOKUP(A42,'New Data'!A:E,4,FALSE)</f>
        <v>Connecticut</v>
      </c>
      <c r="S42" s="9">
        <f>VLOOKUP(A42,'New Data'!A:E,5,FALSE)</f>
        <v>45400</v>
      </c>
      <c r="T42" s="10">
        <f t="shared" si="3"/>
        <v>4514.952724</v>
      </c>
      <c r="U42" s="11">
        <f t="shared" si="4"/>
        <v>0.002310836378</v>
      </c>
      <c r="V42" s="12">
        <f t="shared" si="5"/>
        <v>28.21845453</v>
      </c>
      <c r="W42" s="10">
        <f t="shared" si="6"/>
        <v>65.20823126</v>
      </c>
      <c r="X42" s="11">
        <f t="shared" si="7"/>
        <v>0.00625</v>
      </c>
      <c r="Y42" s="11"/>
    </row>
    <row r="43">
      <c r="A43" s="7" t="str">
        <f t="shared" si="1"/>
        <v>WOAJS6397Q</v>
      </c>
      <c r="B43" s="2" t="s">
        <v>2225</v>
      </c>
      <c r="C43" s="7" t="s">
        <v>3148</v>
      </c>
      <c r="D43" s="7" t="str">
        <f t="shared" si="2"/>
        <v>300x250 </v>
      </c>
      <c r="E43" s="2" t="s">
        <v>448</v>
      </c>
      <c r="F43" s="2" t="s">
        <v>66</v>
      </c>
      <c r="G43" s="8" t="s">
        <v>387</v>
      </c>
      <c r="H43" s="2" t="s">
        <v>30</v>
      </c>
      <c r="I43" s="2" t="s">
        <v>31</v>
      </c>
      <c r="J43" s="2">
        <v>109128.0</v>
      </c>
      <c r="K43" s="2">
        <v>470.0</v>
      </c>
      <c r="L43" s="2">
        <v>38487.0</v>
      </c>
      <c r="M43" s="2">
        <v>90615.0</v>
      </c>
      <c r="N43" s="2">
        <v>3.0</v>
      </c>
      <c r="O43" s="3">
        <v>5153.117204</v>
      </c>
      <c r="P43" s="7" t="str">
        <f>VLOOKUP(A43,'New Data'!A:E,2,FALSE)</f>
        <v>Male</v>
      </c>
      <c r="Q43" s="7">
        <f>VLOOKUP(A43,'New Data'!A:E,3,FALSE)</f>
        <v>57</v>
      </c>
      <c r="R43" s="7" t="str">
        <f>VLOOKUP(A43,'New Data'!A:E,4,FALSE)</f>
        <v>Rhode Island</v>
      </c>
      <c r="S43" s="9">
        <f>VLOOKUP(A43,'New Data'!A:E,5,FALSE)</f>
        <v>45383</v>
      </c>
      <c r="T43" s="10">
        <f t="shared" si="3"/>
        <v>1717.705735</v>
      </c>
      <c r="U43" s="11">
        <f t="shared" si="4"/>
        <v>0.004306868998</v>
      </c>
      <c r="V43" s="12">
        <f t="shared" si="5"/>
        <v>10.96407916</v>
      </c>
      <c r="W43" s="10">
        <f t="shared" si="6"/>
        <v>47.22085261</v>
      </c>
      <c r="X43" s="11">
        <f t="shared" si="7"/>
        <v>0.006382978723</v>
      </c>
      <c r="Y43" s="11"/>
    </row>
    <row r="44">
      <c r="A44" s="7" t="str">
        <f t="shared" si="1"/>
        <v>CLEKY2878M</v>
      </c>
      <c r="B44" s="2" t="s">
        <v>2221</v>
      </c>
      <c r="C44" s="7" t="s">
        <v>2202</v>
      </c>
      <c r="D44" s="7" t="str">
        <f t="shared" si="2"/>
        <v>320x50 </v>
      </c>
      <c r="E44" s="2" t="s">
        <v>2223</v>
      </c>
      <c r="F44" s="2" t="s">
        <v>36</v>
      </c>
      <c r="G44" s="8" t="s">
        <v>2224</v>
      </c>
      <c r="H44" s="2" t="s">
        <v>48</v>
      </c>
      <c r="I44" s="2" t="s">
        <v>31</v>
      </c>
      <c r="J44" s="2">
        <v>13466.0</v>
      </c>
      <c r="K44" s="2">
        <v>150.0</v>
      </c>
      <c r="L44" s="2">
        <v>8684.0</v>
      </c>
      <c r="M44" s="2">
        <v>11766.0</v>
      </c>
      <c r="N44" s="2">
        <v>1.0</v>
      </c>
      <c r="O44" s="3">
        <v>1527.176274</v>
      </c>
      <c r="P44" s="7" t="str">
        <f>VLOOKUP(A44,'New Data'!A:E,2,FALSE)</f>
        <v>Female</v>
      </c>
      <c r="Q44" s="7">
        <f>VLOOKUP(A44,'New Data'!A:E,3,FALSE)</f>
        <v>22</v>
      </c>
      <c r="R44" s="7" t="str">
        <f>VLOOKUP(A44,'New Data'!A:E,4,FALSE)</f>
        <v>West Virginia</v>
      </c>
      <c r="S44" s="9">
        <f>VLOOKUP(A44,'New Data'!A:E,5,FALSE)</f>
        <v>45491</v>
      </c>
      <c r="T44" s="10">
        <f t="shared" si="3"/>
        <v>1527.176274</v>
      </c>
      <c r="U44" s="11">
        <f t="shared" si="4"/>
        <v>0.01113916531</v>
      </c>
      <c r="V44" s="12">
        <f t="shared" si="5"/>
        <v>10.18117516</v>
      </c>
      <c r="W44" s="10">
        <f t="shared" si="6"/>
        <v>113.4097931</v>
      </c>
      <c r="X44" s="11">
        <f t="shared" si="7"/>
        <v>0.006666666667</v>
      </c>
      <c r="Y44" s="11"/>
    </row>
    <row r="45">
      <c r="A45" s="7" t="str">
        <f t="shared" si="1"/>
        <v>WFYQL7703Z</v>
      </c>
      <c r="B45" s="2" t="s">
        <v>2218</v>
      </c>
      <c r="C45" s="7" t="s">
        <v>3139</v>
      </c>
      <c r="D45" s="7" t="str">
        <f t="shared" si="2"/>
        <v>300x250 </v>
      </c>
      <c r="E45" s="2" t="s">
        <v>2220</v>
      </c>
      <c r="F45" s="2" t="s">
        <v>66</v>
      </c>
      <c r="G45" s="8" t="s">
        <v>726</v>
      </c>
      <c r="H45" s="2" t="s">
        <v>71</v>
      </c>
      <c r="I45" s="2" t="s">
        <v>31</v>
      </c>
      <c r="J45" s="2">
        <v>210096.0</v>
      </c>
      <c r="K45" s="2">
        <v>590.0</v>
      </c>
      <c r="L45" s="2">
        <v>90928.0</v>
      </c>
      <c r="M45" s="2">
        <v>184823.0</v>
      </c>
      <c r="N45" s="2">
        <v>4.0</v>
      </c>
      <c r="O45" s="3">
        <v>2027.431388</v>
      </c>
      <c r="P45" s="7" t="str">
        <f>VLOOKUP(A45,'New Data'!A:E,2,FALSE)</f>
        <v>Male</v>
      </c>
      <c r="Q45" s="7">
        <f>VLOOKUP(A45,'New Data'!A:E,3,FALSE)</f>
        <v>51</v>
      </c>
      <c r="R45" s="7" t="str">
        <f>VLOOKUP(A45,'New Data'!A:E,4,FALSE)</f>
        <v>North Dakota</v>
      </c>
      <c r="S45" s="9">
        <f>VLOOKUP(A45,'New Data'!A:E,5,FALSE)</f>
        <v>45338</v>
      </c>
      <c r="T45" s="10">
        <f t="shared" si="3"/>
        <v>506.857847</v>
      </c>
      <c r="U45" s="11">
        <f t="shared" si="4"/>
        <v>0.002808240043</v>
      </c>
      <c r="V45" s="12">
        <f t="shared" si="5"/>
        <v>3.436324386</v>
      </c>
      <c r="W45" s="10">
        <f t="shared" si="6"/>
        <v>9.650023742</v>
      </c>
      <c r="X45" s="11">
        <f t="shared" si="7"/>
        <v>0.006779661017</v>
      </c>
      <c r="Y45" s="11"/>
    </row>
    <row r="46">
      <c r="A46" s="7" t="str">
        <f t="shared" si="1"/>
        <v>AFMSM7834H</v>
      </c>
      <c r="B46" s="2" t="s">
        <v>2215</v>
      </c>
      <c r="C46" s="7" t="s">
        <v>3144</v>
      </c>
      <c r="D46" s="7" t="str">
        <f t="shared" si="2"/>
        <v>320x50 </v>
      </c>
      <c r="E46" s="2" t="s">
        <v>2217</v>
      </c>
      <c r="F46" s="2" t="s">
        <v>66</v>
      </c>
      <c r="G46" s="8" t="s">
        <v>387</v>
      </c>
      <c r="H46" s="2" t="s">
        <v>62</v>
      </c>
      <c r="I46" s="2" t="s">
        <v>31</v>
      </c>
      <c r="J46" s="2">
        <v>1601933.0</v>
      </c>
      <c r="K46" s="2">
        <v>4265.0</v>
      </c>
      <c r="L46" s="2">
        <v>1135085.0</v>
      </c>
      <c r="M46" s="2">
        <v>1487426.0</v>
      </c>
      <c r="N46" s="2">
        <v>29.0</v>
      </c>
      <c r="O46" s="3">
        <v>6785.70979</v>
      </c>
      <c r="P46" s="7" t="str">
        <f>VLOOKUP(A46,'New Data'!A:E,2,FALSE)</f>
        <v>Male</v>
      </c>
      <c r="Q46" s="7">
        <f>VLOOKUP(A46,'New Data'!A:E,3,FALSE)</f>
        <v>59</v>
      </c>
      <c r="R46" s="7" t="str">
        <f>VLOOKUP(A46,'New Data'!A:E,4,FALSE)</f>
        <v>Montana</v>
      </c>
      <c r="S46" s="9">
        <f>VLOOKUP(A46,'New Data'!A:E,5,FALSE)</f>
        <v>45487</v>
      </c>
      <c r="T46" s="10">
        <f t="shared" si="3"/>
        <v>233.9899928</v>
      </c>
      <c r="U46" s="11">
        <f t="shared" si="4"/>
        <v>0.002662408478</v>
      </c>
      <c r="V46" s="12">
        <f t="shared" si="5"/>
        <v>1.591022225</v>
      </c>
      <c r="W46" s="10">
        <f t="shared" si="6"/>
        <v>4.23595106</v>
      </c>
      <c r="X46" s="11">
        <f t="shared" si="7"/>
        <v>0.006799531067</v>
      </c>
      <c r="Y46" s="11"/>
    </row>
    <row r="47">
      <c r="A47" s="7" t="str">
        <f t="shared" si="1"/>
        <v>GKJGA3143R</v>
      </c>
      <c r="B47" s="2" t="s">
        <v>2212</v>
      </c>
      <c r="C47" s="7" t="s">
        <v>3149</v>
      </c>
      <c r="D47" s="7" t="str">
        <f t="shared" si="2"/>
        <v>300x250 </v>
      </c>
      <c r="E47" s="2" t="s">
        <v>2214</v>
      </c>
      <c r="F47" s="2" t="s">
        <v>41</v>
      </c>
      <c r="G47" s="8" t="s">
        <v>387</v>
      </c>
      <c r="H47" s="2" t="s">
        <v>30</v>
      </c>
      <c r="I47" s="2" t="s">
        <v>31</v>
      </c>
      <c r="J47" s="2">
        <v>321263.0</v>
      </c>
      <c r="K47" s="2">
        <v>852.0</v>
      </c>
      <c r="L47" s="2">
        <v>172887.0</v>
      </c>
      <c r="M47" s="2">
        <v>263424.0</v>
      </c>
      <c r="N47" s="2">
        <v>6.0</v>
      </c>
      <c r="O47" s="3">
        <v>1576.051434</v>
      </c>
      <c r="P47" s="7" t="str">
        <f>VLOOKUP(A47,'New Data'!A:E,2,FALSE)</f>
        <v>Female</v>
      </c>
      <c r="Q47" s="7">
        <f>VLOOKUP(A47,'New Data'!A:E,3,FALSE)</f>
        <v>62</v>
      </c>
      <c r="R47" s="7" t="str">
        <f>VLOOKUP(A47,'New Data'!A:E,4,FALSE)</f>
        <v>Illinois</v>
      </c>
      <c r="S47" s="9">
        <f>VLOOKUP(A47,'New Data'!A:E,5,FALSE)</f>
        <v>45112</v>
      </c>
      <c r="T47" s="10">
        <f t="shared" si="3"/>
        <v>262.675239</v>
      </c>
      <c r="U47" s="11">
        <f t="shared" si="4"/>
        <v>0.002652032758</v>
      </c>
      <c r="V47" s="12">
        <f t="shared" si="5"/>
        <v>1.849825627</v>
      </c>
      <c r="W47" s="10">
        <f t="shared" si="6"/>
        <v>4.905798159</v>
      </c>
      <c r="X47" s="11">
        <f t="shared" si="7"/>
        <v>0.007042253521</v>
      </c>
      <c r="Y47" s="11"/>
    </row>
    <row r="48">
      <c r="A48" s="7" t="str">
        <f t="shared" si="1"/>
        <v>QUAZP4763Z</v>
      </c>
      <c r="B48" s="2" t="s">
        <v>2209</v>
      </c>
      <c r="C48" s="7" t="s">
        <v>3150</v>
      </c>
      <c r="D48" s="7" t="str">
        <f t="shared" si="2"/>
        <v>300x250 </v>
      </c>
      <c r="E48" s="2" t="s">
        <v>2211</v>
      </c>
      <c r="F48" s="2" t="s">
        <v>28</v>
      </c>
      <c r="G48" s="8" t="s">
        <v>326</v>
      </c>
      <c r="H48" s="2" t="s">
        <v>30</v>
      </c>
      <c r="I48" s="2" t="s">
        <v>31</v>
      </c>
      <c r="J48" s="2">
        <v>756687.0</v>
      </c>
      <c r="K48" s="2">
        <v>1984.0</v>
      </c>
      <c r="L48" s="2">
        <v>442979.0</v>
      </c>
      <c r="M48" s="2">
        <v>611813.0</v>
      </c>
      <c r="N48" s="2">
        <v>14.0</v>
      </c>
      <c r="O48" s="3">
        <v>2452.997504</v>
      </c>
      <c r="P48" s="7" t="str">
        <f>VLOOKUP(A48,'New Data'!A:E,2,FALSE)</f>
        <v>Male</v>
      </c>
      <c r="Q48" s="7">
        <f>VLOOKUP(A48,'New Data'!A:E,3,FALSE)</f>
        <v>30</v>
      </c>
      <c r="R48" s="7" t="str">
        <f>VLOOKUP(A48,'New Data'!A:E,4,FALSE)</f>
        <v>Massachusetts</v>
      </c>
      <c r="S48" s="9">
        <f>VLOOKUP(A48,'New Data'!A:E,5,FALSE)</f>
        <v>45127</v>
      </c>
      <c r="T48" s="10">
        <f t="shared" si="3"/>
        <v>175.2141074</v>
      </c>
      <c r="U48" s="11">
        <f t="shared" si="4"/>
        <v>0.002621955974</v>
      </c>
      <c r="V48" s="12">
        <f t="shared" si="5"/>
        <v>1.236389871</v>
      </c>
      <c r="W48" s="10">
        <f t="shared" si="6"/>
        <v>3.241759808</v>
      </c>
      <c r="X48" s="11">
        <f t="shared" si="7"/>
        <v>0.007056451613</v>
      </c>
      <c r="Y48" s="11"/>
    </row>
    <row r="49">
      <c r="A49" s="7" t="str">
        <f t="shared" si="1"/>
        <v>WFYQL7703Z</v>
      </c>
      <c r="B49" s="2" t="s">
        <v>2207</v>
      </c>
      <c r="C49" s="7" t="s">
        <v>2202</v>
      </c>
      <c r="D49" s="7" t="str">
        <f t="shared" si="2"/>
        <v>320x50 </v>
      </c>
      <c r="E49" s="2" t="s">
        <v>1677</v>
      </c>
      <c r="F49" s="2" t="s">
        <v>66</v>
      </c>
      <c r="G49" s="8" t="s">
        <v>449</v>
      </c>
      <c r="H49" s="2" t="s">
        <v>30</v>
      </c>
      <c r="I49" s="2" t="s">
        <v>31</v>
      </c>
      <c r="J49" s="2">
        <v>571090.0</v>
      </c>
      <c r="K49" s="2">
        <v>1541.0</v>
      </c>
      <c r="L49" s="2">
        <v>246243.0</v>
      </c>
      <c r="M49" s="2">
        <v>532325.0</v>
      </c>
      <c r="N49" s="2">
        <v>11.0</v>
      </c>
      <c r="O49" s="3">
        <v>4733.618783</v>
      </c>
      <c r="P49" s="7" t="str">
        <f>VLOOKUP(A49,'New Data'!A:E,2,FALSE)</f>
        <v>Male</v>
      </c>
      <c r="Q49" s="7">
        <f>VLOOKUP(A49,'New Data'!A:E,3,FALSE)</f>
        <v>51</v>
      </c>
      <c r="R49" s="7" t="str">
        <f>VLOOKUP(A49,'New Data'!A:E,4,FALSE)</f>
        <v>North Dakota</v>
      </c>
      <c r="S49" s="9">
        <f>VLOOKUP(A49,'New Data'!A:E,5,FALSE)</f>
        <v>45338</v>
      </c>
      <c r="T49" s="10">
        <f t="shared" si="3"/>
        <v>430.3289803</v>
      </c>
      <c r="U49" s="11">
        <f t="shared" si="4"/>
        <v>0.002698348772</v>
      </c>
      <c r="V49" s="12">
        <f t="shared" si="5"/>
        <v>3.071783766</v>
      </c>
      <c r="W49" s="10">
        <f t="shared" si="6"/>
        <v>8.288743951</v>
      </c>
      <c r="X49" s="11">
        <f t="shared" si="7"/>
        <v>0.007138221934</v>
      </c>
      <c r="Y49" s="11"/>
    </row>
    <row r="50">
      <c r="A50" s="7" t="str">
        <f t="shared" si="1"/>
        <v>IWBMW6853J</v>
      </c>
      <c r="B50" s="2" t="s">
        <v>2204</v>
      </c>
      <c r="C50" s="7" t="s">
        <v>3139</v>
      </c>
      <c r="D50" s="7" t="str">
        <f t="shared" si="2"/>
        <v>300x250 </v>
      </c>
      <c r="E50" s="2" t="s">
        <v>2206</v>
      </c>
      <c r="F50" s="2" t="s">
        <v>36</v>
      </c>
      <c r="G50" s="8" t="s">
        <v>110</v>
      </c>
      <c r="H50" s="2" t="s">
        <v>30</v>
      </c>
      <c r="I50" s="2" t="s">
        <v>43</v>
      </c>
      <c r="J50" s="2">
        <v>50517.0</v>
      </c>
      <c r="K50" s="2">
        <v>270.0</v>
      </c>
      <c r="L50" s="2">
        <v>17179.0</v>
      </c>
      <c r="M50" s="2">
        <v>48389.0</v>
      </c>
      <c r="N50" s="2">
        <v>2.0</v>
      </c>
      <c r="O50" s="3">
        <v>1718.471077</v>
      </c>
      <c r="P50" s="7" t="str">
        <f>VLOOKUP(A50,'New Data'!A:E,2,FALSE)</f>
        <v>Male</v>
      </c>
      <c r="Q50" s="7">
        <f>VLOOKUP(A50,'New Data'!A:E,3,FALSE)</f>
        <v>59</v>
      </c>
      <c r="R50" s="7" t="str">
        <f>VLOOKUP(A50,'New Data'!A:E,4,FALSE)</f>
        <v>North Carolina</v>
      </c>
      <c r="S50" s="9">
        <f>VLOOKUP(A50,'New Data'!A:E,5,FALSE)</f>
        <v>44951</v>
      </c>
      <c r="T50" s="10">
        <f t="shared" si="3"/>
        <v>859.2355385</v>
      </c>
      <c r="U50" s="11">
        <f t="shared" si="4"/>
        <v>0.005344735436</v>
      </c>
      <c r="V50" s="12">
        <f t="shared" si="5"/>
        <v>6.364707693</v>
      </c>
      <c r="W50" s="10">
        <f t="shared" si="6"/>
        <v>34.01767874</v>
      </c>
      <c r="X50" s="11">
        <f t="shared" si="7"/>
        <v>0.007407407407</v>
      </c>
      <c r="Y50" s="11"/>
    </row>
    <row r="51">
      <c r="A51" s="7" t="str">
        <f t="shared" si="1"/>
        <v>TQOZR1674Z</v>
      </c>
      <c r="B51" s="2" t="s">
        <v>2201</v>
      </c>
      <c r="C51" s="7" t="s">
        <v>2202</v>
      </c>
      <c r="D51" s="7" t="str">
        <f t="shared" si="2"/>
        <v>320x50 </v>
      </c>
      <c r="E51" s="2" t="s">
        <v>2203</v>
      </c>
      <c r="F51" s="2" t="s">
        <v>66</v>
      </c>
      <c r="G51" s="8" t="s">
        <v>871</v>
      </c>
      <c r="H51" s="2" t="s">
        <v>30</v>
      </c>
      <c r="I51" s="2" t="s">
        <v>31</v>
      </c>
      <c r="J51" s="2">
        <v>654902.0</v>
      </c>
      <c r="K51" s="2">
        <v>1874.0</v>
      </c>
      <c r="L51" s="2">
        <v>40733.0</v>
      </c>
      <c r="M51" s="2">
        <v>477114.0</v>
      </c>
      <c r="N51" s="2">
        <v>14.0</v>
      </c>
      <c r="O51" s="3">
        <v>3178.610315</v>
      </c>
      <c r="P51" s="7" t="str">
        <f>VLOOKUP(A51,'New Data'!A:E,2,FALSE)</f>
        <v>Female</v>
      </c>
      <c r="Q51" s="7">
        <f>VLOOKUP(A51,'New Data'!A:E,3,FALSE)</f>
        <v>46</v>
      </c>
      <c r="R51" s="7" t="str">
        <f>VLOOKUP(A51,'New Data'!A:E,4,FALSE)</f>
        <v>Nevada</v>
      </c>
      <c r="S51" s="9">
        <f>VLOOKUP(A51,'New Data'!A:E,5,FALSE)</f>
        <v>45077</v>
      </c>
      <c r="T51" s="10">
        <f t="shared" si="3"/>
        <v>227.0435939</v>
      </c>
      <c r="U51" s="11">
        <f t="shared" si="4"/>
        <v>0.002861496835</v>
      </c>
      <c r="V51" s="12">
        <f t="shared" si="5"/>
        <v>1.696163455</v>
      </c>
      <c r="W51" s="10">
        <f t="shared" si="6"/>
        <v>4.853566358</v>
      </c>
      <c r="X51" s="11">
        <f t="shared" si="7"/>
        <v>0.007470651014</v>
      </c>
      <c r="Y51" s="11"/>
    </row>
    <row r="52">
      <c r="A52" s="7" t="str">
        <f t="shared" si="1"/>
        <v>SFQJF8708G</v>
      </c>
      <c r="B52" s="2" t="s">
        <v>2198</v>
      </c>
      <c r="C52" s="7" t="s">
        <v>459</v>
      </c>
      <c r="D52" s="7" t="str">
        <f t="shared" si="2"/>
        <v>300x50 </v>
      </c>
      <c r="E52" s="2" t="s">
        <v>2200</v>
      </c>
      <c r="F52" s="2" t="s">
        <v>28</v>
      </c>
      <c r="G52" s="8" t="s">
        <v>426</v>
      </c>
      <c r="H52" s="2" t="s">
        <v>62</v>
      </c>
      <c r="I52" s="2" t="s">
        <v>31</v>
      </c>
      <c r="J52" s="2">
        <v>46190.0</v>
      </c>
      <c r="K52" s="2">
        <v>130.0</v>
      </c>
      <c r="L52" s="2">
        <v>8618.0</v>
      </c>
      <c r="M52" s="2">
        <v>41618.0</v>
      </c>
      <c r="N52" s="2">
        <v>1.0</v>
      </c>
      <c r="O52" s="3">
        <v>5464.109817</v>
      </c>
      <c r="P52" s="7" t="str">
        <f>VLOOKUP(A52,'New Data'!A:E,2,FALSE)</f>
        <v>Male</v>
      </c>
      <c r="Q52" s="7">
        <f>VLOOKUP(A52,'New Data'!A:E,3,FALSE)</f>
        <v>20</v>
      </c>
      <c r="R52" s="7" t="str">
        <f>VLOOKUP(A52,'New Data'!A:E,4,FALSE)</f>
        <v>Oklahoma</v>
      </c>
      <c r="S52" s="9">
        <f>VLOOKUP(A52,'New Data'!A:E,5,FALSE)</f>
        <v>45090</v>
      </c>
      <c r="T52" s="10">
        <f t="shared" si="3"/>
        <v>5464.109817</v>
      </c>
      <c r="U52" s="11">
        <f t="shared" si="4"/>
        <v>0.002814462005</v>
      </c>
      <c r="V52" s="12">
        <f t="shared" si="5"/>
        <v>42.03161398</v>
      </c>
      <c r="W52" s="10">
        <f t="shared" si="6"/>
        <v>118.2963805</v>
      </c>
      <c r="X52" s="11">
        <f t="shared" si="7"/>
        <v>0.007692307692</v>
      </c>
      <c r="Y52" s="11"/>
    </row>
    <row r="53">
      <c r="A53" s="7" t="str">
        <f t="shared" si="1"/>
        <v>PJSYV2809B</v>
      </c>
      <c r="B53" s="2" t="s">
        <v>2195</v>
      </c>
      <c r="C53" s="7" t="s">
        <v>3151</v>
      </c>
      <c r="D53" s="7" t="str">
        <f t="shared" si="2"/>
        <v>300x250 </v>
      </c>
      <c r="E53" s="2" t="s">
        <v>2197</v>
      </c>
      <c r="F53" s="2" t="s">
        <v>41</v>
      </c>
      <c r="G53" s="8" t="s">
        <v>449</v>
      </c>
      <c r="H53" s="2" t="s">
        <v>30</v>
      </c>
      <c r="I53" s="2" t="s">
        <v>43</v>
      </c>
      <c r="J53" s="2">
        <v>598460.0</v>
      </c>
      <c r="K53" s="2">
        <v>1654.0</v>
      </c>
      <c r="L53" s="2">
        <v>201153.0</v>
      </c>
      <c r="M53" s="2">
        <v>557263.0</v>
      </c>
      <c r="N53" s="2">
        <v>13.0</v>
      </c>
      <c r="O53" s="3">
        <v>1689.744507</v>
      </c>
      <c r="P53" s="7" t="str">
        <f>VLOOKUP(A53,'New Data'!A:E,2,FALSE)</f>
        <v>Female</v>
      </c>
      <c r="Q53" s="7">
        <f>VLOOKUP(A53,'New Data'!A:E,3,FALSE)</f>
        <v>34</v>
      </c>
      <c r="R53" s="7" t="str">
        <f>VLOOKUP(A53,'New Data'!A:E,4,FALSE)</f>
        <v>Illinois</v>
      </c>
      <c r="S53" s="9">
        <f>VLOOKUP(A53,'New Data'!A:E,5,FALSE)</f>
        <v>45271</v>
      </c>
      <c r="T53" s="10">
        <f t="shared" si="3"/>
        <v>129.9803467</v>
      </c>
      <c r="U53" s="11">
        <f t="shared" si="4"/>
        <v>0.002763760318</v>
      </c>
      <c r="V53" s="12">
        <f t="shared" si="5"/>
        <v>1.021610947</v>
      </c>
      <c r="W53" s="10">
        <f t="shared" si="6"/>
        <v>2.823487797</v>
      </c>
      <c r="X53" s="11">
        <f t="shared" si="7"/>
        <v>0.007859733978</v>
      </c>
      <c r="Y53" s="11"/>
    </row>
    <row r="54">
      <c r="A54" s="7" t="str">
        <f t="shared" si="1"/>
        <v>HAAET5600P</v>
      </c>
      <c r="B54" s="2" t="s">
        <v>2192</v>
      </c>
      <c r="C54" s="7" t="s">
        <v>3133</v>
      </c>
      <c r="D54" s="7" t="str">
        <f t="shared" si="2"/>
        <v>300x250 </v>
      </c>
      <c r="E54" s="2" t="s">
        <v>2194</v>
      </c>
      <c r="F54" s="2" t="s">
        <v>28</v>
      </c>
      <c r="G54" s="8" t="s">
        <v>387</v>
      </c>
      <c r="H54" s="2" t="s">
        <v>30</v>
      </c>
      <c r="I54" s="2" t="s">
        <v>31</v>
      </c>
      <c r="J54" s="2">
        <v>311753.0</v>
      </c>
      <c r="K54" s="2">
        <v>763.0</v>
      </c>
      <c r="L54" s="2">
        <v>170122.0</v>
      </c>
      <c r="M54" s="2">
        <v>256841.0</v>
      </c>
      <c r="N54" s="2">
        <v>6.0</v>
      </c>
      <c r="O54" s="3">
        <v>1543.612655</v>
      </c>
      <c r="P54" s="7" t="str">
        <f>VLOOKUP(A54,'New Data'!A:E,2,FALSE)</f>
        <v>Female</v>
      </c>
      <c r="Q54" s="7">
        <f>VLOOKUP(A54,'New Data'!A:E,3,FALSE)</f>
        <v>58</v>
      </c>
      <c r="R54" s="7" t="str">
        <f>VLOOKUP(A54,'New Data'!A:E,4,FALSE)</f>
        <v>North Dakota</v>
      </c>
      <c r="S54" s="9">
        <f>VLOOKUP(A54,'New Data'!A:E,5,FALSE)</f>
        <v>44960</v>
      </c>
      <c r="T54" s="10">
        <f t="shared" si="3"/>
        <v>257.2687758</v>
      </c>
      <c r="U54" s="11">
        <f t="shared" si="4"/>
        <v>0.002447450385</v>
      </c>
      <c r="V54" s="12">
        <f t="shared" si="5"/>
        <v>2.023083427</v>
      </c>
      <c r="W54" s="10">
        <f t="shared" si="6"/>
        <v>4.951396314</v>
      </c>
      <c r="X54" s="11">
        <f t="shared" si="7"/>
        <v>0.007863695937</v>
      </c>
      <c r="Y54" s="11"/>
    </row>
    <row r="55">
      <c r="A55" s="7" t="str">
        <f t="shared" si="1"/>
        <v>RGSQC0136Q</v>
      </c>
      <c r="B55" s="2" t="s">
        <v>2186</v>
      </c>
      <c r="C55" s="7" t="s">
        <v>3130</v>
      </c>
      <c r="D55" s="7" t="str">
        <f t="shared" si="2"/>
        <v>300x250 </v>
      </c>
      <c r="E55" s="2" t="s">
        <v>2188</v>
      </c>
      <c r="F55" s="2" t="s">
        <v>41</v>
      </c>
      <c r="G55" s="8" t="s">
        <v>871</v>
      </c>
      <c r="H55" s="2" t="s">
        <v>71</v>
      </c>
      <c r="I55" s="2" t="s">
        <v>31</v>
      </c>
      <c r="J55" s="2">
        <v>1109184.0</v>
      </c>
      <c r="K55" s="2">
        <v>3142.0</v>
      </c>
      <c r="L55" s="2">
        <v>83035.0</v>
      </c>
      <c r="M55" s="2">
        <v>782482.0</v>
      </c>
      <c r="N55" s="2">
        <v>25.0</v>
      </c>
      <c r="O55" s="3">
        <v>7490.860779</v>
      </c>
      <c r="P55" s="7" t="str">
        <f>VLOOKUP(A55,'New Data'!A:E,2,FALSE)</f>
        <v>Female</v>
      </c>
      <c r="Q55" s="7">
        <f>VLOOKUP(A55,'New Data'!A:E,3,FALSE)</f>
        <v>47</v>
      </c>
      <c r="R55" s="7" t="str">
        <f>VLOOKUP(A55,'New Data'!A:E,4,FALSE)</f>
        <v>Illinois</v>
      </c>
      <c r="S55" s="9">
        <f>VLOOKUP(A55,'New Data'!A:E,5,FALSE)</f>
        <v>45448</v>
      </c>
      <c r="T55" s="10">
        <f t="shared" si="3"/>
        <v>299.6344312</v>
      </c>
      <c r="U55" s="11">
        <f t="shared" si="4"/>
        <v>0.002832713058</v>
      </c>
      <c r="V55" s="12">
        <f t="shared" si="5"/>
        <v>2.384105913</v>
      </c>
      <c r="W55" s="10">
        <f t="shared" si="6"/>
        <v>6.753487951</v>
      </c>
      <c r="X55" s="11">
        <f t="shared" si="7"/>
        <v>0.007956715468</v>
      </c>
      <c r="Y55" s="11"/>
    </row>
    <row r="56">
      <c r="A56" s="7" t="str">
        <f t="shared" si="1"/>
        <v>PCCZU6150E</v>
      </c>
      <c r="B56" s="2" t="s">
        <v>2183</v>
      </c>
      <c r="C56" s="7" t="s">
        <v>3129</v>
      </c>
      <c r="D56" s="7" t="str">
        <f t="shared" si="2"/>
        <v>320x50 </v>
      </c>
      <c r="E56" s="2" t="s">
        <v>2185</v>
      </c>
      <c r="F56" s="2" t="s">
        <v>28</v>
      </c>
      <c r="G56" s="8" t="s">
        <v>387</v>
      </c>
      <c r="H56" s="2" t="s">
        <v>212</v>
      </c>
      <c r="I56" s="2" t="s">
        <v>31</v>
      </c>
      <c r="J56" s="2">
        <v>3196231.0</v>
      </c>
      <c r="K56" s="2">
        <v>8745.0</v>
      </c>
      <c r="L56" s="2">
        <v>2013324.0</v>
      </c>
      <c r="M56" s="2">
        <v>2669103.0</v>
      </c>
      <c r="N56" s="2">
        <v>70.0</v>
      </c>
      <c r="O56" s="3">
        <v>5756.271172</v>
      </c>
      <c r="P56" s="7" t="str">
        <f>VLOOKUP(A56,'New Data'!A:E,2,FALSE)</f>
        <v>Male</v>
      </c>
      <c r="Q56" s="7">
        <f>VLOOKUP(A56,'New Data'!A:E,3,FALSE)</f>
        <v>65</v>
      </c>
      <c r="R56" s="7" t="str">
        <f>VLOOKUP(A56,'New Data'!A:E,4,FALSE)</f>
        <v>New York</v>
      </c>
      <c r="S56" s="9">
        <f>VLOOKUP(A56,'New Data'!A:E,5,FALSE)</f>
        <v>45361</v>
      </c>
      <c r="T56" s="10">
        <f t="shared" si="3"/>
        <v>82.23244531</v>
      </c>
      <c r="U56" s="11">
        <f t="shared" si="4"/>
        <v>0.002736035036</v>
      </c>
      <c r="V56" s="12">
        <f t="shared" si="5"/>
        <v>0.6582356972</v>
      </c>
      <c r="W56" s="10">
        <f t="shared" si="6"/>
        <v>1.80095593</v>
      </c>
      <c r="X56" s="11">
        <f t="shared" si="7"/>
        <v>0.008004574042</v>
      </c>
      <c r="Y56" s="11"/>
    </row>
    <row r="57">
      <c r="A57" s="7" t="str">
        <f t="shared" si="1"/>
        <v>RBDGI2191H</v>
      </c>
      <c r="B57" s="2" t="s">
        <v>2180</v>
      </c>
      <c r="C57" s="7" t="s">
        <v>3139</v>
      </c>
      <c r="D57" s="7" t="str">
        <f t="shared" si="2"/>
        <v>320x50 </v>
      </c>
      <c r="E57" s="2" t="s">
        <v>2182</v>
      </c>
      <c r="F57" s="2" t="s">
        <v>28</v>
      </c>
      <c r="G57" s="8" t="s">
        <v>871</v>
      </c>
      <c r="H57" s="2" t="s">
        <v>89</v>
      </c>
      <c r="I57" s="2" t="s">
        <v>31</v>
      </c>
      <c r="J57" s="2">
        <v>194833.0</v>
      </c>
      <c r="K57" s="2">
        <v>499.0</v>
      </c>
      <c r="L57" s="2">
        <v>29091.0</v>
      </c>
      <c r="M57" s="2">
        <v>143813.0</v>
      </c>
      <c r="N57" s="2">
        <v>4.0</v>
      </c>
      <c r="O57" s="3">
        <v>1586.314519</v>
      </c>
      <c r="P57" s="7" t="str">
        <f>VLOOKUP(A57,'New Data'!A:E,2,FALSE)</f>
        <v>Female</v>
      </c>
      <c r="Q57" s="7">
        <f>VLOOKUP(A57,'New Data'!A:E,3,FALSE)</f>
        <v>45</v>
      </c>
      <c r="R57" s="7" t="str">
        <f>VLOOKUP(A57,'New Data'!A:E,4,FALSE)</f>
        <v>Connecticut</v>
      </c>
      <c r="S57" s="9">
        <f>VLOOKUP(A57,'New Data'!A:E,5,FALSE)</f>
        <v>45400</v>
      </c>
      <c r="T57" s="10">
        <f t="shared" si="3"/>
        <v>396.5786298</v>
      </c>
      <c r="U57" s="11">
        <f t="shared" si="4"/>
        <v>0.002561167769</v>
      </c>
      <c r="V57" s="12">
        <f t="shared" si="5"/>
        <v>3.178987012</v>
      </c>
      <c r="W57" s="10">
        <f t="shared" si="6"/>
        <v>8.141919074</v>
      </c>
      <c r="X57" s="11">
        <f t="shared" si="7"/>
        <v>0.008016032064</v>
      </c>
      <c r="Y57" s="11"/>
    </row>
    <row r="58">
      <c r="A58" s="7" t="str">
        <f t="shared" si="1"/>
        <v>NPHUV3051S</v>
      </c>
      <c r="B58" s="2" t="s">
        <v>2177</v>
      </c>
      <c r="C58" s="7" t="s">
        <v>3151</v>
      </c>
      <c r="D58" s="7" t="str">
        <f t="shared" si="2"/>
        <v>300x250 </v>
      </c>
      <c r="E58" s="2" t="s">
        <v>2179</v>
      </c>
      <c r="F58" s="2" t="s">
        <v>28</v>
      </c>
      <c r="G58" s="8" t="s">
        <v>29</v>
      </c>
      <c r="H58" s="2" t="s">
        <v>1562</v>
      </c>
      <c r="I58" s="2" t="s">
        <v>31</v>
      </c>
      <c r="J58" s="2">
        <v>229908.0</v>
      </c>
      <c r="K58" s="2">
        <v>489.0</v>
      </c>
      <c r="L58" s="2">
        <v>98259.0</v>
      </c>
      <c r="M58" s="2">
        <v>212073.0</v>
      </c>
      <c r="N58" s="2">
        <v>4.0</v>
      </c>
      <c r="O58" s="3">
        <v>1464.348944</v>
      </c>
      <c r="P58" s="7" t="str">
        <f>VLOOKUP(A58,'New Data'!A:E,2,FALSE)</f>
        <v>Female</v>
      </c>
      <c r="Q58" s="7">
        <f>VLOOKUP(A58,'New Data'!A:E,3,FALSE)</f>
        <v>52</v>
      </c>
      <c r="R58" s="7" t="str">
        <f>VLOOKUP(A58,'New Data'!A:E,4,FALSE)</f>
        <v>North Carolina</v>
      </c>
      <c r="S58" s="9">
        <f>VLOOKUP(A58,'New Data'!A:E,5,FALSE)</f>
        <v>45235</v>
      </c>
      <c r="T58" s="10">
        <f t="shared" si="3"/>
        <v>366.087236</v>
      </c>
      <c r="U58" s="11">
        <f t="shared" si="4"/>
        <v>0.002126937732</v>
      </c>
      <c r="V58" s="12">
        <f t="shared" si="5"/>
        <v>2.994578618</v>
      </c>
      <c r="W58" s="10">
        <f t="shared" si="6"/>
        <v>6.369282252</v>
      </c>
      <c r="X58" s="11">
        <f t="shared" si="7"/>
        <v>0.0081799591</v>
      </c>
      <c r="Y58" s="11"/>
    </row>
    <row r="59">
      <c r="A59" s="7" t="str">
        <f t="shared" si="1"/>
        <v>YJOWE1578J</v>
      </c>
      <c r="B59" s="2" t="s">
        <v>2174</v>
      </c>
      <c r="C59" s="7" t="s">
        <v>3139</v>
      </c>
      <c r="D59" s="7" t="str">
        <f t="shared" si="2"/>
        <v>320x50 </v>
      </c>
      <c r="E59" s="2" t="s">
        <v>2176</v>
      </c>
      <c r="F59" s="2" t="s">
        <v>41</v>
      </c>
      <c r="G59" s="8" t="s">
        <v>263</v>
      </c>
      <c r="H59" s="2" t="s">
        <v>30</v>
      </c>
      <c r="I59" s="2" t="s">
        <v>31</v>
      </c>
      <c r="J59" s="2">
        <v>198754.0</v>
      </c>
      <c r="K59" s="2">
        <v>480.0</v>
      </c>
      <c r="L59" s="2">
        <v>137649.0</v>
      </c>
      <c r="M59" s="2">
        <v>178415.0</v>
      </c>
      <c r="N59" s="2">
        <v>4.0</v>
      </c>
      <c r="O59" s="3">
        <v>1803.081497</v>
      </c>
      <c r="P59" s="7" t="str">
        <f>VLOOKUP(A59,'New Data'!A:E,2,FALSE)</f>
        <v>Male</v>
      </c>
      <c r="Q59" s="7">
        <f>VLOOKUP(A59,'New Data'!A:E,3,FALSE)</f>
        <v>20</v>
      </c>
      <c r="R59" s="7" t="str">
        <f>VLOOKUP(A59,'New Data'!A:E,4,FALSE)</f>
        <v>Colorado</v>
      </c>
      <c r="S59" s="9">
        <f>VLOOKUP(A59,'New Data'!A:E,5,FALSE)</f>
        <v>44984</v>
      </c>
      <c r="T59" s="10">
        <f t="shared" si="3"/>
        <v>450.7703743</v>
      </c>
      <c r="U59" s="11">
        <f t="shared" si="4"/>
        <v>0.002415045735</v>
      </c>
      <c r="V59" s="12">
        <f t="shared" si="5"/>
        <v>3.756419785</v>
      </c>
      <c r="W59" s="10">
        <f t="shared" si="6"/>
        <v>9.071925581</v>
      </c>
      <c r="X59" s="11">
        <f t="shared" si="7"/>
        <v>0.008333333333</v>
      </c>
      <c r="Y59" s="11"/>
    </row>
    <row r="60">
      <c r="A60" s="7" t="str">
        <f t="shared" si="1"/>
        <v>HLWQP6959X</v>
      </c>
      <c r="B60" s="2" t="s">
        <v>2171</v>
      </c>
      <c r="C60" s="7" t="s">
        <v>3148</v>
      </c>
      <c r="D60" s="7" t="str">
        <f t="shared" si="2"/>
        <v>320x50 </v>
      </c>
      <c r="E60" s="2" t="s">
        <v>2173</v>
      </c>
      <c r="F60" s="2" t="s">
        <v>28</v>
      </c>
      <c r="G60" s="8" t="s">
        <v>387</v>
      </c>
      <c r="H60" s="2" t="s">
        <v>30</v>
      </c>
      <c r="I60" s="2" t="s">
        <v>31</v>
      </c>
      <c r="J60" s="2">
        <v>999915.0</v>
      </c>
      <c r="K60" s="2">
        <v>2748.0</v>
      </c>
      <c r="L60" s="2">
        <v>618816.0</v>
      </c>
      <c r="M60" s="2">
        <v>829942.0</v>
      </c>
      <c r="N60" s="2">
        <v>23.0</v>
      </c>
      <c r="O60" s="3">
        <v>7879.316787</v>
      </c>
      <c r="P60" s="7" t="str">
        <f>VLOOKUP(A60,'New Data'!A:E,2,FALSE)</f>
        <v>Male</v>
      </c>
      <c r="Q60" s="7">
        <f>VLOOKUP(A60,'New Data'!A:E,3,FALSE)</f>
        <v>37</v>
      </c>
      <c r="R60" s="7" t="str">
        <f>VLOOKUP(A60,'New Data'!A:E,4,FALSE)</f>
        <v>Vermont</v>
      </c>
      <c r="S60" s="9">
        <f>VLOOKUP(A60,'New Data'!A:E,5,FALSE)</f>
        <v>44932</v>
      </c>
      <c r="T60" s="10">
        <f t="shared" si="3"/>
        <v>342.5789907</v>
      </c>
      <c r="U60" s="11">
        <f t="shared" si="4"/>
        <v>0.0027482336</v>
      </c>
      <c r="V60" s="12">
        <f t="shared" si="5"/>
        <v>2.867291407</v>
      </c>
      <c r="W60" s="10">
        <f t="shared" si="6"/>
        <v>7.879986586</v>
      </c>
      <c r="X60" s="11">
        <f t="shared" si="7"/>
        <v>0.008369723435</v>
      </c>
      <c r="Y60" s="11"/>
    </row>
    <row r="61">
      <c r="A61" s="7" t="str">
        <f t="shared" si="1"/>
        <v>YIFKL6363U</v>
      </c>
      <c r="B61" s="2" t="s">
        <v>2169</v>
      </c>
      <c r="C61" s="7" t="s">
        <v>3143</v>
      </c>
      <c r="D61" s="7" t="str">
        <f t="shared" si="2"/>
        <v>300x250 </v>
      </c>
      <c r="E61" s="2" t="s">
        <v>46</v>
      </c>
      <c r="F61" s="2" t="s">
        <v>36</v>
      </c>
      <c r="G61" s="8" t="s">
        <v>181</v>
      </c>
      <c r="H61" s="2" t="s">
        <v>30</v>
      </c>
      <c r="I61" s="2" t="s">
        <v>31</v>
      </c>
      <c r="J61" s="2">
        <v>766674.0</v>
      </c>
      <c r="K61" s="2">
        <v>1984.0</v>
      </c>
      <c r="L61" s="2">
        <v>344201.0</v>
      </c>
      <c r="M61" s="2">
        <v>720606.0</v>
      </c>
      <c r="N61" s="2">
        <v>17.0</v>
      </c>
      <c r="O61" s="3">
        <v>5816.234619</v>
      </c>
      <c r="P61" s="7" t="str">
        <f>VLOOKUP(A61,'New Data'!A:E,2,FALSE)</f>
        <v>Female</v>
      </c>
      <c r="Q61" s="7">
        <f>VLOOKUP(A61,'New Data'!A:E,3,FALSE)</f>
        <v>40</v>
      </c>
      <c r="R61" s="7" t="str">
        <f>VLOOKUP(A61,'New Data'!A:E,4,FALSE)</f>
        <v>Michigan</v>
      </c>
      <c r="S61" s="9">
        <f>VLOOKUP(A61,'New Data'!A:E,5,FALSE)</f>
        <v>45145</v>
      </c>
      <c r="T61" s="10">
        <f t="shared" si="3"/>
        <v>342.1314482</v>
      </c>
      <c r="U61" s="11">
        <f t="shared" si="4"/>
        <v>0.002587801334</v>
      </c>
      <c r="V61" s="12">
        <f t="shared" si="5"/>
        <v>2.931569868</v>
      </c>
      <c r="W61" s="10">
        <f t="shared" si="6"/>
        <v>7.586320417</v>
      </c>
      <c r="X61" s="11">
        <f t="shared" si="7"/>
        <v>0.008568548387</v>
      </c>
      <c r="Y61" s="11"/>
    </row>
    <row r="62">
      <c r="A62" s="7" t="str">
        <f t="shared" si="1"/>
        <v>ZXLIT6695R</v>
      </c>
      <c r="B62" s="2" t="s">
        <v>2166</v>
      </c>
      <c r="C62" s="26" t="s">
        <v>3129</v>
      </c>
      <c r="D62" s="7" t="str">
        <f t="shared" si="2"/>
        <v>320x50 </v>
      </c>
      <c r="E62" s="2" t="s">
        <v>2168</v>
      </c>
      <c r="F62" s="2" t="s">
        <v>28</v>
      </c>
      <c r="G62" s="8" t="s">
        <v>468</v>
      </c>
      <c r="H62" s="2" t="s">
        <v>30</v>
      </c>
      <c r="I62" s="2" t="s">
        <v>31</v>
      </c>
      <c r="J62" s="2">
        <v>81567.0</v>
      </c>
      <c r="K62" s="2">
        <v>440.0</v>
      </c>
      <c r="L62" s="2">
        <v>53264.0</v>
      </c>
      <c r="M62" s="2">
        <v>68123.0</v>
      </c>
      <c r="N62" s="2">
        <v>4.0</v>
      </c>
      <c r="O62" s="3">
        <v>6392.471955</v>
      </c>
      <c r="P62" s="7" t="str">
        <f>VLOOKUP(A62,'New Data'!A:E,2,FALSE)</f>
        <v>Female</v>
      </c>
      <c r="Q62" s="7">
        <f>VLOOKUP(A62,'New Data'!A:E,3,FALSE)</f>
        <v>61</v>
      </c>
      <c r="R62" s="7" t="str">
        <f>VLOOKUP(A62,'New Data'!A:E,4,FALSE)</f>
        <v>Arizona</v>
      </c>
      <c r="S62" s="9">
        <f>VLOOKUP(A62,'New Data'!A:E,5,FALSE)</f>
        <v>45510</v>
      </c>
      <c r="T62" s="10">
        <f t="shared" si="3"/>
        <v>1598.117989</v>
      </c>
      <c r="U62" s="11">
        <f t="shared" si="4"/>
        <v>0.005394338397</v>
      </c>
      <c r="V62" s="12">
        <f t="shared" si="5"/>
        <v>14.52834535</v>
      </c>
      <c r="W62" s="10">
        <f t="shared" si="6"/>
        <v>78.37081117</v>
      </c>
      <c r="X62" s="11">
        <f t="shared" si="7"/>
        <v>0.009090909091</v>
      </c>
      <c r="Y62" s="11"/>
    </row>
    <row r="63">
      <c r="A63" s="7" t="str">
        <f t="shared" si="1"/>
        <v>NMZNE4238Q</v>
      </c>
      <c r="B63" s="2" t="s">
        <v>2163</v>
      </c>
      <c r="C63" s="7" t="s">
        <v>3141</v>
      </c>
      <c r="D63" s="7" t="str">
        <f t="shared" si="2"/>
        <v>320x50 </v>
      </c>
      <c r="E63" s="2" t="s">
        <v>2165</v>
      </c>
      <c r="F63" s="2" t="s">
        <v>66</v>
      </c>
      <c r="G63" s="8" t="s">
        <v>871</v>
      </c>
      <c r="H63" s="2" t="s">
        <v>62</v>
      </c>
      <c r="I63" s="2" t="s">
        <v>31</v>
      </c>
      <c r="J63" s="2">
        <v>686858.0</v>
      </c>
      <c r="K63" s="2">
        <v>2085.0</v>
      </c>
      <c r="L63" s="2">
        <v>81956.0</v>
      </c>
      <c r="M63" s="2">
        <v>624118.0</v>
      </c>
      <c r="N63" s="2">
        <v>19.0</v>
      </c>
      <c r="O63" s="3">
        <v>7467.081487</v>
      </c>
      <c r="P63" s="7" t="str">
        <f>VLOOKUP(A63,'New Data'!A:E,2,FALSE)</f>
        <v>Female</v>
      </c>
      <c r="Q63" s="7">
        <f>VLOOKUP(A63,'New Data'!A:E,3,FALSE)</f>
        <v>62</v>
      </c>
      <c r="R63" s="7" t="str">
        <f>VLOOKUP(A63,'New Data'!A:E,4,FALSE)</f>
        <v>Kentucky</v>
      </c>
      <c r="S63" s="9">
        <f>VLOOKUP(A63,'New Data'!A:E,5,FALSE)</f>
        <v>45195</v>
      </c>
      <c r="T63" s="10">
        <f t="shared" si="3"/>
        <v>393.0042888</v>
      </c>
      <c r="U63" s="11">
        <f t="shared" si="4"/>
        <v>0.003035561936</v>
      </c>
      <c r="V63" s="12">
        <f t="shared" si="5"/>
        <v>3.581334047</v>
      </c>
      <c r="W63" s="10">
        <f t="shared" si="6"/>
        <v>10.87136131</v>
      </c>
      <c r="X63" s="11">
        <f t="shared" si="7"/>
        <v>0.009112709832</v>
      </c>
      <c r="Y63" s="11"/>
    </row>
    <row r="64">
      <c r="A64" s="7" t="str">
        <f t="shared" si="1"/>
        <v>JUAJZ1179L</v>
      </c>
      <c r="B64" s="2" t="s">
        <v>2160</v>
      </c>
      <c r="C64" s="7" t="s">
        <v>3152</v>
      </c>
      <c r="D64" s="7" t="str">
        <f t="shared" si="2"/>
        <v>300x250 </v>
      </c>
      <c r="E64" s="2" t="s">
        <v>2162</v>
      </c>
      <c r="F64" s="2" t="s">
        <v>36</v>
      </c>
      <c r="G64" s="8" t="s">
        <v>207</v>
      </c>
      <c r="H64" s="2" t="s">
        <v>30</v>
      </c>
      <c r="I64" s="2" t="s">
        <v>31</v>
      </c>
      <c r="J64" s="2">
        <v>141157.0</v>
      </c>
      <c r="K64" s="2">
        <v>420.0</v>
      </c>
      <c r="L64" s="2">
        <v>8280.0</v>
      </c>
      <c r="M64" s="2">
        <v>107935.0</v>
      </c>
      <c r="N64" s="2">
        <v>4.0</v>
      </c>
      <c r="O64" s="3">
        <v>1631.782949</v>
      </c>
      <c r="P64" s="7" t="str">
        <f>VLOOKUP(A64,'New Data'!A:E,2,FALSE)</f>
        <v>Male</v>
      </c>
      <c r="Q64" s="7">
        <f>VLOOKUP(A64,'New Data'!A:E,3,FALSE)</f>
        <v>56</v>
      </c>
      <c r="R64" s="7" t="str">
        <f>VLOOKUP(A64,'New Data'!A:E,4,FALSE)</f>
        <v>Pennsylvania</v>
      </c>
      <c r="S64" s="9">
        <f>VLOOKUP(A64,'New Data'!A:E,5,FALSE)</f>
        <v>45302</v>
      </c>
      <c r="T64" s="10">
        <f t="shared" si="3"/>
        <v>407.9457373</v>
      </c>
      <c r="U64" s="11">
        <f t="shared" si="4"/>
        <v>0.002975410359</v>
      </c>
      <c r="V64" s="12">
        <f t="shared" si="5"/>
        <v>3.885197498</v>
      </c>
      <c r="W64" s="10">
        <f t="shared" si="6"/>
        <v>11.56005688</v>
      </c>
      <c r="X64" s="11">
        <f t="shared" si="7"/>
        <v>0.009523809524</v>
      </c>
      <c r="Y64" s="11"/>
    </row>
    <row r="65">
      <c r="A65" s="7" t="str">
        <f t="shared" si="1"/>
        <v>WHTMD7367W</v>
      </c>
      <c r="B65" s="2" t="s">
        <v>2157</v>
      </c>
      <c r="C65" s="7" t="s">
        <v>3153</v>
      </c>
      <c r="D65" s="7" t="str">
        <f t="shared" si="2"/>
        <v>300x250 </v>
      </c>
      <c r="E65" s="2" t="s">
        <v>2159</v>
      </c>
      <c r="F65" s="2" t="s">
        <v>41</v>
      </c>
      <c r="G65" s="8" t="s">
        <v>871</v>
      </c>
      <c r="H65" s="2" t="s">
        <v>89</v>
      </c>
      <c r="I65" s="2" t="s">
        <v>31</v>
      </c>
      <c r="J65" s="2">
        <v>197192.0</v>
      </c>
      <c r="K65" s="2">
        <v>519.0</v>
      </c>
      <c r="L65" s="2">
        <v>80623.0</v>
      </c>
      <c r="M65" s="2">
        <v>181763.0</v>
      </c>
      <c r="N65" s="2">
        <v>5.0</v>
      </c>
      <c r="O65" s="3">
        <v>1584.731757</v>
      </c>
      <c r="P65" s="7" t="str">
        <f>VLOOKUP(A65,'New Data'!A:E,2,FALSE)</f>
        <v>Male</v>
      </c>
      <c r="Q65" s="7">
        <f>VLOOKUP(A65,'New Data'!A:E,3,FALSE)</f>
        <v>20</v>
      </c>
      <c r="R65" s="7" t="str">
        <f>VLOOKUP(A65,'New Data'!A:E,4,FALSE)</f>
        <v>Illinois</v>
      </c>
      <c r="S65" s="9">
        <f>VLOOKUP(A65,'New Data'!A:E,5,FALSE)</f>
        <v>45555</v>
      </c>
      <c r="T65" s="10">
        <f t="shared" si="3"/>
        <v>316.9463514</v>
      </c>
      <c r="U65" s="11">
        <f t="shared" si="4"/>
        <v>0.002631952615</v>
      </c>
      <c r="V65" s="12">
        <f t="shared" si="5"/>
        <v>3.053433058</v>
      </c>
      <c r="W65" s="10">
        <f t="shared" si="6"/>
        <v>8.03649112</v>
      </c>
      <c r="X65" s="11">
        <f t="shared" si="7"/>
        <v>0.009633911368</v>
      </c>
      <c r="Y65" s="11"/>
    </row>
    <row r="66">
      <c r="A66" s="7" t="str">
        <f t="shared" si="1"/>
        <v>SXGTG5116S</v>
      </c>
      <c r="B66" s="2" t="s">
        <v>2154</v>
      </c>
      <c r="C66" s="7" t="s">
        <v>3131</v>
      </c>
      <c r="D66" s="7" t="str">
        <f t="shared" si="2"/>
        <v>320x50 </v>
      </c>
      <c r="E66" s="2" t="s">
        <v>2156</v>
      </c>
      <c r="F66" s="2" t="s">
        <v>36</v>
      </c>
      <c r="G66" s="8" t="s">
        <v>449</v>
      </c>
      <c r="H66" s="2" t="s">
        <v>135</v>
      </c>
      <c r="I66" s="2" t="s">
        <v>31</v>
      </c>
      <c r="J66" s="2">
        <v>446774.0</v>
      </c>
      <c r="K66" s="2">
        <v>1245.0</v>
      </c>
      <c r="L66" s="2">
        <v>163786.0</v>
      </c>
      <c r="M66" s="2">
        <v>374116.0</v>
      </c>
      <c r="N66" s="2">
        <v>12.0</v>
      </c>
      <c r="O66" s="3">
        <v>7248.231612</v>
      </c>
      <c r="P66" s="7" t="str">
        <f>VLOOKUP(A66,'New Data'!A:E,2,FALSE)</f>
        <v>Female</v>
      </c>
      <c r="Q66" s="7">
        <f>VLOOKUP(A66,'New Data'!A:E,3,FALSE)</f>
        <v>64</v>
      </c>
      <c r="R66" s="7" t="str">
        <f>VLOOKUP(A66,'New Data'!A:E,4,FALSE)</f>
        <v>Virginia</v>
      </c>
      <c r="S66" s="9">
        <f>VLOOKUP(A66,'New Data'!A:E,5,FALSE)</f>
        <v>45403</v>
      </c>
      <c r="T66" s="10">
        <f t="shared" si="3"/>
        <v>604.019301</v>
      </c>
      <c r="U66" s="11">
        <f t="shared" si="4"/>
        <v>0.002786643806</v>
      </c>
      <c r="V66" s="12">
        <f t="shared" si="5"/>
        <v>5.821872781</v>
      </c>
      <c r="W66" s="10">
        <f t="shared" si="6"/>
        <v>16.22348573</v>
      </c>
      <c r="X66" s="11">
        <f t="shared" si="7"/>
        <v>0.009638554217</v>
      </c>
      <c r="Y66" s="11"/>
    </row>
    <row r="67">
      <c r="A67" s="7" t="str">
        <f t="shared" si="1"/>
        <v>OMUVE7654C</v>
      </c>
      <c r="B67" s="2" t="s">
        <v>2152</v>
      </c>
      <c r="C67" s="7" t="s">
        <v>3129</v>
      </c>
      <c r="D67" s="7" t="str">
        <f t="shared" si="2"/>
        <v>300x50 </v>
      </c>
      <c r="E67" s="2" t="s">
        <v>350</v>
      </c>
      <c r="F67" s="2" t="s">
        <v>28</v>
      </c>
      <c r="G67" s="8" t="s">
        <v>2018</v>
      </c>
      <c r="H67" s="2" t="s">
        <v>30</v>
      </c>
      <c r="I67" s="2" t="s">
        <v>31</v>
      </c>
      <c r="J67" s="2">
        <v>89744.0</v>
      </c>
      <c r="K67" s="2">
        <v>311.0</v>
      </c>
      <c r="L67" s="2">
        <v>48786.0</v>
      </c>
      <c r="M67" s="2">
        <v>85900.0</v>
      </c>
      <c r="N67" s="2">
        <v>3.0</v>
      </c>
      <c r="O67" s="3">
        <v>6369.811226</v>
      </c>
      <c r="P67" s="7" t="str">
        <f>VLOOKUP(A67,'New Data'!A:E,2,FALSE)</f>
        <v>Female</v>
      </c>
      <c r="Q67" s="7">
        <f>VLOOKUP(A67,'New Data'!A:E,3,FALSE)</f>
        <v>27</v>
      </c>
      <c r="R67" s="7" t="str">
        <f>VLOOKUP(A67,'New Data'!A:E,4,FALSE)</f>
        <v>Montana</v>
      </c>
      <c r="S67" s="9">
        <f>VLOOKUP(A67,'New Data'!A:E,5,FALSE)</f>
        <v>45106</v>
      </c>
      <c r="T67" s="10">
        <f t="shared" si="3"/>
        <v>2123.270409</v>
      </c>
      <c r="U67" s="11">
        <f t="shared" si="4"/>
        <v>0.00346541273</v>
      </c>
      <c r="V67" s="12">
        <f t="shared" si="5"/>
        <v>20.48170812</v>
      </c>
      <c r="W67" s="10">
        <f t="shared" si="6"/>
        <v>70.97757205</v>
      </c>
      <c r="X67" s="11">
        <f t="shared" si="7"/>
        <v>0.009646302251</v>
      </c>
      <c r="Y67" s="11"/>
    </row>
    <row r="68">
      <c r="A68" s="7" t="str">
        <f t="shared" si="1"/>
        <v>IXAMN5010X</v>
      </c>
      <c r="B68" s="2" t="s">
        <v>2146</v>
      </c>
      <c r="C68" s="7" t="s">
        <v>3148</v>
      </c>
      <c r="D68" s="7" t="str">
        <f t="shared" si="2"/>
        <v>300x250 </v>
      </c>
      <c r="E68" s="2" t="s">
        <v>2148</v>
      </c>
      <c r="F68" s="2" t="s">
        <v>36</v>
      </c>
      <c r="G68" s="8" t="s">
        <v>157</v>
      </c>
      <c r="H68" s="2" t="s">
        <v>30</v>
      </c>
      <c r="I68" s="2" t="s">
        <v>31</v>
      </c>
      <c r="J68" s="2">
        <v>106392.0</v>
      </c>
      <c r="K68" s="2">
        <v>299.0</v>
      </c>
      <c r="L68" s="2">
        <v>39599.0</v>
      </c>
      <c r="M68" s="2">
        <v>94941.0</v>
      </c>
      <c r="N68" s="2">
        <v>3.0</v>
      </c>
      <c r="O68" s="3">
        <v>6542.612428</v>
      </c>
      <c r="P68" s="7" t="str">
        <f>VLOOKUP(A68,'New Data'!A:E,2,FALSE)</f>
        <v>Female</v>
      </c>
      <c r="Q68" s="7">
        <f>VLOOKUP(A68,'New Data'!A:E,3,FALSE)</f>
        <v>30</v>
      </c>
      <c r="R68" s="7" t="str">
        <f>VLOOKUP(A68,'New Data'!A:E,4,FALSE)</f>
        <v>Kansas</v>
      </c>
      <c r="S68" s="9">
        <f>VLOOKUP(A68,'New Data'!A:E,5,FALSE)</f>
        <v>45493</v>
      </c>
      <c r="T68" s="10">
        <f t="shared" si="3"/>
        <v>2180.870809</v>
      </c>
      <c r="U68" s="11">
        <f t="shared" si="4"/>
        <v>0.002810361681</v>
      </c>
      <c r="V68" s="12">
        <f t="shared" si="5"/>
        <v>21.88164692</v>
      </c>
      <c r="W68" s="10">
        <f t="shared" si="6"/>
        <v>61.49534202</v>
      </c>
      <c r="X68" s="11">
        <f t="shared" si="7"/>
        <v>0.01003344482</v>
      </c>
      <c r="Y68" s="11"/>
    </row>
    <row r="69">
      <c r="A69" s="7" t="str">
        <f t="shared" si="1"/>
        <v>VGRYB1953J</v>
      </c>
      <c r="B69" s="2" t="s">
        <v>2143</v>
      </c>
      <c r="C69" s="7" t="s">
        <v>3147</v>
      </c>
      <c r="D69" s="7" t="str">
        <f t="shared" si="2"/>
        <v>300x250 </v>
      </c>
      <c r="E69" s="2" t="s">
        <v>2145</v>
      </c>
      <c r="F69" s="2" t="s">
        <v>36</v>
      </c>
      <c r="G69" s="8" t="s">
        <v>375</v>
      </c>
      <c r="H69" s="2" t="s">
        <v>62</v>
      </c>
      <c r="I69" s="2" t="s">
        <v>43</v>
      </c>
      <c r="J69" s="2">
        <v>73567.0</v>
      </c>
      <c r="K69" s="2">
        <v>197.0</v>
      </c>
      <c r="L69" s="2">
        <v>28800.0</v>
      </c>
      <c r="M69" s="2">
        <v>68566.0</v>
      </c>
      <c r="N69" s="2">
        <v>2.0</v>
      </c>
      <c r="O69" s="3">
        <v>1567.366071</v>
      </c>
      <c r="P69" s="7" t="str">
        <f>VLOOKUP(A69,'New Data'!A:E,2,FALSE)</f>
        <v>Female</v>
      </c>
      <c r="Q69" s="7">
        <f>VLOOKUP(A69,'New Data'!A:E,3,FALSE)</f>
        <v>43</v>
      </c>
      <c r="R69" s="7" t="str">
        <f>VLOOKUP(A69,'New Data'!A:E,4,FALSE)</f>
        <v>Arkansas</v>
      </c>
      <c r="S69" s="9">
        <f>VLOOKUP(A69,'New Data'!A:E,5,FALSE)</f>
        <v>45131</v>
      </c>
      <c r="T69" s="10">
        <f t="shared" si="3"/>
        <v>783.6830355</v>
      </c>
      <c r="U69" s="11">
        <f t="shared" si="4"/>
        <v>0.002677831093</v>
      </c>
      <c r="V69" s="12">
        <f t="shared" si="5"/>
        <v>7.956172949</v>
      </c>
      <c r="W69" s="10">
        <f t="shared" si="6"/>
        <v>21.3052873</v>
      </c>
      <c r="X69" s="11">
        <f t="shared" si="7"/>
        <v>0.01015228426</v>
      </c>
      <c r="Y69" s="11"/>
    </row>
    <row r="70">
      <c r="A70" s="7" t="str">
        <f t="shared" si="1"/>
        <v>MBXJL8921H</v>
      </c>
      <c r="B70" s="2" t="s">
        <v>2140</v>
      </c>
      <c r="C70" s="7" t="s">
        <v>3133</v>
      </c>
      <c r="D70" s="7" t="str">
        <f t="shared" si="2"/>
        <v>300x250 </v>
      </c>
      <c r="E70" s="2" t="s">
        <v>2142</v>
      </c>
      <c r="F70" s="2" t="s">
        <v>28</v>
      </c>
      <c r="G70" s="8" t="s">
        <v>387</v>
      </c>
      <c r="H70" s="2" t="s">
        <v>71</v>
      </c>
      <c r="I70" s="2" t="s">
        <v>31</v>
      </c>
      <c r="J70" s="2">
        <v>177632.0</v>
      </c>
      <c r="K70" s="2">
        <v>485.0</v>
      </c>
      <c r="L70" s="2">
        <v>70865.0</v>
      </c>
      <c r="M70" s="2">
        <v>95871.0</v>
      </c>
      <c r="N70" s="2">
        <v>5.0</v>
      </c>
      <c r="O70" s="3">
        <v>1483.384404</v>
      </c>
      <c r="P70" s="7" t="str">
        <f>VLOOKUP(A70,'New Data'!A:E,2,FALSE)</f>
        <v>Female</v>
      </c>
      <c r="Q70" s="7">
        <f>VLOOKUP(A70,'New Data'!A:E,3,FALSE)</f>
        <v>45</v>
      </c>
      <c r="R70" s="7" t="str">
        <f>VLOOKUP(A70,'New Data'!A:E,4,FALSE)</f>
        <v>Texas</v>
      </c>
      <c r="S70" s="9">
        <f>VLOOKUP(A70,'New Data'!A:E,5,FALSE)</f>
        <v>45101</v>
      </c>
      <c r="T70" s="10">
        <f t="shared" si="3"/>
        <v>296.6768808</v>
      </c>
      <c r="U70" s="11">
        <f t="shared" si="4"/>
        <v>0.002730363898</v>
      </c>
      <c r="V70" s="12">
        <f t="shared" si="5"/>
        <v>3.058524544</v>
      </c>
      <c r="W70" s="10">
        <f t="shared" si="6"/>
        <v>8.350884998</v>
      </c>
      <c r="X70" s="11">
        <f t="shared" si="7"/>
        <v>0.01030927835</v>
      </c>
      <c r="Y70" s="11"/>
    </row>
    <row r="71">
      <c r="A71" s="7" t="str">
        <f t="shared" si="1"/>
        <v>FTBPT7921O</v>
      </c>
      <c r="B71" s="2" t="s">
        <v>2137</v>
      </c>
      <c r="C71" s="7" t="s">
        <v>3154</v>
      </c>
      <c r="D71" s="7" t="str">
        <f t="shared" si="2"/>
        <v>300x250 </v>
      </c>
      <c r="E71" s="2" t="s">
        <v>2139</v>
      </c>
      <c r="F71" s="2" t="s">
        <v>28</v>
      </c>
      <c r="G71" s="8" t="s">
        <v>263</v>
      </c>
      <c r="H71" s="2" t="s">
        <v>30</v>
      </c>
      <c r="I71" s="2" t="s">
        <v>31</v>
      </c>
      <c r="J71" s="2">
        <v>224359.0</v>
      </c>
      <c r="K71" s="2">
        <v>480.0</v>
      </c>
      <c r="L71" s="2">
        <v>163149.0</v>
      </c>
      <c r="M71" s="2">
        <v>200859.0</v>
      </c>
      <c r="N71" s="2">
        <v>5.0</v>
      </c>
      <c r="O71" s="3">
        <v>4196.936777</v>
      </c>
      <c r="P71" s="7" t="str">
        <f>VLOOKUP(A71,'New Data'!A:E,2,FALSE)</f>
        <v>Male</v>
      </c>
      <c r="Q71" s="7">
        <f>VLOOKUP(A71,'New Data'!A:E,3,FALSE)</f>
        <v>30</v>
      </c>
      <c r="R71" s="7" t="str">
        <f>VLOOKUP(A71,'New Data'!A:E,4,FALSE)</f>
        <v>California</v>
      </c>
      <c r="S71" s="9">
        <f>VLOOKUP(A71,'New Data'!A:E,5,FALSE)</f>
        <v>45204</v>
      </c>
      <c r="T71" s="10">
        <f t="shared" si="3"/>
        <v>839.3873554</v>
      </c>
      <c r="U71" s="11">
        <f t="shared" si="4"/>
        <v>0.002139428327</v>
      </c>
      <c r="V71" s="12">
        <f t="shared" si="5"/>
        <v>8.743618285</v>
      </c>
      <c r="W71" s="10">
        <f t="shared" si="6"/>
        <v>18.70634464</v>
      </c>
      <c r="X71" s="11">
        <f t="shared" si="7"/>
        <v>0.01041666667</v>
      </c>
      <c r="Y71" s="11"/>
    </row>
    <row r="72">
      <c r="A72" s="7" t="str">
        <f t="shared" si="1"/>
        <v>XLDQB0289S</v>
      </c>
      <c r="B72" s="2" t="s">
        <v>2135</v>
      </c>
      <c r="C72" s="7" t="s">
        <v>3153</v>
      </c>
      <c r="D72" s="7" t="str">
        <f t="shared" si="2"/>
        <v>300x250 </v>
      </c>
      <c r="E72" s="2" t="s">
        <v>1332</v>
      </c>
      <c r="F72" s="2" t="s">
        <v>66</v>
      </c>
      <c r="G72" s="8" t="s">
        <v>29</v>
      </c>
      <c r="H72" s="2" t="s">
        <v>30</v>
      </c>
      <c r="I72" s="2" t="s">
        <v>31</v>
      </c>
      <c r="J72" s="2">
        <v>189462.0</v>
      </c>
      <c r="K72" s="2">
        <v>478.0</v>
      </c>
      <c r="L72" s="2">
        <v>53431.0</v>
      </c>
      <c r="M72" s="2">
        <v>163634.0</v>
      </c>
      <c r="N72" s="2">
        <v>5.0</v>
      </c>
      <c r="O72" s="3">
        <v>1625.17488</v>
      </c>
      <c r="P72" s="7" t="str">
        <f>VLOOKUP(A72,'New Data'!A:E,2,FALSE)</f>
        <v>Male</v>
      </c>
      <c r="Q72" s="7">
        <f>VLOOKUP(A72,'New Data'!A:E,3,FALSE)</f>
        <v>48</v>
      </c>
      <c r="R72" s="7" t="str">
        <f>VLOOKUP(A72,'New Data'!A:E,4,FALSE)</f>
        <v>California</v>
      </c>
      <c r="S72" s="9">
        <f>VLOOKUP(A72,'New Data'!A:E,5,FALSE)</f>
        <v>45193</v>
      </c>
      <c r="T72" s="10">
        <f t="shared" si="3"/>
        <v>325.034976</v>
      </c>
      <c r="U72" s="11">
        <f t="shared" si="4"/>
        <v>0.002522933359</v>
      </c>
      <c r="V72" s="12">
        <f t="shared" si="5"/>
        <v>3.399947448</v>
      </c>
      <c r="W72" s="10">
        <f t="shared" si="6"/>
        <v>8.577840834</v>
      </c>
      <c r="X72" s="11">
        <f t="shared" si="7"/>
        <v>0.01046025105</v>
      </c>
      <c r="Y72" s="11"/>
    </row>
    <row r="73">
      <c r="A73" s="7" t="str">
        <f t="shared" si="1"/>
        <v>UFEIC4685Q</v>
      </c>
      <c r="B73" s="2" t="s">
        <v>2129</v>
      </c>
      <c r="C73" s="7" t="s">
        <v>2202</v>
      </c>
      <c r="D73" s="7" t="str">
        <f t="shared" si="2"/>
        <v>320x50 </v>
      </c>
      <c r="E73" s="2" t="s">
        <v>2131</v>
      </c>
      <c r="F73" s="2" t="s">
        <v>66</v>
      </c>
      <c r="G73" s="8" t="s">
        <v>689</v>
      </c>
      <c r="H73" s="2" t="s">
        <v>89</v>
      </c>
      <c r="I73" s="2" t="s">
        <v>31</v>
      </c>
      <c r="J73" s="2">
        <v>113262.0</v>
      </c>
      <c r="K73" s="2">
        <v>380.0</v>
      </c>
      <c r="L73" s="2">
        <v>95762.0</v>
      </c>
      <c r="M73" s="2">
        <v>104612.0</v>
      </c>
      <c r="N73" s="2">
        <v>4.0</v>
      </c>
      <c r="O73" s="3">
        <v>7443.483233</v>
      </c>
      <c r="P73" s="7" t="str">
        <f>VLOOKUP(A73,'New Data'!A:E,2,FALSE)</f>
        <v>Female</v>
      </c>
      <c r="Q73" s="7">
        <f>VLOOKUP(A73,'New Data'!A:E,3,FALSE)</f>
        <v>23</v>
      </c>
      <c r="R73" s="7" t="str">
        <f>VLOOKUP(A73,'New Data'!A:E,4,FALSE)</f>
        <v>Hawaii</v>
      </c>
      <c r="S73" s="9">
        <f>VLOOKUP(A73,'New Data'!A:E,5,FALSE)</f>
        <v>45092</v>
      </c>
      <c r="T73" s="10">
        <f t="shared" si="3"/>
        <v>1860.870808</v>
      </c>
      <c r="U73" s="11">
        <f t="shared" si="4"/>
        <v>0.003355052886</v>
      </c>
      <c r="V73" s="12">
        <f t="shared" si="5"/>
        <v>19.58811377</v>
      </c>
      <c r="W73" s="10">
        <f t="shared" si="6"/>
        <v>65.71915764</v>
      </c>
      <c r="X73" s="11">
        <f t="shared" si="7"/>
        <v>0.01052631579</v>
      </c>
      <c r="Y73" s="11"/>
    </row>
    <row r="74">
      <c r="A74" s="7" t="str">
        <f t="shared" si="1"/>
        <v>AYMSL2125P</v>
      </c>
      <c r="B74" s="2" t="s">
        <v>2132</v>
      </c>
      <c r="C74" s="7" t="s">
        <v>3139</v>
      </c>
      <c r="D74" s="7" t="str">
        <f t="shared" si="2"/>
        <v>300x250 </v>
      </c>
      <c r="E74" s="2" t="s">
        <v>2134</v>
      </c>
      <c r="F74" s="2" t="s">
        <v>28</v>
      </c>
      <c r="G74" s="8" t="s">
        <v>437</v>
      </c>
      <c r="H74" s="2" t="s">
        <v>476</v>
      </c>
      <c r="I74" s="2" t="s">
        <v>53</v>
      </c>
      <c r="J74" s="2">
        <v>15904.0</v>
      </c>
      <c r="K74" s="2">
        <v>190.0</v>
      </c>
      <c r="L74" s="2">
        <v>7523.0</v>
      </c>
      <c r="M74" s="2">
        <v>14815.0</v>
      </c>
      <c r="N74" s="2">
        <v>2.0</v>
      </c>
      <c r="O74" s="3">
        <v>1825.725708</v>
      </c>
      <c r="P74" s="7" t="str">
        <f>VLOOKUP(A74,'New Data'!A:E,2,FALSE)</f>
        <v>Female</v>
      </c>
      <c r="Q74" s="7">
        <f>VLOOKUP(A74,'New Data'!A:E,3,FALSE)</f>
        <v>44</v>
      </c>
      <c r="R74" s="7" t="str">
        <f>VLOOKUP(A74,'New Data'!A:E,4,FALSE)</f>
        <v>Mississippi</v>
      </c>
      <c r="S74" s="9">
        <f>VLOOKUP(A74,'New Data'!A:E,5,FALSE)</f>
        <v>45095</v>
      </c>
      <c r="T74" s="10">
        <f t="shared" si="3"/>
        <v>912.862854</v>
      </c>
      <c r="U74" s="11">
        <f t="shared" si="4"/>
        <v>0.01194668008</v>
      </c>
      <c r="V74" s="12">
        <f t="shared" si="5"/>
        <v>9.609082674</v>
      </c>
      <c r="W74" s="10">
        <f t="shared" si="6"/>
        <v>114.7966366</v>
      </c>
      <c r="X74" s="11">
        <f t="shared" si="7"/>
        <v>0.01052631579</v>
      </c>
      <c r="Y74" s="11"/>
    </row>
    <row r="75">
      <c r="A75" s="7" t="str">
        <f t="shared" si="1"/>
        <v>SIZMU2622P</v>
      </c>
      <c r="B75" s="2" t="s">
        <v>2125</v>
      </c>
      <c r="C75" s="7" t="s">
        <v>3149</v>
      </c>
      <c r="D75" s="7" t="str">
        <f t="shared" si="2"/>
        <v>300x250 </v>
      </c>
      <c r="E75" s="2" t="s">
        <v>2127</v>
      </c>
      <c r="F75" s="2" t="s">
        <v>36</v>
      </c>
      <c r="G75" s="8" t="s">
        <v>2128</v>
      </c>
      <c r="H75" s="2" t="s">
        <v>212</v>
      </c>
      <c r="I75" s="2" t="s">
        <v>31</v>
      </c>
      <c r="J75" s="2">
        <v>75161.0</v>
      </c>
      <c r="K75" s="2">
        <v>280.0</v>
      </c>
      <c r="L75" s="2">
        <v>40385.0</v>
      </c>
      <c r="M75" s="2">
        <v>70325.0</v>
      </c>
      <c r="N75" s="2">
        <v>3.0</v>
      </c>
      <c r="O75" s="3">
        <v>1506.461108</v>
      </c>
      <c r="P75" s="7" t="str">
        <f>VLOOKUP(A75,'New Data'!A:E,2,FALSE)</f>
        <v>Male</v>
      </c>
      <c r="Q75" s="7">
        <f>VLOOKUP(A75,'New Data'!A:E,3,FALSE)</f>
        <v>41</v>
      </c>
      <c r="R75" s="7" t="str">
        <f>VLOOKUP(A75,'New Data'!A:E,4,FALSE)</f>
        <v>Wisconsin</v>
      </c>
      <c r="S75" s="9">
        <f>VLOOKUP(A75,'New Data'!A:E,5,FALSE)</f>
        <v>45003</v>
      </c>
      <c r="T75" s="10">
        <f t="shared" si="3"/>
        <v>502.1537027</v>
      </c>
      <c r="U75" s="11">
        <f t="shared" si="4"/>
        <v>0.003725336278</v>
      </c>
      <c r="V75" s="12">
        <f t="shared" si="5"/>
        <v>5.380218243</v>
      </c>
      <c r="W75" s="10">
        <f t="shared" si="6"/>
        <v>20.0431222</v>
      </c>
      <c r="X75" s="11">
        <f t="shared" si="7"/>
        <v>0.01071428571</v>
      </c>
      <c r="Y75" s="11"/>
    </row>
    <row r="76">
      <c r="A76" s="7" t="str">
        <f t="shared" si="1"/>
        <v>XQRTH0321M</v>
      </c>
      <c r="B76" s="2" t="s">
        <v>2122</v>
      </c>
      <c r="C76" s="7" t="s">
        <v>3155</v>
      </c>
      <c r="D76" s="7" t="str">
        <f t="shared" si="2"/>
        <v>320x50 </v>
      </c>
      <c r="E76" s="2" t="s">
        <v>2124</v>
      </c>
      <c r="F76" s="2" t="s">
        <v>41</v>
      </c>
      <c r="G76" s="8" t="s">
        <v>181</v>
      </c>
      <c r="H76" s="2" t="s">
        <v>71</v>
      </c>
      <c r="I76" s="2" t="s">
        <v>31</v>
      </c>
      <c r="J76" s="2">
        <v>1010148.0</v>
      </c>
      <c r="K76" s="2">
        <v>2874.0</v>
      </c>
      <c r="L76" s="2">
        <v>699834.0</v>
      </c>
      <c r="M76" s="2">
        <v>955905.0</v>
      </c>
      <c r="N76" s="2">
        <v>31.0</v>
      </c>
      <c r="O76" s="3">
        <v>7788.701621</v>
      </c>
      <c r="P76" s="7" t="str">
        <f>VLOOKUP(A76,'New Data'!A:E,2,FALSE)</f>
        <v>Female</v>
      </c>
      <c r="Q76" s="7">
        <f>VLOOKUP(A76,'New Data'!A:E,3,FALSE)</f>
        <v>38</v>
      </c>
      <c r="R76" s="7" t="str">
        <f>VLOOKUP(A76,'New Data'!A:E,4,FALSE)</f>
        <v>Maine</v>
      </c>
      <c r="S76" s="9">
        <f>VLOOKUP(A76,'New Data'!A:E,5,FALSE)</f>
        <v>45426</v>
      </c>
      <c r="T76" s="10">
        <f t="shared" si="3"/>
        <v>251.2484394</v>
      </c>
      <c r="U76" s="11">
        <f t="shared" si="4"/>
        <v>0.002845127645</v>
      </c>
      <c r="V76" s="12">
        <f t="shared" si="5"/>
        <v>2.710056236</v>
      </c>
      <c r="W76" s="10">
        <f t="shared" si="6"/>
        <v>7.710455914</v>
      </c>
      <c r="X76" s="11">
        <f t="shared" si="7"/>
        <v>0.01078636047</v>
      </c>
      <c r="Y76" s="11"/>
    </row>
    <row r="77">
      <c r="A77" s="7" t="str">
        <f t="shared" si="1"/>
        <v>XNDIE5376H</v>
      </c>
      <c r="B77" s="2" t="s">
        <v>2119</v>
      </c>
      <c r="C77" s="7" t="s">
        <v>3139</v>
      </c>
      <c r="D77" s="7" t="str">
        <f t="shared" si="2"/>
        <v>320x50 </v>
      </c>
      <c r="E77" s="2" t="s">
        <v>2121</v>
      </c>
      <c r="F77" s="2" t="s">
        <v>36</v>
      </c>
      <c r="G77" s="8" t="s">
        <v>263</v>
      </c>
      <c r="H77" s="2" t="s">
        <v>48</v>
      </c>
      <c r="I77" s="2" t="s">
        <v>31</v>
      </c>
      <c r="J77" s="2">
        <v>186702.0</v>
      </c>
      <c r="K77" s="2">
        <v>370.0</v>
      </c>
      <c r="L77" s="2">
        <v>132038.0</v>
      </c>
      <c r="M77" s="2">
        <v>167406.0</v>
      </c>
      <c r="N77" s="2">
        <v>4.0</v>
      </c>
      <c r="O77" s="3">
        <v>1568.73602</v>
      </c>
      <c r="P77" s="7" t="str">
        <f>VLOOKUP(A77,'New Data'!A:E,2,FALSE)</f>
        <v>Female</v>
      </c>
      <c r="Q77" s="7">
        <f>VLOOKUP(A77,'New Data'!A:E,3,FALSE)</f>
        <v>59</v>
      </c>
      <c r="R77" s="7" t="str">
        <f>VLOOKUP(A77,'New Data'!A:E,4,FALSE)</f>
        <v>Indiana</v>
      </c>
      <c r="S77" s="9">
        <f>VLOOKUP(A77,'New Data'!A:E,5,FALSE)</f>
        <v>45203</v>
      </c>
      <c r="T77" s="10">
        <f t="shared" si="3"/>
        <v>392.184005</v>
      </c>
      <c r="U77" s="11">
        <f t="shared" si="4"/>
        <v>0.001981767737</v>
      </c>
      <c r="V77" s="12">
        <f t="shared" si="5"/>
        <v>4.239827081</v>
      </c>
      <c r="W77" s="10">
        <f t="shared" si="6"/>
        <v>8.402352519</v>
      </c>
      <c r="X77" s="11">
        <f t="shared" si="7"/>
        <v>0.01081081081</v>
      </c>
      <c r="Y77" s="11"/>
    </row>
    <row r="78">
      <c r="A78" s="7" t="str">
        <f t="shared" si="1"/>
        <v>EHBUT5002W</v>
      </c>
      <c r="B78" s="2" t="s">
        <v>2116</v>
      </c>
      <c r="C78" s="7" t="s">
        <v>3143</v>
      </c>
      <c r="D78" s="7" t="str">
        <f t="shared" si="2"/>
        <v>300x250 </v>
      </c>
      <c r="E78" s="2" t="s">
        <v>2118</v>
      </c>
      <c r="F78" s="2" t="s">
        <v>41</v>
      </c>
      <c r="G78" s="8" t="s">
        <v>1880</v>
      </c>
      <c r="H78" s="2" t="s">
        <v>62</v>
      </c>
      <c r="I78" s="2" t="s">
        <v>31</v>
      </c>
      <c r="J78" s="2">
        <v>121991.0</v>
      </c>
      <c r="K78" s="2">
        <v>369.0</v>
      </c>
      <c r="L78" s="2">
        <v>43079.0</v>
      </c>
      <c r="M78" s="2">
        <v>99312.0</v>
      </c>
      <c r="N78" s="2">
        <v>4.0</v>
      </c>
      <c r="O78" s="3">
        <v>3993.214585</v>
      </c>
      <c r="P78" s="7" t="str">
        <f>VLOOKUP(A78,'New Data'!A:E,2,FALSE)</f>
        <v>Male</v>
      </c>
      <c r="Q78" s="7">
        <f>VLOOKUP(A78,'New Data'!A:E,3,FALSE)</f>
        <v>37</v>
      </c>
      <c r="R78" s="7" t="str">
        <f>VLOOKUP(A78,'New Data'!A:E,4,FALSE)</f>
        <v>Oklahoma</v>
      </c>
      <c r="S78" s="9">
        <f>VLOOKUP(A78,'New Data'!A:E,5,FALSE)</f>
        <v>45356</v>
      </c>
      <c r="T78" s="10">
        <f t="shared" si="3"/>
        <v>998.3036463</v>
      </c>
      <c r="U78" s="11">
        <f t="shared" si="4"/>
        <v>0.003024813306</v>
      </c>
      <c r="V78" s="12">
        <f t="shared" si="5"/>
        <v>10.82171974</v>
      </c>
      <c r="W78" s="10">
        <f t="shared" si="6"/>
        <v>32.73368187</v>
      </c>
      <c r="X78" s="11">
        <f t="shared" si="7"/>
        <v>0.0108401084</v>
      </c>
      <c r="Y78" s="11"/>
    </row>
    <row r="79">
      <c r="A79" s="7" t="str">
        <f t="shared" si="1"/>
        <v>WQKOK9466B</v>
      </c>
      <c r="B79" s="2" t="s">
        <v>2114</v>
      </c>
      <c r="C79" s="7" t="s">
        <v>3149</v>
      </c>
      <c r="D79" s="7" t="str">
        <f t="shared" si="2"/>
        <v>300x250 </v>
      </c>
      <c r="E79" s="2" t="s">
        <v>1338</v>
      </c>
      <c r="F79" s="2" t="s">
        <v>41</v>
      </c>
      <c r="G79" s="8" t="s">
        <v>449</v>
      </c>
      <c r="H79" s="2" t="s">
        <v>71</v>
      </c>
      <c r="I79" s="2" t="s">
        <v>31</v>
      </c>
      <c r="J79" s="2">
        <v>818919.0</v>
      </c>
      <c r="K79" s="2">
        <v>1987.0</v>
      </c>
      <c r="L79" s="2">
        <v>395852.0</v>
      </c>
      <c r="M79" s="2">
        <v>699064.0</v>
      </c>
      <c r="N79" s="2">
        <v>22.0</v>
      </c>
      <c r="O79" s="3">
        <v>6012.102465</v>
      </c>
      <c r="P79" s="7" t="str">
        <f>VLOOKUP(A79,'New Data'!A:E,2,FALSE)</f>
        <v>Female</v>
      </c>
      <c r="Q79" s="7">
        <f>VLOOKUP(A79,'New Data'!A:E,3,FALSE)</f>
        <v>27</v>
      </c>
      <c r="R79" s="7" t="str">
        <f>VLOOKUP(A79,'New Data'!A:E,4,FALSE)</f>
        <v>Connecticut</v>
      </c>
      <c r="S79" s="9">
        <f>VLOOKUP(A79,'New Data'!A:E,5,FALSE)</f>
        <v>45458</v>
      </c>
      <c r="T79" s="10">
        <f t="shared" si="3"/>
        <v>273.2773848</v>
      </c>
      <c r="U79" s="11">
        <f t="shared" si="4"/>
        <v>0.002426369397</v>
      </c>
      <c r="V79" s="12">
        <f t="shared" si="5"/>
        <v>3.025718402</v>
      </c>
      <c r="W79" s="10">
        <f t="shared" si="6"/>
        <v>7.341510534</v>
      </c>
      <c r="X79" s="11">
        <f t="shared" si="7"/>
        <v>0.01107196779</v>
      </c>
      <c r="Y79" s="11"/>
    </row>
    <row r="80">
      <c r="A80" s="7" t="str">
        <f t="shared" si="1"/>
        <v>FGJQD8833Y</v>
      </c>
      <c r="B80" s="2" t="s">
        <v>2111</v>
      </c>
      <c r="C80" s="7" t="s">
        <v>3154</v>
      </c>
      <c r="D80" s="7" t="str">
        <f t="shared" si="2"/>
        <v>300x250 </v>
      </c>
      <c r="E80" s="2" t="s">
        <v>1210</v>
      </c>
      <c r="F80" s="2" t="s">
        <v>66</v>
      </c>
      <c r="G80" s="8" t="s">
        <v>2113</v>
      </c>
      <c r="H80" s="2" t="s">
        <v>62</v>
      </c>
      <c r="I80" s="2" t="s">
        <v>53</v>
      </c>
      <c r="J80" s="2">
        <v>70506.0</v>
      </c>
      <c r="K80" s="2">
        <v>270.0</v>
      </c>
      <c r="L80" s="2">
        <v>26779.0</v>
      </c>
      <c r="M80" s="2">
        <v>48902.0</v>
      </c>
      <c r="N80" s="2">
        <v>3.0</v>
      </c>
      <c r="O80" s="3">
        <v>1912.966882</v>
      </c>
      <c r="P80" s="7" t="str">
        <f>VLOOKUP(A80,'New Data'!A:E,2,FALSE)</f>
        <v>Male</v>
      </c>
      <c r="Q80" s="7">
        <f>VLOOKUP(A80,'New Data'!A:E,3,FALSE)</f>
        <v>22</v>
      </c>
      <c r="R80" s="7" t="str">
        <f>VLOOKUP(A80,'New Data'!A:E,4,FALSE)</f>
        <v>Colorado</v>
      </c>
      <c r="S80" s="9">
        <f>VLOOKUP(A80,'New Data'!A:E,5,FALSE)</f>
        <v>45493</v>
      </c>
      <c r="T80" s="10">
        <f t="shared" si="3"/>
        <v>637.6556273</v>
      </c>
      <c r="U80" s="11">
        <f t="shared" si="4"/>
        <v>0.003829461322</v>
      </c>
      <c r="V80" s="12">
        <f t="shared" si="5"/>
        <v>7.085062526</v>
      </c>
      <c r="W80" s="10">
        <f t="shared" si="6"/>
        <v>27.13197291</v>
      </c>
      <c r="X80" s="11">
        <f t="shared" si="7"/>
        <v>0.01111111111</v>
      </c>
      <c r="Y80" s="11"/>
    </row>
    <row r="81">
      <c r="A81" s="7" t="str">
        <f t="shared" si="1"/>
        <v>IXGIU1790K</v>
      </c>
      <c r="B81" s="2" t="s">
        <v>2109</v>
      </c>
      <c r="C81" s="7" t="s">
        <v>3130</v>
      </c>
      <c r="D81" s="7" t="str">
        <f t="shared" si="2"/>
        <v>320x50 </v>
      </c>
      <c r="E81" s="2" t="s">
        <v>1320</v>
      </c>
      <c r="F81" s="2" t="s">
        <v>41</v>
      </c>
      <c r="G81" s="8" t="s">
        <v>845</v>
      </c>
      <c r="H81" s="2" t="s">
        <v>239</v>
      </c>
      <c r="I81" s="2" t="s">
        <v>31</v>
      </c>
      <c r="J81" s="2">
        <v>13592.0</v>
      </c>
      <c r="K81" s="2">
        <v>85.0</v>
      </c>
      <c r="L81" s="2">
        <v>7747.0</v>
      </c>
      <c r="M81" s="2">
        <v>10690.0</v>
      </c>
      <c r="N81" s="2">
        <v>1.0</v>
      </c>
      <c r="O81" s="3">
        <v>1555.112078</v>
      </c>
      <c r="P81" s="7" t="str">
        <f>VLOOKUP(A81,'New Data'!A:E,2,FALSE)</f>
        <v>Female</v>
      </c>
      <c r="Q81" s="7">
        <f>VLOOKUP(A81,'New Data'!A:E,3,FALSE)</f>
        <v>50</v>
      </c>
      <c r="R81" s="7" t="str">
        <f>VLOOKUP(A81,'New Data'!A:E,4,FALSE)</f>
        <v>South Carolina</v>
      </c>
      <c r="S81" s="9">
        <f>VLOOKUP(A81,'New Data'!A:E,5,FALSE)</f>
        <v>45480</v>
      </c>
      <c r="T81" s="10">
        <f t="shared" si="3"/>
        <v>1555.112078</v>
      </c>
      <c r="U81" s="11">
        <f t="shared" si="4"/>
        <v>0.006253678634</v>
      </c>
      <c r="V81" s="12">
        <f t="shared" si="5"/>
        <v>18.29543621</v>
      </c>
      <c r="W81" s="10">
        <f t="shared" si="6"/>
        <v>114.4137785</v>
      </c>
      <c r="X81" s="11">
        <f t="shared" si="7"/>
        <v>0.01176470588</v>
      </c>
      <c r="Y81" s="11"/>
    </row>
    <row r="82">
      <c r="A82" s="7" t="str">
        <f t="shared" si="1"/>
        <v>ELQWA3255B</v>
      </c>
      <c r="B82" s="2" t="s">
        <v>2105</v>
      </c>
      <c r="C82" s="7" t="s">
        <v>459</v>
      </c>
      <c r="D82" s="7" t="str">
        <f t="shared" si="2"/>
        <v>300x250 </v>
      </c>
      <c r="E82" s="2" t="s">
        <v>2107</v>
      </c>
      <c r="F82" s="2" t="s">
        <v>66</v>
      </c>
      <c r="G82" s="8" t="s">
        <v>2108</v>
      </c>
      <c r="H82" s="2" t="s">
        <v>30</v>
      </c>
      <c r="I82" s="2" t="s">
        <v>31</v>
      </c>
      <c r="J82" s="2">
        <v>13464.0</v>
      </c>
      <c r="K82" s="2">
        <v>84.0</v>
      </c>
      <c r="L82" s="2">
        <v>1698.0</v>
      </c>
      <c r="M82" s="2">
        <v>11234.0</v>
      </c>
      <c r="N82" s="2">
        <v>1.0</v>
      </c>
      <c r="O82" s="3">
        <v>1466.285104</v>
      </c>
      <c r="P82" s="7" t="str">
        <f>VLOOKUP(A82,'New Data'!A:E,2,FALSE)</f>
        <v>Male</v>
      </c>
      <c r="Q82" s="7">
        <f>VLOOKUP(A82,'New Data'!A:E,3,FALSE)</f>
        <v>30</v>
      </c>
      <c r="R82" s="7" t="str">
        <f>VLOOKUP(A82,'New Data'!A:E,4,FALSE)</f>
        <v>Rhode Island</v>
      </c>
      <c r="S82" s="9">
        <f>VLOOKUP(A82,'New Data'!A:E,5,FALSE)</f>
        <v>45385</v>
      </c>
      <c r="T82" s="10">
        <f t="shared" si="3"/>
        <v>1466.285104</v>
      </c>
      <c r="U82" s="11">
        <f t="shared" si="4"/>
        <v>0.00623885918</v>
      </c>
      <c r="V82" s="12">
        <f t="shared" si="5"/>
        <v>17.45577505</v>
      </c>
      <c r="W82" s="10">
        <f t="shared" si="6"/>
        <v>108.9041224</v>
      </c>
      <c r="X82" s="11">
        <f t="shared" si="7"/>
        <v>0.0119047619</v>
      </c>
      <c r="Y82" s="11"/>
    </row>
    <row r="83">
      <c r="A83" s="7" t="str">
        <f t="shared" si="1"/>
        <v>PPOHQ6538L</v>
      </c>
      <c r="B83" s="2" t="s">
        <v>2102</v>
      </c>
      <c r="C83" s="7" t="s">
        <v>923</v>
      </c>
      <c r="D83" s="7" t="str">
        <f t="shared" si="2"/>
        <v>300x250 </v>
      </c>
      <c r="E83" s="2" t="s">
        <v>2104</v>
      </c>
      <c r="F83" s="2" t="s">
        <v>28</v>
      </c>
      <c r="G83" s="8" t="s">
        <v>689</v>
      </c>
      <c r="H83" s="2" t="s">
        <v>30</v>
      </c>
      <c r="I83" s="2" t="s">
        <v>31</v>
      </c>
      <c r="J83" s="2">
        <v>284783.0</v>
      </c>
      <c r="K83" s="2">
        <v>756.0</v>
      </c>
      <c r="L83" s="2">
        <v>239363.0</v>
      </c>
      <c r="M83" s="2">
        <v>261467.0</v>
      </c>
      <c r="N83" s="2">
        <v>9.0</v>
      </c>
      <c r="O83" s="3">
        <v>1605.538072</v>
      </c>
      <c r="P83" s="7" t="str">
        <f>VLOOKUP(A83,'New Data'!A:E,2,FALSE)</f>
        <v>Female</v>
      </c>
      <c r="Q83" s="7">
        <f>VLOOKUP(A83,'New Data'!A:E,3,FALSE)</f>
        <v>46</v>
      </c>
      <c r="R83" s="7" t="str">
        <f>VLOOKUP(A83,'New Data'!A:E,4,FALSE)</f>
        <v>Louisiana</v>
      </c>
      <c r="S83" s="9">
        <f>VLOOKUP(A83,'New Data'!A:E,5,FALSE)</f>
        <v>45040</v>
      </c>
      <c r="T83" s="10">
        <f t="shared" si="3"/>
        <v>178.3931191</v>
      </c>
      <c r="U83" s="11">
        <f t="shared" si="4"/>
        <v>0.002654652841</v>
      </c>
      <c r="V83" s="12">
        <f t="shared" si="5"/>
        <v>2.123727608</v>
      </c>
      <c r="W83" s="10">
        <f t="shared" si="6"/>
        <v>5.637759529</v>
      </c>
      <c r="X83" s="11">
        <f t="shared" si="7"/>
        <v>0.0119047619</v>
      </c>
      <c r="Y83" s="11"/>
    </row>
    <row r="84">
      <c r="A84" s="7" t="str">
        <f t="shared" si="1"/>
        <v>ASOMQ3553Y</v>
      </c>
      <c r="B84" s="2" t="s">
        <v>2099</v>
      </c>
      <c r="C84" s="7" t="s">
        <v>3139</v>
      </c>
      <c r="D84" s="7" t="str">
        <f t="shared" si="2"/>
        <v>300x250 </v>
      </c>
      <c r="E84" s="2" t="s">
        <v>2101</v>
      </c>
      <c r="F84" s="2" t="s">
        <v>66</v>
      </c>
      <c r="G84" s="8" t="s">
        <v>726</v>
      </c>
      <c r="H84" s="2" t="s">
        <v>71</v>
      </c>
      <c r="I84" s="2" t="s">
        <v>31</v>
      </c>
      <c r="J84" s="2">
        <v>188170.0</v>
      </c>
      <c r="K84" s="2">
        <v>490.0</v>
      </c>
      <c r="L84" s="2">
        <v>155266.0</v>
      </c>
      <c r="M84" s="2">
        <v>176562.0</v>
      </c>
      <c r="N84" s="2">
        <v>6.0</v>
      </c>
      <c r="O84" s="3">
        <v>1599.715069</v>
      </c>
      <c r="P84" s="7" t="str">
        <f>VLOOKUP(A84,'New Data'!A:E,2,FALSE)</f>
        <v>Male</v>
      </c>
      <c r="Q84" s="7">
        <f>VLOOKUP(A84,'New Data'!A:E,3,FALSE)</f>
        <v>42</v>
      </c>
      <c r="R84" s="7" t="str">
        <f>VLOOKUP(A84,'New Data'!A:E,4,FALSE)</f>
        <v>North Carolina</v>
      </c>
      <c r="S84" s="9">
        <f>VLOOKUP(A84,'New Data'!A:E,5,FALSE)</f>
        <v>45363</v>
      </c>
      <c r="T84" s="10">
        <f t="shared" si="3"/>
        <v>266.6191782</v>
      </c>
      <c r="U84" s="11">
        <f t="shared" si="4"/>
        <v>0.002604028272</v>
      </c>
      <c r="V84" s="12">
        <f t="shared" si="5"/>
        <v>3.264724631</v>
      </c>
      <c r="W84" s="10">
        <f t="shared" si="6"/>
        <v>8.501435239</v>
      </c>
      <c r="X84" s="11">
        <f t="shared" si="7"/>
        <v>0.01224489796</v>
      </c>
      <c r="Y84" s="11"/>
    </row>
    <row r="85">
      <c r="A85" s="7" t="str">
        <f t="shared" si="1"/>
        <v>UBHTX8408S</v>
      </c>
      <c r="B85" s="2" t="s">
        <v>2095</v>
      </c>
      <c r="C85" s="7" t="s">
        <v>3156</v>
      </c>
      <c r="D85" s="7" t="str">
        <f t="shared" si="2"/>
        <v>300x250 </v>
      </c>
      <c r="E85" s="2" t="s">
        <v>2097</v>
      </c>
      <c r="F85" s="2" t="s">
        <v>36</v>
      </c>
      <c r="G85" s="8" t="s">
        <v>2098</v>
      </c>
      <c r="H85" s="2" t="s">
        <v>80</v>
      </c>
      <c r="I85" s="2" t="s">
        <v>31</v>
      </c>
      <c r="J85" s="2">
        <v>9725.0</v>
      </c>
      <c r="K85" s="2">
        <v>80.0</v>
      </c>
      <c r="L85" s="2">
        <v>6616.0</v>
      </c>
      <c r="M85" s="2">
        <v>8778.0</v>
      </c>
      <c r="N85" s="2">
        <v>1.0</v>
      </c>
      <c r="O85" s="3">
        <v>4942.283987</v>
      </c>
      <c r="P85" s="7" t="str">
        <f>VLOOKUP(A85,'New Data'!A:E,2,FALSE)</f>
        <v>Female</v>
      </c>
      <c r="Q85" s="7">
        <f>VLOOKUP(A85,'New Data'!A:E,3,FALSE)</f>
        <v>42</v>
      </c>
      <c r="R85" s="7" t="str">
        <f>VLOOKUP(A85,'New Data'!A:E,4,FALSE)</f>
        <v>New Jersey</v>
      </c>
      <c r="S85" s="9">
        <f>VLOOKUP(A85,'New Data'!A:E,5,FALSE)</f>
        <v>45223</v>
      </c>
      <c r="T85" s="10">
        <f t="shared" si="3"/>
        <v>4942.283987</v>
      </c>
      <c r="U85" s="11">
        <f t="shared" si="4"/>
        <v>0.00822622108</v>
      </c>
      <c r="V85" s="12">
        <f t="shared" si="5"/>
        <v>61.77854984</v>
      </c>
      <c r="W85" s="10">
        <f t="shared" si="6"/>
        <v>508.2040089</v>
      </c>
      <c r="X85" s="11">
        <f t="shared" si="7"/>
        <v>0.0125</v>
      </c>
      <c r="Y85" s="11"/>
    </row>
    <row r="86">
      <c r="A86" s="7" t="str">
        <f t="shared" si="1"/>
        <v>EZLPP1861T</v>
      </c>
      <c r="B86" s="2" t="s">
        <v>2093</v>
      </c>
      <c r="C86" s="7" t="s">
        <v>3131</v>
      </c>
      <c r="D86" s="7" t="str">
        <f t="shared" si="2"/>
        <v>320x50 </v>
      </c>
      <c r="E86" s="2" t="s">
        <v>233</v>
      </c>
      <c r="F86" s="2" t="s">
        <v>66</v>
      </c>
      <c r="G86" s="8" t="s">
        <v>387</v>
      </c>
      <c r="H86" s="2" t="s">
        <v>30</v>
      </c>
      <c r="I86" s="2" t="s">
        <v>31</v>
      </c>
      <c r="J86" s="2">
        <v>1515751.0</v>
      </c>
      <c r="K86" s="2">
        <v>3874.0</v>
      </c>
      <c r="L86" s="2">
        <v>1151776.0</v>
      </c>
      <c r="M86" s="2">
        <v>1396230.0</v>
      </c>
      <c r="N86" s="2">
        <v>49.0</v>
      </c>
      <c r="O86" s="3">
        <v>7850.644244</v>
      </c>
      <c r="P86" s="7" t="str">
        <f>VLOOKUP(A86,'New Data'!A:E,2,FALSE)</f>
        <v>Female</v>
      </c>
      <c r="Q86" s="7">
        <f>VLOOKUP(A86,'New Data'!A:E,3,FALSE)</f>
        <v>38</v>
      </c>
      <c r="R86" s="7" t="str">
        <f>VLOOKUP(A86,'New Data'!A:E,4,FALSE)</f>
        <v>Colorado</v>
      </c>
      <c r="S86" s="9">
        <f>VLOOKUP(A86,'New Data'!A:E,5,FALSE)</f>
        <v>45489</v>
      </c>
      <c r="T86" s="10">
        <f t="shared" si="3"/>
        <v>160.2172295</v>
      </c>
      <c r="U86" s="11">
        <f t="shared" si="4"/>
        <v>0.002555828761</v>
      </c>
      <c r="V86" s="12">
        <f t="shared" si="5"/>
        <v>2.026495675</v>
      </c>
      <c r="W86" s="10">
        <f t="shared" si="6"/>
        <v>5.179375929</v>
      </c>
      <c r="X86" s="11">
        <f t="shared" si="7"/>
        <v>0.0126484254</v>
      </c>
      <c r="Y86" s="11"/>
    </row>
    <row r="87">
      <c r="A87" s="7" t="str">
        <f t="shared" si="1"/>
        <v>MPRAX9910J</v>
      </c>
      <c r="B87" s="2" t="s">
        <v>2090</v>
      </c>
      <c r="C87" s="7" t="s">
        <v>459</v>
      </c>
      <c r="D87" s="7" t="str">
        <f t="shared" si="2"/>
        <v>300x250 </v>
      </c>
      <c r="E87" s="2" t="s">
        <v>2092</v>
      </c>
      <c r="F87" s="2" t="s">
        <v>66</v>
      </c>
      <c r="G87" s="8" t="s">
        <v>449</v>
      </c>
      <c r="H87" s="2" t="s">
        <v>48</v>
      </c>
      <c r="I87" s="2" t="s">
        <v>53</v>
      </c>
      <c r="J87" s="2">
        <v>307888.0</v>
      </c>
      <c r="K87" s="2">
        <v>863.0</v>
      </c>
      <c r="L87" s="2">
        <v>134959.0</v>
      </c>
      <c r="M87" s="2">
        <v>274790.0</v>
      </c>
      <c r="N87" s="2">
        <v>11.0</v>
      </c>
      <c r="O87" s="3">
        <v>1559.643865</v>
      </c>
      <c r="P87" s="7" t="str">
        <f>VLOOKUP(A87,'New Data'!A:E,2,FALSE)</f>
        <v>Male</v>
      </c>
      <c r="Q87" s="7">
        <f>VLOOKUP(A87,'New Data'!A:E,3,FALSE)</f>
        <v>25</v>
      </c>
      <c r="R87" s="7" t="str">
        <f>VLOOKUP(A87,'New Data'!A:E,4,FALSE)</f>
        <v>Minnesota</v>
      </c>
      <c r="S87" s="9">
        <f>VLOOKUP(A87,'New Data'!A:E,5,FALSE)</f>
        <v>45564</v>
      </c>
      <c r="T87" s="10">
        <f t="shared" si="3"/>
        <v>141.7858059</v>
      </c>
      <c r="U87" s="11">
        <f t="shared" si="4"/>
        <v>0.002802967313</v>
      </c>
      <c r="V87" s="12">
        <f t="shared" si="5"/>
        <v>1.80723507</v>
      </c>
      <c r="W87" s="10">
        <f t="shared" si="6"/>
        <v>5.065620826</v>
      </c>
      <c r="X87" s="11">
        <f t="shared" si="7"/>
        <v>0.01274623407</v>
      </c>
      <c r="Y87" s="11"/>
    </row>
    <row r="88">
      <c r="A88" s="7" t="str">
        <f t="shared" si="1"/>
        <v>VMZVX0803G</v>
      </c>
      <c r="B88" s="2" t="s">
        <v>2087</v>
      </c>
      <c r="C88" s="7" t="s">
        <v>3147</v>
      </c>
      <c r="D88" s="7" t="str">
        <f t="shared" si="2"/>
        <v>300x250 </v>
      </c>
      <c r="E88" s="2" t="s">
        <v>2089</v>
      </c>
      <c r="F88" s="2" t="s">
        <v>28</v>
      </c>
      <c r="G88" s="8" t="s">
        <v>449</v>
      </c>
      <c r="H88" s="2" t="s">
        <v>48</v>
      </c>
      <c r="I88" s="2" t="s">
        <v>31</v>
      </c>
      <c r="J88" s="2">
        <v>85965.0</v>
      </c>
      <c r="K88" s="2">
        <v>233.0</v>
      </c>
      <c r="L88" s="2">
        <v>33865.0</v>
      </c>
      <c r="M88" s="2">
        <v>78662.0</v>
      </c>
      <c r="N88" s="2">
        <v>3.0</v>
      </c>
      <c r="O88" s="3">
        <v>1555.534812</v>
      </c>
      <c r="P88" s="7" t="str">
        <f>VLOOKUP(A88,'New Data'!A:E,2,FALSE)</f>
        <v>Female</v>
      </c>
      <c r="Q88" s="7">
        <f>VLOOKUP(A88,'New Data'!A:E,3,FALSE)</f>
        <v>46</v>
      </c>
      <c r="R88" s="7" t="str">
        <f>VLOOKUP(A88,'New Data'!A:E,4,FALSE)</f>
        <v>Arizona</v>
      </c>
      <c r="S88" s="9">
        <f>VLOOKUP(A88,'New Data'!A:E,5,FALSE)</f>
        <v>45121</v>
      </c>
      <c r="T88" s="10">
        <f t="shared" si="3"/>
        <v>518.511604</v>
      </c>
      <c r="U88" s="11">
        <f t="shared" si="4"/>
        <v>0.002710405398</v>
      </c>
      <c r="V88" s="12">
        <f t="shared" si="5"/>
        <v>6.676115073</v>
      </c>
      <c r="W88" s="10">
        <f t="shared" si="6"/>
        <v>18.09497833</v>
      </c>
      <c r="X88" s="11">
        <f t="shared" si="7"/>
        <v>0.01287553648</v>
      </c>
      <c r="Y88" s="11"/>
    </row>
    <row r="89">
      <c r="A89" s="7" t="str">
        <f t="shared" si="1"/>
        <v>SNNTU2001Z</v>
      </c>
      <c r="B89" s="2" t="s">
        <v>2084</v>
      </c>
      <c r="C89" s="7" t="s">
        <v>3143</v>
      </c>
      <c r="D89" s="7" t="str">
        <f t="shared" si="2"/>
        <v>320x50 </v>
      </c>
      <c r="E89" s="2" t="s">
        <v>2086</v>
      </c>
      <c r="F89" s="2" t="s">
        <v>41</v>
      </c>
      <c r="G89" s="8" t="s">
        <v>689</v>
      </c>
      <c r="H89" s="2" t="s">
        <v>48</v>
      </c>
      <c r="I89" s="2" t="s">
        <v>31</v>
      </c>
      <c r="J89" s="2">
        <v>264580.0</v>
      </c>
      <c r="K89" s="2">
        <v>691.0</v>
      </c>
      <c r="L89" s="2">
        <v>217526.0</v>
      </c>
      <c r="M89" s="2">
        <v>240731.0</v>
      </c>
      <c r="N89" s="2">
        <v>9.0</v>
      </c>
      <c r="O89" s="3">
        <v>4874.651722</v>
      </c>
      <c r="P89" s="7" t="str">
        <f>VLOOKUP(A89,'New Data'!A:E,2,FALSE)</f>
        <v>Male</v>
      </c>
      <c r="Q89" s="7">
        <f>VLOOKUP(A89,'New Data'!A:E,3,FALSE)</f>
        <v>29</v>
      </c>
      <c r="R89" s="7" t="str">
        <f>VLOOKUP(A89,'New Data'!A:E,4,FALSE)</f>
        <v>Wyoming</v>
      </c>
      <c r="S89" s="9">
        <f>VLOOKUP(A89,'New Data'!A:E,5,FALSE)</f>
        <v>45070</v>
      </c>
      <c r="T89" s="10">
        <f t="shared" si="3"/>
        <v>541.6279691</v>
      </c>
      <c r="U89" s="11">
        <f t="shared" si="4"/>
        <v>0.002611686446</v>
      </c>
      <c r="V89" s="12">
        <f t="shared" si="5"/>
        <v>7.054488744</v>
      </c>
      <c r="W89" s="10">
        <f t="shared" si="6"/>
        <v>18.42411264</v>
      </c>
      <c r="X89" s="11">
        <f t="shared" si="7"/>
        <v>0.01302460203</v>
      </c>
      <c r="Y89" s="11"/>
    </row>
    <row r="90">
      <c r="A90" s="7" t="str">
        <f t="shared" si="1"/>
        <v>NMQEL6671J</v>
      </c>
      <c r="B90" s="2" t="s">
        <v>2081</v>
      </c>
      <c r="C90" s="7" t="s">
        <v>3133</v>
      </c>
      <c r="D90" s="7" t="str">
        <f t="shared" si="2"/>
        <v>300x250 </v>
      </c>
      <c r="E90" s="2" t="s">
        <v>2083</v>
      </c>
      <c r="F90" s="2" t="s">
        <v>36</v>
      </c>
      <c r="G90" s="8" t="s">
        <v>157</v>
      </c>
      <c r="H90" s="2" t="s">
        <v>30</v>
      </c>
      <c r="I90" s="2" t="s">
        <v>31</v>
      </c>
      <c r="J90" s="2">
        <v>77748.0</v>
      </c>
      <c r="K90" s="2">
        <v>227.0</v>
      </c>
      <c r="L90" s="2">
        <v>6170.0</v>
      </c>
      <c r="M90" s="2">
        <v>53603.0</v>
      </c>
      <c r="N90" s="2">
        <v>3.0</v>
      </c>
      <c r="O90" s="3">
        <v>1498.3009</v>
      </c>
      <c r="P90" s="7" t="str">
        <f>VLOOKUP(A90,'New Data'!A:E,2,FALSE)</f>
        <v>Male</v>
      </c>
      <c r="Q90" s="7">
        <f>VLOOKUP(A90,'New Data'!A:E,3,FALSE)</f>
        <v>29</v>
      </c>
      <c r="R90" s="7" t="str">
        <f>VLOOKUP(A90,'New Data'!A:E,4,FALSE)</f>
        <v>Florida</v>
      </c>
      <c r="S90" s="9">
        <f>VLOOKUP(A90,'New Data'!A:E,5,FALSE)</f>
        <v>45400</v>
      </c>
      <c r="T90" s="10">
        <f t="shared" si="3"/>
        <v>499.4336333</v>
      </c>
      <c r="U90" s="11">
        <f t="shared" si="4"/>
        <v>0.002919689252</v>
      </c>
      <c r="V90" s="12">
        <f t="shared" si="5"/>
        <v>6.600444493</v>
      </c>
      <c r="W90" s="10">
        <f t="shared" si="6"/>
        <v>19.27124685</v>
      </c>
      <c r="X90" s="11">
        <f t="shared" si="7"/>
        <v>0.01321585903</v>
      </c>
      <c r="Y90" s="11"/>
    </row>
    <row r="91">
      <c r="A91" s="7" t="str">
        <f t="shared" si="1"/>
        <v>GLOSR9987H</v>
      </c>
      <c r="B91" s="2" t="s">
        <v>2079</v>
      </c>
      <c r="C91" s="2" t="s">
        <v>3133</v>
      </c>
      <c r="D91" s="7" t="str">
        <f t="shared" si="2"/>
        <v>320x50 </v>
      </c>
      <c r="E91" s="2" t="s">
        <v>1197</v>
      </c>
      <c r="F91" s="2" t="s">
        <v>36</v>
      </c>
      <c r="G91" s="8" t="s">
        <v>387</v>
      </c>
      <c r="H91" s="2" t="s">
        <v>30</v>
      </c>
      <c r="I91" s="2" t="s">
        <v>31</v>
      </c>
      <c r="J91" s="2">
        <v>1222302.0</v>
      </c>
      <c r="K91" s="2">
        <v>3142.0</v>
      </c>
      <c r="L91" s="2">
        <v>553773.0</v>
      </c>
      <c r="M91" s="2">
        <v>1120128.0</v>
      </c>
      <c r="N91" s="2">
        <v>42.0</v>
      </c>
      <c r="O91" s="3">
        <v>7880.770406</v>
      </c>
      <c r="P91" s="7" t="str">
        <f>VLOOKUP(A91,'New Data'!A:E,2,FALSE)</f>
        <v>Female</v>
      </c>
      <c r="Q91" s="7">
        <f>VLOOKUP(A91,'New Data'!A:E,3,FALSE)</f>
        <v>61</v>
      </c>
      <c r="R91" s="7" t="str">
        <f>VLOOKUP(A91,'New Data'!A:E,4,FALSE)</f>
        <v>North Dakota</v>
      </c>
      <c r="S91" s="9">
        <f>VLOOKUP(A91,'New Data'!A:E,5,FALSE)</f>
        <v>45274</v>
      </c>
      <c r="T91" s="10">
        <f t="shared" si="3"/>
        <v>187.6373906</v>
      </c>
      <c r="U91" s="11">
        <f t="shared" si="4"/>
        <v>0.002570559485</v>
      </c>
      <c r="V91" s="12">
        <f t="shared" si="5"/>
        <v>2.508201912</v>
      </c>
      <c r="W91" s="10">
        <f t="shared" si="6"/>
        <v>6.447482215</v>
      </c>
      <c r="X91" s="11">
        <f t="shared" si="7"/>
        <v>0.01336728199</v>
      </c>
      <c r="Y91" s="11"/>
    </row>
    <row r="92">
      <c r="A92" s="7" t="str">
        <f t="shared" si="1"/>
        <v>VNITQ2564X</v>
      </c>
      <c r="B92" s="2" t="s">
        <v>2072</v>
      </c>
      <c r="C92" s="7" t="s">
        <v>3132</v>
      </c>
      <c r="D92" s="7" t="str">
        <f t="shared" si="2"/>
        <v>320x50 </v>
      </c>
      <c r="E92" s="2" t="s">
        <v>2074</v>
      </c>
      <c r="F92" s="2" t="s">
        <v>36</v>
      </c>
      <c r="G92" s="8" t="s">
        <v>114</v>
      </c>
      <c r="H92" s="2" t="s">
        <v>30</v>
      </c>
      <c r="I92" s="2" t="s">
        <v>31</v>
      </c>
      <c r="J92" s="2">
        <v>104814.0</v>
      </c>
      <c r="K92" s="2">
        <v>369.0</v>
      </c>
      <c r="L92" s="2">
        <v>55984.0</v>
      </c>
      <c r="M92" s="2">
        <v>99432.0</v>
      </c>
      <c r="N92" s="2">
        <v>5.0</v>
      </c>
      <c r="O92" s="3">
        <v>1942.847513</v>
      </c>
      <c r="P92" s="7" t="str">
        <f>VLOOKUP(A92,'New Data'!A:E,2,FALSE)</f>
        <v>Female</v>
      </c>
      <c r="Q92" s="7">
        <f>VLOOKUP(A92,'New Data'!A:E,3,FALSE)</f>
        <v>38</v>
      </c>
      <c r="R92" s="7" t="str">
        <f>VLOOKUP(A92,'New Data'!A:E,4,FALSE)</f>
        <v>Florida</v>
      </c>
      <c r="S92" s="9">
        <f>VLOOKUP(A92,'New Data'!A:E,5,FALSE)</f>
        <v>45440</v>
      </c>
      <c r="T92" s="10">
        <f t="shared" si="3"/>
        <v>388.5695026</v>
      </c>
      <c r="U92" s="11">
        <f t="shared" si="4"/>
        <v>0.003520522068</v>
      </c>
      <c r="V92" s="12">
        <f t="shared" si="5"/>
        <v>5.265169412</v>
      </c>
      <c r="W92" s="10">
        <f t="shared" si="6"/>
        <v>18.5361451</v>
      </c>
      <c r="X92" s="11">
        <f t="shared" si="7"/>
        <v>0.0135501355</v>
      </c>
      <c r="Y92" s="11"/>
    </row>
    <row r="93">
      <c r="A93" s="7" t="str">
        <f t="shared" si="1"/>
        <v>VHSGZ6955F</v>
      </c>
      <c r="B93" s="2" t="s">
        <v>2069</v>
      </c>
      <c r="C93" s="7" t="s">
        <v>3157</v>
      </c>
      <c r="D93" s="7" t="str">
        <f t="shared" si="2"/>
        <v>300x250 </v>
      </c>
      <c r="E93" s="2" t="s">
        <v>2071</v>
      </c>
      <c r="F93" s="2" t="s">
        <v>36</v>
      </c>
      <c r="G93" s="8" t="s">
        <v>114</v>
      </c>
      <c r="H93" s="2" t="s">
        <v>30</v>
      </c>
      <c r="I93" s="2" t="s">
        <v>31</v>
      </c>
      <c r="J93" s="2">
        <v>224877.0</v>
      </c>
      <c r="K93" s="2">
        <v>805.0</v>
      </c>
      <c r="L93" s="2">
        <v>121175.0</v>
      </c>
      <c r="M93" s="2">
        <v>213280.0</v>
      </c>
      <c r="N93" s="2">
        <v>11.0</v>
      </c>
      <c r="O93" s="3">
        <v>7360.992969</v>
      </c>
      <c r="P93" s="7" t="str">
        <f>VLOOKUP(A93,'New Data'!A:E,2,FALSE)</f>
        <v>Female</v>
      </c>
      <c r="Q93" s="7">
        <f>VLOOKUP(A93,'New Data'!A:E,3,FALSE)</f>
        <v>38</v>
      </c>
      <c r="R93" s="7" t="str">
        <f>VLOOKUP(A93,'New Data'!A:E,4,FALSE)</f>
        <v>Alabama</v>
      </c>
      <c r="S93" s="9">
        <f>VLOOKUP(A93,'New Data'!A:E,5,FALSE)</f>
        <v>44956</v>
      </c>
      <c r="T93" s="10">
        <f t="shared" si="3"/>
        <v>669.181179</v>
      </c>
      <c r="U93" s="11">
        <f t="shared" si="4"/>
        <v>0.003579734699</v>
      </c>
      <c r="V93" s="12">
        <f t="shared" si="5"/>
        <v>9.144090645</v>
      </c>
      <c r="W93" s="10">
        <f t="shared" si="6"/>
        <v>32.73341858</v>
      </c>
      <c r="X93" s="11">
        <f t="shared" si="7"/>
        <v>0.01366459627</v>
      </c>
      <c r="Y93" s="11"/>
    </row>
    <row r="94">
      <c r="A94" s="7" t="str">
        <f t="shared" si="1"/>
        <v>EZLPP1861T</v>
      </c>
      <c r="B94" s="2" t="s">
        <v>2067</v>
      </c>
      <c r="C94" s="7" t="s">
        <v>3133</v>
      </c>
      <c r="D94" s="7" t="str">
        <f t="shared" si="2"/>
        <v>320x50 </v>
      </c>
      <c r="E94" s="2" t="s">
        <v>233</v>
      </c>
      <c r="F94" s="2" t="s">
        <v>66</v>
      </c>
      <c r="G94" s="8" t="s">
        <v>689</v>
      </c>
      <c r="H94" s="2" t="s">
        <v>30</v>
      </c>
      <c r="I94" s="2" t="s">
        <v>31</v>
      </c>
      <c r="J94" s="2">
        <v>55274.0</v>
      </c>
      <c r="K94" s="2">
        <v>219.0</v>
      </c>
      <c r="L94" s="2">
        <v>47583.0</v>
      </c>
      <c r="M94" s="2">
        <v>51275.0</v>
      </c>
      <c r="N94" s="2">
        <v>3.0</v>
      </c>
      <c r="O94" s="3">
        <v>1532.757905</v>
      </c>
      <c r="P94" s="7" t="str">
        <f>VLOOKUP(A94,'New Data'!A:E,2,FALSE)</f>
        <v>Female</v>
      </c>
      <c r="Q94" s="7">
        <f>VLOOKUP(A94,'New Data'!A:E,3,FALSE)</f>
        <v>38</v>
      </c>
      <c r="R94" s="7" t="str">
        <f>VLOOKUP(A94,'New Data'!A:E,4,FALSE)</f>
        <v>Colorado</v>
      </c>
      <c r="S94" s="9">
        <f>VLOOKUP(A94,'New Data'!A:E,5,FALSE)</f>
        <v>45489</v>
      </c>
      <c r="T94" s="10">
        <f t="shared" si="3"/>
        <v>510.9193017</v>
      </c>
      <c r="U94" s="11">
        <f t="shared" si="4"/>
        <v>0.003962079821</v>
      </c>
      <c r="V94" s="12">
        <f t="shared" si="5"/>
        <v>6.998894543</v>
      </c>
      <c r="W94" s="10">
        <f t="shared" si="6"/>
        <v>27.73017884</v>
      </c>
      <c r="X94" s="11">
        <f t="shared" si="7"/>
        <v>0.01369863014</v>
      </c>
      <c r="Y94" s="11"/>
    </row>
    <row r="95">
      <c r="A95" s="7" t="str">
        <f t="shared" si="1"/>
        <v>ZQQVT1648U</v>
      </c>
      <c r="B95" s="2" t="s">
        <v>2062</v>
      </c>
      <c r="C95" s="7" t="s">
        <v>3139</v>
      </c>
      <c r="D95" s="7" t="str">
        <f t="shared" si="2"/>
        <v>300x250 </v>
      </c>
      <c r="E95" s="2" t="s">
        <v>2064</v>
      </c>
      <c r="F95" s="2" t="s">
        <v>66</v>
      </c>
      <c r="G95" s="8" t="s">
        <v>29</v>
      </c>
      <c r="H95" s="2" t="s">
        <v>139</v>
      </c>
      <c r="I95" s="2" t="s">
        <v>31</v>
      </c>
      <c r="J95" s="2">
        <v>435848.0</v>
      </c>
      <c r="K95" s="2">
        <v>1058.0</v>
      </c>
      <c r="L95" s="2">
        <v>274912.0</v>
      </c>
      <c r="M95" s="2">
        <v>415601.0</v>
      </c>
      <c r="N95" s="2">
        <v>15.0</v>
      </c>
      <c r="O95" s="3">
        <v>1554.439959</v>
      </c>
      <c r="P95" s="7" t="str">
        <f>VLOOKUP(A95,'New Data'!A:E,2,FALSE)</f>
        <v>Female</v>
      </c>
      <c r="Q95" s="7">
        <f>VLOOKUP(A95,'New Data'!A:E,3,FALSE)</f>
        <v>41</v>
      </c>
      <c r="R95" s="7" t="str">
        <f>VLOOKUP(A95,'New Data'!A:E,4,FALSE)</f>
        <v>Montana</v>
      </c>
      <c r="S95" s="9">
        <f>VLOOKUP(A95,'New Data'!A:E,5,FALSE)</f>
        <v>45507</v>
      </c>
      <c r="T95" s="10">
        <f t="shared" si="3"/>
        <v>103.6293306</v>
      </c>
      <c r="U95" s="11">
        <f t="shared" si="4"/>
        <v>0.002427451772</v>
      </c>
      <c r="V95" s="12">
        <f t="shared" si="5"/>
        <v>1.469224914</v>
      </c>
      <c r="W95" s="10">
        <f t="shared" si="6"/>
        <v>3.566472621</v>
      </c>
      <c r="X95" s="11">
        <f t="shared" si="7"/>
        <v>0.01417769376</v>
      </c>
      <c r="Y95" s="11"/>
    </row>
    <row r="96">
      <c r="A96" s="7" t="str">
        <f t="shared" si="1"/>
        <v>DLRVS3201A</v>
      </c>
      <c r="B96" s="2" t="s">
        <v>2060</v>
      </c>
      <c r="C96" s="7" t="s">
        <v>3158</v>
      </c>
      <c r="D96" s="7" t="str">
        <f t="shared" si="2"/>
        <v>300x250 </v>
      </c>
      <c r="E96" s="2" t="s">
        <v>250</v>
      </c>
      <c r="F96" s="2" t="s">
        <v>28</v>
      </c>
      <c r="G96" s="8" t="s">
        <v>29</v>
      </c>
      <c r="H96" s="2" t="s">
        <v>89</v>
      </c>
      <c r="I96" s="2" t="s">
        <v>31</v>
      </c>
      <c r="J96" s="2">
        <v>144088.0</v>
      </c>
      <c r="K96" s="2">
        <v>490.0</v>
      </c>
      <c r="L96" s="2">
        <v>26416.0</v>
      </c>
      <c r="M96" s="2">
        <v>137369.0</v>
      </c>
      <c r="N96" s="2">
        <v>7.0</v>
      </c>
      <c r="O96" s="3">
        <v>1464.064235</v>
      </c>
      <c r="P96" s="7" t="str">
        <f>VLOOKUP(A96,'New Data'!A:E,2,FALSE)</f>
        <v>Male</v>
      </c>
      <c r="Q96" s="7">
        <f>VLOOKUP(A96,'New Data'!A:E,3,FALSE)</f>
        <v>20</v>
      </c>
      <c r="R96" s="7" t="str">
        <f>VLOOKUP(A96,'New Data'!A:E,4,FALSE)</f>
        <v>Virginia</v>
      </c>
      <c r="S96" s="9">
        <f>VLOOKUP(A96,'New Data'!A:E,5,FALSE)</f>
        <v>45531</v>
      </c>
      <c r="T96" s="10">
        <f t="shared" si="3"/>
        <v>209.1520336</v>
      </c>
      <c r="U96" s="11">
        <f t="shared" si="4"/>
        <v>0.003400699572</v>
      </c>
      <c r="V96" s="12">
        <f t="shared" si="5"/>
        <v>2.987886194</v>
      </c>
      <c r="W96" s="10">
        <f t="shared" si="6"/>
        <v>10.1609033</v>
      </c>
      <c r="X96" s="11">
        <f t="shared" si="7"/>
        <v>0.01428571429</v>
      </c>
      <c r="Y96" s="11"/>
    </row>
    <row r="97">
      <c r="A97" s="7" t="str">
        <f t="shared" si="1"/>
        <v>GFIAB5156G</v>
      </c>
      <c r="B97" s="2" t="s">
        <v>2057</v>
      </c>
      <c r="C97" s="7" t="s">
        <v>3131</v>
      </c>
      <c r="D97" s="7" t="str">
        <f t="shared" si="2"/>
        <v>300x250 </v>
      </c>
      <c r="E97" s="2" t="s">
        <v>2059</v>
      </c>
      <c r="F97" s="2" t="s">
        <v>36</v>
      </c>
      <c r="G97" s="8" t="s">
        <v>449</v>
      </c>
      <c r="H97" s="2" t="s">
        <v>30</v>
      </c>
      <c r="I97" s="2" t="s">
        <v>31</v>
      </c>
      <c r="J97" s="2">
        <v>310255.0</v>
      </c>
      <c r="K97" s="2">
        <v>970.0</v>
      </c>
      <c r="L97" s="2">
        <v>105054.0</v>
      </c>
      <c r="M97" s="2">
        <v>260998.0</v>
      </c>
      <c r="N97" s="2">
        <v>14.0</v>
      </c>
      <c r="O97" s="3">
        <v>6057.856722</v>
      </c>
      <c r="P97" s="7" t="str">
        <f>VLOOKUP(A97,'New Data'!A:E,2,FALSE)</f>
        <v>Male</v>
      </c>
      <c r="Q97" s="7">
        <f>VLOOKUP(A97,'New Data'!A:E,3,FALSE)</f>
        <v>24</v>
      </c>
      <c r="R97" s="7" t="str">
        <f>VLOOKUP(A97,'New Data'!A:E,4,FALSE)</f>
        <v>Tennessee</v>
      </c>
      <c r="S97" s="9">
        <f>VLOOKUP(A97,'New Data'!A:E,5,FALSE)</f>
        <v>45224</v>
      </c>
      <c r="T97" s="10">
        <f t="shared" si="3"/>
        <v>432.7040516</v>
      </c>
      <c r="U97" s="11">
        <f t="shared" si="4"/>
        <v>0.003126460492</v>
      </c>
      <c r="V97" s="12">
        <f t="shared" si="5"/>
        <v>6.245213115</v>
      </c>
      <c r="W97" s="10">
        <f t="shared" si="6"/>
        <v>19.52541207</v>
      </c>
      <c r="X97" s="11">
        <f t="shared" si="7"/>
        <v>0.01443298969</v>
      </c>
      <c r="Y97" s="11"/>
    </row>
    <row r="98">
      <c r="A98" s="7" t="str">
        <f t="shared" si="1"/>
        <v>EMKQQ7215U</v>
      </c>
      <c r="B98" s="2" t="s">
        <v>2054</v>
      </c>
      <c r="C98" s="7" t="s">
        <v>3133</v>
      </c>
      <c r="D98" s="7" t="str">
        <f t="shared" si="2"/>
        <v>320x50 </v>
      </c>
      <c r="E98" s="2" t="s">
        <v>2056</v>
      </c>
      <c r="F98" s="2" t="s">
        <v>66</v>
      </c>
      <c r="G98" s="8" t="s">
        <v>871</v>
      </c>
      <c r="H98" s="2" t="s">
        <v>30</v>
      </c>
      <c r="I98" s="2" t="s">
        <v>31</v>
      </c>
      <c r="J98" s="2">
        <v>12512.0</v>
      </c>
      <c r="K98" s="2">
        <v>69.0</v>
      </c>
      <c r="L98" s="2">
        <v>6240.0</v>
      </c>
      <c r="M98" s="2">
        <v>9672.0</v>
      </c>
      <c r="N98" s="2">
        <v>1.0</v>
      </c>
      <c r="O98" s="3">
        <v>2298.888965</v>
      </c>
      <c r="P98" s="7" t="str">
        <f>VLOOKUP(A98,'New Data'!A:E,2,FALSE)</f>
        <v>Female</v>
      </c>
      <c r="Q98" s="7">
        <f>VLOOKUP(A98,'New Data'!A:E,3,FALSE)</f>
        <v>28</v>
      </c>
      <c r="R98" s="7" t="str">
        <f>VLOOKUP(A98,'New Data'!A:E,4,FALSE)</f>
        <v>Utah</v>
      </c>
      <c r="S98" s="9">
        <f>VLOOKUP(A98,'New Data'!A:E,5,FALSE)</f>
        <v>45191</v>
      </c>
      <c r="T98" s="10">
        <f t="shared" si="3"/>
        <v>2298.888965</v>
      </c>
      <c r="U98" s="11">
        <f t="shared" si="4"/>
        <v>0.005514705882</v>
      </c>
      <c r="V98" s="12">
        <f t="shared" si="5"/>
        <v>33.31723138</v>
      </c>
      <c r="W98" s="10">
        <f t="shared" si="6"/>
        <v>183.7347319</v>
      </c>
      <c r="X98" s="11">
        <f t="shared" si="7"/>
        <v>0.01449275362</v>
      </c>
      <c r="Y98" s="11"/>
    </row>
    <row r="99">
      <c r="A99" s="7" t="str">
        <f t="shared" si="1"/>
        <v>QDYXJ7569A</v>
      </c>
      <c r="B99" s="2" t="s">
        <v>2051</v>
      </c>
      <c r="C99" s="7" t="s">
        <v>3132</v>
      </c>
      <c r="D99" s="7" t="str">
        <f t="shared" si="2"/>
        <v>300x250 </v>
      </c>
      <c r="E99" s="2" t="s">
        <v>2053</v>
      </c>
      <c r="F99" s="2" t="s">
        <v>36</v>
      </c>
      <c r="G99" s="8" t="s">
        <v>93</v>
      </c>
      <c r="H99" s="2" t="s">
        <v>62</v>
      </c>
      <c r="I99" s="2" t="s">
        <v>31</v>
      </c>
      <c r="J99" s="2">
        <v>109567.0</v>
      </c>
      <c r="K99" s="2">
        <v>345.0</v>
      </c>
      <c r="L99" s="2">
        <v>57620.0</v>
      </c>
      <c r="M99" s="2">
        <v>97903.0</v>
      </c>
      <c r="N99" s="2">
        <v>5.0</v>
      </c>
      <c r="O99" s="3">
        <v>1616.714722</v>
      </c>
      <c r="P99" s="7" t="str">
        <f>VLOOKUP(A99,'New Data'!A:E,2,FALSE)</f>
        <v>Female</v>
      </c>
      <c r="Q99" s="7">
        <f>VLOOKUP(A99,'New Data'!A:E,3,FALSE)</f>
        <v>51</v>
      </c>
      <c r="R99" s="7" t="str">
        <f>VLOOKUP(A99,'New Data'!A:E,4,FALSE)</f>
        <v>Idaho</v>
      </c>
      <c r="S99" s="9">
        <f>VLOOKUP(A99,'New Data'!A:E,5,FALSE)</f>
        <v>45137</v>
      </c>
      <c r="T99" s="10">
        <f t="shared" si="3"/>
        <v>323.3429444</v>
      </c>
      <c r="U99" s="11">
        <f t="shared" si="4"/>
        <v>0.003148758294</v>
      </c>
      <c r="V99" s="12">
        <f t="shared" si="5"/>
        <v>4.686129629</v>
      </c>
      <c r="W99" s="10">
        <f t="shared" si="6"/>
        <v>14.75548954</v>
      </c>
      <c r="X99" s="11">
        <f t="shared" si="7"/>
        <v>0.01449275362</v>
      </c>
      <c r="Y99" s="11"/>
    </row>
    <row r="100">
      <c r="A100" s="7" t="str">
        <f t="shared" si="1"/>
        <v>ALGYF1437Q</v>
      </c>
      <c r="B100" s="2" t="s">
        <v>2047</v>
      </c>
      <c r="C100" s="2" t="s">
        <v>3133</v>
      </c>
      <c r="D100" s="7" t="str">
        <f t="shared" si="2"/>
        <v>300x250 </v>
      </c>
      <c r="E100" s="2" t="s">
        <v>2049</v>
      </c>
      <c r="F100" s="2" t="s">
        <v>41</v>
      </c>
      <c r="G100" s="8" t="s">
        <v>2050</v>
      </c>
      <c r="H100" s="2" t="s">
        <v>139</v>
      </c>
      <c r="I100" s="2" t="s">
        <v>31</v>
      </c>
      <c r="J100" s="2">
        <v>13382.0</v>
      </c>
      <c r="K100" s="2">
        <v>68.0</v>
      </c>
      <c r="L100" s="2">
        <v>3340.0</v>
      </c>
      <c r="M100" s="2">
        <v>11662.0</v>
      </c>
      <c r="N100" s="2">
        <v>1.0</v>
      </c>
      <c r="O100" s="3">
        <v>1447.927193</v>
      </c>
      <c r="P100" s="7" t="str">
        <f>VLOOKUP(A100,'New Data'!A:E,2,FALSE)</f>
        <v>Male</v>
      </c>
      <c r="Q100" s="7">
        <f>VLOOKUP(A100,'New Data'!A:E,3,FALSE)</f>
        <v>57</v>
      </c>
      <c r="R100" s="7" t="str">
        <f>VLOOKUP(A100,'New Data'!A:E,4,FALSE)</f>
        <v>Washington</v>
      </c>
      <c r="S100" s="9">
        <f>VLOOKUP(A100,'New Data'!A:E,5,FALSE)</f>
        <v>45258</v>
      </c>
      <c r="T100" s="10">
        <f t="shared" si="3"/>
        <v>1447.927193</v>
      </c>
      <c r="U100" s="11">
        <f t="shared" si="4"/>
        <v>0.005081452698</v>
      </c>
      <c r="V100" s="12">
        <f t="shared" si="5"/>
        <v>21.29304696</v>
      </c>
      <c r="W100" s="10">
        <f t="shared" si="6"/>
        <v>108.1996109</v>
      </c>
      <c r="X100" s="11">
        <f t="shared" si="7"/>
        <v>0.01470588235</v>
      </c>
      <c r="Y100" s="11"/>
    </row>
    <row r="101">
      <c r="A101" s="7" t="str">
        <f t="shared" si="1"/>
        <v>DZRCO0881W</v>
      </c>
      <c r="B101" s="2" t="s">
        <v>2044</v>
      </c>
      <c r="C101" s="7" t="s">
        <v>2202</v>
      </c>
      <c r="D101" s="7" t="str">
        <f t="shared" si="2"/>
        <v>300x250 </v>
      </c>
      <c r="E101" s="2" t="s">
        <v>2046</v>
      </c>
      <c r="F101" s="2" t="s">
        <v>36</v>
      </c>
      <c r="G101" s="8" t="s">
        <v>29</v>
      </c>
      <c r="H101" s="2" t="s">
        <v>48</v>
      </c>
      <c r="I101" s="2" t="s">
        <v>31</v>
      </c>
      <c r="J101" s="2">
        <v>77703.0</v>
      </c>
      <c r="K101" s="2">
        <v>204.0</v>
      </c>
      <c r="L101" s="2">
        <v>33478.0</v>
      </c>
      <c r="M101" s="2">
        <v>72874.0</v>
      </c>
      <c r="N101" s="2">
        <v>3.0</v>
      </c>
      <c r="O101" s="3">
        <v>1566.912406</v>
      </c>
      <c r="P101" s="7" t="str">
        <f>VLOOKUP(A101,'New Data'!A:E,2,FALSE)</f>
        <v>Female</v>
      </c>
      <c r="Q101" s="7">
        <f>VLOOKUP(A101,'New Data'!A:E,3,FALSE)</f>
        <v>47</v>
      </c>
      <c r="R101" s="7" t="str">
        <f>VLOOKUP(A101,'New Data'!A:E,4,FALSE)</f>
        <v>Utah</v>
      </c>
      <c r="S101" s="9">
        <f>VLOOKUP(A101,'New Data'!A:E,5,FALSE)</f>
        <v>45080</v>
      </c>
      <c r="T101" s="10">
        <f t="shared" si="3"/>
        <v>522.3041353</v>
      </c>
      <c r="U101" s="11">
        <f t="shared" si="4"/>
        <v>0.002625381259</v>
      </c>
      <c r="V101" s="12">
        <f t="shared" si="5"/>
        <v>7.680943167</v>
      </c>
      <c r="W101" s="10">
        <f t="shared" si="6"/>
        <v>20.16540424</v>
      </c>
      <c r="X101" s="11">
        <f t="shared" si="7"/>
        <v>0.01470588235</v>
      </c>
      <c r="Y101" s="11"/>
    </row>
    <row r="102">
      <c r="A102" s="7" t="str">
        <f t="shared" si="1"/>
        <v>XLMPS4623T</v>
      </c>
      <c r="B102" s="2" t="s">
        <v>2041</v>
      </c>
      <c r="C102" s="7" t="s">
        <v>3153</v>
      </c>
      <c r="D102" s="7" t="str">
        <f t="shared" si="2"/>
        <v>320x50 </v>
      </c>
      <c r="E102" s="2" t="s">
        <v>2043</v>
      </c>
      <c r="F102" s="2" t="s">
        <v>41</v>
      </c>
      <c r="G102" s="8" t="s">
        <v>387</v>
      </c>
      <c r="H102" s="2" t="s">
        <v>30</v>
      </c>
      <c r="I102" s="2" t="s">
        <v>31</v>
      </c>
      <c r="J102" s="2">
        <v>80456.0</v>
      </c>
      <c r="K102" s="2">
        <v>204.0</v>
      </c>
      <c r="L102" s="2">
        <v>46039.0</v>
      </c>
      <c r="M102" s="2">
        <v>65383.0</v>
      </c>
      <c r="N102" s="2">
        <v>3.0</v>
      </c>
      <c r="O102" s="3">
        <v>2039.848792</v>
      </c>
      <c r="P102" s="7" t="str">
        <f>VLOOKUP(A102,'New Data'!A:E,2,FALSE)</f>
        <v>Female</v>
      </c>
      <c r="Q102" s="7">
        <f>VLOOKUP(A102,'New Data'!A:E,3,FALSE)</f>
        <v>64</v>
      </c>
      <c r="R102" s="7" t="str">
        <f>VLOOKUP(A102,'New Data'!A:E,4,FALSE)</f>
        <v>Kansas</v>
      </c>
      <c r="S102" s="9">
        <f>VLOOKUP(A102,'New Data'!A:E,5,FALSE)</f>
        <v>44991</v>
      </c>
      <c r="T102" s="10">
        <f t="shared" si="3"/>
        <v>679.9495973</v>
      </c>
      <c r="U102" s="11">
        <f t="shared" si="4"/>
        <v>0.00253554738</v>
      </c>
      <c r="V102" s="12">
        <f t="shared" si="5"/>
        <v>9.999258784</v>
      </c>
      <c r="W102" s="10">
        <f t="shared" si="6"/>
        <v>25.35359441</v>
      </c>
      <c r="X102" s="11">
        <f t="shared" si="7"/>
        <v>0.01470588235</v>
      </c>
      <c r="Y102" s="11"/>
    </row>
    <row r="103">
      <c r="A103" s="7" t="str">
        <f t="shared" si="1"/>
        <v>DDAUP9478O</v>
      </c>
      <c r="B103" s="2" t="s">
        <v>2039</v>
      </c>
      <c r="C103" s="7" t="s">
        <v>3148</v>
      </c>
      <c r="D103" s="7" t="str">
        <f t="shared" si="2"/>
        <v>320x50 </v>
      </c>
      <c r="E103" s="2" t="s">
        <v>819</v>
      </c>
      <c r="F103" s="2" t="s">
        <v>28</v>
      </c>
      <c r="G103" s="8" t="s">
        <v>449</v>
      </c>
      <c r="H103" s="2" t="s">
        <v>62</v>
      </c>
      <c r="I103" s="2" t="s">
        <v>31</v>
      </c>
      <c r="J103" s="2">
        <v>888037.0</v>
      </c>
      <c r="K103" s="2">
        <v>2841.0</v>
      </c>
      <c r="L103" s="2">
        <v>370429.0</v>
      </c>
      <c r="M103" s="2">
        <v>820340.0</v>
      </c>
      <c r="N103" s="2">
        <v>42.0</v>
      </c>
      <c r="O103" s="3">
        <v>8134.350524</v>
      </c>
      <c r="P103" s="7" t="str">
        <f>VLOOKUP(A103,'New Data'!A:E,2,FALSE)</f>
        <v>Male</v>
      </c>
      <c r="Q103" s="7">
        <f>VLOOKUP(A103,'New Data'!A:E,3,FALSE)</f>
        <v>46</v>
      </c>
      <c r="R103" s="7" t="str">
        <f>VLOOKUP(A103,'New Data'!A:E,4,FALSE)</f>
        <v>Louisiana</v>
      </c>
      <c r="S103" s="9">
        <f>VLOOKUP(A103,'New Data'!A:E,5,FALSE)</f>
        <v>45077</v>
      </c>
      <c r="T103" s="10">
        <f t="shared" si="3"/>
        <v>193.6750125</v>
      </c>
      <c r="U103" s="11">
        <f t="shared" si="4"/>
        <v>0.003199191025</v>
      </c>
      <c r="V103" s="12">
        <f t="shared" si="5"/>
        <v>2.863199762</v>
      </c>
      <c r="W103" s="10">
        <f t="shared" si="6"/>
        <v>9.159922981</v>
      </c>
      <c r="X103" s="11">
        <f t="shared" si="7"/>
        <v>0.01478352693</v>
      </c>
      <c r="Y103" s="11"/>
    </row>
    <row r="104">
      <c r="A104" s="7" t="str">
        <f t="shared" si="1"/>
        <v>NKXQD8942M</v>
      </c>
      <c r="B104" s="2" t="s">
        <v>2037</v>
      </c>
      <c r="C104" s="7" t="s">
        <v>923</v>
      </c>
      <c r="D104" s="7" t="str">
        <f t="shared" si="2"/>
        <v>300x250 </v>
      </c>
      <c r="E104" s="2" t="s">
        <v>914</v>
      </c>
      <c r="F104" s="2" t="s">
        <v>36</v>
      </c>
      <c r="G104" s="8" t="s">
        <v>263</v>
      </c>
      <c r="H104" s="2" t="s">
        <v>62</v>
      </c>
      <c r="I104" s="2" t="s">
        <v>31</v>
      </c>
      <c r="J104" s="2">
        <v>103665.0</v>
      </c>
      <c r="K104" s="2">
        <v>270.0</v>
      </c>
      <c r="L104" s="2">
        <v>77283.0</v>
      </c>
      <c r="M104" s="2">
        <v>94019.0</v>
      </c>
      <c r="N104" s="2">
        <v>4.0</v>
      </c>
      <c r="O104" s="3">
        <v>5284.685565</v>
      </c>
      <c r="P104" s="7" t="str">
        <f>VLOOKUP(A104,'New Data'!A:E,2,FALSE)</f>
        <v>Female</v>
      </c>
      <c r="Q104" s="7">
        <f>VLOOKUP(A104,'New Data'!A:E,3,FALSE)</f>
        <v>36</v>
      </c>
      <c r="R104" s="7" t="str">
        <f>VLOOKUP(A104,'New Data'!A:E,4,FALSE)</f>
        <v>Texas</v>
      </c>
      <c r="S104" s="9">
        <f>VLOOKUP(A104,'New Data'!A:E,5,FALSE)</f>
        <v>45125</v>
      </c>
      <c r="T104" s="10">
        <f t="shared" si="3"/>
        <v>1321.171391</v>
      </c>
      <c r="U104" s="11">
        <f t="shared" si="4"/>
        <v>0.002604543481</v>
      </c>
      <c r="V104" s="12">
        <f t="shared" si="5"/>
        <v>19.5729095</v>
      </c>
      <c r="W104" s="10">
        <f t="shared" si="6"/>
        <v>50.97849385</v>
      </c>
      <c r="X104" s="11">
        <f t="shared" si="7"/>
        <v>0.01481481481</v>
      </c>
      <c r="Y104" s="11"/>
    </row>
    <row r="105">
      <c r="A105" s="7" t="str">
        <f t="shared" si="1"/>
        <v>AOBAC3198V</v>
      </c>
      <c r="B105" s="2" t="s">
        <v>2034</v>
      </c>
      <c r="C105" s="7" t="s">
        <v>923</v>
      </c>
      <c r="D105" s="7" t="str">
        <f t="shared" si="2"/>
        <v>320x50 </v>
      </c>
      <c r="E105" s="2" t="s">
        <v>2036</v>
      </c>
      <c r="F105" s="2" t="s">
        <v>41</v>
      </c>
      <c r="G105" s="8" t="s">
        <v>275</v>
      </c>
      <c r="H105" s="2" t="s">
        <v>48</v>
      </c>
      <c r="I105" s="2" t="s">
        <v>31</v>
      </c>
      <c r="J105" s="2">
        <v>213699.0</v>
      </c>
      <c r="K105" s="2">
        <v>270.0</v>
      </c>
      <c r="L105" s="2">
        <v>18395.0</v>
      </c>
      <c r="M105" s="2">
        <v>164487.0</v>
      </c>
      <c r="N105" s="2">
        <v>4.0</v>
      </c>
      <c r="O105" s="3">
        <v>2194.987125</v>
      </c>
      <c r="P105" s="7" t="str">
        <f>VLOOKUP(A105,'New Data'!A:E,2,FALSE)</f>
        <v>Male</v>
      </c>
      <c r="Q105" s="7">
        <f>VLOOKUP(A105,'New Data'!A:E,3,FALSE)</f>
        <v>24</v>
      </c>
      <c r="R105" s="7" t="str">
        <f>VLOOKUP(A105,'New Data'!A:E,4,FALSE)</f>
        <v>Idaho</v>
      </c>
      <c r="S105" s="9">
        <f>VLOOKUP(A105,'New Data'!A:E,5,FALSE)</f>
        <v>45216</v>
      </c>
      <c r="T105" s="10">
        <f t="shared" si="3"/>
        <v>548.7467813</v>
      </c>
      <c r="U105" s="11">
        <f t="shared" si="4"/>
        <v>0.001263459352</v>
      </c>
      <c r="V105" s="12">
        <f t="shared" si="5"/>
        <v>8.129581944</v>
      </c>
      <c r="W105" s="10">
        <f t="shared" si="6"/>
        <v>10.27139633</v>
      </c>
      <c r="X105" s="11">
        <f t="shared" si="7"/>
        <v>0.01481481481</v>
      </c>
      <c r="Y105" s="11"/>
    </row>
    <row r="106">
      <c r="A106" s="7" t="str">
        <f t="shared" si="1"/>
        <v>UCZLN2659H</v>
      </c>
      <c r="B106" s="2" t="s">
        <v>2031</v>
      </c>
      <c r="C106" s="7" t="s">
        <v>3142</v>
      </c>
      <c r="D106" s="7" t="str">
        <f t="shared" si="2"/>
        <v>300x50 </v>
      </c>
      <c r="E106" s="2" t="s">
        <v>2033</v>
      </c>
      <c r="F106" s="2" t="s">
        <v>28</v>
      </c>
      <c r="G106" s="8" t="s">
        <v>271</v>
      </c>
      <c r="H106" s="2" t="s">
        <v>786</v>
      </c>
      <c r="I106" s="2" t="s">
        <v>31</v>
      </c>
      <c r="J106" s="2">
        <v>130602.0</v>
      </c>
      <c r="K106" s="2">
        <v>269.0</v>
      </c>
      <c r="L106" s="2">
        <v>11736.0</v>
      </c>
      <c r="M106" s="2">
        <v>113735.0</v>
      </c>
      <c r="N106" s="2">
        <v>4.0</v>
      </c>
      <c r="O106" s="3">
        <v>1507.84712</v>
      </c>
      <c r="P106" s="7" t="str">
        <f>VLOOKUP(A106,'New Data'!A:E,2,FALSE)</f>
        <v>Male</v>
      </c>
      <c r="Q106" s="7">
        <f>VLOOKUP(A106,'New Data'!A:E,3,FALSE)</f>
        <v>64</v>
      </c>
      <c r="R106" s="7" t="str">
        <f>VLOOKUP(A106,'New Data'!A:E,4,FALSE)</f>
        <v>South Dakota</v>
      </c>
      <c r="S106" s="9">
        <f>VLOOKUP(A106,'New Data'!A:E,5,FALSE)</f>
        <v>45210</v>
      </c>
      <c r="T106" s="10">
        <f t="shared" si="3"/>
        <v>376.96178</v>
      </c>
      <c r="U106" s="11">
        <f t="shared" si="4"/>
        <v>0.002059692807</v>
      </c>
      <c r="V106" s="12">
        <f t="shared" si="5"/>
        <v>5.605379628</v>
      </c>
      <c r="W106" s="10">
        <f t="shared" si="6"/>
        <v>11.5453601</v>
      </c>
      <c r="X106" s="11">
        <f t="shared" si="7"/>
        <v>0.01486988848</v>
      </c>
      <c r="Y106" s="11"/>
    </row>
    <row r="107">
      <c r="A107" s="7" t="str">
        <f t="shared" si="1"/>
        <v>VRJZP3827J</v>
      </c>
      <c r="B107" s="2" t="s">
        <v>2028</v>
      </c>
      <c r="C107" s="7" t="s">
        <v>3130</v>
      </c>
      <c r="D107" s="7" t="str">
        <f t="shared" si="2"/>
        <v>320x50 </v>
      </c>
      <c r="E107" s="2" t="s">
        <v>2030</v>
      </c>
      <c r="F107" s="2" t="s">
        <v>41</v>
      </c>
      <c r="G107" s="8" t="s">
        <v>181</v>
      </c>
      <c r="H107" s="2" t="s">
        <v>62</v>
      </c>
      <c r="I107" s="2" t="s">
        <v>31</v>
      </c>
      <c r="J107" s="2">
        <v>65257.0</v>
      </c>
      <c r="K107" s="2">
        <v>201.0</v>
      </c>
      <c r="L107" s="2">
        <v>12749.0</v>
      </c>
      <c r="M107" s="2">
        <v>19274.0</v>
      </c>
      <c r="N107" s="2">
        <v>3.0</v>
      </c>
      <c r="O107" s="3">
        <v>2468.135837</v>
      </c>
      <c r="P107" s="7" t="str">
        <f>VLOOKUP(A107,'New Data'!A:E,2,FALSE)</f>
        <v>Female</v>
      </c>
      <c r="Q107" s="7">
        <f>VLOOKUP(A107,'New Data'!A:E,3,FALSE)</f>
        <v>64</v>
      </c>
      <c r="R107" s="7" t="str">
        <f>VLOOKUP(A107,'New Data'!A:E,4,FALSE)</f>
        <v>Oregon</v>
      </c>
      <c r="S107" s="9">
        <f>VLOOKUP(A107,'New Data'!A:E,5,FALSE)</f>
        <v>45537</v>
      </c>
      <c r="T107" s="10">
        <f t="shared" si="3"/>
        <v>822.7119457</v>
      </c>
      <c r="U107" s="11">
        <f t="shared" si="4"/>
        <v>0.003080129335</v>
      </c>
      <c r="V107" s="12">
        <f t="shared" si="5"/>
        <v>12.27928277</v>
      </c>
      <c r="W107" s="10">
        <f t="shared" si="6"/>
        <v>37.82177907</v>
      </c>
      <c r="X107" s="11">
        <f t="shared" si="7"/>
        <v>0.01492537313</v>
      </c>
      <c r="Y107" s="11"/>
    </row>
    <row r="108">
      <c r="A108" s="7" t="str">
        <f t="shared" si="1"/>
        <v>UUBIN9425T</v>
      </c>
      <c r="B108" s="2" t="s">
        <v>2024</v>
      </c>
      <c r="C108" s="2" t="s">
        <v>923</v>
      </c>
      <c r="D108" s="7" t="str">
        <f t="shared" si="2"/>
        <v>300x50 </v>
      </c>
      <c r="E108" s="2" t="s">
        <v>2026</v>
      </c>
      <c r="F108" s="2" t="s">
        <v>66</v>
      </c>
      <c r="G108" s="8" t="s">
        <v>2027</v>
      </c>
      <c r="H108" s="2" t="s">
        <v>62</v>
      </c>
      <c r="I108" s="2" t="s">
        <v>31</v>
      </c>
      <c r="J108" s="2">
        <v>13608.0</v>
      </c>
      <c r="K108" s="2">
        <v>66.0</v>
      </c>
      <c r="L108" s="2">
        <v>2714.0</v>
      </c>
      <c r="M108" s="2">
        <v>9332.0</v>
      </c>
      <c r="N108" s="2">
        <v>1.0</v>
      </c>
      <c r="O108" s="3">
        <v>1762.663235</v>
      </c>
      <c r="P108" s="7" t="str">
        <f>VLOOKUP(A108,'New Data'!A:E,2,FALSE)</f>
        <v>Male</v>
      </c>
      <c r="Q108" s="7">
        <f>VLOOKUP(A108,'New Data'!A:E,3,FALSE)</f>
        <v>26</v>
      </c>
      <c r="R108" s="7" t="str">
        <f>VLOOKUP(A108,'New Data'!A:E,4,FALSE)</f>
        <v>Louisiana</v>
      </c>
      <c r="S108" s="9">
        <f>VLOOKUP(A108,'New Data'!A:E,5,FALSE)</f>
        <v>45422</v>
      </c>
      <c r="T108" s="10">
        <f t="shared" si="3"/>
        <v>1762.663235</v>
      </c>
      <c r="U108" s="11">
        <f t="shared" si="4"/>
        <v>0.004850088183</v>
      </c>
      <c r="V108" s="12">
        <f t="shared" si="5"/>
        <v>26.70701871</v>
      </c>
      <c r="W108" s="10">
        <f t="shared" si="6"/>
        <v>129.5313959</v>
      </c>
      <c r="X108" s="11">
        <f t="shared" si="7"/>
        <v>0.01515151515</v>
      </c>
      <c r="Y108" s="11"/>
    </row>
    <row r="109">
      <c r="A109" s="7" t="str">
        <f t="shared" si="1"/>
        <v>VOFGB6363F</v>
      </c>
      <c r="B109" s="2" t="s">
        <v>2022</v>
      </c>
      <c r="C109" s="7" t="s">
        <v>3133</v>
      </c>
      <c r="D109" s="7" t="str">
        <f t="shared" si="2"/>
        <v>320x50 </v>
      </c>
      <c r="E109" s="2" t="s">
        <v>121</v>
      </c>
      <c r="F109" s="2" t="s">
        <v>41</v>
      </c>
      <c r="G109" s="8" t="s">
        <v>29</v>
      </c>
      <c r="H109" s="2" t="s">
        <v>30</v>
      </c>
      <c r="I109" s="2" t="s">
        <v>31</v>
      </c>
      <c r="J109" s="2">
        <v>126337.0</v>
      </c>
      <c r="K109" s="2">
        <v>325.0</v>
      </c>
      <c r="L109" s="2">
        <v>51394.0</v>
      </c>
      <c r="M109" s="2">
        <v>117635.0</v>
      </c>
      <c r="N109" s="2">
        <v>5.0</v>
      </c>
      <c r="O109" s="3">
        <v>1487.088288</v>
      </c>
      <c r="P109" s="7" t="str">
        <f>VLOOKUP(A109,'New Data'!A:E,2,FALSE)</f>
        <v>Female</v>
      </c>
      <c r="Q109" s="7">
        <f>VLOOKUP(A109,'New Data'!A:E,3,FALSE)</f>
        <v>53</v>
      </c>
      <c r="R109" s="7" t="str">
        <f>VLOOKUP(A109,'New Data'!A:E,4,FALSE)</f>
        <v>Arkansas</v>
      </c>
      <c r="S109" s="9">
        <f>VLOOKUP(A109,'New Data'!A:E,5,FALSE)</f>
        <v>45330</v>
      </c>
      <c r="T109" s="10">
        <f t="shared" si="3"/>
        <v>297.4176576</v>
      </c>
      <c r="U109" s="11">
        <f t="shared" si="4"/>
        <v>0.002572484704</v>
      </c>
      <c r="V109" s="12">
        <f t="shared" si="5"/>
        <v>4.575656271</v>
      </c>
      <c r="W109" s="10">
        <f t="shared" si="6"/>
        <v>11.77080577</v>
      </c>
      <c r="X109" s="11">
        <f t="shared" si="7"/>
        <v>0.01538461538</v>
      </c>
      <c r="Y109" s="11"/>
    </row>
    <row r="110">
      <c r="A110" s="7" t="str">
        <f t="shared" si="1"/>
        <v>WIAXH5568R</v>
      </c>
      <c r="B110" s="2" t="s">
        <v>1326</v>
      </c>
      <c r="C110" s="7" t="s">
        <v>3159</v>
      </c>
      <c r="D110" s="7" t="str">
        <f t="shared" si="2"/>
        <v>320x50 </v>
      </c>
      <c r="E110" s="2" t="s">
        <v>1328</v>
      </c>
      <c r="F110" s="2" t="s">
        <v>66</v>
      </c>
      <c r="G110" s="8" t="s">
        <v>1329</v>
      </c>
      <c r="H110" s="2" t="s">
        <v>48</v>
      </c>
      <c r="I110" s="2" t="s">
        <v>31</v>
      </c>
      <c r="J110" s="2">
        <v>82916.0</v>
      </c>
      <c r="K110" s="2">
        <v>199.0</v>
      </c>
      <c r="L110" s="2">
        <v>24951.0</v>
      </c>
      <c r="M110" s="2">
        <v>77333.0</v>
      </c>
      <c r="N110" s="2">
        <v>12.0</v>
      </c>
      <c r="O110" s="3">
        <v>1584.821247</v>
      </c>
      <c r="P110" s="7" t="str">
        <f>VLOOKUP(A110,'New Data'!A:E,2,FALSE)</f>
        <v>Female</v>
      </c>
      <c r="Q110" s="7">
        <f>VLOOKUP(A110,'New Data'!A:E,3,FALSE)</f>
        <v>26</v>
      </c>
      <c r="R110" s="7" t="str">
        <f>VLOOKUP(A110,'New Data'!A:E,4,FALSE)</f>
        <v>Delaware</v>
      </c>
      <c r="S110" s="9">
        <f>VLOOKUP(A110,'New Data'!A:E,5,FALSE)</f>
        <v>45495</v>
      </c>
      <c r="T110" s="10">
        <f t="shared" si="3"/>
        <v>132.0684373</v>
      </c>
      <c r="U110" s="11">
        <f t="shared" si="4"/>
        <v>0.002400019297</v>
      </c>
      <c r="V110" s="12">
        <f t="shared" si="5"/>
        <v>7.963925864</v>
      </c>
      <c r="W110" s="10">
        <f t="shared" si="6"/>
        <v>19.11357575</v>
      </c>
      <c r="X110" s="11">
        <f t="shared" si="7"/>
        <v>0.06030150754</v>
      </c>
      <c r="Y110" s="11"/>
    </row>
    <row r="111">
      <c r="A111" s="7" t="str">
        <f t="shared" si="1"/>
        <v>INIEJ5776C</v>
      </c>
      <c r="B111" s="2" t="s">
        <v>2015</v>
      </c>
      <c r="C111" s="7" t="s">
        <v>3147</v>
      </c>
      <c r="D111" s="7" t="str">
        <f t="shared" si="2"/>
        <v>300x250 </v>
      </c>
      <c r="E111" s="2" t="s">
        <v>2017</v>
      </c>
      <c r="F111" s="2" t="s">
        <v>28</v>
      </c>
      <c r="G111" s="8" t="s">
        <v>2018</v>
      </c>
      <c r="H111" s="2" t="s">
        <v>62</v>
      </c>
      <c r="I111" s="2" t="s">
        <v>31</v>
      </c>
      <c r="J111" s="2">
        <v>39705.0</v>
      </c>
      <c r="K111" s="2">
        <v>190.0</v>
      </c>
      <c r="L111" s="2">
        <v>12950.0</v>
      </c>
      <c r="M111" s="2">
        <v>38030.0</v>
      </c>
      <c r="N111" s="2">
        <v>3.0</v>
      </c>
      <c r="O111" s="3">
        <v>1476.419509</v>
      </c>
      <c r="P111" s="7" t="str">
        <f>VLOOKUP(A111,'New Data'!A:E,2,FALSE)</f>
        <v>Female</v>
      </c>
      <c r="Q111" s="7">
        <f>VLOOKUP(A111,'New Data'!A:E,3,FALSE)</f>
        <v>21</v>
      </c>
      <c r="R111" s="7" t="str">
        <f>VLOOKUP(A111,'New Data'!A:E,4,FALSE)</f>
        <v>West Virginia</v>
      </c>
      <c r="S111" s="9">
        <f>VLOOKUP(A111,'New Data'!A:E,5,FALSE)</f>
        <v>45411</v>
      </c>
      <c r="T111" s="10">
        <f t="shared" si="3"/>
        <v>492.1398363</v>
      </c>
      <c r="U111" s="11">
        <f t="shared" si="4"/>
        <v>0.004785291525</v>
      </c>
      <c r="V111" s="12">
        <f t="shared" si="5"/>
        <v>7.770628995</v>
      </c>
      <c r="W111" s="10">
        <f t="shared" si="6"/>
        <v>37.18472507</v>
      </c>
      <c r="X111" s="11">
        <f t="shared" si="7"/>
        <v>0.01578947368</v>
      </c>
      <c r="Y111" s="11"/>
    </row>
    <row r="112">
      <c r="A112" s="7" t="str">
        <f t="shared" si="1"/>
        <v>DPGGD9172J</v>
      </c>
      <c r="B112" s="2" t="s">
        <v>2012</v>
      </c>
      <c r="C112" s="7" t="s">
        <v>459</v>
      </c>
      <c r="D112" s="7" t="str">
        <f t="shared" si="2"/>
        <v>320x50 </v>
      </c>
      <c r="E112" s="2" t="s">
        <v>2014</v>
      </c>
      <c r="F112" s="2" t="s">
        <v>28</v>
      </c>
      <c r="G112" s="8" t="s">
        <v>263</v>
      </c>
      <c r="H112" s="2" t="s">
        <v>48</v>
      </c>
      <c r="I112" s="2" t="s">
        <v>31</v>
      </c>
      <c r="J112" s="2">
        <v>69136.0</v>
      </c>
      <c r="K112" s="2">
        <v>190.0</v>
      </c>
      <c r="L112" s="2">
        <v>40571.0</v>
      </c>
      <c r="M112" s="2">
        <v>63614.0</v>
      </c>
      <c r="N112" s="2">
        <v>3.0</v>
      </c>
      <c r="O112" s="3">
        <v>1507.946851</v>
      </c>
      <c r="P112" s="7" t="str">
        <f>VLOOKUP(A112,'New Data'!A:E,2,FALSE)</f>
        <v>Male</v>
      </c>
      <c r="Q112" s="7">
        <f>VLOOKUP(A112,'New Data'!A:E,3,FALSE)</f>
        <v>60</v>
      </c>
      <c r="R112" s="7" t="str">
        <f>VLOOKUP(A112,'New Data'!A:E,4,FALSE)</f>
        <v>Florida</v>
      </c>
      <c r="S112" s="9">
        <f>VLOOKUP(A112,'New Data'!A:E,5,FALSE)</f>
        <v>45534</v>
      </c>
      <c r="T112" s="10">
        <f t="shared" si="3"/>
        <v>502.6489503</v>
      </c>
      <c r="U112" s="11">
        <f t="shared" si="4"/>
        <v>0.002748206434</v>
      </c>
      <c r="V112" s="12">
        <f t="shared" si="5"/>
        <v>7.936562374</v>
      </c>
      <c r="W112" s="10">
        <f t="shared" si="6"/>
        <v>21.81131178</v>
      </c>
      <c r="X112" s="11">
        <f t="shared" si="7"/>
        <v>0.01578947368</v>
      </c>
      <c r="Y112" s="11"/>
    </row>
    <row r="113">
      <c r="A113" s="7" t="str">
        <f t="shared" si="1"/>
        <v>IXQEK3844N</v>
      </c>
      <c r="B113" s="2" t="s">
        <v>2010</v>
      </c>
      <c r="C113" s="26" t="s">
        <v>3129</v>
      </c>
      <c r="D113" s="7" t="str">
        <f t="shared" si="2"/>
        <v>300x250 </v>
      </c>
      <c r="E113" s="2" t="s">
        <v>864</v>
      </c>
      <c r="F113" s="2" t="s">
        <v>36</v>
      </c>
      <c r="G113" s="8" t="s">
        <v>93</v>
      </c>
      <c r="H113" s="2" t="s">
        <v>30</v>
      </c>
      <c r="I113" s="2" t="s">
        <v>31</v>
      </c>
      <c r="J113" s="2">
        <v>286998.0</v>
      </c>
      <c r="K113" s="2">
        <v>815.0</v>
      </c>
      <c r="L113" s="2">
        <v>61586.0</v>
      </c>
      <c r="M113" s="2">
        <v>247500.0</v>
      </c>
      <c r="N113" s="2">
        <v>13.0</v>
      </c>
      <c r="O113" s="3">
        <v>6395.550624</v>
      </c>
      <c r="P113" s="7" t="str">
        <f>VLOOKUP(A113,'New Data'!A:E,2,FALSE)</f>
        <v>Male</v>
      </c>
      <c r="Q113" s="7">
        <f>VLOOKUP(A113,'New Data'!A:E,3,FALSE)</f>
        <v>18</v>
      </c>
      <c r="R113" s="7" t="str">
        <f>VLOOKUP(A113,'New Data'!A:E,4,FALSE)</f>
        <v>Indiana</v>
      </c>
      <c r="S113" s="9">
        <f>VLOOKUP(A113,'New Data'!A:E,5,FALSE)</f>
        <v>45508</v>
      </c>
      <c r="T113" s="10">
        <f t="shared" si="3"/>
        <v>491.9654326</v>
      </c>
      <c r="U113" s="11">
        <f t="shared" si="4"/>
        <v>0.002839741043</v>
      </c>
      <c r="V113" s="12">
        <f t="shared" si="5"/>
        <v>7.847301379</v>
      </c>
      <c r="W113" s="10">
        <f t="shared" si="6"/>
        <v>22.28430381</v>
      </c>
      <c r="X113" s="11">
        <f t="shared" si="7"/>
        <v>0.01595092025</v>
      </c>
      <c r="Y113" s="11"/>
    </row>
    <row r="114">
      <c r="A114" s="7" t="str">
        <f t="shared" si="1"/>
        <v>VSEBV0477I</v>
      </c>
      <c r="B114" s="2" t="s">
        <v>2008</v>
      </c>
      <c r="C114" s="7" t="s">
        <v>3131</v>
      </c>
      <c r="D114" s="7" t="str">
        <f t="shared" si="2"/>
        <v>320x50 </v>
      </c>
      <c r="E114" s="2" t="s">
        <v>1560</v>
      </c>
      <c r="F114" s="2" t="s">
        <v>36</v>
      </c>
      <c r="G114" s="8" t="s">
        <v>387</v>
      </c>
      <c r="H114" s="2" t="s">
        <v>135</v>
      </c>
      <c r="I114" s="2" t="s">
        <v>31</v>
      </c>
      <c r="J114" s="2">
        <v>171575.0</v>
      </c>
      <c r="K114" s="2">
        <v>499.0</v>
      </c>
      <c r="L114" s="2">
        <v>101487.0</v>
      </c>
      <c r="M114" s="2">
        <v>136036.0</v>
      </c>
      <c r="N114" s="2">
        <v>8.0</v>
      </c>
      <c r="O114" s="3">
        <v>1658.332426</v>
      </c>
      <c r="P114" s="7" t="str">
        <f>VLOOKUP(A114,'New Data'!A:E,2,FALSE)</f>
        <v>Female</v>
      </c>
      <c r="Q114" s="7">
        <f>VLOOKUP(A114,'New Data'!A:E,3,FALSE)</f>
        <v>37</v>
      </c>
      <c r="R114" s="7" t="str">
        <f>VLOOKUP(A114,'New Data'!A:E,4,FALSE)</f>
        <v>Delaware</v>
      </c>
      <c r="S114" s="9">
        <f>VLOOKUP(A114,'New Data'!A:E,5,FALSE)</f>
        <v>45213</v>
      </c>
      <c r="T114" s="10">
        <f t="shared" si="3"/>
        <v>207.2915533</v>
      </c>
      <c r="U114" s="11">
        <f t="shared" si="4"/>
        <v>0.002908349118</v>
      </c>
      <c r="V114" s="12">
        <f t="shared" si="5"/>
        <v>3.323311475</v>
      </c>
      <c r="W114" s="10">
        <f t="shared" si="6"/>
        <v>9.665349999</v>
      </c>
      <c r="X114" s="11">
        <f t="shared" si="7"/>
        <v>0.01603206413</v>
      </c>
      <c r="Y114" s="11"/>
    </row>
    <row r="115">
      <c r="A115" s="7" t="str">
        <f t="shared" si="1"/>
        <v>YFRQE4602U</v>
      </c>
      <c r="B115" s="2" t="s">
        <v>2005</v>
      </c>
      <c r="C115" s="7" t="s">
        <v>3133</v>
      </c>
      <c r="D115" s="7" t="str">
        <f t="shared" si="2"/>
        <v>300x250 </v>
      </c>
      <c r="E115" s="2" t="s">
        <v>2007</v>
      </c>
      <c r="F115" s="2" t="s">
        <v>36</v>
      </c>
      <c r="G115" s="8" t="s">
        <v>449</v>
      </c>
      <c r="H115" s="2" t="s">
        <v>139</v>
      </c>
      <c r="I115" s="2" t="s">
        <v>31</v>
      </c>
      <c r="J115" s="2">
        <v>1767940.0</v>
      </c>
      <c r="K115" s="2">
        <v>4852.0</v>
      </c>
      <c r="L115" s="2">
        <v>881525.0</v>
      </c>
      <c r="M115" s="2">
        <v>1550866.0</v>
      </c>
      <c r="N115" s="2">
        <v>78.0</v>
      </c>
      <c r="O115" s="3">
        <v>7511.656191</v>
      </c>
      <c r="P115" s="7" t="str">
        <f>VLOOKUP(A115,'New Data'!A:E,2,FALSE)</f>
        <v>Male</v>
      </c>
      <c r="Q115" s="7">
        <f>VLOOKUP(A115,'New Data'!A:E,3,FALSE)</f>
        <v>35</v>
      </c>
      <c r="R115" s="7" t="str">
        <f>VLOOKUP(A115,'New Data'!A:E,4,FALSE)</f>
        <v>Ohio</v>
      </c>
      <c r="S115" s="9">
        <f>VLOOKUP(A115,'New Data'!A:E,5,FALSE)</f>
        <v>45083</v>
      </c>
      <c r="T115" s="10">
        <f t="shared" si="3"/>
        <v>96.3032845</v>
      </c>
      <c r="U115" s="11">
        <f t="shared" si="4"/>
        <v>0.002744437028</v>
      </c>
      <c r="V115" s="12">
        <f t="shared" si="5"/>
        <v>1.548156676</v>
      </c>
      <c r="W115" s="10">
        <f t="shared" si="6"/>
        <v>4.248818507</v>
      </c>
      <c r="X115" s="11">
        <f t="shared" si="7"/>
        <v>0.01607584501</v>
      </c>
      <c r="Y115" s="11"/>
    </row>
    <row r="116">
      <c r="A116" s="7" t="str">
        <f t="shared" si="1"/>
        <v>ZHEWP3598B</v>
      </c>
      <c r="B116" s="2" t="s">
        <v>2002</v>
      </c>
      <c r="C116" s="7" t="s">
        <v>923</v>
      </c>
      <c r="D116" s="7" t="str">
        <f t="shared" si="2"/>
        <v>300x250 </v>
      </c>
      <c r="E116" s="2" t="s">
        <v>2004</v>
      </c>
      <c r="F116" s="2" t="s">
        <v>28</v>
      </c>
      <c r="G116" s="8" t="s">
        <v>181</v>
      </c>
      <c r="H116" s="2" t="s">
        <v>786</v>
      </c>
      <c r="I116" s="2" t="s">
        <v>31</v>
      </c>
      <c r="J116" s="2">
        <v>908899.0</v>
      </c>
      <c r="K116" s="2">
        <v>1984.0</v>
      </c>
      <c r="L116" s="2">
        <v>644697.0</v>
      </c>
      <c r="M116" s="2">
        <v>853964.0</v>
      </c>
      <c r="N116" s="2">
        <v>32.0</v>
      </c>
      <c r="O116" s="3">
        <v>5181.087383</v>
      </c>
      <c r="P116" s="7" t="str">
        <f>VLOOKUP(A116,'New Data'!A:E,2,FALSE)</f>
        <v>Female</v>
      </c>
      <c r="Q116" s="7">
        <f>VLOOKUP(A116,'New Data'!A:E,3,FALSE)</f>
        <v>26</v>
      </c>
      <c r="R116" s="7" t="str">
        <f>VLOOKUP(A116,'New Data'!A:E,4,FALSE)</f>
        <v>Florida</v>
      </c>
      <c r="S116" s="9">
        <f>VLOOKUP(A116,'New Data'!A:E,5,FALSE)</f>
        <v>44940</v>
      </c>
      <c r="T116" s="10">
        <f t="shared" si="3"/>
        <v>161.9089807</v>
      </c>
      <c r="U116" s="11">
        <f t="shared" si="4"/>
        <v>0.002182860802</v>
      </c>
      <c r="V116" s="12">
        <f t="shared" si="5"/>
        <v>2.611435173</v>
      </c>
      <c r="W116" s="10">
        <f t="shared" si="6"/>
        <v>5.700399476</v>
      </c>
      <c r="X116" s="11">
        <f t="shared" si="7"/>
        <v>0.01612903226</v>
      </c>
      <c r="Y116" s="11"/>
    </row>
    <row r="117">
      <c r="A117" s="7" t="str">
        <f t="shared" si="1"/>
        <v>NWLOJ3636X</v>
      </c>
      <c r="B117" s="2" t="s">
        <v>1999</v>
      </c>
      <c r="C117" s="7" t="s">
        <v>3147</v>
      </c>
      <c r="D117" s="7" t="str">
        <f t="shared" si="2"/>
        <v>300x50 </v>
      </c>
      <c r="E117" s="2" t="s">
        <v>2001</v>
      </c>
      <c r="F117" s="2" t="s">
        <v>41</v>
      </c>
      <c r="G117" s="8" t="s">
        <v>157</v>
      </c>
      <c r="H117" s="2" t="s">
        <v>30</v>
      </c>
      <c r="I117" s="2" t="s">
        <v>31</v>
      </c>
      <c r="J117" s="2">
        <v>84306.0</v>
      </c>
      <c r="K117" s="2">
        <v>185.0</v>
      </c>
      <c r="L117" s="2">
        <v>45376.0</v>
      </c>
      <c r="M117" s="2">
        <v>79935.0</v>
      </c>
      <c r="N117" s="2">
        <v>3.0</v>
      </c>
      <c r="O117" s="3">
        <v>1809.590961</v>
      </c>
      <c r="P117" s="7" t="str">
        <f>VLOOKUP(A117,'New Data'!A:E,2,FALSE)</f>
        <v>Female</v>
      </c>
      <c r="Q117" s="7">
        <f>VLOOKUP(A117,'New Data'!A:E,3,FALSE)</f>
        <v>63</v>
      </c>
      <c r="R117" s="7" t="str">
        <f>VLOOKUP(A117,'New Data'!A:E,4,FALSE)</f>
        <v>Texas</v>
      </c>
      <c r="S117" s="9">
        <f>VLOOKUP(A117,'New Data'!A:E,5,FALSE)</f>
        <v>45407</v>
      </c>
      <c r="T117" s="10">
        <f t="shared" si="3"/>
        <v>603.196987</v>
      </c>
      <c r="U117" s="11">
        <f t="shared" si="4"/>
        <v>0.002194387114</v>
      </c>
      <c r="V117" s="12">
        <f t="shared" si="5"/>
        <v>9.781572762</v>
      </c>
      <c r="W117" s="10">
        <f t="shared" si="6"/>
        <v>21.46455722</v>
      </c>
      <c r="X117" s="11">
        <f t="shared" si="7"/>
        <v>0.01621621622</v>
      </c>
      <c r="Y117" s="11"/>
    </row>
    <row r="118">
      <c r="A118" s="7" t="str">
        <f t="shared" si="1"/>
        <v>VQKIZ8502W</v>
      </c>
      <c r="B118" s="2" t="s">
        <v>1996</v>
      </c>
      <c r="C118" s="7" t="s">
        <v>3128</v>
      </c>
      <c r="D118" s="7" t="str">
        <f t="shared" si="2"/>
        <v>300x250 </v>
      </c>
      <c r="E118" s="2" t="s">
        <v>1998</v>
      </c>
      <c r="F118" s="2" t="s">
        <v>36</v>
      </c>
      <c r="G118" s="8" t="s">
        <v>871</v>
      </c>
      <c r="H118" s="2" t="s">
        <v>62</v>
      </c>
      <c r="I118" s="2" t="s">
        <v>31</v>
      </c>
      <c r="J118" s="2">
        <v>180353.0</v>
      </c>
      <c r="K118" s="2">
        <v>471.0</v>
      </c>
      <c r="L118" s="2">
        <v>67637.0</v>
      </c>
      <c r="M118" s="2">
        <v>145416.0</v>
      </c>
      <c r="N118" s="2">
        <v>8.0</v>
      </c>
      <c r="O118" s="3">
        <v>1720.881985</v>
      </c>
      <c r="P118" s="7" t="str">
        <f>VLOOKUP(A118,'New Data'!A:E,2,FALSE)</f>
        <v>Female</v>
      </c>
      <c r="Q118" s="7">
        <f>VLOOKUP(A118,'New Data'!A:E,3,FALSE)</f>
        <v>27</v>
      </c>
      <c r="R118" s="7" t="str">
        <f>VLOOKUP(A118,'New Data'!A:E,4,FALSE)</f>
        <v>North Carolina</v>
      </c>
      <c r="S118" s="9">
        <f>VLOOKUP(A118,'New Data'!A:E,5,FALSE)</f>
        <v>45302</v>
      </c>
      <c r="T118" s="10">
        <f t="shared" si="3"/>
        <v>215.1102481</v>
      </c>
      <c r="U118" s="11">
        <f t="shared" si="4"/>
        <v>0.002611545136</v>
      </c>
      <c r="V118" s="12">
        <f t="shared" si="5"/>
        <v>3.653677251</v>
      </c>
      <c r="W118" s="10">
        <f t="shared" si="6"/>
        <v>9.541743054</v>
      </c>
      <c r="X118" s="11">
        <f t="shared" si="7"/>
        <v>0.016985138</v>
      </c>
      <c r="Y118" s="11"/>
    </row>
    <row r="119">
      <c r="A119" s="7" t="str">
        <f t="shared" si="1"/>
        <v>PAIWC8906L</v>
      </c>
      <c r="B119" s="2" t="s">
        <v>1993</v>
      </c>
      <c r="C119" s="7" t="s">
        <v>3136</v>
      </c>
      <c r="D119" s="7" t="str">
        <f t="shared" si="2"/>
        <v>300x250 </v>
      </c>
      <c r="E119" s="2" t="s">
        <v>1995</v>
      </c>
      <c r="F119" s="2" t="s">
        <v>66</v>
      </c>
      <c r="G119" s="8" t="s">
        <v>181</v>
      </c>
      <c r="H119" s="2" t="s">
        <v>48</v>
      </c>
      <c r="I119" s="2" t="s">
        <v>31</v>
      </c>
      <c r="J119" s="2">
        <v>728841.0</v>
      </c>
      <c r="K119" s="2">
        <v>2174.0</v>
      </c>
      <c r="L119" s="2">
        <v>424340.0</v>
      </c>
      <c r="M119" s="2">
        <v>634059.0</v>
      </c>
      <c r="N119" s="2">
        <v>37.0</v>
      </c>
      <c r="O119" s="3">
        <v>8054.141368</v>
      </c>
      <c r="P119" s="7" t="str">
        <f>VLOOKUP(A119,'New Data'!A:E,2,FALSE)</f>
        <v>Male</v>
      </c>
      <c r="Q119" s="7">
        <f>VLOOKUP(A119,'New Data'!A:E,3,FALSE)</f>
        <v>41</v>
      </c>
      <c r="R119" s="7" t="str">
        <f>VLOOKUP(A119,'New Data'!A:E,4,FALSE)</f>
        <v>Vermont</v>
      </c>
      <c r="S119" s="9">
        <f>VLOOKUP(A119,'New Data'!A:E,5,FALSE)</f>
        <v>45438</v>
      </c>
      <c r="T119" s="10">
        <f t="shared" si="3"/>
        <v>217.6794964</v>
      </c>
      <c r="U119" s="11">
        <f t="shared" si="4"/>
        <v>0.002982817926</v>
      </c>
      <c r="V119" s="12">
        <f t="shared" si="5"/>
        <v>3.704756839</v>
      </c>
      <c r="W119" s="10">
        <f t="shared" si="6"/>
        <v>11.05061511</v>
      </c>
      <c r="X119" s="11">
        <f t="shared" si="7"/>
        <v>0.01701931923</v>
      </c>
      <c r="Y119" s="11"/>
    </row>
    <row r="120">
      <c r="A120" s="7" t="str">
        <f t="shared" si="1"/>
        <v>ABWXM0805N</v>
      </c>
      <c r="B120" s="2" t="s">
        <v>1990</v>
      </c>
      <c r="C120" s="7" t="s">
        <v>3128</v>
      </c>
      <c r="D120" s="7" t="str">
        <f t="shared" si="2"/>
        <v>300x50 </v>
      </c>
      <c r="E120" s="2" t="s">
        <v>1992</v>
      </c>
      <c r="F120" s="2" t="s">
        <v>28</v>
      </c>
      <c r="G120" s="8" t="s">
        <v>1555</v>
      </c>
      <c r="H120" s="2" t="s">
        <v>62</v>
      </c>
      <c r="I120" s="2" t="s">
        <v>31</v>
      </c>
      <c r="J120" s="2">
        <v>114723.0</v>
      </c>
      <c r="K120" s="2">
        <v>350.0</v>
      </c>
      <c r="L120" s="2">
        <v>14623.0</v>
      </c>
      <c r="M120" s="2">
        <v>92063.0</v>
      </c>
      <c r="N120" s="2">
        <v>6.0</v>
      </c>
      <c r="O120" s="3">
        <v>4742.008637</v>
      </c>
      <c r="P120" s="14" t="str">
        <f>VLOOKUP(A120,'New Data'!$A:$E,2,FALSE)</f>
        <v>Female</v>
      </c>
      <c r="Q120" s="7">
        <f>VLOOKUP(A120,'New Data'!A:E,3,FALSE)</f>
        <v>62</v>
      </c>
      <c r="R120" s="7" t="str">
        <f>VLOOKUP(A120,'New Data'!A:E,4,FALSE)</f>
        <v>Arkansas</v>
      </c>
      <c r="S120" s="9">
        <f>VLOOKUP(A120,'New Data'!A:E,5,FALSE)</f>
        <v>45553</v>
      </c>
      <c r="T120" s="10">
        <f t="shared" si="3"/>
        <v>790.3347728</v>
      </c>
      <c r="U120" s="11">
        <f t="shared" si="4"/>
        <v>0.003050826774</v>
      </c>
      <c r="V120" s="12">
        <f t="shared" si="5"/>
        <v>13.54859611</v>
      </c>
      <c r="W120" s="10">
        <f t="shared" si="6"/>
        <v>41.33441975</v>
      </c>
      <c r="X120" s="11">
        <f t="shared" si="7"/>
        <v>0.01714285714</v>
      </c>
      <c r="Y120" s="11"/>
    </row>
    <row r="121">
      <c r="A121" s="7" t="str">
        <f t="shared" si="1"/>
        <v>CCRNM8255N</v>
      </c>
      <c r="B121" s="2" t="s">
        <v>1987</v>
      </c>
      <c r="C121" s="7" t="s">
        <v>3142</v>
      </c>
      <c r="D121" s="7" t="str">
        <f t="shared" si="2"/>
        <v>300x250 </v>
      </c>
      <c r="E121" s="2" t="s">
        <v>1989</v>
      </c>
      <c r="F121" s="2" t="s">
        <v>41</v>
      </c>
      <c r="G121" s="8" t="s">
        <v>371</v>
      </c>
      <c r="H121" s="2" t="s">
        <v>62</v>
      </c>
      <c r="I121" s="2" t="s">
        <v>31</v>
      </c>
      <c r="J121" s="2">
        <v>67752.0</v>
      </c>
      <c r="K121" s="2">
        <v>174.0</v>
      </c>
      <c r="L121" s="2">
        <v>47126.0</v>
      </c>
      <c r="M121" s="2">
        <v>65080.0</v>
      </c>
      <c r="N121" s="2">
        <v>3.0</v>
      </c>
      <c r="O121" s="3">
        <v>1557.01573</v>
      </c>
      <c r="P121" s="7" t="str">
        <f>VLOOKUP(A121,'New Data'!A:E,2,FALSE)</f>
        <v>Male</v>
      </c>
      <c r="Q121" s="7">
        <f>VLOOKUP(A121,'New Data'!A:E,3,FALSE)</f>
        <v>29</v>
      </c>
      <c r="R121" s="7" t="str">
        <f>VLOOKUP(A121,'New Data'!A:E,4,FALSE)</f>
        <v>Pennsylvania</v>
      </c>
      <c r="S121" s="9">
        <f>VLOOKUP(A121,'New Data'!A:E,5,FALSE)</f>
        <v>45207</v>
      </c>
      <c r="T121" s="10">
        <f t="shared" si="3"/>
        <v>519.0052433</v>
      </c>
      <c r="U121" s="11">
        <f t="shared" si="4"/>
        <v>0.002568189869</v>
      </c>
      <c r="V121" s="12">
        <f t="shared" si="5"/>
        <v>8.948366264</v>
      </c>
      <c r="W121" s="10">
        <f t="shared" si="6"/>
        <v>22.98110358</v>
      </c>
      <c r="X121" s="11">
        <f t="shared" si="7"/>
        <v>0.01724137931</v>
      </c>
      <c r="Y121" s="11"/>
    </row>
    <row r="122">
      <c r="A122" s="7" t="str">
        <f t="shared" si="1"/>
        <v>DIVZD4914F</v>
      </c>
      <c r="B122" s="2" t="s">
        <v>1985</v>
      </c>
      <c r="C122" s="7" t="s">
        <v>3145</v>
      </c>
      <c r="D122" s="7" t="str">
        <f t="shared" si="2"/>
        <v>300x250 </v>
      </c>
      <c r="E122" s="2" t="s">
        <v>1843</v>
      </c>
      <c r="F122" s="2" t="s">
        <v>41</v>
      </c>
      <c r="G122" s="8" t="s">
        <v>29</v>
      </c>
      <c r="H122" s="2" t="s">
        <v>30</v>
      </c>
      <c r="I122" s="2" t="s">
        <v>31</v>
      </c>
      <c r="J122" s="2">
        <v>262807.0</v>
      </c>
      <c r="K122" s="2">
        <v>684.0</v>
      </c>
      <c r="L122" s="2">
        <v>109871.0</v>
      </c>
      <c r="M122" s="2">
        <v>236426.0</v>
      </c>
      <c r="N122" s="2">
        <v>12.0</v>
      </c>
      <c r="O122" s="3">
        <v>5150.468923</v>
      </c>
      <c r="P122" s="7" t="str">
        <f>VLOOKUP(A122,'New Data'!A:E,2,FALSE)</f>
        <v>Male</v>
      </c>
      <c r="Q122" s="7">
        <f>VLOOKUP(A122,'New Data'!A:E,3,FALSE)</f>
        <v>61</v>
      </c>
      <c r="R122" s="7" t="str">
        <f>VLOOKUP(A122,'New Data'!A:E,4,FALSE)</f>
        <v>North Dakota</v>
      </c>
      <c r="S122" s="9">
        <f>VLOOKUP(A122,'New Data'!A:E,5,FALSE)</f>
        <v>45375</v>
      </c>
      <c r="T122" s="10">
        <f t="shared" si="3"/>
        <v>429.2057436</v>
      </c>
      <c r="U122" s="11">
        <f t="shared" si="4"/>
        <v>0.002602670401</v>
      </c>
      <c r="V122" s="12">
        <f t="shared" si="5"/>
        <v>7.529925326</v>
      </c>
      <c r="W122" s="10">
        <f t="shared" si="6"/>
        <v>19.59791377</v>
      </c>
      <c r="X122" s="11">
        <f t="shared" si="7"/>
        <v>0.01754385965</v>
      </c>
      <c r="Y122" s="11"/>
    </row>
    <row r="123">
      <c r="A123" s="7" t="str">
        <f t="shared" si="1"/>
        <v>MNVGC8599B</v>
      </c>
      <c r="B123" s="2" t="s">
        <v>1982</v>
      </c>
      <c r="C123" s="7" t="s">
        <v>3152</v>
      </c>
      <c r="D123" s="7" t="str">
        <f t="shared" si="2"/>
        <v>300x250 </v>
      </c>
      <c r="E123" s="2" t="s">
        <v>1984</v>
      </c>
      <c r="F123" s="2" t="s">
        <v>28</v>
      </c>
      <c r="G123" s="8" t="s">
        <v>114</v>
      </c>
      <c r="H123" s="2" t="s">
        <v>48</v>
      </c>
      <c r="I123" s="2" t="s">
        <v>43</v>
      </c>
      <c r="J123" s="2">
        <v>49412.0</v>
      </c>
      <c r="K123" s="2">
        <v>170.0</v>
      </c>
      <c r="L123" s="2">
        <v>22155.0</v>
      </c>
      <c r="M123" s="2">
        <v>43802.0</v>
      </c>
      <c r="N123" s="2">
        <v>3.0</v>
      </c>
      <c r="O123" s="3">
        <v>1595.659466</v>
      </c>
      <c r="P123" s="7" t="str">
        <f>VLOOKUP(A123,'New Data'!A:E,2,FALSE)</f>
        <v>Male</v>
      </c>
      <c r="Q123" s="7">
        <f>VLOOKUP(A123,'New Data'!A:E,3,FALSE)</f>
        <v>36</v>
      </c>
      <c r="R123" s="7" t="str">
        <f>VLOOKUP(A123,'New Data'!A:E,4,FALSE)</f>
        <v>Alabama</v>
      </c>
      <c r="S123" s="9">
        <f>VLOOKUP(A123,'New Data'!A:E,5,FALSE)</f>
        <v>45220</v>
      </c>
      <c r="T123" s="10">
        <f t="shared" si="3"/>
        <v>531.8864887</v>
      </c>
      <c r="U123" s="11">
        <f t="shared" si="4"/>
        <v>0.003440459807</v>
      </c>
      <c r="V123" s="12">
        <f t="shared" si="5"/>
        <v>9.386232153</v>
      </c>
      <c r="W123" s="10">
        <f t="shared" si="6"/>
        <v>32.29295446</v>
      </c>
      <c r="X123" s="11">
        <f t="shared" si="7"/>
        <v>0.01764705882</v>
      </c>
      <c r="Y123" s="11"/>
    </row>
    <row r="124">
      <c r="A124" s="7" t="str">
        <f t="shared" si="1"/>
        <v>XLGLF3015N</v>
      </c>
      <c r="B124" s="2" t="s">
        <v>1979</v>
      </c>
      <c r="C124" s="7" t="s">
        <v>3140</v>
      </c>
      <c r="D124" s="7" t="str">
        <f t="shared" si="2"/>
        <v>300x250 </v>
      </c>
      <c r="E124" s="2" t="s">
        <v>1981</v>
      </c>
      <c r="F124" s="2" t="s">
        <v>66</v>
      </c>
      <c r="G124" s="8" t="s">
        <v>475</v>
      </c>
      <c r="H124" s="2" t="s">
        <v>48</v>
      </c>
      <c r="I124" s="2" t="s">
        <v>31</v>
      </c>
      <c r="J124" s="2">
        <v>83537.0</v>
      </c>
      <c r="K124" s="2">
        <v>222.0</v>
      </c>
      <c r="L124" s="2">
        <v>67987.0</v>
      </c>
      <c r="M124" s="2">
        <v>79409.0</v>
      </c>
      <c r="N124" s="2">
        <v>4.0</v>
      </c>
      <c r="O124" s="3">
        <v>1761.079323</v>
      </c>
      <c r="P124" s="7" t="str">
        <f>VLOOKUP(A124,'New Data'!A:E,2,FALSE)</f>
        <v>Female</v>
      </c>
      <c r="Q124" s="7">
        <f>VLOOKUP(A124,'New Data'!A:E,3,FALSE)</f>
        <v>54</v>
      </c>
      <c r="R124" s="7" t="str">
        <f>VLOOKUP(A124,'New Data'!A:E,4,FALSE)</f>
        <v>Alabama</v>
      </c>
      <c r="S124" s="9">
        <f>VLOOKUP(A124,'New Data'!A:E,5,FALSE)</f>
        <v>45169</v>
      </c>
      <c r="T124" s="10">
        <f t="shared" si="3"/>
        <v>440.2698308</v>
      </c>
      <c r="U124" s="11">
        <f t="shared" si="4"/>
        <v>0.002657505058</v>
      </c>
      <c r="V124" s="12">
        <f t="shared" si="5"/>
        <v>7.932789743</v>
      </c>
      <c r="W124" s="10">
        <f t="shared" si="6"/>
        <v>21.08142886</v>
      </c>
      <c r="X124" s="11">
        <f t="shared" si="7"/>
        <v>0.01801801802</v>
      </c>
      <c r="Y124" s="11"/>
    </row>
    <row r="125">
      <c r="A125" s="7" t="str">
        <f t="shared" si="1"/>
        <v>XOUNU4391H</v>
      </c>
      <c r="B125" s="2" t="s">
        <v>1976</v>
      </c>
      <c r="C125" s="7" t="s">
        <v>3154</v>
      </c>
      <c r="D125" s="7" t="str">
        <f t="shared" si="2"/>
        <v>320x50 </v>
      </c>
      <c r="E125" s="2" t="s">
        <v>1978</v>
      </c>
      <c r="F125" s="2" t="s">
        <v>41</v>
      </c>
      <c r="G125" s="8" t="s">
        <v>29</v>
      </c>
      <c r="H125" s="2" t="s">
        <v>30</v>
      </c>
      <c r="I125" s="2" t="s">
        <v>31</v>
      </c>
      <c r="J125" s="2">
        <v>405957.0</v>
      </c>
      <c r="K125" s="2">
        <v>874.0</v>
      </c>
      <c r="L125" s="2">
        <v>204189.0</v>
      </c>
      <c r="M125" s="2">
        <v>385654.0</v>
      </c>
      <c r="N125" s="2">
        <v>16.0</v>
      </c>
      <c r="O125" s="3">
        <v>5864.126493</v>
      </c>
      <c r="P125" s="7" t="str">
        <f>VLOOKUP(A125,'New Data'!A:E,2,FALSE)</f>
        <v>Female</v>
      </c>
      <c r="Q125" s="7">
        <f>VLOOKUP(A125,'New Data'!A:E,3,FALSE)</f>
        <v>60</v>
      </c>
      <c r="R125" s="7" t="str">
        <f>VLOOKUP(A125,'New Data'!A:E,4,FALSE)</f>
        <v>Maryland</v>
      </c>
      <c r="S125" s="9">
        <f>VLOOKUP(A125,'New Data'!A:E,5,FALSE)</f>
        <v>45487</v>
      </c>
      <c r="T125" s="10">
        <f t="shared" si="3"/>
        <v>366.5079058</v>
      </c>
      <c r="U125" s="11">
        <f t="shared" si="4"/>
        <v>0.00215293738</v>
      </c>
      <c r="V125" s="12">
        <f t="shared" si="5"/>
        <v>6.70952688</v>
      </c>
      <c r="W125" s="10">
        <f t="shared" si="6"/>
        <v>14.44519122</v>
      </c>
      <c r="X125" s="11">
        <f t="shared" si="7"/>
        <v>0.01830663616</v>
      </c>
      <c r="Y125" s="11"/>
    </row>
    <row r="126">
      <c r="A126" s="7" t="str">
        <f t="shared" si="1"/>
        <v>RLBQR3041X</v>
      </c>
      <c r="B126" s="2" t="s">
        <v>1973</v>
      </c>
      <c r="C126" s="7" t="s">
        <v>3160</v>
      </c>
      <c r="D126" s="7" t="str">
        <f t="shared" si="2"/>
        <v>300x50 </v>
      </c>
      <c r="E126" s="2" t="s">
        <v>1975</v>
      </c>
      <c r="F126" s="2" t="s">
        <v>66</v>
      </c>
      <c r="G126" s="8" t="s">
        <v>263</v>
      </c>
      <c r="H126" s="2" t="s">
        <v>30</v>
      </c>
      <c r="I126" s="2" t="s">
        <v>31</v>
      </c>
      <c r="J126" s="2">
        <v>100058.0</v>
      </c>
      <c r="K126" s="2">
        <v>435.0</v>
      </c>
      <c r="L126" s="2">
        <v>73422.0</v>
      </c>
      <c r="M126" s="2">
        <v>91976.0</v>
      </c>
      <c r="N126" s="2">
        <v>8.0</v>
      </c>
      <c r="O126" s="3">
        <v>5831.225793</v>
      </c>
      <c r="P126" s="7" t="str">
        <f>VLOOKUP(A126,'New Data'!A:E,2,FALSE)</f>
        <v>Female</v>
      </c>
      <c r="Q126" s="7">
        <f>VLOOKUP(A126,'New Data'!A:E,3,FALSE)</f>
        <v>36</v>
      </c>
      <c r="R126" s="7" t="str">
        <f>VLOOKUP(A126,'New Data'!A:E,4,FALSE)</f>
        <v>Nevada</v>
      </c>
      <c r="S126" s="9">
        <f>VLOOKUP(A126,'New Data'!A:E,5,FALSE)</f>
        <v>45016</v>
      </c>
      <c r="T126" s="10">
        <f t="shared" si="3"/>
        <v>728.9032241</v>
      </c>
      <c r="U126" s="11">
        <f t="shared" si="4"/>
        <v>0.004347478462</v>
      </c>
      <c r="V126" s="12">
        <f t="shared" si="5"/>
        <v>13.40511677</v>
      </c>
      <c r="W126" s="10">
        <f t="shared" si="6"/>
        <v>58.27845643</v>
      </c>
      <c r="X126" s="11">
        <f t="shared" si="7"/>
        <v>0.0183908046</v>
      </c>
      <c r="Y126" s="11"/>
    </row>
    <row r="127">
      <c r="A127" s="7" t="str">
        <f t="shared" si="1"/>
        <v>YBMER8440V</v>
      </c>
      <c r="B127" s="2" t="s">
        <v>1970</v>
      </c>
      <c r="C127" s="7" t="s">
        <v>3139</v>
      </c>
      <c r="D127" s="7" t="str">
        <f t="shared" si="2"/>
        <v>320x50 </v>
      </c>
      <c r="E127" s="2" t="s">
        <v>1972</v>
      </c>
      <c r="F127" s="2" t="s">
        <v>36</v>
      </c>
      <c r="G127" s="8" t="s">
        <v>689</v>
      </c>
      <c r="H127" s="2" t="s">
        <v>71</v>
      </c>
      <c r="I127" s="2" t="s">
        <v>31</v>
      </c>
      <c r="J127" s="2">
        <v>481526.0</v>
      </c>
      <c r="K127" s="2">
        <v>1235.0</v>
      </c>
      <c r="L127" s="2">
        <v>396802.0</v>
      </c>
      <c r="M127" s="2">
        <v>437639.0</v>
      </c>
      <c r="N127" s="2">
        <v>23.0</v>
      </c>
      <c r="O127" s="3">
        <v>2037.865594</v>
      </c>
      <c r="P127" s="7" t="str">
        <f>VLOOKUP(A127,'New Data'!A:E,2,FALSE)</f>
        <v>Male</v>
      </c>
      <c r="Q127" s="7">
        <f>VLOOKUP(A127,'New Data'!A:E,3,FALSE)</f>
        <v>58</v>
      </c>
      <c r="R127" s="7" t="str">
        <f>VLOOKUP(A127,'New Data'!A:E,4,FALSE)</f>
        <v>Arkansas</v>
      </c>
      <c r="S127" s="9">
        <f>VLOOKUP(A127,'New Data'!A:E,5,FALSE)</f>
        <v>45275</v>
      </c>
      <c r="T127" s="10">
        <f t="shared" si="3"/>
        <v>88.60285191</v>
      </c>
      <c r="U127" s="11">
        <f t="shared" si="4"/>
        <v>0.002564762858</v>
      </c>
      <c r="V127" s="12">
        <f t="shared" si="5"/>
        <v>1.650093598</v>
      </c>
      <c r="W127" s="10">
        <f t="shared" si="6"/>
        <v>4.232098773</v>
      </c>
      <c r="X127" s="11">
        <f t="shared" si="7"/>
        <v>0.01862348178</v>
      </c>
      <c r="Y127" s="11"/>
    </row>
    <row r="128">
      <c r="A128" s="7" t="str">
        <f t="shared" si="1"/>
        <v>WOZNO2145E</v>
      </c>
      <c r="B128" s="2" t="s">
        <v>1967</v>
      </c>
      <c r="C128" s="7" t="s">
        <v>3149</v>
      </c>
      <c r="D128" s="7" t="str">
        <f t="shared" si="2"/>
        <v>300x250 </v>
      </c>
      <c r="E128" s="2" t="s">
        <v>1969</v>
      </c>
      <c r="F128" s="2" t="s">
        <v>28</v>
      </c>
      <c r="G128" s="8" t="s">
        <v>29</v>
      </c>
      <c r="H128" s="2" t="s">
        <v>48</v>
      </c>
      <c r="I128" s="2" t="s">
        <v>43</v>
      </c>
      <c r="J128" s="2">
        <v>63460.0</v>
      </c>
      <c r="K128" s="2">
        <v>212.0</v>
      </c>
      <c r="L128" s="2">
        <v>26978.0</v>
      </c>
      <c r="M128" s="2">
        <v>59516.0</v>
      </c>
      <c r="N128" s="2">
        <v>4.0</v>
      </c>
      <c r="O128" s="3">
        <v>1945.433188</v>
      </c>
      <c r="P128" s="7" t="str">
        <f>VLOOKUP(A128,'New Data'!A:E,2,FALSE)</f>
        <v>Female</v>
      </c>
      <c r="Q128" s="7">
        <f>VLOOKUP(A128,'New Data'!A:E,3,FALSE)</f>
        <v>32</v>
      </c>
      <c r="R128" s="7" t="str">
        <f>VLOOKUP(A128,'New Data'!A:E,4,FALSE)</f>
        <v>Georgia</v>
      </c>
      <c r="S128" s="9">
        <f>VLOOKUP(A128,'New Data'!A:E,5,FALSE)</f>
        <v>45291</v>
      </c>
      <c r="T128" s="10">
        <f t="shared" si="3"/>
        <v>486.358297</v>
      </c>
      <c r="U128" s="11">
        <f t="shared" si="4"/>
        <v>0.003340687047</v>
      </c>
      <c r="V128" s="12">
        <f t="shared" si="5"/>
        <v>9.176571642</v>
      </c>
      <c r="W128" s="10">
        <f t="shared" si="6"/>
        <v>30.65605402</v>
      </c>
      <c r="X128" s="11">
        <f t="shared" si="7"/>
        <v>0.01886792453</v>
      </c>
      <c r="Y128" s="11"/>
    </row>
    <row r="129">
      <c r="A129" s="7" t="str">
        <f t="shared" si="1"/>
        <v>ZKNQP2729Q</v>
      </c>
      <c r="B129" s="2" t="s">
        <v>1965</v>
      </c>
      <c r="C129" s="2" t="s">
        <v>3133</v>
      </c>
      <c r="D129" s="7" t="str">
        <f t="shared" si="2"/>
        <v>320x50 </v>
      </c>
      <c r="E129" s="2" t="s">
        <v>436</v>
      </c>
      <c r="F129" s="2" t="s">
        <v>36</v>
      </c>
      <c r="G129" s="8" t="s">
        <v>29</v>
      </c>
      <c r="H129" s="2" t="s">
        <v>139</v>
      </c>
      <c r="I129" s="2" t="s">
        <v>31</v>
      </c>
      <c r="J129" s="2">
        <v>680912.0</v>
      </c>
      <c r="K129" s="2">
        <v>2000.0</v>
      </c>
      <c r="L129" s="2">
        <v>388915.0</v>
      </c>
      <c r="M129" s="2">
        <v>648524.0</v>
      </c>
      <c r="N129" s="2">
        <v>39.0</v>
      </c>
      <c r="O129" s="3">
        <v>7814.262494</v>
      </c>
      <c r="P129" s="7" t="str">
        <f>VLOOKUP(A129,'New Data'!A:E,2,FALSE)</f>
        <v>Female</v>
      </c>
      <c r="Q129" s="7">
        <f>VLOOKUP(A129,'New Data'!A:E,3,FALSE)</f>
        <v>57</v>
      </c>
      <c r="R129" s="7" t="str">
        <f>VLOOKUP(A129,'New Data'!A:E,4,FALSE)</f>
        <v>Massachusetts</v>
      </c>
      <c r="S129" s="9">
        <f>VLOOKUP(A129,'New Data'!A:E,5,FALSE)</f>
        <v>44955</v>
      </c>
      <c r="T129" s="10">
        <f t="shared" si="3"/>
        <v>200.365705</v>
      </c>
      <c r="U129" s="11">
        <f t="shared" si="4"/>
        <v>0.002937237117</v>
      </c>
      <c r="V129" s="12">
        <f t="shared" si="5"/>
        <v>3.907131247</v>
      </c>
      <c r="W129" s="10">
        <f t="shared" si="6"/>
        <v>11.47617092</v>
      </c>
      <c r="X129" s="11">
        <f t="shared" si="7"/>
        <v>0.0195</v>
      </c>
      <c r="Y129" s="11"/>
    </row>
    <row r="130">
      <c r="A130" s="7" t="str">
        <f t="shared" si="1"/>
        <v>MDRXP7045D</v>
      </c>
      <c r="B130" s="2" t="s">
        <v>1963</v>
      </c>
      <c r="C130" s="7" t="s">
        <v>3134</v>
      </c>
      <c r="D130" s="7" t="str">
        <f t="shared" si="2"/>
        <v>320x50 </v>
      </c>
      <c r="E130" s="2" t="s">
        <v>917</v>
      </c>
      <c r="F130" s="2" t="s">
        <v>41</v>
      </c>
      <c r="G130" s="8" t="s">
        <v>375</v>
      </c>
      <c r="H130" s="2" t="s">
        <v>30</v>
      </c>
      <c r="I130" s="2" t="s">
        <v>31</v>
      </c>
      <c r="J130" s="2">
        <v>25377.0</v>
      </c>
      <c r="K130" s="2">
        <v>101.0</v>
      </c>
      <c r="L130" s="2">
        <v>16698.0</v>
      </c>
      <c r="M130" s="2">
        <v>23798.0</v>
      </c>
      <c r="N130" s="2">
        <v>2.0</v>
      </c>
      <c r="O130" s="3">
        <v>5175.142919</v>
      </c>
      <c r="P130" s="7" t="str">
        <f>VLOOKUP(A130,'New Data'!A:E,2,FALSE)</f>
        <v>Male</v>
      </c>
      <c r="Q130" s="7">
        <f>VLOOKUP(A130,'New Data'!A:E,3,FALSE)</f>
        <v>40</v>
      </c>
      <c r="R130" s="7" t="str">
        <f>VLOOKUP(A130,'New Data'!A:E,4,FALSE)</f>
        <v>Utah</v>
      </c>
      <c r="S130" s="9">
        <f>VLOOKUP(A130,'New Data'!A:E,5,FALSE)</f>
        <v>45092</v>
      </c>
      <c r="T130" s="10">
        <f t="shared" si="3"/>
        <v>2587.57146</v>
      </c>
      <c r="U130" s="11">
        <f t="shared" si="4"/>
        <v>0.003979981873</v>
      </c>
      <c r="V130" s="12">
        <f t="shared" si="5"/>
        <v>51.2390388</v>
      </c>
      <c r="W130" s="10">
        <f t="shared" si="6"/>
        <v>203.9304456</v>
      </c>
      <c r="X130" s="11">
        <f t="shared" si="7"/>
        <v>0.0198019802</v>
      </c>
      <c r="Y130" s="11"/>
    </row>
    <row r="131">
      <c r="A131" s="7" t="str">
        <f t="shared" si="1"/>
        <v>JHQYJ2545D</v>
      </c>
      <c r="B131" s="2" t="s">
        <v>1957</v>
      </c>
      <c r="C131" s="7" t="s">
        <v>3147</v>
      </c>
      <c r="D131" s="7" t="str">
        <f t="shared" si="2"/>
        <v>300x250 </v>
      </c>
      <c r="E131" s="2" t="s">
        <v>1959</v>
      </c>
      <c r="F131" s="2" t="s">
        <v>66</v>
      </c>
      <c r="G131" s="8" t="s">
        <v>726</v>
      </c>
      <c r="H131" s="2" t="s">
        <v>30</v>
      </c>
      <c r="I131" s="2" t="s">
        <v>31</v>
      </c>
      <c r="J131" s="2">
        <v>130796.0</v>
      </c>
      <c r="K131" s="2">
        <v>300.0</v>
      </c>
      <c r="L131" s="2">
        <v>109118.0</v>
      </c>
      <c r="M131" s="2">
        <v>122937.0</v>
      </c>
      <c r="N131" s="2">
        <v>6.0</v>
      </c>
      <c r="O131" s="3">
        <v>2196.661232</v>
      </c>
      <c r="P131" s="7" t="str">
        <f>VLOOKUP(A131,'New Data'!A:E,2,FALSE)</f>
        <v>Female</v>
      </c>
      <c r="Q131" s="7">
        <f>VLOOKUP(A131,'New Data'!A:E,3,FALSE)</f>
        <v>23</v>
      </c>
      <c r="R131" s="7" t="str">
        <f>VLOOKUP(A131,'New Data'!A:E,4,FALSE)</f>
        <v>New York</v>
      </c>
      <c r="S131" s="9">
        <f>VLOOKUP(A131,'New Data'!A:E,5,FALSE)</f>
        <v>44927</v>
      </c>
      <c r="T131" s="10">
        <f t="shared" si="3"/>
        <v>366.1102053</v>
      </c>
      <c r="U131" s="11">
        <f t="shared" si="4"/>
        <v>0.002293648124</v>
      </c>
      <c r="V131" s="12">
        <f t="shared" si="5"/>
        <v>7.322204107</v>
      </c>
      <c r="W131" s="10">
        <f t="shared" si="6"/>
        <v>16.79455971</v>
      </c>
      <c r="X131" s="11">
        <f t="shared" si="7"/>
        <v>0.02</v>
      </c>
      <c r="Y131" s="11"/>
    </row>
    <row r="132">
      <c r="A132" s="7" t="str">
        <f t="shared" si="1"/>
        <v>YXUGJ2459B</v>
      </c>
      <c r="B132" s="2" t="s">
        <v>1954</v>
      </c>
      <c r="C132" s="7" t="s">
        <v>3139</v>
      </c>
      <c r="D132" s="7" t="str">
        <f t="shared" si="2"/>
        <v>300x50 </v>
      </c>
      <c r="E132" s="2" t="s">
        <v>1956</v>
      </c>
      <c r="F132" s="2" t="s">
        <v>36</v>
      </c>
      <c r="G132" s="8" t="s">
        <v>106</v>
      </c>
      <c r="H132" s="2" t="s">
        <v>30</v>
      </c>
      <c r="I132" s="2" t="s">
        <v>31</v>
      </c>
      <c r="J132" s="2">
        <v>15602.0</v>
      </c>
      <c r="K132" s="2">
        <v>50.0</v>
      </c>
      <c r="L132" s="2">
        <v>7676.0</v>
      </c>
      <c r="M132" s="2">
        <v>13775.0</v>
      </c>
      <c r="N132" s="2">
        <v>1.0</v>
      </c>
      <c r="O132" s="3">
        <v>2600.894327</v>
      </c>
      <c r="P132" s="7" t="str">
        <f>VLOOKUP(A132,'New Data'!A:E,2,FALSE)</f>
        <v>Male</v>
      </c>
      <c r="Q132" s="7">
        <f>VLOOKUP(A132,'New Data'!A:E,3,FALSE)</f>
        <v>38</v>
      </c>
      <c r="R132" s="7" t="str">
        <f>VLOOKUP(A132,'New Data'!A:E,4,FALSE)</f>
        <v>Missouri</v>
      </c>
      <c r="S132" s="9">
        <f>VLOOKUP(A132,'New Data'!A:E,5,FALSE)</f>
        <v>45173</v>
      </c>
      <c r="T132" s="10">
        <f t="shared" si="3"/>
        <v>2600.894327</v>
      </c>
      <c r="U132" s="11">
        <f t="shared" si="4"/>
        <v>0.003204717344</v>
      </c>
      <c r="V132" s="12">
        <f t="shared" si="5"/>
        <v>52.01788654</v>
      </c>
      <c r="W132" s="10">
        <f t="shared" si="6"/>
        <v>166.7026232</v>
      </c>
      <c r="X132" s="11">
        <f t="shared" si="7"/>
        <v>0.02</v>
      </c>
      <c r="Y132" s="11"/>
    </row>
    <row r="133">
      <c r="A133" s="7" t="str">
        <f t="shared" si="1"/>
        <v>JGGKX2037G</v>
      </c>
      <c r="B133" s="2" t="s">
        <v>1951</v>
      </c>
      <c r="C133" s="7" t="s">
        <v>3131</v>
      </c>
      <c r="D133" s="7" t="str">
        <f t="shared" si="2"/>
        <v>320x50 </v>
      </c>
      <c r="E133" s="2" t="s">
        <v>1953</v>
      </c>
      <c r="F133" s="2" t="s">
        <v>28</v>
      </c>
      <c r="G133" s="8" t="s">
        <v>29</v>
      </c>
      <c r="H133" s="2" t="s">
        <v>30</v>
      </c>
      <c r="I133" s="2" t="s">
        <v>31</v>
      </c>
      <c r="J133" s="2">
        <v>102884.0</v>
      </c>
      <c r="K133" s="2">
        <v>299.0</v>
      </c>
      <c r="L133" s="2">
        <v>42841.0</v>
      </c>
      <c r="M133" s="2">
        <v>96539.0</v>
      </c>
      <c r="N133" s="2">
        <v>6.0</v>
      </c>
      <c r="O133" s="3">
        <v>2015.448331</v>
      </c>
      <c r="P133" s="7" t="str">
        <f>VLOOKUP(A133,'New Data'!A:E,2,FALSE)</f>
        <v>Female</v>
      </c>
      <c r="Q133" s="7">
        <f>VLOOKUP(A133,'New Data'!A:E,3,FALSE)</f>
        <v>45</v>
      </c>
      <c r="R133" s="7" t="str">
        <f>VLOOKUP(A133,'New Data'!A:E,4,FALSE)</f>
        <v>North Carolina</v>
      </c>
      <c r="S133" s="9">
        <f>VLOOKUP(A133,'New Data'!A:E,5,FALSE)</f>
        <v>45436</v>
      </c>
      <c r="T133" s="10">
        <f t="shared" si="3"/>
        <v>335.9080552</v>
      </c>
      <c r="U133" s="11">
        <f t="shared" si="4"/>
        <v>0.002906185607</v>
      </c>
      <c r="V133" s="12">
        <f t="shared" si="5"/>
        <v>6.74062987</v>
      </c>
      <c r="W133" s="10">
        <f t="shared" si="6"/>
        <v>19.58952151</v>
      </c>
      <c r="X133" s="11">
        <f t="shared" si="7"/>
        <v>0.02006688963</v>
      </c>
      <c r="Y133" s="11"/>
    </row>
    <row r="134">
      <c r="A134" s="7" t="str">
        <f t="shared" si="1"/>
        <v>NGAMR1003C</v>
      </c>
      <c r="B134" s="2" t="s">
        <v>1948</v>
      </c>
      <c r="C134" s="7" t="s">
        <v>3157</v>
      </c>
      <c r="D134" s="7" t="str">
        <f t="shared" si="2"/>
        <v>300x250 </v>
      </c>
      <c r="E134" s="2" t="s">
        <v>1950</v>
      </c>
      <c r="F134" s="2" t="s">
        <v>28</v>
      </c>
      <c r="G134" s="8" t="s">
        <v>29</v>
      </c>
      <c r="H134" s="2" t="s">
        <v>62</v>
      </c>
      <c r="I134" s="2" t="s">
        <v>31</v>
      </c>
      <c r="J134" s="2">
        <v>13326.0</v>
      </c>
      <c r="K134" s="2">
        <v>98.0</v>
      </c>
      <c r="L134" s="2">
        <v>3568.0</v>
      </c>
      <c r="M134" s="2">
        <v>11388.0</v>
      </c>
      <c r="N134" s="2">
        <v>2.0</v>
      </c>
      <c r="O134" s="3">
        <v>1442.032183</v>
      </c>
      <c r="P134" s="7" t="str">
        <f>VLOOKUP(A134,'New Data'!A:E,2,FALSE)</f>
        <v>Male</v>
      </c>
      <c r="Q134" s="7">
        <f>VLOOKUP(A134,'New Data'!A:E,3,FALSE)</f>
        <v>52</v>
      </c>
      <c r="R134" s="7" t="str">
        <f>VLOOKUP(A134,'New Data'!A:E,4,FALSE)</f>
        <v>Nebraska</v>
      </c>
      <c r="S134" s="9">
        <f>VLOOKUP(A134,'New Data'!A:E,5,FALSE)</f>
        <v>45242</v>
      </c>
      <c r="T134" s="10">
        <f t="shared" si="3"/>
        <v>721.0160915</v>
      </c>
      <c r="U134" s="11">
        <f t="shared" si="4"/>
        <v>0.007354044725</v>
      </c>
      <c r="V134" s="12">
        <f t="shared" si="5"/>
        <v>14.71461411</v>
      </c>
      <c r="W134" s="10">
        <f t="shared" si="6"/>
        <v>108.2119303</v>
      </c>
      <c r="X134" s="11">
        <f t="shared" si="7"/>
        <v>0.02040816327</v>
      </c>
      <c r="Y134" s="11"/>
    </row>
    <row r="135">
      <c r="A135" s="7" t="str">
        <f t="shared" si="1"/>
        <v>ZFWXT7245G</v>
      </c>
      <c r="B135" s="2" t="s">
        <v>1942</v>
      </c>
      <c r="C135" s="7" t="s">
        <v>3161</v>
      </c>
      <c r="D135" s="7" t="str">
        <f t="shared" si="2"/>
        <v>300x250 </v>
      </c>
      <c r="E135" s="2" t="s">
        <v>1944</v>
      </c>
      <c r="F135" s="2" t="s">
        <v>66</v>
      </c>
      <c r="G135" s="8" t="s">
        <v>1945</v>
      </c>
      <c r="H135" s="2" t="s">
        <v>239</v>
      </c>
      <c r="I135" s="2" t="s">
        <v>31</v>
      </c>
      <c r="J135" s="2">
        <v>35034.0</v>
      </c>
      <c r="K135" s="2">
        <v>145.0</v>
      </c>
      <c r="L135" s="2">
        <v>13904.0</v>
      </c>
      <c r="M135" s="2">
        <v>34123.0</v>
      </c>
      <c r="N135" s="2">
        <v>3.0</v>
      </c>
      <c r="O135" s="3">
        <v>2141.469346</v>
      </c>
      <c r="P135" s="7" t="str">
        <f>VLOOKUP(A135,'New Data'!A:E,2,FALSE)</f>
        <v>Male</v>
      </c>
      <c r="Q135" s="7">
        <f>VLOOKUP(A135,'New Data'!A:E,3,FALSE)</f>
        <v>25</v>
      </c>
      <c r="R135" s="7" t="str">
        <f>VLOOKUP(A135,'New Data'!A:E,4,FALSE)</f>
        <v>Maine</v>
      </c>
      <c r="S135" s="9">
        <f>VLOOKUP(A135,'New Data'!A:E,5,FALSE)</f>
        <v>45452</v>
      </c>
      <c r="T135" s="10">
        <f t="shared" si="3"/>
        <v>713.8231153</v>
      </c>
      <c r="U135" s="11">
        <f t="shared" si="4"/>
        <v>0.004138836559</v>
      </c>
      <c r="V135" s="12">
        <f t="shared" si="5"/>
        <v>14.76875411</v>
      </c>
      <c r="W135" s="10">
        <f t="shared" si="6"/>
        <v>61.12545944</v>
      </c>
      <c r="X135" s="11">
        <f t="shared" si="7"/>
        <v>0.02068965517</v>
      </c>
      <c r="Y135" s="11"/>
    </row>
    <row r="136">
      <c r="A136" s="7" t="str">
        <f t="shared" si="1"/>
        <v>KSREK1687R</v>
      </c>
      <c r="B136" s="2" t="s">
        <v>1946</v>
      </c>
      <c r="C136" s="7" t="s">
        <v>3138</v>
      </c>
      <c r="D136" s="7" t="str">
        <f t="shared" si="2"/>
        <v>300x250 </v>
      </c>
      <c r="E136" s="2" t="s">
        <v>692</v>
      </c>
      <c r="F136" s="2" t="s">
        <v>36</v>
      </c>
      <c r="G136" s="8" t="s">
        <v>479</v>
      </c>
      <c r="H136" s="2" t="s">
        <v>48</v>
      </c>
      <c r="I136" s="2" t="s">
        <v>31</v>
      </c>
      <c r="J136" s="2">
        <v>37355.0</v>
      </c>
      <c r="K136" s="2">
        <v>145.0</v>
      </c>
      <c r="L136" s="2">
        <v>17138.0</v>
      </c>
      <c r="M136" s="2">
        <v>35689.0</v>
      </c>
      <c r="N136" s="2">
        <v>3.0</v>
      </c>
      <c r="O136" s="3">
        <v>1577.366086</v>
      </c>
      <c r="P136" s="7" t="str">
        <f>VLOOKUP(A136,'New Data'!A:E,2,FALSE)</f>
        <v>Female</v>
      </c>
      <c r="Q136" s="7">
        <f>VLOOKUP(A136,'New Data'!A:E,3,FALSE)</f>
        <v>59</v>
      </c>
      <c r="R136" s="7" t="str">
        <f>VLOOKUP(A136,'New Data'!A:E,4,FALSE)</f>
        <v>Massachusetts</v>
      </c>
      <c r="S136" s="9">
        <f>VLOOKUP(A136,'New Data'!A:E,5,FALSE)</f>
        <v>45229</v>
      </c>
      <c r="T136" s="10">
        <f t="shared" si="3"/>
        <v>525.7886953</v>
      </c>
      <c r="U136" s="11">
        <f t="shared" si="4"/>
        <v>0.003881675813</v>
      </c>
      <c r="V136" s="12">
        <f t="shared" si="5"/>
        <v>10.8783868</v>
      </c>
      <c r="W136" s="10">
        <f t="shared" si="6"/>
        <v>42.22637093</v>
      </c>
      <c r="X136" s="11">
        <f t="shared" si="7"/>
        <v>0.02068965517</v>
      </c>
      <c r="Y136" s="11"/>
    </row>
    <row r="137">
      <c r="A137" s="7" t="str">
        <f t="shared" si="1"/>
        <v>ABWXM0805N</v>
      </c>
      <c r="B137" s="2" t="s">
        <v>1940</v>
      </c>
      <c r="C137" s="7" t="s">
        <v>3162</v>
      </c>
      <c r="D137" s="7" t="str">
        <f t="shared" si="2"/>
        <v>300x250 </v>
      </c>
      <c r="E137" s="2" t="s">
        <v>1743</v>
      </c>
      <c r="F137" s="2" t="s">
        <v>66</v>
      </c>
      <c r="G137" s="8" t="s">
        <v>188</v>
      </c>
      <c r="H137" s="2" t="s">
        <v>239</v>
      </c>
      <c r="I137" s="2" t="s">
        <v>53</v>
      </c>
      <c r="J137" s="2">
        <v>49415.0</v>
      </c>
      <c r="K137" s="2">
        <v>144.0</v>
      </c>
      <c r="L137" s="2">
        <v>24692.0</v>
      </c>
      <c r="M137" s="2">
        <v>45565.0</v>
      </c>
      <c r="N137" s="2">
        <v>3.0</v>
      </c>
      <c r="O137" s="3">
        <v>1471.175728</v>
      </c>
      <c r="P137" s="14" t="str">
        <f>VLOOKUP(A137,'New Data'!$A:$E,2,FALSE)</f>
        <v>Female</v>
      </c>
      <c r="Q137" s="7">
        <f>VLOOKUP(A137,'New Data'!A:E,3,FALSE)</f>
        <v>62</v>
      </c>
      <c r="R137" s="7" t="str">
        <f>VLOOKUP(A137,'New Data'!A:E,4,FALSE)</f>
        <v>Arkansas</v>
      </c>
      <c r="S137" s="9">
        <f>VLOOKUP(A137,'New Data'!A:E,5,FALSE)</f>
        <v>45553</v>
      </c>
      <c r="T137" s="10">
        <f t="shared" si="3"/>
        <v>490.3919093</v>
      </c>
      <c r="U137" s="11">
        <f t="shared" si="4"/>
        <v>0.00291409491</v>
      </c>
      <c r="V137" s="12">
        <f t="shared" si="5"/>
        <v>10.21649811</v>
      </c>
      <c r="W137" s="10">
        <f t="shared" si="6"/>
        <v>29.77184515</v>
      </c>
      <c r="X137" s="11">
        <f t="shared" si="7"/>
        <v>0.02083333333</v>
      </c>
      <c r="Y137" s="11"/>
    </row>
    <row r="138">
      <c r="A138" s="7" t="str">
        <f t="shared" si="1"/>
        <v>BUPVZ1190I</v>
      </c>
      <c r="B138" s="2" t="s">
        <v>1933</v>
      </c>
      <c r="C138" s="7" t="s">
        <v>3160</v>
      </c>
      <c r="D138" s="7" t="str">
        <f t="shared" si="2"/>
        <v>300x250 </v>
      </c>
      <c r="E138" s="2" t="s">
        <v>1935</v>
      </c>
      <c r="F138" s="2" t="s">
        <v>36</v>
      </c>
      <c r="G138" s="8" t="s">
        <v>1936</v>
      </c>
      <c r="H138" s="2" t="s">
        <v>30</v>
      </c>
      <c r="I138" s="2" t="s">
        <v>31</v>
      </c>
      <c r="J138" s="2">
        <v>7583.0</v>
      </c>
      <c r="K138" s="2">
        <v>45.0</v>
      </c>
      <c r="L138" s="2">
        <v>4608.0</v>
      </c>
      <c r="M138" s="2">
        <v>5881.0</v>
      </c>
      <c r="N138" s="2">
        <v>1.0</v>
      </c>
      <c r="O138" s="3">
        <v>5033.482578</v>
      </c>
      <c r="P138" s="7" t="str">
        <f>VLOOKUP(A138,'New Data'!A:E,2,FALSE)</f>
        <v>Male</v>
      </c>
      <c r="Q138" s="7">
        <f>VLOOKUP(A138,'New Data'!A:E,3,FALSE)</f>
        <v>20</v>
      </c>
      <c r="R138" s="7" t="str">
        <f>VLOOKUP(A138,'New Data'!A:E,4,FALSE)</f>
        <v>Vermont</v>
      </c>
      <c r="S138" s="9">
        <f>VLOOKUP(A138,'New Data'!A:E,5,FALSE)</f>
        <v>45425</v>
      </c>
      <c r="T138" s="10">
        <f t="shared" si="3"/>
        <v>5033.482578</v>
      </c>
      <c r="U138" s="11">
        <f t="shared" si="4"/>
        <v>0.005934326784</v>
      </c>
      <c r="V138" s="12">
        <f t="shared" si="5"/>
        <v>111.8551684</v>
      </c>
      <c r="W138" s="10">
        <f t="shared" si="6"/>
        <v>663.7851217</v>
      </c>
      <c r="X138" s="11">
        <f t="shared" si="7"/>
        <v>0.02222222222</v>
      </c>
      <c r="Y138" s="11"/>
    </row>
    <row r="139">
      <c r="A139" s="7" t="str">
        <f t="shared" si="1"/>
        <v>XWYIT9866J</v>
      </c>
      <c r="B139" s="2" t="s">
        <v>1931</v>
      </c>
      <c r="C139" s="7" t="s">
        <v>3162</v>
      </c>
      <c r="D139" s="7" t="str">
        <f t="shared" si="2"/>
        <v>300x250 </v>
      </c>
      <c r="E139" s="2" t="s">
        <v>266</v>
      </c>
      <c r="F139" s="2" t="s">
        <v>66</v>
      </c>
      <c r="G139" s="8" t="s">
        <v>29</v>
      </c>
      <c r="H139" s="2" t="s">
        <v>30</v>
      </c>
      <c r="I139" s="2" t="s">
        <v>31</v>
      </c>
      <c r="J139" s="2">
        <v>161178.0</v>
      </c>
      <c r="K139" s="2">
        <v>492.0</v>
      </c>
      <c r="L139" s="2">
        <v>70181.0</v>
      </c>
      <c r="M139" s="2">
        <v>150003.0</v>
      </c>
      <c r="N139" s="2">
        <v>11.0</v>
      </c>
      <c r="O139" s="3">
        <v>5892.48218</v>
      </c>
      <c r="P139" s="7" t="str">
        <f>VLOOKUP(A139,'New Data'!A:E,2,FALSE)</f>
        <v>Female</v>
      </c>
      <c r="Q139" s="7">
        <f>VLOOKUP(A139,'New Data'!A:E,3,FALSE)</f>
        <v>53</v>
      </c>
      <c r="R139" s="7" t="str">
        <f>VLOOKUP(A139,'New Data'!A:E,4,FALSE)</f>
        <v>Utah</v>
      </c>
      <c r="S139" s="9">
        <f>VLOOKUP(A139,'New Data'!A:E,5,FALSE)</f>
        <v>45428</v>
      </c>
      <c r="T139" s="10">
        <f t="shared" si="3"/>
        <v>535.6801982</v>
      </c>
      <c r="U139" s="11">
        <f t="shared" si="4"/>
        <v>0.003052525779</v>
      </c>
      <c r="V139" s="12">
        <f t="shared" si="5"/>
        <v>11.9765898</v>
      </c>
      <c r="W139" s="10">
        <f t="shared" si="6"/>
        <v>36.5588491</v>
      </c>
      <c r="X139" s="11">
        <f t="shared" si="7"/>
        <v>0.02235772358</v>
      </c>
      <c r="Y139" s="11"/>
    </row>
    <row r="140">
      <c r="A140" s="7" t="str">
        <f t="shared" si="1"/>
        <v>SZZTG0430B</v>
      </c>
      <c r="B140" s="2" t="s">
        <v>1929</v>
      </c>
      <c r="C140" s="7" t="s">
        <v>3134</v>
      </c>
      <c r="D140" s="7" t="str">
        <f t="shared" si="2"/>
        <v>300x250 </v>
      </c>
      <c r="E140" s="2" t="s">
        <v>1786</v>
      </c>
      <c r="F140" s="2" t="s">
        <v>41</v>
      </c>
      <c r="G140" s="8" t="s">
        <v>387</v>
      </c>
      <c r="H140" s="2" t="s">
        <v>89</v>
      </c>
      <c r="I140" s="2" t="s">
        <v>31</v>
      </c>
      <c r="J140" s="2">
        <v>1575592.0</v>
      </c>
      <c r="K140" s="2">
        <v>3874.0</v>
      </c>
      <c r="L140" s="2">
        <v>1155869.0</v>
      </c>
      <c r="M140" s="2">
        <v>1447900.0</v>
      </c>
      <c r="N140" s="2">
        <v>88.0</v>
      </c>
      <c r="O140" s="3">
        <v>7818.648297</v>
      </c>
      <c r="P140" s="7" t="str">
        <f>VLOOKUP(A140,'New Data'!A:E,2,FALSE)</f>
        <v>Male</v>
      </c>
      <c r="Q140" s="7">
        <f>VLOOKUP(A140,'New Data'!A:E,3,FALSE)</f>
        <v>38</v>
      </c>
      <c r="R140" s="7" t="str">
        <f>VLOOKUP(A140,'New Data'!A:E,4,FALSE)</f>
        <v>Pennsylvania</v>
      </c>
      <c r="S140" s="9">
        <f>VLOOKUP(A140,'New Data'!A:E,5,FALSE)</f>
        <v>45483</v>
      </c>
      <c r="T140" s="10">
        <f t="shared" si="3"/>
        <v>88.8482761</v>
      </c>
      <c r="U140" s="11">
        <f t="shared" si="4"/>
        <v>0.002458758359</v>
      </c>
      <c r="V140" s="12">
        <f t="shared" si="5"/>
        <v>2.018236525</v>
      </c>
      <c r="W140" s="10">
        <f t="shared" si="6"/>
        <v>4.962355925</v>
      </c>
      <c r="X140" s="11">
        <f t="shared" si="7"/>
        <v>0.02271553949</v>
      </c>
      <c r="Y140" s="11"/>
    </row>
    <row r="141">
      <c r="A141" s="7" t="str">
        <f t="shared" si="1"/>
        <v>SPCMX2024W</v>
      </c>
      <c r="B141" s="2" t="s">
        <v>1925</v>
      </c>
      <c r="C141" s="7" t="s">
        <v>3144</v>
      </c>
      <c r="D141" s="7" t="str">
        <f t="shared" si="2"/>
        <v>320x50 </v>
      </c>
      <c r="E141" s="2" t="s">
        <v>1927</v>
      </c>
      <c r="F141" s="2" t="s">
        <v>36</v>
      </c>
      <c r="G141" s="8" t="s">
        <v>1928</v>
      </c>
      <c r="H141" s="2" t="s">
        <v>30</v>
      </c>
      <c r="I141" s="2" t="s">
        <v>31</v>
      </c>
      <c r="J141" s="2">
        <v>11325.0</v>
      </c>
      <c r="K141" s="2">
        <v>88.0</v>
      </c>
      <c r="L141" s="2">
        <v>6186.0</v>
      </c>
      <c r="M141" s="2">
        <v>10612.0</v>
      </c>
      <c r="N141" s="2">
        <v>2.0</v>
      </c>
      <c r="O141" s="3">
        <v>1573.25409</v>
      </c>
      <c r="P141" s="7" t="str">
        <f>VLOOKUP(A141,'New Data'!A:E,2,FALSE)</f>
        <v>Female</v>
      </c>
      <c r="Q141" s="7">
        <f>VLOOKUP(A141,'New Data'!A:E,3,FALSE)</f>
        <v>61</v>
      </c>
      <c r="R141" s="7" t="str">
        <f>VLOOKUP(A141,'New Data'!A:E,4,FALSE)</f>
        <v>Iowa</v>
      </c>
      <c r="S141" s="9">
        <f>VLOOKUP(A141,'New Data'!A:E,5,FALSE)</f>
        <v>45038</v>
      </c>
      <c r="T141" s="10">
        <f t="shared" si="3"/>
        <v>786.627045</v>
      </c>
      <c r="U141" s="11">
        <f t="shared" si="4"/>
        <v>0.007770419426</v>
      </c>
      <c r="V141" s="12">
        <f t="shared" si="5"/>
        <v>17.87788739</v>
      </c>
      <c r="W141" s="10">
        <f t="shared" si="6"/>
        <v>138.9186834</v>
      </c>
      <c r="X141" s="11">
        <f t="shared" si="7"/>
        <v>0.02272727273</v>
      </c>
      <c r="Y141" s="11"/>
    </row>
    <row r="142">
      <c r="A142" s="7" t="str">
        <f t="shared" si="1"/>
        <v>ASKQT4796T</v>
      </c>
      <c r="B142" s="2" t="s">
        <v>1922</v>
      </c>
      <c r="C142" s="7" t="s">
        <v>3139</v>
      </c>
      <c r="D142" s="7" t="str">
        <f t="shared" si="2"/>
        <v>320x50 </v>
      </c>
      <c r="E142" s="2" t="s">
        <v>1924</v>
      </c>
      <c r="F142" s="2" t="s">
        <v>41</v>
      </c>
      <c r="G142" s="8" t="s">
        <v>29</v>
      </c>
      <c r="H142" s="2" t="s">
        <v>71</v>
      </c>
      <c r="I142" s="2" t="s">
        <v>31</v>
      </c>
      <c r="J142" s="2">
        <v>12088.0</v>
      </c>
      <c r="K142" s="2">
        <v>88.0</v>
      </c>
      <c r="L142" s="2">
        <v>1124.0</v>
      </c>
      <c r="M142" s="2">
        <v>10003.0</v>
      </c>
      <c r="N142" s="2">
        <v>2.0</v>
      </c>
      <c r="O142" s="3">
        <v>1500.026152</v>
      </c>
      <c r="P142" s="7" t="str">
        <f>VLOOKUP(A142,'New Data'!A:E,2,FALSE)</f>
        <v>Female</v>
      </c>
      <c r="Q142" s="7">
        <f>VLOOKUP(A142,'New Data'!A:E,3,FALSE)</f>
        <v>60</v>
      </c>
      <c r="R142" s="7" t="str">
        <f>VLOOKUP(A142,'New Data'!A:E,4,FALSE)</f>
        <v>Connecticut</v>
      </c>
      <c r="S142" s="9">
        <f>VLOOKUP(A142,'New Data'!A:E,5,FALSE)</f>
        <v>45244</v>
      </c>
      <c r="T142" s="10">
        <f t="shared" si="3"/>
        <v>750.013076</v>
      </c>
      <c r="U142" s="11">
        <f t="shared" si="4"/>
        <v>0.007279947055</v>
      </c>
      <c r="V142" s="12">
        <f t="shared" si="5"/>
        <v>17.04575173</v>
      </c>
      <c r="W142" s="10">
        <f t="shared" si="6"/>
        <v>124.0921701</v>
      </c>
      <c r="X142" s="11">
        <f t="shared" si="7"/>
        <v>0.02272727273</v>
      </c>
      <c r="Y142" s="11"/>
    </row>
    <row r="143">
      <c r="A143" s="7" t="str">
        <f t="shared" si="1"/>
        <v>SWROB3634I</v>
      </c>
      <c r="B143" s="2" t="s">
        <v>1919</v>
      </c>
      <c r="C143" s="7" t="s">
        <v>3135</v>
      </c>
      <c r="D143" s="7" t="str">
        <f t="shared" si="2"/>
        <v>300x250 </v>
      </c>
      <c r="E143" s="2" t="s">
        <v>1921</v>
      </c>
      <c r="F143" s="2" t="s">
        <v>66</v>
      </c>
      <c r="G143" s="8" t="s">
        <v>181</v>
      </c>
      <c r="H143" s="2" t="s">
        <v>48</v>
      </c>
      <c r="I143" s="2" t="s">
        <v>31</v>
      </c>
      <c r="J143" s="2">
        <v>1956642.0</v>
      </c>
      <c r="K143" s="2">
        <v>4563.0</v>
      </c>
      <c r="L143" s="2">
        <v>981461.0</v>
      </c>
      <c r="M143" s="2">
        <v>1731673.0</v>
      </c>
      <c r="N143" s="2">
        <v>106.0</v>
      </c>
      <c r="O143" s="3">
        <v>7730.240616</v>
      </c>
      <c r="P143" s="7" t="str">
        <f>VLOOKUP(A143,'New Data'!A:E,2,FALSE)</f>
        <v>Male</v>
      </c>
      <c r="Q143" s="7">
        <f>VLOOKUP(A143,'New Data'!A:E,3,FALSE)</f>
        <v>45</v>
      </c>
      <c r="R143" s="7" t="str">
        <f>VLOOKUP(A143,'New Data'!A:E,4,FALSE)</f>
        <v>Mississippi</v>
      </c>
      <c r="S143" s="9">
        <f>VLOOKUP(A143,'New Data'!A:E,5,FALSE)</f>
        <v>45346</v>
      </c>
      <c r="T143" s="10">
        <f t="shared" si="3"/>
        <v>72.92679826</v>
      </c>
      <c r="U143" s="11">
        <f t="shared" si="4"/>
        <v>0.002332056656</v>
      </c>
      <c r="V143" s="12">
        <f t="shared" si="5"/>
        <v>1.694113657</v>
      </c>
      <c r="W143" s="10">
        <f t="shared" si="6"/>
        <v>3.95076903</v>
      </c>
      <c r="X143" s="11">
        <f t="shared" si="7"/>
        <v>0.02323033092</v>
      </c>
      <c r="Y143" s="11"/>
    </row>
    <row r="144">
      <c r="A144" s="7" t="str">
        <f t="shared" si="1"/>
        <v>RESTH6166P</v>
      </c>
      <c r="B144" s="2" t="s">
        <v>1917</v>
      </c>
      <c r="C144" s="7" t="s">
        <v>3135</v>
      </c>
      <c r="D144" s="7" t="str">
        <f t="shared" si="2"/>
        <v>320x50 </v>
      </c>
      <c r="E144" s="2" t="s">
        <v>160</v>
      </c>
      <c r="F144" s="2" t="s">
        <v>36</v>
      </c>
      <c r="G144" s="8" t="s">
        <v>387</v>
      </c>
      <c r="H144" s="2" t="s">
        <v>30</v>
      </c>
      <c r="I144" s="2" t="s">
        <v>31</v>
      </c>
      <c r="J144" s="2">
        <v>47931.0</v>
      </c>
      <c r="K144" s="2">
        <v>170.0</v>
      </c>
      <c r="L144" s="2">
        <v>15989.0</v>
      </c>
      <c r="M144" s="2">
        <v>38916.0</v>
      </c>
      <c r="N144" s="2">
        <v>4.0</v>
      </c>
      <c r="O144" s="3">
        <v>1487.228625</v>
      </c>
      <c r="P144" s="7" t="str">
        <f>VLOOKUP(A144,'New Data'!A:E,2,FALSE)</f>
        <v>Male</v>
      </c>
      <c r="Q144" s="7">
        <f>VLOOKUP(A144,'New Data'!A:E,3,FALSE)</f>
        <v>49</v>
      </c>
      <c r="R144" s="7" t="str">
        <f>VLOOKUP(A144,'New Data'!A:E,4,FALSE)</f>
        <v>South Dakota</v>
      </c>
      <c r="S144" s="9">
        <f>VLOOKUP(A144,'New Data'!A:E,5,FALSE)</f>
        <v>45156</v>
      </c>
      <c r="T144" s="10">
        <f t="shared" si="3"/>
        <v>371.8071563</v>
      </c>
      <c r="U144" s="11">
        <f t="shared" si="4"/>
        <v>0.003546765142</v>
      </c>
      <c r="V144" s="12">
        <f t="shared" si="5"/>
        <v>8.748403676</v>
      </c>
      <c r="W144" s="10">
        <f t="shared" si="6"/>
        <v>31.0285332</v>
      </c>
      <c r="X144" s="11">
        <f t="shared" si="7"/>
        <v>0.02352941176</v>
      </c>
      <c r="Y144" s="11"/>
    </row>
    <row r="145">
      <c r="A145" s="7" t="str">
        <f t="shared" si="1"/>
        <v>VQWRD0962W</v>
      </c>
      <c r="B145" s="2" t="s">
        <v>1914</v>
      </c>
      <c r="C145" s="7" t="s">
        <v>3139</v>
      </c>
      <c r="D145" s="7" t="str">
        <f t="shared" si="2"/>
        <v>300x250 </v>
      </c>
      <c r="E145" s="2" t="s">
        <v>1916</v>
      </c>
      <c r="F145" s="2" t="s">
        <v>41</v>
      </c>
      <c r="G145" s="8" t="s">
        <v>449</v>
      </c>
      <c r="H145" s="2" t="s">
        <v>48</v>
      </c>
      <c r="I145" s="2" t="s">
        <v>53</v>
      </c>
      <c r="J145" s="2">
        <v>59296.0</v>
      </c>
      <c r="K145" s="2">
        <v>170.0</v>
      </c>
      <c r="L145" s="2">
        <v>25482.0</v>
      </c>
      <c r="M145" s="2">
        <v>54149.0</v>
      </c>
      <c r="N145" s="2">
        <v>4.0</v>
      </c>
      <c r="O145" s="3">
        <v>1568.715259</v>
      </c>
      <c r="P145" s="7" t="str">
        <f>VLOOKUP(A145,'New Data'!A:E,2,FALSE)</f>
        <v>Male</v>
      </c>
      <c r="Q145" s="7">
        <f>VLOOKUP(A145,'New Data'!A:E,3,FALSE)</f>
        <v>35</v>
      </c>
      <c r="R145" s="7" t="str">
        <f>VLOOKUP(A145,'New Data'!A:E,4,FALSE)</f>
        <v>Maine</v>
      </c>
      <c r="S145" s="9">
        <f>VLOOKUP(A145,'New Data'!A:E,5,FALSE)</f>
        <v>45431</v>
      </c>
      <c r="T145" s="10">
        <f t="shared" si="3"/>
        <v>392.1788148</v>
      </c>
      <c r="U145" s="11">
        <f t="shared" si="4"/>
        <v>0.002866972477</v>
      </c>
      <c r="V145" s="12">
        <f t="shared" si="5"/>
        <v>9.227736818</v>
      </c>
      <c r="W145" s="10">
        <f t="shared" si="6"/>
        <v>26.45566748</v>
      </c>
      <c r="X145" s="11">
        <f t="shared" si="7"/>
        <v>0.02352941176</v>
      </c>
      <c r="Y145" s="11"/>
    </row>
    <row r="146">
      <c r="A146" s="7" t="str">
        <f t="shared" si="1"/>
        <v>DZKXR6496B</v>
      </c>
      <c r="B146" s="2" t="s">
        <v>1911</v>
      </c>
      <c r="C146" s="2" t="s">
        <v>923</v>
      </c>
      <c r="D146" s="7" t="str">
        <f t="shared" si="2"/>
        <v>300x250 </v>
      </c>
      <c r="E146" s="2" t="s">
        <v>1913</v>
      </c>
      <c r="F146" s="2" t="s">
        <v>28</v>
      </c>
      <c r="G146" s="8" t="s">
        <v>207</v>
      </c>
      <c r="H146" s="2" t="s">
        <v>48</v>
      </c>
      <c r="I146" s="2" t="s">
        <v>31</v>
      </c>
      <c r="J146" s="2">
        <v>57917.0</v>
      </c>
      <c r="K146" s="2">
        <v>212.0</v>
      </c>
      <c r="L146" s="2">
        <v>3650.0</v>
      </c>
      <c r="M146" s="2">
        <v>55128.0</v>
      </c>
      <c r="N146" s="2">
        <v>5.0</v>
      </c>
      <c r="O146" s="3">
        <v>1669.728905</v>
      </c>
      <c r="P146" s="7" t="str">
        <f>VLOOKUP(A146,'New Data'!A:E,2,FALSE)</f>
        <v>Female</v>
      </c>
      <c r="Q146" s="7">
        <f>VLOOKUP(A146,'New Data'!A:E,3,FALSE)</f>
        <v>32</v>
      </c>
      <c r="R146" s="7" t="str">
        <f>VLOOKUP(A146,'New Data'!A:E,4,FALSE)</f>
        <v>Utah</v>
      </c>
      <c r="S146" s="9">
        <f>VLOOKUP(A146,'New Data'!A:E,5,FALSE)</f>
        <v>45547</v>
      </c>
      <c r="T146" s="10">
        <f t="shared" si="3"/>
        <v>333.945781</v>
      </c>
      <c r="U146" s="11">
        <f t="shared" si="4"/>
        <v>0.003660410588</v>
      </c>
      <c r="V146" s="12">
        <f t="shared" si="5"/>
        <v>7.876079741</v>
      </c>
      <c r="W146" s="10">
        <f t="shared" si="6"/>
        <v>28.82968567</v>
      </c>
      <c r="X146" s="11">
        <f t="shared" si="7"/>
        <v>0.02358490566</v>
      </c>
      <c r="Y146" s="11"/>
    </row>
    <row r="147">
      <c r="A147" s="7" t="str">
        <f t="shared" si="1"/>
        <v>DLRVS3201A</v>
      </c>
      <c r="B147" s="2" t="s">
        <v>1908</v>
      </c>
      <c r="C147" s="7" t="s">
        <v>3145</v>
      </c>
      <c r="D147" s="7" t="str">
        <f t="shared" si="2"/>
        <v>320x50 </v>
      </c>
      <c r="E147" s="2" t="s">
        <v>1910</v>
      </c>
      <c r="F147" s="2" t="s">
        <v>28</v>
      </c>
      <c r="G147" s="8" t="s">
        <v>114</v>
      </c>
      <c r="H147" s="2" t="s">
        <v>30</v>
      </c>
      <c r="I147" s="2" t="s">
        <v>31</v>
      </c>
      <c r="J147" s="2">
        <v>85280.0</v>
      </c>
      <c r="K147" s="2">
        <v>211.0</v>
      </c>
      <c r="L147" s="2">
        <v>35860.0</v>
      </c>
      <c r="M147" s="2">
        <v>79837.0</v>
      </c>
      <c r="N147" s="2">
        <v>5.0</v>
      </c>
      <c r="O147" s="3">
        <v>2217.932092</v>
      </c>
      <c r="P147" s="7" t="str">
        <f>VLOOKUP(A147,'New Data'!A:E,2,FALSE)</f>
        <v>Male</v>
      </c>
      <c r="Q147" s="7">
        <f>VLOOKUP(A147,'New Data'!A:E,3,FALSE)</f>
        <v>20</v>
      </c>
      <c r="R147" s="7" t="str">
        <f>VLOOKUP(A147,'New Data'!A:E,4,FALSE)</f>
        <v>Virginia</v>
      </c>
      <c r="S147" s="9">
        <f>VLOOKUP(A147,'New Data'!A:E,5,FALSE)</f>
        <v>45531</v>
      </c>
      <c r="T147" s="10">
        <f t="shared" si="3"/>
        <v>443.5864184</v>
      </c>
      <c r="U147" s="11">
        <f t="shared" si="4"/>
        <v>0.002474202627</v>
      </c>
      <c r="V147" s="12">
        <f t="shared" si="5"/>
        <v>10.5115265</v>
      </c>
      <c r="W147" s="10">
        <f t="shared" si="6"/>
        <v>26.00764648</v>
      </c>
      <c r="X147" s="11">
        <f t="shared" si="7"/>
        <v>0.02369668246</v>
      </c>
      <c r="Y147" s="11"/>
    </row>
    <row r="148">
      <c r="A148" s="7" t="str">
        <f t="shared" si="1"/>
        <v>SERKQ1423A</v>
      </c>
      <c r="B148" s="2" t="s">
        <v>1902</v>
      </c>
      <c r="C148" s="7" t="s">
        <v>3158</v>
      </c>
      <c r="D148" s="7" t="str">
        <f t="shared" si="2"/>
        <v>320x50 </v>
      </c>
      <c r="E148" s="2" t="s">
        <v>1904</v>
      </c>
      <c r="F148" s="2" t="s">
        <v>36</v>
      </c>
      <c r="G148" s="8" t="s">
        <v>404</v>
      </c>
      <c r="H148" s="2" t="s">
        <v>48</v>
      </c>
      <c r="I148" s="2" t="s">
        <v>31</v>
      </c>
      <c r="J148" s="2">
        <v>19549.0</v>
      </c>
      <c r="K148" s="2">
        <v>84.0</v>
      </c>
      <c r="L148" s="2">
        <v>6187.0</v>
      </c>
      <c r="M148" s="2">
        <v>17166.0</v>
      </c>
      <c r="N148" s="2">
        <v>2.0</v>
      </c>
      <c r="O148" s="3">
        <v>1844.986921</v>
      </c>
      <c r="P148" s="7" t="str">
        <f>VLOOKUP(A148,'New Data'!A:E,2,FALSE)</f>
        <v>Male</v>
      </c>
      <c r="Q148" s="7">
        <f>VLOOKUP(A148,'New Data'!A:E,3,FALSE)</f>
        <v>46</v>
      </c>
      <c r="R148" s="7" t="str">
        <f>VLOOKUP(A148,'New Data'!A:E,4,FALSE)</f>
        <v>Virginia</v>
      </c>
      <c r="S148" s="9">
        <f>VLOOKUP(A148,'New Data'!A:E,5,FALSE)</f>
        <v>45534</v>
      </c>
      <c r="T148" s="10">
        <f t="shared" si="3"/>
        <v>922.4934605</v>
      </c>
      <c r="U148" s="11">
        <f t="shared" si="4"/>
        <v>0.004296894982</v>
      </c>
      <c r="V148" s="12">
        <f t="shared" si="5"/>
        <v>21.96413001</v>
      </c>
      <c r="W148" s="10">
        <f t="shared" si="6"/>
        <v>94.37756003</v>
      </c>
      <c r="X148" s="11">
        <f t="shared" si="7"/>
        <v>0.02380952381</v>
      </c>
      <c r="Y148" s="11"/>
    </row>
    <row r="149">
      <c r="A149" s="7" t="str">
        <f t="shared" si="1"/>
        <v>LAUXF7510L</v>
      </c>
      <c r="B149" s="2" t="s">
        <v>1905</v>
      </c>
      <c r="C149" s="7" t="s">
        <v>3138</v>
      </c>
      <c r="D149" s="7" t="str">
        <f t="shared" si="2"/>
        <v>300x250 </v>
      </c>
      <c r="E149" s="2" t="s">
        <v>333</v>
      </c>
      <c r="F149" s="2" t="s">
        <v>28</v>
      </c>
      <c r="G149" s="8" t="s">
        <v>1907</v>
      </c>
      <c r="H149" s="2" t="s">
        <v>30</v>
      </c>
      <c r="I149" s="2" t="s">
        <v>31</v>
      </c>
      <c r="J149" s="2">
        <v>10485.0</v>
      </c>
      <c r="K149" s="2">
        <v>84.0</v>
      </c>
      <c r="L149" s="2">
        <v>4255.0</v>
      </c>
      <c r="M149" s="2">
        <v>7669.0</v>
      </c>
      <c r="N149" s="2">
        <v>2.0</v>
      </c>
      <c r="O149" s="3">
        <v>2239.262819</v>
      </c>
      <c r="P149" s="7" t="str">
        <f>VLOOKUP(A149,'New Data'!A:E,2,FALSE)</f>
        <v>Female</v>
      </c>
      <c r="Q149" s="7">
        <f>VLOOKUP(A149,'New Data'!A:E,3,FALSE)</f>
        <v>30</v>
      </c>
      <c r="R149" s="7" t="str">
        <f>VLOOKUP(A149,'New Data'!A:E,4,FALSE)</f>
        <v>West Virginia</v>
      </c>
      <c r="S149" s="9">
        <f>VLOOKUP(A149,'New Data'!A:E,5,FALSE)</f>
        <v>45430</v>
      </c>
      <c r="T149" s="10">
        <f t="shared" si="3"/>
        <v>1119.63141</v>
      </c>
      <c r="U149" s="11">
        <f t="shared" si="4"/>
        <v>0.008011444921</v>
      </c>
      <c r="V149" s="12">
        <f t="shared" si="5"/>
        <v>26.6578907</v>
      </c>
      <c r="W149" s="10">
        <f t="shared" si="6"/>
        <v>213.5682231</v>
      </c>
      <c r="X149" s="11">
        <f t="shared" si="7"/>
        <v>0.02380952381</v>
      </c>
      <c r="Y149" s="11"/>
    </row>
    <row r="150">
      <c r="A150" s="7" t="str">
        <f t="shared" si="1"/>
        <v>DYSHC7693I</v>
      </c>
      <c r="B150" s="2" t="s">
        <v>1899</v>
      </c>
      <c r="C150" s="7" t="s">
        <v>3147</v>
      </c>
      <c r="D150" s="7" t="str">
        <f t="shared" si="2"/>
        <v>320x50 </v>
      </c>
      <c r="E150" s="2" t="s">
        <v>1901</v>
      </c>
      <c r="F150" s="2" t="s">
        <v>41</v>
      </c>
      <c r="G150" s="8" t="s">
        <v>726</v>
      </c>
      <c r="H150" s="2" t="s">
        <v>30</v>
      </c>
      <c r="I150" s="2" t="s">
        <v>31</v>
      </c>
      <c r="J150" s="2">
        <v>65380.0</v>
      </c>
      <c r="K150" s="2">
        <v>208.0</v>
      </c>
      <c r="L150" s="2">
        <v>30039.0</v>
      </c>
      <c r="M150" s="2">
        <v>60482.0</v>
      </c>
      <c r="N150" s="2">
        <v>5.0</v>
      </c>
      <c r="O150" s="3">
        <v>2905.884162</v>
      </c>
      <c r="P150" s="7" t="str">
        <f>VLOOKUP(A150,'New Data'!A:E,2,FALSE)</f>
        <v>Female</v>
      </c>
      <c r="Q150" s="7">
        <f>VLOOKUP(A150,'New Data'!A:E,3,FALSE)</f>
        <v>58</v>
      </c>
      <c r="R150" s="7" t="str">
        <f>VLOOKUP(A150,'New Data'!A:E,4,FALSE)</f>
        <v>Alaska</v>
      </c>
      <c r="S150" s="9">
        <f>VLOOKUP(A150,'New Data'!A:E,5,FALSE)</f>
        <v>44941</v>
      </c>
      <c r="T150" s="10">
        <f t="shared" si="3"/>
        <v>581.1768324</v>
      </c>
      <c r="U150" s="11">
        <f t="shared" si="4"/>
        <v>0.00318140104</v>
      </c>
      <c r="V150" s="12">
        <f t="shared" si="5"/>
        <v>13.97059693</v>
      </c>
      <c r="W150" s="10">
        <f t="shared" si="6"/>
        <v>44.44607161</v>
      </c>
      <c r="X150" s="11">
        <f t="shared" si="7"/>
        <v>0.02403846154</v>
      </c>
      <c r="Y150" s="11"/>
    </row>
    <row r="151">
      <c r="A151" s="7" t="str">
        <f t="shared" si="1"/>
        <v>DLXOX1644U</v>
      </c>
      <c r="B151" s="2" t="s">
        <v>1897</v>
      </c>
      <c r="C151" s="7" t="s">
        <v>3142</v>
      </c>
      <c r="D151" s="7" t="str">
        <f t="shared" si="2"/>
        <v>320x50 </v>
      </c>
      <c r="E151" s="2" t="s">
        <v>226</v>
      </c>
      <c r="F151" s="2" t="s">
        <v>66</v>
      </c>
      <c r="G151" s="8" t="s">
        <v>534</v>
      </c>
      <c r="H151" s="2" t="s">
        <v>30</v>
      </c>
      <c r="I151" s="2" t="s">
        <v>31</v>
      </c>
      <c r="J151" s="2">
        <v>97346.0</v>
      </c>
      <c r="K151" s="2">
        <v>790.0</v>
      </c>
      <c r="L151" s="2">
        <v>44118.0</v>
      </c>
      <c r="M151" s="2">
        <v>91080.0</v>
      </c>
      <c r="N151" s="2">
        <v>19.0</v>
      </c>
      <c r="O151" s="3">
        <v>1657.56487</v>
      </c>
      <c r="P151" s="7" t="str">
        <f>VLOOKUP(A151,'New Data'!A:E,2,FALSE)</f>
        <v>Female</v>
      </c>
      <c r="Q151" s="7">
        <f>VLOOKUP(A151,'New Data'!A:E,3,FALSE)</f>
        <v>43</v>
      </c>
      <c r="R151" s="7" t="str">
        <f>VLOOKUP(A151,'New Data'!A:E,4,FALSE)</f>
        <v>Maryland</v>
      </c>
      <c r="S151" s="9">
        <f>VLOOKUP(A151,'New Data'!A:E,5,FALSE)</f>
        <v>45453</v>
      </c>
      <c r="T151" s="10">
        <f t="shared" si="3"/>
        <v>87.24025632</v>
      </c>
      <c r="U151" s="11">
        <f t="shared" si="4"/>
        <v>0.008115382245</v>
      </c>
      <c r="V151" s="12">
        <f t="shared" si="5"/>
        <v>2.09818338</v>
      </c>
      <c r="W151" s="10">
        <f t="shared" si="6"/>
        <v>17.02756015</v>
      </c>
      <c r="X151" s="11">
        <f t="shared" si="7"/>
        <v>0.02405063291</v>
      </c>
      <c r="Y151" s="11"/>
    </row>
    <row r="152">
      <c r="A152" s="7" t="str">
        <f t="shared" si="1"/>
        <v>EUWTQ7057W</v>
      </c>
      <c r="B152" s="2" t="s">
        <v>1890</v>
      </c>
      <c r="C152" s="2" t="s">
        <v>923</v>
      </c>
      <c r="D152" s="7" t="str">
        <f t="shared" si="2"/>
        <v>300x250 </v>
      </c>
      <c r="E152" s="2" t="s">
        <v>1892</v>
      </c>
      <c r="F152" s="2" t="s">
        <v>66</v>
      </c>
      <c r="G152" s="8" t="s">
        <v>29</v>
      </c>
      <c r="H152" s="2" t="s">
        <v>48</v>
      </c>
      <c r="I152" s="2" t="s">
        <v>31</v>
      </c>
      <c r="J152" s="2">
        <v>9210.0</v>
      </c>
      <c r="K152" s="2">
        <v>80.0</v>
      </c>
      <c r="L152" s="2">
        <v>3798.0</v>
      </c>
      <c r="M152" s="2">
        <v>8619.0</v>
      </c>
      <c r="N152" s="2">
        <v>2.0</v>
      </c>
      <c r="O152" s="3">
        <v>1536.629068</v>
      </c>
      <c r="P152" s="7" t="str">
        <f>VLOOKUP(A152,'New Data'!A:E,2,FALSE)</f>
        <v>Female</v>
      </c>
      <c r="Q152" s="7">
        <f>VLOOKUP(A152,'New Data'!A:E,3,FALSE)</f>
        <v>64</v>
      </c>
      <c r="R152" s="7" t="str">
        <f>VLOOKUP(A152,'New Data'!A:E,4,FALSE)</f>
        <v>Tennessee</v>
      </c>
      <c r="S152" s="9">
        <f>VLOOKUP(A152,'New Data'!A:E,5,FALSE)</f>
        <v>45543</v>
      </c>
      <c r="T152" s="10">
        <f t="shared" si="3"/>
        <v>768.314534</v>
      </c>
      <c r="U152" s="11">
        <f t="shared" si="4"/>
        <v>0.008686210641</v>
      </c>
      <c r="V152" s="12">
        <f t="shared" si="5"/>
        <v>19.20786335</v>
      </c>
      <c r="W152" s="10">
        <f t="shared" si="6"/>
        <v>166.843547</v>
      </c>
      <c r="X152" s="11">
        <f t="shared" si="7"/>
        <v>0.025</v>
      </c>
      <c r="Y152" s="11"/>
    </row>
    <row r="153">
      <c r="A153" s="7" t="str">
        <f t="shared" si="1"/>
        <v>TPPAP8234B</v>
      </c>
      <c r="B153" s="2" t="s">
        <v>1893</v>
      </c>
      <c r="C153" s="7" t="s">
        <v>3156</v>
      </c>
      <c r="D153" s="7" t="str">
        <f t="shared" si="2"/>
        <v>300x250 </v>
      </c>
      <c r="E153" s="2" t="s">
        <v>1895</v>
      </c>
      <c r="F153" s="2" t="s">
        <v>28</v>
      </c>
      <c r="G153" s="8" t="s">
        <v>1896</v>
      </c>
      <c r="H153" s="2" t="s">
        <v>48</v>
      </c>
      <c r="I153" s="2" t="s">
        <v>31</v>
      </c>
      <c r="J153" s="2">
        <v>9702.0</v>
      </c>
      <c r="K153" s="2">
        <v>40.0</v>
      </c>
      <c r="L153" s="2">
        <v>5564.0</v>
      </c>
      <c r="M153" s="2">
        <v>8210.0</v>
      </c>
      <c r="N153" s="2">
        <v>1.0</v>
      </c>
      <c r="O153" s="3">
        <v>5711.39201</v>
      </c>
      <c r="P153" s="7" t="str">
        <f>VLOOKUP(A153,'New Data'!A:E,2,FALSE)</f>
        <v>Female</v>
      </c>
      <c r="Q153" s="7">
        <f>VLOOKUP(A153,'New Data'!A:E,3,FALSE)</f>
        <v>41</v>
      </c>
      <c r="R153" s="7" t="str">
        <f>VLOOKUP(A153,'New Data'!A:E,4,FALSE)</f>
        <v>West Virginia</v>
      </c>
      <c r="S153" s="9">
        <f>VLOOKUP(A153,'New Data'!A:E,5,FALSE)</f>
        <v>44956</v>
      </c>
      <c r="T153" s="10">
        <f t="shared" si="3"/>
        <v>5711.39201</v>
      </c>
      <c r="U153" s="11">
        <f t="shared" si="4"/>
        <v>0.004122861266</v>
      </c>
      <c r="V153" s="12">
        <f t="shared" si="5"/>
        <v>142.7848003</v>
      </c>
      <c r="W153" s="10">
        <f t="shared" si="6"/>
        <v>588.6819223</v>
      </c>
      <c r="X153" s="11">
        <f t="shared" si="7"/>
        <v>0.025</v>
      </c>
      <c r="Y153" s="11"/>
    </row>
    <row r="154">
      <c r="A154" s="7" t="str">
        <f t="shared" si="1"/>
        <v>DANIT5805U</v>
      </c>
      <c r="B154" s="2" t="s">
        <v>1884</v>
      </c>
      <c r="C154" s="7" t="s">
        <v>3139</v>
      </c>
      <c r="D154" s="7" t="str">
        <f t="shared" si="2"/>
        <v>320x50 </v>
      </c>
      <c r="E154" s="2" t="s">
        <v>1886</v>
      </c>
      <c r="F154" s="2" t="s">
        <v>41</v>
      </c>
      <c r="G154" s="8" t="s">
        <v>689</v>
      </c>
      <c r="H154" s="2" t="s">
        <v>71</v>
      </c>
      <c r="I154" s="2" t="s">
        <v>31</v>
      </c>
      <c r="J154" s="2">
        <v>8278.0</v>
      </c>
      <c r="K154" s="2">
        <v>40.0</v>
      </c>
      <c r="L154" s="2">
        <v>6758.0</v>
      </c>
      <c r="M154" s="2">
        <v>7537.0</v>
      </c>
      <c r="N154" s="2">
        <v>1.0</v>
      </c>
      <c r="O154" s="3">
        <v>1526.296619</v>
      </c>
      <c r="P154" s="7" t="str">
        <f>VLOOKUP(A154,'New Data'!A:E,2,FALSE)</f>
        <v>Male</v>
      </c>
      <c r="Q154" s="7">
        <f>VLOOKUP(A154,'New Data'!A:E,3,FALSE)</f>
        <v>55</v>
      </c>
      <c r="R154" s="7" t="str">
        <f>VLOOKUP(A154,'New Data'!A:E,4,FALSE)</f>
        <v>New Jersey</v>
      </c>
      <c r="S154" s="9">
        <f>VLOOKUP(A154,'New Data'!A:E,5,FALSE)</f>
        <v>45041</v>
      </c>
      <c r="T154" s="10">
        <f t="shared" si="3"/>
        <v>1526.296619</v>
      </c>
      <c r="U154" s="11">
        <f t="shared" si="4"/>
        <v>0.004832085045</v>
      </c>
      <c r="V154" s="12">
        <f t="shared" si="5"/>
        <v>38.15741548</v>
      </c>
      <c r="W154" s="10">
        <f t="shared" si="6"/>
        <v>184.3798767</v>
      </c>
      <c r="X154" s="11">
        <f t="shared" si="7"/>
        <v>0.025</v>
      </c>
      <c r="Y154" s="11"/>
    </row>
    <row r="155">
      <c r="A155" s="7" t="str">
        <f t="shared" si="1"/>
        <v>LBLVK2168C</v>
      </c>
      <c r="B155" s="2" t="s">
        <v>1887</v>
      </c>
      <c r="C155" s="7" t="s">
        <v>3130</v>
      </c>
      <c r="D155" s="7" t="str">
        <f t="shared" si="2"/>
        <v>300x250 </v>
      </c>
      <c r="E155" s="2" t="s">
        <v>1889</v>
      </c>
      <c r="F155" s="2" t="s">
        <v>36</v>
      </c>
      <c r="G155" s="8" t="s">
        <v>114</v>
      </c>
      <c r="H155" s="2" t="s">
        <v>62</v>
      </c>
      <c r="I155" s="2" t="s">
        <v>43</v>
      </c>
      <c r="J155" s="2">
        <v>65043.0</v>
      </c>
      <c r="K155" s="2">
        <v>160.0</v>
      </c>
      <c r="L155" s="2">
        <v>25871.0</v>
      </c>
      <c r="M155" s="2">
        <v>53969.0</v>
      </c>
      <c r="N155" s="2">
        <v>4.0</v>
      </c>
      <c r="O155" s="3">
        <v>2347.918531</v>
      </c>
      <c r="P155" s="7" t="str">
        <f>VLOOKUP(A155,'New Data'!A:E,2,FALSE)</f>
        <v>Male</v>
      </c>
      <c r="Q155" s="7">
        <f>VLOOKUP(A155,'New Data'!A:E,3,FALSE)</f>
        <v>61</v>
      </c>
      <c r="R155" s="7" t="str">
        <f>VLOOKUP(A155,'New Data'!A:E,4,FALSE)</f>
        <v>Tennessee</v>
      </c>
      <c r="S155" s="9">
        <f>VLOOKUP(A155,'New Data'!A:E,5,FALSE)</f>
        <v>45272</v>
      </c>
      <c r="T155" s="10">
        <f t="shared" si="3"/>
        <v>586.9796328</v>
      </c>
      <c r="U155" s="11">
        <f t="shared" si="4"/>
        <v>0.002459911136</v>
      </c>
      <c r="V155" s="12">
        <f t="shared" si="5"/>
        <v>14.67449082</v>
      </c>
      <c r="W155" s="10">
        <f t="shared" si="6"/>
        <v>36.09794338</v>
      </c>
      <c r="X155" s="11">
        <f t="shared" si="7"/>
        <v>0.025</v>
      </c>
      <c r="Y155" s="11"/>
    </row>
    <row r="156">
      <c r="A156" s="7" t="str">
        <f t="shared" si="1"/>
        <v>GYLSP9079C</v>
      </c>
      <c r="B156" s="2" t="s">
        <v>1881</v>
      </c>
      <c r="C156" s="7" t="s">
        <v>3138</v>
      </c>
      <c r="D156" s="7" t="str">
        <f t="shared" si="2"/>
        <v>300x250 </v>
      </c>
      <c r="E156" s="2" t="s">
        <v>1883</v>
      </c>
      <c r="F156" s="2" t="s">
        <v>66</v>
      </c>
      <c r="G156" s="8" t="s">
        <v>670</v>
      </c>
      <c r="H156" s="2" t="s">
        <v>30</v>
      </c>
      <c r="I156" s="2" t="s">
        <v>53</v>
      </c>
      <c r="J156" s="2">
        <v>16202.0</v>
      </c>
      <c r="K156" s="2">
        <v>80.0</v>
      </c>
      <c r="L156" s="2">
        <v>11786.0</v>
      </c>
      <c r="M156" s="2">
        <v>15365.0</v>
      </c>
      <c r="N156" s="2">
        <v>2.0</v>
      </c>
      <c r="O156" s="3">
        <v>1570.34276</v>
      </c>
      <c r="P156" s="7" t="str">
        <f>VLOOKUP(A156,'New Data'!A:E,2,FALSE)</f>
        <v>Female</v>
      </c>
      <c r="Q156" s="7">
        <f>VLOOKUP(A156,'New Data'!A:E,3,FALSE)</f>
        <v>19</v>
      </c>
      <c r="R156" s="7" t="str">
        <f>VLOOKUP(A156,'New Data'!A:E,4,FALSE)</f>
        <v>Missouri</v>
      </c>
      <c r="S156" s="9">
        <f>VLOOKUP(A156,'New Data'!A:E,5,FALSE)</f>
        <v>45500</v>
      </c>
      <c r="T156" s="10">
        <f t="shared" si="3"/>
        <v>785.17138</v>
      </c>
      <c r="U156" s="11">
        <f t="shared" si="4"/>
        <v>0.004937662017</v>
      </c>
      <c r="V156" s="12">
        <f t="shared" si="5"/>
        <v>19.6292845</v>
      </c>
      <c r="W156" s="10">
        <f t="shared" si="6"/>
        <v>96.9227725</v>
      </c>
      <c r="X156" s="11">
        <f t="shared" si="7"/>
        <v>0.025</v>
      </c>
      <c r="Y156" s="11"/>
    </row>
    <row r="157">
      <c r="A157" s="7" t="str">
        <f t="shared" si="1"/>
        <v>JZKWS2776C</v>
      </c>
      <c r="B157" s="2" t="s">
        <v>1877</v>
      </c>
      <c r="C157" s="7" t="s">
        <v>3141</v>
      </c>
      <c r="D157" s="7" t="str">
        <f t="shared" si="2"/>
        <v>320x50 </v>
      </c>
      <c r="E157" s="2" t="s">
        <v>1879</v>
      </c>
      <c r="F157" s="2" t="s">
        <v>41</v>
      </c>
      <c r="G157" s="8" t="s">
        <v>1880</v>
      </c>
      <c r="H157" s="2" t="s">
        <v>30</v>
      </c>
      <c r="I157" s="2" t="s">
        <v>31</v>
      </c>
      <c r="J157" s="2">
        <v>95289.0</v>
      </c>
      <c r="K157" s="2">
        <v>199.0</v>
      </c>
      <c r="L157" s="2">
        <v>19527.0</v>
      </c>
      <c r="M157" s="2">
        <v>82800.0</v>
      </c>
      <c r="N157" s="2">
        <v>5.0</v>
      </c>
      <c r="O157" s="3">
        <v>3223.535948</v>
      </c>
      <c r="P157" s="7" t="str">
        <f>VLOOKUP(A157,'New Data'!A:E,2,FALSE)</f>
        <v>Male</v>
      </c>
      <c r="Q157" s="7">
        <f>VLOOKUP(A157,'New Data'!A:E,3,FALSE)</f>
        <v>45</v>
      </c>
      <c r="R157" s="7" t="str">
        <f>VLOOKUP(A157,'New Data'!A:E,4,FALSE)</f>
        <v>Missouri</v>
      </c>
      <c r="S157" s="9">
        <f>VLOOKUP(A157,'New Data'!A:E,5,FALSE)</f>
        <v>45562</v>
      </c>
      <c r="T157" s="10">
        <f t="shared" si="3"/>
        <v>644.7071896</v>
      </c>
      <c r="U157" s="11">
        <f t="shared" si="4"/>
        <v>0.002088383759</v>
      </c>
      <c r="V157" s="12">
        <f t="shared" si="5"/>
        <v>16.19867311</v>
      </c>
      <c r="W157" s="10">
        <f t="shared" si="6"/>
        <v>33.82904583</v>
      </c>
      <c r="X157" s="11">
        <f t="shared" si="7"/>
        <v>0.02512562814</v>
      </c>
      <c r="Y157" s="11"/>
    </row>
    <row r="158">
      <c r="A158" s="7" t="str">
        <f t="shared" si="1"/>
        <v>LAUXF7510L</v>
      </c>
      <c r="B158" s="2" t="s">
        <v>1875</v>
      </c>
      <c r="C158" s="7" t="s">
        <v>3135</v>
      </c>
      <c r="D158" s="7" t="str">
        <f t="shared" si="2"/>
        <v>300x250 </v>
      </c>
      <c r="E158" s="2" t="s">
        <v>333</v>
      </c>
      <c r="F158" s="2" t="s">
        <v>36</v>
      </c>
      <c r="G158" s="8" t="s">
        <v>61</v>
      </c>
      <c r="H158" s="2" t="s">
        <v>212</v>
      </c>
      <c r="I158" s="2" t="s">
        <v>31</v>
      </c>
      <c r="J158" s="2">
        <v>11062.0</v>
      </c>
      <c r="K158" s="2">
        <v>78.0</v>
      </c>
      <c r="L158" s="2">
        <v>6539.0</v>
      </c>
      <c r="M158" s="2">
        <v>9391.0</v>
      </c>
      <c r="N158" s="2">
        <v>2.0</v>
      </c>
      <c r="O158" s="3">
        <v>1500.09932</v>
      </c>
      <c r="P158" s="7" t="str">
        <f>VLOOKUP(A158,'New Data'!A:E,2,FALSE)</f>
        <v>Female</v>
      </c>
      <c r="Q158" s="7">
        <f>VLOOKUP(A158,'New Data'!A:E,3,FALSE)</f>
        <v>30</v>
      </c>
      <c r="R158" s="7" t="str">
        <f>VLOOKUP(A158,'New Data'!A:E,4,FALSE)</f>
        <v>West Virginia</v>
      </c>
      <c r="S158" s="9">
        <f>VLOOKUP(A158,'New Data'!A:E,5,FALSE)</f>
        <v>45430</v>
      </c>
      <c r="T158" s="10">
        <f t="shared" si="3"/>
        <v>750.04966</v>
      </c>
      <c r="U158" s="11">
        <f t="shared" si="4"/>
        <v>0.007051166154</v>
      </c>
      <c r="V158" s="12">
        <f t="shared" si="5"/>
        <v>19.23204256</v>
      </c>
      <c r="W158" s="10">
        <f t="shared" si="6"/>
        <v>135.6083276</v>
      </c>
      <c r="X158" s="11">
        <f t="shared" si="7"/>
        <v>0.02564102564</v>
      </c>
      <c r="Y158" s="11"/>
    </row>
    <row r="159">
      <c r="A159" s="7" t="str">
        <f t="shared" si="1"/>
        <v>YTOPI5843W</v>
      </c>
      <c r="B159" s="2" t="s">
        <v>1871</v>
      </c>
      <c r="C159" s="7" t="s">
        <v>3152</v>
      </c>
      <c r="D159" s="7" t="str">
        <f t="shared" si="2"/>
        <v>320x50 </v>
      </c>
      <c r="E159" s="2" t="s">
        <v>1873</v>
      </c>
      <c r="F159" s="2" t="s">
        <v>41</v>
      </c>
      <c r="G159" s="8" t="s">
        <v>1874</v>
      </c>
      <c r="H159" s="2" t="s">
        <v>30</v>
      </c>
      <c r="I159" s="2" t="s">
        <v>31</v>
      </c>
      <c r="J159" s="2">
        <v>54134.0</v>
      </c>
      <c r="K159" s="2">
        <v>155.0</v>
      </c>
      <c r="L159" s="2">
        <v>37418.0</v>
      </c>
      <c r="M159" s="2">
        <v>51299.0</v>
      </c>
      <c r="N159" s="2">
        <v>4.0</v>
      </c>
      <c r="O159" s="3">
        <v>1502.01775</v>
      </c>
      <c r="P159" s="7" t="str">
        <f>VLOOKUP(A159,'New Data'!A:E,2,FALSE)</f>
        <v>Female</v>
      </c>
      <c r="Q159" s="7">
        <f>VLOOKUP(A159,'New Data'!A:E,3,FALSE)</f>
        <v>54</v>
      </c>
      <c r="R159" s="7" t="str">
        <f>VLOOKUP(A159,'New Data'!A:E,4,FALSE)</f>
        <v>Iowa</v>
      </c>
      <c r="S159" s="9">
        <f>VLOOKUP(A159,'New Data'!A:E,5,FALSE)</f>
        <v>45507</v>
      </c>
      <c r="T159" s="10">
        <f t="shared" si="3"/>
        <v>375.5044375</v>
      </c>
      <c r="U159" s="11">
        <f t="shared" si="4"/>
        <v>0.002863265231</v>
      </c>
      <c r="V159" s="12">
        <f t="shared" si="5"/>
        <v>9.690437097</v>
      </c>
      <c r="W159" s="10">
        <f t="shared" si="6"/>
        <v>27.74629161</v>
      </c>
      <c r="X159" s="11">
        <f t="shared" si="7"/>
        <v>0.02580645161</v>
      </c>
      <c r="Y159" s="11"/>
    </row>
    <row r="160">
      <c r="A160" s="7" t="str">
        <f t="shared" si="1"/>
        <v>WZUCC2935Y</v>
      </c>
      <c r="B160" s="2" t="s">
        <v>1868</v>
      </c>
      <c r="C160" s="7" t="s">
        <v>3139</v>
      </c>
      <c r="D160" s="7" t="str">
        <f t="shared" si="2"/>
        <v>320x50 </v>
      </c>
      <c r="E160" s="2" t="s">
        <v>1870</v>
      </c>
      <c r="F160" s="2" t="s">
        <v>36</v>
      </c>
      <c r="G160" s="8" t="s">
        <v>375</v>
      </c>
      <c r="H160" s="2" t="s">
        <v>30</v>
      </c>
      <c r="I160" s="2" t="s">
        <v>31</v>
      </c>
      <c r="J160" s="2">
        <v>152881.0</v>
      </c>
      <c r="K160" s="2">
        <v>426.0</v>
      </c>
      <c r="L160" s="2">
        <v>94895.0</v>
      </c>
      <c r="M160" s="2">
        <v>145113.0</v>
      </c>
      <c r="N160" s="2">
        <v>11.0</v>
      </c>
      <c r="O160" s="3">
        <v>1496.668524</v>
      </c>
      <c r="P160" s="7" t="str">
        <f>VLOOKUP(A160,'New Data'!A:E,2,FALSE)</f>
        <v>Male</v>
      </c>
      <c r="Q160" s="7">
        <f>VLOOKUP(A160,'New Data'!A:E,3,FALSE)</f>
        <v>42</v>
      </c>
      <c r="R160" s="7" t="str">
        <f>VLOOKUP(A160,'New Data'!A:E,4,FALSE)</f>
        <v>Michigan</v>
      </c>
      <c r="S160" s="9">
        <f>VLOOKUP(A160,'New Data'!A:E,5,FALSE)</f>
        <v>45442</v>
      </c>
      <c r="T160" s="10">
        <f t="shared" si="3"/>
        <v>136.0607749</v>
      </c>
      <c r="U160" s="11">
        <f t="shared" si="4"/>
        <v>0.002786480988</v>
      </c>
      <c r="V160" s="12">
        <f t="shared" si="5"/>
        <v>3.513306394</v>
      </c>
      <c r="W160" s="10">
        <f t="shared" si="6"/>
        <v>9.789761475</v>
      </c>
      <c r="X160" s="11">
        <f t="shared" si="7"/>
        <v>0.02582159624</v>
      </c>
      <c r="Y160" s="11"/>
    </row>
    <row r="161">
      <c r="A161" s="7" t="str">
        <f t="shared" si="1"/>
        <v>DMNFG5266O</v>
      </c>
      <c r="B161" s="2" t="s">
        <v>1866</v>
      </c>
      <c r="C161" s="7" t="s">
        <v>3132</v>
      </c>
      <c r="D161" s="7" t="str">
        <f t="shared" si="2"/>
        <v>300x250 </v>
      </c>
      <c r="E161" s="2" t="s">
        <v>1119</v>
      </c>
      <c r="F161" s="2" t="s">
        <v>36</v>
      </c>
      <c r="G161" s="8" t="s">
        <v>157</v>
      </c>
      <c r="H161" s="2" t="s">
        <v>30</v>
      </c>
      <c r="I161" s="2" t="s">
        <v>31</v>
      </c>
      <c r="J161" s="2">
        <v>88499.0</v>
      </c>
      <c r="K161" s="2">
        <v>186.0</v>
      </c>
      <c r="L161" s="2">
        <v>18950.0</v>
      </c>
      <c r="M161" s="2">
        <v>71458.0</v>
      </c>
      <c r="N161" s="2">
        <v>5.0</v>
      </c>
      <c r="O161" s="3">
        <v>1803.139812</v>
      </c>
      <c r="P161" s="7" t="str">
        <f>VLOOKUP(A161,'New Data'!A:E,2,FALSE)</f>
        <v>Female</v>
      </c>
      <c r="Q161" s="7">
        <f>VLOOKUP(A161,'New Data'!A:E,3,FALSE)</f>
        <v>19</v>
      </c>
      <c r="R161" s="7" t="str">
        <f>VLOOKUP(A161,'New Data'!A:E,4,FALSE)</f>
        <v>Arkansas</v>
      </c>
      <c r="S161" s="9">
        <f>VLOOKUP(A161,'New Data'!A:E,5,FALSE)</f>
        <v>45128</v>
      </c>
      <c r="T161" s="10">
        <f t="shared" si="3"/>
        <v>360.6279624</v>
      </c>
      <c r="U161" s="11">
        <f t="shared" si="4"/>
        <v>0.002101718663</v>
      </c>
      <c r="V161" s="12">
        <f t="shared" si="5"/>
        <v>9.694300065</v>
      </c>
      <c r="W161" s="10">
        <f t="shared" si="6"/>
        <v>20.37469138</v>
      </c>
      <c r="X161" s="11">
        <f t="shared" si="7"/>
        <v>0.02688172043</v>
      </c>
      <c r="Y161" s="11"/>
    </row>
    <row r="162">
      <c r="A162" s="7" t="str">
        <f t="shared" si="1"/>
        <v>JMHAM7380E</v>
      </c>
      <c r="B162" s="2" t="s">
        <v>1863</v>
      </c>
      <c r="C162" s="7" t="s">
        <v>459</v>
      </c>
      <c r="D162" s="7" t="str">
        <f t="shared" si="2"/>
        <v>320x50 </v>
      </c>
      <c r="E162" s="2" t="s">
        <v>1865</v>
      </c>
      <c r="F162" s="2" t="s">
        <v>36</v>
      </c>
      <c r="G162" s="8" t="s">
        <v>871</v>
      </c>
      <c r="H162" s="2" t="s">
        <v>30</v>
      </c>
      <c r="I162" s="2" t="s">
        <v>31</v>
      </c>
      <c r="J162" s="2">
        <v>212009.0</v>
      </c>
      <c r="K162" s="2">
        <v>555.0</v>
      </c>
      <c r="L162" s="2">
        <v>16903.0</v>
      </c>
      <c r="M162" s="2">
        <v>149653.0</v>
      </c>
      <c r="N162" s="2">
        <v>15.0</v>
      </c>
      <c r="O162" s="3">
        <v>3983.621797</v>
      </c>
      <c r="P162" s="7" t="str">
        <f>VLOOKUP(A162,'New Data'!A:E,2,FALSE)</f>
        <v>Male</v>
      </c>
      <c r="Q162" s="7">
        <f>VLOOKUP(A162,'New Data'!A:E,3,FALSE)</f>
        <v>29</v>
      </c>
      <c r="R162" s="7" t="str">
        <f>VLOOKUP(A162,'New Data'!A:E,4,FALSE)</f>
        <v>Montana</v>
      </c>
      <c r="S162" s="9">
        <f>VLOOKUP(A162,'New Data'!A:E,5,FALSE)</f>
        <v>45380</v>
      </c>
      <c r="T162" s="10">
        <f t="shared" si="3"/>
        <v>265.5747865</v>
      </c>
      <c r="U162" s="11">
        <f t="shared" si="4"/>
        <v>0.002617813395</v>
      </c>
      <c r="V162" s="12">
        <f t="shared" si="5"/>
        <v>7.177696932</v>
      </c>
      <c r="W162" s="10">
        <f t="shared" si="6"/>
        <v>18.78987117</v>
      </c>
      <c r="X162" s="11">
        <f t="shared" si="7"/>
        <v>0.02702702703</v>
      </c>
      <c r="Y162" s="11"/>
    </row>
    <row r="163">
      <c r="A163" s="7" t="str">
        <f t="shared" si="1"/>
        <v>MKCML3857A</v>
      </c>
      <c r="B163" s="2" t="s">
        <v>929</v>
      </c>
      <c r="C163" s="7" t="s">
        <v>3159</v>
      </c>
      <c r="D163" s="7" t="str">
        <f t="shared" si="2"/>
        <v>300x250 </v>
      </c>
      <c r="E163" s="2" t="s">
        <v>931</v>
      </c>
      <c r="F163" s="2" t="s">
        <v>36</v>
      </c>
      <c r="G163" s="8" t="s">
        <v>398</v>
      </c>
      <c r="H163" s="2" t="s">
        <v>48</v>
      </c>
      <c r="I163" s="2" t="s">
        <v>31</v>
      </c>
      <c r="J163" s="2">
        <v>14350.0</v>
      </c>
      <c r="K163" s="2">
        <v>60.0</v>
      </c>
      <c r="L163" s="2">
        <v>8228.0</v>
      </c>
      <c r="M163" s="2">
        <v>13396.0</v>
      </c>
      <c r="N163" s="2">
        <v>6.0</v>
      </c>
      <c r="O163" s="3">
        <v>6114.034936</v>
      </c>
      <c r="P163" s="7" t="str">
        <f>VLOOKUP(A163,'New Data'!A:E,2,FALSE)</f>
        <v>Female</v>
      </c>
      <c r="Q163" s="7">
        <f>VLOOKUP(A163,'New Data'!A:E,3,FALSE)</f>
        <v>28</v>
      </c>
      <c r="R163" s="7" t="str">
        <f>VLOOKUP(A163,'New Data'!A:E,4,FALSE)</f>
        <v>Washington</v>
      </c>
      <c r="S163" s="9">
        <f>VLOOKUP(A163,'New Data'!A:E,5,FALSE)</f>
        <v>45175</v>
      </c>
      <c r="T163" s="10">
        <f t="shared" si="3"/>
        <v>1019.005823</v>
      </c>
      <c r="U163" s="11">
        <f t="shared" si="4"/>
        <v>0.004181184669</v>
      </c>
      <c r="V163" s="12">
        <f t="shared" si="5"/>
        <v>101.9005823</v>
      </c>
      <c r="W163" s="10">
        <f t="shared" si="6"/>
        <v>426.0651523</v>
      </c>
      <c r="X163" s="11">
        <f t="shared" si="7"/>
        <v>0.1</v>
      </c>
      <c r="Y163" s="11"/>
    </row>
    <row r="164">
      <c r="A164" s="7" t="str">
        <f t="shared" si="1"/>
        <v>RUPEE8669S</v>
      </c>
      <c r="B164" s="2" t="s">
        <v>1858</v>
      </c>
      <c r="C164" s="2" t="s">
        <v>3145</v>
      </c>
      <c r="D164" s="7" t="str">
        <f t="shared" si="2"/>
        <v>320x50 </v>
      </c>
      <c r="E164" s="2" t="s">
        <v>1127</v>
      </c>
      <c r="F164" s="2" t="s">
        <v>41</v>
      </c>
      <c r="G164" s="8" t="s">
        <v>114</v>
      </c>
      <c r="H164" s="2" t="s">
        <v>30</v>
      </c>
      <c r="I164" s="2" t="s">
        <v>31</v>
      </c>
      <c r="J164" s="2">
        <v>40859.0</v>
      </c>
      <c r="K164" s="2">
        <v>144.0</v>
      </c>
      <c r="L164" s="2">
        <v>17695.0</v>
      </c>
      <c r="M164" s="2">
        <v>37108.0</v>
      </c>
      <c r="N164" s="2">
        <v>4.0</v>
      </c>
      <c r="O164" s="3">
        <v>6130.368425</v>
      </c>
      <c r="P164" s="7" t="str">
        <f>VLOOKUP(A164,'New Data'!A:E,2,FALSE)</f>
        <v>Male</v>
      </c>
      <c r="Q164" s="7">
        <f>VLOOKUP(A164,'New Data'!A:E,3,FALSE)</f>
        <v>58</v>
      </c>
      <c r="R164" s="7" t="str">
        <f>VLOOKUP(A164,'New Data'!A:E,4,FALSE)</f>
        <v>Colorado</v>
      </c>
      <c r="S164" s="9">
        <f>VLOOKUP(A164,'New Data'!A:E,5,FALSE)</f>
        <v>45139</v>
      </c>
      <c r="T164" s="10">
        <f t="shared" si="3"/>
        <v>1532.592106</v>
      </c>
      <c r="U164" s="11">
        <f t="shared" si="4"/>
        <v>0.003524315328</v>
      </c>
      <c r="V164" s="12">
        <f t="shared" si="5"/>
        <v>42.57200295</v>
      </c>
      <c r="W164" s="10">
        <f t="shared" si="6"/>
        <v>150.0371626</v>
      </c>
      <c r="X164" s="11">
        <f t="shared" si="7"/>
        <v>0.02777777778</v>
      </c>
      <c r="Y164" s="11"/>
    </row>
    <row r="165">
      <c r="A165" s="7" t="str">
        <f t="shared" si="1"/>
        <v>MBYFR7830Z</v>
      </c>
      <c r="B165" s="2" t="s">
        <v>1852</v>
      </c>
      <c r="C165" s="7" t="s">
        <v>3151</v>
      </c>
      <c r="D165" s="7" t="str">
        <f t="shared" si="2"/>
        <v>300x250 </v>
      </c>
      <c r="E165" s="2" t="s">
        <v>1087</v>
      </c>
      <c r="F165" s="2" t="s">
        <v>66</v>
      </c>
      <c r="G165" s="8" t="s">
        <v>871</v>
      </c>
      <c r="H165" s="2" t="s">
        <v>71</v>
      </c>
      <c r="I165" s="2" t="s">
        <v>31</v>
      </c>
      <c r="J165" s="2">
        <v>61574.0</v>
      </c>
      <c r="K165" s="2">
        <v>280.0</v>
      </c>
      <c r="L165" s="2">
        <v>18717.0</v>
      </c>
      <c r="M165" s="2">
        <v>46367.0</v>
      </c>
      <c r="N165" s="2">
        <v>8.0</v>
      </c>
      <c r="O165" s="3">
        <v>4999.665205</v>
      </c>
      <c r="P165" s="7" t="str">
        <f>VLOOKUP(A165,'New Data'!A:E,2,FALSE)</f>
        <v>Female</v>
      </c>
      <c r="Q165" s="7">
        <f>VLOOKUP(A165,'New Data'!A:E,3,FALSE)</f>
        <v>51</v>
      </c>
      <c r="R165" s="7" t="str">
        <f>VLOOKUP(A165,'New Data'!A:E,4,FALSE)</f>
        <v>Nevada</v>
      </c>
      <c r="S165" s="9">
        <f>VLOOKUP(A165,'New Data'!A:E,5,FALSE)</f>
        <v>45236</v>
      </c>
      <c r="T165" s="10">
        <f t="shared" si="3"/>
        <v>624.9581506</v>
      </c>
      <c r="U165" s="11">
        <f t="shared" si="4"/>
        <v>0.004547373892</v>
      </c>
      <c r="V165" s="12">
        <f t="shared" si="5"/>
        <v>17.85594716</v>
      </c>
      <c r="W165" s="10">
        <f t="shared" si="6"/>
        <v>81.19766793</v>
      </c>
      <c r="X165" s="11">
        <f t="shared" si="7"/>
        <v>0.02857142857</v>
      </c>
      <c r="Y165" s="11"/>
    </row>
    <row r="166">
      <c r="A166" s="7" t="str">
        <f t="shared" si="1"/>
        <v>OLDCT4805K</v>
      </c>
      <c r="B166" s="2" t="s">
        <v>1854</v>
      </c>
      <c r="C166" s="7" t="s">
        <v>3147</v>
      </c>
      <c r="D166" s="7" t="str">
        <f t="shared" si="2"/>
        <v>300x250 </v>
      </c>
      <c r="E166" s="2" t="s">
        <v>1856</v>
      </c>
      <c r="F166" s="2" t="s">
        <v>66</v>
      </c>
      <c r="G166" s="8" t="s">
        <v>1857</v>
      </c>
      <c r="H166" s="2" t="s">
        <v>234</v>
      </c>
      <c r="I166" s="2" t="s">
        <v>31</v>
      </c>
      <c r="J166" s="2">
        <v>217824.0</v>
      </c>
      <c r="K166" s="2">
        <v>560.0</v>
      </c>
      <c r="L166" s="2">
        <v>75089.0</v>
      </c>
      <c r="M166" s="2">
        <v>179723.0</v>
      </c>
      <c r="N166" s="2">
        <v>16.0</v>
      </c>
      <c r="O166" s="3">
        <v>1451.808544</v>
      </c>
      <c r="P166" s="7" t="str">
        <f>VLOOKUP(A166,'New Data'!A:E,2,FALSE)</f>
        <v>Female</v>
      </c>
      <c r="Q166" s="7">
        <f>VLOOKUP(A166,'New Data'!A:E,3,FALSE)</f>
        <v>49</v>
      </c>
      <c r="R166" s="7" t="str">
        <f>VLOOKUP(A166,'New Data'!A:E,4,FALSE)</f>
        <v>New Hampshire</v>
      </c>
      <c r="S166" s="9">
        <f>VLOOKUP(A166,'New Data'!A:E,5,FALSE)</f>
        <v>45019</v>
      </c>
      <c r="T166" s="10">
        <f t="shared" si="3"/>
        <v>90.738034</v>
      </c>
      <c r="U166" s="11">
        <f t="shared" si="4"/>
        <v>0.002570882915</v>
      </c>
      <c r="V166" s="12">
        <f t="shared" si="5"/>
        <v>2.592515257</v>
      </c>
      <c r="W166" s="10">
        <f t="shared" si="6"/>
        <v>6.665053181</v>
      </c>
      <c r="X166" s="11">
        <f t="shared" si="7"/>
        <v>0.02857142857</v>
      </c>
      <c r="Y166" s="11"/>
    </row>
    <row r="167">
      <c r="A167" s="7" t="str">
        <f t="shared" si="1"/>
        <v>KUECC7597O</v>
      </c>
      <c r="B167" s="2" t="s">
        <v>1849</v>
      </c>
      <c r="C167" s="7" t="s">
        <v>3152</v>
      </c>
      <c r="D167" s="7" t="str">
        <f t="shared" si="2"/>
        <v>300x250 </v>
      </c>
      <c r="E167" s="2" t="s">
        <v>1851</v>
      </c>
      <c r="F167" s="2" t="s">
        <v>28</v>
      </c>
      <c r="G167" s="8" t="s">
        <v>165</v>
      </c>
      <c r="H167" s="2" t="s">
        <v>30</v>
      </c>
      <c r="I167" s="2" t="s">
        <v>53</v>
      </c>
      <c r="J167" s="2">
        <v>51889.0</v>
      </c>
      <c r="K167" s="2">
        <v>174.0</v>
      </c>
      <c r="L167" s="2">
        <v>33879.0</v>
      </c>
      <c r="M167" s="2">
        <v>49382.0</v>
      </c>
      <c r="N167" s="2">
        <v>5.0</v>
      </c>
      <c r="O167" s="3">
        <v>2172.841747</v>
      </c>
      <c r="P167" s="7" t="str">
        <f>VLOOKUP(A167,'New Data'!A:E,2,FALSE)</f>
        <v>Female</v>
      </c>
      <c r="Q167" s="7">
        <f>VLOOKUP(A167,'New Data'!A:E,3,FALSE)</f>
        <v>59</v>
      </c>
      <c r="R167" s="7" t="str">
        <f>VLOOKUP(A167,'New Data'!A:E,4,FALSE)</f>
        <v>Wyoming</v>
      </c>
      <c r="S167" s="9">
        <f>VLOOKUP(A167,'New Data'!A:E,5,FALSE)</f>
        <v>45398</v>
      </c>
      <c r="T167" s="10">
        <f t="shared" si="3"/>
        <v>434.5683494</v>
      </c>
      <c r="U167" s="11">
        <f t="shared" si="4"/>
        <v>0.003353311877</v>
      </c>
      <c r="V167" s="12">
        <f t="shared" si="5"/>
        <v>12.48759625</v>
      </c>
      <c r="W167" s="10">
        <f t="shared" si="6"/>
        <v>41.87480481</v>
      </c>
      <c r="X167" s="11">
        <f t="shared" si="7"/>
        <v>0.02873563218</v>
      </c>
      <c r="Y167" s="11"/>
    </row>
    <row r="168">
      <c r="A168" s="7" t="str">
        <f t="shared" si="1"/>
        <v>LQLYG6047L</v>
      </c>
      <c r="B168" s="2" t="s">
        <v>1847</v>
      </c>
      <c r="C168" s="7" t="s">
        <v>3131</v>
      </c>
      <c r="D168" s="7" t="str">
        <f t="shared" si="2"/>
        <v>320x50 </v>
      </c>
      <c r="E168" s="2" t="s">
        <v>1269</v>
      </c>
      <c r="F168" s="2" t="s">
        <v>36</v>
      </c>
      <c r="G168" s="8" t="s">
        <v>519</v>
      </c>
      <c r="H168" s="2" t="s">
        <v>234</v>
      </c>
      <c r="I168" s="2" t="s">
        <v>31</v>
      </c>
      <c r="J168" s="2">
        <v>11919.0</v>
      </c>
      <c r="K168" s="2">
        <v>69.0</v>
      </c>
      <c r="L168" s="2">
        <v>8100.0</v>
      </c>
      <c r="M168" s="2">
        <v>11524.0</v>
      </c>
      <c r="N168" s="2">
        <v>2.0</v>
      </c>
      <c r="O168" s="3">
        <v>6350.916905</v>
      </c>
      <c r="P168" s="7" t="str">
        <f>VLOOKUP(A168,'New Data'!A:E,2,FALSE)</f>
        <v>Male</v>
      </c>
      <c r="Q168" s="7">
        <f>VLOOKUP(A168,'New Data'!A:E,3,FALSE)</f>
        <v>34</v>
      </c>
      <c r="R168" s="7" t="str">
        <f>VLOOKUP(A168,'New Data'!A:E,4,FALSE)</f>
        <v>New Mexico</v>
      </c>
      <c r="S168" s="9">
        <f>VLOOKUP(A168,'New Data'!A:E,5,FALSE)</f>
        <v>45485</v>
      </c>
      <c r="T168" s="10">
        <f t="shared" si="3"/>
        <v>3175.458453</v>
      </c>
      <c r="U168" s="11">
        <f t="shared" si="4"/>
        <v>0.005789076265</v>
      </c>
      <c r="V168" s="12">
        <f t="shared" si="5"/>
        <v>92.04227399</v>
      </c>
      <c r="W168" s="10">
        <f t="shared" si="6"/>
        <v>532.8397437</v>
      </c>
      <c r="X168" s="11">
        <f t="shared" si="7"/>
        <v>0.02898550725</v>
      </c>
      <c r="Y168" s="11"/>
    </row>
    <row r="169">
      <c r="A169" s="7" t="str">
        <f t="shared" si="1"/>
        <v>XPGSD5184Z</v>
      </c>
      <c r="B169" s="2" t="s">
        <v>1844</v>
      </c>
      <c r="C169" s="7" t="s">
        <v>3128</v>
      </c>
      <c r="D169" s="7" t="str">
        <f t="shared" si="2"/>
        <v>300x250 </v>
      </c>
      <c r="E169" s="2" t="s">
        <v>1491</v>
      </c>
      <c r="F169" s="2" t="s">
        <v>66</v>
      </c>
      <c r="G169" s="8" t="s">
        <v>1846</v>
      </c>
      <c r="H169" s="2" t="s">
        <v>30</v>
      </c>
      <c r="I169" s="2" t="s">
        <v>53</v>
      </c>
      <c r="J169" s="2">
        <v>27473.0</v>
      </c>
      <c r="K169" s="2">
        <v>69.0</v>
      </c>
      <c r="L169" s="2">
        <v>11306.0</v>
      </c>
      <c r="M169" s="2">
        <v>20625.0</v>
      </c>
      <c r="N169" s="2">
        <v>2.0</v>
      </c>
      <c r="O169" s="3">
        <v>2922.286102</v>
      </c>
      <c r="P169" s="7" t="str">
        <f>VLOOKUP(A169,'New Data'!A:E,2,FALSE)</f>
        <v>Male</v>
      </c>
      <c r="Q169" s="7">
        <f>VLOOKUP(A169,'New Data'!A:E,3,FALSE)</f>
        <v>29</v>
      </c>
      <c r="R169" s="7" t="str">
        <f>VLOOKUP(A169,'New Data'!A:E,4,FALSE)</f>
        <v>Georgia</v>
      </c>
      <c r="S169" s="9">
        <f>VLOOKUP(A169,'New Data'!A:E,5,FALSE)</f>
        <v>45409</v>
      </c>
      <c r="T169" s="10">
        <f t="shared" si="3"/>
        <v>1461.143051</v>
      </c>
      <c r="U169" s="11">
        <f t="shared" si="4"/>
        <v>0.002511556801</v>
      </c>
      <c r="V169" s="12">
        <f t="shared" si="5"/>
        <v>42.35197249</v>
      </c>
      <c r="W169" s="10">
        <f t="shared" si="6"/>
        <v>106.3693846</v>
      </c>
      <c r="X169" s="11">
        <f t="shared" si="7"/>
        <v>0.02898550725</v>
      </c>
      <c r="Y169" s="11"/>
    </row>
    <row r="170">
      <c r="A170" s="7" t="str">
        <f t="shared" si="1"/>
        <v>DIVZD4914F</v>
      </c>
      <c r="B170" s="2" t="s">
        <v>1841</v>
      </c>
      <c r="C170" s="7" t="s">
        <v>3139</v>
      </c>
      <c r="D170" s="7" t="str">
        <f t="shared" si="2"/>
        <v>300x250 </v>
      </c>
      <c r="E170" s="2" t="s">
        <v>1843</v>
      </c>
      <c r="F170" s="2" t="s">
        <v>41</v>
      </c>
      <c r="G170" s="8" t="s">
        <v>449</v>
      </c>
      <c r="H170" s="2" t="s">
        <v>48</v>
      </c>
      <c r="I170" s="2" t="s">
        <v>31</v>
      </c>
      <c r="J170" s="2">
        <v>335664.0</v>
      </c>
      <c r="K170" s="2">
        <v>852.0</v>
      </c>
      <c r="L170" s="2">
        <v>148742.0</v>
      </c>
      <c r="M170" s="2">
        <v>313071.0</v>
      </c>
      <c r="N170" s="2">
        <v>25.0</v>
      </c>
      <c r="O170" s="3">
        <v>1542.500216</v>
      </c>
      <c r="P170" s="7" t="str">
        <f>VLOOKUP(A170,'New Data'!A:E,2,FALSE)</f>
        <v>Male</v>
      </c>
      <c r="Q170" s="7">
        <f>VLOOKUP(A170,'New Data'!A:E,3,FALSE)</f>
        <v>61</v>
      </c>
      <c r="R170" s="7" t="str">
        <f>VLOOKUP(A170,'New Data'!A:E,4,FALSE)</f>
        <v>North Dakota</v>
      </c>
      <c r="S170" s="9">
        <f>VLOOKUP(A170,'New Data'!A:E,5,FALSE)</f>
        <v>45375</v>
      </c>
      <c r="T170" s="10">
        <f t="shared" si="3"/>
        <v>61.70000864</v>
      </c>
      <c r="U170" s="11">
        <f t="shared" si="4"/>
        <v>0.002538252538</v>
      </c>
      <c r="V170" s="12">
        <f t="shared" si="5"/>
        <v>1.810446263</v>
      </c>
      <c r="W170" s="10">
        <f t="shared" si="6"/>
        <v>4.595369822</v>
      </c>
      <c r="X170" s="11">
        <f t="shared" si="7"/>
        <v>0.029342723</v>
      </c>
      <c r="Y170" s="11"/>
    </row>
    <row r="171">
      <c r="A171" s="7" t="str">
        <f t="shared" si="1"/>
        <v>IBKUG9489W</v>
      </c>
      <c r="B171" s="2" t="s">
        <v>1024</v>
      </c>
      <c r="C171" s="7" t="s">
        <v>3159</v>
      </c>
      <c r="D171" s="7" t="str">
        <f t="shared" si="2"/>
        <v>300x250 </v>
      </c>
      <c r="E171" s="2" t="s">
        <v>218</v>
      </c>
      <c r="F171" s="2" t="s">
        <v>28</v>
      </c>
      <c r="G171" s="8" t="s">
        <v>468</v>
      </c>
      <c r="H171" s="2" t="s">
        <v>62</v>
      </c>
      <c r="I171" s="2" t="s">
        <v>31</v>
      </c>
      <c r="J171" s="2">
        <v>21280.0</v>
      </c>
      <c r="K171" s="2">
        <v>70.0</v>
      </c>
      <c r="L171" s="2">
        <v>15309.0</v>
      </c>
      <c r="M171" s="2">
        <v>20244.0</v>
      </c>
      <c r="N171" s="2">
        <v>6.0</v>
      </c>
      <c r="O171" s="3">
        <v>6837.510602</v>
      </c>
      <c r="P171" s="7" t="str">
        <f>VLOOKUP(A171,'New Data'!A:E,2,FALSE)</f>
        <v>Female</v>
      </c>
      <c r="Q171" s="7">
        <f>VLOOKUP(A171,'New Data'!A:E,3,FALSE)</f>
        <v>34</v>
      </c>
      <c r="R171" s="7" t="str">
        <f>VLOOKUP(A171,'New Data'!A:E,4,FALSE)</f>
        <v>Wyoming</v>
      </c>
      <c r="S171" s="9">
        <f>VLOOKUP(A171,'New Data'!A:E,5,FALSE)</f>
        <v>45114</v>
      </c>
      <c r="T171" s="10">
        <f t="shared" si="3"/>
        <v>1139.5851</v>
      </c>
      <c r="U171" s="11">
        <f t="shared" si="4"/>
        <v>0.003289473684</v>
      </c>
      <c r="V171" s="12">
        <f t="shared" si="5"/>
        <v>97.67872289</v>
      </c>
      <c r="W171" s="10">
        <f t="shared" si="6"/>
        <v>321.3115884</v>
      </c>
      <c r="X171" s="11">
        <f t="shared" si="7"/>
        <v>0.08571428571</v>
      </c>
      <c r="Y171" s="11"/>
    </row>
    <row r="172">
      <c r="A172" s="7" t="str">
        <f t="shared" si="1"/>
        <v>ADOWV1114V</v>
      </c>
      <c r="B172" s="2" t="s">
        <v>1839</v>
      </c>
      <c r="C172" s="7" t="s">
        <v>3139</v>
      </c>
      <c r="D172" s="7" t="str">
        <f t="shared" si="2"/>
        <v>300x250 </v>
      </c>
      <c r="E172" s="2" t="s">
        <v>986</v>
      </c>
      <c r="F172" s="2" t="s">
        <v>41</v>
      </c>
      <c r="G172" s="8" t="s">
        <v>344</v>
      </c>
      <c r="H172" s="2" t="s">
        <v>30</v>
      </c>
      <c r="I172" s="2" t="s">
        <v>31</v>
      </c>
      <c r="J172" s="2">
        <v>13202.0</v>
      </c>
      <c r="K172" s="2">
        <v>101.0</v>
      </c>
      <c r="L172" s="2">
        <v>10871.0</v>
      </c>
      <c r="M172" s="2">
        <v>12885.0</v>
      </c>
      <c r="N172" s="2">
        <v>3.0</v>
      </c>
      <c r="O172" s="3">
        <v>1699.060809</v>
      </c>
      <c r="P172" s="7" t="str">
        <f>VLOOKUP(A172,'New Data'!A:E,2,FALSE)</f>
        <v>Male</v>
      </c>
      <c r="Q172" s="7">
        <f>VLOOKUP(A172,'New Data'!A:E,3,FALSE)</f>
        <v>20</v>
      </c>
      <c r="R172" s="7" t="str">
        <f>VLOOKUP(A172,'New Data'!A:E,4,FALSE)</f>
        <v>New Jersey</v>
      </c>
      <c r="S172" s="9">
        <f>VLOOKUP(A172,'New Data'!A:E,5,FALSE)</f>
        <v>45179</v>
      </c>
      <c r="T172" s="10">
        <f t="shared" si="3"/>
        <v>566.353603</v>
      </c>
      <c r="U172" s="11">
        <f t="shared" si="4"/>
        <v>0.007650356007</v>
      </c>
      <c r="V172" s="12">
        <f t="shared" si="5"/>
        <v>16.82238425</v>
      </c>
      <c r="W172" s="10">
        <f t="shared" si="6"/>
        <v>128.6972284</v>
      </c>
      <c r="X172" s="11">
        <f t="shared" si="7"/>
        <v>0.0297029703</v>
      </c>
      <c r="Y172" s="11"/>
    </row>
    <row r="173">
      <c r="A173" s="7" t="str">
        <f t="shared" si="1"/>
        <v>JUAJZ1179L</v>
      </c>
      <c r="B173" s="2" t="s">
        <v>1833</v>
      </c>
      <c r="C173" s="7" t="s">
        <v>3129</v>
      </c>
      <c r="D173" s="7" t="str">
        <f t="shared" si="2"/>
        <v>300x50 </v>
      </c>
      <c r="E173" s="2" t="s">
        <v>1835</v>
      </c>
      <c r="F173" s="2" t="s">
        <v>41</v>
      </c>
      <c r="G173" s="8" t="s">
        <v>102</v>
      </c>
      <c r="H173" s="2" t="s">
        <v>234</v>
      </c>
      <c r="I173" s="2" t="s">
        <v>31</v>
      </c>
      <c r="J173" s="2">
        <v>88022.0</v>
      </c>
      <c r="K173" s="2">
        <v>370.0</v>
      </c>
      <c r="L173" s="2">
        <v>45972.0</v>
      </c>
      <c r="M173" s="2">
        <v>83922.0</v>
      </c>
      <c r="N173" s="2">
        <v>11.0</v>
      </c>
      <c r="O173" s="3">
        <v>5669.14476</v>
      </c>
      <c r="P173" s="7" t="str">
        <f>VLOOKUP(A173,'New Data'!A:E,2,FALSE)</f>
        <v>Male</v>
      </c>
      <c r="Q173" s="7">
        <f>VLOOKUP(A173,'New Data'!A:E,3,FALSE)</f>
        <v>56</v>
      </c>
      <c r="R173" s="7" t="str">
        <f>VLOOKUP(A173,'New Data'!A:E,4,FALSE)</f>
        <v>Pennsylvania</v>
      </c>
      <c r="S173" s="9">
        <f>VLOOKUP(A173,'New Data'!A:E,5,FALSE)</f>
        <v>45302</v>
      </c>
      <c r="T173" s="10">
        <f t="shared" si="3"/>
        <v>515.3767964</v>
      </c>
      <c r="U173" s="11">
        <f t="shared" si="4"/>
        <v>0.004203494581</v>
      </c>
      <c r="V173" s="12">
        <f t="shared" si="5"/>
        <v>15.32201286</v>
      </c>
      <c r="W173" s="10">
        <f t="shared" si="6"/>
        <v>64.40599805</v>
      </c>
      <c r="X173" s="11">
        <f t="shared" si="7"/>
        <v>0.02972972973</v>
      </c>
      <c r="Y173" s="11"/>
    </row>
    <row r="174">
      <c r="A174" s="7" t="str">
        <f t="shared" si="1"/>
        <v>LYCVY6358C</v>
      </c>
      <c r="B174" s="2" t="s">
        <v>1827</v>
      </c>
      <c r="C174" s="7" t="s">
        <v>3129</v>
      </c>
      <c r="D174" s="7" t="str">
        <f t="shared" si="2"/>
        <v>300x50 </v>
      </c>
      <c r="E174" s="2" t="s">
        <v>1829</v>
      </c>
      <c r="F174" s="2" t="s">
        <v>36</v>
      </c>
      <c r="G174" s="8" t="s">
        <v>871</v>
      </c>
      <c r="H174" s="2" t="s">
        <v>30</v>
      </c>
      <c r="I174" s="2" t="s">
        <v>31</v>
      </c>
      <c r="J174" s="2">
        <v>257862.0</v>
      </c>
      <c r="K174" s="2">
        <v>700.0</v>
      </c>
      <c r="L174" s="2">
        <v>105048.0</v>
      </c>
      <c r="M174" s="2">
        <v>238629.0</v>
      </c>
      <c r="N174" s="2">
        <v>21.0</v>
      </c>
      <c r="O174" s="3">
        <v>5899.429483</v>
      </c>
      <c r="P174" s="7" t="str">
        <f>VLOOKUP(A174,'New Data'!A:E,2,FALSE)</f>
        <v>Female</v>
      </c>
      <c r="Q174" s="7">
        <f>VLOOKUP(A174,'New Data'!A:E,3,FALSE)</f>
        <v>48</v>
      </c>
      <c r="R174" s="7" t="str">
        <f>VLOOKUP(A174,'New Data'!A:E,4,FALSE)</f>
        <v>Michigan</v>
      </c>
      <c r="S174" s="9">
        <f>VLOOKUP(A174,'New Data'!A:E,5,FALSE)</f>
        <v>45503</v>
      </c>
      <c r="T174" s="10">
        <f t="shared" si="3"/>
        <v>280.9252135</v>
      </c>
      <c r="U174" s="11">
        <f t="shared" si="4"/>
        <v>0.002714630306</v>
      </c>
      <c r="V174" s="12">
        <f t="shared" si="5"/>
        <v>8.427756404</v>
      </c>
      <c r="W174" s="10">
        <f t="shared" si="6"/>
        <v>22.87824295</v>
      </c>
      <c r="X174" s="11">
        <f t="shared" si="7"/>
        <v>0.03</v>
      </c>
      <c r="Y174" s="11"/>
    </row>
    <row r="175">
      <c r="A175" s="7" t="str">
        <f t="shared" si="1"/>
        <v>DZGAO1303N</v>
      </c>
      <c r="B175" s="2" t="s">
        <v>1830</v>
      </c>
      <c r="C175" s="7" t="s">
        <v>459</v>
      </c>
      <c r="D175" s="7" t="str">
        <f t="shared" si="2"/>
        <v>320x50 </v>
      </c>
      <c r="E175" s="2" t="s">
        <v>1832</v>
      </c>
      <c r="F175" s="2" t="s">
        <v>28</v>
      </c>
      <c r="G175" s="8" t="s">
        <v>263</v>
      </c>
      <c r="H175" s="2" t="s">
        <v>71</v>
      </c>
      <c r="I175" s="2" t="s">
        <v>31</v>
      </c>
      <c r="J175" s="2">
        <v>88819.0</v>
      </c>
      <c r="K175" s="2">
        <v>200.0</v>
      </c>
      <c r="L175" s="2">
        <v>65488.0</v>
      </c>
      <c r="M175" s="2">
        <v>80451.0</v>
      </c>
      <c r="N175" s="2">
        <v>6.0</v>
      </c>
      <c r="O175" s="3">
        <v>1442.22799</v>
      </c>
      <c r="P175" s="7" t="str">
        <f>VLOOKUP(A175,'New Data'!A:E,2,FALSE)</f>
        <v>Male</v>
      </c>
      <c r="Q175" s="7">
        <f>VLOOKUP(A175,'New Data'!A:E,3,FALSE)</f>
        <v>35</v>
      </c>
      <c r="R175" s="7" t="str">
        <f>VLOOKUP(A175,'New Data'!A:E,4,FALSE)</f>
        <v>New Mexico</v>
      </c>
      <c r="S175" s="9">
        <f>VLOOKUP(A175,'New Data'!A:E,5,FALSE)</f>
        <v>44948</v>
      </c>
      <c r="T175" s="10">
        <f t="shared" si="3"/>
        <v>240.3713317</v>
      </c>
      <c r="U175" s="11">
        <f t="shared" si="4"/>
        <v>0.002251770455</v>
      </c>
      <c r="V175" s="12">
        <f t="shared" si="5"/>
        <v>7.21113995</v>
      </c>
      <c r="W175" s="10">
        <f t="shared" si="6"/>
        <v>16.23783188</v>
      </c>
      <c r="X175" s="11">
        <f t="shared" si="7"/>
        <v>0.03</v>
      </c>
      <c r="Y175" s="11"/>
    </row>
    <row r="176">
      <c r="A176" s="7" t="str">
        <f t="shared" si="1"/>
        <v>DEIGT6412A</v>
      </c>
      <c r="B176" s="2" t="s">
        <v>1824</v>
      </c>
      <c r="C176" s="7" t="s">
        <v>459</v>
      </c>
      <c r="D176" s="7" t="str">
        <f t="shared" si="2"/>
        <v>320x50 </v>
      </c>
      <c r="E176" s="2" t="s">
        <v>1826</v>
      </c>
      <c r="F176" s="2" t="s">
        <v>66</v>
      </c>
      <c r="G176" s="8" t="s">
        <v>726</v>
      </c>
      <c r="H176" s="2" t="s">
        <v>89</v>
      </c>
      <c r="I176" s="2" t="s">
        <v>31</v>
      </c>
      <c r="J176" s="2">
        <v>106151.0</v>
      </c>
      <c r="K176" s="2">
        <v>299.0</v>
      </c>
      <c r="L176" s="2">
        <v>75304.0</v>
      </c>
      <c r="M176" s="2">
        <v>99311.0</v>
      </c>
      <c r="N176" s="2">
        <v>9.0</v>
      </c>
      <c r="O176" s="3">
        <v>6616.88066</v>
      </c>
      <c r="P176" s="7" t="str">
        <f>VLOOKUP(A176,'New Data'!A:E,2,FALSE)</f>
        <v>Female</v>
      </c>
      <c r="Q176" s="7">
        <f>VLOOKUP(A176,'New Data'!A:E,3,FALSE)</f>
        <v>24</v>
      </c>
      <c r="R176" s="7" t="str">
        <f>VLOOKUP(A176,'New Data'!A:E,4,FALSE)</f>
        <v>Oregon</v>
      </c>
      <c r="S176" s="9">
        <f>VLOOKUP(A176,'New Data'!A:E,5,FALSE)</f>
        <v>45281</v>
      </c>
      <c r="T176" s="10">
        <f t="shared" si="3"/>
        <v>735.2089622</v>
      </c>
      <c r="U176" s="11">
        <f t="shared" si="4"/>
        <v>0.002816742188</v>
      </c>
      <c r="V176" s="12">
        <f t="shared" si="5"/>
        <v>22.13003565</v>
      </c>
      <c r="W176" s="10">
        <f t="shared" si="6"/>
        <v>62.33460504</v>
      </c>
      <c r="X176" s="11">
        <f t="shared" si="7"/>
        <v>0.03010033445</v>
      </c>
      <c r="Y176" s="11"/>
    </row>
    <row r="177">
      <c r="A177" s="7" t="str">
        <f t="shared" si="1"/>
        <v>ZAJWN7862U</v>
      </c>
      <c r="B177" s="2" t="s">
        <v>1817</v>
      </c>
      <c r="C177" s="7" t="s">
        <v>3150</v>
      </c>
      <c r="D177" s="7" t="str">
        <f t="shared" si="2"/>
        <v>300x250 </v>
      </c>
      <c r="E177" s="2" t="s">
        <v>1819</v>
      </c>
      <c r="F177" s="2" t="s">
        <v>36</v>
      </c>
      <c r="G177" s="8" t="s">
        <v>408</v>
      </c>
      <c r="H177" s="2" t="s">
        <v>30</v>
      </c>
      <c r="I177" s="2" t="s">
        <v>31</v>
      </c>
      <c r="J177" s="2">
        <v>9130.0</v>
      </c>
      <c r="K177" s="2">
        <v>33.0</v>
      </c>
      <c r="L177" s="2">
        <v>3721.0</v>
      </c>
      <c r="M177" s="2">
        <v>5564.0</v>
      </c>
      <c r="N177" s="2">
        <v>1.0</v>
      </c>
      <c r="O177" s="3">
        <v>1655.792857</v>
      </c>
      <c r="P177" s="7" t="str">
        <f>VLOOKUP(A177,'New Data'!A:E,2,FALSE)</f>
        <v>Female</v>
      </c>
      <c r="Q177" s="7">
        <f>VLOOKUP(A177,'New Data'!A:E,3,FALSE)</f>
        <v>34</v>
      </c>
      <c r="R177" s="7" t="str">
        <f>VLOOKUP(A177,'New Data'!A:E,4,FALSE)</f>
        <v>Illinois</v>
      </c>
      <c r="S177" s="9">
        <f>VLOOKUP(A177,'New Data'!A:E,5,FALSE)</f>
        <v>45546</v>
      </c>
      <c r="T177" s="10">
        <f t="shared" si="3"/>
        <v>1655.792857</v>
      </c>
      <c r="U177" s="11">
        <f t="shared" si="4"/>
        <v>0.003614457831</v>
      </c>
      <c r="V177" s="12">
        <f t="shared" si="5"/>
        <v>50.17554112</v>
      </c>
      <c r="W177" s="10">
        <f t="shared" si="6"/>
        <v>181.3573775</v>
      </c>
      <c r="X177" s="11">
        <f t="shared" si="7"/>
        <v>0.0303030303</v>
      </c>
      <c r="Y177" s="11"/>
    </row>
    <row r="178">
      <c r="A178" s="7" t="str">
        <f t="shared" si="1"/>
        <v>MPGXL3067A</v>
      </c>
      <c r="B178" s="2" t="s">
        <v>1820</v>
      </c>
      <c r="C178" s="7" t="s">
        <v>3147</v>
      </c>
      <c r="D178" s="7" t="str">
        <f t="shared" si="2"/>
        <v>320x50 </v>
      </c>
      <c r="E178" s="2" t="s">
        <v>1822</v>
      </c>
      <c r="F178" s="2" t="s">
        <v>36</v>
      </c>
      <c r="G178" s="8" t="s">
        <v>1823</v>
      </c>
      <c r="H178" s="2" t="s">
        <v>1562</v>
      </c>
      <c r="I178" s="2" t="s">
        <v>31</v>
      </c>
      <c r="J178" s="2">
        <v>56927.0</v>
      </c>
      <c r="K178" s="2">
        <v>165.0</v>
      </c>
      <c r="L178" s="2">
        <v>20980.0</v>
      </c>
      <c r="M178" s="2">
        <v>55050.0</v>
      </c>
      <c r="N178" s="2">
        <v>5.0</v>
      </c>
      <c r="O178" s="3">
        <v>2463.821917</v>
      </c>
      <c r="P178" s="7" t="str">
        <f>VLOOKUP(A178,'New Data'!A:E,2,FALSE)</f>
        <v>Male</v>
      </c>
      <c r="Q178" s="7">
        <f>VLOOKUP(A178,'New Data'!A:E,3,FALSE)</f>
        <v>39</v>
      </c>
      <c r="R178" s="7" t="str">
        <f>VLOOKUP(A178,'New Data'!A:E,4,FALSE)</f>
        <v>Iowa</v>
      </c>
      <c r="S178" s="9">
        <f>VLOOKUP(A178,'New Data'!A:E,5,FALSE)</f>
        <v>45410</v>
      </c>
      <c r="T178" s="10">
        <f t="shared" si="3"/>
        <v>492.7643834</v>
      </c>
      <c r="U178" s="11">
        <f t="shared" si="4"/>
        <v>0.002898448891</v>
      </c>
      <c r="V178" s="12">
        <f t="shared" si="5"/>
        <v>14.93225404</v>
      </c>
      <c r="W178" s="10">
        <f t="shared" si="6"/>
        <v>43.28037516</v>
      </c>
      <c r="X178" s="11">
        <f t="shared" si="7"/>
        <v>0.0303030303</v>
      </c>
      <c r="Y178" s="11"/>
    </row>
    <row r="179">
      <c r="A179" s="7" t="str">
        <f t="shared" si="1"/>
        <v>YJOKS4938A</v>
      </c>
      <c r="B179" s="2" t="s">
        <v>1815</v>
      </c>
      <c r="C179" s="7" t="s">
        <v>3151</v>
      </c>
      <c r="D179" s="7" t="str">
        <f t="shared" si="2"/>
        <v>300x250 </v>
      </c>
      <c r="E179" s="2" t="s">
        <v>1625</v>
      </c>
      <c r="F179" s="2" t="s">
        <v>66</v>
      </c>
      <c r="G179" s="8" t="s">
        <v>483</v>
      </c>
      <c r="H179" s="2" t="s">
        <v>30</v>
      </c>
      <c r="I179" s="2" t="s">
        <v>53</v>
      </c>
      <c r="J179" s="2">
        <v>32845.0</v>
      </c>
      <c r="K179" s="2">
        <v>164.0</v>
      </c>
      <c r="L179" s="2">
        <v>16163.0</v>
      </c>
      <c r="M179" s="2">
        <v>30368.0</v>
      </c>
      <c r="N179" s="2">
        <v>5.0</v>
      </c>
      <c r="O179" s="3">
        <v>1910.436686</v>
      </c>
      <c r="P179" s="7" t="str">
        <f>VLOOKUP(A179,'New Data'!A:E,2,FALSE)</f>
        <v>Female</v>
      </c>
      <c r="Q179" s="7">
        <f>VLOOKUP(A179,'New Data'!A:E,3,FALSE)</f>
        <v>49</v>
      </c>
      <c r="R179" s="7" t="str">
        <f>VLOOKUP(A179,'New Data'!A:E,4,FALSE)</f>
        <v>Alaska</v>
      </c>
      <c r="S179" s="9">
        <f>VLOOKUP(A179,'New Data'!A:E,5,FALSE)</f>
        <v>45092</v>
      </c>
      <c r="T179" s="10">
        <f t="shared" si="3"/>
        <v>382.0873372</v>
      </c>
      <c r="U179" s="11">
        <f t="shared" si="4"/>
        <v>0.004993149642</v>
      </c>
      <c r="V179" s="12">
        <f t="shared" si="5"/>
        <v>11.64900418</v>
      </c>
      <c r="W179" s="10">
        <f t="shared" si="6"/>
        <v>58.16522107</v>
      </c>
      <c r="X179" s="11">
        <f t="shared" si="7"/>
        <v>0.03048780488</v>
      </c>
      <c r="Y179" s="11"/>
    </row>
    <row r="180">
      <c r="A180" s="7" t="str">
        <f t="shared" si="1"/>
        <v>ZHVGN2491H</v>
      </c>
      <c r="B180" s="2" t="s">
        <v>1812</v>
      </c>
      <c r="C180" s="7" t="s">
        <v>3130</v>
      </c>
      <c r="D180" s="7" t="str">
        <f t="shared" si="2"/>
        <v>320x50 </v>
      </c>
      <c r="E180" s="2" t="s">
        <v>1814</v>
      </c>
      <c r="F180" s="2" t="s">
        <v>36</v>
      </c>
      <c r="G180" s="8" t="s">
        <v>449</v>
      </c>
      <c r="H180" s="2" t="s">
        <v>234</v>
      </c>
      <c r="I180" s="2" t="s">
        <v>31</v>
      </c>
      <c r="J180" s="2">
        <v>37227.0</v>
      </c>
      <c r="K180" s="2">
        <v>130.0</v>
      </c>
      <c r="L180" s="2">
        <v>13542.0</v>
      </c>
      <c r="M180" s="2">
        <v>32456.0</v>
      </c>
      <c r="N180" s="2">
        <v>4.0</v>
      </c>
      <c r="O180" s="3">
        <v>1901.094691</v>
      </c>
      <c r="P180" s="7" t="str">
        <f>VLOOKUP(A180,'New Data'!A:E,2,FALSE)</f>
        <v>Female</v>
      </c>
      <c r="Q180" s="7">
        <f>VLOOKUP(A180,'New Data'!A:E,3,FALSE)</f>
        <v>33</v>
      </c>
      <c r="R180" s="7" t="str">
        <f>VLOOKUP(A180,'New Data'!A:E,4,FALSE)</f>
        <v>Wyoming</v>
      </c>
      <c r="S180" s="9">
        <f>VLOOKUP(A180,'New Data'!A:E,5,FALSE)</f>
        <v>45324</v>
      </c>
      <c r="T180" s="10">
        <f t="shared" si="3"/>
        <v>475.2736728</v>
      </c>
      <c r="U180" s="11">
        <f t="shared" si="4"/>
        <v>0.003492089075</v>
      </c>
      <c r="V180" s="12">
        <f t="shared" si="5"/>
        <v>14.62380532</v>
      </c>
      <c r="W180" s="10">
        <f t="shared" si="6"/>
        <v>51.06763078</v>
      </c>
      <c r="X180" s="11">
        <f t="shared" si="7"/>
        <v>0.03076923077</v>
      </c>
      <c r="Y180" s="11"/>
    </row>
    <row r="181">
      <c r="A181" s="7" t="str">
        <f t="shared" si="1"/>
        <v>XGMHH6981T</v>
      </c>
      <c r="B181" s="2" t="s">
        <v>1806</v>
      </c>
      <c r="C181" s="7" t="s">
        <v>3135</v>
      </c>
      <c r="D181" s="7" t="str">
        <f t="shared" si="2"/>
        <v>320x50 </v>
      </c>
      <c r="E181" s="2" t="s">
        <v>1808</v>
      </c>
      <c r="F181" s="2" t="s">
        <v>28</v>
      </c>
      <c r="G181" s="8" t="s">
        <v>387</v>
      </c>
      <c r="H181" s="2" t="s">
        <v>62</v>
      </c>
      <c r="I181" s="2" t="s">
        <v>31</v>
      </c>
      <c r="J181" s="2">
        <v>458931.0</v>
      </c>
      <c r="K181" s="2">
        <v>974.0</v>
      </c>
      <c r="L181" s="2">
        <v>264325.0</v>
      </c>
      <c r="M181" s="2">
        <v>378011.0</v>
      </c>
      <c r="N181" s="2">
        <v>30.0</v>
      </c>
      <c r="O181" s="3">
        <v>7462.677935</v>
      </c>
      <c r="P181" s="7" t="str">
        <f>VLOOKUP(A181,'New Data'!A:E,2,FALSE)</f>
        <v>Female</v>
      </c>
      <c r="Q181" s="7">
        <f>VLOOKUP(A181,'New Data'!A:E,3,FALSE)</f>
        <v>54</v>
      </c>
      <c r="R181" s="7" t="str">
        <f>VLOOKUP(A181,'New Data'!A:E,4,FALSE)</f>
        <v>Oregon</v>
      </c>
      <c r="S181" s="9">
        <f>VLOOKUP(A181,'New Data'!A:E,5,FALSE)</f>
        <v>45272</v>
      </c>
      <c r="T181" s="10">
        <f t="shared" si="3"/>
        <v>248.7559312</v>
      </c>
      <c r="U181" s="11">
        <f t="shared" si="4"/>
        <v>0.002122323399</v>
      </c>
      <c r="V181" s="12">
        <f t="shared" si="5"/>
        <v>7.661886997</v>
      </c>
      <c r="W181" s="10">
        <f t="shared" si="6"/>
        <v>16.26100206</v>
      </c>
      <c r="X181" s="11">
        <f t="shared" si="7"/>
        <v>0.03080082136</v>
      </c>
      <c r="Y181" s="11"/>
    </row>
    <row r="182">
      <c r="A182" s="7" t="str">
        <f t="shared" si="1"/>
        <v>BZOBI2836C</v>
      </c>
      <c r="B182" s="2" t="s">
        <v>1797</v>
      </c>
      <c r="C182" s="7" t="s">
        <v>3135</v>
      </c>
      <c r="D182" s="7" t="str">
        <f t="shared" si="2"/>
        <v>320x50 </v>
      </c>
      <c r="E182" s="2" t="s">
        <v>1649</v>
      </c>
      <c r="F182" s="2" t="s">
        <v>28</v>
      </c>
      <c r="G182" s="8" t="s">
        <v>1551</v>
      </c>
      <c r="H182" s="2" t="s">
        <v>48</v>
      </c>
      <c r="I182" s="2" t="s">
        <v>31</v>
      </c>
      <c r="J182" s="2">
        <v>10992.0</v>
      </c>
      <c r="K182" s="2">
        <v>97.0</v>
      </c>
      <c r="L182" s="2">
        <v>6677.0</v>
      </c>
      <c r="M182" s="2">
        <v>10132.0</v>
      </c>
      <c r="N182" s="2">
        <v>3.0</v>
      </c>
      <c r="O182" s="3">
        <v>1675.987427</v>
      </c>
      <c r="P182" s="7" t="str">
        <f>VLOOKUP(A182,'New Data'!A:E,2,FALSE)</f>
        <v>Male</v>
      </c>
      <c r="Q182" s="7">
        <f>VLOOKUP(A182,'New Data'!A:E,3,FALSE)</f>
        <v>60</v>
      </c>
      <c r="R182" s="7" t="str">
        <f>VLOOKUP(A182,'New Data'!A:E,4,FALSE)</f>
        <v>Alaska</v>
      </c>
      <c r="S182" s="9">
        <f>VLOOKUP(A182,'New Data'!A:E,5,FALSE)</f>
        <v>45287</v>
      </c>
      <c r="T182" s="10">
        <f t="shared" si="3"/>
        <v>558.6624757</v>
      </c>
      <c r="U182" s="11">
        <f t="shared" si="4"/>
        <v>0.008824599709</v>
      </c>
      <c r="V182" s="12">
        <f t="shared" si="5"/>
        <v>17.2782209</v>
      </c>
      <c r="W182" s="10">
        <f t="shared" si="6"/>
        <v>152.4733831</v>
      </c>
      <c r="X182" s="11">
        <f t="shared" si="7"/>
        <v>0.03092783505</v>
      </c>
      <c r="Y182" s="11"/>
    </row>
    <row r="183">
      <c r="A183" s="7" t="str">
        <f t="shared" si="1"/>
        <v>ERAWQ4479D</v>
      </c>
      <c r="B183" s="2" t="s">
        <v>1803</v>
      </c>
      <c r="C183" s="7" t="s">
        <v>3163</v>
      </c>
      <c r="D183" s="7" t="str">
        <f t="shared" si="2"/>
        <v>300x250 </v>
      </c>
      <c r="E183" s="2" t="s">
        <v>1805</v>
      </c>
      <c r="F183" s="2" t="s">
        <v>36</v>
      </c>
      <c r="G183" s="8" t="s">
        <v>88</v>
      </c>
      <c r="H183" s="2" t="s">
        <v>62</v>
      </c>
      <c r="I183" s="2" t="s">
        <v>31</v>
      </c>
      <c r="J183" s="2">
        <v>12136.0</v>
      </c>
      <c r="K183" s="2">
        <v>97.0</v>
      </c>
      <c r="L183" s="2">
        <v>2089.0</v>
      </c>
      <c r="M183" s="2">
        <v>11500.0</v>
      </c>
      <c r="N183" s="2">
        <v>3.0</v>
      </c>
      <c r="O183" s="3">
        <v>5224.932463</v>
      </c>
      <c r="P183" s="7" t="str">
        <f>VLOOKUP(A183,'New Data'!A:E,2,FALSE)</f>
        <v>Female</v>
      </c>
      <c r="Q183" s="7">
        <f>VLOOKUP(A183,'New Data'!A:E,3,FALSE)</f>
        <v>62</v>
      </c>
      <c r="R183" s="7" t="str">
        <f>VLOOKUP(A183,'New Data'!A:E,4,FALSE)</f>
        <v>Oklahoma</v>
      </c>
      <c r="S183" s="9">
        <f>VLOOKUP(A183,'New Data'!A:E,5,FALSE)</f>
        <v>45384</v>
      </c>
      <c r="T183" s="10">
        <f t="shared" si="3"/>
        <v>1741.644154</v>
      </c>
      <c r="U183" s="11">
        <f t="shared" si="4"/>
        <v>0.007992748846</v>
      </c>
      <c r="V183" s="12">
        <f t="shared" si="5"/>
        <v>53.86528312</v>
      </c>
      <c r="W183" s="10">
        <f t="shared" si="6"/>
        <v>430.5316795</v>
      </c>
      <c r="X183" s="11">
        <f t="shared" si="7"/>
        <v>0.03092783505</v>
      </c>
      <c r="Y183" s="11"/>
    </row>
    <row r="184">
      <c r="A184" s="7" t="str">
        <f t="shared" si="1"/>
        <v>RMFKW1583H</v>
      </c>
      <c r="B184" s="2" t="s">
        <v>1799</v>
      </c>
      <c r="C184" s="7" t="s">
        <v>3158</v>
      </c>
      <c r="D184" s="7" t="str">
        <f t="shared" si="2"/>
        <v>300x250 </v>
      </c>
      <c r="E184" s="2" t="s">
        <v>1801</v>
      </c>
      <c r="F184" s="2" t="s">
        <v>66</v>
      </c>
      <c r="G184" s="8" t="s">
        <v>1802</v>
      </c>
      <c r="H184" s="2" t="s">
        <v>89</v>
      </c>
      <c r="I184" s="2" t="s">
        <v>31</v>
      </c>
      <c r="J184" s="2">
        <v>11289.0</v>
      </c>
      <c r="K184" s="2">
        <v>97.0</v>
      </c>
      <c r="L184" s="2">
        <v>1345.0</v>
      </c>
      <c r="M184" s="2">
        <v>8187.0</v>
      </c>
      <c r="N184" s="2">
        <v>3.0</v>
      </c>
      <c r="O184" s="3">
        <v>1665.160445</v>
      </c>
      <c r="P184" s="7" t="str">
        <f>VLOOKUP(A184,'New Data'!A:E,2,FALSE)</f>
        <v>Male</v>
      </c>
      <c r="Q184" s="7">
        <f>VLOOKUP(A184,'New Data'!A:E,3,FALSE)</f>
        <v>53</v>
      </c>
      <c r="R184" s="7" t="str">
        <f>VLOOKUP(A184,'New Data'!A:E,4,FALSE)</f>
        <v>Indiana</v>
      </c>
      <c r="S184" s="9">
        <f>VLOOKUP(A184,'New Data'!A:E,5,FALSE)</f>
        <v>45396</v>
      </c>
      <c r="T184" s="10">
        <f t="shared" si="3"/>
        <v>555.0534817</v>
      </c>
      <c r="U184" s="11">
        <f t="shared" si="4"/>
        <v>0.008592435114</v>
      </c>
      <c r="V184" s="12">
        <f t="shared" si="5"/>
        <v>17.16660253</v>
      </c>
      <c r="W184" s="10">
        <f t="shared" si="6"/>
        <v>147.5029183</v>
      </c>
      <c r="X184" s="11">
        <f t="shared" si="7"/>
        <v>0.03092783505</v>
      </c>
      <c r="Y184" s="11"/>
    </row>
    <row r="185">
      <c r="A185" s="7" t="str">
        <f t="shared" si="1"/>
        <v>OICXW8154D</v>
      </c>
      <c r="B185" s="2" t="s">
        <v>1794</v>
      </c>
      <c r="C185" s="7" t="s">
        <v>459</v>
      </c>
      <c r="D185" s="7" t="str">
        <f t="shared" si="2"/>
        <v>300x250 </v>
      </c>
      <c r="E185" s="2" t="s">
        <v>1796</v>
      </c>
      <c r="F185" s="2" t="s">
        <v>41</v>
      </c>
      <c r="G185" s="8" t="s">
        <v>1229</v>
      </c>
      <c r="H185" s="2" t="s">
        <v>71</v>
      </c>
      <c r="I185" s="2" t="s">
        <v>43</v>
      </c>
      <c r="J185" s="2">
        <v>81486.0</v>
      </c>
      <c r="K185" s="2">
        <v>193.0</v>
      </c>
      <c r="L185" s="2">
        <v>57653.0</v>
      </c>
      <c r="M185" s="2">
        <v>76803.0</v>
      </c>
      <c r="N185" s="2">
        <v>6.0</v>
      </c>
      <c r="O185" s="3">
        <v>1463.842874</v>
      </c>
      <c r="P185" s="7" t="str">
        <f>VLOOKUP(A185,'New Data'!A:E,2,FALSE)</f>
        <v>Male</v>
      </c>
      <c r="Q185" s="7">
        <f>VLOOKUP(A185,'New Data'!A:E,3,FALSE)</f>
        <v>40</v>
      </c>
      <c r="R185" s="7" t="str">
        <f>VLOOKUP(A185,'New Data'!A:E,4,FALSE)</f>
        <v>Rhode Island</v>
      </c>
      <c r="S185" s="9">
        <f>VLOOKUP(A185,'New Data'!A:E,5,FALSE)</f>
        <v>45421</v>
      </c>
      <c r="T185" s="10">
        <f t="shared" si="3"/>
        <v>243.9738123</v>
      </c>
      <c r="U185" s="11">
        <f t="shared" si="4"/>
        <v>0.002368505019</v>
      </c>
      <c r="V185" s="12">
        <f t="shared" si="5"/>
        <v>7.584678104</v>
      </c>
      <c r="W185" s="10">
        <f t="shared" si="6"/>
        <v>17.96434816</v>
      </c>
      <c r="X185" s="11">
        <f t="shared" si="7"/>
        <v>0.0310880829</v>
      </c>
      <c r="Y185" s="11"/>
    </row>
    <row r="186">
      <c r="A186" s="7" t="str">
        <f t="shared" si="1"/>
        <v>HCZPH4346B</v>
      </c>
      <c r="B186" s="2" t="s">
        <v>1788</v>
      </c>
      <c r="C186" s="26" t="s">
        <v>3129</v>
      </c>
      <c r="D186" s="7" t="str">
        <f t="shared" si="2"/>
        <v>320x50 </v>
      </c>
      <c r="E186" s="2" t="s">
        <v>1790</v>
      </c>
      <c r="F186" s="2" t="s">
        <v>41</v>
      </c>
      <c r="G186" s="8" t="s">
        <v>67</v>
      </c>
      <c r="H186" s="2" t="s">
        <v>30</v>
      </c>
      <c r="I186" s="2" t="s">
        <v>31</v>
      </c>
      <c r="J186" s="2">
        <v>42830.0</v>
      </c>
      <c r="K186" s="2">
        <v>160.0</v>
      </c>
      <c r="L186" s="2">
        <v>24499.0</v>
      </c>
      <c r="M186" s="2">
        <v>34496.0</v>
      </c>
      <c r="N186" s="2">
        <v>5.0</v>
      </c>
      <c r="O186" s="3">
        <v>6261.575724</v>
      </c>
      <c r="P186" s="7" t="str">
        <f>VLOOKUP(A186,'New Data'!A:E,2,FALSE)</f>
        <v>Female</v>
      </c>
      <c r="Q186" s="7">
        <f>VLOOKUP(A186,'New Data'!A:E,3,FALSE)</f>
        <v>22</v>
      </c>
      <c r="R186" s="7" t="str">
        <f>VLOOKUP(A186,'New Data'!A:E,4,FALSE)</f>
        <v>California</v>
      </c>
      <c r="S186" s="9">
        <f>VLOOKUP(A186,'New Data'!A:E,5,FALSE)</f>
        <v>45025</v>
      </c>
      <c r="T186" s="10">
        <f t="shared" si="3"/>
        <v>1252.315145</v>
      </c>
      <c r="U186" s="11">
        <f t="shared" si="4"/>
        <v>0.003735699276</v>
      </c>
      <c r="V186" s="12">
        <f t="shared" si="5"/>
        <v>39.13484828</v>
      </c>
      <c r="W186" s="10">
        <f t="shared" si="6"/>
        <v>146.1960244</v>
      </c>
      <c r="X186" s="11">
        <f t="shared" si="7"/>
        <v>0.03125</v>
      </c>
      <c r="Y186" s="11"/>
    </row>
    <row r="187">
      <c r="A187" s="7" t="str">
        <f t="shared" si="1"/>
        <v>EQNJY1753V</v>
      </c>
      <c r="B187" s="2" t="s">
        <v>1791</v>
      </c>
      <c r="C187" s="7" t="s">
        <v>3135</v>
      </c>
      <c r="D187" s="7" t="str">
        <f t="shared" si="2"/>
        <v>300x250 </v>
      </c>
      <c r="E187" s="2" t="s">
        <v>1793</v>
      </c>
      <c r="F187" s="2" t="s">
        <v>41</v>
      </c>
      <c r="G187" s="8" t="s">
        <v>192</v>
      </c>
      <c r="H187" s="2" t="s">
        <v>30</v>
      </c>
      <c r="I187" s="2" t="s">
        <v>31</v>
      </c>
      <c r="J187" s="2">
        <v>22444.0</v>
      </c>
      <c r="K187" s="2">
        <v>160.0</v>
      </c>
      <c r="L187" s="2">
        <v>12672.0</v>
      </c>
      <c r="M187" s="2">
        <v>21345.0</v>
      </c>
      <c r="N187" s="2">
        <v>5.0</v>
      </c>
      <c r="O187" s="3">
        <v>2539.200563</v>
      </c>
      <c r="P187" s="7" t="str">
        <f>VLOOKUP(A187,'New Data'!A:E,2,FALSE)</f>
        <v>Male</v>
      </c>
      <c r="Q187" s="7">
        <f>VLOOKUP(A187,'New Data'!A:E,3,FALSE)</f>
        <v>42</v>
      </c>
      <c r="R187" s="7" t="str">
        <f>VLOOKUP(A187,'New Data'!A:E,4,FALSE)</f>
        <v>Hawaii</v>
      </c>
      <c r="S187" s="9">
        <f>VLOOKUP(A187,'New Data'!A:E,5,FALSE)</f>
        <v>45557</v>
      </c>
      <c r="T187" s="10">
        <f t="shared" si="3"/>
        <v>507.8401126</v>
      </c>
      <c r="U187" s="11">
        <f t="shared" si="4"/>
        <v>0.007128854037</v>
      </c>
      <c r="V187" s="12">
        <f t="shared" si="5"/>
        <v>15.87000352</v>
      </c>
      <c r="W187" s="10">
        <f t="shared" si="6"/>
        <v>113.1349386</v>
      </c>
      <c r="X187" s="11">
        <f t="shared" si="7"/>
        <v>0.03125</v>
      </c>
      <c r="Y187" s="11"/>
    </row>
    <row r="188">
      <c r="A188" s="7" t="str">
        <f t="shared" si="1"/>
        <v>SZZTG0430B</v>
      </c>
      <c r="B188" s="2" t="s">
        <v>1784</v>
      </c>
      <c r="C188" s="7" t="s">
        <v>3128</v>
      </c>
      <c r="D188" s="7" t="str">
        <f t="shared" si="2"/>
        <v>300x250 </v>
      </c>
      <c r="E188" s="2" t="s">
        <v>1786</v>
      </c>
      <c r="F188" s="2" t="s">
        <v>28</v>
      </c>
      <c r="G188" s="8" t="s">
        <v>1787</v>
      </c>
      <c r="H188" s="2" t="s">
        <v>30</v>
      </c>
      <c r="I188" s="2" t="s">
        <v>53</v>
      </c>
      <c r="J188" s="2">
        <v>219088.0</v>
      </c>
      <c r="K188" s="2">
        <v>541.0</v>
      </c>
      <c r="L188" s="2">
        <v>75638.0</v>
      </c>
      <c r="M188" s="2">
        <v>153987.0</v>
      </c>
      <c r="N188" s="2">
        <v>17.0</v>
      </c>
      <c r="O188" s="3">
        <v>6761.073824</v>
      </c>
      <c r="P188" s="7" t="str">
        <f>VLOOKUP(A188,'New Data'!A:E,2,FALSE)</f>
        <v>Male</v>
      </c>
      <c r="Q188" s="7">
        <f>VLOOKUP(A188,'New Data'!A:E,3,FALSE)</f>
        <v>38</v>
      </c>
      <c r="R188" s="7" t="str">
        <f>VLOOKUP(A188,'New Data'!A:E,4,FALSE)</f>
        <v>Pennsylvania</v>
      </c>
      <c r="S188" s="9">
        <f>VLOOKUP(A188,'New Data'!A:E,5,FALSE)</f>
        <v>45483</v>
      </c>
      <c r="T188" s="10">
        <f t="shared" si="3"/>
        <v>397.7102249</v>
      </c>
      <c r="U188" s="11">
        <f t="shared" si="4"/>
        <v>0.002469327394</v>
      </c>
      <c r="V188" s="12">
        <f t="shared" si="5"/>
        <v>12.49736382</v>
      </c>
      <c r="W188" s="10">
        <f t="shared" si="6"/>
        <v>30.86008282</v>
      </c>
      <c r="X188" s="11">
        <f t="shared" si="7"/>
        <v>0.0314232902</v>
      </c>
      <c r="Y188" s="11"/>
    </row>
    <row r="189">
      <c r="A189" s="7" t="str">
        <f t="shared" si="1"/>
        <v>DXADI4176M</v>
      </c>
      <c r="B189" s="2" t="s">
        <v>1782</v>
      </c>
      <c r="C189" s="7" t="s">
        <v>459</v>
      </c>
      <c r="D189" s="7" t="str">
        <f t="shared" si="2"/>
        <v>300x250 </v>
      </c>
      <c r="E189" s="2" t="s">
        <v>501</v>
      </c>
      <c r="F189" s="2" t="s">
        <v>41</v>
      </c>
      <c r="G189" s="8" t="s">
        <v>871</v>
      </c>
      <c r="H189" s="2" t="s">
        <v>30</v>
      </c>
      <c r="I189" s="2" t="s">
        <v>31</v>
      </c>
      <c r="J189" s="2">
        <v>100991.0</v>
      </c>
      <c r="K189" s="2">
        <v>286.0</v>
      </c>
      <c r="L189" s="2">
        <v>56138.0</v>
      </c>
      <c r="M189" s="2">
        <v>88836.0</v>
      </c>
      <c r="N189" s="2">
        <v>9.0</v>
      </c>
      <c r="O189" s="3">
        <v>4652.367629</v>
      </c>
      <c r="P189" s="7" t="str">
        <f>VLOOKUP(A189,'New Data'!A:E,2,FALSE)</f>
        <v>Female</v>
      </c>
      <c r="Q189" s="7">
        <f>VLOOKUP(A189,'New Data'!A:E,3,FALSE)</f>
        <v>18</v>
      </c>
      <c r="R189" s="7" t="str">
        <f>VLOOKUP(A189,'New Data'!A:E,4,FALSE)</f>
        <v>Utah</v>
      </c>
      <c r="S189" s="9">
        <f>VLOOKUP(A189,'New Data'!A:E,5,FALSE)</f>
        <v>45303</v>
      </c>
      <c r="T189" s="10">
        <f t="shared" si="3"/>
        <v>516.9297366</v>
      </c>
      <c r="U189" s="11">
        <f t="shared" si="4"/>
        <v>0.002831935519</v>
      </c>
      <c r="V189" s="12">
        <f t="shared" si="5"/>
        <v>16.26701968</v>
      </c>
      <c r="W189" s="10">
        <f t="shared" si="6"/>
        <v>46.06715083</v>
      </c>
      <c r="X189" s="11">
        <f t="shared" si="7"/>
        <v>0.03146853147</v>
      </c>
      <c r="Y189" s="11"/>
    </row>
    <row r="190">
      <c r="A190" s="7" t="str">
        <f t="shared" si="1"/>
        <v>XAYIG7093D</v>
      </c>
      <c r="B190" s="2" t="s">
        <v>1779</v>
      </c>
      <c r="C190" s="7" t="s">
        <v>3139</v>
      </c>
      <c r="D190" s="7" t="str">
        <f t="shared" si="2"/>
        <v>300x250 </v>
      </c>
      <c r="E190" s="2" t="s">
        <v>1781</v>
      </c>
      <c r="F190" s="2" t="s">
        <v>28</v>
      </c>
      <c r="G190" s="8" t="s">
        <v>657</v>
      </c>
      <c r="H190" s="2" t="s">
        <v>234</v>
      </c>
      <c r="I190" s="2" t="s">
        <v>31</v>
      </c>
      <c r="J190" s="2">
        <v>8437.0</v>
      </c>
      <c r="K190" s="2">
        <v>63.0</v>
      </c>
      <c r="L190" s="2">
        <v>5271.0</v>
      </c>
      <c r="M190" s="2">
        <v>7065.0</v>
      </c>
      <c r="N190" s="2">
        <v>2.0</v>
      </c>
      <c r="O190" s="3">
        <v>1880.533168</v>
      </c>
      <c r="P190" s="7" t="str">
        <f>VLOOKUP(A190,'New Data'!A:E,2,FALSE)</f>
        <v>Male</v>
      </c>
      <c r="Q190" s="7">
        <f>VLOOKUP(A190,'New Data'!A:E,3,FALSE)</f>
        <v>35</v>
      </c>
      <c r="R190" s="7" t="str">
        <f>VLOOKUP(A190,'New Data'!A:E,4,FALSE)</f>
        <v>Illinois</v>
      </c>
      <c r="S190" s="9">
        <f>VLOOKUP(A190,'New Data'!A:E,5,FALSE)</f>
        <v>44981</v>
      </c>
      <c r="T190" s="10">
        <f t="shared" si="3"/>
        <v>940.266584</v>
      </c>
      <c r="U190" s="11">
        <f t="shared" si="4"/>
        <v>0.007467109162</v>
      </c>
      <c r="V190" s="12">
        <f t="shared" si="5"/>
        <v>29.84973283</v>
      </c>
      <c r="W190" s="10">
        <f t="shared" si="6"/>
        <v>222.8912135</v>
      </c>
      <c r="X190" s="11">
        <f t="shared" si="7"/>
        <v>0.03174603175</v>
      </c>
      <c r="Y190" s="11"/>
    </row>
    <row r="191">
      <c r="A191" s="7" t="str">
        <f t="shared" si="1"/>
        <v>SNGLC5511I</v>
      </c>
      <c r="B191" s="2" t="s">
        <v>1776</v>
      </c>
      <c r="C191" s="7" t="s">
        <v>3162</v>
      </c>
      <c r="D191" s="7" t="str">
        <f t="shared" si="2"/>
        <v>320x50 </v>
      </c>
      <c r="E191" s="2" t="s">
        <v>1778</v>
      </c>
      <c r="F191" s="2" t="s">
        <v>41</v>
      </c>
      <c r="G191" s="8" t="s">
        <v>102</v>
      </c>
      <c r="H191" s="2" t="s">
        <v>30</v>
      </c>
      <c r="I191" s="2" t="s">
        <v>31</v>
      </c>
      <c r="J191" s="2">
        <v>111884.0</v>
      </c>
      <c r="K191" s="2">
        <v>220.0</v>
      </c>
      <c r="L191" s="2">
        <v>53017.0</v>
      </c>
      <c r="M191" s="2">
        <v>106432.0</v>
      </c>
      <c r="N191" s="2">
        <v>7.0</v>
      </c>
      <c r="O191" s="3">
        <v>1786.105122</v>
      </c>
      <c r="P191" s="7" t="str">
        <f>VLOOKUP(A191,'New Data'!A:E,2,FALSE)</f>
        <v>Female</v>
      </c>
      <c r="Q191" s="7">
        <f>VLOOKUP(A191,'New Data'!A:E,3,FALSE)</f>
        <v>43</v>
      </c>
      <c r="R191" s="7" t="str">
        <f>VLOOKUP(A191,'New Data'!A:E,4,FALSE)</f>
        <v>North Dakota</v>
      </c>
      <c r="S191" s="9">
        <f>VLOOKUP(A191,'New Data'!A:E,5,FALSE)</f>
        <v>45111</v>
      </c>
      <c r="T191" s="10">
        <f t="shared" si="3"/>
        <v>255.1578746</v>
      </c>
      <c r="U191" s="11">
        <f t="shared" si="4"/>
        <v>0.001966322262</v>
      </c>
      <c r="V191" s="12">
        <f t="shared" si="5"/>
        <v>8.118659645</v>
      </c>
      <c r="W191" s="10">
        <f t="shared" si="6"/>
        <v>15.9639012</v>
      </c>
      <c r="X191" s="11">
        <f t="shared" si="7"/>
        <v>0.03181818182</v>
      </c>
      <c r="Y191" s="11"/>
    </row>
    <row r="192">
      <c r="A192" s="7" t="str">
        <f t="shared" si="1"/>
        <v>WOZNO2145E</v>
      </c>
      <c r="B192" s="2" t="s">
        <v>1773</v>
      </c>
      <c r="C192" s="7" t="s">
        <v>3133</v>
      </c>
      <c r="D192" s="7" t="str">
        <f t="shared" si="2"/>
        <v>320x50 </v>
      </c>
      <c r="E192" s="2" t="s">
        <v>1775</v>
      </c>
      <c r="F192" s="2" t="s">
        <v>66</v>
      </c>
      <c r="G192" s="8" t="s">
        <v>387</v>
      </c>
      <c r="H192" s="2" t="s">
        <v>30</v>
      </c>
      <c r="I192" s="2" t="s">
        <v>31</v>
      </c>
      <c r="J192" s="2">
        <v>921791.0</v>
      </c>
      <c r="K192" s="2">
        <v>2150.0</v>
      </c>
      <c r="L192" s="2">
        <v>668449.0</v>
      </c>
      <c r="M192" s="2">
        <v>852442.0</v>
      </c>
      <c r="N192" s="2">
        <v>69.0</v>
      </c>
      <c r="O192" s="3">
        <v>8042.897949</v>
      </c>
      <c r="P192" s="7" t="str">
        <f>VLOOKUP(A192,'New Data'!A:E,2,FALSE)</f>
        <v>Female</v>
      </c>
      <c r="Q192" s="7">
        <f>VLOOKUP(A192,'New Data'!A:E,3,FALSE)</f>
        <v>32</v>
      </c>
      <c r="R192" s="7" t="str">
        <f>VLOOKUP(A192,'New Data'!A:E,4,FALSE)</f>
        <v>Georgia</v>
      </c>
      <c r="S192" s="9">
        <f>VLOOKUP(A192,'New Data'!A:E,5,FALSE)</f>
        <v>45291</v>
      </c>
      <c r="T192" s="10">
        <f t="shared" si="3"/>
        <v>116.5637384</v>
      </c>
      <c r="U192" s="11">
        <f t="shared" si="4"/>
        <v>0.002332415916</v>
      </c>
      <c r="V192" s="12">
        <f t="shared" si="5"/>
        <v>3.740882767</v>
      </c>
      <c r="W192" s="10">
        <f t="shared" si="6"/>
        <v>8.725294507</v>
      </c>
      <c r="X192" s="11">
        <f t="shared" si="7"/>
        <v>0.03209302326</v>
      </c>
      <c r="Y192" s="11"/>
    </row>
    <row r="193">
      <c r="A193" s="7" t="str">
        <f t="shared" si="1"/>
        <v>LJRKT6242F</v>
      </c>
      <c r="B193" s="2" t="s">
        <v>1771</v>
      </c>
      <c r="C193" s="2" t="s">
        <v>923</v>
      </c>
      <c r="D193" s="7" t="str">
        <f t="shared" si="2"/>
        <v>320x50 </v>
      </c>
      <c r="E193" s="2" t="s">
        <v>957</v>
      </c>
      <c r="F193" s="2" t="s">
        <v>28</v>
      </c>
      <c r="G193" s="8" t="s">
        <v>1050</v>
      </c>
      <c r="H193" s="2" t="s">
        <v>89</v>
      </c>
      <c r="I193" s="2" t="s">
        <v>31</v>
      </c>
      <c r="J193" s="2">
        <v>21903.0</v>
      </c>
      <c r="K193" s="2">
        <v>124.0</v>
      </c>
      <c r="L193" s="2">
        <v>18831.0</v>
      </c>
      <c r="M193" s="2">
        <v>20922.0</v>
      </c>
      <c r="N193" s="2">
        <v>4.0</v>
      </c>
      <c r="O193" s="3">
        <v>1661.167909</v>
      </c>
      <c r="P193" s="7" t="str">
        <f>VLOOKUP(A193,'New Data'!A:E,2,FALSE)</f>
        <v>Female</v>
      </c>
      <c r="Q193" s="7">
        <f>VLOOKUP(A193,'New Data'!A:E,3,FALSE)</f>
        <v>54</v>
      </c>
      <c r="R193" s="7" t="str">
        <f>VLOOKUP(A193,'New Data'!A:E,4,FALSE)</f>
        <v>New Jersey</v>
      </c>
      <c r="S193" s="9">
        <f>VLOOKUP(A193,'New Data'!A:E,5,FALSE)</f>
        <v>45137</v>
      </c>
      <c r="T193" s="10">
        <f t="shared" si="3"/>
        <v>415.2919773</v>
      </c>
      <c r="U193" s="11">
        <f t="shared" si="4"/>
        <v>0.005661324933</v>
      </c>
      <c r="V193" s="12">
        <f t="shared" si="5"/>
        <v>13.3965154</v>
      </c>
      <c r="W193" s="10">
        <f t="shared" si="6"/>
        <v>75.84202662</v>
      </c>
      <c r="X193" s="11">
        <f t="shared" si="7"/>
        <v>0.03225806452</v>
      </c>
      <c r="Y193" s="11"/>
    </row>
    <row r="194">
      <c r="A194" s="7" t="str">
        <f t="shared" si="1"/>
        <v>WQKOK9466B</v>
      </c>
      <c r="B194" s="2" t="s">
        <v>1768</v>
      </c>
      <c r="C194" s="7" t="s">
        <v>459</v>
      </c>
      <c r="D194" s="7" t="str">
        <f t="shared" si="2"/>
        <v>320x50 </v>
      </c>
      <c r="E194" s="2" t="s">
        <v>1770</v>
      </c>
      <c r="F194" s="2" t="s">
        <v>66</v>
      </c>
      <c r="G194" s="8" t="s">
        <v>726</v>
      </c>
      <c r="H194" s="2" t="s">
        <v>30</v>
      </c>
      <c r="I194" s="2" t="s">
        <v>31</v>
      </c>
      <c r="J194" s="2">
        <v>108559.0</v>
      </c>
      <c r="K194" s="2">
        <v>212.0</v>
      </c>
      <c r="L194" s="2">
        <v>79254.0</v>
      </c>
      <c r="M194" s="2">
        <v>100563.0</v>
      </c>
      <c r="N194" s="2">
        <v>7.0</v>
      </c>
      <c r="O194" s="3">
        <v>6850.576483</v>
      </c>
      <c r="P194" s="7" t="str">
        <f>VLOOKUP(A194,'New Data'!A:E,2,FALSE)</f>
        <v>Female</v>
      </c>
      <c r="Q194" s="7">
        <f>VLOOKUP(A194,'New Data'!A:E,3,FALSE)</f>
        <v>27</v>
      </c>
      <c r="R194" s="7" t="str">
        <f>VLOOKUP(A194,'New Data'!A:E,4,FALSE)</f>
        <v>Connecticut</v>
      </c>
      <c r="S194" s="9">
        <f>VLOOKUP(A194,'New Data'!A:E,5,FALSE)</f>
        <v>45458</v>
      </c>
      <c r="T194" s="10">
        <f t="shared" si="3"/>
        <v>978.6537833</v>
      </c>
      <c r="U194" s="11">
        <f t="shared" si="4"/>
        <v>0.001952855129</v>
      </c>
      <c r="V194" s="12">
        <f t="shared" si="5"/>
        <v>32.31404001</v>
      </c>
      <c r="W194" s="10">
        <f t="shared" si="6"/>
        <v>63.1046388</v>
      </c>
      <c r="X194" s="11">
        <f t="shared" si="7"/>
        <v>0.03301886792</v>
      </c>
      <c r="Y194" s="11"/>
    </row>
    <row r="195">
      <c r="A195" s="7" t="str">
        <f t="shared" si="1"/>
        <v>DAIHT9728L</v>
      </c>
      <c r="B195" s="2" t="s">
        <v>2019</v>
      </c>
      <c r="C195" s="7" t="s">
        <v>3159</v>
      </c>
      <c r="D195" s="7" t="str">
        <f t="shared" si="2"/>
        <v>320x50 </v>
      </c>
      <c r="E195" s="2" t="s">
        <v>2021</v>
      </c>
      <c r="F195" s="2" t="s">
        <v>36</v>
      </c>
      <c r="G195" s="8" t="s">
        <v>726</v>
      </c>
      <c r="H195" s="2" t="s">
        <v>30</v>
      </c>
      <c r="I195" s="2" t="s">
        <v>31</v>
      </c>
      <c r="J195" s="2">
        <v>77313.0</v>
      </c>
      <c r="K195" s="2">
        <v>191.0</v>
      </c>
      <c r="L195" s="2">
        <v>40366.0</v>
      </c>
      <c r="M195" s="2">
        <v>71128.0</v>
      </c>
      <c r="N195" s="2">
        <v>3.0</v>
      </c>
      <c r="O195" s="3">
        <v>1790.390198</v>
      </c>
      <c r="P195" s="7" t="str">
        <f>VLOOKUP(A195,'New Data'!A:E,2,FALSE)</f>
        <v>Female</v>
      </c>
      <c r="Q195" s="7">
        <f>VLOOKUP(A195,'New Data'!A:E,3,FALSE)</f>
        <v>40</v>
      </c>
      <c r="R195" s="7" t="str">
        <f>VLOOKUP(A195,'New Data'!A:E,4,FALSE)</f>
        <v>Virginia</v>
      </c>
      <c r="S195" s="9">
        <f>VLOOKUP(A195,'New Data'!A:E,5,FALSE)</f>
        <v>45221</v>
      </c>
      <c r="T195" s="10">
        <f t="shared" si="3"/>
        <v>596.7967327</v>
      </c>
      <c r="U195" s="11">
        <f t="shared" si="4"/>
        <v>0.002470477151</v>
      </c>
      <c r="V195" s="12">
        <f t="shared" si="5"/>
        <v>9.37377067</v>
      </c>
      <c r="W195" s="10">
        <f t="shared" si="6"/>
        <v>23.15768626</v>
      </c>
      <c r="X195" s="11">
        <f t="shared" si="7"/>
        <v>0.01570680628</v>
      </c>
      <c r="Y195" s="11"/>
    </row>
    <row r="196">
      <c r="A196" s="7" t="str">
        <f t="shared" si="1"/>
        <v>MKJOS9956B</v>
      </c>
      <c r="B196" s="2" t="s">
        <v>1763</v>
      </c>
      <c r="C196" s="7" t="s">
        <v>2202</v>
      </c>
      <c r="D196" s="7" t="str">
        <f t="shared" si="2"/>
        <v>320x50 </v>
      </c>
      <c r="E196" s="2" t="s">
        <v>1765</v>
      </c>
      <c r="F196" s="2" t="s">
        <v>36</v>
      </c>
      <c r="G196" s="8" t="s">
        <v>973</v>
      </c>
      <c r="H196" s="2" t="s">
        <v>212</v>
      </c>
      <c r="I196" s="2" t="s">
        <v>31</v>
      </c>
      <c r="J196" s="2">
        <v>13713.0</v>
      </c>
      <c r="K196" s="2">
        <v>151.0</v>
      </c>
      <c r="L196" s="2">
        <v>8339.0</v>
      </c>
      <c r="M196" s="2">
        <v>13051.0</v>
      </c>
      <c r="N196" s="2">
        <v>5.0</v>
      </c>
      <c r="O196" s="3">
        <v>1490.006197</v>
      </c>
      <c r="P196" s="7" t="str">
        <f>VLOOKUP(A196,'New Data'!A:E,2,FALSE)</f>
        <v>Female</v>
      </c>
      <c r="Q196" s="7">
        <f>VLOOKUP(A196,'New Data'!A:E,3,FALSE)</f>
        <v>33</v>
      </c>
      <c r="R196" s="7" t="str">
        <f>VLOOKUP(A196,'New Data'!A:E,4,FALSE)</f>
        <v>Indiana</v>
      </c>
      <c r="S196" s="9">
        <f>VLOOKUP(A196,'New Data'!A:E,5,FALSE)</f>
        <v>45399</v>
      </c>
      <c r="T196" s="10">
        <f t="shared" si="3"/>
        <v>298.0012394</v>
      </c>
      <c r="U196" s="11">
        <f t="shared" si="4"/>
        <v>0.01101144899</v>
      </c>
      <c r="V196" s="12">
        <f t="shared" si="5"/>
        <v>9.867590709</v>
      </c>
      <c r="W196" s="10">
        <f t="shared" si="6"/>
        <v>108.6564717</v>
      </c>
      <c r="X196" s="11">
        <f t="shared" si="7"/>
        <v>0.03311258278</v>
      </c>
      <c r="Y196" s="11"/>
    </row>
    <row r="197">
      <c r="A197" s="7" t="str">
        <f t="shared" si="1"/>
        <v>XNMNN2508C</v>
      </c>
      <c r="B197" s="2" t="s">
        <v>1747</v>
      </c>
      <c r="C197" s="7" t="s">
        <v>3144</v>
      </c>
      <c r="D197" s="7" t="str">
        <f t="shared" si="2"/>
        <v>320x50 </v>
      </c>
      <c r="E197" s="2" t="s">
        <v>960</v>
      </c>
      <c r="F197" s="2" t="s">
        <v>36</v>
      </c>
      <c r="G197" s="8" t="s">
        <v>1749</v>
      </c>
      <c r="H197" s="2" t="s">
        <v>89</v>
      </c>
      <c r="I197" s="2" t="s">
        <v>31</v>
      </c>
      <c r="J197" s="2">
        <v>9157.0</v>
      </c>
      <c r="K197" s="2">
        <v>60.0</v>
      </c>
      <c r="L197" s="2">
        <v>4520.0</v>
      </c>
      <c r="M197" s="2">
        <v>8037.0</v>
      </c>
      <c r="N197" s="2">
        <v>2.0</v>
      </c>
      <c r="O197" s="3">
        <v>1449.177804</v>
      </c>
      <c r="P197" s="7" t="str">
        <f>VLOOKUP(A197,'New Data'!A:E,2,FALSE)</f>
        <v>Female</v>
      </c>
      <c r="Q197" s="7">
        <f>VLOOKUP(A197,'New Data'!A:E,3,FALSE)</f>
        <v>43</v>
      </c>
      <c r="R197" s="7" t="str">
        <f>VLOOKUP(A197,'New Data'!A:E,4,FALSE)</f>
        <v>Colorado</v>
      </c>
      <c r="S197" s="9">
        <f>VLOOKUP(A197,'New Data'!A:E,5,FALSE)</f>
        <v>45405</v>
      </c>
      <c r="T197" s="10">
        <f t="shared" si="3"/>
        <v>724.588902</v>
      </c>
      <c r="U197" s="11">
        <f t="shared" si="4"/>
        <v>0.006552364311</v>
      </c>
      <c r="V197" s="12">
        <f t="shared" si="5"/>
        <v>24.1529634</v>
      </c>
      <c r="W197" s="10">
        <f t="shared" si="6"/>
        <v>158.2590154</v>
      </c>
      <c r="X197" s="11">
        <f t="shared" si="7"/>
        <v>0.03333333333</v>
      </c>
      <c r="Y197" s="11"/>
    </row>
    <row r="198">
      <c r="A198" s="7" t="str">
        <f t="shared" si="1"/>
        <v>HFPQI8101C</v>
      </c>
      <c r="B198" s="2" t="s">
        <v>1744</v>
      </c>
      <c r="C198" s="7" t="s">
        <v>3129</v>
      </c>
      <c r="D198" s="7" t="str">
        <f t="shared" si="2"/>
        <v>300x250 </v>
      </c>
      <c r="E198" s="2" t="s">
        <v>1746</v>
      </c>
      <c r="F198" s="2" t="s">
        <v>36</v>
      </c>
      <c r="G198" s="8" t="s">
        <v>279</v>
      </c>
      <c r="H198" s="2" t="s">
        <v>30</v>
      </c>
      <c r="I198" s="2" t="s">
        <v>31</v>
      </c>
      <c r="J198" s="2">
        <v>7789.0</v>
      </c>
      <c r="K198" s="2">
        <v>30.0</v>
      </c>
      <c r="L198" s="2">
        <v>4655.0</v>
      </c>
      <c r="M198" s="2">
        <v>7434.0</v>
      </c>
      <c r="N198" s="2">
        <v>1.0</v>
      </c>
      <c r="O198" s="3">
        <v>6396.868763</v>
      </c>
      <c r="P198" s="7" t="str">
        <f>VLOOKUP(A198,'New Data'!A:E,2,FALSE)</f>
        <v>Male</v>
      </c>
      <c r="Q198" s="7">
        <f>VLOOKUP(A198,'New Data'!A:E,3,FALSE)</f>
        <v>23</v>
      </c>
      <c r="R198" s="7" t="str">
        <f>VLOOKUP(A198,'New Data'!A:E,4,FALSE)</f>
        <v>California</v>
      </c>
      <c r="S198" s="9">
        <f>VLOOKUP(A198,'New Data'!A:E,5,FALSE)</f>
        <v>45521</v>
      </c>
      <c r="T198" s="10">
        <f t="shared" si="3"/>
        <v>6396.868763</v>
      </c>
      <c r="U198" s="11">
        <f t="shared" si="4"/>
        <v>0.003851585569</v>
      </c>
      <c r="V198" s="12">
        <f t="shared" si="5"/>
        <v>213.2289588</v>
      </c>
      <c r="W198" s="10">
        <f t="shared" si="6"/>
        <v>821.2695806</v>
      </c>
      <c r="X198" s="11">
        <f t="shared" si="7"/>
        <v>0.03333333333</v>
      </c>
      <c r="Y198" s="11"/>
    </row>
    <row r="199">
      <c r="A199" s="7" t="str">
        <f t="shared" si="1"/>
        <v>FSZHR3629S</v>
      </c>
      <c r="B199" s="2" t="s">
        <v>1750</v>
      </c>
      <c r="C199" s="2" t="s">
        <v>3145</v>
      </c>
      <c r="D199" s="7" t="str">
        <f t="shared" si="2"/>
        <v>300x250 </v>
      </c>
      <c r="E199" s="2" t="s">
        <v>1752</v>
      </c>
      <c r="F199" s="2" t="s">
        <v>28</v>
      </c>
      <c r="G199" s="8" t="s">
        <v>1656</v>
      </c>
      <c r="H199" s="2" t="s">
        <v>71</v>
      </c>
      <c r="I199" s="2" t="s">
        <v>31</v>
      </c>
      <c r="J199" s="2">
        <v>150457.0</v>
      </c>
      <c r="K199" s="2">
        <v>420.0</v>
      </c>
      <c r="L199" s="2">
        <v>58372.0</v>
      </c>
      <c r="M199" s="2">
        <v>135099.0</v>
      </c>
      <c r="N199" s="2">
        <v>14.0</v>
      </c>
      <c r="O199" s="3">
        <v>5906.830006</v>
      </c>
      <c r="P199" s="7" t="str">
        <f>VLOOKUP(A199,'New Data'!A:E,2,FALSE)</f>
        <v>Female</v>
      </c>
      <c r="Q199" s="7">
        <f>VLOOKUP(A199,'New Data'!A:E,3,FALSE)</f>
        <v>39</v>
      </c>
      <c r="R199" s="7" t="str">
        <f>VLOOKUP(A199,'New Data'!A:E,4,FALSE)</f>
        <v>Georgia</v>
      </c>
      <c r="S199" s="9">
        <f>VLOOKUP(A199,'New Data'!A:E,5,FALSE)</f>
        <v>44939</v>
      </c>
      <c r="T199" s="10">
        <f t="shared" si="3"/>
        <v>421.916429</v>
      </c>
      <c r="U199" s="11">
        <f t="shared" si="4"/>
        <v>0.002791495244</v>
      </c>
      <c r="V199" s="12">
        <f t="shared" si="5"/>
        <v>14.06388097</v>
      </c>
      <c r="W199" s="10">
        <f t="shared" si="6"/>
        <v>39.25925684</v>
      </c>
      <c r="X199" s="11">
        <f t="shared" si="7"/>
        <v>0.03333333333</v>
      </c>
      <c r="Y199" s="11"/>
    </row>
    <row r="200">
      <c r="A200" s="7" t="str">
        <f t="shared" si="1"/>
        <v>MLCPE3769A</v>
      </c>
      <c r="B200" s="2" t="s">
        <v>1757</v>
      </c>
      <c r="C200" s="7" t="s">
        <v>3147</v>
      </c>
      <c r="D200" s="7" t="str">
        <f t="shared" si="2"/>
        <v>320x50 </v>
      </c>
      <c r="E200" s="2" t="s">
        <v>1759</v>
      </c>
      <c r="F200" s="2" t="s">
        <v>66</v>
      </c>
      <c r="G200" s="8" t="s">
        <v>93</v>
      </c>
      <c r="H200" s="2" t="s">
        <v>476</v>
      </c>
      <c r="I200" s="2" t="s">
        <v>31</v>
      </c>
      <c r="J200" s="2">
        <v>51056.0</v>
      </c>
      <c r="K200" s="2">
        <v>120.0</v>
      </c>
      <c r="L200" s="2">
        <v>24672.0</v>
      </c>
      <c r="M200" s="2">
        <v>45563.0</v>
      </c>
      <c r="N200" s="2">
        <v>4.0</v>
      </c>
      <c r="O200" s="3">
        <v>2215.631845</v>
      </c>
      <c r="P200" s="7" t="str">
        <f>VLOOKUP(A200,'New Data'!A:E,2,FALSE)</f>
        <v>Male</v>
      </c>
      <c r="Q200" s="7">
        <f>VLOOKUP(A200,'New Data'!A:E,3,FALSE)</f>
        <v>64</v>
      </c>
      <c r="R200" s="7" t="str">
        <f>VLOOKUP(A200,'New Data'!A:E,4,FALSE)</f>
        <v>Missouri</v>
      </c>
      <c r="S200" s="9">
        <f>VLOOKUP(A200,'New Data'!A:E,5,FALSE)</f>
        <v>45004</v>
      </c>
      <c r="T200" s="10">
        <f t="shared" si="3"/>
        <v>553.9079613</v>
      </c>
      <c r="U200" s="11">
        <f t="shared" si="4"/>
        <v>0.002350360389</v>
      </c>
      <c r="V200" s="12">
        <f t="shared" si="5"/>
        <v>18.46359871</v>
      </c>
      <c r="W200" s="10">
        <f t="shared" si="6"/>
        <v>43.39611103</v>
      </c>
      <c r="X200" s="11">
        <f t="shared" si="7"/>
        <v>0.03333333333</v>
      </c>
      <c r="Y200" s="11"/>
    </row>
    <row r="201">
      <c r="A201" s="7" t="str">
        <f t="shared" si="1"/>
        <v>NVALC0032U</v>
      </c>
      <c r="B201" s="2" t="s">
        <v>1760</v>
      </c>
      <c r="C201" s="7" t="s">
        <v>3151</v>
      </c>
      <c r="D201" s="7" t="str">
        <f t="shared" si="2"/>
        <v>300x250 </v>
      </c>
      <c r="E201" s="2" t="s">
        <v>1762</v>
      </c>
      <c r="F201" s="2" t="s">
        <v>36</v>
      </c>
      <c r="G201" s="8" t="s">
        <v>1285</v>
      </c>
      <c r="H201" s="2" t="s">
        <v>71</v>
      </c>
      <c r="I201" s="2" t="s">
        <v>31</v>
      </c>
      <c r="J201" s="2">
        <v>14932.0</v>
      </c>
      <c r="K201" s="2">
        <v>90.0</v>
      </c>
      <c r="L201" s="2">
        <v>8947.0</v>
      </c>
      <c r="M201" s="2">
        <v>14256.0</v>
      </c>
      <c r="N201" s="2">
        <v>3.0</v>
      </c>
      <c r="O201" s="3">
        <v>1724.417704</v>
      </c>
      <c r="P201" s="7" t="str">
        <f>VLOOKUP(A201,'New Data'!A:E,2,FALSE)</f>
        <v>Female</v>
      </c>
      <c r="Q201" s="7">
        <f>VLOOKUP(A201,'New Data'!A:E,3,FALSE)</f>
        <v>27</v>
      </c>
      <c r="R201" s="7" t="str">
        <f>VLOOKUP(A201,'New Data'!A:E,4,FALSE)</f>
        <v>New Jersey</v>
      </c>
      <c r="S201" s="9">
        <f>VLOOKUP(A201,'New Data'!A:E,5,FALSE)</f>
        <v>45151</v>
      </c>
      <c r="T201" s="10">
        <f t="shared" si="3"/>
        <v>574.8059013</v>
      </c>
      <c r="U201" s="11">
        <f t="shared" si="4"/>
        <v>0.006027323868</v>
      </c>
      <c r="V201" s="12">
        <f t="shared" si="5"/>
        <v>19.16019671</v>
      </c>
      <c r="W201" s="10">
        <f t="shared" si="6"/>
        <v>115.484711</v>
      </c>
      <c r="X201" s="11">
        <f t="shared" si="7"/>
        <v>0.03333333333</v>
      </c>
      <c r="Y201" s="11"/>
    </row>
    <row r="202">
      <c r="A202" s="7" t="str">
        <f t="shared" si="1"/>
        <v>ABWXM0805N</v>
      </c>
      <c r="B202" s="2" t="s">
        <v>1741</v>
      </c>
      <c r="C202" s="7" t="s">
        <v>3130</v>
      </c>
      <c r="D202" s="7" t="str">
        <f t="shared" si="2"/>
        <v>300x250 </v>
      </c>
      <c r="E202" s="2" t="s">
        <v>1743</v>
      </c>
      <c r="F202" s="2" t="s">
        <v>28</v>
      </c>
      <c r="G202" s="8" t="s">
        <v>1511</v>
      </c>
      <c r="H202" s="2" t="s">
        <v>48</v>
      </c>
      <c r="I202" s="2" t="s">
        <v>53</v>
      </c>
      <c r="J202" s="2">
        <v>65243.0</v>
      </c>
      <c r="K202" s="2">
        <v>120.0</v>
      </c>
      <c r="L202" s="2">
        <v>39543.0</v>
      </c>
      <c r="M202" s="2">
        <v>54290.0</v>
      </c>
      <c r="N202" s="2">
        <v>4.0</v>
      </c>
      <c r="O202" s="3">
        <v>3754.685247</v>
      </c>
      <c r="P202" s="14" t="str">
        <f>VLOOKUP(A202,'New Data'!A:E,2,FALSE)</f>
        <v>Female</v>
      </c>
      <c r="Q202" s="7">
        <f>VLOOKUP(A202,'New Data'!A:E,3,FALSE)</f>
        <v>62</v>
      </c>
      <c r="R202" s="7" t="str">
        <f>VLOOKUP(A202,'New Data'!A:E,4,FALSE)</f>
        <v>Arkansas</v>
      </c>
      <c r="S202" s="9">
        <f>VLOOKUP(A202,'New Data'!A:E,5,FALSE)</f>
        <v>45553</v>
      </c>
      <c r="T202" s="10">
        <f t="shared" si="3"/>
        <v>938.6713118</v>
      </c>
      <c r="U202" s="11">
        <f t="shared" si="4"/>
        <v>0.001839277777</v>
      </c>
      <c r="V202" s="12">
        <f t="shared" si="5"/>
        <v>31.28904373</v>
      </c>
      <c r="W202" s="10">
        <f t="shared" si="6"/>
        <v>57.54924278</v>
      </c>
      <c r="X202" s="11">
        <f t="shared" si="7"/>
        <v>0.03333333333</v>
      </c>
      <c r="Y202" s="11"/>
    </row>
    <row r="203">
      <c r="A203" s="7" t="str">
        <f t="shared" si="1"/>
        <v>ZFWXT7245G</v>
      </c>
      <c r="B203" s="2" t="s">
        <v>1753</v>
      </c>
      <c r="C203" s="7" t="s">
        <v>3133</v>
      </c>
      <c r="D203" s="7" t="str">
        <f t="shared" si="2"/>
        <v>300x50 </v>
      </c>
      <c r="E203" s="2" t="s">
        <v>1755</v>
      </c>
      <c r="F203" s="2" t="s">
        <v>28</v>
      </c>
      <c r="G203" s="8" t="s">
        <v>1756</v>
      </c>
      <c r="H203" s="2" t="s">
        <v>62</v>
      </c>
      <c r="I203" s="2" t="s">
        <v>31</v>
      </c>
      <c r="J203" s="2">
        <v>8862.0</v>
      </c>
      <c r="K203" s="2">
        <v>30.0</v>
      </c>
      <c r="L203" s="2">
        <v>1359.0</v>
      </c>
      <c r="M203" s="2">
        <v>7114.0</v>
      </c>
      <c r="N203" s="2">
        <v>1.0</v>
      </c>
      <c r="O203" s="3">
        <v>1481.945157</v>
      </c>
      <c r="P203" s="7" t="str">
        <f>VLOOKUP(A203,'New Data'!A:E,2,FALSE)</f>
        <v>Male</v>
      </c>
      <c r="Q203" s="7">
        <f>VLOOKUP(A203,'New Data'!A:E,3,FALSE)</f>
        <v>25</v>
      </c>
      <c r="R203" s="7" t="str">
        <f>VLOOKUP(A203,'New Data'!A:E,4,FALSE)</f>
        <v>Maine</v>
      </c>
      <c r="S203" s="9">
        <f>VLOOKUP(A203,'New Data'!A:E,5,FALSE)</f>
        <v>45452</v>
      </c>
      <c r="T203" s="10">
        <f t="shared" si="3"/>
        <v>1481.945157</v>
      </c>
      <c r="U203" s="11">
        <f t="shared" si="4"/>
        <v>0.003385240352</v>
      </c>
      <c r="V203" s="12">
        <f t="shared" si="5"/>
        <v>49.3981719</v>
      </c>
      <c r="W203" s="10">
        <f t="shared" si="6"/>
        <v>167.2246848</v>
      </c>
      <c r="X203" s="11">
        <f t="shared" si="7"/>
        <v>0.03333333333</v>
      </c>
      <c r="Y203" s="11"/>
    </row>
    <row r="204">
      <c r="A204" s="7" t="str">
        <f t="shared" si="1"/>
        <v>ALJEC5836N</v>
      </c>
      <c r="B204" s="2" t="s">
        <v>1738</v>
      </c>
      <c r="C204" s="7" t="s">
        <v>3164</v>
      </c>
      <c r="D204" s="7" t="str">
        <f t="shared" si="2"/>
        <v>320x50 </v>
      </c>
      <c r="E204" s="2" t="s">
        <v>1740</v>
      </c>
      <c r="F204" s="2" t="s">
        <v>28</v>
      </c>
      <c r="G204" s="8" t="s">
        <v>449</v>
      </c>
      <c r="H204" s="2" t="s">
        <v>48</v>
      </c>
      <c r="I204" s="2" t="s">
        <v>31</v>
      </c>
      <c r="J204" s="2">
        <v>120603.0</v>
      </c>
      <c r="K204" s="2">
        <v>298.0</v>
      </c>
      <c r="L204" s="2">
        <v>47405.0</v>
      </c>
      <c r="M204" s="2">
        <v>100881.0</v>
      </c>
      <c r="N204" s="2">
        <v>10.0</v>
      </c>
      <c r="O204" s="3">
        <v>6633.532635</v>
      </c>
      <c r="P204" s="7" t="str">
        <f>VLOOKUP(A204,'New Data'!A:E,2,FALSE)</f>
        <v>Male</v>
      </c>
      <c r="Q204" s="7">
        <f>VLOOKUP(A204,'New Data'!A:E,3,FALSE)</f>
        <v>32</v>
      </c>
      <c r="R204" s="7" t="str">
        <f>VLOOKUP(A204,'New Data'!A:E,4,FALSE)</f>
        <v>Massachusetts</v>
      </c>
      <c r="S204" s="9">
        <f>VLOOKUP(A204,'New Data'!A:E,5,FALSE)</f>
        <v>45468</v>
      </c>
      <c r="T204" s="10">
        <f t="shared" si="3"/>
        <v>663.3532635</v>
      </c>
      <c r="U204" s="11">
        <f t="shared" si="4"/>
        <v>0.002470916976</v>
      </c>
      <c r="V204" s="12">
        <f t="shared" si="5"/>
        <v>22.26017663</v>
      </c>
      <c r="W204" s="10">
        <f t="shared" si="6"/>
        <v>55.00304831</v>
      </c>
      <c r="X204" s="11">
        <f t="shared" si="7"/>
        <v>0.03355704698</v>
      </c>
      <c r="Y204" s="11"/>
    </row>
    <row r="205">
      <c r="A205" s="7" t="str">
        <f t="shared" si="1"/>
        <v>AOBAC3198V</v>
      </c>
      <c r="B205" s="2" t="s">
        <v>1732</v>
      </c>
      <c r="C205" s="7" t="s">
        <v>3156</v>
      </c>
      <c r="D205" s="7" t="str">
        <f t="shared" si="2"/>
        <v>300x250 </v>
      </c>
      <c r="E205" s="2" t="s">
        <v>1734</v>
      </c>
      <c r="F205" s="2" t="s">
        <v>41</v>
      </c>
      <c r="G205" s="8" t="s">
        <v>275</v>
      </c>
      <c r="H205" s="2" t="s">
        <v>30</v>
      </c>
      <c r="I205" s="2" t="s">
        <v>31</v>
      </c>
      <c r="J205" s="2">
        <v>14730.0</v>
      </c>
      <c r="K205" s="2">
        <v>88.0</v>
      </c>
      <c r="L205" s="2">
        <v>1272.0</v>
      </c>
      <c r="M205" s="2">
        <v>12427.0</v>
      </c>
      <c r="N205" s="2">
        <v>3.0</v>
      </c>
      <c r="O205" s="3">
        <v>5190.535998</v>
      </c>
      <c r="P205" s="7" t="str">
        <f>VLOOKUP(A205,'New Data'!A:E,2,FALSE)</f>
        <v>Male</v>
      </c>
      <c r="Q205" s="7">
        <f>VLOOKUP(A205,'New Data'!A:E,3,FALSE)</f>
        <v>24</v>
      </c>
      <c r="R205" s="7" t="str">
        <f>VLOOKUP(A205,'New Data'!A:E,4,FALSE)</f>
        <v>Idaho</v>
      </c>
      <c r="S205" s="9">
        <f>VLOOKUP(A205,'New Data'!A:E,5,FALSE)</f>
        <v>45216</v>
      </c>
      <c r="T205" s="10">
        <f t="shared" si="3"/>
        <v>1730.178666</v>
      </c>
      <c r="U205" s="11">
        <f t="shared" si="4"/>
        <v>0.005974202308</v>
      </c>
      <c r="V205" s="12">
        <f t="shared" si="5"/>
        <v>58.98336361</v>
      </c>
      <c r="W205" s="10">
        <f t="shared" si="6"/>
        <v>352.378547</v>
      </c>
      <c r="X205" s="11">
        <f t="shared" si="7"/>
        <v>0.03409090909</v>
      </c>
      <c r="Y205" s="11"/>
    </row>
    <row r="206">
      <c r="A206" s="7" t="str">
        <f t="shared" si="1"/>
        <v>RZUDP2486J</v>
      </c>
      <c r="B206" s="2" t="s">
        <v>1729</v>
      </c>
      <c r="C206" s="7" t="s">
        <v>3128</v>
      </c>
      <c r="D206" s="7" t="str">
        <f t="shared" si="2"/>
        <v>300x250 </v>
      </c>
      <c r="E206" s="2" t="s">
        <v>1731</v>
      </c>
      <c r="F206" s="2" t="s">
        <v>28</v>
      </c>
      <c r="G206" s="8" t="s">
        <v>196</v>
      </c>
      <c r="H206" s="2" t="s">
        <v>71</v>
      </c>
      <c r="I206" s="2" t="s">
        <v>31</v>
      </c>
      <c r="J206" s="2">
        <v>14136.0</v>
      </c>
      <c r="K206" s="2">
        <v>88.0</v>
      </c>
      <c r="L206" s="2">
        <v>4683.0</v>
      </c>
      <c r="M206" s="2">
        <v>13273.0</v>
      </c>
      <c r="N206" s="2">
        <v>3.0</v>
      </c>
      <c r="O206" s="3">
        <v>1476.536841</v>
      </c>
      <c r="P206" s="7" t="str">
        <f>VLOOKUP(A206,'New Data'!A:E,2,FALSE)</f>
        <v>Male</v>
      </c>
      <c r="Q206" s="7">
        <f>VLOOKUP(A206,'New Data'!A:E,3,FALSE)</f>
        <v>43</v>
      </c>
      <c r="R206" s="7" t="str">
        <f>VLOOKUP(A206,'New Data'!A:E,4,FALSE)</f>
        <v>Arkansas</v>
      </c>
      <c r="S206" s="9">
        <f>VLOOKUP(A206,'New Data'!A:E,5,FALSE)</f>
        <v>45298</v>
      </c>
      <c r="T206" s="10">
        <f t="shared" si="3"/>
        <v>492.178947</v>
      </c>
      <c r="U206" s="11">
        <f t="shared" si="4"/>
        <v>0.006225240521</v>
      </c>
      <c r="V206" s="12">
        <f t="shared" si="5"/>
        <v>16.77882774</v>
      </c>
      <c r="W206" s="10">
        <f t="shared" si="6"/>
        <v>104.4522383</v>
      </c>
      <c r="X206" s="11">
        <f t="shared" si="7"/>
        <v>0.03409090909</v>
      </c>
      <c r="Y206" s="11"/>
    </row>
    <row r="207">
      <c r="A207" s="7" t="str">
        <f t="shared" si="1"/>
        <v>UTLZK1972J</v>
      </c>
      <c r="B207" s="2" t="s">
        <v>1735</v>
      </c>
      <c r="C207" s="7" t="s">
        <v>3161</v>
      </c>
      <c r="D207" s="7" t="str">
        <f t="shared" si="2"/>
        <v>320x50 </v>
      </c>
      <c r="E207" s="2" t="s">
        <v>1737</v>
      </c>
      <c r="F207" s="2" t="s">
        <v>36</v>
      </c>
      <c r="G207" s="8" t="s">
        <v>1393</v>
      </c>
      <c r="H207" s="2" t="s">
        <v>89</v>
      </c>
      <c r="I207" s="2" t="s">
        <v>31</v>
      </c>
      <c r="J207" s="2">
        <v>10677.0</v>
      </c>
      <c r="K207" s="2">
        <v>88.0</v>
      </c>
      <c r="L207" s="2">
        <v>7247.0</v>
      </c>
      <c r="M207" s="2">
        <v>10338.0</v>
      </c>
      <c r="N207" s="2">
        <v>3.0</v>
      </c>
      <c r="O207" s="3">
        <v>1483.452706</v>
      </c>
      <c r="P207" s="7" t="str">
        <f>VLOOKUP(A207,'New Data'!A:E,2,FALSE)</f>
        <v>Female</v>
      </c>
      <c r="Q207" s="7">
        <f>VLOOKUP(A207,'New Data'!A:E,3,FALSE)</f>
        <v>18</v>
      </c>
      <c r="R207" s="7" t="str">
        <f>VLOOKUP(A207,'New Data'!A:E,4,FALSE)</f>
        <v>Tennessee</v>
      </c>
      <c r="S207" s="9">
        <f>VLOOKUP(A207,'New Data'!A:E,5,FALSE)</f>
        <v>45464</v>
      </c>
      <c r="T207" s="10">
        <f t="shared" si="3"/>
        <v>494.4842353</v>
      </c>
      <c r="U207" s="11">
        <f t="shared" si="4"/>
        <v>0.008242015547</v>
      </c>
      <c r="V207" s="12">
        <f t="shared" si="5"/>
        <v>16.85741711</v>
      </c>
      <c r="W207" s="10">
        <f t="shared" si="6"/>
        <v>138.9390939</v>
      </c>
      <c r="X207" s="11">
        <f t="shared" si="7"/>
        <v>0.03409090909</v>
      </c>
      <c r="Y207" s="11"/>
    </row>
    <row r="208">
      <c r="A208" s="7" t="str">
        <f t="shared" si="1"/>
        <v>HTPDW1024C</v>
      </c>
      <c r="B208" s="2" t="s">
        <v>1723</v>
      </c>
      <c r="C208" s="7" t="s">
        <v>2202</v>
      </c>
      <c r="D208" s="7" t="str">
        <f t="shared" si="2"/>
        <v>300x50 </v>
      </c>
      <c r="E208" s="2" t="s">
        <v>1725</v>
      </c>
      <c r="F208" s="2" t="s">
        <v>28</v>
      </c>
      <c r="G208" s="8" t="s">
        <v>426</v>
      </c>
      <c r="H208" s="2" t="s">
        <v>71</v>
      </c>
      <c r="I208" s="2" t="s">
        <v>31</v>
      </c>
      <c r="J208" s="2">
        <v>19408.0</v>
      </c>
      <c r="K208" s="2">
        <v>58.0</v>
      </c>
      <c r="L208" s="2">
        <v>6596.0</v>
      </c>
      <c r="M208" s="2">
        <v>13880.0</v>
      </c>
      <c r="N208" s="2">
        <v>2.0</v>
      </c>
      <c r="O208" s="3">
        <v>5492.821648</v>
      </c>
      <c r="P208" s="7" t="str">
        <f>VLOOKUP(A208,'New Data'!A:E,2,FALSE)</f>
        <v>Male</v>
      </c>
      <c r="Q208" s="7">
        <f>VLOOKUP(A208,'New Data'!A:E,3,FALSE)</f>
        <v>39</v>
      </c>
      <c r="R208" s="7" t="str">
        <f>VLOOKUP(A208,'New Data'!A:E,4,FALSE)</f>
        <v>Alabama</v>
      </c>
      <c r="S208" s="9">
        <f>VLOOKUP(A208,'New Data'!A:E,5,FALSE)</f>
        <v>45224</v>
      </c>
      <c r="T208" s="10">
        <f t="shared" si="3"/>
        <v>2746.410824</v>
      </c>
      <c r="U208" s="11">
        <f t="shared" si="4"/>
        <v>0.002988458368</v>
      </c>
      <c r="V208" s="12">
        <f t="shared" si="5"/>
        <v>94.70382152</v>
      </c>
      <c r="W208" s="10">
        <f t="shared" si="6"/>
        <v>283.0184279</v>
      </c>
      <c r="X208" s="11">
        <f t="shared" si="7"/>
        <v>0.03448275862</v>
      </c>
      <c r="Y208" s="11"/>
    </row>
    <row r="209">
      <c r="A209" s="7" t="str">
        <f t="shared" si="1"/>
        <v>IHOHM5014T</v>
      </c>
      <c r="B209" s="2" t="s">
        <v>1726</v>
      </c>
      <c r="C209" s="7" t="s">
        <v>3152</v>
      </c>
      <c r="D209" s="7" t="str">
        <f t="shared" si="2"/>
        <v>300x250 </v>
      </c>
      <c r="E209" s="2" t="s">
        <v>1728</v>
      </c>
      <c r="F209" s="2" t="s">
        <v>36</v>
      </c>
      <c r="G209" s="8" t="s">
        <v>326</v>
      </c>
      <c r="H209" s="2" t="s">
        <v>30</v>
      </c>
      <c r="I209" s="2" t="s">
        <v>53</v>
      </c>
      <c r="J209" s="2">
        <v>56737.0</v>
      </c>
      <c r="K209" s="2">
        <v>145.0</v>
      </c>
      <c r="L209" s="2">
        <v>41296.0</v>
      </c>
      <c r="M209" s="2">
        <v>53472.0</v>
      </c>
      <c r="N209" s="2">
        <v>5.0</v>
      </c>
      <c r="O209" s="3">
        <v>2028.370144</v>
      </c>
      <c r="P209" s="7" t="str">
        <f>VLOOKUP(A209,'New Data'!A:E,2,FALSE)</f>
        <v>Male</v>
      </c>
      <c r="Q209" s="7">
        <f>VLOOKUP(A209,'New Data'!A:E,3,FALSE)</f>
        <v>31</v>
      </c>
      <c r="R209" s="7" t="str">
        <f>VLOOKUP(A209,'New Data'!A:E,4,FALSE)</f>
        <v>Maine</v>
      </c>
      <c r="S209" s="9">
        <f>VLOOKUP(A209,'New Data'!A:E,5,FALSE)</f>
        <v>45040</v>
      </c>
      <c r="T209" s="10">
        <f t="shared" si="3"/>
        <v>405.6740288</v>
      </c>
      <c r="U209" s="11">
        <f t="shared" si="4"/>
        <v>0.002555651515</v>
      </c>
      <c r="V209" s="12">
        <f t="shared" si="5"/>
        <v>13.98875961</v>
      </c>
      <c r="W209" s="10">
        <f t="shared" si="6"/>
        <v>35.7503947</v>
      </c>
      <c r="X209" s="11">
        <f t="shared" si="7"/>
        <v>0.03448275862</v>
      </c>
      <c r="Y209" s="11"/>
    </row>
    <row r="210">
      <c r="A210" s="7" t="str">
        <f t="shared" si="1"/>
        <v>HQWSA5089H</v>
      </c>
      <c r="B210" s="2" t="s">
        <v>1719</v>
      </c>
      <c r="C210" s="7" t="s">
        <v>3154</v>
      </c>
      <c r="D210" s="7" t="str">
        <f t="shared" si="2"/>
        <v>300x50 </v>
      </c>
      <c r="E210" s="2" t="s">
        <v>1721</v>
      </c>
      <c r="F210" s="2" t="s">
        <v>28</v>
      </c>
      <c r="G210" s="8" t="s">
        <v>1722</v>
      </c>
      <c r="H210" s="2" t="s">
        <v>30</v>
      </c>
      <c r="I210" s="2" t="s">
        <v>31</v>
      </c>
      <c r="J210" s="13">
        <v>446774.0</v>
      </c>
      <c r="K210" s="2">
        <v>951.0</v>
      </c>
      <c r="L210" s="13">
        <v>196581.0</v>
      </c>
      <c r="M210" s="13">
        <v>379758.0</v>
      </c>
      <c r="N210" s="2">
        <v>33.0</v>
      </c>
      <c r="O210" s="3">
        <v>6956.627366</v>
      </c>
      <c r="P210" s="7" t="str">
        <f>VLOOKUP(A210,'New Data'!A:E,2,FALSE)</f>
        <v>Male</v>
      </c>
      <c r="Q210" s="7">
        <f>VLOOKUP(A210,'New Data'!A:E,3,FALSE)</f>
        <v>50</v>
      </c>
      <c r="R210" s="7" t="str">
        <f>VLOOKUP(A210,'New Data'!A:E,4,FALSE)</f>
        <v>Arizona</v>
      </c>
      <c r="S210" s="9">
        <f>VLOOKUP(A210,'New Data'!A:E,5,FALSE)</f>
        <v>45098</v>
      </c>
      <c r="T210" s="10">
        <f t="shared" si="3"/>
        <v>210.8068899</v>
      </c>
      <c r="U210" s="11">
        <f t="shared" si="4"/>
        <v>0.00212859298</v>
      </c>
      <c r="V210" s="12">
        <f t="shared" si="5"/>
        <v>7.315065579</v>
      </c>
      <c r="W210" s="10">
        <f t="shared" si="6"/>
        <v>15.57079724</v>
      </c>
      <c r="X210" s="11">
        <f t="shared" si="7"/>
        <v>0.03470031546</v>
      </c>
      <c r="Y210" s="11"/>
    </row>
    <row r="211">
      <c r="A211" s="7" t="str">
        <f t="shared" si="1"/>
        <v>GKJGA3143R</v>
      </c>
      <c r="B211" s="2" t="s">
        <v>1715</v>
      </c>
      <c r="C211" s="7" t="s">
        <v>3133</v>
      </c>
      <c r="D211" s="7" t="str">
        <f t="shared" si="2"/>
        <v>320x50 </v>
      </c>
      <c r="E211" s="2" t="s">
        <v>1717</v>
      </c>
      <c r="F211" s="2" t="s">
        <v>66</v>
      </c>
      <c r="G211" s="8" t="s">
        <v>1718</v>
      </c>
      <c r="H211" s="2" t="s">
        <v>30</v>
      </c>
      <c r="I211" s="2" t="s">
        <v>31</v>
      </c>
      <c r="J211" s="2">
        <v>10779.0</v>
      </c>
      <c r="K211" s="2">
        <v>86.0</v>
      </c>
      <c r="L211" s="2">
        <v>6420.0</v>
      </c>
      <c r="M211" s="2">
        <v>10287.0</v>
      </c>
      <c r="N211" s="2">
        <v>3.0</v>
      </c>
      <c r="O211" s="3">
        <v>1759.704833</v>
      </c>
      <c r="P211" s="7" t="str">
        <f>VLOOKUP(A211,'New Data'!A:E,2,FALSE)</f>
        <v>Female</v>
      </c>
      <c r="Q211" s="7">
        <f>VLOOKUP(A211,'New Data'!A:E,3,FALSE)</f>
        <v>62</v>
      </c>
      <c r="R211" s="7" t="str">
        <f>VLOOKUP(A211,'New Data'!A:E,4,FALSE)</f>
        <v>Illinois</v>
      </c>
      <c r="S211" s="9">
        <f>VLOOKUP(A211,'New Data'!A:E,5,FALSE)</f>
        <v>45112</v>
      </c>
      <c r="T211" s="10">
        <f t="shared" si="3"/>
        <v>586.5682777</v>
      </c>
      <c r="U211" s="11">
        <f t="shared" si="4"/>
        <v>0.007978476668</v>
      </c>
      <c r="V211" s="12">
        <f t="shared" si="5"/>
        <v>20.4616841</v>
      </c>
      <c r="W211" s="10">
        <f t="shared" si="6"/>
        <v>163.2530692</v>
      </c>
      <c r="X211" s="11">
        <f t="shared" si="7"/>
        <v>0.03488372093</v>
      </c>
      <c r="Y211" s="11"/>
    </row>
    <row r="212">
      <c r="A212" s="7" t="str">
        <f t="shared" si="1"/>
        <v>NGAMR1003C</v>
      </c>
      <c r="B212" s="2" t="s">
        <v>1710</v>
      </c>
      <c r="C212" s="7" t="s">
        <v>3129</v>
      </c>
      <c r="D212" s="7" t="str">
        <f t="shared" si="2"/>
        <v>320x50 </v>
      </c>
      <c r="E212" s="2" t="s">
        <v>1194</v>
      </c>
      <c r="F212" s="2" t="s">
        <v>41</v>
      </c>
      <c r="G212" s="8" t="s">
        <v>387</v>
      </c>
      <c r="H212" s="2" t="s">
        <v>30</v>
      </c>
      <c r="I212" s="2" t="s">
        <v>31</v>
      </c>
      <c r="J212" s="2">
        <v>48436.0</v>
      </c>
      <c r="K212" s="2">
        <v>171.0</v>
      </c>
      <c r="L212" s="2">
        <v>16543.0</v>
      </c>
      <c r="M212" s="2">
        <v>42427.0</v>
      </c>
      <c r="N212" s="2">
        <v>6.0</v>
      </c>
      <c r="O212" s="3">
        <v>4386.648215</v>
      </c>
      <c r="P212" s="7" t="str">
        <f>VLOOKUP(A212,'New Data'!A:E,2,FALSE)</f>
        <v>Male</v>
      </c>
      <c r="Q212" s="7">
        <f>VLOOKUP(A212,'New Data'!A:E,3,FALSE)</f>
        <v>52</v>
      </c>
      <c r="R212" s="7" t="str">
        <f>VLOOKUP(A212,'New Data'!A:E,4,FALSE)</f>
        <v>Nebraska</v>
      </c>
      <c r="S212" s="9">
        <f>VLOOKUP(A212,'New Data'!A:E,5,FALSE)</f>
        <v>45242</v>
      </c>
      <c r="T212" s="10">
        <f t="shared" si="3"/>
        <v>731.1080358</v>
      </c>
      <c r="U212" s="11">
        <f t="shared" si="4"/>
        <v>0.00353043191</v>
      </c>
      <c r="V212" s="12">
        <f t="shared" si="5"/>
        <v>25.65291354</v>
      </c>
      <c r="W212" s="10">
        <f t="shared" si="6"/>
        <v>90.56586454</v>
      </c>
      <c r="X212" s="11">
        <f t="shared" si="7"/>
        <v>0.0350877193</v>
      </c>
      <c r="Y212" s="11"/>
    </row>
    <row r="213">
      <c r="A213" s="7" t="str">
        <f t="shared" si="1"/>
        <v>IGJXP7390M</v>
      </c>
      <c r="B213" s="2" t="s">
        <v>1712</v>
      </c>
      <c r="C213" s="7" t="s">
        <v>3141</v>
      </c>
      <c r="D213" s="7" t="str">
        <f t="shared" si="2"/>
        <v>320x50 </v>
      </c>
      <c r="E213" s="2" t="s">
        <v>1714</v>
      </c>
      <c r="F213" s="2" t="s">
        <v>28</v>
      </c>
      <c r="G213" s="8" t="s">
        <v>161</v>
      </c>
      <c r="H213" s="2" t="s">
        <v>30</v>
      </c>
      <c r="I213" s="2" t="s">
        <v>31</v>
      </c>
      <c r="J213" s="2">
        <v>38735.0</v>
      </c>
      <c r="K213" s="2">
        <v>114.0</v>
      </c>
      <c r="L213" s="2">
        <v>28719.0</v>
      </c>
      <c r="M213" s="2">
        <v>36629.0</v>
      </c>
      <c r="N213" s="2">
        <v>4.0</v>
      </c>
      <c r="O213" s="3">
        <v>2127.824066</v>
      </c>
      <c r="P213" s="7" t="str">
        <f>VLOOKUP(A213,'New Data'!A:E,2,FALSE)</f>
        <v>Male</v>
      </c>
      <c r="Q213" s="7">
        <f>VLOOKUP(A213,'New Data'!A:E,3,FALSE)</f>
        <v>30</v>
      </c>
      <c r="R213" s="7" t="str">
        <f>VLOOKUP(A213,'New Data'!A:E,4,FALSE)</f>
        <v>Washington</v>
      </c>
      <c r="S213" s="9">
        <f>VLOOKUP(A213,'New Data'!A:E,5,FALSE)</f>
        <v>45303</v>
      </c>
      <c r="T213" s="10">
        <f t="shared" si="3"/>
        <v>531.9560165</v>
      </c>
      <c r="U213" s="11">
        <f t="shared" si="4"/>
        <v>0.002943074739</v>
      </c>
      <c r="V213" s="12">
        <f t="shared" si="5"/>
        <v>18.66512339</v>
      </c>
      <c r="W213" s="10">
        <f t="shared" si="6"/>
        <v>54.93285313</v>
      </c>
      <c r="X213" s="11">
        <f t="shared" si="7"/>
        <v>0.0350877193</v>
      </c>
      <c r="Y213" s="11"/>
    </row>
    <row r="214">
      <c r="A214" s="7" t="str">
        <f t="shared" si="1"/>
        <v>CUJSR0419H</v>
      </c>
      <c r="B214" s="2" t="s">
        <v>1707</v>
      </c>
      <c r="C214" s="7" t="s">
        <v>3158</v>
      </c>
      <c r="D214" s="7" t="str">
        <f t="shared" si="2"/>
        <v>320x50 </v>
      </c>
      <c r="E214" s="2" t="s">
        <v>1709</v>
      </c>
      <c r="F214" s="2" t="s">
        <v>41</v>
      </c>
      <c r="G214" s="8" t="s">
        <v>340</v>
      </c>
      <c r="H214" s="2" t="s">
        <v>476</v>
      </c>
      <c r="I214" s="2" t="s">
        <v>31</v>
      </c>
      <c r="J214" s="2">
        <v>66554.0</v>
      </c>
      <c r="K214" s="2">
        <v>169.0</v>
      </c>
      <c r="L214" s="2">
        <v>39206.0</v>
      </c>
      <c r="M214" s="2">
        <v>62109.0</v>
      </c>
      <c r="N214" s="2">
        <v>6.0</v>
      </c>
      <c r="O214" s="3">
        <v>1890.885935</v>
      </c>
      <c r="P214" s="7" t="str">
        <f>VLOOKUP(A214,'New Data'!A:E,2,FALSE)</f>
        <v>Male</v>
      </c>
      <c r="Q214" s="7">
        <f>VLOOKUP(A214,'New Data'!A:E,3,FALSE)</f>
        <v>49</v>
      </c>
      <c r="R214" s="7" t="str">
        <f>VLOOKUP(A214,'New Data'!A:E,4,FALSE)</f>
        <v>Connecticut</v>
      </c>
      <c r="S214" s="9">
        <f>VLOOKUP(A214,'New Data'!A:E,5,FALSE)</f>
        <v>45376</v>
      </c>
      <c r="T214" s="10">
        <f t="shared" si="3"/>
        <v>315.1476558</v>
      </c>
      <c r="U214" s="11">
        <f t="shared" si="4"/>
        <v>0.002539291402</v>
      </c>
      <c r="V214" s="12">
        <f t="shared" si="5"/>
        <v>11.18867417</v>
      </c>
      <c r="W214" s="10">
        <f t="shared" si="6"/>
        <v>28.41130413</v>
      </c>
      <c r="X214" s="11">
        <f t="shared" si="7"/>
        <v>0.03550295858</v>
      </c>
      <c r="Y214" s="11"/>
    </row>
    <row r="215">
      <c r="A215" s="7" t="str">
        <f t="shared" si="1"/>
        <v>OBEFA3199W</v>
      </c>
      <c r="B215" s="2" t="s">
        <v>1704</v>
      </c>
      <c r="C215" s="7" t="s">
        <v>3144</v>
      </c>
      <c r="D215" s="7" t="str">
        <f t="shared" si="2"/>
        <v>320x50 </v>
      </c>
      <c r="E215" s="2" t="s">
        <v>1706</v>
      </c>
      <c r="F215" s="2" t="s">
        <v>36</v>
      </c>
      <c r="G215" s="8" t="s">
        <v>1301</v>
      </c>
      <c r="H215" s="2" t="s">
        <v>212</v>
      </c>
      <c r="I215" s="2" t="s">
        <v>31</v>
      </c>
      <c r="J215" s="2">
        <v>111624.0</v>
      </c>
      <c r="K215" s="2">
        <v>590.0</v>
      </c>
      <c r="L215" s="2">
        <v>40343.0</v>
      </c>
      <c r="M215" s="2">
        <v>101306.0</v>
      </c>
      <c r="N215" s="2">
        <v>21.0</v>
      </c>
      <c r="O215" s="3">
        <v>6510.446656</v>
      </c>
      <c r="P215" s="7" t="str">
        <f>VLOOKUP(A215,'New Data'!A:E,2,FALSE)</f>
        <v>Male</v>
      </c>
      <c r="Q215" s="7">
        <f>VLOOKUP(A215,'New Data'!A:E,3,FALSE)</f>
        <v>47</v>
      </c>
      <c r="R215" s="7" t="str">
        <f>VLOOKUP(A215,'New Data'!A:E,4,FALSE)</f>
        <v>South Carolina</v>
      </c>
      <c r="S215" s="9">
        <f>VLOOKUP(A215,'New Data'!A:E,5,FALSE)</f>
        <v>45074</v>
      </c>
      <c r="T215" s="10">
        <f t="shared" si="3"/>
        <v>310.0212693</v>
      </c>
      <c r="U215" s="11">
        <f t="shared" si="4"/>
        <v>0.005285601663</v>
      </c>
      <c r="V215" s="12">
        <f t="shared" si="5"/>
        <v>11.03465535</v>
      </c>
      <c r="W215" s="10">
        <f t="shared" si="6"/>
        <v>58.32479266</v>
      </c>
      <c r="X215" s="11">
        <f t="shared" si="7"/>
        <v>0.03559322034</v>
      </c>
      <c r="Y215" s="11"/>
    </row>
    <row r="216">
      <c r="A216" s="7" t="str">
        <f t="shared" si="1"/>
        <v>ORNZZ7431N</v>
      </c>
      <c r="B216" s="2" t="s">
        <v>1701</v>
      </c>
      <c r="C216" s="7" t="s">
        <v>3133</v>
      </c>
      <c r="D216" s="7" t="str">
        <f t="shared" si="2"/>
        <v>320x50 </v>
      </c>
      <c r="E216" s="2" t="s">
        <v>1703</v>
      </c>
      <c r="F216" s="2" t="s">
        <v>66</v>
      </c>
      <c r="G216" s="8" t="s">
        <v>181</v>
      </c>
      <c r="H216" s="2" t="s">
        <v>135</v>
      </c>
      <c r="I216" s="2" t="s">
        <v>31</v>
      </c>
      <c r="J216" s="2">
        <v>1323451.0</v>
      </c>
      <c r="K216" s="2">
        <v>3414.0</v>
      </c>
      <c r="L216" s="2">
        <v>737990.0</v>
      </c>
      <c r="M216" s="2">
        <v>1177859.0</v>
      </c>
      <c r="N216" s="2">
        <v>123.0</v>
      </c>
      <c r="O216" s="3">
        <v>8187.114541</v>
      </c>
      <c r="P216" s="7" t="str">
        <f>VLOOKUP(A216,'New Data'!A:E,2,FALSE)</f>
        <v>Male</v>
      </c>
      <c r="Q216" s="7">
        <f>VLOOKUP(A216,'New Data'!A:E,3,FALSE)</f>
        <v>48</v>
      </c>
      <c r="R216" s="7" t="str">
        <f>VLOOKUP(A216,'New Data'!A:E,4,FALSE)</f>
        <v>Utah</v>
      </c>
      <c r="S216" s="9">
        <f>VLOOKUP(A216,'New Data'!A:E,5,FALSE)</f>
        <v>45168</v>
      </c>
      <c r="T216" s="10">
        <f t="shared" si="3"/>
        <v>66.56190684</v>
      </c>
      <c r="U216" s="11">
        <f t="shared" si="4"/>
        <v>0.002579619495</v>
      </c>
      <c r="V216" s="12">
        <f t="shared" si="5"/>
        <v>2.398100334</v>
      </c>
      <c r="W216" s="10">
        <f t="shared" si="6"/>
        <v>6.186186373</v>
      </c>
      <c r="X216" s="11">
        <f t="shared" si="7"/>
        <v>0.03602811951</v>
      </c>
      <c r="Y216" s="11"/>
    </row>
    <row r="217">
      <c r="A217" s="7" t="str">
        <f t="shared" si="1"/>
        <v>TLVFK1900S</v>
      </c>
      <c r="B217" s="2" t="s">
        <v>1698</v>
      </c>
      <c r="C217" s="7" t="s">
        <v>3147</v>
      </c>
      <c r="D217" s="7" t="str">
        <f t="shared" si="2"/>
        <v>300x250 </v>
      </c>
      <c r="E217" s="2" t="s">
        <v>1700</v>
      </c>
      <c r="F217" s="2" t="s">
        <v>36</v>
      </c>
      <c r="G217" s="8" t="s">
        <v>263</v>
      </c>
      <c r="H217" s="2" t="s">
        <v>48</v>
      </c>
      <c r="I217" s="2" t="s">
        <v>31</v>
      </c>
      <c r="J217" s="2">
        <v>136733.0</v>
      </c>
      <c r="K217" s="2">
        <v>110.0</v>
      </c>
      <c r="L217" s="2">
        <v>102728.0</v>
      </c>
      <c r="M217" s="2">
        <v>127130.0</v>
      </c>
      <c r="N217" s="2">
        <v>4.0</v>
      </c>
      <c r="O217" s="3">
        <v>1946.050447</v>
      </c>
      <c r="P217" s="7" t="str">
        <f>VLOOKUP(A217,'New Data'!A:E,2,FALSE)</f>
        <v>Male</v>
      </c>
      <c r="Q217" s="7">
        <f>VLOOKUP(A217,'New Data'!A:E,3,FALSE)</f>
        <v>59</v>
      </c>
      <c r="R217" s="7" t="str">
        <f>VLOOKUP(A217,'New Data'!A:E,4,FALSE)</f>
        <v>Washington</v>
      </c>
      <c r="S217" s="9">
        <f>VLOOKUP(A217,'New Data'!A:E,5,FALSE)</f>
        <v>45386</v>
      </c>
      <c r="T217" s="10">
        <f t="shared" si="3"/>
        <v>486.5126118</v>
      </c>
      <c r="U217" s="11">
        <f t="shared" si="4"/>
        <v>0.000804487578</v>
      </c>
      <c r="V217" s="12">
        <f t="shared" si="5"/>
        <v>17.6913677</v>
      </c>
      <c r="W217" s="10">
        <f t="shared" si="6"/>
        <v>14.23248555</v>
      </c>
      <c r="X217" s="11">
        <f t="shared" si="7"/>
        <v>0.03636363636</v>
      </c>
      <c r="Y217" s="11"/>
    </row>
    <row r="218">
      <c r="A218" s="7" t="str">
        <f t="shared" si="1"/>
        <v>VMYST9432L</v>
      </c>
      <c r="B218" s="2" t="s">
        <v>1695</v>
      </c>
      <c r="C218" s="7" t="s">
        <v>3139</v>
      </c>
      <c r="D218" s="7" t="str">
        <f t="shared" si="2"/>
        <v>300x250 </v>
      </c>
      <c r="E218" s="2" t="s">
        <v>1697</v>
      </c>
      <c r="F218" s="2" t="s">
        <v>41</v>
      </c>
      <c r="G218" s="8" t="s">
        <v>475</v>
      </c>
      <c r="H218" s="2" t="s">
        <v>71</v>
      </c>
      <c r="I218" s="2" t="s">
        <v>31</v>
      </c>
      <c r="J218" s="2">
        <v>10389.0</v>
      </c>
      <c r="K218" s="2">
        <v>55.0</v>
      </c>
      <c r="L218" s="2">
        <v>8161.0</v>
      </c>
      <c r="M218" s="2">
        <v>9951.0</v>
      </c>
      <c r="N218" s="2">
        <v>2.0</v>
      </c>
      <c r="O218" s="3">
        <v>2582.493847</v>
      </c>
      <c r="P218" s="7" t="str">
        <f>VLOOKUP(A218,'New Data'!A:E,2,FALSE)</f>
        <v>Male</v>
      </c>
      <c r="Q218" s="7">
        <f>VLOOKUP(A218,'New Data'!A:E,3,FALSE)</f>
        <v>61</v>
      </c>
      <c r="R218" s="7" t="str">
        <f>VLOOKUP(A218,'New Data'!A:E,4,FALSE)</f>
        <v>Alaska</v>
      </c>
      <c r="S218" s="9">
        <f>VLOOKUP(A218,'New Data'!A:E,5,FALSE)</f>
        <v>45147</v>
      </c>
      <c r="T218" s="10">
        <f t="shared" si="3"/>
        <v>1291.246924</v>
      </c>
      <c r="U218" s="11">
        <f t="shared" si="4"/>
        <v>0.005294061026</v>
      </c>
      <c r="V218" s="12">
        <f t="shared" si="5"/>
        <v>46.95443358</v>
      </c>
      <c r="W218" s="10">
        <f t="shared" si="6"/>
        <v>248.5796368</v>
      </c>
      <c r="X218" s="11">
        <f t="shared" si="7"/>
        <v>0.03636363636</v>
      </c>
      <c r="Y218" s="11"/>
    </row>
    <row r="219">
      <c r="A219" s="7" t="str">
        <f t="shared" si="1"/>
        <v>GSFPR8052D</v>
      </c>
      <c r="B219" s="2" t="s">
        <v>1692</v>
      </c>
      <c r="C219" s="7" t="s">
        <v>3136</v>
      </c>
      <c r="D219" s="7" t="str">
        <f t="shared" si="2"/>
        <v>300x250 </v>
      </c>
      <c r="E219" s="2" t="s">
        <v>1694</v>
      </c>
      <c r="F219" s="2" t="s">
        <v>66</v>
      </c>
      <c r="G219" s="8" t="s">
        <v>1301</v>
      </c>
      <c r="H219" s="2" t="s">
        <v>62</v>
      </c>
      <c r="I219" s="2" t="s">
        <v>53</v>
      </c>
      <c r="J219" s="2">
        <v>95644.0</v>
      </c>
      <c r="K219" s="2">
        <v>240.0</v>
      </c>
      <c r="L219" s="2">
        <v>13294.0</v>
      </c>
      <c r="M219" s="2">
        <v>86775.0</v>
      </c>
      <c r="N219" s="2">
        <v>9.0</v>
      </c>
      <c r="O219" s="3">
        <v>5587.763675</v>
      </c>
      <c r="P219" s="7" t="str">
        <f>VLOOKUP(A219,'New Data'!A:E,2,FALSE)</f>
        <v>Female</v>
      </c>
      <c r="Q219" s="7">
        <f>VLOOKUP(A219,'New Data'!A:E,3,FALSE)</f>
        <v>28</v>
      </c>
      <c r="R219" s="7" t="str">
        <f>VLOOKUP(A219,'New Data'!A:E,4,FALSE)</f>
        <v>West Virginia</v>
      </c>
      <c r="S219" s="9">
        <f>VLOOKUP(A219,'New Data'!A:E,5,FALSE)</f>
        <v>45462</v>
      </c>
      <c r="T219" s="10">
        <f t="shared" si="3"/>
        <v>620.8626306</v>
      </c>
      <c r="U219" s="11">
        <f t="shared" si="4"/>
        <v>0.002509305341</v>
      </c>
      <c r="V219" s="12">
        <f t="shared" si="5"/>
        <v>23.28234865</v>
      </c>
      <c r="W219" s="10">
        <f t="shared" si="6"/>
        <v>58.4225218</v>
      </c>
      <c r="X219" s="11">
        <f t="shared" si="7"/>
        <v>0.0375</v>
      </c>
      <c r="Y219" s="11"/>
    </row>
    <row r="220">
      <c r="A220" s="7" t="str">
        <f t="shared" si="1"/>
        <v>UTLZK1972J</v>
      </c>
      <c r="B220" s="2" t="s">
        <v>1689</v>
      </c>
      <c r="C220" s="7" t="s">
        <v>3142</v>
      </c>
      <c r="D220" s="7" t="str">
        <f t="shared" si="2"/>
        <v>300x250 </v>
      </c>
      <c r="E220" s="2" t="s">
        <v>1691</v>
      </c>
      <c r="F220" s="2" t="s">
        <v>66</v>
      </c>
      <c r="G220" s="8" t="s">
        <v>689</v>
      </c>
      <c r="H220" s="2" t="s">
        <v>30</v>
      </c>
      <c r="I220" s="2" t="s">
        <v>53</v>
      </c>
      <c r="J220" s="2">
        <v>102958.0</v>
      </c>
      <c r="K220" s="2">
        <v>320.0</v>
      </c>
      <c r="L220" s="2">
        <v>86884.0</v>
      </c>
      <c r="M220" s="2">
        <v>94687.0</v>
      </c>
      <c r="N220" s="2">
        <v>12.0</v>
      </c>
      <c r="O220" s="3">
        <v>6624.221175</v>
      </c>
      <c r="P220" s="7" t="str">
        <f>VLOOKUP(A220,'New Data'!A:E,2,FALSE)</f>
        <v>Female</v>
      </c>
      <c r="Q220" s="7">
        <f>VLOOKUP(A220,'New Data'!A:E,3,FALSE)</f>
        <v>18</v>
      </c>
      <c r="R220" s="7" t="str">
        <f>VLOOKUP(A220,'New Data'!A:E,4,FALSE)</f>
        <v>Tennessee</v>
      </c>
      <c r="S220" s="9">
        <f>VLOOKUP(A220,'New Data'!A:E,5,FALSE)</f>
        <v>45464</v>
      </c>
      <c r="T220" s="10">
        <f t="shared" si="3"/>
        <v>552.0184313</v>
      </c>
      <c r="U220" s="11">
        <f t="shared" si="4"/>
        <v>0.003108063482</v>
      </c>
      <c r="V220" s="12">
        <f t="shared" si="5"/>
        <v>20.70069117</v>
      </c>
      <c r="W220" s="10">
        <f t="shared" si="6"/>
        <v>64.33906229</v>
      </c>
      <c r="X220" s="11">
        <f t="shared" si="7"/>
        <v>0.0375</v>
      </c>
      <c r="Y220" s="11"/>
    </row>
    <row r="221">
      <c r="A221" s="7" t="str">
        <f t="shared" si="1"/>
        <v>GFDFS4398C</v>
      </c>
      <c r="B221" s="2" t="s">
        <v>1686</v>
      </c>
      <c r="C221" s="7" t="s">
        <v>459</v>
      </c>
      <c r="D221" s="7" t="str">
        <f t="shared" si="2"/>
        <v>300x250 </v>
      </c>
      <c r="E221" s="2" t="s">
        <v>1688</v>
      </c>
      <c r="F221" s="2" t="s">
        <v>41</v>
      </c>
      <c r="G221" s="8" t="s">
        <v>29</v>
      </c>
      <c r="H221" s="2" t="s">
        <v>71</v>
      </c>
      <c r="I221" s="2" t="s">
        <v>43</v>
      </c>
      <c r="J221" s="2">
        <v>161222.0</v>
      </c>
      <c r="K221" s="2">
        <v>500.0</v>
      </c>
      <c r="L221" s="2">
        <v>66740.0</v>
      </c>
      <c r="M221" s="2">
        <v>149743.0</v>
      </c>
      <c r="N221" s="2">
        <v>19.0</v>
      </c>
      <c r="O221" s="3">
        <v>5767.797381</v>
      </c>
      <c r="P221" s="7" t="str">
        <f>VLOOKUP(A221,'New Data'!A:E,2,FALSE)</f>
        <v>Male</v>
      </c>
      <c r="Q221" s="7">
        <f>VLOOKUP(A221,'New Data'!A:E,3,FALSE)</f>
        <v>49</v>
      </c>
      <c r="R221" s="7" t="str">
        <f>VLOOKUP(A221,'New Data'!A:E,4,FALSE)</f>
        <v>Oregon</v>
      </c>
      <c r="S221" s="9">
        <f>VLOOKUP(A221,'New Data'!A:E,5,FALSE)</f>
        <v>45480</v>
      </c>
      <c r="T221" s="10">
        <f t="shared" si="3"/>
        <v>303.5682832</v>
      </c>
      <c r="U221" s="11">
        <f t="shared" si="4"/>
        <v>0.003101313716</v>
      </c>
      <c r="V221" s="12">
        <f t="shared" si="5"/>
        <v>11.53559476</v>
      </c>
      <c r="W221" s="10">
        <f t="shared" si="6"/>
        <v>35.77549826</v>
      </c>
      <c r="X221" s="11">
        <f t="shared" si="7"/>
        <v>0.038</v>
      </c>
      <c r="Y221" s="11"/>
    </row>
    <row r="222">
      <c r="A222" s="7" t="str">
        <f t="shared" si="1"/>
        <v>GODYB4457O</v>
      </c>
      <c r="B222" s="2" t="s">
        <v>1683</v>
      </c>
      <c r="C222" s="7" t="s">
        <v>3134</v>
      </c>
      <c r="D222" s="7" t="str">
        <f t="shared" si="2"/>
        <v>300x250 </v>
      </c>
      <c r="E222" s="2" t="s">
        <v>1685</v>
      </c>
      <c r="F222" s="2" t="s">
        <v>36</v>
      </c>
      <c r="G222" s="8" t="s">
        <v>263</v>
      </c>
      <c r="H222" s="2" t="s">
        <v>89</v>
      </c>
      <c r="I222" s="2" t="s">
        <v>31</v>
      </c>
      <c r="J222" s="2">
        <v>15033.0</v>
      </c>
      <c r="K222" s="2">
        <v>76.0</v>
      </c>
      <c r="L222" s="2">
        <v>5495.0</v>
      </c>
      <c r="M222" s="2">
        <v>7050.0</v>
      </c>
      <c r="N222" s="2">
        <v>3.0</v>
      </c>
      <c r="O222" s="3">
        <v>1650.72301</v>
      </c>
      <c r="P222" s="7" t="str">
        <f>VLOOKUP(A222,'New Data'!A:E,2,FALSE)</f>
        <v>Female</v>
      </c>
      <c r="Q222" s="7">
        <f>VLOOKUP(A222,'New Data'!A:E,3,FALSE)</f>
        <v>48</v>
      </c>
      <c r="R222" s="7" t="str">
        <f>VLOOKUP(A222,'New Data'!A:E,4,FALSE)</f>
        <v>Minnesota</v>
      </c>
      <c r="S222" s="9">
        <f>VLOOKUP(A222,'New Data'!A:E,5,FALSE)</f>
        <v>45018</v>
      </c>
      <c r="T222" s="10">
        <f t="shared" si="3"/>
        <v>550.2410033</v>
      </c>
      <c r="U222" s="11">
        <f t="shared" si="4"/>
        <v>0.005055544469</v>
      </c>
      <c r="V222" s="12">
        <f t="shared" si="5"/>
        <v>21.72003961</v>
      </c>
      <c r="W222" s="10">
        <f t="shared" si="6"/>
        <v>109.8066261</v>
      </c>
      <c r="X222" s="11">
        <f t="shared" si="7"/>
        <v>0.03947368421</v>
      </c>
      <c r="Y222" s="11"/>
    </row>
    <row r="223">
      <c r="A223" s="7" t="str">
        <f t="shared" si="1"/>
        <v>WFYQL7703Z</v>
      </c>
      <c r="B223" s="2" t="s">
        <v>1675</v>
      </c>
      <c r="C223" s="7" t="s">
        <v>3129</v>
      </c>
      <c r="D223" s="7" t="str">
        <f t="shared" si="2"/>
        <v>320x50 </v>
      </c>
      <c r="E223" s="2" t="s">
        <v>1677</v>
      </c>
      <c r="F223" s="2" t="s">
        <v>28</v>
      </c>
      <c r="G223" s="8" t="s">
        <v>1678</v>
      </c>
      <c r="H223" s="2" t="s">
        <v>71</v>
      </c>
      <c r="I223" s="2" t="s">
        <v>31</v>
      </c>
      <c r="J223" s="2">
        <v>23941.0</v>
      </c>
      <c r="K223" s="2">
        <v>150.0</v>
      </c>
      <c r="L223" s="2">
        <v>13054.0</v>
      </c>
      <c r="M223" s="2">
        <v>22276.0</v>
      </c>
      <c r="N223" s="2">
        <v>6.0</v>
      </c>
      <c r="O223" s="3">
        <v>2856.165425</v>
      </c>
      <c r="P223" s="7" t="str">
        <f>VLOOKUP(A223,'New Data'!A:E,2,FALSE)</f>
        <v>Male</v>
      </c>
      <c r="Q223" s="7">
        <f>VLOOKUP(A223,'New Data'!A:E,3,FALSE)</f>
        <v>51</v>
      </c>
      <c r="R223" s="7" t="str">
        <f>VLOOKUP(A223,'New Data'!A:E,4,FALSE)</f>
        <v>North Dakota</v>
      </c>
      <c r="S223" s="9">
        <f>VLOOKUP(A223,'New Data'!A:E,5,FALSE)</f>
        <v>45338</v>
      </c>
      <c r="T223" s="10">
        <f t="shared" si="3"/>
        <v>476.0275708</v>
      </c>
      <c r="U223" s="11">
        <f t="shared" si="4"/>
        <v>0.006265402448</v>
      </c>
      <c r="V223" s="12">
        <f t="shared" si="5"/>
        <v>19.04110283</v>
      </c>
      <c r="W223" s="10">
        <f t="shared" si="6"/>
        <v>119.3001723</v>
      </c>
      <c r="X223" s="11">
        <f t="shared" si="7"/>
        <v>0.04</v>
      </c>
      <c r="Y223" s="11"/>
    </row>
    <row r="224">
      <c r="A224" s="7" t="str">
        <f t="shared" si="1"/>
        <v>EDMHM0851Y</v>
      </c>
      <c r="B224" s="2" t="s">
        <v>1673</v>
      </c>
      <c r="C224" s="26" t="s">
        <v>3129</v>
      </c>
      <c r="D224" s="7" t="str">
        <f t="shared" si="2"/>
        <v>300x250 </v>
      </c>
      <c r="E224" s="2" t="s">
        <v>282</v>
      </c>
      <c r="F224" s="2" t="s">
        <v>28</v>
      </c>
      <c r="G224" s="8" t="s">
        <v>871</v>
      </c>
      <c r="H224" s="2" t="s">
        <v>239</v>
      </c>
      <c r="I224" s="2" t="s">
        <v>53</v>
      </c>
      <c r="J224" s="2">
        <v>96779.0</v>
      </c>
      <c r="K224" s="2">
        <v>299.0</v>
      </c>
      <c r="L224" s="2">
        <v>9831.0</v>
      </c>
      <c r="M224" s="2">
        <v>63640.0</v>
      </c>
      <c r="N224" s="2">
        <v>12.0</v>
      </c>
      <c r="O224" s="3">
        <v>6317.510754</v>
      </c>
      <c r="P224" s="7" t="str">
        <f>VLOOKUP(A224,'New Data'!A:E,2,FALSE)</f>
        <v>Male</v>
      </c>
      <c r="Q224" s="7">
        <f>VLOOKUP(A224,'New Data'!A:E,3,FALSE)</f>
        <v>44</v>
      </c>
      <c r="R224" s="7" t="str">
        <f>VLOOKUP(A224,'New Data'!A:E,4,FALSE)</f>
        <v>Nebraska</v>
      </c>
      <c r="S224" s="9">
        <f>VLOOKUP(A224,'New Data'!A:E,5,FALSE)</f>
        <v>44950</v>
      </c>
      <c r="T224" s="10">
        <f t="shared" si="3"/>
        <v>526.4592295</v>
      </c>
      <c r="U224" s="11">
        <f t="shared" si="4"/>
        <v>0.003089513221</v>
      </c>
      <c r="V224" s="12">
        <f t="shared" si="5"/>
        <v>21.12879851</v>
      </c>
      <c r="W224" s="10">
        <f t="shared" si="6"/>
        <v>65.27770233</v>
      </c>
      <c r="X224" s="11">
        <f t="shared" si="7"/>
        <v>0.04013377926</v>
      </c>
      <c r="Y224" s="11"/>
    </row>
    <row r="225">
      <c r="A225" s="7" t="str">
        <f t="shared" si="1"/>
        <v>OBTHQ1814N</v>
      </c>
      <c r="B225" s="2" t="s">
        <v>1671</v>
      </c>
      <c r="C225" s="7" t="s">
        <v>3134</v>
      </c>
      <c r="D225" s="7" t="str">
        <f t="shared" si="2"/>
        <v>320x50 </v>
      </c>
      <c r="E225" s="2" t="s">
        <v>1594</v>
      </c>
      <c r="F225" s="2" t="s">
        <v>66</v>
      </c>
      <c r="G225" s="8" t="s">
        <v>93</v>
      </c>
      <c r="H225" s="2" t="s">
        <v>71</v>
      </c>
      <c r="I225" s="2" t="s">
        <v>31</v>
      </c>
      <c r="J225" s="2">
        <v>76049.0</v>
      </c>
      <c r="K225" s="2">
        <v>199.0</v>
      </c>
      <c r="L225" s="2">
        <v>34921.0</v>
      </c>
      <c r="M225" s="2">
        <v>69138.0</v>
      </c>
      <c r="N225" s="2">
        <v>8.0</v>
      </c>
      <c r="O225" s="3">
        <v>6942.800458</v>
      </c>
      <c r="P225" s="7" t="str">
        <f>VLOOKUP(A225,'New Data'!A:E,2,FALSE)</f>
        <v>Female</v>
      </c>
      <c r="Q225" s="7">
        <f>VLOOKUP(A225,'New Data'!A:E,3,FALSE)</f>
        <v>35</v>
      </c>
      <c r="R225" s="7" t="str">
        <f>VLOOKUP(A225,'New Data'!A:E,4,FALSE)</f>
        <v>Wisconsin</v>
      </c>
      <c r="S225" s="9">
        <f>VLOOKUP(A225,'New Data'!A:E,5,FALSE)</f>
        <v>45135</v>
      </c>
      <c r="T225" s="10">
        <f t="shared" si="3"/>
        <v>867.8500573</v>
      </c>
      <c r="U225" s="11">
        <f t="shared" si="4"/>
        <v>0.002616733948</v>
      </c>
      <c r="V225" s="12">
        <f t="shared" si="5"/>
        <v>34.88844451</v>
      </c>
      <c r="W225" s="10">
        <f t="shared" si="6"/>
        <v>91.29377714</v>
      </c>
      <c r="X225" s="11">
        <f t="shared" si="7"/>
        <v>0.04020100503</v>
      </c>
      <c r="Y225" s="11"/>
    </row>
    <row r="226">
      <c r="A226" s="7" t="str">
        <f t="shared" si="1"/>
        <v>QLYBJ6230S</v>
      </c>
      <c r="B226" s="2" t="s">
        <v>1668</v>
      </c>
      <c r="C226" s="7" t="s">
        <v>3152</v>
      </c>
      <c r="D226" s="7" t="str">
        <f t="shared" si="2"/>
        <v>320x50 </v>
      </c>
      <c r="E226" s="2" t="s">
        <v>1670</v>
      </c>
      <c r="F226" s="2" t="s">
        <v>36</v>
      </c>
      <c r="G226" s="8" t="s">
        <v>426</v>
      </c>
      <c r="H226" s="2" t="s">
        <v>62</v>
      </c>
      <c r="I226" s="2" t="s">
        <v>31</v>
      </c>
      <c r="J226" s="2">
        <v>12488.0</v>
      </c>
      <c r="K226" s="2">
        <v>99.0</v>
      </c>
      <c r="L226" s="2">
        <v>4021.0</v>
      </c>
      <c r="M226" s="2">
        <v>11403.0</v>
      </c>
      <c r="N226" s="2">
        <v>4.0</v>
      </c>
      <c r="O226" s="3">
        <v>2176.657469</v>
      </c>
      <c r="P226" s="7" t="str">
        <f>VLOOKUP(A226,'New Data'!A:E,2,FALSE)</f>
        <v>Male</v>
      </c>
      <c r="Q226" s="7">
        <f>VLOOKUP(A226,'New Data'!A:E,3,FALSE)</f>
        <v>64</v>
      </c>
      <c r="R226" s="7" t="str">
        <f>VLOOKUP(A226,'New Data'!A:E,4,FALSE)</f>
        <v>New Mexico</v>
      </c>
      <c r="S226" s="9">
        <f>VLOOKUP(A226,'New Data'!A:E,5,FALSE)</f>
        <v>45037</v>
      </c>
      <c r="T226" s="10">
        <f t="shared" si="3"/>
        <v>544.1643673</v>
      </c>
      <c r="U226" s="11">
        <f t="shared" si="4"/>
        <v>0.007927610506</v>
      </c>
      <c r="V226" s="12">
        <f t="shared" si="5"/>
        <v>21.98643908</v>
      </c>
      <c r="W226" s="10">
        <f t="shared" si="6"/>
        <v>174.2999254</v>
      </c>
      <c r="X226" s="11">
        <f t="shared" si="7"/>
        <v>0.0404040404</v>
      </c>
      <c r="Y226" s="11"/>
    </row>
    <row r="227">
      <c r="A227" s="7" t="str">
        <f t="shared" si="1"/>
        <v>FGJQD8833Y</v>
      </c>
      <c r="B227" s="2" t="s">
        <v>1666</v>
      </c>
      <c r="C227" s="7" t="s">
        <v>3160</v>
      </c>
      <c r="D227" s="7" t="str">
        <f t="shared" si="2"/>
        <v>300x250 </v>
      </c>
      <c r="E227" s="2" t="s">
        <v>1210</v>
      </c>
      <c r="F227" s="2" t="s">
        <v>41</v>
      </c>
      <c r="G227" s="8" t="s">
        <v>143</v>
      </c>
      <c r="H227" s="2" t="s">
        <v>48</v>
      </c>
      <c r="I227" s="2" t="s">
        <v>31</v>
      </c>
      <c r="J227" s="2">
        <v>20278.0</v>
      </c>
      <c r="K227" s="2">
        <v>74.0</v>
      </c>
      <c r="L227" s="2">
        <v>14227.0</v>
      </c>
      <c r="M227" s="2">
        <v>19480.0</v>
      </c>
      <c r="N227" s="2">
        <v>3.0</v>
      </c>
      <c r="O227" s="3">
        <v>2921.110207</v>
      </c>
      <c r="P227" s="7" t="str">
        <f>VLOOKUP(A227,'New Data'!A:E,2,FALSE)</f>
        <v>Male</v>
      </c>
      <c r="Q227" s="7">
        <f>VLOOKUP(A227,'New Data'!A:E,3,FALSE)</f>
        <v>22</v>
      </c>
      <c r="R227" s="7" t="str">
        <f>VLOOKUP(A227,'New Data'!A:E,4,FALSE)</f>
        <v>Colorado</v>
      </c>
      <c r="S227" s="9">
        <f>VLOOKUP(A227,'New Data'!A:E,5,FALSE)</f>
        <v>45493</v>
      </c>
      <c r="T227" s="10">
        <f t="shared" si="3"/>
        <v>973.7034023</v>
      </c>
      <c r="U227" s="11">
        <f t="shared" si="4"/>
        <v>0.003649275076</v>
      </c>
      <c r="V227" s="12">
        <f t="shared" si="5"/>
        <v>39.47446226</v>
      </c>
      <c r="W227" s="10">
        <f t="shared" si="6"/>
        <v>144.0531713</v>
      </c>
      <c r="X227" s="11">
        <f t="shared" si="7"/>
        <v>0.04054054054</v>
      </c>
      <c r="Y227" s="11"/>
    </row>
    <row r="228">
      <c r="A228" s="7" t="str">
        <f t="shared" si="1"/>
        <v>LTHGG8490O</v>
      </c>
      <c r="B228" s="2" t="s">
        <v>1664</v>
      </c>
      <c r="C228" s="7" t="s">
        <v>459</v>
      </c>
      <c r="D228" s="7" t="str">
        <f t="shared" si="2"/>
        <v>320x50 </v>
      </c>
      <c r="E228" s="2" t="s">
        <v>1228</v>
      </c>
      <c r="F228" s="2" t="s">
        <v>41</v>
      </c>
      <c r="G228" s="8" t="s">
        <v>871</v>
      </c>
      <c r="H228" s="2" t="s">
        <v>30</v>
      </c>
      <c r="I228" s="2" t="s">
        <v>31</v>
      </c>
      <c r="J228" s="2">
        <v>36543.0</v>
      </c>
      <c r="K228" s="2">
        <v>147.0</v>
      </c>
      <c r="L228" s="2">
        <v>18046.0</v>
      </c>
      <c r="M228" s="2">
        <v>27358.0</v>
      </c>
      <c r="N228" s="2">
        <v>6.0</v>
      </c>
      <c r="O228" s="3">
        <v>1513.088728</v>
      </c>
      <c r="P228" s="7" t="str">
        <f>VLOOKUP(A228,'New Data'!A:E,2,FALSE)</f>
        <v>Female</v>
      </c>
      <c r="Q228" s="7">
        <f>VLOOKUP(A228,'New Data'!A:E,3,FALSE)</f>
        <v>18</v>
      </c>
      <c r="R228" s="7" t="str">
        <f>VLOOKUP(A228,'New Data'!A:E,4,FALSE)</f>
        <v>Idaho</v>
      </c>
      <c r="S228" s="9">
        <f>VLOOKUP(A228,'New Data'!A:E,5,FALSE)</f>
        <v>45164</v>
      </c>
      <c r="T228" s="10">
        <f t="shared" si="3"/>
        <v>252.1814547</v>
      </c>
      <c r="U228" s="11">
        <f t="shared" si="4"/>
        <v>0.004022658238</v>
      </c>
      <c r="V228" s="12">
        <f t="shared" si="5"/>
        <v>10.2931206</v>
      </c>
      <c r="W228" s="10">
        <f t="shared" si="6"/>
        <v>41.40570637</v>
      </c>
      <c r="X228" s="11">
        <f t="shared" si="7"/>
        <v>0.04081632653</v>
      </c>
      <c r="Y228" s="11"/>
    </row>
    <row r="229">
      <c r="A229" s="7" t="str">
        <f t="shared" si="1"/>
        <v>SLPEF4433Z</v>
      </c>
      <c r="B229" s="2" t="s">
        <v>1662</v>
      </c>
      <c r="C229" s="7" t="s">
        <v>3133</v>
      </c>
      <c r="D229" s="7" t="str">
        <f t="shared" si="2"/>
        <v>300x250 </v>
      </c>
      <c r="E229" s="2" t="s">
        <v>262</v>
      </c>
      <c r="F229" s="2" t="s">
        <v>36</v>
      </c>
      <c r="G229" s="8" t="s">
        <v>1455</v>
      </c>
      <c r="H229" s="2" t="s">
        <v>30</v>
      </c>
      <c r="I229" s="2" t="s">
        <v>31</v>
      </c>
      <c r="J229" s="2">
        <v>11214.0</v>
      </c>
      <c r="K229" s="2">
        <v>49.0</v>
      </c>
      <c r="L229" s="2">
        <v>5523.0</v>
      </c>
      <c r="M229" s="2">
        <v>10267.0</v>
      </c>
      <c r="N229" s="2">
        <v>2.0</v>
      </c>
      <c r="O229" s="3">
        <v>1554.389215</v>
      </c>
      <c r="P229" s="7" t="str">
        <f>VLOOKUP(A229,'New Data'!A:E,2,FALSE)</f>
        <v>Male</v>
      </c>
      <c r="Q229" s="7">
        <f>VLOOKUP(A229,'New Data'!A:E,3,FALSE)</f>
        <v>63</v>
      </c>
      <c r="R229" s="7" t="str">
        <f>VLOOKUP(A229,'New Data'!A:E,4,FALSE)</f>
        <v>California</v>
      </c>
      <c r="S229" s="9">
        <f>VLOOKUP(A229,'New Data'!A:E,5,FALSE)</f>
        <v>45150</v>
      </c>
      <c r="T229" s="10">
        <f t="shared" si="3"/>
        <v>777.1946075</v>
      </c>
      <c r="U229" s="11">
        <f t="shared" si="4"/>
        <v>0.004369538077</v>
      </c>
      <c r="V229" s="12">
        <f t="shared" si="5"/>
        <v>31.72222888</v>
      </c>
      <c r="W229" s="10">
        <f t="shared" si="6"/>
        <v>138.611487</v>
      </c>
      <c r="X229" s="11">
        <f t="shared" si="7"/>
        <v>0.04081632653</v>
      </c>
      <c r="Y229" s="11"/>
    </row>
    <row r="230">
      <c r="A230" s="7" t="str">
        <f t="shared" si="1"/>
        <v>FWDFC3678M</v>
      </c>
      <c r="B230" s="2" t="s">
        <v>1657</v>
      </c>
      <c r="C230" s="7" t="s">
        <v>3137</v>
      </c>
      <c r="D230" s="7" t="str">
        <f t="shared" si="2"/>
        <v>300x250 </v>
      </c>
      <c r="E230" s="2" t="s">
        <v>1659</v>
      </c>
      <c r="F230" s="2" t="s">
        <v>66</v>
      </c>
      <c r="G230" s="8" t="s">
        <v>157</v>
      </c>
      <c r="H230" s="2" t="s">
        <v>139</v>
      </c>
      <c r="I230" s="2" t="s">
        <v>31</v>
      </c>
      <c r="J230" s="2">
        <v>45402.0</v>
      </c>
      <c r="K230" s="2">
        <v>122.0</v>
      </c>
      <c r="L230" s="2">
        <v>17284.0</v>
      </c>
      <c r="M230" s="2">
        <v>27542.0</v>
      </c>
      <c r="N230" s="2">
        <v>5.0</v>
      </c>
      <c r="O230" s="3">
        <v>2163.265346</v>
      </c>
      <c r="P230" s="7" t="str">
        <f>VLOOKUP(A230,'New Data'!A:E,2,FALSE)</f>
        <v>Male</v>
      </c>
      <c r="Q230" s="7">
        <f>VLOOKUP(A230,'New Data'!A:E,3,FALSE)</f>
        <v>37</v>
      </c>
      <c r="R230" s="7" t="str">
        <f>VLOOKUP(A230,'New Data'!A:E,4,FALSE)</f>
        <v>Pennsylvania</v>
      </c>
      <c r="S230" s="9">
        <f>VLOOKUP(A230,'New Data'!A:E,5,FALSE)</f>
        <v>45010</v>
      </c>
      <c r="T230" s="10">
        <f t="shared" si="3"/>
        <v>432.6530692</v>
      </c>
      <c r="U230" s="11">
        <f t="shared" si="4"/>
        <v>0.002687106295</v>
      </c>
      <c r="V230" s="12">
        <f t="shared" si="5"/>
        <v>17.73168316</v>
      </c>
      <c r="W230" s="10">
        <f t="shared" si="6"/>
        <v>47.64691745</v>
      </c>
      <c r="X230" s="11">
        <f t="shared" si="7"/>
        <v>0.04098360656</v>
      </c>
      <c r="Y230" s="11"/>
    </row>
    <row r="231">
      <c r="A231" s="7" t="str">
        <f t="shared" si="1"/>
        <v>CUCAI3074I</v>
      </c>
      <c r="B231" s="2" t="s">
        <v>1660</v>
      </c>
      <c r="C231" s="7" t="s">
        <v>3138</v>
      </c>
      <c r="D231" s="7" t="str">
        <f t="shared" si="2"/>
        <v>320x50 </v>
      </c>
      <c r="E231" s="2" t="s">
        <v>1023</v>
      </c>
      <c r="F231" s="2" t="s">
        <v>36</v>
      </c>
      <c r="G231" s="8" t="s">
        <v>165</v>
      </c>
      <c r="H231" s="2" t="s">
        <v>98</v>
      </c>
      <c r="I231" s="2" t="s">
        <v>31</v>
      </c>
      <c r="J231" s="2">
        <v>34959.0</v>
      </c>
      <c r="K231" s="2">
        <v>122.0</v>
      </c>
      <c r="L231" s="2">
        <v>17511.0</v>
      </c>
      <c r="M231" s="2">
        <v>31974.0</v>
      </c>
      <c r="N231" s="2">
        <v>5.0</v>
      </c>
      <c r="O231" s="3">
        <v>1477.493357</v>
      </c>
      <c r="P231" s="7" t="str">
        <f>VLOOKUP(A231,'New Data'!A:E,2,FALSE)</f>
        <v>Male</v>
      </c>
      <c r="Q231" s="7">
        <f>VLOOKUP(A231,'New Data'!A:E,3,FALSE)</f>
        <v>30</v>
      </c>
      <c r="R231" s="7" t="str">
        <f>VLOOKUP(A231,'New Data'!A:E,4,FALSE)</f>
        <v>South Carolina</v>
      </c>
      <c r="S231" s="9">
        <f>VLOOKUP(A231,'New Data'!A:E,5,FALSE)</f>
        <v>45183</v>
      </c>
      <c r="T231" s="10">
        <f t="shared" si="3"/>
        <v>295.4986714</v>
      </c>
      <c r="U231" s="11">
        <f t="shared" si="4"/>
        <v>0.00348980234</v>
      </c>
      <c r="V231" s="12">
        <f t="shared" si="5"/>
        <v>12.11060129</v>
      </c>
      <c r="W231" s="10">
        <f t="shared" si="6"/>
        <v>42.26360471</v>
      </c>
      <c r="X231" s="11">
        <f t="shared" si="7"/>
        <v>0.04098360656</v>
      </c>
      <c r="Y231" s="11"/>
    </row>
    <row r="232">
      <c r="A232" s="7" t="str">
        <f t="shared" si="1"/>
        <v>FWDFC3678M</v>
      </c>
      <c r="B232" s="2" t="s">
        <v>1654</v>
      </c>
      <c r="C232" s="7" t="s">
        <v>3128</v>
      </c>
      <c r="D232" s="7" t="str">
        <f t="shared" si="2"/>
        <v>320x50 </v>
      </c>
      <c r="E232" s="2" t="s">
        <v>1343</v>
      </c>
      <c r="F232" s="2" t="s">
        <v>66</v>
      </c>
      <c r="G232" s="8" t="s">
        <v>1656</v>
      </c>
      <c r="H232" s="2" t="s">
        <v>212</v>
      </c>
      <c r="I232" s="2" t="s">
        <v>31</v>
      </c>
      <c r="J232" s="2">
        <v>190592.0</v>
      </c>
      <c r="K232" s="2">
        <v>601.0</v>
      </c>
      <c r="L232" s="2">
        <v>28906.0</v>
      </c>
      <c r="M232" s="2">
        <v>172515.0</v>
      </c>
      <c r="N232" s="2">
        <v>25.0</v>
      </c>
      <c r="O232" s="3">
        <v>4742.047766</v>
      </c>
      <c r="P232" s="7" t="str">
        <f>VLOOKUP(A232,'New Data'!A:E,2,FALSE)</f>
        <v>Male</v>
      </c>
      <c r="Q232" s="7">
        <f>VLOOKUP(A232,'New Data'!A:E,3,FALSE)</f>
        <v>37</v>
      </c>
      <c r="R232" s="7" t="str">
        <f>VLOOKUP(A232,'New Data'!A:E,4,FALSE)</f>
        <v>Pennsylvania</v>
      </c>
      <c r="S232" s="9">
        <f>VLOOKUP(A232,'New Data'!A:E,5,FALSE)</f>
        <v>45010</v>
      </c>
      <c r="T232" s="10">
        <f t="shared" si="3"/>
        <v>189.6819106</v>
      </c>
      <c r="U232" s="11">
        <f t="shared" si="4"/>
        <v>0.003153332774</v>
      </c>
      <c r="V232" s="12">
        <f t="shared" si="5"/>
        <v>7.890262506</v>
      </c>
      <c r="W232" s="10">
        <f t="shared" si="6"/>
        <v>24.88062335</v>
      </c>
      <c r="X232" s="11">
        <f t="shared" si="7"/>
        <v>0.04159733777</v>
      </c>
      <c r="Y232" s="11"/>
    </row>
    <row r="233">
      <c r="A233" s="7" t="str">
        <f t="shared" si="1"/>
        <v>BZOBI2836C</v>
      </c>
      <c r="B233" s="2" t="s">
        <v>1647</v>
      </c>
      <c r="C233" s="7" t="s">
        <v>3164</v>
      </c>
      <c r="D233" s="7" t="str">
        <f t="shared" si="2"/>
        <v>320x50 </v>
      </c>
      <c r="E233" s="2" t="s">
        <v>1649</v>
      </c>
      <c r="F233" s="2" t="s">
        <v>41</v>
      </c>
      <c r="G233" s="8" t="s">
        <v>1650</v>
      </c>
      <c r="H233" s="2" t="s">
        <v>48</v>
      </c>
      <c r="I233" s="2" t="s">
        <v>31</v>
      </c>
      <c r="J233" s="2">
        <v>13779.0</v>
      </c>
      <c r="K233" s="2">
        <v>96.0</v>
      </c>
      <c r="L233" s="2">
        <v>3482.0</v>
      </c>
      <c r="M233" s="2">
        <v>12487.0</v>
      </c>
      <c r="N233" s="2">
        <v>4.0</v>
      </c>
      <c r="O233" s="3">
        <v>1530.041892</v>
      </c>
      <c r="P233" s="7" t="str">
        <f>VLOOKUP(A233,'New Data'!A:E,2,FALSE)</f>
        <v>Male</v>
      </c>
      <c r="Q233" s="7">
        <f>VLOOKUP(A233,'New Data'!A:E,3,FALSE)</f>
        <v>60</v>
      </c>
      <c r="R233" s="7" t="str">
        <f>VLOOKUP(A233,'New Data'!A:E,4,FALSE)</f>
        <v>Alaska</v>
      </c>
      <c r="S233" s="9">
        <f>VLOOKUP(A233,'New Data'!A:E,5,FALSE)</f>
        <v>45287</v>
      </c>
      <c r="T233" s="10">
        <f t="shared" si="3"/>
        <v>382.510473</v>
      </c>
      <c r="U233" s="11">
        <f t="shared" si="4"/>
        <v>0.006967123884</v>
      </c>
      <c r="V233" s="12">
        <f t="shared" si="5"/>
        <v>15.93793638</v>
      </c>
      <c r="W233" s="10">
        <f t="shared" si="6"/>
        <v>111.0415772</v>
      </c>
      <c r="X233" s="11">
        <f t="shared" si="7"/>
        <v>0.04166666667</v>
      </c>
      <c r="Y233" s="11"/>
    </row>
    <row r="234">
      <c r="A234" s="7" t="str">
        <f t="shared" si="1"/>
        <v>VSEBV0477I</v>
      </c>
      <c r="B234" s="2" t="s">
        <v>1651</v>
      </c>
      <c r="C234" s="7" t="s">
        <v>3134</v>
      </c>
      <c r="D234" s="7" t="str">
        <f t="shared" si="2"/>
        <v>300x250 </v>
      </c>
      <c r="E234" s="2" t="s">
        <v>1653</v>
      </c>
      <c r="F234" s="2" t="s">
        <v>36</v>
      </c>
      <c r="G234" s="8" t="s">
        <v>408</v>
      </c>
      <c r="H234" s="2" t="s">
        <v>89</v>
      </c>
      <c r="I234" s="2" t="s">
        <v>43</v>
      </c>
      <c r="J234" s="2">
        <v>123430.0</v>
      </c>
      <c r="K234" s="2">
        <v>360.0</v>
      </c>
      <c r="L234" s="2">
        <v>45294.0</v>
      </c>
      <c r="M234" s="2">
        <v>77646.0</v>
      </c>
      <c r="N234" s="2">
        <v>15.0</v>
      </c>
      <c r="O234" s="3">
        <v>6808.562584</v>
      </c>
      <c r="P234" s="7" t="str">
        <f>VLOOKUP(A234,'New Data'!A:E,2,FALSE)</f>
        <v>Female</v>
      </c>
      <c r="Q234" s="7">
        <f>VLOOKUP(A234,'New Data'!A:E,3,FALSE)</f>
        <v>37</v>
      </c>
      <c r="R234" s="7" t="str">
        <f>VLOOKUP(A234,'New Data'!A:E,4,FALSE)</f>
        <v>Delaware</v>
      </c>
      <c r="S234" s="9">
        <f>VLOOKUP(A234,'New Data'!A:E,5,FALSE)</f>
        <v>45213</v>
      </c>
      <c r="T234" s="10">
        <f t="shared" si="3"/>
        <v>453.9041723</v>
      </c>
      <c r="U234" s="11">
        <f t="shared" si="4"/>
        <v>0.002916632909</v>
      </c>
      <c r="V234" s="12">
        <f t="shared" si="5"/>
        <v>18.91267384</v>
      </c>
      <c r="W234" s="10">
        <f t="shared" si="6"/>
        <v>55.16132694</v>
      </c>
      <c r="X234" s="11">
        <f t="shared" si="7"/>
        <v>0.04166666667</v>
      </c>
      <c r="Y234" s="11"/>
    </row>
    <row r="235">
      <c r="A235" s="7" t="str">
        <f t="shared" si="1"/>
        <v>QLOUJ8272S</v>
      </c>
      <c r="B235" s="2" t="s">
        <v>1644</v>
      </c>
      <c r="C235" s="7" t="s">
        <v>3155</v>
      </c>
      <c r="D235" s="7" t="str">
        <f t="shared" si="2"/>
        <v>300x250 </v>
      </c>
      <c r="E235" s="2" t="s">
        <v>1646</v>
      </c>
      <c r="F235" s="2" t="s">
        <v>28</v>
      </c>
      <c r="G235" s="8" t="s">
        <v>426</v>
      </c>
      <c r="H235" s="2" t="s">
        <v>212</v>
      </c>
      <c r="I235" s="2" t="s">
        <v>53</v>
      </c>
      <c r="J235" s="2">
        <v>18537.0</v>
      </c>
      <c r="K235" s="2">
        <v>95.0</v>
      </c>
      <c r="L235" s="2">
        <v>6473.0</v>
      </c>
      <c r="M235" s="2">
        <v>17081.0</v>
      </c>
      <c r="N235" s="2">
        <v>4.0</v>
      </c>
      <c r="O235" s="3">
        <v>5206.238968</v>
      </c>
      <c r="P235" s="7" t="str">
        <f>VLOOKUP(A235,'New Data'!A:E,2,FALSE)</f>
        <v>Female</v>
      </c>
      <c r="Q235" s="7">
        <f>VLOOKUP(A235,'New Data'!A:E,3,FALSE)</f>
        <v>48</v>
      </c>
      <c r="R235" s="7" t="str">
        <f>VLOOKUP(A235,'New Data'!A:E,4,FALSE)</f>
        <v>New York</v>
      </c>
      <c r="S235" s="9">
        <f>VLOOKUP(A235,'New Data'!A:E,5,FALSE)</f>
        <v>45452</v>
      </c>
      <c r="T235" s="10">
        <f t="shared" si="3"/>
        <v>1301.559742</v>
      </c>
      <c r="U235" s="11">
        <f t="shared" si="4"/>
        <v>0.005124885364</v>
      </c>
      <c r="V235" s="12">
        <f t="shared" si="5"/>
        <v>54.80251545</v>
      </c>
      <c r="W235" s="10">
        <f t="shared" si="6"/>
        <v>280.8566094</v>
      </c>
      <c r="X235" s="11">
        <f t="shared" si="7"/>
        <v>0.04210526316</v>
      </c>
      <c r="Y235" s="11"/>
    </row>
    <row r="236">
      <c r="A236" s="7" t="str">
        <f t="shared" si="1"/>
        <v>FHXYS4659R</v>
      </c>
      <c r="B236" s="2" t="s">
        <v>1641</v>
      </c>
      <c r="C236" s="7" t="s">
        <v>3151</v>
      </c>
      <c r="D236" s="7" t="str">
        <f t="shared" si="2"/>
        <v>300x250 </v>
      </c>
      <c r="E236" s="2" t="s">
        <v>1643</v>
      </c>
      <c r="F236" s="2" t="s">
        <v>28</v>
      </c>
      <c r="G236" s="8" t="s">
        <v>483</v>
      </c>
      <c r="H236" s="2" t="s">
        <v>30</v>
      </c>
      <c r="I236" s="2" t="s">
        <v>31</v>
      </c>
      <c r="J236" s="2">
        <v>53464.0</v>
      </c>
      <c r="K236" s="2">
        <v>212.0</v>
      </c>
      <c r="L236" s="2">
        <v>22151.0</v>
      </c>
      <c r="M236" s="2">
        <v>49058.0</v>
      </c>
      <c r="N236" s="2">
        <v>9.0</v>
      </c>
      <c r="O236" s="3">
        <v>5741.098045</v>
      </c>
      <c r="P236" s="7" t="str">
        <f>VLOOKUP(A236,'New Data'!A:E,2,FALSE)</f>
        <v>Female</v>
      </c>
      <c r="Q236" s="7">
        <f>VLOOKUP(A236,'New Data'!A:E,3,FALSE)</f>
        <v>21</v>
      </c>
      <c r="R236" s="7" t="str">
        <f>VLOOKUP(A236,'New Data'!A:E,4,FALSE)</f>
        <v>Kentucky</v>
      </c>
      <c r="S236" s="9">
        <f>VLOOKUP(A236,'New Data'!A:E,5,FALSE)</f>
        <v>45250</v>
      </c>
      <c r="T236" s="10">
        <f t="shared" si="3"/>
        <v>637.8997828</v>
      </c>
      <c r="U236" s="11">
        <f t="shared" si="4"/>
        <v>0.003965285052</v>
      </c>
      <c r="V236" s="12">
        <f t="shared" si="5"/>
        <v>27.08065116</v>
      </c>
      <c r="W236" s="10">
        <f t="shared" si="6"/>
        <v>107.3825012</v>
      </c>
      <c r="X236" s="11">
        <f t="shared" si="7"/>
        <v>0.04245283019</v>
      </c>
      <c r="Y236" s="11"/>
    </row>
    <row r="237">
      <c r="A237" s="7" t="str">
        <f t="shared" si="1"/>
        <v>QYCQG9954K</v>
      </c>
      <c r="B237" s="2" t="s">
        <v>1638</v>
      </c>
      <c r="C237" s="7" t="s">
        <v>3148</v>
      </c>
      <c r="D237" s="7" t="str">
        <f t="shared" si="2"/>
        <v>300x250 </v>
      </c>
      <c r="E237" s="2" t="s">
        <v>1640</v>
      </c>
      <c r="F237" s="2" t="s">
        <v>41</v>
      </c>
      <c r="G237" s="8" t="s">
        <v>534</v>
      </c>
      <c r="H237" s="2" t="s">
        <v>212</v>
      </c>
      <c r="I237" s="2" t="s">
        <v>31</v>
      </c>
      <c r="J237" s="2">
        <v>247106.0</v>
      </c>
      <c r="K237" s="2">
        <v>750.0</v>
      </c>
      <c r="L237" s="2">
        <v>159618.0</v>
      </c>
      <c r="M237" s="2">
        <v>233150.0</v>
      </c>
      <c r="N237" s="2">
        <v>32.0</v>
      </c>
      <c r="O237" s="3">
        <v>7629.94427</v>
      </c>
      <c r="P237" s="7" t="str">
        <f>VLOOKUP(A237,'New Data'!A:E,2,FALSE)</f>
        <v>Female</v>
      </c>
      <c r="Q237" s="7">
        <f>VLOOKUP(A237,'New Data'!A:E,3,FALSE)</f>
        <v>29</v>
      </c>
      <c r="R237" s="7" t="str">
        <f>VLOOKUP(A237,'New Data'!A:E,4,FALSE)</f>
        <v>Idaho</v>
      </c>
      <c r="S237" s="9">
        <f>VLOOKUP(A237,'New Data'!A:E,5,FALSE)</f>
        <v>45120</v>
      </c>
      <c r="T237" s="10">
        <f t="shared" si="3"/>
        <v>238.4357584</v>
      </c>
      <c r="U237" s="11">
        <f t="shared" si="4"/>
        <v>0.00303513472</v>
      </c>
      <c r="V237" s="12">
        <f t="shared" si="5"/>
        <v>10.17325903</v>
      </c>
      <c r="W237" s="10">
        <f t="shared" si="6"/>
        <v>30.87721168</v>
      </c>
      <c r="X237" s="11">
        <f t="shared" si="7"/>
        <v>0.04266666667</v>
      </c>
      <c r="Y237" s="11"/>
    </row>
    <row r="238">
      <c r="A238" s="7" t="str">
        <f t="shared" si="1"/>
        <v>CUZSG1386K</v>
      </c>
      <c r="B238" s="2" t="s">
        <v>1636</v>
      </c>
      <c r="C238" s="7" t="s">
        <v>3165</v>
      </c>
      <c r="D238" s="7" t="str">
        <f t="shared" si="2"/>
        <v>320x50 </v>
      </c>
      <c r="E238" s="2" t="s">
        <v>943</v>
      </c>
      <c r="F238" s="2" t="s">
        <v>66</v>
      </c>
      <c r="G238" s="8" t="s">
        <v>871</v>
      </c>
      <c r="H238" s="2" t="s">
        <v>30</v>
      </c>
      <c r="I238" s="2" t="s">
        <v>31</v>
      </c>
      <c r="J238" s="2">
        <v>96508.0</v>
      </c>
      <c r="K238" s="2">
        <v>351.0</v>
      </c>
      <c r="L238" s="2">
        <v>47065.0</v>
      </c>
      <c r="M238" s="2">
        <v>73640.0</v>
      </c>
      <c r="N238" s="2">
        <v>15.0</v>
      </c>
      <c r="O238" s="3">
        <v>5310.769572</v>
      </c>
      <c r="P238" s="7" t="str">
        <f>VLOOKUP(A238,'New Data'!A:E,2,FALSE)</f>
        <v>Female</v>
      </c>
      <c r="Q238" s="7">
        <f>VLOOKUP(A238,'New Data'!A:E,3,FALSE)</f>
        <v>29</v>
      </c>
      <c r="R238" s="7" t="str">
        <f>VLOOKUP(A238,'New Data'!A:E,4,FALSE)</f>
        <v>Virginia</v>
      </c>
      <c r="S238" s="9">
        <f>VLOOKUP(A238,'New Data'!A:E,5,FALSE)</f>
        <v>45559</v>
      </c>
      <c r="T238" s="10">
        <f t="shared" si="3"/>
        <v>354.0513048</v>
      </c>
      <c r="U238" s="11">
        <f t="shared" si="4"/>
        <v>0.003637004186</v>
      </c>
      <c r="V238" s="12">
        <f t="shared" si="5"/>
        <v>15.13039764</v>
      </c>
      <c r="W238" s="10">
        <f t="shared" si="6"/>
        <v>55.02931956</v>
      </c>
      <c r="X238" s="11">
        <f t="shared" si="7"/>
        <v>0.04273504274</v>
      </c>
      <c r="Y238" s="11"/>
    </row>
    <row r="239">
      <c r="A239" s="7" t="str">
        <f t="shared" si="1"/>
        <v>CKQDJ5078T</v>
      </c>
      <c r="B239" s="2" t="s">
        <v>1627</v>
      </c>
      <c r="C239" s="7" t="s">
        <v>3166</v>
      </c>
      <c r="D239" s="7" t="str">
        <f t="shared" si="2"/>
        <v>320x50 </v>
      </c>
      <c r="E239" s="2" t="s">
        <v>1629</v>
      </c>
      <c r="F239" s="2" t="s">
        <v>41</v>
      </c>
      <c r="G239" s="8" t="s">
        <v>468</v>
      </c>
      <c r="H239" s="2" t="s">
        <v>220</v>
      </c>
      <c r="I239" s="2" t="s">
        <v>31</v>
      </c>
      <c r="J239" s="2">
        <v>22175.0</v>
      </c>
      <c r="K239" s="2">
        <v>140.0</v>
      </c>
      <c r="L239" s="2">
        <v>14910.0</v>
      </c>
      <c r="M239" s="2">
        <v>20074.0</v>
      </c>
      <c r="N239" s="2">
        <v>6.0</v>
      </c>
      <c r="O239" s="3">
        <v>1909.277483</v>
      </c>
      <c r="P239" s="7" t="str">
        <f>VLOOKUP(A239,'New Data'!A:E,2,FALSE)</f>
        <v>Female</v>
      </c>
      <c r="Q239" s="7">
        <f>VLOOKUP(A239,'New Data'!A:E,3,FALSE)</f>
        <v>23</v>
      </c>
      <c r="R239" s="7" t="str">
        <f>VLOOKUP(A239,'New Data'!A:E,4,FALSE)</f>
        <v>Louisiana</v>
      </c>
      <c r="S239" s="9">
        <f>VLOOKUP(A239,'New Data'!A:E,5,FALSE)</f>
        <v>45199</v>
      </c>
      <c r="T239" s="10">
        <f t="shared" si="3"/>
        <v>318.2129138</v>
      </c>
      <c r="U239" s="11">
        <f t="shared" si="4"/>
        <v>0.006313416009</v>
      </c>
      <c r="V239" s="12">
        <f t="shared" si="5"/>
        <v>13.63769631</v>
      </c>
      <c r="W239" s="10">
        <f t="shared" si="6"/>
        <v>86.10045019</v>
      </c>
      <c r="X239" s="11">
        <f t="shared" si="7"/>
        <v>0.04285714286</v>
      </c>
      <c r="Y239" s="11"/>
    </row>
    <row r="240">
      <c r="A240" s="7" t="str">
        <f t="shared" si="1"/>
        <v>XYOJW6022K</v>
      </c>
      <c r="B240" s="2" t="s">
        <v>1630</v>
      </c>
      <c r="C240" s="7" t="s">
        <v>3153</v>
      </c>
      <c r="D240" s="7" t="str">
        <f t="shared" si="2"/>
        <v>300x50 </v>
      </c>
      <c r="E240" s="2" t="s">
        <v>1632</v>
      </c>
      <c r="F240" s="2" t="s">
        <v>66</v>
      </c>
      <c r="G240" s="8" t="s">
        <v>1568</v>
      </c>
      <c r="H240" s="2" t="s">
        <v>48</v>
      </c>
      <c r="I240" s="2" t="s">
        <v>31</v>
      </c>
      <c r="J240" s="2">
        <v>115412.0</v>
      </c>
      <c r="K240" s="2">
        <v>490.0</v>
      </c>
      <c r="L240" s="2">
        <v>71564.0</v>
      </c>
      <c r="M240" s="2">
        <v>81785.0</v>
      </c>
      <c r="N240" s="2">
        <v>21.0</v>
      </c>
      <c r="O240" s="3">
        <v>6861.53638</v>
      </c>
      <c r="P240" s="7" t="str">
        <f>VLOOKUP(A240,'New Data'!A:E,2,FALSE)</f>
        <v>Female</v>
      </c>
      <c r="Q240" s="7">
        <f>VLOOKUP(A240,'New Data'!A:E,3,FALSE)</f>
        <v>43</v>
      </c>
      <c r="R240" s="7" t="str">
        <f>VLOOKUP(A240,'New Data'!A:E,4,FALSE)</f>
        <v>Ohio</v>
      </c>
      <c r="S240" s="9">
        <f>VLOOKUP(A240,'New Data'!A:E,5,FALSE)</f>
        <v>45144</v>
      </c>
      <c r="T240" s="10">
        <f t="shared" si="3"/>
        <v>326.7398276</v>
      </c>
      <c r="U240" s="11">
        <f t="shared" si="4"/>
        <v>0.00424565903</v>
      </c>
      <c r="V240" s="12">
        <f t="shared" si="5"/>
        <v>14.00313547</v>
      </c>
      <c r="W240" s="10">
        <f t="shared" si="6"/>
        <v>59.45253856</v>
      </c>
      <c r="X240" s="11">
        <f t="shared" si="7"/>
        <v>0.04285714286</v>
      </c>
      <c r="Y240" s="11"/>
    </row>
    <row r="241">
      <c r="A241" s="7" t="str">
        <f t="shared" si="1"/>
        <v>KWTTE8102B</v>
      </c>
      <c r="B241" s="2" t="s">
        <v>1633</v>
      </c>
      <c r="C241" s="2" t="s">
        <v>3130</v>
      </c>
      <c r="D241" s="7" t="str">
        <f t="shared" si="2"/>
        <v>300x250 </v>
      </c>
      <c r="E241" s="2" t="s">
        <v>1635</v>
      </c>
      <c r="F241" s="2" t="s">
        <v>28</v>
      </c>
      <c r="G241" s="8" t="s">
        <v>114</v>
      </c>
      <c r="H241" s="2" t="s">
        <v>89</v>
      </c>
      <c r="I241" s="2" t="s">
        <v>31</v>
      </c>
      <c r="J241" s="2">
        <v>69928.0</v>
      </c>
      <c r="K241" s="2">
        <v>210.0</v>
      </c>
      <c r="L241" s="2">
        <v>30196.0</v>
      </c>
      <c r="M241" s="2">
        <v>62327.0</v>
      </c>
      <c r="N241" s="2">
        <v>9.0</v>
      </c>
      <c r="O241" s="3">
        <v>6318.413085</v>
      </c>
      <c r="P241" s="7" t="str">
        <f>VLOOKUP(A241,'New Data'!A:E,2,FALSE)</f>
        <v>Female</v>
      </c>
      <c r="Q241" s="7">
        <f>VLOOKUP(A241,'New Data'!A:E,3,FALSE)</f>
        <v>22</v>
      </c>
      <c r="R241" s="7" t="str">
        <f>VLOOKUP(A241,'New Data'!A:E,4,FALSE)</f>
        <v>Rhode Island</v>
      </c>
      <c r="S241" s="9">
        <f>VLOOKUP(A241,'New Data'!A:E,5,FALSE)</f>
        <v>45227</v>
      </c>
      <c r="T241" s="10">
        <f t="shared" si="3"/>
        <v>702.0458983</v>
      </c>
      <c r="U241" s="11">
        <f t="shared" si="4"/>
        <v>0.003003088891</v>
      </c>
      <c r="V241" s="12">
        <f t="shared" si="5"/>
        <v>30.08768136</v>
      </c>
      <c r="W241" s="10">
        <f t="shared" si="6"/>
        <v>90.35598165</v>
      </c>
      <c r="X241" s="11">
        <f t="shared" si="7"/>
        <v>0.04285714286</v>
      </c>
      <c r="Y241" s="11"/>
    </row>
    <row r="242">
      <c r="A242" s="7" t="str">
        <f t="shared" si="1"/>
        <v>YJOKS4938A</v>
      </c>
      <c r="B242" s="2" t="s">
        <v>1623</v>
      </c>
      <c r="C242" s="7" t="s">
        <v>3134</v>
      </c>
      <c r="D242" s="7" t="str">
        <f t="shared" si="2"/>
        <v>300x250 </v>
      </c>
      <c r="E242" s="2" t="s">
        <v>1625</v>
      </c>
      <c r="F242" s="2" t="s">
        <v>41</v>
      </c>
      <c r="G242" s="8" t="s">
        <v>1626</v>
      </c>
      <c r="H242" s="2" t="s">
        <v>30</v>
      </c>
      <c r="I242" s="2" t="s">
        <v>31</v>
      </c>
      <c r="J242" s="2">
        <v>15547.0</v>
      </c>
      <c r="K242" s="2">
        <v>70.0</v>
      </c>
      <c r="L242" s="2">
        <v>7615.0</v>
      </c>
      <c r="M242" s="2">
        <v>14939.0</v>
      </c>
      <c r="N242" s="2">
        <v>3.0</v>
      </c>
      <c r="O242" s="3">
        <v>1767.464456</v>
      </c>
      <c r="P242" s="7" t="str">
        <f>VLOOKUP(A242,'New Data'!A:E,2,FALSE)</f>
        <v>Female</v>
      </c>
      <c r="Q242" s="7">
        <f>VLOOKUP(A242,'New Data'!A:E,3,FALSE)</f>
        <v>49</v>
      </c>
      <c r="R242" s="7" t="str">
        <f>VLOOKUP(A242,'New Data'!A:E,4,FALSE)</f>
        <v>Alaska</v>
      </c>
      <c r="S242" s="9">
        <f>VLOOKUP(A242,'New Data'!A:E,5,FALSE)</f>
        <v>45092</v>
      </c>
      <c r="T242" s="10">
        <f t="shared" si="3"/>
        <v>589.1548187</v>
      </c>
      <c r="U242" s="11">
        <f t="shared" si="4"/>
        <v>0.004502476362</v>
      </c>
      <c r="V242" s="12">
        <f t="shared" si="5"/>
        <v>25.24949223</v>
      </c>
      <c r="W242" s="10">
        <f t="shared" si="6"/>
        <v>113.6852419</v>
      </c>
      <c r="X242" s="11">
        <f t="shared" si="7"/>
        <v>0.04285714286</v>
      </c>
      <c r="Y242" s="11"/>
    </row>
    <row r="243">
      <c r="A243" s="7" t="str">
        <f t="shared" si="1"/>
        <v>NQQNL7320T</v>
      </c>
      <c r="B243" s="2" t="s">
        <v>1620</v>
      </c>
      <c r="C243" s="7" t="s">
        <v>3160</v>
      </c>
      <c r="D243" s="7" t="str">
        <f t="shared" si="2"/>
        <v>300x250 </v>
      </c>
      <c r="E243" s="2" t="s">
        <v>1622</v>
      </c>
      <c r="F243" s="2" t="s">
        <v>28</v>
      </c>
      <c r="G243" s="8" t="s">
        <v>807</v>
      </c>
      <c r="H243" s="2" t="s">
        <v>71</v>
      </c>
      <c r="I243" s="2" t="s">
        <v>31</v>
      </c>
      <c r="J243" s="2">
        <v>11343.0</v>
      </c>
      <c r="K243" s="2">
        <v>69.0</v>
      </c>
      <c r="L243" s="2">
        <v>5900.0</v>
      </c>
      <c r="M243" s="2">
        <v>10175.0</v>
      </c>
      <c r="N243" s="2">
        <v>3.0</v>
      </c>
      <c r="O243" s="3">
        <v>2178.153775</v>
      </c>
      <c r="P243" s="7" t="str">
        <f>VLOOKUP(A243,'New Data'!A:E,2,FALSE)</f>
        <v>Male</v>
      </c>
      <c r="Q243" s="7">
        <f>VLOOKUP(A243,'New Data'!A:E,3,FALSE)</f>
        <v>56</v>
      </c>
      <c r="R243" s="7" t="str">
        <f>VLOOKUP(A243,'New Data'!A:E,4,FALSE)</f>
        <v>Nevada</v>
      </c>
      <c r="S243" s="9">
        <f>VLOOKUP(A243,'New Data'!A:E,5,FALSE)</f>
        <v>44955</v>
      </c>
      <c r="T243" s="10">
        <f t="shared" si="3"/>
        <v>726.0512583</v>
      </c>
      <c r="U243" s="11">
        <f t="shared" si="4"/>
        <v>0.006083046813</v>
      </c>
      <c r="V243" s="12">
        <f t="shared" si="5"/>
        <v>31.56744601</v>
      </c>
      <c r="W243" s="10">
        <f t="shared" si="6"/>
        <v>192.0262519</v>
      </c>
      <c r="X243" s="11">
        <f t="shared" si="7"/>
        <v>0.04347826087</v>
      </c>
      <c r="Y243" s="11"/>
    </row>
    <row r="244">
      <c r="A244" s="7" t="str">
        <f t="shared" si="1"/>
        <v>CCUNM3999A</v>
      </c>
      <c r="B244" s="2" t="s">
        <v>1617</v>
      </c>
      <c r="C244" s="7" t="s">
        <v>3144</v>
      </c>
      <c r="D244" s="7" t="str">
        <f t="shared" si="2"/>
        <v>320x50 </v>
      </c>
      <c r="E244" s="2" t="s">
        <v>1619</v>
      </c>
      <c r="F244" s="2" t="s">
        <v>28</v>
      </c>
      <c r="G244" s="8" t="s">
        <v>299</v>
      </c>
      <c r="H244" s="2" t="s">
        <v>30</v>
      </c>
      <c r="I244" s="2" t="s">
        <v>31</v>
      </c>
      <c r="J244" s="2">
        <v>92764.0</v>
      </c>
      <c r="K244" s="2">
        <v>320.0</v>
      </c>
      <c r="L244" s="2">
        <v>19625.0</v>
      </c>
      <c r="M244" s="2">
        <v>76531.0</v>
      </c>
      <c r="N244" s="2">
        <v>14.0</v>
      </c>
      <c r="O244" s="3">
        <v>6730.012549</v>
      </c>
      <c r="P244" s="7" t="str">
        <f>VLOOKUP(A244,'New Data'!A:E,2,FALSE)</f>
        <v>Male</v>
      </c>
      <c r="Q244" s="7">
        <f>VLOOKUP(A244,'New Data'!A:E,3,FALSE)</f>
        <v>38</v>
      </c>
      <c r="R244" s="7" t="str">
        <f>VLOOKUP(A244,'New Data'!A:E,4,FALSE)</f>
        <v>Washington</v>
      </c>
      <c r="S244" s="9">
        <f>VLOOKUP(A244,'New Data'!A:E,5,FALSE)</f>
        <v>45377</v>
      </c>
      <c r="T244" s="10">
        <f t="shared" si="3"/>
        <v>480.7151821</v>
      </c>
      <c r="U244" s="11">
        <f t="shared" si="4"/>
        <v>0.003449614074</v>
      </c>
      <c r="V244" s="12">
        <f t="shared" si="5"/>
        <v>21.03128922</v>
      </c>
      <c r="W244" s="10">
        <f t="shared" si="6"/>
        <v>72.54983128</v>
      </c>
      <c r="X244" s="11">
        <f t="shared" si="7"/>
        <v>0.04375</v>
      </c>
      <c r="Y244" s="11"/>
    </row>
    <row r="245">
      <c r="A245" s="7" t="str">
        <f t="shared" si="1"/>
        <v>ARBEB1229T</v>
      </c>
      <c r="B245" s="2" t="s">
        <v>1614</v>
      </c>
      <c r="C245" s="7" t="s">
        <v>3157</v>
      </c>
      <c r="D245" s="7" t="str">
        <f t="shared" si="2"/>
        <v>320x50 </v>
      </c>
      <c r="E245" s="2" t="s">
        <v>1616</v>
      </c>
      <c r="F245" s="2" t="s">
        <v>36</v>
      </c>
      <c r="G245" s="8" t="s">
        <v>334</v>
      </c>
      <c r="H245" s="2" t="s">
        <v>71</v>
      </c>
      <c r="I245" s="2" t="s">
        <v>31</v>
      </c>
      <c r="J245" s="2">
        <v>96728.0</v>
      </c>
      <c r="K245" s="2">
        <v>341.0</v>
      </c>
      <c r="L245" s="2">
        <v>69700.0</v>
      </c>
      <c r="M245" s="2">
        <v>91910.0</v>
      </c>
      <c r="N245" s="2">
        <v>15.0</v>
      </c>
      <c r="O245" s="3">
        <v>6587.243331</v>
      </c>
      <c r="P245" s="7" t="str">
        <f>VLOOKUP(A245,'New Data'!A:E,2,FALSE)</f>
        <v>Male</v>
      </c>
      <c r="Q245" s="7">
        <f>VLOOKUP(A245,'New Data'!A:E,3,FALSE)</f>
        <v>40</v>
      </c>
      <c r="R245" s="7" t="str">
        <f>VLOOKUP(A245,'New Data'!A:E,4,FALSE)</f>
        <v>Alabama</v>
      </c>
      <c r="S245" s="9">
        <f>VLOOKUP(A245,'New Data'!A:E,5,FALSE)</f>
        <v>45478</v>
      </c>
      <c r="T245" s="10">
        <f t="shared" si="3"/>
        <v>439.1495554</v>
      </c>
      <c r="U245" s="11">
        <f t="shared" si="4"/>
        <v>0.003525349433</v>
      </c>
      <c r="V245" s="12">
        <f t="shared" si="5"/>
        <v>19.31742912</v>
      </c>
      <c r="W245" s="10">
        <f t="shared" si="6"/>
        <v>68.10068782</v>
      </c>
      <c r="X245" s="11">
        <f t="shared" si="7"/>
        <v>0.04398826979</v>
      </c>
      <c r="Y245" s="11"/>
    </row>
    <row r="246">
      <c r="A246" s="7" t="str">
        <f t="shared" si="1"/>
        <v>DVSKS0893I</v>
      </c>
      <c r="B246" s="2" t="s">
        <v>1612</v>
      </c>
      <c r="C246" s="7" t="s">
        <v>3129</v>
      </c>
      <c r="D246" s="7" t="str">
        <f t="shared" si="2"/>
        <v>320x50 </v>
      </c>
      <c r="E246" s="2" t="s">
        <v>230</v>
      </c>
      <c r="F246" s="2" t="s">
        <v>66</v>
      </c>
      <c r="G246" s="8" t="s">
        <v>1017</v>
      </c>
      <c r="H246" s="2" t="s">
        <v>62</v>
      </c>
      <c r="I246" s="2" t="s">
        <v>31</v>
      </c>
      <c r="J246" s="2">
        <v>90463.0</v>
      </c>
      <c r="K246" s="2">
        <v>204.0</v>
      </c>
      <c r="L246" s="2">
        <v>803.0</v>
      </c>
      <c r="M246" s="2">
        <v>2465.0</v>
      </c>
      <c r="N246" s="2">
        <v>9.0</v>
      </c>
      <c r="O246" s="3">
        <v>6120.602514</v>
      </c>
      <c r="P246" s="7" t="str">
        <f>VLOOKUP(A246,'New Data'!A:E,2,FALSE)</f>
        <v>Female</v>
      </c>
      <c r="Q246" s="7">
        <f>VLOOKUP(A246,'New Data'!A:E,3,FALSE)</f>
        <v>31</v>
      </c>
      <c r="R246" s="7" t="str">
        <f>VLOOKUP(A246,'New Data'!A:E,4,FALSE)</f>
        <v>Maine</v>
      </c>
      <c r="S246" s="9">
        <f>VLOOKUP(A246,'New Data'!A:E,5,FALSE)</f>
        <v>45109</v>
      </c>
      <c r="T246" s="10">
        <f t="shared" si="3"/>
        <v>680.066946</v>
      </c>
      <c r="U246" s="11">
        <f t="shared" si="4"/>
        <v>0.002255065607</v>
      </c>
      <c r="V246" s="12">
        <f t="shared" si="5"/>
        <v>30.0029535</v>
      </c>
      <c r="W246" s="10">
        <f t="shared" si="6"/>
        <v>67.65862854</v>
      </c>
      <c r="X246" s="11">
        <f t="shared" si="7"/>
        <v>0.04411764706</v>
      </c>
      <c r="Y246" s="11"/>
    </row>
    <row r="247">
      <c r="A247" s="7" t="str">
        <f t="shared" si="1"/>
        <v>WVAIV4666J</v>
      </c>
      <c r="B247" s="2" t="s">
        <v>1609</v>
      </c>
      <c r="C247" s="7" t="s">
        <v>3139</v>
      </c>
      <c r="D247" s="7" t="str">
        <f t="shared" si="2"/>
        <v>320x50 </v>
      </c>
      <c r="E247" s="2" t="s">
        <v>1611</v>
      </c>
      <c r="F247" s="2" t="s">
        <v>36</v>
      </c>
      <c r="G247" s="8" t="s">
        <v>871</v>
      </c>
      <c r="H247" s="2" t="s">
        <v>30</v>
      </c>
      <c r="I247" s="2" t="s">
        <v>31</v>
      </c>
      <c r="J247" s="2">
        <v>68008.0</v>
      </c>
      <c r="K247" s="2">
        <v>204.0</v>
      </c>
      <c r="L247" s="2">
        <v>2996.0</v>
      </c>
      <c r="M247" s="2">
        <v>49686.0</v>
      </c>
      <c r="N247" s="2">
        <v>9.0</v>
      </c>
      <c r="O247" s="3">
        <v>1923.808141</v>
      </c>
      <c r="P247" s="7" t="str">
        <f>VLOOKUP(A247,'New Data'!A:E,2,FALSE)</f>
        <v>Female</v>
      </c>
      <c r="Q247" s="7">
        <f>VLOOKUP(A247,'New Data'!A:E,3,FALSE)</f>
        <v>50</v>
      </c>
      <c r="R247" s="7" t="str">
        <f>VLOOKUP(A247,'New Data'!A:E,4,FALSE)</f>
        <v>Idaho</v>
      </c>
      <c r="S247" s="9">
        <f>VLOOKUP(A247,'New Data'!A:E,5,FALSE)</f>
        <v>45135</v>
      </c>
      <c r="T247" s="10">
        <f t="shared" si="3"/>
        <v>213.7564601</v>
      </c>
      <c r="U247" s="11">
        <f t="shared" si="4"/>
        <v>0.0029996471</v>
      </c>
      <c r="V247" s="12">
        <f t="shared" si="5"/>
        <v>9.430432064</v>
      </c>
      <c r="W247" s="10">
        <f t="shared" si="6"/>
        <v>28.28796819</v>
      </c>
      <c r="X247" s="11">
        <f t="shared" si="7"/>
        <v>0.04411764706</v>
      </c>
      <c r="Y247" s="11"/>
    </row>
    <row r="248">
      <c r="A248" s="7" t="str">
        <f t="shared" si="1"/>
        <v>FPSKP7757U</v>
      </c>
      <c r="B248" s="2" t="s">
        <v>1607</v>
      </c>
      <c r="C248" s="7" t="s">
        <v>3129</v>
      </c>
      <c r="D248" s="7" t="str">
        <f t="shared" si="2"/>
        <v>320x50 </v>
      </c>
      <c r="E248" s="2" t="s">
        <v>1580</v>
      </c>
      <c r="F248" s="2" t="s">
        <v>36</v>
      </c>
      <c r="G248" s="8" t="s">
        <v>275</v>
      </c>
      <c r="H248" s="2" t="s">
        <v>62</v>
      </c>
      <c r="I248" s="2" t="s">
        <v>31</v>
      </c>
      <c r="J248" s="2">
        <v>23965.0</v>
      </c>
      <c r="K248" s="2">
        <v>270.0</v>
      </c>
      <c r="L248" s="2">
        <v>13608.0</v>
      </c>
      <c r="M248" s="2">
        <v>21704.0</v>
      </c>
      <c r="N248" s="2">
        <v>12.0</v>
      </c>
      <c r="O248" s="3">
        <v>5706.864417</v>
      </c>
      <c r="P248" s="7" t="str">
        <f>VLOOKUP(A248,'New Data'!A:E,2,FALSE)</f>
        <v>Male</v>
      </c>
      <c r="Q248" s="7">
        <f>VLOOKUP(A248,'New Data'!A:E,3,FALSE)</f>
        <v>19</v>
      </c>
      <c r="R248" s="7" t="str">
        <f>VLOOKUP(A248,'New Data'!A:E,4,FALSE)</f>
        <v>Nevada</v>
      </c>
      <c r="S248" s="9">
        <f>VLOOKUP(A248,'New Data'!A:E,5,FALSE)</f>
        <v>45102</v>
      </c>
      <c r="T248" s="10">
        <f t="shared" si="3"/>
        <v>475.5720348</v>
      </c>
      <c r="U248" s="11">
        <f t="shared" si="4"/>
        <v>0.01126643021</v>
      </c>
      <c r="V248" s="12">
        <f t="shared" si="5"/>
        <v>21.13653488</v>
      </c>
      <c r="W248" s="10">
        <f t="shared" si="6"/>
        <v>238.1332951</v>
      </c>
      <c r="X248" s="11">
        <f t="shared" si="7"/>
        <v>0.04444444444</v>
      </c>
      <c r="Y248" s="11"/>
    </row>
    <row r="249">
      <c r="A249" s="7" t="str">
        <f t="shared" si="1"/>
        <v>ONZEO0121L</v>
      </c>
      <c r="B249" s="2" t="s">
        <v>1604</v>
      </c>
      <c r="C249" s="7" t="s">
        <v>3135</v>
      </c>
      <c r="D249" s="7" t="str">
        <f t="shared" si="2"/>
        <v>320x50 </v>
      </c>
      <c r="E249" s="2" t="s">
        <v>1606</v>
      </c>
      <c r="F249" s="2" t="s">
        <v>66</v>
      </c>
      <c r="G249" s="8" t="s">
        <v>583</v>
      </c>
      <c r="H249" s="2" t="s">
        <v>212</v>
      </c>
      <c r="I249" s="2" t="s">
        <v>31</v>
      </c>
      <c r="J249" s="2">
        <v>21482.0</v>
      </c>
      <c r="K249" s="2">
        <v>67.0</v>
      </c>
      <c r="L249" s="2">
        <v>10473.0</v>
      </c>
      <c r="M249" s="2">
        <v>19679.0</v>
      </c>
      <c r="N249" s="2">
        <v>3.0</v>
      </c>
      <c r="O249" s="3">
        <v>3563.098841</v>
      </c>
      <c r="P249" s="7" t="str">
        <f>VLOOKUP(A249,'New Data'!A:E,2,FALSE)</f>
        <v>Male</v>
      </c>
      <c r="Q249" s="7">
        <f>VLOOKUP(A249,'New Data'!A:E,3,FALSE)</f>
        <v>24</v>
      </c>
      <c r="R249" s="7" t="str">
        <f>VLOOKUP(A249,'New Data'!A:E,4,FALSE)</f>
        <v>Alabama</v>
      </c>
      <c r="S249" s="9">
        <f>VLOOKUP(A249,'New Data'!A:E,5,FALSE)</f>
        <v>45478</v>
      </c>
      <c r="T249" s="10">
        <f t="shared" si="3"/>
        <v>1187.699614</v>
      </c>
      <c r="U249" s="11">
        <f t="shared" si="4"/>
        <v>0.003118890234</v>
      </c>
      <c r="V249" s="12">
        <f t="shared" si="5"/>
        <v>53.18057972</v>
      </c>
      <c r="W249" s="10">
        <f t="shared" si="6"/>
        <v>165.8643907</v>
      </c>
      <c r="X249" s="11">
        <f t="shared" si="7"/>
        <v>0.0447761194</v>
      </c>
      <c r="Y249" s="11"/>
    </row>
    <row r="250">
      <c r="A250" s="7" t="str">
        <f t="shared" si="1"/>
        <v>GNJHQ6615U</v>
      </c>
      <c r="B250" s="2" t="s">
        <v>1601</v>
      </c>
      <c r="C250" s="2" t="s">
        <v>3145</v>
      </c>
      <c r="D250" s="7" t="str">
        <f t="shared" si="2"/>
        <v>320x50 </v>
      </c>
      <c r="E250" s="2" t="s">
        <v>1603</v>
      </c>
      <c r="F250" s="2" t="s">
        <v>36</v>
      </c>
      <c r="G250" s="8" t="s">
        <v>165</v>
      </c>
      <c r="H250" s="2" t="s">
        <v>48</v>
      </c>
      <c r="I250" s="2" t="s">
        <v>31</v>
      </c>
      <c r="J250" s="2">
        <v>63794.0</v>
      </c>
      <c r="K250" s="2">
        <v>200.0</v>
      </c>
      <c r="L250" s="2">
        <v>46557.0</v>
      </c>
      <c r="M250" s="2">
        <v>60868.0</v>
      </c>
      <c r="N250" s="2">
        <v>9.0</v>
      </c>
      <c r="O250" s="3">
        <v>6832.940067</v>
      </c>
      <c r="P250" s="7" t="str">
        <f>VLOOKUP(A250,'New Data'!A:E,2,FALSE)</f>
        <v>Female</v>
      </c>
      <c r="Q250" s="7">
        <f>VLOOKUP(A250,'New Data'!A:E,3,FALSE)</f>
        <v>23</v>
      </c>
      <c r="R250" s="7" t="str">
        <f>VLOOKUP(A250,'New Data'!A:E,4,FALSE)</f>
        <v>Vermont</v>
      </c>
      <c r="S250" s="9">
        <f>VLOOKUP(A250,'New Data'!A:E,5,FALSE)</f>
        <v>45327</v>
      </c>
      <c r="T250" s="10">
        <f t="shared" si="3"/>
        <v>759.215563</v>
      </c>
      <c r="U250" s="11">
        <f t="shared" si="4"/>
        <v>0.003135091074</v>
      </c>
      <c r="V250" s="12">
        <f t="shared" si="5"/>
        <v>34.16470034</v>
      </c>
      <c r="W250" s="10">
        <f t="shared" si="6"/>
        <v>107.1094471</v>
      </c>
      <c r="X250" s="11">
        <f t="shared" si="7"/>
        <v>0.045</v>
      </c>
      <c r="Y250" s="11"/>
    </row>
    <row r="251">
      <c r="A251" s="7" t="str">
        <f t="shared" si="1"/>
        <v>HQWSA5089H</v>
      </c>
      <c r="B251" s="2" t="s">
        <v>1598</v>
      </c>
      <c r="C251" s="7" t="s">
        <v>459</v>
      </c>
      <c r="D251" s="7" t="str">
        <f t="shared" si="2"/>
        <v>300x250 </v>
      </c>
      <c r="E251" s="2" t="s">
        <v>1600</v>
      </c>
      <c r="F251" s="2" t="s">
        <v>41</v>
      </c>
      <c r="G251" s="8" t="s">
        <v>689</v>
      </c>
      <c r="H251" s="2" t="s">
        <v>30</v>
      </c>
      <c r="I251" s="2" t="s">
        <v>31</v>
      </c>
      <c r="J251" s="2">
        <v>75531.0</v>
      </c>
      <c r="K251" s="2">
        <v>200.0</v>
      </c>
      <c r="L251" s="2">
        <v>63816.0</v>
      </c>
      <c r="M251" s="2">
        <v>70011.0</v>
      </c>
      <c r="N251" s="2">
        <v>9.0</v>
      </c>
      <c r="O251" s="3">
        <v>7261.86504</v>
      </c>
      <c r="P251" s="7" t="str">
        <f>VLOOKUP(A251,'New Data'!A:E,2,FALSE)</f>
        <v>Male</v>
      </c>
      <c r="Q251" s="7">
        <f>VLOOKUP(A251,'New Data'!A:E,3,FALSE)</f>
        <v>50</v>
      </c>
      <c r="R251" s="7" t="str">
        <f>VLOOKUP(A251,'New Data'!A:E,4,FALSE)</f>
        <v>Arizona</v>
      </c>
      <c r="S251" s="9">
        <f>VLOOKUP(A251,'New Data'!A:E,5,FALSE)</f>
        <v>45098</v>
      </c>
      <c r="T251" s="10">
        <f t="shared" si="3"/>
        <v>806.8738933</v>
      </c>
      <c r="U251" s="11">
        <f t="shared" si="4"/>
        <v>0.002647919397</v>
      </c>
      <c r="V251" s="12">
        <f t="shared" si="5"/>
        <v>36.3093252</v>
      </c>
      <c r="W251" s="10">
        <f t="shared" si="6"/>
        <v>96.1441665</v>
      </c>
      <c r="X251" s="11">
        <f t="shared" si="7"/>
        <v>0.045</v>
      </c>
      <c r="Y251" s="11"/>
    </row>
    <row r="252">
      <c r="A252" s="7" t="str">
        <f t="shared" si="1"/>
        <v>OBTHQ1814N</v>
      </c>
      <c r="B252" s="2" t="s">
        <v>1592</v>
      </c>
      <c r="C252" s="7" t="s">
        <v>3133</v>
      </c>
      <c r="D252" s="7" t="str">
        <f t="shared" si="2"/>
        <v>320x50 </v>
      </c>
      <c r="E252" s="2" t="s">
        <v>1594</v>
      </c>
      <c r="F252" s="2" t="s">
        <v>36</v>
      </c>
      <c r="G252" s="8" t="s">
        <v>1329</v>
      </c>
      <c r="H252" s="2" t="s">
        <v>30</v>
      </c>
      <c r="I252" s="2" t="s">
        <v>31</v>
      </c>
      <c r="J252" s="2">
        <v>80408.0</v>
      </c>
      <c r="K252" s="2">
        <v>199.0</v>
      </c>
      <c r="L252" s="2">
        <v>13127.0</v>
      </c>
      <c r="M252" s="2">
        <v>67027.0</v>
      </c>
      <c r="N252" s="2">
        <v>9.0</v>
      </c>
      <c r="O252" s="3">
        <v>1788.111618</v>
      </c>
      <c r="P252" s="7" t="str">
        <f>VLOOKUP(A252,'New Data'!A:E,2,FALSE)</f>
        <v>Female</v>
      </c>
      <c r="Q252" s="7">
        <f>VLOOKUP(A252,'New Data'!A:E,3,FALSE)</f>
        <v>35</v>
      </c>
      <c r="R252" s="7" t="str">
        <f>VLOOKUP(A252,'New Data'!A:E,4,FALSE)</f>
        <v>Wisconsin</v>
      </c>
      <c r="S252" s="9">
        <f>VLOOKUP(A252,'New Data'!A:E,5,FALSE)</f>
        <v>45135</v>
      </c>
      <c r="T252" s="10">
        <f t="shared" si="3"/>
        <v>198.6790687</v>
      </c>
      <c r="U252" s="11">
        <f t="shared" si="4"/>
        <v>0.002474878122</v>
      </c>
      <c r="V252" s="12">
        <f t="shared" si="5"/>
        <v>8.985485518</v>
      </c>
      <c r="W252" s="10">
        <f t="shared" si="6"/>
        <v>22.23798152</v>
      </c>
      <c r="X252" s="11">
        <f t="shared" si="7"/>
        <v>0.04522613065</v>
      </c>
      <c r="Y252" s="11"/>
    </row>
    <row r="253">
      <c r="A253" s="7" t="str">
        <f t="shared" si="1"/>
        <v>VPWSU8183E</v>
      </c>
      <c r="B253" s="2" t="s">
        <v>1571</v>
      </c>
      <c r="C253" s="7" t="s">
        <v>3147</v>
      </c>
      <c r="D253" s="7" t="str">
        <f t="shared" si="2"/>
        <v>300x250 </v>
      </c>
      <c r="E253" s="2" t="s">
        <v>498</v>
      </c>
      <c r="F253" s="2" t="s">
        <v>41</v>
      </c>
      <c r="G253" s="8" t="s">
        <v>1573</v>
      </c>
      <c r="H253" s="2" t="s">
        <v>30</v>
      </c>
      <c r="I253" s="2" t="s">
        <v>31</v>
      </c>
      <c r="J253" s="2">
        <v>10942.0</v>
      </c>
      <c r="K253" s="2">
        <v>66.0</v>
      </c>
      <c r="L253" s="2">
        <v>4578.0</v>
      </c>
      <c r="M253" s="2">
        <v>9155.0</v>
      </c>
      <c r="N253" s="2">
        <v>3.0</v>
      </c>
      <c r="O253" s="3">
        <v>1595.752624</v>
      </c>
      <c r="P253" s="7" t="str">
        <f>VLOOKUP(A253,'New Data'!A:E,2,FALSE)</f>
        <v>Female</v>
      </c>
      <c r="Q253" s="7">
        <f>VLOOKUP(A253,'New Data'!A:E,3,FALSE)</f>
        <v>34</v>
      </c>
      <c r="R253" s="7" t="str">
        <f>VLOOKUP(A253,'New Data'!A:E,4,FALSE)</f>
        <v>Georgia</v>
      </c>
      <c r="S253" s="9">
        <f>VLOOKUP(A253,'New Data'!A:E,5,FALSE)</f>
        <v>45415</v>
      </c>
      <c r="T253" s="10">
        <f t="shared" si="3"/>
        <v>531.9175413</v>
      </c>
      <c r="U253" s="11">
        <f t="shared" si="4"/>
        <v>0.006031804058</v>
      </c>
      <c r="V253" s="12">
        <f t="shared" si="5"/>
        <v>24.17807006</v>
      </c>
      <c r="W253" s="10">
        <f t="shared" si="6"/>
        <v>145.8373811</v>
      </c>
      <c r="X253" s="11">
        <f t="shared" si="7"/>
        <v>0.04545454545</v>
      </c>
      <c r="Y253" s="11"/>
    </row>
    <row r="254">
      <c r="A254" s="7" t="str">
        <f t="shared" si="1"/>
        <v>JOJKS6529M</v>
      </c>
      <c r="B254" s="2" t="s">
        <v>1584</v>
      </c>
      <c r="C254" s="7" t="s">
        <v>3130</v>
      </c>
      <c r="D254" s="7" t="str">
        <f t="shared" si="2"/>
        <v>320x50 </v>
      </c>
      <c r="E254" s="2" t="s">
        <v>490</v>
      </c>
      <c r="F254" s="2" t="s">
        <v>66</v>
      </c>
      <c r="G254" s="8" t="s">
        <v>1586</v>
      </c>
      <c r="H254" s="2" t="s">
        <v>80</v>
      </c>
      <c r="I254" s="2" t="s">
        <v>31</v>
      </c>
      <c r="J254" s="2">
        <v>13655.0</v>
      </c>
      <c r="K254" s="2">
        <v>66.0</v>
      </c>
      <c r="L254" s="2">
        <v>9519.0</v>
      </c>
      <c r="M254" s="2">
        <v>13041.0</v>
      </c>
      <c r="N254" s="2">
        <v>3.0</v>
      </c>
      <c r="O254" s="3">
        <v>1475.245119</v>
      </c>
      <c r="P254" s="7" t="str">
        <f>VLOOKUP(A254,'New Data'!A:E,2,FALSE)</f>
        <v>Male</v>
      </c>
      <c r="Q254" s="7">
        <f>VLOOKUP(A254,'New Data'!A:E,3,FALSE)</f>
        <v>64</v>
      </c>
      <c r="R254" s="7" t="str">
        <f>VLOOKUP(A254,'New Data'!A:E,4,FALSE)</f>
        <v>North Carolina</v>
      </c>
      <c r="S254" s="9">
        <f>VLOOKUP(A254,'New Data'!A:E,5,FALSE)</f>
        <v>44942</v>
      </c>
      <c r="T254" s="10">
        <f t="shared" si="3"/>
        <v>491.748373</v>
      </c>
      <c r="U254" s="11">
        <f t="shared" si="4"/>
        <v>0.004833394361</v>
      </c>
      <c r="V254" s="12">
        <f t="shared" si="5"/>
        <v>22.35219877</v>
      </c>
      <c r="W254" s="10">
        <f t="shared" si="6"/>
        <v>108.0369915</v>
      </c>
      <c r="X254" s="11">
        <f t="shared" si="7"/>
        <v>0.04545454545</v>
      </c>
      <c r="Y254" s="11"/>
    </row>
    <row r="255">
      <c r="A255" s="7" t="str">
        <f t="shared" si="1"/>
        <v>FPSKP7757U</v>
      </c>
      <c r="B255" s="2" t="s">
        <v>1578</v>
      </c>
      <c r="C255" s="7" t="s">
        <v>3129</v>
      </c>
      <c r="D255" s="7" t="str">
        <f t="shared" si="2"/>
        <v>320x50 </v>
      </c>
      <c r="E255" s="2" t="s">
        <v>1580</v>
      </c>
      <c r="F255" s="2" t="s">
        <v>36</v>
      </c>
      <c r="G255" s="8" t="s">
        <v>398</v>
      </c>
      <c r="H255" s="2" t="s">
        <v>62</v>
      </c>
      <c r="I255" s="2" t="s">
        <v>31</v>
      </c>
      <c r="J255" s="2">
        <v>24100.0</v>
      </c>
      <c r="K255" s="2">
        <v>110.0</v>
      </c>
      <c r="L255" s="2">
        <v>11355.0</v>
      </c>
      <c r="M255" s="2">
        <v>21740.0</v>
      </c>
      <c r="N255" s="2">
        <v>5.0</v>
      </c>
      <c r="O255" s="3">
        <v>5912.260975</v>
      </c>
      <c r="P255" s="7" t="str">
        <f>VLOOKUP(A255,'New Data'!A:E,2,FALSE)</f>
        <v>Male</v>
      </c>
      <c r="Q255" s="7">
        <f>VLOOKUP(A255,'New Data'!A:E,3,FALSE)</f>
        <v>19</v>
      </c>
      <c r="R255" s="7" t="str">
        <f>VLOOKUP(A255,'New Data'!A:E,4,FALSE)</f>
        <v>Nevada</v>
      </c>
      <c r="S255" s="9">
        <f>VLOOKUP(A255,'New Data'!A:E,5,FALSE)</f>
        <v>45102</v>
      </c>
      <c r="T255" s="10">
        <f t="shared" si="3"/>
        <v>1182.452195</v>
      </c>
      <c r="U255" s="11">
        <f t="shared" si="4"/>
        <v>0.004564315353</v>
      </c>
      <c r="V255" s="12">
        <f t="shared" si="5"/>
        <v>53.74782705</v>
      </c>
      <c r="W255" s="10">
        <f t="shared" si="6"/>
        <v>245.3220322</v>
      </c>
      <c r="X255" s="11">
        <f t="shared" si="7"/>
        <v>0.04545454545</v>
      </c>
      <c r="Y255" s="11"/>
    </row>
    <row r="256">
      <c r="A256" s="7" t="str">
        <f t="shared" si="1"/>
        <v>IXGTG8836K</v>
      </c>
      <c r="B256" s="2" t="s">
        <v>1581</v>
      </c>
      <c r="C256" s="2" t="s">
        <v>3147</v>
      </c>
      <c r="D256" s="7" t="str">
        <f t="shared" si="2"/>
        <v>300x250 </v>
      </c>
      <c r="E256" s="2" t="s">
        <v>1567</v>
      </c>
      <c r="F256" s="2" t="s">
        <v>28</v>
      </c>
      <c r="G256" s="8" t="s">
        <v>1583</v>
      </c>
      <c r="H256" s="2" t="s">
        <v>48</v>
      </c>
      <c r="I256" s="2" t="s">
        <v>31</v>
      </c>
      <c r="J256" s="2">
        <v>11681.0</v>
      </c>
      <c r="K256" s="2">
        <v>88.0</v>
      </c>
      <c r="L256" s="2">
        <v>4713.0</v>
      </c>
      <c r="M256" s="2">
        <v>8230.0</v>
      </c>
      <c r="N256" s="2">
        <v>4.0</v>
      </c>
      <c r="O256" s="3">
        <v>5216.648879</v>
      </c>
      <c r="P256" s="7" t="str">
        <f>VLOOKUP(A256,'New Data'!A:E,2,FALSE)</f>
        <v>Male</v>
      </c>
      <c r="Q256" s="7">
        <f>VLOOKUP(A256,'New Data'!A:E,3,FALSE)</f>
        <v>24</v>
      </c>
      <c r="R256" s="7" t="str">
        <f>VLOOKUP(A256,'New Data'!A:E,4,FALSE)</f>
        <v>New Jersey</v>
      </c>
      <c r="S256" s="9">
        <f>VLOOKUP(A256,'New Data'!A:E,5,FALSE)</f>
        <v>45065</v>
      </c>
      <c r="T256" s="10">
        <f t="shared" si="3"/>
        <v>1304.16222</v>
      </c>
      <c r="U256" s="11">
        <f t="shared" si="4"/>
        <v>0.007533601575</v>
      </c>
      <c r="V256" s="12">
        <f t="shared" si="5"/>
        <v>59.2801009</v>
      </c>
      <c r="W256" s="10">
        <f t="shared" si="6"/>
        <v>446.5926615</v>
      </c>
      <c r="X256" s="11">
        <f t="shared" si="7"/>
        <v>0.04545454545</v>
      </c>
      <c r="Y256" s="11"/>
    </row>
    <row r="257">
      <c r="A257" s="7" t="str">
        <f t="shared" si="1"/>
        <v>QETJS1358H</v>
      </c>
      <c r="B257" s="2" t="s">
        <v>1590</v>
      </c>
      <c r="C257" s="7" t="s">
        <v>3141</v>
      </c>
      <c r="D257" s="7" t="str">
        <f t="shared" si="2"/>
        <v>320x50 </v>
      </c>
      <c r="E257" s="2" t="s">
        <v>800</v>
      </c>
      <c r="F257" s="2" t="s">
        <v>28</v>
      </c>
      <c r="G257" s="8" t="s">
        <v>709</v>
      </c>
      <c r="H257" s="2" t="s">
        <v>62</v>
      </c>
      <c r="I257" s="2" t="s">
        <v>31</v>
      </c>
      <c r="J257" s="2">
        <v>27032.0</v>
      </c>
      <c r="K257" s="2">
        <v>110.0</v>
      </c>
      <c r="L257" s="2">
        <v>21893.0</v>
      </c>
      <c r="M257" s="2">
        <v>26127.0</v>
      </c>
      <c r="N257" s="2">
        <v>5.0</v>
      </c>
      <c r="O257" s="3">
        <v>5292.896913</v>
      </c>
      <c r="P257" s="7" t="str">
        <f>VLOOKUP(A257,'New Data'!A:E,2,FALSE)</f>
        <v>Male</v>
      </c>
      <c r="Q257" s="7">
        <f>VLOOKUP(A257,'New Data'!A:E,3,FALSE)</f>
        <v>58</v>
      </c>
      <c r="R257" s="7" t="str">
        <f>VLOOKUP(A257,'New Data'!A:E,4,FALSE)</f>
        <v>Washington</v>
      </c>
      <c r="S257" s="9">
        <f>VLOOKUP(A257,'New Data'!A:E,5,FALSE)</f>
        <v>45493</v>
      </c>
      <c r="T257" s="10">
        <f t="shared" si="3"/>
        <v>1058.579383</v>
      </c>
      <c r="U257" s="11">
        <f t="shared" si="4"/>
        <v>0.004069251258</v>
      </c>
      <c r="V257" s="12">
        <f t="shared" si="5"/>
        <v>48.11724466</v>
      </c>
      <c r="W257" s="10">
        <f t="shared" si="6"/>
        <v>195.8011584</v>
      </c>
      <c r="X257" s="11">
        <f t="shared" si="7"/>
        <v>0.04545454545</v>
      </c>
      <c r="Y257" s="11"/>
    </row>
    <row r="258">
      <c r="A258" s="7" t="str">
        <f t="shared" si="1"/>
        <v>RUXTH5361L</v>
      </c>
      <c r="B258" s="2" t="s">
        <v>1574</v>
      </c>
      <c r="C258" s="7" t="s">
        <v>3133</v>
      </c>
      <c r="D258" s="7" t="str">
        <f t="shared" si="2"/>
        <v>300x250 </v>
      </c>
      <c r="E258" s="2" t="s">
        <v>1576</v>
      </c>
      <c r="F258" s="2" t="s">
        <v>41</v>
      </c>
      <c r="G258" s="8" t="s">
        <v>1577</v>
      </c>
      <c r="H258" s="2" t="s">
        <v>786</v>
      </c>
      <c r="I258" s="2" t="s">
        <v>43</v>
      </c>
      <c r="J258" s="2">
        <v>11668.0</v>
      </c>
      <c r="K258" s="2">
        <v>110.0</v>
      </c>
      <c r="L258" s="2">
        <v>7860.0</v>
      </c>
      <c r="M258" s="2">
        <v>11009.0</v>
      </c>
      <c r="N258" s="2">
        <v>5.0</v>
      </c>
      <c r="O258" s="3">
        <v>2653.981579</v>
      </c>
      <c r="P258" s="7" t="str">
        <f>VLOOKUP(A258,'New Data'!A:E,2,FALSE)</f>
        <v>Male</v>
      </c>
      <c r="Q258" s="7">
        <f>VLOOKUP(A258,'New Data'!A:E,3,FALSE)</f>
        <v>49</v>
      </c>
      <c r="R258" s="7" t="str">
        <f>VLOOKUP(A258,'New Data'!A:E,4,FALSE)</f>
        <v>Georgia</v>
      </c>
      <c r="S258" s="9">
        <f>VLOOKUP(A258,'New Data'!A:E,5,FALSE)</f>
        <v>44949</v>
      </c>
      <c r="T258" s="10">
        <f t="shared" si="3"/>
        <v>530.7963158</v>
      </c>
      <c r="U258" s="11">
        <f t="shared" si="4"/>
        <v>0.009427494001</v>
      </c>
      <c r="V258" s="12">
        <f t="shared" si="5"/>
        <v>24.12710526</v>
      </c>
      <c r="W258" s="10">
        <f t="shared" si="6"/>
        <v>227.4581401</v>
      </c>
      <c r="X258" s="11">
        <f t="shared" si="7"/>
        <v>0.04545454545</v>
      </c>
      <c r="Y258" s="11"/>
    </row>
    <row r="259">
      <c r="A259" s="7" t="str">
        <f t="shared" si="1"/>
        <v>GNJHQ6615U</v>
      </c>
      <c r="B259" s="2" t="s">
        <v>1587</v>
      </c>
      <c r="C259" s="7" t="s">
        <v>3135</v>
      </c>
      <c r="D259" s="7" t="str">
        <f t="shared" si="2"/>
        <v>300x250 </v>
      </c>
      <c r="E259" s="2" t="s">
        <v>1589</v>
      </c>
      <c r="F259" s="2" t="s">
        <v>41</v>
      </c>
      <c r="G259" s="8" t="s">
        <v>114</v>
      </c>
      <c r="H259" s="2" t="s">
        <v>476</v>
      </c>
      <c r="I259" s="2" t="s">
        <v>31</v>
      </c>
      <c r="J259" s="2">
        <v>114267.0</v>
      </c>
      <c r="K259" s="2">
        <v>110.0</v>
      </c>
      <c r="L259" s="2">
        <v>60964.0</v>
      </c>
      <c r="M259" s="2">
        <v>108301.0</v>
      </c>
      <c r="N259" s="2">
        <v>5.0</v>
      </c>
      <c r="O259" s="3">
        <v>2679.154068</v>
      </c>
      <c r="P259" s="7" t="str">
        <f>VLOOKUP(A259,'New Data'!A:E,2,FALSE)</f>
        <v>Female</v>
      </c>
      <c r="Q259" s="7">
        <f>VLOOKUP(A259,'New Data'!A:E,3,FALSE)</f>
        <v>23</v>
      </c>
      <c r="R259" s="7" t="str">
        <f>VLOOKUP(A259,'New Data'!A:E,4,FALSE)</f>
        <v>Vermont</v>
      </c>
      <c r="S259" s="9">
        <f>VLOOKUP(A259,'New Data'!A:E,5,FALSE)</f>
        <v>45327</v>
      </c>
      <c r="T259" s="10">
        <f t="shared" si="3"/>
        <v>535.8308136</v>
      </c>
      <c r="U259" s="11">
        <f t="shared" si="4"/>
        <v>0.0009626576352</v>
      </c>
      <c r="V259" s="12">
        <f t="shared" si="5"/>
        <v>24.35594607</v>
      </c>
      <c r="W259" s="10">
        <f t="shared" si="6"/>
        <v>23.44643745</v>
      </c>
      <c r="X259" s="11">
        <f t="shared" si="7"/>
        <v>0.04545454545</v>
      </c>
      <c r="Y259" s="11"/>
    </row>
    <row r="260">
      <c r="A260" s="7" t="str">
        <f t="shared" si="1"/>
        <v>ZXMCR0435E</v>
      </c>
      <c r="B260" s="2" t="s">
        <v>1569</v>
      </c>
      <c r="C260" s="7" t="s">
        <v>3138</v>
      </c>
      <c r="D260" s="7" t="str">
        <f t="shared" si="2"/>
        <v>320x50 </v>
      </c>
      <c r="E260" s="2" t="s">
        <v>634</v>
      </c>
      <c r="F260" s="2" t="s">
        <v>66</v>
      </c>
      <c r="G260" s="8" t="s">
        <v>114</v>
      </c>
      <c r="H260" s="2" t="s">
        <v>48</v>
      </c>
      <c r="I260" s="2" t="s">
        <v>31</v>
      </c>
      <c r="J260" s="2">
        <v>64577.0</v>
      </c>
      <c r="K260" s="2">
        <v>240.0</v>
      </c>
      <c r="L260" s="2">
        <v>37732.0</v>
      </c>
      <c r="M260" s="2">
        <v>60357.0</v>
      </c>
      <c r="N260" s="2">
        <v>11.0</v>
      </c>
      <c r="O260" s="3">
        <v>1801.349131</v>
      </c>
      <c r="P260" s="7" t="str">
        <f>VLOOKUP(A260,'New Data'!A:E,2,FALSE)</f>
        <v>Male</v>
      </c>
      <c r="Q260" s="7">
        <f>VLOOKUP(A260,'New Data'!A:E,3,FALSE)</f>
        <v>30</v>
      </c>
      <c r="R260" s="7" t="str">
        <f>VLOOKUP(A260,'New Data'!A:E,4,FALSE)</f>
        <v>Minnesota</v>
      </c>
      <c r="S260" s="9">
        <f>VLOOKUP(A260,'New Data'!A:E,5,FALSE)</f>
        <v>45067</v>
      </c>
      <c r="T260" s="10">
        <f t="shared" si="3"/>
        <v>163.7590119</v>
      </c>
      <c r="U260" s="11">
        <f t="shared" si="4"/>
        <v>0.003716493488</v>
      </c>
      <c r="V260" s="12">
        <f t="shared" si="5"/>
        <v>7.505621379</v>
      </c>
      <c r="W260" s="10">
        <f t="shared" si="6"/>
        <v>27.89459298</v>
      </c>
      <c r="X260" s="11">
        <f t="shared" si="7"/>
        <v>0.04583333333</v>
      </c>
      <c r="Y260" s="11"/>
    </row>
    <row r="261">
      <c r="A261" s="7" t="str">
        <f t="shared" si="1"/>
        <v>IXGTG8836K</v>
      </c>
      <c r="B261" s="2" t="s">
        <v>1565</v>
      </c>
      <c r="C261" s="7" t="s">
        <v>3130</v>
      </c>
      <c r="D261" s="7" t="str">
        <f t="shared" si="2"/>
        <v>300x250 </v>
      </c>
      <c r="E261" s="2" t="s">
        <v>1567</v>
      </c>
      <c r="F261" s="2" t="s">
        <v>41</v>
      </c>
      <c r="G261" s="8" t="s">
        <v>1568</v>
      </c>
      <c r="H261" s="2" t="s">
        <v>30</v>
      </c>
      <c r="I261" s="2" t="s">
        <v>31</v>
      </c>
      <c r="J261" s="2">
        <v>11375.0</v>
      </c>
      <c r="K261" s="2">
        <v>87.0</v>
      </c>
      <c r="L261" s="2">
        <v>7171.0</v>
      </c>
      <c r="M261" s="2">
        <v>8151.0</v>
      </c>
      <c r="N261" s="2">
        <v>4.0</v>
      </c>
      <c r="O261" s="3">
        <v>1763.784061</v>
      </c>
      <c r="P261" s="7" t="str">
        <f>VLOOKUP(A261,'New Data'!A:E,2,FALSE)</f>
        <v>Male</v>
      </c>
      <c r="Q261" s="7">
        <f>VLOOKUP(A261,'New Data'!A:E,3,FALSE)</f>
        <v>24</v>
      </c>
      <c r="R261" s="7" t="str">
        <f>VLOOKUP(A261,'New Data'!A:E,4,FALSE)</f>
        <v>New Jersey</v>
      </c>
      <c r="S261" s="9">
        <f>VLOOKUP(A261,'New Data'!A:E,5,FALSE)</f>
        <v>45065</v>
      </c>
      <c r="T261" s="10">
        <f t="shared" si="3"/>
        <v>440.9460153</v>
      </c>
      <c r="U261" s="11">
        <f t="shared" si="4"/>
        <v>0.007648351648</v>
      </c>
      <c r="V261" s="12">
        <f t="shared" si="5"/>
        <v>20.27338001</v>
      </c>
      <c r="W261" s="10">
        <f t="shared" si="6"/>
        <v>155.0579394</v>
      </c>
      <c r="X261" s="11">
        <f t="shared" si="7"/>
        <v>0.04597701149</v>
      </c>
      <c r="Y261" s="11"/>
    </row>
    <row r="262">
      <c r="A262" s="7" t="str">
        <f t="shared" si="1"/>
        <v>YWOKG0142J</v>
      </c>
      <c r="B262" s="2" t="s">
        <v>1563</v>
      </c>
      <c r="C262" s="7" t="s">
        <v>3139</v>
      </c>
      <c r="D262" s="7" t="str">
        <f t="shared" si="2"/>
        <v>300x250 </v>
      </c>
      <c r="E262" s="2" t="s">
        <v>343</v>
      </c>
      <c r="F262" s="2" t="s">
        <v>66</v>
      </c>
      <c r="G262" s="8" t="s">
        <v>918</v>
      </c>
      <c r="H262" s="2" t="s">
        <v>89</v>
      </c>
      <c r="I262" s="2" t="s">
        <v>31</v>
      </c>
      <c r="J262" s="2">
        <v>61227.0</v>
      </c>
      <c r="K262" s="2">
        <v>174.0</v>
      </c>
      <c r="L262" s="2">
        <v>10434.0</v>
      </c>
      <c r="M262" s="2">
        <v>53104.0</v>
      </c>
      <c r="N262" s="2">
        <v>8.0</v>
      </c>
      <c r="O262" s="3">
        <v>1919.553678</v>
      </c>
      <c r="P262" s="7" t="str">
        <f>VLOOKUP(A262,'New Data'!A:E,2,FALSE)</f>
        <v>Female</v>
      </c>
      <c r="Q262" s="7">
        <f>VLOOKUP(A262,'New Data'!A:E,3,FALSE)</f>
        <v>51</v>
      </c>
      <c r="R262" s="7" t="str">
        <f>VLOOKUP(A262,'New Data'!A:E,4,FALSE)</f>
        <v>Mississippi</v>
      </c>
      <c r="S262" s="9">
        <f>VLOOKUP(A262,'New Data'!A:E,5,FALSE)</f>
        <v>45353</v>
      </c>
      <c r="T262" s="10">
        <f t="shared" si="3"/>
        <v>239.9442098</v>
      </c>
      <c r="U262" s="11">
        <f t="shared" si="4"/>
        <v>0.002841883483</v>
      </c>
      <c r="V262" s="12">
        <f t="shared" si="5"/>
        <v>11.03191769</v>
      </c>
      <c r="W262" s="10">
        <f t="shared" si="6"/>
        <v>31.35142467</v>
      </c>
      <c r="X262" s="11">
        <f t="shared" si="7"/>
        <v>0.04597701149</v>
      </c>
      <c r="Y262" s="11"/>
    </row>
    <row r="263">
      <c r="A263" s="7" t="str">
        <f t="shared" si="1"/>
        <v>VSEBV0477I</v>
      </c>
      <c r="B263" s="2" t="s">
        <v>1558</v>
      </c>
      <c r="C263" s="7" t="s">
        <v>3147</v>
      </c>
      <c r="D263" s="7" t="str">
        <f t="shared" si="2"/>
        <v>320x50 </v>
      </c>
      <c r="E263" s="2" t="s">
        <v>1560</v>
      </c>
      <c r="F263" s="2" t="s">
        <v>28</v>
      </c>
      <c r="G263" s="8" t="s">
        <v>1561</v>
      </c>
      <c r="H263" s="2" t="s">
        <v>1562</v>
      </c>
      <c r="I263" s="2" t="s">
        <v>31</v>
      </c>
      <c r="J263" s="2">
        <v>16956.0</v>
      </c>
      <c r="K263" s="2">
        <v>65.0</v>
      </c>
      <c r="L263" s="2">
        <v>7553.0</v>
      </c>
      <c r="M263" s="2">
        <v>15201.0</v>
      </c>
      <c r="N263" s="2">
        <v>3.0</v>
      </c>
      <c r="O263" s="3">
        <v>1502.680139</v>
      </c>
      <c r="P263" s="7" t="str">
        <f>VLOOKUP(A263,'New Data'!A:E,2,FALSE)</f>
        <v>Female</v>
      </c>
      <c r="Q263" s="7">
        <f>VLOOKUP(A263,'New Data'!A:E,3,FALSE)</f>
        <v>37</v>
      </c>
      <c r="R263" s="7" t="str">
        <f>VLOOKUP(A263,'New Data'!A:E,4,FALSE)</f>
        <v>Delaware</v>
      </c>
      <c r="S263" s="9">
        <f>VLOOKUP(A263,'New Data'!A:E,5,FALSE)</f>
        <v>45213</v>
      </c>
      <c r="T263" s="10">
        <f t="shared" si="3"/>
        <v>500.8933797</v>
      </c>
      <c r="U263" s="11">
        <f t="shared" si="4"/>
        <v>0.003833451286</v>
      </c>
      <c r="V263" s="12">
        <f t="shared" si="5"/>
        <v>23.11815598</v>
      </c>
      <c r="W263" s="10">
        <f t="shared" si="6"/>
        <v>88.62232478</v>
      </c>
      <c r="X263" s="11">
        <f t="shared" si="7"/>
        <v>0.04615384615</v>
      </c>
      <c r="Y263" s="11"/>
    </row>
    <row r="264">
      <c r="A264" s="7" t="str">
        <f t="shared" si="1"/>
        <v>HWUEF0767X</v>
      </c>
      <c r="B264" s="2" t="s">
        <v>1552</v>
      </c>
      <c r="C264" s="7" t="s">
        <v>3130</v>
      </c>
      <c r="D264" s="7" t="str">
        <f t="shared" si="2"/>
        <v>300x250 </v>
      </c>
      <c r="E264" s="2" t="s">
        <v>1554</v>
      </c>
      <c r="F264" s="2" t="s">
        <v>41</v>
      </c>
      <c r="G264" s="8" t="s">
        <v>1555</v>
      </c>
      <c r="H264" s="2" t="s">
        <v>30</v>
      </c>
      <c r="I264" s="2" t="s">
        <v>31</v>
      </c>
      <c r="J264" s="2">
        <v>14581.0</v>
      </c>
      <c r="K264" s="2">
        <v>85.0</v>
      </c>
      <c r="L264" s="2">
        <v>6970.0</v>
      </c>
      <c r="M264" s="2">
        <v>8882.0</v>
      </c>
      <c r="N264" s="2">
        <v>4.0</v>
      </c>
      <c r="O264" s="3">
        <v>2636.202124</v>
      </c>
      <c r="P264" s="7" t="str">
        <f>VLOOKUP(A264,'New Data'!A:E,2,FALSE)</f>
        <v>Male</v>
      </c>
      <c r="Q264" s="7">
        <f>VLOOKUP(A264,'New Data'!A:E,3,FALSE)</f>
        <v>24</v>
      </c>
      <c r="R264" s="7" t="str">
        <f>VLOOKUP(A264,'New Data'!A:E,4,FALSE)</f>
        <v>Georgia</v>
      </c>
      <c r="S264" s="9">
        <f>VLOOKUP(A264,'New Data'!A:E,5,FALSE)</f>
        <v>45551</v>
      </c>
      <c r="T264" s="10">
        <f t="shared" si="3"/>
        <v>659.050531</v>
      </c>
      <c r="U264" s="11">
        <f t="shared" si="4"/>
        <v>0.005829504149</v>
      </c>
      <c r="V264" s="12">
        <f t="shared" si="5"/>
        <v>31.01414264</v>
      </c>
      <c r="W264" s="10">
        <f t="shared" si="6"/>
        <v>180.7970732</v>
      </c>
      <c r="X264" s="11">
        <f t="shared" si="7"/>
        <v>0.04705882353</v>
      </c>
      <c r="Y264" s="11"/>
    </row>
    <row r="265">
      <c r="A265" s="7" t="str">
        <f t="shared" si="1"/>
        <v>MDRXP7045D</v>
      </c>
      <c r="B265" s="2" t="s">
        <v>1546</v>
      </c>
      <c r="C265" s="7" t="s">
        <v>3142</v>
      </c>
      <c r="D265" s="7" t="str">
        <f t="shared" si="2"/>
        <v>320x50 </v>
      </c>
      <c r="E265" s="2" t="s">
        <v>917</v>
      </c>
      <c r="F265" s="2" t="s">
        <v>36</v>
      </c>
      <c r="G265" s="8" t="s">
        <v>1548</v>
      </c>
      <c r="H265" s="2" t="s">
        <v>30</v>
      </c>
      <c r="I265" s="2" t="s">
        <v>31</v>
      </c>
      <c r="J265" s="2">
        <v>13168.0</v>
      </c>
      <c r="K265" s="2">
        <v>84.0</v>
      </c>
      <c r="L265" s="2">
        <v>8527.0</v>
      </c>
      <c r="M265" s="2">
        <v>12625.0</v>
      </c>
      <c r="N265" s="2">
        <v>4.0</v>
      </c>
      <c r="O265" s="3">
        <v>1639.72335</v>
      </c>
      <c r="P265" s="7" t="str">
        <f>VLOOKUP(A265,'New Data'!A:E,2,FALSE)</f>
        <v>Male</v>
      </c>
      <c r="Q265" s="7">
        <f>VLOOKUP(A265,'New Data'!A:E,3,FALSE)</f>
        <v>40</v>
      </c>
      <c r="R265" s="7" t="str">
        <f>VLOOKUP(A265,'New Data'!A:E,4,FALSE)</f>
        <v>Utah</v>
      </c>
      <c r="S265" s="9">
        <f>VLOOKUP(A265,'New Data'!A:E,5,FALSE)</f>
        <v>45092</v>
      </c>
      <c r="T265" s="10">
        <f t="shared" si="3"/>
        <v>409.9308375</v>
      </c>
      <c r="U265" s="11">
        <f t="shared" si="4"/>
        <v>0.006379100851</v>
      </c>
      <c r="V265" s="12">
        <f t="shared" si="5"/>
        <v>19.52051607</v>
      </c>
      <c r="W265" s="10">
        <f t="shared" si="6"/>
        <v>124.5233407</v>
      </c>
      <c r="X265" s="11">
        <f t="shared" si="7"/>
        <v>0.04761904762</v>
      </c>
      <c r="Y265" s="11"/>
    </row>
    <row r="266">
      <c r="A266" s="7" t="str">
        <f t="shared" si="1"/>
        <v>JUAJZ1179L</v>
      </c>
      <c r="B266" s="2" t="s">
        <v>1543</v>
      </c>
      <c r="C266" s="7" t="s">
        <v>3164</v>
      </c>
      <c r="D266" s="7" t="str">
        <f t="shared" si="2"/>
        <v>320x50 </v>
      </c>
      <c r="E266" s="2" t="s">
        <v>1091</v>
      </c>
      <c r="F266" s="2" t="s">
        <v>36</v>
      </c>
      <c r="G266" s="8" t="s">
        <v>1545</v>
      </c>
      <c r="H266" s="2" t="s">
        <v>212</v>
      </c>
      <c r="I266" s="2" t="s">
        <v>31</v>
      </c>
      <c r="J266" s="2">
        <v>9078.0</v>
      </c>
      <c r="K266" s="2">
        <v>21.0</v>
      </c>
      <c r="L266" s="2">
        <v>4051.0</v>
      </c>
      <c r="M266" s="2">
        <v>6215.0</v>
      </c>
      <c r="N266" s="2">
        <v>1.0</v>
      </c>
      <c r="O266" s="3">
        <v>1700.795736</v>
      </c>
      <c r="P266" s="7" t="str">
        <f>VLOOKUP(A266,'New Data'!A:E,2,FALSE)</f>
        <v>Male</v>
      </c>
      <c r="Q266" s="7">
        <f>VLOOKUP(A266,'New Data'!A:E,3,FALSE)</f>
        <v>56</v>
      </c>
      <c r="R266" s="7" t="str">
        <f>VLOOKUP(A266,'New Data'!A:E,4,FALSE)</f>
        <v>Pennsylvania</v>
      </c>
      <c r="S266" s="9">
        <f>VLOOKUP(A266,'New Data'!A:E,5,FALSE)</f>
        <v>45302</v>
      </c>
      <c r="T266" s="10">
        <f t="shared" si="3"/>
        <v>1700.795736</v>
      </c>
      <c r="U266" s="11">
        <f t="shared" si="4"/>
        <v>0.002313284865</v>
      </c>
      <c r="V266" s="12">
        <f t="shared" si="5"/>
        <v>80.99027314</v>
      </c>
      <c r="W266" s="10">
        <f t="shared" si="6"/>
        <v>187.353573</v>
      </c>
      <c r="X266" s="11">
        <f t="shared" si="7"/>
        <v>0.04761904762</v>
      </c>
      <c r="Y266" s="11"/>
    </row>
    <row r="267">
      <c r="A267" s="7" t="str">
        <f t="shared" si="1"/>
        <v>UYILJ6576R</v>
      </c>
      <c r="B267" s="2" t="s">
        <v>1529</v>
      </c>
      <c r="C267" s="7" t="s">
        <v>3147</v>
      </c>
      <c r="D267" s="7" t="str">
        <f t="shared" si="2"/>
        <v>300x250 </v>
      </c>
      <c r="E267" s="2" t="s">
        <v>1531</v>
      </c>
      <c r="F267" s="2" t="s">
        <v>36</v>
      </c>
      <c r="G267" s="8" t="s">
        <v>114</v>
      </c>
      <c r="H267" s="2" t="s">
        <v>62</v>
      </c>
      <c r="I267" s="2" t="s">
        <v>43</v>
      </c>
      <c r="J267" s="2">
        <v>11269.0</v>
      </c>
      <c r="K267" s="2">
        <v>63.0</v>
      </c>
      <c r="L267" s="2">
        <v>4992.0</v>
      </c>
      <c r="M267" s="2">
        <v>10245.0</v>
      </c>
      <c r="N267" s="2">
        <v>3.0</v>
      </c>
      <c r="O267" s="3">
        <v>1576.38921</v>
      </c>
      <c r="P267" s="7" t="str">
        <f>VLOOKUP(A267,'New Data'!A:E,2,FALSE)</f>
        <v>Male</v>
      </c>
      <c r="Q267" s="7">
        <f>VLOOKUP(A267,'New Data'!A:E,3,FALSE)</f>
        <v>22</v>
      </c>
      <c r="R267" s="7" t="str">
        <f>VLOOKUP(A267,'New Data'!A:E,4,FALSE)</f>
        <v>Alaska</v>
      </c>
      <c r="S267" s="9">
        <f>VLOOKUP(A267,'New Data'!A:E,5,FALSE)</f>
        <v>45354</v>
      </c>
      <c r="T267" s="10">
        <f t="shared" si="3"/>
        <v>525.46307</v>
      </c>
      <c r="U267" s="11">
        <f t="shared" si="4"/>
        <v>0.005590558168</v>
      </c>
      <c r="V267" s="12">
        <f t="shared" si="5"/>
        <v>25.02205095</v>
      </c>
      <c r="W267" s="10">
        <f t="shared" si="6"/>
        <v>139.8872313</v>
      </c>
      <c r="X267" s="11">
        <f t="shared" si="7"/>
        <v>0.04761904762</v>
      </c>
      <c r="Y267" s="11"/>
    </row>
    <row r="268">
      <c r="A268" s="7" t="str">
        <f t="shared" si="1"/>
        <v>UHQLB1940F</v>
      </c>
      <c r="B268" s="2" t="s">
        <v>1536</v>
      </c>
      <c r="C268" s="7" t="s">
        <v>3144</v>
      </c>
      <c r="D268" s="7" t="str">
        <f t="shared" si="2"/>
        <v>320x50 </v>
      </c>
      <c r="E268" s="2" t="s">
        <v>1538</v>
      </c>
      <c r="F268" s="2" t="s">
        <v>66</v>
      </c>
      <c r="G268" s="8" t="s">
        <v>1539</v>
      </c>
      <c r="H268" s="2" t="s">
        <v>71</v>
      </c>
      <c r="I268" s="2" t="s">
        <v>31</v>
      </c>
      <c r="J268" s="2">
        <v>19829.0</v>
      </c>
      <c r="K268" s="2">
        <v>42.0</v>
      </c>
      <c r="L268" s="2">
        <v>15071.0</v>
      </c>
      <c r="M268" s="2">
        <v>19095.0</v>
      </c>
      <c r="N268" s="2">
        <v>2.0</v>
      </c>
      <c r="O268" s="3">
        <v>1952.463773</v>
      </c>
      <c r="P268" s="7" t="str">
        <f>VLOOKUP(A268,'New Data'!A:E,2,FALSE)</f>
        <v>Female</v>
      </c>
      <c r="Q268" s="7">
        <f>VLOOKUP(A268,'New Data'!A:E,3,FALSE)</f>
        <v>49</v>
      </c>
      <c r="R268" s="7" t="str">
        <f>VLOOKUP(A268,'New Data'!A:E,4,FALSE)</f>
        <v>Mississippi</v>
      </c>
      <c r="S268" s="9">
        <f>VLOOKUP(A268,'New Data'!A:E,5,FALSE)</f>
        <v>45031</v>
      </c>
      <c r="T268" s="10">
        <f t="shared" si="3"/>
        <v>976.2318865</v>
      </c>
      <c r="U268" s="11">
        <f t="shared" si="4"/>
        <v>0.002118109839</v>
      </c>
      <c r="V268" s="12">
        <f t="shared" si="5"/>
        <v>46.48723269</v>
      </c>
      <c r="W268" s="10">
        <f t="shared" si="6"/>
        <v>98.46506496</v>
      </c>
      <c r="X268" s="11">
        <f t="shared" si="7"/>
        <v>0.04761904762</v>
      </c>
      <c r="Y268" s="11"/>
    </row>
    <row r="269">
      <c r="A269" s="7" t="str">
        <f t="shared" si="1"/>
        <v>XSQXY8178A</v>
      </c>
      <c r="B269" s="2" t="s">
        <v>1549</v>
      </c>
      <c r="C269" s="7" t="s">
        <v>3167</v>
      </c>
      <c r="D269" s="7" t="str">
        <f t="shared" si="2"/>
        <v>300x250 </v>
      </c>
      <c r="E269" s="2" t="s">
        <v>74</v>
      </c>
      <c r="F269" s="2" t="s">
        <v>36</v>
      </c>
      <c r="G269" s="8" t="s">
        <v>1551</v>
      </c>
      <c r="H269" s="2" t="s">
        <v>30</v>
      </c>
      <c r="I269" s="2" t="s">
        <v>31</v>
      </c>
      <c r="J269" s="2">
        <v>14984.0</v>
      </c>
      <c r="K269" s="2">
        <v>63.0</v>
      </c>
      <c r="L269" s="2">
        <v>9614.0</v>
      </c>
      <c r="M269" s="2">
        <v>14086.0</v>
      </c>
      <c r="N269" s="2">
        <v>3.0</v>
      </c>
      <c r="O269" s="3">
        <v>1505.009635</v>
      </c>
      <c r="P269" s="7" t="str">
        <f>VLOOKUP(A269,'New Data'!A:E,2,FALSE)</f>
        <v>Female</v>
      </c>
      <c r="Q269" s="7">
        <f>VLOOKUP(A269,'New Data'!A:E,3,FALSE)</f>
        <v>64</v>
      </c>
      <c r="R269" s="7" t="str">
        <f>VLOOKUP(A269,'New Data'!A:E,4,FALSE)</f>
        <v>Washington</v>
      </c>
      <c r="S269" s="9">
        <f>VLOOKUP(A269,'New Data'!A:E,5,FALSE)</f>
        <v>45560</v>
      </c>
      <c r="T269" s="10">
        <f t="shared" si="3"/>
        <v>501.6698783</v>
      </c>
      <c r="U269" s="11">
        <f t="shared" si="4"/>
        <v>0.004204484784</v>
      </c>
      <c r="V269" s="12">
        <f t="shared" si="5"/>
        <v>23.88904183</v>
      </c>
      <c r="W269" s="10">
        <f t="shared" si="6"/>
        <v>100.4411129</v>
      </c>
      <c r="X269" s="11">
        <f t="shared" si="7"/>
        <v>0.04761904762</v>
      </c>
      <c r="Y269" s="11"/>
    </row>
    <row r="270">
      <c r="A270" s="7" t="str">
        <f t="shared" si="1"/>
        <v>RXHRP9729B</v>
      </c>
      <c r="B270" s="2" t="s">
        <v>1540</v>
      </c>
      <c r="C270" s="7" t="s">
        <v>3153</v>
      </c>
      <c r="D270" s="7" t="str">
        <f t="shared" si="2"/>
        <v>320x50 </v>
      </c>
      <c r="E270" s="2" t="s">
        <v>1542</v>
      </c>
      <c r="F270" s="2" t="s">
        <v>66</v>
      </c>
      <c r="G270" s="8" t="s">
        <v>299</v>
      </c>
      <c r="H270" s="2" t="s">
        <v>48</v>
      </c>
      <c r="I270" s="2" t="s">
        <v>31</v>
      </c>
      <c r="J270" s="2">
        <v>20486.0</v>
      </c>
      <c r="K270" s="2">
        <v>42.0</v>
      </c>
      <c r="L270" s="2">
        <v>14583.0</v>
      </c>
      <c r="M270" s="2">
        <v>19860.0</v>
      </c>
      <c r="N270" s="2">
        <v>2.0</v>
      </c>
      <c r="O270" s="3">
        <v>1718.513762</v>
      </c>
      <c r="P270" s="7" t="str">
        <f>VLOOKUP(A270,'New Data'!A:E,2,FALSE)</f>
        <v>Male</v>
      </c>
      <c r="Q270" s="7">
        <f>VLOOKUP(A270,'New Data'!A:E,3,FALSE)</f>
        <v>28</v>
      </c>
      <c r="R270" s="7" t="str">
        <f>VLOOKUP(A270,'New Data'!A:E,4,FALSE)</f>
        <v>Pennsylvania</v>
      </c>
      <c r="S270" s="9">
        <f>VLOOKUP(A270,'New Data'!A:E,5,FALSE)</f>
        <v>45015</v>
      </c>
      <c r="T270" s="10">
        <f t="shared" si="3"/>
        <v>859.256881</v>
      </c>
      <c r="U270" s="11">
        <f t="shared" si="4"/>
        <v>0.002050180611</v>
      </c>
      <c r="V270" s="12">
        <f t="shared" si="5"/>
        <v>40.91699433</v>
      </c>
      <c r="W270" s="10">
        <f t="shared" si="6"/>
        <v>83.88722845</v>
      </c>
      <c r="X270" s="11">
        <f t="shared" si="7"/>
        <v>0.04761904762</v>
      </c>
      <c r="Y270" s="11"/>
    </row>
    <row r="271">
      <c r="A271" s="7" t="str">
        <f t="shared" si="1"/>
        <v>TMWLJ3345S</v>
      </c>
      <c r="B271" s="2" t="s">
        <v>1532</v>
      </c>
      <c r="C271" s="7" t="s">
        <v>3132</v>
      </c>
      <c r="D271" s="7" t="str">
        <f t="shared" si="2"/>
        <v>300x250 </v>
      </c>
      <c r="E271" s="2" t="s">
        <v>1534</v>
      </c>
      <c r="F271" s="2" t="s">
        <v>66</v>
      </c>
      <c r="G271" s="8" t="s">
        <v>1535</v>
      </c>
      <c r="H271" s="2" t="s">
        <v>89</v>
      </c>
      <c r="I271" s="2" t="s">
        <v>31</v>
      </c>
      <c r="J271" s="2">
        <v>15047.0</v>
      </c>
      <c r="K271" s="2">
        <v>84.0</v>
      </c>
      <c r="L271" s="2">
        <v>5653.0</v>
      </c>
      <c r="M271" s="2">
        <v>14459.0</v>
      </c>
      <c r="N271" s="2">
        <v>4.0</v>
      </c>
      <c r="O271" s="3">
        <v>2127.495962</v>
      </c>
      <c r="P271" s="7" t="str">
        <f>VLOOKUP(A271,'New Data'!A:E,2,FALSE)</f>
        <v>Male</v>
      </c>
      <c r="Q271" s="7">
        <f>VLOOKUP(A271,'New Data'!A:E,3,FALSE)</f>
        <v>39</v>
      </c>
      <c r="R271" s="7" t="str">
        <f>VLOOKUP(A271,'New Data'!A:E,4,FALSE)</f>
        <v>Hawaii</v>
      </c>
      <c r="S271" s="9">
        <f>VLOOKUP(A271,'New Data'!A:E,5,FALSE)</f>
        <v>45061</v>
      </c>
      <c r="T271" s="10">
        <f t="shared" si="3"/>
        <v>531.8739905</v>
      </c>
      <c r="U271" s="11">
        <f t="shared" si="4"/>
        <v>0.005582508141</v>
      </c>
      <c r="V271" s="12">
        <f t="shared" si="5"/>
        <v>25.32733288</v>
      </c>
      <c r="W271" s="10">
        <f t="shared" si="6"/>
        <v>141.390042</v>
      </c>
      <c r="X271" s="11">
        <f t="shared" si="7"/>
        <v>0.04761904762</v>
      </c>
      <c r="Y271" s="11"/>
    </row>
    <row r="272">
      <c r="A272" s="7" t="str">
        <f t="shared" si="1"/>
        <v>KRPSH7899E</v>
      </c>
      <c r="B272" s="2" t="s">
        <v>1526</v>
      </c>
      <c r="C272" s="7" t="s">
        <v>3137</v>
      </c>
      <c r="D272" s="7" t="str">
        <f t="shared" si="2"/>
        <v>300x250 </v>
      </c>
      <c r="E272" s="2" t="s">
        <v>1528</v>
      </c>
      <c r="F272" s="2" t="s">
        <v>28</v>
      </c>
      <c r="G272" s="8" t="s">
        <v>165</v>
      </c>
      <c r="H272" s="2" t="s">
        <v>212</v>
      </c>
      <c r="I272" s="2" t="s">
        <v>53</v>
      </c>
      <c r="J272" s="2">
        <v>76724.0</v>
      </c>
      <c r="K272" s="2">
        <v>187.0</v>
      </c>
      <c r="L272" s="2">
        <v>43209.0</v>
      </c>
      <c r="M272" s="2">
        <v>69530.0</v>
      </c>
      <c r="N272" s="2">
        <v>9.0</v>
      </c>
      <c r="O272" s="3">
        <v>1493.204528</v>
      </c>
      <c r="P272" s="7" t="str">
        <f>VLOOKUP(A272,'New Data'!A:E,2,FALSE)</f>
        <v>Female</v>
      </c>
      <c r="Q272" s="7">
        <f>VLOOKUP(A272,'New Data'!A:E,3,FALSE)</f>
        <v>41</v>
      </c>
      <c r="R272" s="7" t="str">
        <f>VLOOKUP(A272,'New Data'!A:E,4,FALSE)</f>
        <v>Alaska</v>
      </c>
      <c r="S272" s="9">
        <f>VLOOKUP(A272,'New Data'!A:E,5,FALSE)</f>
        <v>45376</v>
      </c>
      <c r="T272" s="10">
        <f t="shared" si="3"/>
        <v>165.9116142</v>
      </c>
      <c r="U272" s="11">
        <f t="shared" si="4"/>
        <v>0.002437307752</v>
      </c>
      <c r="V272" s="12">
        <f t="shared" si="5"/>
        <v>7.985050952</v>
      </c>
      <c r="W272" s="10">
        <f t="shared" si="6"/>
        <v>19.46202659</v>
      </c>
      <c r="X272" s="11">
        <f t="shared" si="7"/>
        <v>0.04812834225</v>
      </c>
      <c r="Y272" s="11"/>
    </row>
    <row r="273">
      <c r="A273" s="7" t="str">
        <f t="shared" si="1"/>
        <v>JRADW4215G</v>
      </c>
      <c r="B273" s="2" t="s">
        <v>1523</v>
      </c>
      <c r="C273" s="7" t="s">
        <v>459</v>
      </c>
      <c r="D273" s="7" t="str">
        <f t="shared" si="2"/>
        <v>320x50 </v>
      </c>
      <c r="E273" s="2" t="s">
        <v>1525</v>
      </c>
      <c r="F273" s="2" t="s">
        <v>41</v>
      </c>
      <c r="G273" s="8" t="s">
        <v>271</v>
      </c>
      <c r="H273" s="2" t="s">
        <v>30</v>
      </c>
      <c r="I273" s="2" t="s">
        <v>31</v>
      </c>
      <c r="J273" s="2">
        <v>318269.0</v>
      </c>
      <c r="K273" s="2">
        <v>914.0</v>
      </c>
      <c r="L273" s="2">
        <v>33355.0</v>
      </c>
      <c r="M273" s="2">
        <v>295405.0</v>
      </c>
      <c r="N273" s="2">
        <v>44.0</v>
      </c>
      <c r="O273" s="3">
        <v>7854.731991</v>
      </c>
      <c r="P273" s="7" t="str">
        <f>VLOOKUP(A273,'New Data'!A:E,2,FALSE)</f>
        <v>Female</v>
      </c>
      <c r="Q273" s="7">
        <f>VLOOKUP(A273,'New Data'!A:E,3,FALSE)</f>
        <v>56</v>
      </c>
      <c r="R273" s="7" t="str">
        <f>VLOOKUP(A273,'New Data'!A:E,4,FALSE)</f>
        <v>Virginia</v>
      </c>
      <c r="S273" s="9">
        <f>VLOOKUP(A273,'New Data'!A:E,5,FALSE)</f>
        <v>45057</v>
      </c>
      <c r="T273" s="10">
        <f t="shared" si="3"/>
        <v>178.5166362</v>
      </c>
      <c r="U273" s="11">
        <f t="shared" si="4"/>
        <v>0.00287178456</v>
      </c>
      <c r="V273" s="12">
        <f t="shared" si="5"/>
        <v>8.593798677</v>
      </c>
      <c r="W273" s="10">
        <f t="shared" si="6"/>
        <v>24.67953835</v>
      </c>
      <c r="X273" s="11">
        <f t="shared" si="7"/>
        <v>0.04814004376</v>
      </c>
      <c r="Y273" s="11"/>
    </row>
    <row r="274">
      <c r="A274" s="7" t="str">
        <f t="shared" si="1"/>
        <v>HCZPH4346B</v>
      </c>
      <c r="B274" s="2" t="s">
        <v>1520</v>
      </c>
      <c r="C274" s="7" t="s">
        <v>3142</v>
      </c>
      <c r="D274" s="7" t="str">
        <f t="shared" si="2"/>
        <v>300x50 </v>
      </c>
      <c r="E274" s="2" t="s">
        <v>1522</v>
      </c>
      <c r="F274" s="2" t="s">
        <v>36</v>
      </c>
      <c r="G274" s="8" t="s">
        <v>838</v>
      </c>
      <c r="H274" s="2" t="s">
        <v>30</v>
      </c>
      <c r="I274" s="2" t="s">
        <v>31</v>
      </c>
      <c r="J274" s="2">
        <v>63415.0</v>
      </c>
      <c r="K274" s="2">
        <v>185.0</v>
      </c>
      <c r="L274" s="2">
        <v>28161.0</v>
      </c>
      <c r="M274" s="2">
        <v>59169.0</v>
      </c>
      <c r="N274" s="2">
        <v>9.0</v>
      </c>
      <c r="O274" s="3">
        <v>1924.162675</v>
      </c>
      <c r="P274" s="7" t="str">
        <f>VLOOKUP(A274,'New Data'!A:E,2,FALSE)</f>
        <v>Female</v>
      </c>
      <c r="Q274" s="7">
        <f>VLOOKUP(A274,'New Data'!A:E,3,FALSE)</f>
        <v>22</v>
      </c>
      <c r="R274" s="7" t="str">
        <f>VLOOKUP(A274,'New Data'!A:E,4,FALSE)</f>
        <v>California</v>
      </c>
      <c r="S274" s="9">
        <f>VLOOKUP(A274,'New Data'!A:E,5,FALSE)</f>
        <v>45025</v>
      </c>
      <c r="T274" s="10">
        <f t="shared" si="3"/>
        <v>213.7958528</v>
      </c>
      <c r="U274" s="11">
        <f t="shared" si="4"/>
        <v>0.002917290862</v>
      </c>
      <c r="V274" s="12">
        <f t="shared" si="5"/>
        <v>10.40087932</v>
      </c>
      <c r="W274" s="10">
        <f t="shared" si="6"/>
        <v>30.34239021</v>
      </c>
      <c r="X274" s="11">
        <f t="shared" si="7"/>
        <v>0.04864864865</v>
      </c>
      <c r="Y274" s="11"/>
    </row>
    <row r="275">
      <c r="A275" s="7" t="str">
        <f t="shared" si="1"/>
        <v>HGETU3242K</v>
      </c>
      <c r="B275" s="2" t="s">
        <v>1518</v>
      </c>
      <c r="C275" s="7" t="s">
        <v>3157</v>
      </c>
      <c r="D275" s="7" t="str">
        <f t="shared" si="2"/>
        <v>300x250 </v>
      </c>
      <c r="E275" s="2" t="s">
        <v>803</v>
      </c>
      <c r="F275" s="2" t="s">
        <v>28</v>
      </c>
      <c r="G275" s="8" t="s">
        <v>29</v>
      </c>
      <c r="H275" s="2" t="s">
        <v>30</v>
      </c>
      <c r="I275" s="2" t="s">
        <v>53</v>
      </c>
      <c r="J275" s="2">
        <v>55692.0</v>
      </c>
      <c r="K275" s="2">
        <v>184.0</v>
      </c>
      <c r="L275" s="2">
        <v>3596.0</v>
      </c>
      <c r="M275" s="2">
        <v>51209.0</v>
      </c>
      <c r="N275" s="2">
        <v>9.0</v>
      </c>
      <c r="O275" s="3">
        <v>1981.050288</v>
      </c>
      <c r="P275" s="7" t="str">
        <f>VLOOKUP(A275,'New Data'!A:E,2,FALSE)</f>
        <v>Male</v>
      </c>
      <c r="Q275" s="7">
        <f>VLOOKUP(A275,'New Data'!A:E,3,FALSE)</f>
        <v>31</v>
      </c>
      <c r="R275" s="7" t="str">
        <f>VLOOKUP(A275,'New Data'!A:E,4,FALSE)</f>
        <v>Maine</v>
      </c>
      <c r="S275" s="9">
        <f>VLOOKUP(A275,'New Data'!A:E,5,FALSE)</f>
        <v>45149</v>
      </c>
      <c r="T275" s="10">
        <f t="shared" si="3"/>
        <v>220.1166987</v>
      </c>
      <c r="U275" s="11">
        <f t="shared" si="4"/>
        <v>0.003303885657</v>
      </c>
      <c r="V275" s="12">
        <f t="shared" si="5"/>
        <v>10.76657765</v>
      </c>
      <c r="W275" s="10">
        <f t="shared" si="6"/>
        <v>35.57154148</v>
      </c>
      <c r="X275" s="11">
        <f t="shared" si="7"/>
        <v>0.04891304348</v>
      </c>
      <c r="Y275" s="11"/>
    </row>
    <row r="276">
      <c r="A276" s="7" t="str">
        <f t="shared" si="1"/>
        <v>ZTHAO8965Z</v>
      </c>
      <c r="B276" s="2" t="s">
        <v>1515</v>
      </c>
      <c r="C276" s="7" t="s">
        <v>3133</v>
      </c>
      <c r="D276" s="7" t="str">
        <f t="shared" si="2"/>
        <v>300x250 </v>
      </c>
      <c r="E276" s="2" t="s">
        <v>1517</v>
      </c>
      <c r="F276" s="2" t="s">
        <v>36</v>
      </c>
      <c r="G276" s="8" t="s">
        <v>29</v>
      </c>
      <c r="H276" s="2" t="s">
        <v>30</v>
      </c>
      <c r="I276" s="2" t="s">
        <v>31</v>
      </c>
      <c r="J276" s="2">
        <v>1100942.0</v>
      </c>
      <c r="K276" s="2">
        <v>2984.0</v>
      </c>
      <c r="L276" s="2">
        <v>629973.0</v>
      </c>
      <c r="M276" s="2">
        <v>1041225.0</v>
      </c>
      <c r="N276" s="2">
        <v>147.0</v>
      </c>
      <c r="O276" s="3">
        <v>7979.348589</v>
      </c>
      <c r="P276" s="7" t="str">
        <f>VLOOKUP(A276,'New Data'!A:E,2,FALSE)</f>
        <v>Male</v>
      </c>
      <c r="Q276" s="7">
        <f>VLOOKUP(A276,'New Data'!A:E,3,FALSE)</f>
        <v>44</v>
      </c>
      <c r="R276" s="7" t="str">
        <f>VLOOKUP(A276,'New Data'!A:E,4,FALSE)</f>
        <v>New Jersey</v>
      </c>
      <c r="S276" s="9">
        <f>VLOOKUP(A276,'New Data'!A:E,5,FALSE)</f>
        <v>45432</v>
      </c>
      <c r="T276" s="10">
        <f t="shared" si="3"/>
        <v>54.28128292</v>
      </c>
      <c r="U276" s="11">
        <f t="shared" si="4"/>
        <v>0.002710406179</v>
      </c>
      <c r="V276" s="12">
        <f t="shared" si="5"/>
        <v>2.674044433</v>
      </c>
      <c r="W276" s="10">
        <f t="shared" si="6"/>
        <v>7.247746556</v>
      </c>
      <c r="X276" s="11">
        <f t="shared" si="7"/>
        <v>0.04926273458</v>
      </c>
      <c r="Y276" s="11"/>
    </row>
    <row r="277">
      <c r="A277" s="7" t="str">
        <f t="shared" si="1"/>
        <v>MDRXP7045D</v>
      </c>
      <c r="B277" s="2" t="s">
        <v>1512</v>
      </c>
      <c r="C277" s="7" t="s">
        <v>459</v>
      </c>
      <c r="D277" s="7" t="str">
        <f t="shared" si="2"/>
        <v>300x250 </v>
      </c>
      <c r="E277" s="2" t="s">
        <v>1514</v>
      </c>
      <c r="F277" s="2" t="s">
        <v>36</v>
      </c>
      <c r="G277" s="8" t="s">
        <v>871</v>
      </c>
      <c r="H277" s="2" t="s">
        <v>239</v>
      </c>
      <c r="I277" s="2" t="s">
        <v>31</v>
      </c>
      <c r="J277" s="2">
        <v>253577.0</v>
      </c>
      <c r="K277" s="2">
        <v>890.0</v>
      </c>
      <c r="L277" s="2">
        <v>66972.0</v>
      </c>
      <c r="M277" s="2">
        <v>191183.0</v>
      </c>
      <c r="N277" s="2">
        <v>44.0</v>
      </c>
      <c r="O277" s="3">
        <v>1493.074494</v>
      </c>
      <c r="P277" s="7" t="str">
        <f>VLOOKUP(A277,'New Data'!A:E,2,FALSE)</f>
        <v>Male</v>
      </c>
      <c r="Q277" s="7">
        <f>VLOOKUP(A277,'New Data'!A:E,3,FALSE)</f>
        <v>40</v>
      </c>
      <c r="R277" s="7" t="str">
        <f>VLOOKUP(A277,'New Data'!A:E,4,FALSE)</f>
        <v>Utah</v>
      </c>
      <c r="S277" s="9">
        <f>VLOOKUP(A277,'New Data'!A:E,5,FALSE)</f>
        <v>45092</v>
      </c>
      <c r="T277" s="10">
        <f t="shared" si="3"/>
        <v>33.93351123</v>
      </c>
      <c r="U277" s="11">
        <f t="shared" si="4"/>
        <v>0.003509782039</v>
      </c>
      <c r="V277" s="12">
        <f t="shared" si="5"/>
        <v>1.677611791</v>
      </c>
      <c r="W277" s="10">
        <f t="shared" si="6"/>
        <v>5.888051732</v>
      </c>
      <c r="X277" s="11">
        <f t="shared" si="7"/>
        <v>0.04943820225</v>
      </c>
      <c r="Y277" s="11"/>
    </row>
    <row r="278">
      <c r="A278" s="7" t="str">
        <f t="shared" si="1"/>
        <v>RMFKW1583H</v>
      </c>
      <c r="B278" s="2" t="s">
        <v>1496</v>
      </c>
      <c r="C278" s="7" t="s">
        <v>3141</v>
      </c>
      <c r="D278" s="7" t="str">
        <f t="shared" si="2"/>
        <v>320x50 </v>
      </c>
      <c r="E278" s="2" t="s">
        <v>1498</v>
      </c>
      <c r="F278" s="2" t="s">
        <v>41</v>
      </c>
      <c r="G278" s="8" t="s">
        <v>807</v>
      </c>
      <c r="H278" s="2" t="s">
        <v>212</v>
      </c>
      <c r="I278" s="2" t="s">
        <v>31</v>
      </c>
      <c r="J278" s="2">
        <v>21737.0</v>
      </c>
      <c r="K278" s="2">
        <v>80.0</v>
      </c>
      <c r="L278" s="2">
        <v>11206.0</v>
      </c>
      <c r="M278" s="2">
        <v>19459.0</v>
      </c>
      <c r="N278" s="2">
        <v>4.0</v>
      </c>
      <c r="O278" s="3">
        <v>1521.576648</v>
      </c>
      <c r="P278" s="7" t="str">
        <f>VLOOKUP(A278,'New Data'!A:E,2,FALSE)</f>
        <v>Male</v>
      </c>
      <c r="Q278" s="7">
        <f>VLOOKUP(A278,'New Data'!A:E,3,FALSE)</f>
        <v>53</v>
      </c>
      <c r="R278" s="7" t="str">
        <f>VLOOKUP(A278,'New Data'!A:E,4,FALSE)</f>
        <v>Indiana</v>
      </c>
      <c r="S278" s="9">
        <f>VLOOKUP(A278,'New Data'!A:E,5,FALSE)</f>
        <v>45396</v>
      </c>
      <c r="T278" s="10">
        <f t="shared" si="3"/>
        <v>380.394162</v>
      </c>
      <c r="U278" s="11">
        <f t="shared" si="4"/>
        <v>0.003680360675</v>
      </c>
      <c r="V278" s="12">
        <f t="shared" si="5"/>
        <v>19.0197081</v>
      </c>
      <c r="W278" s="10">
        <f t="shared" si="6"/>
        <v>69.99938575</v>
      </c>
      <c r="X278" s="11">
        <f t="shared" si="7"/>
        <v>0.05</v>
      </c>
      <c r="Y278" s="11"/>
    </row>
    <row r="279">
      <c r="A279" s="7" t="str">
        <f t="shared" si="1"/>
        <v>MGZVT5342M</v>
      </c>
      <c r="B279" s="2" t="s">
        <v>1486</v>
      </c>
      <c r="C279" s="7" t="s">
        <v>3130</v>
      </c>
      <c r="D279" s="7" t="str">
        <f t="shared" si="2"/>
        <v>300x250 </v>
      </c>
      <c r="E279" s="2" t="s">
        <v>1488</v>
      </c>
      <c r="F279" s="2" t="s">
        <v>41</v>
      </c>
      <c r="G279" s="8" t="s">
        <v>287</v>
      </c>
      <c r="H279" s="2" t="s">
        <v>62</v>
      </c>
      <c r="I279" s="2" t="s">
        <v>31</v>
      </c>
      <c r="J279" s="2">
        <v>22004.0</v>
      </c>
      <c r="K279" s="2">
        <v>80.0</v>
      </c>
      <c r="L279" s="2">
        <v>18735.0</v>
      </c>
      <c r="M279" s="2">
        <v>21127.0</v>
      </c>
      <c r="N279" s="2">
        <v>4.0</v>
      </c>
      <c r="O279" s="3">
        <v>1632.472782</v>
      </c>
      <c r="P279" s="7" t="str">
        <f>VLOOKUP(A279,'New Data'!A:E,2,FALSE)</f>
        <v>Female</v>
      </c>
      <c r="Q279" s="7">
        <f>VLOOKUP(A279,'New Data'!A:E,3,FALSE)</f>
        <v>63</v>
      </c>
      <c r="R279" s="7" t="str">
        <f>VLOOKUP(A279,'New Data'!A:E,4,FALSE)</f>
        <v>Delaware</v>
      </c>
      <c r="S279" s="9">
        <f>VLOOKUP(A279,'New Data'!A:E,5,FALSE)</f>
        <v>45469</v>
      </c>
      <c r="T279" s="10">
        <f t="shared" si="3"/>
        <v>408.1181955</v>
      </c>
      <c r="U279" s="11">
        <f t="shared" si="4"/>
        <v>0.0036357026</v>
      </c>
      <c r="V279" s="12">
        <f t="shared" si="5"/>
        <v>20.40590978</v>
      </c>
      <c r="W279" s="10">
        <f t="shared" si="6"/>
        <v>74.18981921</v>
      </c>
      <c r="X279" s="11">
        <f t="shared" si="7"/>
        <v>0.05</v>
      </c>
      <c r="Y279" s="11"/>
    </row>
    <row r="280">
      <c r="A280" s="7" t="str">
        <f t="shared" si="1"/>
        <v>ZYYBI7750V</v>
      </c>
      <c r="B280" s="2" t="s">
        <v>1482</v>
      </c>
      <c r="C280" s="7" t="s">
        <v>3129</v>
      </c>
      <c r="D280" s="7" t="str">
        <f t="shared" si="2"/>
        <v>320x50 </v>
      </c>
      <c r="E280" s="2" t="s">
        <v>1484</v>
      </c>
      <c r="F280" s="2" t="s">
        <v>36</v>
      </c>
      <c r="G280" s="8" t="s">
        <v>1485</v>
      </c>
      <c r="H280" s="2" t="s">
        <v>30</v>
      </c>
      <c r="I280" s="2" t="s">
        <v>31</v>
      </c>
      <c r="J280" s="2">
        <v>7806.0</v>
      </c>
      <c r="K280" s="2">
        <v>20.0</v>
      </c>
      <c r="L280" s="2">
        <v>3150.0</v>
      </c>
      <c r="M280" s="2">
        <v>7247.0</v>
      </c>
      <c r="N280" s="2">
        <v>1.0</v>
      </c>
      <c r="O280" s="3">
        <v>6162.320833</v>
      </c>
      <c r="P280" s="7" t="str">
        <f>VLOOKUP(A280,'New Data'!A:E,2,FALSE)</f>
        <v>Female</v>
      </c>
      <c r="Q280" s="7">
        <f>VLOOKUP(A280,'New Data'!A:E,3,FALSE)</f>
        <v>23</v>
      </c>
      <c r="R280" s="7" t="str">
        <f>VLOOKUP(A280,'New Data'!A:E,4,FALSE)</f>
        <v>Delaware</v>
      </c>
      <c r="S280" s="9">
        <f>VLOOKUP(A280,'New Data'!A:E,5,FALSE)</f>
        <v>45435</v>
      </c>
      <c r="T280" s="10">
        <f t="shared" si="3"/>
        <v>6162.320833</v>
      </c>
      <c r="U280" s="11">
        <f t="shared" si="4"/>
        <v>0.002562131694</v>
      </c>
      <c r="V280" s="12">
        <f t="shared" si="5"/>
        <v>308.1160417</v>
      </c>
      <c r="W280" s="10">
        <f t="shared" si="6"/>
        <v>789.4338756</v>
      </c>
      <c r="X280" s="11">
        <f t="shared" si="7"/>
        <v>0.05</v>
      </c>
      <c r="Y280" s="11"/>
    </row>
    <row r="281">
      <c r="A281" s="7" t="str">
        <f t="shared" si="1"/>
        <v>XPGSD5184Z</v>
      </c>
      <c r="B281" s="2" t="s">
        <v>1489</v>
      </c>
      <c r="C281" s="7" t="s">
        <v>3148</v>
      </c>
      <c r="D281" s="7" t="str">
        <f t="shared" si="2"/>
        <v>300x250 </v>
      </c>
      <c r="E281" s="2" t="s">
        <v>1491</v>
      </c>
      <c r="F281" s="2" t="s">
        <v>28</v>
      </c>
      <c r="G281" s="8" t="s">
        <v>449</v>
      </c>
      <c r="H281" s="2" t="s">
        <v>48</v>
      </c>
      <c r="I281" s="2" t="s">
        <v>43</v>
      </c>
      <c r="J281" s="2">
        <v>7584.0</v>
      </c>
      <c r="K281" s="2">
        <v>40.0</v>
      </c>
      <c r="L281" s="2">
        <v>3093.0</v>
      </c>
      <c r="M281" s="2">
        <v>6897.0</v>
      </c>
      <c r="N281" s="2">
        <v>2.0</v>
      </c>
      <c r="O281" s="3">
        <v>4467.080758</v>
      </c>
      <c r="P281" s="7" t="str">
        <f>VLOOKUP(A281,'New Data'!A:E,2,FALSE)</f>
        <v>Male</v>
      </c>
      <c r="Q281" s="7">
        <f>VLOOKUP(A281,'New Data'!A:E,3,FALSE)</f>
        <v>29</v>
      </c>
      <c r="R281" s="7" t="str">
        <f>VLOOKUP(A281,'New Data'!A:E,4,FALSE)</f>
        <v>Georgia</v>
      </c>
      <c r="S281" s="9">
        <f>VLOOKUP(A281,'New Data'!A:E,5,FALSE)</f>
        <v>45409</v>
      </c>
      <c r="T281" s="10">
        <f t="shared" si="3"/>
        <v>2233.540379</v>
      </c>
      <c r="U281" s="11">
        <f t="shared" si="4"/>
        <v>0.005274261603</v>
      </c>
      <c r="V281" s="12">
        <f t="shared" si="5"/>
        <v>111.677019</v>
      </c>
      <c r="W281" s="10">
        <f t="shared" si="6"/>
        <v>589.013813</v>
      </c>
      <c r="X281" s="11">
        <f t="shared" si="7"/>
        <v>0.05</v>
      </c>
      <c r="Y281" s="11"/>
    </row>
    <row r="282">
      <c r="A282" s="7" t="str">
        <f t="shared" si="1"/>
        <v>LAUXF7510L</v>
      </c>
      <c r="B282" s="2" t="s">
        <v>1509</v>
      </c>
      <c r="C282" s="26" t="s">
        <v>3129</v>
      </c>
      <c r="D282" s="7" t="str">
        <f t="shared" si="2"/>
        <v>300x250 </v>
      </c>
      <c r="E282" s="2" t="s">
        <v>333</v>
      </c>
      <c r="F282" s="2" t="s">
        <v>66</v>
      </c>
      <c r="G282" s="8" t="s">
        <v>1511</v>
      </c>
      <c r="H282" s="2" t="s">
        <v>30</v>
      </c>
      <c r="I282" s="2" t="s">
        <v>31</v>
      </c>
      <c r="J282" s="2">
        <v>8097.0</v>
      </c>
      <c r="K282" s="2">
        <v>20.0</v>
      </c>
      <c r="L282" s="2">
        <v>4942.0</v>
      </c>
      <c r="M282" s="2">
        <v>6868.0</v>
      </c>
      <c r="N282" s="2">
        <v>1.0</v>
      </c>
      <c r="O282" s="3">
        <v>6177.464545</v>
      </c>
      <c r="P282" s="7" t="str">
        <f>VLOOKUP(A282,'New Data'!A:E,2,FALSE)</f>
        <v>Female</v>
      </c>
      <c r="Q282" s="7">
        <f>VLOOKUP(A282,'New Data'!A:E,3,FALSE)</f>
        <v>30</v>
      </c>
      <c r="R282" s="7" t="str">
        <f>VLOOKUP(A282,'New Data'!A:E,4,FALSE)</f>
        <v>West Virginia</v>
      </c>
      <c r="S282" s="9">
        <f>VLOOKUP(A282,'New Data'!A:E,5,FALSE)</f>
        <v>45430</v>
      </c>
      <c r="T282" s="10">
        <f t="shared" si="3"/>
        <v>6177.464545</v>
      </c>
      <c r="U282" s="11">
        <f t="shared" si="4"/>
        <v>0.002470050636</v>
      </c>
      <c r="V282" s="12">
        <f t="shared" si="5"/>
        <v>308.8732273</v>
      </c>
      <c r="W282" s="10">
        <f t="shared" si="6"/>
        <v>762.9325114</v>
      </c>
      <c r="X282" s="11">
        <f t="shared" si="7"/>
        <v>0.05</v>
      </c>
      <c r="Y282" s="11"/>
    </row>
    <row r="283">
      <c r="A283" s="7" t="str">
        <f t="shared" si="1"/>
        <v>VPBJO3661M</v>
      </c>
      <c r="B283" s="2" t="s">
        <v>1507</v>
      </c>
      <c r="C283" s="26" t="s">
        <v>3129</v>
      </c>
      <c r="D283" s="7" t="str">
        <f t="shared" si="2"/>
        <v>320x50 </v>
      </c>
      <c r="E283" s="2" t="s">
        <v>113</v>
      </c>
      <c r="F283" s="2" t="s">
        <v>41</v>
      </c>
      <c r="G283" s="8" t="s">
        <v>102</v>
      </c>
      <c r="H283" s="2" t="s">
        <v>48</v>
      </c>
      <c r="I283" s="2" t="s">
        <v>31</v>
      </c>
      <c r="J283" s="2">
        <v>8204.0</v>
      </c>
      <c r="K283" s="2">
        <v>20.0</v>
      </c>
      <c r="L283" s="2">
        <v>1348.0</v>
      </c>
      <c r="M283" s="2">
        <v>7832.0</v>
      </c>
      <c r="N283" s="2">
        <v>1.0</v>
      </c>
      <c r="O283" s="3">
        <v>5973.379892</v>
      </c>
      <c r="P283" s="7" t="str">
        <f>VLOOKUP(A283,'New Data'!A:E,2,FALSE)</f>
        <v>Female</v>
      </c>
      <c r="Q283" s="7">
        <f>VLOOKUP(A283,'New Data'!A:E,3,FALSE)</f>
        <v>41</v>
      </c>
      <c r="R283" s="7" t="str">
        <f>VLOOKUP(A283,'New Data'!A:E,4,FALSE)</f>
        <v>Oregon</v>
      </c>
      <c r="S283" s="9">
        <f>VLOOKUP(A283,'New Data'!A:E,5,FALSE)</f>
        <v>45165</v>
      </c>
      <c r="T283" s="10">
        <f t="shared" si="3"/>
        <v>5973.379892</v>
      </c>
      <c r="U283" s="11">
        <f t="shared" si="4"/>
        <v>0.002437835202</v>
      </c>
      <c r="V283" s="12">
        <f t="shared" si="5"/>
        <v>298.6689946</v>
      </c>
      <c r="W283" s="10">
        <f t="shared" si="6"/>
        <v>728.1057889</v>
      </c>
      <c r="X283" s="11">
        <f t="shared" si="7"/>
        <v>0.05</v>
      </c>
      <c r="Y283" s="11"/>
    </row>
    <row r="284">
      <c r="A284" s="7" t="str">
        <f t="shared" si="1"/>
        <v>XULRY0614D</v>
      </c>
      <c r="B284" s="2" t="s">
        <v>1499</v>
      </c>
      <c r="C284" s="7" t="s">
        <v>3134</v>
      </c>
      <c r="D284" s="7" t="str">
        <f t="shared" si="2"/>
        <v>300x250 </v>
      </c>
      <c r="E284" s="2" t="s">
        <v>1501</v>
      </c>
      <c r="F284" s="2" t="s">
        <v>66</v>
      </c>
      <c r="G284" s="8" t="s">
        <v>398</v>
      </c>
      <c r="H284" s="2" t="s">
        <v>30</v>
      </c>
      <c r="I284" s="2" t="s">
        <v>31</v>
      </c>
      <c r="J284" s="2">
        <v>14763.0</v>
      </c>
      <c r="K284" s="2">
        <v>40.0</v>
      </c>
      <c r="L284" s="2">
        <v>8955.0</v>
      </c>
      <c r="M284" s="2">
        <v>13829.0</v>
      </c>
      <c r="N284" s="2">
        <v>2.0</v>
      </c>
      <c r="O284" s="3">
        <v>1531.926885</v>
      </c>
      <c r="P284" s="7" t="str">
        <f>VLOOKUP(A284,'New Data'!A:E,2,FALSE)</f>
        <v>Male</v>
      </c>
      <c r="Q284" s="7">
        <f>VLOOKUP(A284,'New Data'!A:E,3,FALSE)</f>
        <v>22</v>
      </c>
      <c r="R284" s="7" t="str">
        <f>VLOOKUP(A284,'New Data'!A:E,4,FALSE)</f>
        <v>New Mexico</v>
      </c>
      <c r="S284" s="9">
        <f>VLOOKUP(A284,'New Data'!A:E,5,FALSE)</f>
        <v>45118</v>
      </c>
      <c r="T284" s="10">
        <f t="shared" si="3"/>
        <v>765.9634425</v>
      </c>
      <c r="U284" s="11">
        <f t="shared" si="4"/>
        <v>0.002709476394</v>
      </c>
      <c r="V284" s="12">
        <f t="shared" si="5"/>
        <v>38.29817213</v>
      </c>
      <c r="W284" s="10">
        <f t="shared" si="6"/>
        <v>103.7679933</v>
      </c>
      <c r="X284" s="11">
        <f t="shared" si="7"/>
        <v>0.05</v>
      </c>
      <c r="Y284" s="11"/>
    </row>
    <row r="285">
      <c r="A285" s="7" t="str">
        <f t="shared" si="1"/>
        <v>UCHEB8023T</v>
      </c>
      <c r="B285" s="2" t="s">
        <v>1492</v>
      </c>
      <c r="C285" s="7" t="s">
        <v>3139</v>
      </c>
      <c r="D285" s="7" t="str">
        <f t="shared" si="2"/>
        <v>300x250 </v>
      </c>
      <c r="E285" s="2" t="s">
        <v>1494</v>
      </c>
      <c r="F285" s="2" t="s">
        <v>66</v>
      </c>
      <c r="G285" s="8" t="s">
        <v>1495</v>
      </c>
      <c r="H285" s="2" t="s">
        <v>48</v>
      </c>
      <c r="I285" s="2" t="s">
        <v>43</v>
      </c>
      <c r="J285" s="2">
        <v>12001.0</v>
      </c>
      <c r="K285" s="2">
        <v>40.0</v>
      </c>
      <c r="L285" s="2">
        <v>7173.0</v>
      </c>
      <c r="M285" s="2">
        <v>11432.0</v>
      </c>
      <c r="N285" s="2">
        <v>2.0</v>
      </c>
      <c r="O285" s="3">
        <v>1659.932713</v>
      </c>
      <c r="P285" s="7" t="str">
        <f>VLOOKUP(A285,'New Data'!A:E,2,FALSE)</f>
        <v>Male</v>
      </c>
      <c r="Q285" s="7">
        <f>VLOOKUP(A285,'New Data'!A:E,3,FALSE)</f>
        <v>49</v>
      </c>
      <c r="R285" s="7" t="str">
        <f>VLOOKUP(A285,'New Data'!A:E,4,FALSE)</f>
        <v>Idaho</v>
      </c>
      <c r="S285" s="9">
        <f>VLOOKUP(A285,'New Data'!A:E,5,FALSE)</f>
        <v>45494</v>
      </c>
      <c r="T285" s="10">
        <f t="shared" si="3"/>
        <v>829.9663565</v>
      </c>
      <c r="U285" s="11">
        <f t="shared" si="4"/>
        <v>0.003333055579</v>
      </c>
      <c r="V285" s="12">
        <f t="shared" si="5"/>
        <v>41.49831783</v>
      </c>
      <c r="W285" s="10">
        <f t="shared" si="6"/>
        <v>138.3161997</v>
      </c>
      <c r="X285" s="11">
        <f t="shared" si="7"/>
        <v>0.05</v>
      </c>
      <c r="Y285" s="11"/>
    </row>
    <row r="286">
      <c r="A286" s="7" t="str">
        <f t="shared" si="1"/>
        <v>YEMIG6375F</v>
      </c>
      <c r="B286" s="2" t="s">
        <v>1505</v>
      </c>
      <c r="C286" s="7" t="s">
        <v>3137</v>
      </c>
      <c r="D286" s="7" t="str">
        <f t="shared" si="2"/>
        <v>300x250 </v>
      </c>
      <c r="E286" s="2" t="s">
        <v>325</v>
      </c>
      <c r="F286" s="2" t="s">
        <v>66</v>
      </c>
      <c r="G286" s="8" t="s">
        <v>61</v>
      </c>
      <c r="H286" s="2" t="s">
        <v>30</v>
      </c>
      <c r="I286" s="2" t="s">
        <v>31</v>
      </c>
      <c r="J286" s="2">
        <v>8716.0</v>
      </c>
      <c r="K286" s="2">
        <v>40.0</v>
      </c>
      <c r="L286" s="2">
        <v>6490.0</v>
      </c>
      <c r="M286" s="2">
        <v>7862.0</v>
      </c>
      <c r="N286" s="2">
        <v>2.0</v>
      </c>
      <c r="O286" s="3">
        <v>2100.820137</v>
      </c>
      <c r="P286" s="7" t="str">
        <f>VLOOKUP(A286,'New Data'!A:E,2,FALSE)</f>
        <v>Female</v>
      </c>
      <c r="Q286" s="7">
        <f>VLOOKUP(A286,'New Data'!A:E,3,FALSE)</f>
        <v>22</v>
      </c>
      <c r="R286" s="7" t="str">
        <f>VLOOKUP(A286,'New Data'!A:E,4,FALSE)</f>
        <v>Ohio</v>
      </c>
      <c r="S286" s="9">
        <f>VLOOKUP(A286,'New Data'!A:E,5,FALSE)</f>
        <v>45122</v>
      </c>
      <c r="T286" s="10">
        <f t="shared" si="3"/>
        <v>1050.410069</v>
      </c>
      <c r="U286" s="11">
        <f t="shared" si="4"/>
        <v>0.004589261129</v>
      </c>
      <c r="V286" s="12">
        <f t="shared" si="5"/>
        <v>52.52050343</v>
      </c>
      <c r="W286" s="10">
        <f t="shared" si="6"/>
        <v>241.0303048</v>
      </c>
      <c r="X286" s="11">
        <f t="shared" si="7"/>
        <v>0.05</v>
      </c>
      <c r="Y286" s="11"/>
    </row>
    <row r="287">
      <c r="A287" s="7" t="str">
        <f t="shared" si="1"/>
        <v>YEMIG6375F</v>
      </c>
      <c r="B287" s="2" t="s">
        <v>1502</v>
      </c>
      <c r="C287" s="7" t="s">
        <v>3133</v>
      </c>
      <c r="D287" s="7" t="str">
        <f t="shared" si="2"/>
        <v>300x50 </v>
      </c>
      <c r="E287" s="2" t="s">
        <v>1504</v>
      </c>
      <c r="F287" s="2" t="s">
        <v>66</v>
      </c>
      <c r="G287" s="8" t="s">
        <v>677</v>
      </c>
      <c r="H287" s="2" t="s">
        <v>30</v>
      </c>
      <c r="I287" s="2" t="s">
        <v>31</v>
      </c>
      <c r="J287" s="2">
        <v>7394.0</v>
      </c>
      <c r="K287" s="2">
        <v>20.0</v>
      </c>
      <c r="L287" s="2">
        <v>3441.0</v>
      </c>
      <c r="M287" s="2">
        <v>6663.0</v>
      </c>
      <c r="N287" s="2">
        <v>1.0</v>
      </c>
      <c r="O287" s="3">
        <v>1624.840774</v>
      </c>
      <c r="P287" s="7" t="str">
        <f>VLOOKUP(A287,'New Data'!A:E,2,FALSE)</f>
        <v>Female</v>
      </c>
      <c r="Q287" s="7">
        <f>VLOOKUP(A287,'New Data'!A:E,3,FALSE)</f>
        <v>22</v>
      </c>
      <c r="R287" s="7" t="str">
        <f>VLOOKUP(A287,'New Data'!A:E,4,FALSE)</f>
        <v>Ohio</v>
      </c>
      <c r="S287" s="9">
        <f>VLOOKUP(A287,'New Data'!A:E,5,FALSE)</f>
        <v>45122</v>
      </c>
      <c r="T287" s="10">
        <f t="shared" si="3"/>
        <v>1624.840774</v>
      </c>
      <c r="U287" s="11">
        <f t="shared" si="4"/>
        <v>0.002704895862</v>
      </c>
      <c r="V287" s="12">
        <f t="shared" si="5"/>
        <v>81.2420387</v>
      </c>
      <c r="W287" s="10">
        <f t="shared" si="6"/>
        <v>219.7512543</v>
      </c>
      <c r="X287" s="11">
        <f t="shared" si="7"/>
        <v>0.05</v>
      </c>
      <c r="Y287" s="11"/>
    </row>
    <row r="288">
      <c r="A288" s="7" t="str">
        <f t="shared" si="1"/>
        <v>RHUKV7848M</v>
      </c>
      <c r="B288" s="2" t="s">
        <v>1478</v>
      </c>
      <c r="C288" s="7" t="s">
        <v>3129</v>
      </c>
      <c r="D288" s="7" t="str">
        <f t="shared" si="2"/>
        <v>320x50 </v>
      </c>
      <c r="E288" s="2" t="s">
        <v>1480</v>
      </c>
      <c r="F288" s="2" t="s">
        <v>28</v>
      </c>
      <c r="G288" s="8" t="s">
        <v>1481</v>
      </c>
      <c r="H288" s="2" t="s">
        <v>30</v>
      </c>
      <c r="I288" s="2" t="s">
        <v>31</v>
      </c>
      <c r="J288" s="2">
        <v>98509.0</v>
      </c>
      <c r="K288" s="2">
        <v>299.0</v>
      </c>
      <c r="L288" s="2">
        <v>30688.0</v>
      </c>
      <c r="M288" s="2">
        <v>109518.0</v>
      </c>
      <c r="N288" s="2">
        <v>15.0</v>
      </c>
      <c r="O288" s="3">
        <v>2059.270294</v>
      </c>
      <c r="P288" s="7" t="str">
        <f>VLOOKUP(A288,'New Data'!A:E,2,FALSE)</f>
        <v>Male</v>
      </c>
      <c r="Q288" s="7">
        <f>VLOOKUP(A288,'New Data'!A:E,3,FALSE)</f>
        <v>34</v>
      </c>
      <c r="R288" s="7" t="str">
        <f>VLOOKUP(A288,'New Data'!A:E,4,FALSE)</f>
        <v>Mississippi</v>
      </c>
      <c r="S288" s="9">
        <f>VLOOKUP(A288,'New Data'!A:E,5,FALSE)</f>
        <v>44996</v>
      </c>
      <c r="T288" s="10">
        <f t="shared" si="3"/>
        <v>137.2846863</v>
      </c>
      <c r="U288" s="11">
        <f t="shared" si="4"/>
        <v>0.003035255662</v>
      </c>
      <c r="V288" s="12">
        <f t="shared" si="5"/>
        <v>6.887191619</v>
      </c>
      <c r="W288" s="10">
        <f t="shared" si="6"/>
        <v>20.90438736</v>
      </c>
      <c r="X288" s="11">
        <f t="shared" si="7"/>
        <v>0.05016722408</v>
      </c>
      <c r="Y288" s="11"/>
    </row>
    <row r="289">
      <c r="A289" s="7" t="str">
        <f t="shared" si="1"/>
        <v>XLDQB0289S</v>
      </c>
      <c r="B289" s="2" t="s">
        <v>1476</v>
      </c>
      <c r="C289" s="7" t="s">
        <v>3139</v>
      </c>
      <c r="D289" s="7" t="str">
        <f t="shared" si="2"/>
        <v>300x250 </v>
      </c>
      <c r="E289" s="2" t="s">
        <v>1332</v>
      </c>
      <c r="F289" s="2" t="s">
        <v>66</v>
      </c>
      <c r="G289" s="8" t="s">
        <v>57</v>
      </c>
      <c r="H289" s="2" t="s">
        <v>62</v>
      </c>
      <c r="I289" s="2" t="s">
        <v>31</v>
      </c>
      <c r="J289" s="2">
        <v>14922.0</v>
      </c>
      <c r="K289" s="2">
        <v>99.0</v>
      </c>
      <c r="L289" s="2">
        <v>10713.0</v>
      </c>
      <c r="M289" s="2">
        <v>13992.0</v>
      </c>
      <c r="N289" s="2">
        <v>5.0</v>
      </c>
      <c r="O289" s="3">
        <v>1578.876432</v>
      </c>
      <c r="P289" s="7" t="str">
        <f>VLOOKUP(A289,'New Data'!A:E,2,FALSE)</f>
        <v>Male</v>
      </c>
      <c r="Q289" s="7">
        <f>VLOOKUP(A289,'New Data'!A:E,3,FALSE)</f>
        <v>48</v>
      </c>
      <c r="R289" s="7" t="str">
        <f>VLOOKUP(A289,'New Data'!A:E,4,FALSE)</f>
        <v>California</v>
      </c>
      <c r="S289" s="9">
        <f>VLOOKUP(A289,'New Data'!A:E,5,FALSE)</f>
        <v>45193</v>
      </c>
      <c r="T289" s="10">
        <f t="shared" si="3"/>
        <v>315.7752864</v>
      </c>
      <c r="U289" s="11">
        <f t="shared" si="4"/>
        <v>0.006634499397</v>
      </c>
      <c r="V289" s="12">
        <f t="shared" si="5"/>
        <v>15.94824679</v>
      </c>
      <c r="W289" s="10">
        <f t="shared" si="6"/>
        <v>105.8086337</v>
      </c>
      <c r="X289" s="11">
        <f t="shared" si="7"/>
        <v>0.05050505051</v>
      </c>
      <c r="Y289" s="11"/>
    </row>
    <row r="290">
      <c r="A290" s="7" t="str">
        <f t="shared" si="1"/>
        <v>YHRWV5518Y</v>
      </c>
      <c r="B290" s="2" t="s">
        <v>1473</v>
      </c>
      <c r="C290" s="7" t="s">
        <v>3141</v>
      </c>
      <c r="D290" s="7" t="str">
        <f t="shared" si="2"/>
        <v>320x50 </v>
      </c>
      <c r="E290" s="2" t="s">
        <v>1475</v>
      </c>
      <c r="F290" s="2" t="s">
        <v>28</v>
      </c>
      <c r="G290" s="8" t="s">
        <v>483</v>
      </c>
      <c r="H290" s="2" t="s">
        <v>30</v>
      </c>
      <c r="I290" s="2" t="s">
        <v>31</v>
      </c>
      <c r="J290" s="2">
        <v>17752.0</v>
      </c>
      <c r="K290" s="2">
        <v>98.0</v>
      </c>
      <c r="L290" s="2">
        <v>5855.0</v>
      </c>
      <c r="M290" s="2">
        <v>15753.0</v>
      </c>
      <c r="N290" s="2">
        <v>5.0</v>
      </c>
      <c r="O290" s="3">
        <v>2200.297094</v>
      </c>
      <c r="P290" s="7" t="str">
        <f>VLOOKUP(A290,'New Data'!A:E,2,FALSE)</f>
        <v>Female</v>
      </c>
      <c r="Q290" s="7">
        <f>VLOOKUP(A290,'New Data'!A:E,3,FALSE)</f>
        <v>25</v>
      </c>
      <c r="R290" s="7" t="str">
        <f>VLOOKUP(A290,'New Data'!A:E,4,FALSE)</f>
        <v>New Mexico</v>
      </c>
      <c r="S290" s="9">
        <f>VLOOKUP(A290,'New Data'!A:E,5,FALSE)</f>
        <v>45199</v>
      </c>
      <c r="T290" s="10">
        <f t="shared" si="3"/>
        <v>440.0594188</v>
      </c>
      <c r="U290" s="11">
        <f t="shared" si="4"/>
        <v>0.005520504732</v>
      </c>
      <c r="V290" s="12">
        <f t="shared" si="5"/>
        <v>22.45201116</v>
      </c>
      <c r="W290" s="10">
        <f t="shared" si="6"/>
        <v>123.9464339</v>
      </c>
      <c r="X290" s="11">
        <f t="shared" si="7"/>
        <v>0.05102040816</v>
      </c>
      <c r="Y290" s="11"/>
    </row>
    <row r="291">
      <c r="A291" s="7" t="str">
        <f t="shared" si="1"/>
        <v>YDBMK6388L</v>
      </c>
      <c r="B291" s="2" t="s">
        <v>1471</v>
      </c>
      <c r="C291" s="7" t="s">
        <v>3133</v>
      </c>
      <c r="D291" s="7" t="str">
        <f t="shared" si="2"/>
        <v>320x50 </v>
      </c>
      <c r="E291" s="2" t="s">
        <v>156</v>
      </c>
      <c r="F291" s="2" t="s">
        <v>28</v>
      </c>
      <c r="G291" s="8" t="s">
        <v>689</v>
      </c>
      <c r="H291" s="2" t="s">
        <v>135</v>
      </c>
      <c r="I291" s="2" t="s">
        <v>31</v>
      </c>
      <c r="J291" s="2">
        <v>183230.0</v>
      </c>
      <c r="K291" s="2">
        <v>666.0</v>
      </c>
      <c r="L291" s="2">
        <v>155260.0</v>
      </c>
      <c r="M291" s="2">
        <v>169583.0</v>
      </c>
      <c r="N291" s="2">
        <v>34.0</v>
      </c>
      <c r="O291" s="3">
        <v>7863.469709</v>
      </c>
      <c r="P291" s="7" t="str">
        <f>VLOOKUP(A291,'New Data'!A:E,2,FALSE)</f>
        <v>Female</v>
      </c>
      <c r="Q291" s="7">
        <f>VLOOKUP(A291,'New Data'!A:E,3,FALSE)</f>
        <v>54</v>
      </c>
      <c r="R291" s="7" t="str">
        <f>VLOOKUP(A291,'New Data'!A:E,4,FALSE)</f>
        <v>Alaska</v>
      </c>
      <c r="S291" s="9">
        <f>VLOOKUP(A291,'New Data'!A:E,5,FALSE)</f>
        <v>45433</v>
      </c>
      <c r="T291" s="10">
        <f t="shared" si="3"/>
        <v>231.2785209</v>
      </c>
      <c r="U291" s="11">
        <f t="shared" si="4"/>
        <v>0.003634775965</v>
      </c>
      <c r="V291" s="12">
        <f t="shared" si="5"/>
        <v>11.80701158</v>
      </c>
      <c r="W291" s="10">
        <f t="shared" si="6"/>
        <v>42.91584189</v>
      </c>
      <c r="X291" s="11">
        <f t="shared" si="7"/>
        <v>0.05105105105</v>
      </c>
      <c r="Y291" s="11"/>
    </row>
    <row r="292">
      <c r="A292" s="7" t="str">
        <f t="shared" si="1"/>
        <v>FPSKP7757U</v>
      </c>
      <c r="B292" s="2" t="s">
        <v>1468</v>
      </c>
      <c r="C292" s="7" t="s">
        <v>3145</v>
      </c>
      <c r="D292" s="7" t="str">
        <f t="shared" si="2"/>
        <v>300x50 </v>
      </c>
      <c r="E292" s="2" t="s">
        <v>1470</v>
      </c>
      <c r="F292" s="2" t="s">
        <v>66</v>
      </c>
      <c r="G292" s="8" t="s">
        <v>334</v>
      </c>
      <c r="H292" s="2" t="s">
        <v>30</v>
      </c>
      <c r="I292" s="2" t="s">
        <v>31</v>
      </c>
      <c r="J292" s="2">
        <v>58938.0</v>
      </c>
      <c r="K292" s="2">
        <v>175.0</v>
      </c>
      <c r="L292" s="2">
        <v>41861.0</v>
      </c>
      <c r="M292" s="2">
        <v>55929.0</v>
      </c>
      <c r="N292" s="2">
        <v>9.0</v>
      </c>
      <c r="O292" s="3">
        <v>4881.198269</v>
      </c>
      <c r="P292" s="7" t="str">
        <f>VLOOKUP(A292,'New Data'!A:E,2,FALSE)</f>
        <v>Male</v>
      </c>
      <c r="Q292" s="7">
        <f>VLOOKUP(A292,'New Data'!A:E,3,FALSE)</f>
        <v>19</v>
      </c>
      <c r="R292" s="7" t="str">
        <f>VLOOKUP(A292,'New Data'!A:E,4,FALSE)</f>
        <v>Nevada</v>
      </c>
      <c r="S292" s="9">
        <f>VLOOKUP(A292,'New Data'!A:E,5,FALSE)</f>
        <v>45102</v>
      </c>
      <c r="T292" s="10">
        <f t="shared" si="3"/>
        <v>542.3553632</v>
      </c>
      <c r="U292" s="11">
        <f t="shared" si="4"/>
        <v>0.002969221894</v>
      </c>
      <c r="V292" s="12">
        <f t="shared" si="5"/>
        <v>27.89256154</v>
      </c>
      <c r="W292" s="10">
        <f t="shared" si="6"/>
        <v>82.8192044</v>
      </c>
      <c r="X292" s="11">
        <f t="shared" si="7"/>
        <v>0.05142857143</v>
      </c>
      <c r="Y292" s="11"/>
    </row>
    <row r="293">
      <c r="A293" s="7" t="str">
        <f t="shared" si="1"/>
        <v>PPOHQ6538L</v>
      </c>
      <c r="B293" s="2" t="s">
        <v>1465</v>
      </c>
      <c r="C293" s="7" t="s">
        <v>3153</v>
      </c>
      <c r="D293" s="7" t="str">
        <f t="shared" si="2"/>
        <v>300x50 </v>
      </c>
      <c r="E293" s="2" t="s">
        <v>1467</v>
      </c>
      <c r="F293" s="2" t="s">
        <v>41</v>
      </c>
      <c r="G293" s="8" t="s">
        <v>165</v>
      </c>
      <c r="H293" s="2" t="s">
        <v>48</v>
      </c>
      <c r="I293" s="2" t="s">
        <v>31</v>
      </c>
      <c r="J293" s="2">
        <v>69722.0</v>
      </c>
      <c r="K293" s="2">
        <v>194.0</v>
      </c>
      <c r="L293" s="2">
        <v>40640.0</v>
      </c>
      <c r="M293" s="2">
        <v>64819.0</v>
      </c>
      <c r="N293" s="2">
        <v>10.0</v>
      </c>
      <c r="O293" s="3">
        <v>1667.655895</v>
      </c>
      <c r="P293" s="7" t="str">
        <f>VLOOKUP(A293,'New Data'!A:E,2,FALSE)</f>
        <v>Female</v>
      </c>
      <c r="Q293" s="7">
        <f>VLOOKUP(A293,'New Data'!A:E,3,FALSE)</f>
        <v>46</v>
      </c>
      <c r="R293" s="7" t="str">
        <f>VLOOKUP(A293,'New Data'!A:E,4,FALSE)</f>
        <v>Louisiana</v>
      </c>
      <c r="S293" s="9">
        <f>VLOOKUP(A293,'New Data'!A:E,5,FALSE)</f>
        <v>45040</v>
      </c>
      <c r="T293" s="10">
        <f t="shared" si="3"/>
        <v>166.7655895</v>
      </c>
      <c r="U293" s="11">
        <f t="shared" si="4"/>
        <v>0.002782478988</v>
      </c>
      <c r="V293" s="12">
        <f t="shared" si="5"/>
        <v>8.596164407</v>
      </c>
      <c r="W293" s="10">
        <f t="shared" si="6"/>
        <v>23.91864684</v>
      </c>
      <c r="X293" s="11">
        <f t="shared" si="7"/>
        <v>0.05154639175</v>
      </c>
      <c r="Y293" s="11"/>
    </row>
    <row r="294">
      <c r="A294" s="7" t="str">
        <f t="shared" si="1"/>
        <v>CAHYG3981W</v>
      </c>
      <c r="B294" s="2" t="s">
        <v>1462</v>
      </c>
      <c r="C294" s="7" t="s">
        <v>459</v>
      </c>
      <c r="D294" s="7" t="str">
        <f t="shared" si="2"/>
        <v>320x50 </v>
      </c>
      <c r="E294" s="2" t="s">
        <v>1464</v>
      </c>
      <c r="F294" s="2" t="s">
        <v>36</v>
      </c>
      <c r="G294" s="8" t="s">
        <v>151</v>
      </c>
      <c r="H294" s="2" t="s">
        <v>48</v>
      </c>
      <c r="I294" s="2" t="s">
        <v>31</v>
      </c>
      <c r="J294" s="2">
        <v>35178.0</v>
      </c>
      <c r="K294" s="2">
        <v>155.0</v>
      </c>
      <c r="L294" s="2">
        <v>23374.0</v>
      </c>
      <c r="M294" s="2">
        <v>33779.0</v>
      </c>
      <c r="N294" s="2">
        <v>8.0</v>
      </c>
      <c r="O294" s="3">
        <v>5738.809089</v>
      </c>
      <c r="P294" s="7" t="str">
        <f>VLOOKUP(A294,'New Data'!A:E,2,FALSE)</f>
        <v>Female</v>
      </c>
      <c r="Q294" s="7">
        <f>VLOOKUP(A294,'New Data'!A:E,3,FALSE)</f>
        <v>19</v>
      </c>
      <c r="R294" s="7" t="str">
        <f>VLOOKUP(A294,'New Data'!A:E,4,FALSE)</f>
        <v>New Jersey</v>
      </c>
      <c r="S294" s="9">
        <f>VLOOKUP(A294,'New Data'!A:E,5,FALSE)</f>
        <v>45239</v>
      </c>
      <c r="T294" s="10">
        <f t="shared" si="3"/>
        <v>717.3511361</v>
      </c>
      <c r="U294" s="11">
        <f t="shared" si="4"/>
        <v>0.004406162943</v>
      </c>
      <c r="V294" s="12">
        <f t="shared" si="5"/>
        <v>37.02457477</v>
      </c>
      <c r="W294" s="10">
        <f t="shared" si="6"/>
        <v>163.1363093</v>
      </c>
      <c r="X294" s="11">
        <f t="shared" si="7"/>
        <v>0.05161290323</v>
      </c>
      <c r="Y294" s="11"/>
    </row>
    <row r="295">
      <c r="A295" s="7" t="str">
        <f t="shared" si="1"/>
        <v>FEICG0482L</v>
      </c>
      <c r="B295" s="2" t="s">
        <v>1453</v>
      </c>
      <c r="C295" s="7" t="s">
        <v>3153</v>
      </c>
      <c r="D295" s="7" t="str">
        <f t="shared" si="2"/>
        <v>300x250 </v>
      </c>
      <c r="E295" s="2" t="s">
        <v>996</v>
      </c>
      <c r="F295" s="2" t="s">
        <v>28</v>
      </c>
      <c r="G295" s="8" t="s">
        <v>1455</v>
      </c>
      <c r="H295" s="2" t="s">
        <v>71</v>
      </c>
      <c r="I295" s="2" t="s">
        <v>31</v>
      </c>
      <c r="J295" s="2">
        <v>13823.0</v>
      </c>
      <c r="K295" s="2">
        <v>58.0</v>
      </c>
      <c r="L295" s="2">
        <v>10671.0</v>
      </c>
      <c r="M295" s="2">
        <v>12937.0</v>
      </c>
      <c r="N295" s="2">
        <v>3.0</v>
      </c>
      <c r="O295" s="3">
        <v>1574.709734</v>
      </c>
      <c r="P295" s="7" t="str">
        <f>VLOOKUP(A295,'New Data'!A:E,2,FALSE)</f>
        <v>Male</v>
      </c>
      <c r="Q295" s="7">
        <f>VLOOKUP(A295,'New Data'!A:E,3,FALSE)</f>
        <v>41</v>
      </c>
      <c r="R295" s="7" t="str">
        <f>VLOOKUP(A295,'New Data'!A:E,4,FALSE)</f>
        <v>Missouri</v>
      </c>
      <c r="S295" s="9">
        <f>VLOOKUP(A295,'New Data'!A:E,5,FALSE)</f>
        <v>45385</v>
      </c>
      <c r="T295" s="10">
        <f t="shared" si="3"/>
        <v>524.9032447</v>
      </c>
      <c r="U295" s="11">
        <f t="shared" si="4"/>
        <v>0.004195905375</v>
      </c>
      <c r="V295" s="12">
        <f t="shared" si="5"/>
        <v>27.15016783</v>
      </c>
      <c r="W295" s="10">
        <f t="shared" si="6"/>
        <v>113.9195351</v>
      </c>
      <c r="X295" s="11">
        <f t="shared" si="7"/>
        <v>0.05172413793</v>
      </c>
      <c r="Y295" s="11"/>
    </row>
    <row r="296">
      <c r="A296" s="7" t="str">
        <f t="shared" si="1"/>
        <v>KUECC7597O</v>
      </c>
      <c r="B296" s="2" t="s">
        <v>1459</v>
      </c>
      <c r="C296" s="7" t="s">
        <v>3133</v>
      </c>
      <c r="D296" s="7" t="str">
        <f t="shared" si="2"/>
        <v>320x50 </v>
      </c>
      <c r="E296" s="2" t="s">
        <v>1461</v>
      </c>
      <c r="F296" s="2" t="s">
        <v>66</v>
      </c>
      <c r="G296" s="8" t="s">
        <v>334</v>
      </c>
      <c r="H296" s="2" t="s">
        <v>48</v>
      </c>
      <c r="I296" s="2" t="s">
        <v>31</v>
      </c>
      <c r="J296" s="2">
        <v>69523.0</v>
      </c>
      <c r="K296" s="2">
        <v>174.0</v>
      </c>
      <c r="L296" s="2">
        <v>48273.0</v>
      </c>
      <c r="M296" s="2">
        <v>65800.0</v>
      </c>
      <c r="N296" s="2">
        <v>9.0</v>
      </c>
      <c r="O296" s="3">
        <v>2649.997803</v>
      </c>
      <c r="P296" s="7" t="str">
        <f>VLOOKUP(A296,'New Data'!A:E,2,FALSE)</f>
        <v>Female</v>
      </c>
      <c r="Q296" s="7">
        <f>VLOOKUP(A296,'New Data'!A:E,3,FALSE)</f>
        <v>59</v>
      </c>
      <c r="R296" s="7" t="str">
        <f>VLOOKUP(A296,'New Data'!A:E,4,FALSE)</f>
        <v>Wyoming</v>
      </c>
      <c r="S296" s="9">
        <f>VLOOKUP(A296,'New Data'!A:E,5,FALSE)</f>
        <v>45398</v>
      </c>
      <c r="T296" s="10">
        <f t="shared" si="3"/>
        <v>294.4442003</v>
      </c>
      <c r="U296" s="11">
        <f t="shared" si="4"/>
        <v>0.002502768868</v>
      </c>
      <c r="V296" s="12">
        <f t="shared" si="5"/>
        <v>15.22987243</v>
      </c>
      <c r="W296" s="10">
        <f t="shared" si="6"/>
        <v>38.11685058</v>
      </c>
      <c r="X296" s="11">
        <f t="shared" si="7"/>
        <v>0.05172413793</v>
      </c>
      <c r="Y296" s="11"/>
    </row>
    <row r="297">
      <c r="A297" s="7" t="str">
        <f t="shared" si="1"/>
        <v>BYVML5268P</v>
      </c>
      <c r="B297" s="2" t="s">
        <v>1456</v>
      </c>
      <c r="C297" s="7" t="s">
        <v>2202</v>
      </c>
      <c r="D297" s="7" t="str">
        <f t="shared" si="2"/>
        <v>320x50 </v>
      </c>
      <c r="E297" s="2" t="s">
        <v>1458</v>
      </c>
      <c r="F297" s="2" t="s">
        <v>28</v>
      </c>
      <c r="G297" s="8" t="s">
        <v>894</v>
      </c>
      <c r="H297" s="2" t="s">
        <v>30</v>
      </c>
      <c r="I297" s="2" t="s">
        <v>31</v>
      </c>
      <c r="J297" s="2">
        <v>9709.0</v>
      </c>
      <c r="K297" s="2">
        <v>58.0</v>
      </c>
      <c r="L297" s="2">
        <v>3339.0</v>
      </c>
      <c r="M297" s="2">
        <v>7891.0</v>
      </c>
      <c r="N297" s="2">
        <v>3.0</v>
      </c>
      <c r="O297" s="3">
        <v>6994.085353</v>
      </c>
      <c r="P297" s="7" t="str">
        <f>VLOOKUP(A297,'New Data'!A:E,2,FALSE)</f>
        <v>Female</v>
      </c>
      <c r="Q297" s="7">
        <f>VLOOKUP(A297,'New Data'!A:E,3,FALSE)</f>
        <v>47</v>
      </c>
      <c r="R297" s="7" t="str">
        <f>VLOOKUP(A297,'New Data'!A:E,4,FALSE)</f>
        <v>Rhode Island</v>
      </c>
      <c r="S297" s="9">
        <f>VLOOKUP(A297,'New Data'!A:E,5,FALSE)</f>
        <v>45378</v>
      </c>
      <c r="T297" s="10">
        <f t="shared" si="3"/>
        <v>2331.361784</v>
      </c>
      <c r="U297" s="11">
        <f t="shared" si="4"/>
        <v>0.005973838706</v>
      </c>
      <c r="V297" s="12">
        <f t="shared" si="5"/>
        <v>120.5876785</v>
      </c>
      <c r="W297" s="10">
        <f t="shared" si="6"/>
        <v>720.3713413</v>
      </c>
      <c r="X297" s="11">
        <f t="shared" si="7"/>
        <v>0.05172413793</v>
      </c>
      <c r="Y297" s="11"/>
    </row>
    <row r="298">
      <c r="A298" s="7" t="str">
        <f t="shared" si="1"/>
        <v>VKGWM6447J</v>
      </c>
      <c r="B298" s="2" t="s">
        <v>1450</v>
      </c>
      <c r="C298" s="7" t="s">
        <v>3157</v>
      </c>
      <c r="D298" s="7" t="str">
        <f t="shared" si="2"/>
        <v>300x250 </v>
      </c>
      <c r="E298" s="2" t="s">
        <v>1452</v>
      </c>
      <c r="F298" s="2" t="s">
        <v>36</v>
      </c>
      <c r="G298" s="8" t="s">
        <v>263</v>
      </c>
      <c r="H298" s="2" t="s">
        <v>30</v>
      </c>
      <c r="I298" s="2" t="s">
        <v>31</v>
      </c>
      <c r="J298" s="2">
        <v>92806.0</v>
      </c>
      <c r="K298" s="2">
        <v>212.0</v>
      </c>
      <c r="L298" s="2">
        <v>67534.0</v>
      </c>
      <c r="M298" s="2">
        <v>85013.0</v>
      </c>
      <c r="N298" s="2">
        <v>11.0</v>
      </c>
      <c r="O298" s="3">
        <v>1579.379602</v>
      </c>
      <c r="P298" s="7" t="str">
        <f>VLOOKUP(A298,'New Data'!A:E,2,FALSE)</f>
        <v>Female</v>
      </c>
      <c r="Q298" s="7">
        <f>VLOOKUP(A298,'New Data'!A:E,3,FALSE)</f>
        <v>36</v>
      </c>
      <c r="R298" s="7" t="str">
        <f>VLOOKUP(A298,'New Data'!A:E,4,FALSE)</f>
        <v>Indiana</v>
      </c>
      <c r="S298" s="9">
        <f>VLOOKUP(A298,'New Data'!A:E,5,FALSE)</f>
        <v>45565</v>
      </c>
      <c r="T298" s="10">
        <f t="shared" si="3"/>
        <v>143.5799638</v>
      </c>
      <c r="U298" s="11">
        <f t="shared" si="4"/>
        <v>0.002284335065</v>
      </c>
      <c r="V298" s="12">
        <f t="shared" si="5"/>
        <v>7.449903783</v>
      </c>
      <c r="W298" s="10">
        <f t="shared" si="6"/>
        <v>17.01807644</v>
      </c>
      <c r="X298" s="11">
        <f t="shared" si="7"/>
        <v>0.05188679245</v>
      </c>
      <c r="Y298" s="11"/>
    </row>
    <row r="299">
      <c r="A299" s="7" t="str">
        <f t="shared" si="1"/>
        <v>KVFZR5846U</v>
      </c>
      <c r="B299" s="2" t="s">
        <v>1448</v>
      </c>
      <c r="C299" s="7" t="s">
        <v>3135</v>
      </c>
      <c r="D299" s="7" t="str">
        <f t="shared" si="2"/>
        <v>300x250 </v>
      </c>
      <c r="E299" s="2" t="s">
        <v>1045</v>
      </c>
      <c r="F299" s="2" t="s">
        <v>66</v>
      </c>
      <c r="G299" s="8" t="s">
        <v>211</v>
      </c>
      <c r="H299" s="2" t="s">
        <v>71</v>
      </c>
      <c r="I299" s="2" t="s">
        <v>43</v>
      </c>
      <c r="J299" s="2">
        <v>94340.0</v>
      </c>
      <c r="K299" s="2">
        <v>250.0</v>
      </c>
      <c r="L299" s="2">
        <v>16955.0</v>
      </c>
      <c r="M299" s="2">
        <v>76971.0</v>
      </c>
      <c r="N299" s="2">
        <v>13.0</v>
      </c>
      <c r="O299" s="3">
        <v>1517.244377</v>
      </c>
      <c r="P299" s="7" t="str">
        <f>VLOOKUP(A299,'New Data'!A:E,2,FALSE)</f>
        <v>Female</v>
      </c>
      <c r="Q299" s="7">
        <f>VLOOKUP(A299,'New Data'!A:E,3,FALSE)</f>
        <v>31</v>
      </c>
      <c r="R299" s="7" t="str">
        <f>VLOOKUP(A299,'New Data'!A:E,4,FALSE)</f>
        <v>Idaho</v>
      </c>
      <c r="S299" s="9">
        <f>VLOOKUP(A299,'New Data'!A:E,5,FALSE)</f>
        <v>45475</v>
      </c>
      <c r="T299" s="10">
        <f t="shared" si="3"/>
        <v>116.7111059</v>
      </c>
      <c r="U299" s="11">
        <f t="shared" si="4"/>
        <v>0.0026499894</v>
      </c>
      <c r="V299" s="12">
        <f t="shared" si="5"/>
        <v>6.068977508</v>
      </c>
      <c r="W299" s="10">
        <f t="shared" si="6"/>
        <v>16.08272607</v>
      </c>
      <c r="X299" s="11">
        <f t="shared" si="7"/>
        <v>0.052</v>
      </c>
      <c r="Y299" s="11"/>
    </row>
    <row r="300">
      <c r="A300" s="7" t="str">
        <f t="shared" si="1"/>
        <v>ZONZT0469Y</v>
      </c>
      <c r="B300" s="2" t="s">
        <v>1445</v>
      </c>
      <c r="C300" s="7" t="s">
        <v>3139</v>
      </c>
      <c r="D300" s="7" t="str">
        <f t="shared" si="2"/>
        <v>320x50 </v>
      </c>
      <c r="E300" s="2" t="s">
        <v>1447</v>
      </c>
      <c r="F300" s="2" t="s">
        <v>41</v>
      </c>
      <c r="G300" s="8" t="s">
        <v>737</v>
      </c>
      <c r="H300" s="2" t="s">
        <v>48</v>
      </c>
      <c r="I300" s="2" t="s">
        <v>31</v>
      </c>
      <c r="J300" s="2">
        <v>10707.0</v>
      </c>
      <c r="K300" s="2">
        <v>57.0</v>
      </c>
      <c r="L300" s="2">
        <v>6300.0</v>
      </c>
      <c r="M300" s="2">
        <v>10089.0</v>
      </c>
      <c r="N300" s="2">
        <v>3.0</v>
      </c>
      <c r="O300" s="3">
        <v>1603.859264</v>
      </c>
      <c r="P300" s="7" t="str">
        <f>VLOOKUP(A300,'New Data'!A:E,2,FALSE)</f>
        <v>Male</v>
      </c>
      <c r="Q300" s="7">
        <f>VLOOKUP(A300,'New Data'!A:E,3,FALSE)</f>
        <v>21</v>
      </c>
      <c r="R300" s="7" t="str">
        <f>VLOOKUP(A300,'New Data'!A:E,4,FALSE)</f>
        <v>Arkansas</v>
      </c>
      <c r="S300" s="9">
        <f>VLOOKUP(A300,'New Data'!A:E,5,FALSE)</f>
        <v>45547</v>
      </c>
      <c r="T300" s="10">
        <f t="shared" si="3"/>
        <v>534.6197547</v>
      </c>
      <c r="U300" s="11">
        <f t="shared" si="4"/>
        <v>0.005323620062</v>
      </c>
      <c r="V300" s="12">
        <f t="shared" si="5"/>
        <v>28.13788182</v>
      </c>
      <c r="W300" s="10">
        <f t="shared" si="6"/>
        <v>149.7953922</v>
      </c>
      <c r="X300" s="11">
        <f t="shared" si="7"/>
        <v>0.05263157895</v>
      </c>
      <c r="Y300" s="11"/>
    </row>
    <row r="301">
      <c r="A301" s="7" t="str">
        <f t="shared" si="1"/>
        <v>JIEVO9973J</v>
      </c>
      <c r="B301" s="2" t="s">
        <v>1442</v>
      </c>
      <c r="C301" s="7" t="s">
        <v>3151</v>
      </c>
      <c r="D301" s="7" t="str">
        <f t="shared" si="2"/>
        <v>320x50 </v>
      </c>
      <c r="E301" s="2" t="s">
        <v>1444</v>
      </c>
      <c r="F301" s="2" t="s">
        <v>41</v>
      </c>
      <c r="G301" s="8" t="s">
        <v>165</v>
      </c>
      <c r="H301" s="2" t="s">
        <v>71</v>
      </c>
      <c r="I301" s="2" t="s">
        <v>31</v>
      </c>
      <c r="J301" s="2">
        <v>122086.0</v>
      </c>
      <c r="K301" s="2">
        <v>299.0</v>
      </c>
      <c r="L301" s="2">
        <v>82898.0</v>
      </c>
      <c r="M301" s="2">
        <v>116235.0</v>
      </c>
      <c r="N301" s="2">
        <v>16.0</v>
      </c>
      <c r="O301" s="3">
        <v>7663.695294</v>
      </c>
      <c r="P301" s="7" t="str">
        <f>VLOOKUP(A301,'New Data'!A:E,2,FALSE)</f>
        <v>Male</v>
      </c>
      <c r="Q301" s="7">
        <f>VLOOKUP(A301,'New Data'!A:E,3,FALSE)</f>
        <v>30</v>
      </c>
      <c r="R301" s="7" t="str">
        <f>VLOOKUP(A301,'New Data'!A:E,4,FALSE)</f>
        <v>Kentucky</v>
      </c>
      <c r="S301" s="9">
        <f>VLOOKUP(A301,'New Data'!A:E,5,FALSE)</f>
        <v>45350</v>
      </c>
      <c r="T301" s="10">
        <f t="shared" si="3"/>
        <v>478.9809559</v>
      </c>
      <c r="U301" s="11">
        <f t="shared" si="4"/>
        <v>0.002449093262</v>
      </c>
      <c r="V301" s="12">
        <f t="shared" si="5"/>
        <v>25.63108794</v>
      </c>
      <c r="W301" s="10">
        <f t="shared" si="6"/>
        <v>62.77292477</v>
      </c>
      <c r="X301" s="11">
        <f t="shared" si="7"/>
        <v>0.05351170569</v>
      </c>
      <c r="Y301" s="11"/>
    </row>
    <row r="302">
      <c r="A302" s="7" t="str">
        <f t="shared" si="1"/>
        <v>FAMYP0995M</v>
      </c>
      <c r="B302" s="2" t="s">
        <v>1435</v>
      </c>
      <c r="C302" s="7" t="s">
        <v>3153</v>
      </c>
      <c r="D302" s="7" t="str">
        <f t="shared" si="2"/>
        <v>320x50 </v>
      </c>
      <c r="E302" s="2" t="s">
        <v>1437</v>
      </c>
      <c r="F302" s="2" t="s">
        <v>41</v>
      </c>
      <c r="G302" s="8" t="s">
        <v>1438</v>
      </c>
      <c r="H302" s="2" t="s">
        <v>234</v>
      </c>
      <c r="I302" s="2" t="s">
        <v>31</v>
      </c>
      <c r="J302" s="2">
        <v>16288.0</v>
      </c>
      <c r="K302" s="2">
        <v>56.0</v>
      </c>
      <c r="L302" s="2">
        <v>5304.0</v>
      </c>
      <c r="M302" s="2">
        <v>10731.0</v>
      </c>
      <c r="N302" s="2">
        <v>3.0</v>
      </c>
      <c r="O302" s="3">
        <v>2030.142709</v>
      </c>
      <c r="P302" s="7" t="str">
        <f>VLOOKUP(A302,'New Data'!A:E,2,FALSE)</f>
        <v>Male</v>
      </c>
      <c r="Q302" s="7">
        <f>VLOOKUP(A302,'New Data'!A:E,3,FALSE)</f>
        <v>42</v>
      </c>
      <c r="R302" s="7" t="str">
        <f>VLOOKUP(A302,'New Data'!A:E,4,FALSE)</f>
        <v>New Jersey</v>
      </c>
      <c r="S302" s="9">
        <f>VLOOKUP(A302,'New Data'!A:E,5,FALSE)</f>
        <v>45418</v>
      </c>
      <c r="T302" s="10">
        <f t="shared" si="3"/>
        <v>676.7142363</v>
      </c>
      <c r="U302" s="11">
        <f t="shared" si="4"/>
        <v>0.003438113949</v>
      </c>
      <c r="V302" s="12">
        <f t="shared" si="5"/>
        <v>36.25254838</v>
      </c>
      <c r="W302" s="10">
        <f t="shared" si="6"/>
        <v>124.6403923</v>
      </c>
      <c r="X302" s="11">
        <f t="shared" si="7"/>
        <v>0.05357142857</v>
      </c>
      <c r="Y302" s="11"/>
    </row>
    <row r="303">
      <c r="A303" s="7" t="str">
        <f t="shared" si="1"/>
        <v>YSCFB3523B</v>
      </c>
      <c r="B303" s="2" t="s">
        <v>1439</v>
      </c>
      <c r="C303" s="7" t="s">
        <v>3133</v>
      </c>
      <c r="D303" s="7" t="str">
        <f t="shared" si="2"/>
        <v>300x250 </v>
      </c>
      <c r="E303" s="2" t="s">
        <v>1441</v>
      </c>
      <c r="F303" s="2" t="s">
        <v>36</v>
      </c>
      <c r="G303" s="8" t="s">
        <v>677</v>
      </c>
      <c r="H303" s="2" t="s">
        <v>212</v>
      </c>
      <c r="I303" s="2" t="s">
        <v>53</v>
      </c>
      <c r="J303" s="2">
        <v>21143.0</v>
      </c>
      <c r="K303" s="2">
        <v>56.0</v>
      </c>
      <c r="L303" s="2">
        <v>3798.0</v>
      </c>
      <c r="M303" s="2">
        <v>19588.0</v>
      </c>
      <c r="N303" s="2">
        <v>3.0</v>
      </c>
      <c r="O303" s="3">
        <v>1500.41822</v>
      </c>
      <c r="P303" s="7" t="str">
        <f>VLOOKUP(A303,'New Data'!A:E,2,FALSE)</f>
        <v>Female</v>
      </c>
      <c r="Q303" s="7">
        <f>VLOOKUP(A303,'New Data'!A:E,3,FALSE)</f>
        <v>29</v>
      </c>
      <c r="R303" s="7" t="str">
        <f>VLOOKUP(A303,'New Data'!A:E,4,FALSE)</f>
        <v>Wyoming</v>
      </c>
      <c r="S303" s="9">
        <f>VLOOKUP(A303,'New Data'!A:E,5,FALSE)</f>
        <v>44965</v>
      </c>
      <c r="T303" s="10">
        <f t="shared" si="3"/>
        <v>500.1394067</v>
      </c>
      <c r="U303" s="11">
        <f t="shared" si="4"/>
        <v>0.002648630752</v>
      </c>
      <c r="V303" s="12">
        <f t="shared" si="5"/>
        <v>26.7931825</v>
      </c>
      <c r="W303" s="10">
        <f t="shared" si="6"/>
        <v>70.96524713</v>
      </c>
      <c r="X303" s="11">
        <f t="shared" si="7"/>
        <v>0.05357142857</v>
      </c>
      <c r="Y303" s="11"/>
    </row>
    <row r="304">
      <c r="A304" s="7" t="str">
        <f t="shared" si="1"/>
        <v>ETYCF9135S</v>
      </c>
      <c r="B304" s="2" t="s">
        <v>1432</v>
      </c>
      <c r="C304" s="7" t="s">
        <v>3133</v>
      </c>
      <c r="D304" s="7" t="str">
        <f t="shared" si="2"/>
        <v>320x50 </v>
      </c>
      <c r="E304" s="2" t="s">
        <v>1434</v>
      </c>
      <c r="F304" s="2" t="s">
        <v>28</v>
      </c>
      <c r="G304" s="8" t="s">
        <v>1229</v>
      </c>
      <c r="H304" s="2" t="s">
        <v>89</v>
      </c>
      <c r="I304" s="2" t="s">
        <v>31</v>
      </c>
      <c r="J304" s="2">
        <v>115673.0</v>
      </c>
      <c r="K304" s="2">
        <v>410.0</v>
      </c>
      <c r="L304" s="2">
        <v>52475.0</v>
      </c>
      <c r="M304" s="2">
        <v>97166.0</v>
      </c>
      <c r="N304" s="2">
        <v>22.0</v>
      </c>
      <c r="O304" s="3">
        <v>5045.93793</v>
      </c>
      <c r="P304" s="7" t="str">
        <f>VLOOKUP(A304,'New Data'!A:E,2,FALSE)</f>
        <v>Male</v>
      </c>
      <c r="Q304" s="7">
        <f>VLOOKUP(A304,'New Data'!A:E,3,FALSE)</f>
        <v>37</v>
      </c>
      <c r="R304" s="7" t="str">
        <f>VLOOKUP(A304,'New Data'!A:E,4,FALSE)</f>
        <v>North Dakota</v>
      </c>
      <c r="S304" s="9">
        <f>VLOOKUP(A304,'New Data'!A:E,5,FALSE)</f>
        <v>45077</v>
      </c>
      <c r="T304" s="10">
        <f t="shared" si="3"/>
        <v>229.360815</v>
      </c>
      <c r="U304" s="11">
        <f t="shared" si="4"/>
        <v>0.00354447451</v>
      </c>
      <c r="V304" s="12">
        <f t="shared" si="5"/>
        <v>12.30716568</v>
      </c>
      <c r="W304" s="10">
        <f t="shared" si="6"/>
        <v>43.62243505</v>
      </c>
      <c r="X304" s="11">
        <f t="shared" si="7"/>
        <v>0.05365853659</v>
      </c>
      <c r="Y304" s="11"/>
    </row>
    <row r="305">
      <c r="A305" s="7" t="str">
        <f t="shared" si="1"/>
        <v>ESXTC0601A</v>
      </c>
      <c r="B305" s="2" t="s">
        <v>1429</v>
      </c>
      <c r="C305" s="7" t="s">
        <v>3148</v>
      </c>
      <c r="D305" s="7" t="str">
        <f t="shared" si="2"/>
        <v>300x50 </v>
      </c>
      <c r="E305" s="2" t="s">
        <v>1431</v>
      </c>
      <c r="F305" s="2" t="s">
        <v>66</v>
      </c>
      <c r="G305" s="8" t="s">
        <v>1350</v>
      </c>
      <c r="H305" s="2" t="s">
        <v>48</v>
      </c>
      <c r="I305" s="2" t="s">
        <v>31</v>
      </c>
      <c r="J305" s="2">
        <v>100800.0</v>
      </c>
      <c r="K305" s="2">
        <v>185.0</v>
      </c>
      <c r="L305" s="2">
        <v>14473.0</v>
      </c>
      <c r="M305" s="2">
        <v>85424.0</v>
      </c>
      <c r="N305" s="2">
        <v>10.0</v>
      </c>
      <c r="O305" s="3">
        <v>7004.730483</v>
      </c>
      <c r="P305" s="7" t="str">
        <f>VLOOKUP(A305,'New Data'!A:E,2,FALSE)</f>
        <v>Male</v>
      </c>
      <c r="Q305" s="7">
        <f>VLOOKUP(A305,'New Data'!A:E,3,FALSE)</f>
        <v>22</v>
      </c>
      <c r="R305" s="7" t="str">
        <f>VLOOKUP(A305,'New Data'!A:E,4,FALSE)</f>
        <v>Minnesota</v>
      </c>
      <c r="S305" s="9">
        <f>VLOOKUP(A305,'New Data'!A:E,5,FALSE)</f>
        <v>45412</v>
      </c>
      <c r="T305" s="10">
        <f t="shared" si="3"/>
        <v>700.4730483</v>
      </c>
      <c r="U305" s="11">
        <f t="shared" si="4"/>
        <v>0.00183531746</v>
      </c>
      <c r="V305" s="12">
        <f t="shared" si="5"/>
        <v>37.86340802</v>
      </c>
      <c r="W305" s="10">
        <f t="shared" si="6"/>
        <v>69.49137384</v>
      </c>
      <c r="X305" s="11">
        <f t="shared" si="7"/>
        <v>0.05405405405</v>
      </c>
      <c r="Y305" s="11"/>
    </row>
    <row r="306">
      <c r="A306" s="7" t="str">
        <f t="shared" si="1"/>
        <v>WKMPV6304C</v>
      </c>
      <c r="B306" s="2" t="s">
        <v>1425</v>
      </c>
      <c r="C306" s="7" t="s">
        <v>923</v>
      </c>
      <c r="D306" s="7" t="str">
        <f t="shared" si="2"/>
        <v>300x250 </v>
      </c>
      <c r="E306" s="2" t="s">
        <v>1427</v>
      </c>
      <c r="F306" s="2" t="s">
        <v>36</v>
      </c>
      <c r="G306" s="8" t="s">
        <v>1428</v>
      </c>
      <c r="H306" s="2" t="s">
        <v>48</v>
      </c>
      <c r="I306" s="2" t="s">
        <v>31</v>
      </c>
      <c r="J306" s="2">
        <v>18458.0</v>
      </c>
      <c r="K306" s="2">
        <v>111.0</v>
      </c>
      <c r="L306" s="2">
        <v>3623.0</v>
      </c>
      <c r="M306" s="2">
        <v>16934.0</v>
      </c>
      <c r="N306" s="2">
        <v>6.0</v>
      </c>
      <c r="O306" s="3">
        <v>2866.496671</v>
      </c>
      <c r="P306" s="7" t="str">
        <f>VLOOKUP(A306,'New Data'!A:E,2,FALSE)</f>
        <v>Female</v>
      </c>
      <c r="Q306" s="7">
        <f>VLOOKUP(A306,'New Data'!A:E,3,FALSE)</f>
        <v>48</v>
      </c>
      <c r="R306" s="7" t="str">
        <f>VLOOKUP(A306,'New Data'!A:E,4,FALSE)</f>
        <v>Indiana</v>
      </c>
      <c r="S306" s="9">
        <f>VLOOKUP(A306,'New Data'!A:E,5,FALSE)</f>
        <v>45558</v>
      </c>
      <c r="T306" s="10">
        <f t="shared" si="3"/>
        <v>477.7494452</v>
      </c>
      <c r="U306" s="11">
        <f t="shared" si="4"/>
        <v>0.006013652617</v>
      </c>
      <c r="V306" s="12">
        <f t="shared" si="5"/>
        <v>25.82429433</v>
      </c>
      <c r="W306" s="10">
        <f t="shared" si="6"/>
        <v>155.2983352</v>
      </c>
      <c r="X306" s="11">
        <f t="shared" si="7"/>
        <v>0.05405405405</v>
      </c>
      <c r="Y306" s="11"/>
    </row>
    <row r="307">
      <c r="A307" s="7" t="str">
        <f t="shared" si="1"/>
        <v>KRPSH7899E</v>
      </c>
      <c r="B307" s="2" t="s">
        <v>1422</v>
      </c>
      <c r="C307" s="7" t="s">
        <v>3166</v>
      </c>
      <c r="D307" s="7" t="str">
        <f t="shared" si="2"/>
        <v>320x50 </v>
      </c>
      <c r="E307" s="2" t="s">
        <v>1424</v>
      </c>
      <c r="F307" s="2" t="s">
        <v>66</v>
      </c>
      <c r="G307" s="8" t="s">
        <v>93</v>
      </c>
      <c r="H307" s="2" t="s">
        <v>30</v>
      </c>
      <c r="I307" s="2" t="s">
        <v>31</v>
      </c>
      <c r="J307" s="2">
        <v>22163.0</v>
      </c>
      <c r="K307" s="2">
        <v>55.0</v>
      </c>
      <c r="L307" s="2">
        <v>2368.0</v>
      </c>
      <c r="M307" s="2">
        <v>8130.0</v>
      </c>
      <c r="N307" s="2">
        <v>3.0</v>
      </c>
      <c r="O307" s="3">
        <v>1493.779328</v>
      </c>
      <c r="P307" s="7" t="str">
        <f>VLOOKUP(A307,'New Data'!A:E,2,FALSE)</f>
        <v>Female</v>
      </c>
      <c r="Q307" s="7">
        <f>VLOOKUP(A307,'New Data'!A:E,3,FALSE)</f>
        <v>41</v>
      </c>
      <c r="R307" s="7" t="str">
        <f>VLOOKUP(A307,'New Data'!A:E,4,FALSE)</f>
        <v>Alaska</v>
      </c>
      <c r="S307" s="9">
        <f>VLOOKUP(A307,'New Data'!A:E,5,FALSE)</f>
        <v>45376</v>
      </c>
      <c r="T307" s="10">
        <f t="shared" si="3"/>
        <v>497.9264427</v>
      </c>
      <c r="U307" s="11">
        <f t="shared" si="4"/>
        <v>0.0024816135</v>
      </c>
      <c r="V307" s="12">
        <f t="shared" si="5"/>
        <v>27.15962415</v>
      </c>
      <c r="W307" s="10">
        <f t="shared" si="6"/>
        <v>67.39968993</v>
      </c>
      <c r="X307" s="11">
        <f t="shared" si="7"/>
        <v>0.05454545455</v>
      </c>
      <c r="Y307" s="11"/>
    </row>
    <row r="308">
      <c r="A308" s="7" t="str">
        <f t="shared" si="1"/>
        <v>YAWMM0905I</v>
      </c>
      <c r="B308" s="2" t="s">
        <v>1419</v>
      </c>
      <c r="C308" s="2" t="s">
        <v>923</v>
      </c>
      <c r="D308" s="7" t="str">
        <f t="shared" si="2"/>
        <v>300x250 </v>
      </c>
      <c r="E308" s="2" t="s">
        <v>1421</v>
      </c>
      <c r="F308" s="2" t="s">
        <v>66</v>
      </c>
      <c r="G308" s="8" t="s">
        <v>816</v>
      </c>
      <c r="H308" s="2" t="s">
        <v>30</v>
      </c>
      <c r="I308" s="2" t="s">
        <v>53</v>
      </c>
      <c r="J308" s="2">
        <v>38070.0</v>
      </c>
      <c r="K308" s="2">
        <v>146.0</v>
      </c>
      <c r="L308" s="2">
        <v>15253.0</v>
      </c>
      <c r="M308" s="2">
        <v>35453.0</v>
      </c>
      <c r="N308" s="2">
        <v>8.0</v>
      </c>
      <c r="O308" s="3">
        <v>1653.510777</v>
      </c>
      <c r="P308" s="7" t="str">
        <f>VLOOKUP(A308,'New Data'!A:E,2,FALSE)</f>
        <v>Female</v>
      </c>
      <c r="Q308" s="7">
        <f>VLOOKUP(A308,'New Data'!A:E,3,FALSE)</f>
        <v>39</v>
      </c>
      <c r="R308" s="7" t="str">
        <f>VLOOKUP(A308,'New Data'!A:E,4,FALSE)</f>
        <v>Iowa</v>
      </c>
      <c r="S308" s="9">
        <f>VLOOKUP(A308,'New Data'!A:E,5,FALSE)</f>
        <v>45265</v>
      </c>
      <c r="T308" s="10">
        <f t="shared" si="3"/>
        <v>206.6888471</v>
      </c>
      <c r="U308" s="11">
        <f t="shared" si="4"/>
        <v>0.003835040714</v>
      </c>
      <c r="V308" s="12">
        <f t="shared" si="5"/>
        <v>11.32541628</v>
      </c>
      <c r="W308" s="10">
        <f t="shared" si="6"/>
        <v>43.43343255</v>
      </c>
      <c r="X308" s="11">
        <f t="shared" si="7"/>
        <v>0.05479452055</v>
      </c>
      <c r="Y308" s="11"/>
    </row>
    <row r="309">
      <c r="A309" s="7" t="str">
        <f t="shared" si="1"/>
        <v>CUHNL0300I</v>
      </c>
      <c r="B309" s="2" t="s">
        <v>1416</v>
      </c>
      <c r="C309" s="7" t="s">
        <v>3157</v>
      </c>
      <c r="D309" s="7" t="str">
        <f t="shared" si="2"/>
        <v>300x250 </v>
      </c>
      <c r="E309" s="2" t="s">
        <v>1418</v>
      </c>
      <c r="F309" s="2" t="s">
        <v>36</v>
      </c>
      <c r="G309" s="8" t="s">
        <v>871</v>
      </c>
      <c r="H309" s="2" t="s">
        <v>80</v>
      </c>
      <c r="I309" s="2" t="s">
        <v>31</v>
      </c>
      <c r="J309" s="2">
        <v>12280.0</v>
      </c>
      <c r="K309" s="2">
        <v>90.0</v>
      </c>
      <c r="L309" s="2">
        <v>7633.0</v>
      </c>
      <c r="M309" s="2">
        <v>11053.0</v>
      </c>
      <c r="N309" s="2">
        <v>5.0</v>
      </c>
      <c r="O309" s="3">
        <v>1452.207361</v>
      </c>
      <c r="P309" s="7" t="str">
        <f>VLOOKUP(A309,'New Data'!A:E,2,FALSE)</f>
        <v>Female</v>
      </c>
      <c r="Q309" s="7">
        <f>VLOOKUP(A309,'New Data'!A:E,3,FALSE)</f>
        <v>59</v>
      </c>
      <c r="R309" s="7" t="str">
        <f>VLOOKUP(A309,'New Data'!A:E,4,FALSE)</f>
        <v>Maryland</v>
      </c>
      <c r="S309" s="9">
        <f>VLOOKUP(A309,'New Data'!A:E,5,FALSE)</f>
        <v>45179</v>
      </c>
      <c r="T309" s="10">
        <f t="shared" si="3"/>
        <v>290.4414722</v>
      </c>
      <c r="U309" s="11">
        <f t="shared" si="4"/>
        <v>0.007328990228</v>
      </c>
      <c r="V309" s="12">
        <f t="shared" si="5"/>
        <v>16.13563734</v>
      </c>
      <c r="W309" s="10">
        <f t="shared" si="6"/>
        <v>118.2579284</v>
      </c>
      <c r="X309" s="11">
        <f t="shared" si="7"/>
        <v>0.05555555556</v>
      </c>
      <c r="Y309" s="11"/>
    </row>
    <row r="310">
      <c r="A310" s="7" t="str">
        <f t="shared" si="1"/>
        <v>FHALK0254I</v>
      </c>
      <c r="B310" s="2" t="s">
        <v>1411</v>
      </c>
      <c r="C310" s="7" t="s">
        <v>3143</v>
      </c>
      <c r="D310" s="7" t="str">
        <f t="shared" si="2"/>
        <v>320x50 </v>
      </c>
      <c r="E310" s="2" t="s">
        <v>1413</v>
      </c>
      <c r="F310" s="2" t="s">
        <v>36</v>
      </c>
      <c r="G310" s="8" t="s">
        <v>188</v>
      </c>
      <c r="H310" s="2" t="s">
        <v>71</v>
      </c>
      <c r="I310" s="2" t="s">
        <v>31</v>
      </c>
      <c r="J310" s="2">
        <v>12220.0</v>
      </c>
      <c r="K310" s="2">
        <v>54.0</v>
      </c>
      <c r="L310" s="2">
        <v>7133.0</v>
      </c>
      <c r="M310" s="2">
        <v>11331.0</v>
      </c>
      <c r="N310" s="2">
        <v>3.0</v>
      </c>
      <c r="O310" s="3">
        <v>1478.392247</v>
      </c>
      <c r="P310" s="7" t="str">
        <f>VLOOKUP(A310,'New Data'!A:E,2,FALSE)</f>
        <v>Male</v>
      </c>
      <c r="Q310" s="7">
        <f>VLOOKUP(A310,'New Data'!A:E,3,FALSE)</f>
        <v>29</v>
      </c>
      <c r="R310" s="7" t="str">
        <f>VLOOKUP(A310,'New Data'!A:E,4,FALSE)</f>
        <v>Colorado</v>
      </c>
      <c r="S310" s="9">
        <f>VLOOKUP(A310,'New Data'!A:E,5,FALSE)</f>
        <v>45288</v>
      </c>
      <c r="T310" s="10">
        <f t="shared" si="3"/>
        <v>492.7974157</v>
      </c>
      <c r="U310" s="11">
        <f t="shared" si="4"/>
        <v>0.00441898527</v>
      </c>
      <c r="V310" s="12">
        <f t="shared" si="5"/>
        <v>27.3776342</v>
      </c>
      <c r="W310" s="10">
        <f t="shared" si="6"/>
        <v>120.9813623</v>
      </c>
      <c r="X310" s="11">
        <f t="shared" si="7"/>
        <v>0.05555555556</v>
      </c>
      <c r="Y310" s="11"/>
    </row>
    <row r="311">
      <c r="A311" s="7" t="str">
        <f t="shared" si="1"/>
        <v>WNXZE3849P</v>
      </c>
      <c r="B311" s="2" t="s">
        <v>1414</v>
      </c>
      <c r="C311" s="7" t="s">
        <v>3153</v>
      </c>
      <c r="D311" s="7" t="str">
        <f t="shared" si="2"/>
        <v>320x50 </v>
      </c>
      <c r="E311" s="2" t="s">
        <v>555</v>
      </c>
      <c r="F311" s="2" t="s">
        <v>28</v>
      </c>
      <c r="G311" s="8" t="s">
        <v>782</v>
      </c>
      <c r="H311" s="2" t="s">
        <v>71</v>
      </c>
      <c r="I311" s="2" t="s">
        <v>31</v>
      </c>
      <c r="J311" s="2">
        <v>16151.0</v>
      </c>
      <c r="K311" s="2">
        <v>54.0</v>
      </c>
      <c r="L311" s="2">
        <v>4360.0</v>
      </c>
      <c r="M311" s="2">
        <v>11358.0</v>
      </c>
      <c r="N311" s="2">
        <v>3.0</v>
      </c>
      <c r="O311" s="3">
        <v>1706.224318</v>
      </c>
      <c r="P311" s="7" t="str">
        <f>VLOOKUP(A311,'New Data'!A:E,2,FALSE)</f>
        <v>Female</v>
      </c>
      <c r="Q311" s="7">
        <f>VLOOKUP(A311,'New Data'!A:E,3,FALSE)</f>
        <v>58</v>
      </c>
      <c r="R311" s="7" t="str">
        <f>VLOOKUP(A311,'New Data'!A:E,4,FALSE)</f>
        <v>Maine</v>
      </c>
      <c r="S311" s="9">
        <f>VLOOKUP(A311,'New Data'!A:E,5,FALSE)</f>
        <v>45365</v>
      </c>
      <c r="T311" s="10">
        <f t="shared" si="3"/>
        <v>568.7414393</v>
      </c>
      <c r="U311" s="11">
        <f t="shared" si="4"/>
        <v>0.003343446226</v>
      </c>
      <c r="V311" s="12">
        <f t="shared" si="5"/>
        <v>31.59674663</v>
      </c>
      <c r="W311" s="10">
        <f t="shared" si="6"/>
        <v>105.6420233</v>
      </c>
      <c r="X311" s="11">
        <f t="shared" si="7"/>
        <v>0.05555555556</v>
      </c>
      <c r="Y311" s="11"/>
    </row>
    <row r="312">
      <c r="A312" s="7" t="str">
        <f t="shared" si="1"/>
        <v>TMWLJ3345S</v>
      </c>
      <c r="B312" s="2" t="s">
        <v>1408</v>
      </c>
      <c r="C312" s="7" t="s">
        <v>3145</v>
      </c>
      <c r="D312" s="7" t="str">
        <f t="shared" si="2"/>
        <v>300x50 </v>
      </c>
      <c r="E312" s="2" t="s">
        <v>1410</v>
      </c>
      <c r="F312" s="2" t="s">
        <v>28</v>
      </c>
      <c r="G312" s="8" t="s">
        <v>871</v>
      </c>
      <c r="H312" s="2" t="s">
        <v>48</v>
      </c>
      <c r="I312" s="2" t="s">
        <v>31</v>
      </c>
      <c r="J312" s="2">
        <v>40929.0</v>
      </c>
      <c r="K312" s="2">
        <v>142.0</v>
      </c>
      <c r="L312" s="2">
        <v>9249.0</v>
      </c>
      <c r="M312" s="2">
        <v>31564.0</v>
      </c>
      <c r="N312" s="2">
        <v>8.0</v>
      </c>
      <c r="O312" s="3">
        <v>6764.520637</v>
      </c>
      <c r="P312" s="7" t="str">
        <f>VLOOKUP(A312,'New Data'!A:E,2,FALSE)</f>
        <v>Male</v>
      </c>
      <c r="Q312" s="7">
        <f>VLOOKUP(A312,'New Data'!A:E,3,FALSE)</f>
        <v>39</v>
      </c>
      <c r="R312" s="7" t="str">
        <f>VLOOKUP(A312,'New Data'!A:E,4,FALSE)</f>
        <v>Hawaii</v>
      </c>
      <c r="S312" s="9">
        <f>VLOOKUP(A312,'New Data'!A:E,5,FALSE)</f>
        <v>45061</v>
      </c>
      <c r="T312" s="10">
        <f t="shared" si="3"/>
        <v>845.5650796</v>
      </c>
      <c r="U312" s="11">
        <f t="shared" si="4"/>
        <v>0.003469422659</v>
      </c>
      <c r="V312" s="12">
        <f t="shared" si="5"/>
        <v>47.63746927</v>
      </c>
      <c r="W312" s="10">
        <f t="shared" si="6"/>
        <v>165.2745153</v>
      </c>
      <c r="X312" s="11">
        <f t="shared" si="7"/>
        <v>0.05633802817</v>
      </c>
      <c r="Y312" s="11"/>
    </row>
    <row r="313">
      <c r="A313" s="7" t="str">
        <f t="shared" si="1"/>
        <v>EZLPP1861T</v>
      </c>
      <c r="B313" s="2" t="s">
        <v>1406</v>
      </c>
      <c r="C313" s="7" t="s">
        <v>3144</v>
      </c>
      <c r="D313" s="7" t="str">
        <f t="shared" si="2"/>
        <v>320x50 </v>
      </c>
      <c r="E313" s="2" t="s">
        <v>233</v>
      </c>
      <c r="F313" s="2" t="s">
        <v>36</v>
      </c>
      <c r="G313" s="8" t="s">
        <v>29</v>
      </c>
      <c r="H313" s="2" t="s">
        <v>48</v>
      </c>
      <c r="I313" s="2" t="s">
        <v>31</v>
      </c>
      <c r="J313" s="2">
        <v>37269.0</v>
      </c>
      <c r="K313" s="2">
        <v>106.0</v>
      </c>
      <c r="L313" s="2">
        <v>11667.0</v>
      </c>
      <c r="M313" s="2">
        <v>33260.0</v>
      </c>
      <c r="N313" s="2">
        <v>6.0</v>
      </c>
      <c r="O313" s="3">
        <v>1453.075462</v>
      </c>
      <c r="P313" s="7" t="str">
        <f>VLOOKUP(A313,'New Data'!A:E,2,FALSE)</f>
        <v>Female</v>
      </c>
      <c r="Q313" s="7">
        <f>VLOOKUP(A313,'New Data'!A:E,3,FALSE)</f>
        <v>38</v>
      </c>
      <c r="R313" s="7" t="str">
        <f>VLOOKUP(A313,'New Data'!A:E,4,FALSE)</f>
        <v>Colorado</v>
      </c>
      <c r="S313" s="9">
        <f>VLOOKUP(A313,'New Data'!A:E,5,FALSE)</f>
        <v>45489</v>
      </c>
      <c r="T313" s="10">
        <f t="shared" si="3"/>
        <v>242.1792437</v>
      </c>
      <c r="U313" s="11">
        <f t="shared" si="4"/>
        <v>0.002844186858</v>
      </c>
      <c r="V313" s="12">
        <f t="shared" si="5"/>
        <v>13.70825908</v>
      </c>
      <c r="W313" s="10">
        <f t="shared" si="6"/>
        <v>38.9888503</v>
      </c>
      <c r="X313" s="11">
        <f t="shared" si="7"/>
        <v>0.05660377358</v>
      </c>
      <c r="Y313" s="11"/>
    </row>
    <row r="314">
      <c r="A314" s="7" t="str">
        <f t="shared" si="1"/>
        <v>HNWTV2993L</v>
      </c>
      <c r="B314" s="2" t="s">
        <v>1396</v>
      </c>
      <c r="C314" s="7" t="s">
        <v>3142</v>
      </c>
      <c r="D314" s="7" t="str">
        <f t="shared" si="2"/>
        <v>320x50 </v>
      </c>
      <c r="E314" s="2" t="s">
        <v>1398</v>
      </c>
      <c r="F314" s="2" t="s">
        <v>28</v>
      </c>
      <c r="G314" s="8" t="s">
        <v>1399</v>
      </c>
      <c r="H314" s="2" t="s">
        <v>62</v>
      </c>
      <c r="I314" s="2" t="s">
        <v>31</v>
      </c>
      <c r="J314" s="2">
        <v>10903.0</v>
      </c>
      <c r="K314" s="2">
        <v>35.0</v>
      </c>
      <c r="L314" s="2">
        <v>3776.0</v>
      </c>
      <c r="M314" s="2">
        <v>9581.0</v>
      </c>
      <c r="N314" s="2">
        <v>2.0</v>
      </c>
      <c r="O314" s="3">
        <v>1460.009754</v>
      </c>
      <c r="P314" s="7" t="str">
        <f>VLOOKUP(A314,'New Data'!A:E,2,FALSE)</f>
        <v>Male</v>
      </c>
      <c r="Q314" s="7">
        <f>VLOOKUP(A314,'New Data'!A:E,3,FALSE)</f>
        <v>50</v>
      </c>
      <c r="R314" s="7" t="str">
        <f>VLOOKUP(A314,'New Data'!A:E,4,FALSE)</f>
        <v>Maryland</v>
      </c>
      <c r="S314" s="9">
        <f>VLOOKUP(A314,'New Data'!A:E,5,FALSE)</f>
        <v>45013</v>
      </c>
      <c r="T314" s="10">
        <f t="shared" si="3"/>
        <v>730.004877</v>
      </c>
      <c r="U314" s="11">
        <f t="shared" si="4"/>
        <v>0.003210125653</v>
      </c>
      <c r="V314" s="12">
        <f t="shared" si="5"/>
        <v>41.7145644</v>
      </c>
      <c r="W314" s="10">
        <f t="shared" si="6"/>
        <v>133.9089933</v>
      </c>
      <c r="X314" s="11">
        <f t="shared" si="7"/>
        <v>0.05714285714</v>
      </c>
      <c r="Y314" s="11"/>
    </row>
    <row r="315">
      <c r="A315" s="7" t="str">
        <f t="shared" si="1"/>
        <v>LAUXF7510L</v>
      </c>
      <c r="B315" s="2" t="s">
        <v>1403</v>
      </c>
      <c r="C315" s="7" t="s">
        <v>3150</v>
      </c>
      <c r="D315" s="7" t="str">
        <f t="shared" si="2"/>
        <v>300x250 </v>
      </c>
      <c r="E315" s="2" t="s">
        <v>333</v>
      </c>
      <c r="F315" s="2" t="s">
        <v>28</v>
      </c>
      <c r="G315" s="8" t="s">
        <v>1405</v>
      </c>
      <c r="H315" s="2" t="s">
        <v>48</v>
      </c>
      <c r="I315" s="2" t="s">
        <v>31</v>
      </c>
      <c r="J315" s="2">
        <v>14693.0</v>
      </c>
      <c r="K315" s="2">
        <v>70.0</v>
      </c>
      <c r="L315" s="2">
        <v>6597.0</v>
      </c>
      <c r="M315" s="2">
        <v>13508.0</v>
      </c>
      <c r="N315" s="2">
        <v>4.0</v>
      </c>
      <c r="O315" s="3">
        <v>2047.348924</v>
      </c>
      <c r="P315" s="7" t="str">
        <f>VLOOKUP(A315,'New Data'!A:E,2,FALSE)</f>
        <v>Female</v>
      </c>
      <c r="Q315" s="7">
        <f>VLOOKUP(A315,'New Data'!A:E,3,FALSE)</f>
        <v>30</v>
      </c>
      <c r="R315" s="7" t="str">
        <f>VLOOKUP(A315,'New Data'!A:E,4,FALSE)</f>
        <v>West Virginia</v>
      </c>
      <c r="S315" s="9">
        <f>VLOOKUP(A315,'New Data'!A:E,5,FALSE)</f>
        <v>45430</v>
      </c>
      <c r="T315" s="10">
        <f t="shared" si="3"/>
        <v>511.837231</v>
      </c>
      <c r="U315" s="11">
        <f t="shared" si="4"/>
        <v>0.004764173416</v>
      </c>
      <c r="V315" s="12">
        <f t="shared" si="5"/>
        <v>29.24784177</v>
      </c>
      <c r="W315" s="10">
        <f t="shared" si="6"/>
        <v>139.3417902</v>
      </c>
      <c r="X315" s="11">
        <f t="shared" si="7"/>
        <v>0.05714285714</v>
      </c>
      <c r="Y315" s="11"/>
    </row>
    <row r="316">
      <c r="A316" s="7" t="str">
        <f t="shared" si="1"/>
        <v>PQLGX6807T</v>
      </c>
      <c r="B316" s="2" t="s">
        <v>1400</v>
      </c>
      <c r="C316" s="7" t="s">
        <v>3133</v>
      </c>
      <c r="D316" s="7" t="str">
        <f t="shared" si="2"/>
        <v>300x250 </v>
      </c>
      <c r="E316" s="2" t="s">
        <v>1402</v>
      </c>
      <c r="F316" s="2" t="s">
        <v>36</v>
      </c>
      <c r="G316" s="8" t="s">
        <v>713</v>
      </c>
      <c r="H316" s="2" t="s">
        <v>30</v>
      </c>
      <c r="I316" s="2" t="s">
        <v>53</v>
      </c>
      <c r="J316" s="2">
        <v>16175.0</v>
      </c>
      <c r="K316" s="2">
        <v>35.0</v>
      </c>
      <c r="L316" s="2">
        <v>1923.0</v>
      </c>
      <c r="M316" s="2">
        <v>15085.0</v>
      </c>
      <c r="N316" s="2">
        <v>2.0</v>
      </c>
      <c r="O316" s="3">
        <v>1649.069475</v>
      </c>
      <c r="P316" s="7" t="str">
        <f>VLOOKUP(A316,'New Data'!A:E,2,FALSE)</f>
        <v>Male</v>
      </c>
      <c r="Q316" s="7">
        <f>VLOOKUP(A316,'New Data'!A:E,3,FALSE)</f>
        <v>62</v>
      </c>
      <c r="R316" s="7" t="str">
        <f>VLOOKUP(A316,'New Data'!A:E,4,FALSE)</f>
        <v>South Dakota</v>
      </c>
      <c r="S316" s="9">
        <f>VLOOKUP(A316,'New Data'!A:E,5,FALSE)</f>
        <v>45175</v>
      </c>
      <c r="T316" s="10">
        <f t="shared" si="3"/>
        <v>824.5347375</v>
      </c>
      <c r="U316" s="11">
        <f t="shared" si="4"/>
        <v>0.002163833076</v>
      </c>
      <c r="V316" s="12">
        <f t="shared" si="5"/>
        <v>47.11627071</v>
      </c>
      <c r="W316" s="10">
        <f t="shared" si="6"/>
        <v>101.951745</v>
      </c>
      <c r="X316" s="11">
        <f t="shared" si="7"/>
        <v>0.05714285714</v>
      </c>
      <c r="Y316" s="11"/>
    </row>
    <row r="317">
      <c r="A317" s="7" t="str">
        <f t="shared" si="1"/>
        <v>IBDNQ3988K</v>
      </c>
      <c r="B317" s="2" t="s">
        <v>1390</v>
      </c>
      <c r="C317" s="7" t="s">
        <v>2202</v>
      </c>
      <c r="D317" s="7" t="str">
        <f t="shared" si="2"/>
        <v>300x250 </v>
      </c>
      <c r="E317" s="2" t="s">
        <v>1392</v>
      </c>
      <c r="F317" s="2" t="s">
        <v>41</v>
      </c>
      <c r="G317" s="8" t="s">
        <v>1393</v>
      </c>
      <c r="H317" s="2" t="s">
        <v>30</v>
      </c>
      <c r="I317" s="2" t="s">
        <v>31</v>
      </c>
      <c r="J317" s="2">
        <v>42451.0</v>
      </c>
      <c r="K317" s="2">
        <v>122.0</v>
      </c>
      <c r="L317" s="2">
        <v>29142.0</v>
      </c>
      <c r="M317" s="2">
        <v>41093.0</v>
      </c>
      <c r="N317" s="2">
        <v>7.0</v>
      </c>
      <c r="O317" s="3">
        <v>1530.553686</v>
      </c>
      <c r="P317" s="7" t="str">
        <f>VLOOKUP(A317,'New Data'!A:E,2,FALSE)</f>
        <v>Female</v>
      </c>
      <c r="Q317" s="7">
        <f>VLOOKUP(A317,'New Data'!A:E,3,FALSE)</f>
        <v>27</v>
      </c>
      <c r="R317" s="7" t="str">
        <f>VLOOKUP(A317,'New Data'!A:E,4,FALSE)</f>
        <v>Nevada</v>
      </c>
      <c r="S317" s="9">
        <f>VLOOKUP(A317,'New Data'!A:E,5,FALSE)</f>
        <v>45024</v>
      </c>
      <c r="T317" s="10">
        <f t="shared" si="3"/>
        <v>218.6505266</v>
      </c>
      <c r="U317" s="11">
        <f t="shared" si="4"/>
        <v>0.002873901675</v>
      </c>
      <c r="V317" s="12">
        <f t="shared" si="5"/>
        <v>12.54552202</v>
      </c>
      <c r="W317" s="10">
        <f t="shared" si="6"/>
        <v>36.05459674</v>
      </c>
      <c r="X317" s="11">
        <f t="shared" si="7"/>
        <v>0.05737704918</v>
      </c>
      <c r="Y317" s="11"/>
    </row>
    <row r="318">
      <c r="A318" s="7" t="str">
        <f t="shared" si="1"/>
        <v>NKXQD8942M</v>
      </c>
      <c r="B318" s="2" t="s">
        <v>1394</v>
      </c>
      <c r="C318" s="7" t="s">
        <v>3129</v>
      </c>
      <c r="D318" s="7" t="str">
        <f t="shared" si="2"/>
        <v>300x250 </v>
      </c>
      <c r="E318" s="2" t="s">
        <v>914</v>
      </c>
      <c r="F318" s="2" t="s">
        <v>66</v>
      </c>
      <c r="G318" s="8" t="s">
        <v>371</v>
      </c>
      <c r="H318" s="2" t="s">
        <v>48</v>
      </c>
      <c r="I318" s="2" t="s">
        <v>31</v>
      </c>
      <c r="J318" s="2">
        <v>43057.0</v>
      </c>
      <c r="K318" s="2">
        <v>122.0</v>
      </c>
      <c r="L318" s="2">
        <v>23767.0</v>
      </c>
      <c r="M318" s="2">
        <v>41484.0</v>
      </c>
      <c r="N318" s="2">
        <v>7.0</v>
      </c>
      <c r="O318" s="3">
        <v>5884.931394</v>
      </c>
      <c r="P318" s="7" t="str">
        <f>VLOOKUP(A318,'New Data'!A:E,2,FALSE)</f>
        <v>Female</v>
      </c>
      <c r="Q318" s="7">
        <f>VLOOKUP(A318,'New Data'!A:E,3,FALSE)</f>
        <v>36</v>
      </c>
      <c r="R318" s="7" t="str">
        <f>VLOOKUP(A318,'New Data'!A:E,4,FALSE)</f>
        <v>Texas</v>
      </c>
      <c r="S318" s="9">
        <f>VLOOKUP(A318,'New Data'!A:E,5,FALSE)</f>
        <v>45125</v>
      </c>
      <c r="T318" s="10">
        <f t="shared" si="3"/>
        <v>840.7044849</v>
      </c>
      <c r="U318" s="11">
        <f t="shared" si="4"/>
        <v>0.002833453329</v>
      </c>
      <c r="V318" s="12">
        <f t="shared" si="5"/>
        <v>48.23714257</v>
      </c>
      <c r="W318" s="10">
        <f t="shared" si="6"/>
        <v>136.6776922</v>
      </c>
      <c r="X318" s="11">
        <f t="shared" si="7"/>
        <v>0.05737704918</v>
      </c>
      <c r="Y318" s="11"/>
    </row>
    <row r="319">
      <c r="A319" s="7" t="str">
        <f t="shared" si="1"/>
        <v>KYCQN5930T</v>
      </c>
      <c r="B319" s="2" t="s">
        <v>1386</v>
      </c>
      <c r="C319" s="7" t="s">
        <v>3144</v>
      </c>
      <c r="D319" s="7" t="str">
        <f t="shared" si="2"/>
        <v>320x50 </v>
      </c>
      <c r="E319" s="2" t="s">
        <v>1388</v>
      </c>
      <c r="F319" s="2" t="s">
        <v>36</v>
      </c>
      <c r="G319" s="8" t="s">
        <v>1389</v>
      </c>
      <c r="H319" s="2" t="s">
        <v>234</v>
      </c>
      <c r="I319" s="2" t="s">
        <v>31</v>
      </c>
      <c r="J319" s="2">
        <v>11561.0</v>
      </c>
      <c r="K319" s="2">
        <v>87.0</v>
      </c>
      <c r="L319" s="2">
        <v>4063.0</v>
      </c>
      <c r="M319" s="2">
        <v>9941.0</v>
      </c>
      <c r="N319" s="2">
        <v>5.0</v>
      </c>
      <c r="O319" s="3">
        <v>1911.931953</v>
      </c>
      <c r="P319" s="7" t="str">
        <f>VLOOKUP(A319,'New Data'!A:E,2,FALSE)</f>
        <v>Male</v>
      </c>
      <c r="Q319" s="7">
        <f>VLOOKUP(A319,'New Data'!A:E,3,FALSE)</f>
        <v>57</v>
      </c>
      <c r="R319" s="7" t="str">
        <f>VLOOKUP(A319,'New Data'!A:E,4,FALSE)</f>
        <v>Montana</v>
      </c>
      <c r="S319" s="9">
        <f>VLOOKUP(A319,'New Data'!A:E,5,FALSE)</f>
        <v>45164</v>
      </c>
      <c r="T319" s="10">
        <f t="shared" si="3"/>
        <v>382.3863906</v>
      </c>
      <c r="U319" s="11">
        <f t="shared" si="4"/>
        <v>0.00752530058</v>
      </c>
      <c r="V319" s="12">
        <f t="shared" si="5"/>
        <v>21.97622934</v>
      </c>
      <c r="W319" s="10">
        <f t="shared" si="6"/>
        <v>165.3777314</v>
      </c>
      <c r="X319" s="11">
        <f t="shared" si="7"/>
        <v>0.05747126437</v>
      </c>
      <c r="Y319" s="11"/>
    </row>
    <row r="320">
      <c r="A320" s="7" t="str">
        <f t="shared" si="1"/>
        <v>XRMMV3675M</v>
      </c>
      <c r="B320" s="2" t="s">
        <v>1383</v>
      </c>
      <c r="C320" s="7" t="s">
        <v>3164</v>
      </c>
      <c r="D320" s="7" t="str">
        <f t="shared" si="2"/>
        <v>300x50 </v>
      </c>
      <c r="E320" s="2" t="s">
        <v>1385</v>
      </c>
      <c r="F320" s="2" t="s">
        <v>28</v>
      </c>
      <c r="G320" s="8" t="s">
        <v>102</v>
      </c>
      <c r="H320" s="2" t="s">
        <v>30</v>
      </c>
      <c r="I320" s="2" t="s">
        <v>31</v>
      </c>
      <c r="J320" s="2">
        <v>119280.0</v>
      </c>
      <c r="K320" s="2">
        <v>400.0</v>
      </c>
      <c r="L320" s="2">
        <v>55665.0</v>
      </c>
      <c r="M320" s="2">
        <v>112913.0</v>
      </c>
      <c r="N320" s="2">
        <v>23.0</v>
      </c>
      <c r="O320" s="3">
        <v>6492.676343</v>
      </c>
      <c r="P320" s="7" t="str">
        <f>VLOOKUP(A320,'New Data'!A:E,2,FALSE)</f>
        <v>Male</v>
      </c>
      <c r="Q320" s="7">
        <f>VLOOKUP(A320,'New Data'!A:E,3,FALSE)</f>
        <v>38</v>
      </c>
      <c r="R320" s="7" t="str">
        <f>VLOOKUP(A320,'New Data'!A:E,4,FALSE)</f>
        <v>Ohio</v>
      </c>
      <c r="S320" s="9">
        <f>VLOOKUP(A320,'New Data'!A:E,5,FALSE)</f>
        <v>45196</v>
      </c>
      <c r="T320" s="10">
        <f t="shared" si="3"/>
        <v>282.2902758</v>
      </c>
      <c r="U320" s="11">
        <f t="shared" si="4"/>
        <v>0.003353454058</v>
      </c>
      <c r="V320" s="12">
        <f t="shared" si="5"/>
        <v>16.23169086</v>
      </c>
      <c r="W320" s="10">
        <f t="shared" si="6"/>
        <v>54.43222957</v>
      </c>
      <c r="X320" s="11">
        <f t="shared" si="7"/>
        <v>0.0575</v>
      </c>
      <c r="Y320" s="11"/>
    </row>
    <row r="321">
      <c r="A321" s="7" t="str">
        <f t="shared" si="1"/>
        <v>QROHR6546G</v>
      </c>
      <c r="B321" s="2" t="s">
        <v>1380</v>
      </c>
      <c r="C321" s="7" t="s">
        <v>3131</v>
      </c>
      <c r="D321" s="7" t="str">
        <f t="shared" si="2"/>
        <v>300x250 </v>
      </c>
      <c r="E321" s="2" t="s">
        <v>1382</v>
      </c>
      <c r="F321" s="2" t="s">
        <v>66</v>
      </c>
      <c r="G321" s="8" t="s">
        <v>29</v>
      </c>
      <c r="H321" s="2" t="s">
        <v>135</v>
      </c>
      <c r="I321" s="2" t="s">
        <v>31</v>
      </c>
      <c r="J321" s="2">
        <v>569171.0</v>
      </c>
      <c r="K321" s="2">
        <v>1354.0</v>
      </c>
      <c r="L321" s="2">
        <v>343050.0</v>
      </c>
      <c r="M321" s="2">
        <v>541133.0</v>
      </c>
      <c r="N321" s="2">
        <v>78.0</v>
      </c>
      <c r="O321" s="3">
        <v>7129.633287</v>
      </c>
      <c r="P321" s="7" t="str">
        <f>VLOOKUP(A321,'New Data'!A:E,2,FALSE)</f>
        <v>Female</v>
      </c>
      <c r="Q321" s="7">
        <f>VLOOKUP(A321,'New Data'!A:E,3,FALSE)</f>
        <v>36</v>
      </c>
      <c r="R321" s="7" t="str">
        <f>VLOOKUP(A321,'New Data'!A:E,4,FALSE)</f>
        <v>Vermont</v>
      </c>
      <c r="S321" s="9">
        <f>VLOOKUP(A321,'New Data'!A:E,5,FALSE)</f>
        <v>45337</v>
      </c>
      <c r="T321" s="10">
        <f t="shared" si="3"/>
        <v>91.40555496</v>
      </c>
      <c r="U321" s="11">
        <f t="shared" si="4"/>
        <v>0.002378898433</v>
      </c>
      <c r="V321" s="12">
        <f t="shared" si="5"/>
        <v>5.265608041</v>
      </c>
      <c r="W321" s="10">
        <f t="shared" si="6"/>
        <v>12.52634672</v>
      </c>
      <c r="X321" s="11">
        <f t="shared" si="7"/>
        <v>0.0576070901</v>
      </c>
      <c r="Y321" s="11"/>
    </row>
    <row r="322">
      <c r="A322" s="7" t="str">
        <f t="shared" si="1"/>
        <v>ADOWV1114V</v>
      </c>
      <c r="B322" s="2" t="s">
        <v>1378</v>
      </c>
      <c r="C322" s="7" t="s">
        <v>3165</v>
      </c>
      <c r="D322" s="7" t="str">
        <f t="shared" si="2"/>
        <v>300x250 </v>
      </c>
      <c r="E322" s="2" t="s">
        <v>986</v>
      </c>
      <c r="F322" s="2" t="s">
        <v>28</v>
      </c>
      <c r="G322" s="8" t="s">
        <v>114</v>
      </c>
      <c r="H322" s="2" t="s">
        <v>48</v>
      </c>
      <c r="I322" s="2" t="s">
        <v>53</v>
      </c>
      <c r="J322" s="2">
        <v>109372.0</v>
      </c>
      <c r="K322" s="2">
        <v>364.0</v>
      </c>
      <c r="L322" s="2">
        <v>58336.0</v>
      </c>
      <c r="M322" s="2">
        <v>103569.0</v>
      </c>
      <c r="N322" s="2">
        <v>21.0</v>
      </c>
      <c r="O322" s="3">
        <v>6928.006202</v>
      </c>
      <c r="P322" s="7" t="str">
        <f>VLOOKUP(A322,'New Data'!A:E,2,FALSE)</f>
        <v>Male</v>
      </c>
      <c r="Q322" s="7">
        <f>VLOOKUP(A322,'New Data'!A:E,3,FALSE)</f>
        <v>20</v>
      </c>
      <c r="R322" s="7" t="str">
        <f>VLOOKUP(A322,'New Data'!A:E,4,FALSE)</f>
        <v>New Jersey</v>
      </c>
      <c r="S322" s="9">
        <f>VLOOKUP(A322,'New Data'!A:E,5,FALSE)</f>
        <v>45179</v>
      </c>
      <c r="T322" s="10">
        <f t="shared" si="3"/>
        <v>329.9050572</v>
      </c>
      <c r="U322" s="11">
        <f t="shared" si="4"/>
        <v>0.003328091285</v>
      </c>
      <c r="V322" s="12">
        <f t="shared" si="5"/>
        <v>19.03298407</v>
      </c>
      <c r="W322" s="10">
        <f t="shared" si="6"/>
        <v>63.34350841</v>
      </c>
      <c r="X322" s="11">
        <f t="shared" si="7"/>
        <v>0.05769230769</v>
      </c>
      <c r="Y322" s="11"/>
    </row>
    <row r="323">
      <c r="A323" s="7" t="str">
        <f t="shared" si="1"/>
        <v>VPBJO3661M</v>
      </c>
      <c r="B323" s="2" t="s">
        <v>1376</v>
      </c>
      <c r="C323" s="7" t="s">
        <v>3130</v>
      </c>
      <c r="D323" s="7" t="str">
        <f t="shared" si="2"/>
        <v>320x50 </v>
      </c>
      <c r="E323" s="2" t="s">
        <v>113</v>
      </c>
      <c r="F323" s="2" t="s">
        <v>41</v>
      </c>
      <c r="G323" s="8" t="s">
        <v>79</v>
      </c>
      <c r="H323" s="2" t="s">
        <v>89</v>
      </c>
      <c r="I323" s="2" t="s">
        <v>31</v>
      </c>
      <c r="J323" s="2">
        <v>45285.0</v>
      </c>
      <c r="K323" s="2">
        <v>190.0</v>
      </c>
      <c r="L323" s="2">
        <v>30225.0</v>
      </c>
      <c r="M323" s="2">
        <v>43298.0</v>
      </c>
      <c r="N323" s="2">
        <v>11.0</v>
      </c>
      <c r="O323" s="3">
        <v>4728.012406</v>
      </c>
      <c r="P323" s="7" t="str">
        <f>VLOOKUP(A323,'New Data'!A:E,2,FALSE)</f>
        <v>Female</v>
      </c>
      <c r="Q323" s="7">
        <f>VLOOKUP(A323,'New Data'!A:E,3,FALSE)</f>
        <v>41</v>
      </c>
      <c r="R323" s="7" t="str">
        <f>VLOOKUP(A323,'New Data'!A:E,4,FALSE)</f>
        <v>Oregon</v>
      </c>
      <c r="S323" s="9">
        <f>VLOOKUP(A323,'New Data'!A:E,5,FALSE)</f>
        <v>45165</v>
      </c>
      <c r="T323" s="10">
        <f t="shared" si="3"/>
        <v>429.8193096</v>
      </c>
      <c r="U323" s="11">
        <f t="shared" si="4"/>
        <v>0.004195649774</v>
      </c>
      <c r="V323" s="12">
        <f t="shared" si="5"/>
        <v>24.88427582</v>
      </c>
      <c r="W323" s="10">
        <f t="shared" si="6"/>
        <v>104.4057062</v>
      </c>
      <c r="X323" s="11">
        <f t="shared" si="7"/>
        <v>0.05789473684</v>
      </c>
      <c r="Y323" s="11"/>
    </row>
    <row r="324">
      <c r="A324" s="7" t="str">
        <f t="shared" si="1"/>
        <v>SOENF7979I</v>
      </c>
      <c r="B324" s="2" t="s">
        <v>1370</v>
      </c>
      <c r="C324" s="7" t="s">
        <v>3139</v>
      </c>
      <c r="D324" s="7" t="str">
        <f t="shared" si="2"/>
        <v>300x250 </v>
      </c>
      <c r="E324" s="2" t="s">
        <v>1372</v>
      </c>
      <c r="F324" s="2" t="s">
        <v>41</v>
      </c>
      <c r="G324" s="8" t="s">
        <v>1333</v>
      </c>
      <c r="H324" s="2" t="s">
        <v>48</v>
      </c>
      <c r="I324" s="2" t="s">
        <v>31</v>
      </c>
      <c r="J324" s="2">
        <v>15277.0</v>
      </c>
      <c r="K324" s="2">
        <v>69.0</v>
      </c>
      <c r="L324" s="2">
        <v>3089.0</v>
      </c>
      <c r="M324" s="2">
        <v>13644.0</v>
      </c>
      <c r="N324" s="2">
        <v>4.0</v>
      </c>
      <c r="O324" s="3">
        <v>1904.564346</v>
      </c>
      <c r="P324" s="7" t="str">
        <f>VLOOKUP(A324,'New Data'!A:E,2,FALSE)</f>
        <v>Male</v>
      </c>
      <c r="Q324" s="7">
        <f>VLOOKUP(A324,'New Data'!A:E,3,FALSE)</f>
        <v>29</v>
      </c>
      <c r="R324" s="7" t="str">
        <f>VLOOKUP(A324,'New Data'!A:E,4,FALSE)</f>
        <v>Hawaii</v>
      </c>
      <c r="S324" s="9">
        <f>VLOOKUP(A324,'New Data'!A:E,5,FALSE)</f>
        <v>45015</v>
      </c>
      <c r="T324" s="10">
        <f t="shared" si="3"/>
        <v>476.1410865</v>
      </c>
      <c r="U324" s="11">
        <f t="shared" si="4"/>
        <v>0.004516593572</v>
      </c>
      <c r="V324" s="12">
        <f t="shared" si="5"/>
        <v>27.60238183</v>
      </c>
      <c r="W324" s="10">
        <f t="shared" si="6"/>
        <v>124.6687403</v>
      </c>
      <c r="X324" s="11">
        <f t="shared" si="7"/>
        <v>0.05797101449</v>
      </c>
      <c r="Y324" s="11"/>
    </row>
    <row r="325">
      <c r="A325" s="7" t="str">
        <f t="shared" si="1"/>
        <v>MJVRY6395O</v>
      </c>
      <c r="B325" s="2" t="s">
        <v>1373</v>
      </c>
      <c r="C325" s="7" t="s">
        <v>3130</v>
      </c>
      <c r="D325" s="7" t="str">
        <f t="shared" si="2"/>
        <v>300x250 </v>
      </c>
      <c r="E325" s="2" t="s">
        <v>1375</v>
      </c>
      <c r="F325" s="2" t="s">
        <v>41</v>
      </c>
      <c r="G325" s="8" t="s">
        <v>181</v>
      </c>
      <c r="H325" s="2" t="s">
        <v>30</v>
      </c>
      <c r="I325" s="2" t="s">
        <v>31</v>
      </c>
      <c r="J325" s="2">
        <v>12988.0</v>
      </c>
      <c r="K325" s="2">
        <v>69.0</v>
      </c>
      <c r="L325" s="2">
        <v>6514.0</v>
      </c>
      <c r="M325" s="2">
        <v>9378.0</v>
      </c>
      <c r="N325" s="2">
        <v>4.0</v>
      </c>
      <c r="O325" s="3">
        <v>2236.485099</v>
      </c>
      <c r="P325" s="7" t="str">
        <f>VLOOKUP(A325,'New Data'!A:E,2,FALSE)</f>
        <v>Male</v>
      </c>
      <c r="Q325" s="7">
        <f>VLOOKUP(A325,'New Data'!A:E,3,FALSE)</f>
        <v>35</v>
      </c>
      <c r="R325" s="7" t="str">
        <f>VLOOKUP(A325,'New Data'!A:E,4,FALSE)</f>
        <v>Hawaii</v>
      </c>
      <c r="S325" s="9">
        <f>VLOOKUP(A325,'New Data'!A:E,5,FALSE)</f>
        <v>45198</v>
      </c>
      <c r="T325" s="10">
        <f t="shared" si="3"/>
        <v>559.1212748</v>
      </c>
      <c r="U325" s="11">
        <f t="shared" si="4"/>
        <v>0.005312596243</v>
      </c>
      <c r="V325" s="12">
        <f t="shared" si="5"/>
        <v>32.41282752</v>
      </c>
      <c r="W325" s="10">
        <f t="shared" si="6"/>
        <v>172.1962657</v>
      </c>
      <c r="X325" s="11">
        <f t="shared" si="7"/>
        <v>0.05797101449</v>
      </c>
      <c r="Y325" s="11"/>
    </row>
    <row r="326">
      <c r="A326" s="7" t="str">
        <f t="shared" si="1"/>
        <v>UPUTZ1432X</v>
      </c>
      <c r="B326" s="2" t="s">
        <v>1367</v>
      </c>
      <c r="C326" s="7" t="s">
        <v>459</v>
      </c>
      <c r="D326" s="7" t="str">
        <f t="shared" si="2"/>
        <v>300x250 </v>
      </c>
      <c r="E326" s="2" t="s">
        <v>1369</v>
      </c>
      <c r="F326" s="2" t="s">
        <v>28</v>
      </c>
      <c r="G326" s="8" t="s">
        <v>871</v>
      </c>
      <c r="H326" s="2" t="s">
        <v>30</v>
      </c>
      <c r="I326" s="2" t="s">
        <v>31</v>
      </c>
      <c r="J326" s="2">
        <v>182114.0</v>
      </c>
      <c r="K326" s="2">
        <v>500.0</v>
      </c>
      <c r="L326" s="2">
        <v>14477.0</v>
      </c>
      <c r="M326" s="2">
        <v>139167.0</v>
      </c>
      <c r="N326" s="2">
        <v>29.0</v>
      </c>
      <c r="O326" s="3">
        <v>6307.900751</v>
      </c>
      <c r="P326" s="7" t="str">
        <f>VLOOKUP(A326,'New Data'!A:E,2,FALSE)</f>
        <v>Female</v>
      </c>
      <c r="Q326" s="7">
        <f>VLOOKUP(A326,'New Data'!A:E,3,FALSE)</f>
        <v>23</v>
      </c>
      <c r="R326" s="7" t="str">
        <f>VLOOKUP(A326,'New Data'!A:E,4,FALSE)</f>
        <v>West Virginia</v>
      </c>
      <c r="S326" s="9">
        <f>VLOOKUP(A326,'New Data'!A:E,5,FALSE)</f>
        <v>45367</v>
      </c>
      <c r="T326" s="10">
        <f t="shared" si="3"/>
        <v>217.513819</v>
      </c>
      <c r="U326" s="11">
        <f t="shared" si="4"/>
        <v>0.002745533018</v>
      </c>
      <c r="V326" s="12">
        <f t="shared" si="5"/>
        <v>12.6158015</v>
      </c>
      <c r="W326" s="10">
        <f t="shared" si="6"/>
        <v>34.63709957</v>
      </c>
      <c r="X326" s="11">
        <f t="shared" si="7"/>
        <v>0.058</v>
      </c>
      <c r="Y326" s="11"/>
    </row>
    <row r="327">
      <c r="A327" s="7" t="str">
        <f t="shared" si="1"/>
        <v>IDWQW7204M</v>
      </c>
      <c r="B327" s="2" t="s">
        <v>1364</v>
      </c>
      <c r="C327" s="7" t="s">
        <v>3133</v>
      </c>
      <c r="D327" s="7" t="str">
        <f t="shared" si="2"/>
        <v>300x50 </v>
      </c>
      <c r="E327" s="2" t="s">
        <v>1366</v>
      </c>
      <c r="F327" s="2" t="s">
        <v>66</v>
      </c>
      <c r="G327" s="8" t="s">
        <v>207</v>
      </c>
      <c r="H327" s="2" t="s">
        <v>71</v>
      </c>
      <c r="I327" s="2" t="s">
        <v>31</v>
      </c>
      <c r="J327" s="2">
        <v>20417.0</v>
      </c>
      <c r="K327" s="2">
        <v>86.0</v>
      </c>
      <c r="L327" s="2">
        <v>1016.0</v>
      </c>
      <c r="M327" s="2">
        <v>13468.0</v>
      </c>
      <c r="N327" s="2">
        <v>5.0</v>
      </c>
      <c r="O327" s="3">
        <v>1805.600513</v>
      </c>
      <c r="P327" s="7" t="str">
        <f>VLOOKUP(A327,'New Data'!A:E,2,FALSE)</f>
        <v>Female</v>
      </c>
      <c r="Q327" s="7">
        <f>VLOOKUP(A327,'New Data'!A:E,3,FALSE)</f>
        <v>53</v>
      </c>
      <c r="R327" s="7" t="str">
        <f>VLOOKUP(A327,'New Data'!A:E,4,FALSE)</f>
        <v>Indiana</v>
      </c>
      <c r="S327" s="9">
        <f>VLOOKUP(A327,'New Data'!A:E,5,FALSE)</f>
        <v>45526</v>
      </c>
      <c r="T327" s="10">
        <f t="shared" si="3"/>
        <v>361.1201026</v>
      </c>
      <c r="U327" s="11">
        <f t="shared" si="4"/>
        <v>0.004212176128</v>
      </c>
      <c r="V327" s="12">
        <f t="shared" si="5"/>
        <v>20.9953548</v>
      </c>
      <c r="W327" s="10">
        <f t="shared" si="6"/>
        <v>88.43613229</v>
      </c>
      <c r="X327" s="11">
        <f t="shared" si="7"/>
        <v>0.05813953488</v>
      </c>
      <c r="Y327" s="11"/>
    </row>
    <row r="328">
      <c r="A328" s="7" t="str">
        <f t="shared" si="1"/>
        <v>WNXZE3849P</v>
      </c>
      <c r="B328" s="2" t="s">
        <v>1361</v>
      </c>
      <c r="C328" s="7" t="s">
        <v>3162</v>
      </c>
      <c r="D328" s="7" t="str">
        <f t="shared" si="2"/>
        <v>300x250 </v>
      </c>
      <c r="E328" s="2" t="s">
        <v>1363</v>
      </c>
      <c r="F328" s="2" t="s">
        <v>41</v>
      </c>
      <c r="G328" s="8" t="s">
        <v>871</v>
      </c>
      <c r="H328" s="2" t="s">
        <v>71</v>
      </c>
      <c r="I328" s="2" t="s">
        <v>31</v>
      </c>
      <c r="J328" s="2">
        <v>232635.0</v>
      </c>
      <c r="K328" s="2">
        <v>666.0</v>
      </c>
      <c r="L328" s="2">
        <v>34008.0</v>
      </c>
      <c r="M328" s="2">
        <v>195803.0</v>
      </c>
      <c r="N328" s="2">
        <v>39.0</v>
      </c>
      <c r="O328" s="3">
        <v>1773.991882</v>
      </c>
      <c r="P328" s="7" t="str">
        <f>VLOOKUP(A328,'New Data'!A:E,2,FALSE)</f>
        <v>Female</v>
      </c>
      <c r="Q328" s="7">
        <f>VLOOKUP(A328,'New Data'!A:E,3,FALSE)</f>
        <v>58</v>
      </c>
      <c r="R328" s="7" t="str">
        <f>VLOOKUP(A328,'New Data'!A:E,4,FALSE)</f>
        <v>Maine</v>
      </c>
      <c r="S328" s="9">
        <f>VLOOKUP(A328,'New Data'!A:E,5,FALSE)</f>
        <v>45365</v>
      </c>
      <c r="T328" s="10">
        <f t="shared" si="3"/>
        <v>45.48697133</v>
      </c>
      <c r="U328" s="11">
        <f t="shared" si="4"/>
        <v>0.002862853827</v>
      </c>
      <c r="V328" s="12">
        <f t="shared" si="5"/>
        <v>2.663651474</v>
      </c>
      <c r="W328" s="10">
        <f t="shared" si="6"/>
        <v>7.625644817</v>
      </c>
      <c r="X328" s="11">
        <f t="shared" si="7"/>
        <v>0.05855855856</v>
      </c>
      <c r="Y328" s="11"/>
    </row>
    <row r="329">
      <c r="A329" s="7" t="str">
        <f t="shared" si="1"/>
        <v>YUUQX1533J</v>
      </c>
      <c r="B329" s="2" t="s">
        <v>1358</v>
      </c>
      <c r="C329" s="7" t="s">
        <v>3147</v>
      </c>
      <c r="D329" s="7" t="str">
        <f t="shared" si="2"/>
        <v>320x50 </v>
      </c>
      <c r="E329" s="2" t="s">
        <v>1360</v>
      </c>
      <c r="F329" s="2" t="s">
        <v>28</v>
      </c>
      <c r="G329" s="8" t="s">
        <v>871</v>
      </c>
      <c r="H329" s="2" t="s">
        <v>62</v>
      </c>
      <c r="I329" s="2" t="s">
        <v>31</v>
      </c>
      <c r="J329" s="2">
        <v>239164.0</v>
      </c>
      <c r="K329" s="2">
        <v>699.0</v>
      </c>
      <c r="L329" s="2">
        <v>86250.0</v>
      </c>
      <c r="M329" s="2">
        <v>198209.0</v>
      </c>
      <c r="N329" s="2">
        <v>41.0</v>
      </c>
      <c r="O329" s="3">
        <v>2819.935266</v>
      </c>
      <c r="P329" s="7" t="str">
        <f>VLOOKUP(A329,'New Data'!A:E,2,FALSE)</f>
        <v>Male</v>
      </c>
      <c r="Q329" s="7">
        <f>VLOOKUP(A329,'New Data'!A:E,3,FALSE)</f>
        <v>63</v>
      </c>
      <c r="R329" s="7" t="str">
        <f>VLOOKUP(A329,'New Data'!A:E,4,FALSE)</f>
        <v>Mississippi</v>
      </c>
      <c r="S329" s="9">
        <f>VLOOKUP(A329,'New Data'!A:E,5,FALSE)</f>
        <v>44956</v>
      </c>
      <c r="T329" s="10">
        <f t="shared" si="3"/>
        <v>68.77890893</v>
      </c>
      <c r="U329" s="11">
        <f t="shared" si="4"/>
        <v>0.002922680671</v>
      </c>
      <c r="V329" s="12">
        <f t="shared" si="5"/>
        <v>4.034242155</v>
      </c>
      <c r="W329" s="10">
        <f t="shared" si="6"/>
        <v>11.79080157</v>
      </c>
      <c r="X329" s="11">
        <f t="shared" si="7"/>
        <v>0.05865522175</v>
      </c>
      <c r="Y329" s="11"/>
    </row>
    <row r="330">
      <c r="A330" s="7" t="str">
        <f t="shared" si="1"/>
        <v>XYOJW6022K</v>
      </c>
      <c r="B330" s="2" t="s">
        <v>1355</v>
      </c>
      <c r="C330" s="7" t="s">
        <v>3135</v>
      </c>
      <c r="D330" s="7" t="str">
        <f t="shared" si="2"/>
        <v>300x250 </v>
      </c>
      <c r="E330" s="2" t="s">
        <v>1357</v>
      </c>
      <c r="F330" s="2" t="s">
        <v>41</v>
      </c>
      <c r="G330" s="8" t="s">
        <v>29</v>
      </c>
      <c r="H330" s="2" t="s">
        <v>89</v>
      </c>
      <c r="I330" s="2" t="s">
        <v>31</v>
      </c>
      <c r="J330" s="2">
        <v>56945.0</v>
      </c>
      <c r="K330" s="2">
        <v>152.0</v>
      </c>
      <c r="L330" s="2">
        <v>20750.0</v>
      </c>
      <c r="M330" s="2">
        <v>50714.0</v>
      </c>
      <c r="N330" s="2">
        <v>9.0</v>
      </c>
      <c r="O330" s="3">
        <v>5144.474371</v>
      </c>
      <c r="P330" s="7" t="str">
        <f>VLOOKUP(A330,'New Data'!A:E,2,FALSE)</f>
        <v>Female</v>
      </c>
      <c r="Q330" s="7">
        <f>VLOOKUP(A330,'New Data'!A:E,3,FALSE)</f>
        <v>43</v>
      </c>
      <c r="R330" s="7" t="str">
        <f>VLOOKUP(A330,'New Data'!A:E,4,FALSE)</f>
        <v>Ohio</v>
      </c>
      <c r="S330" s="9">
        <f>VLOOKUP(A330,'New Data'!A:E,5,FALSE)</f>
        <v>45144</v>
      </c>
      <c r="T330" s="10">
        <f t="shared" si="3"/>
        <v>571.6082634</v>
      </c>
      <c r="U330" s="11">
        <f t="shared" si="4"/>
        <v>0.002669242251</v>
      </c>
      <c r="V330" s="12">
        <f t="shared" si="5"/>
        <v>33.84522613</v>
      </c>
      <c r="W330" s="10">
        <f t="shared" si="6"/>
        <v>90.34110758</v>
      </c>
      <c r="X330" s="11">
        <f t="shared" si="7"/>
        <v>0.05921052632</v>
      </c>
      <c r="Y330" s="11"/>
    </row>
    <row r="331">
      <c r="A331" s="7" t="str">
        <f t="shared" si="1"/>
        <v>HRTWF2586O</v>
      </c>
      <c r="B331" s="2" t="s">
        <v>1351</v>
      </c>
      <c r="C331" s="7" t="s">
        <v>3139</v>
      </c>
      <c r="D331" s="7" t="str">
        <f t="shared" si="2"/>
        <v>300x250 </v>
      </c>
      <c r="E331" s="2" t="s">
        <v>1353</v>
      </c>
      <c r="F331" s="2" t="s">
        <v>41</v>
      </c>
      <c r="G331" s="8" t="s">
        <v>1354</v>
      </c>
      <c r="H331" s="2" t="s">
        <v>30</v>
      </c>
      <c r="I331" s="2" t="s">
        <v>53</v>
      </c>
      <c r="J331" s="2">
        <v>20348.0</v>
      </c>
      <c r="K331" s="2">
        <v>101.0</v>
      </c>
      <c r="L331" s="2">
        <v>14945.0</v>
      </c>
      <c r="M331" s="2">
        <v>19548.0</v>
      </c>
      <c r="N331" s="2">
        <v>6.0</v>
      </c>
      <c r="O331" s="3">
        <v>1596.552373</v>
      </c>
      <c r="P331" s="7" t="str">
        <f>VLOOKUP(A331,'New Data'!A:E,2,FALSE)</f>
        <v>Male</v>
      </c>
      <c r="Q331" s="7">
        <f>VLOOKUP(A331,'New Data'!A:E,3,FALSE)</f>
        <v>26</v>
      </c>
      <c r="R331" s="7" t="str">
        <f>VLOOKUP(A331,'New Data'!A:E,4,FALSE)</f>
        <v>Colorado</v>
      </c>
      <c r="S331" s="9">
        <f>VLOOKUP(A331,'New Data'!A:E,5,FALSE)</f>
        <v>45366</v>
      </c>
      <c r="T331" s="10">
        <f t="shared" si="3"/>
        <v>266.0920622</v>
      </c>
      <c r="U331" s="11">
        <f t="shared" si="4"/>
        <v>0.004963632789</v>
      </c>
      <c r="V331" s="12">
        <f t="shared" si="5"/>
        <v>15.80744924</v>
      </c>
      <c r="W331" s="10">
        <f t="shared" si="6"/>
        <v>78.46237335</v>
      </c>
      <c r="X331" s="11">
        <f t="shared" si="7"/>
        <v>0.05940594059</v>
      </c>
      <c r="Y331" s="11"/>
    </row>
    <row r="332">
      <c r="A332" s="7" t="str">
        <f t="shared" si="1"/>
        <v>VPCIP7254I</v>
      </c>
      <c r="B332" s="2" t="s">
        <v>1347</v>
      </c>
      <c r="C332" s="7" t="s">
        <v>3133</v>
      </c>
      <c r="D332" s="7" t="str">
        <f t="shared" si="2"/>
        <v>300x250 </v>
      </c>
      <c r="E332" s="2" t="s">
        <v>1349</v>
      </c>
      <c r="F332" s="2" t="s">
        <v>66</v>
      </c>
      <c r="G332" s="8" t="s">
        <v>1350</v>
      </c>
      <c r="H332" s="2" t="s">
        <v>30</v>
      </c>
      <c r="I332" s="2" t="s">
        <v>31</v>
      </c>
      <c r="J332" s="2">
        <v>12864.0</v>
      </c>
      <c r="K332" s="2">
        <v>84.0</v>
      </c>
      <c r="L332" s="2">
        <v>5549.0</v>
      </c>
      <c r="M332" s="2">
        <v>11852.0</v>
      </c>
      <c r="N332" s="2">
        <v>5.0</v>
      </c>
      <c r="O332" s="3">
        <v>1905.889693</v>
      </c>
      <c r="P332" s="7" t="str">
        <f>VLOOKUP(A332,'New Data'!A:E,2,FALSE)</f>
        <v>Male</v>
      </c>
      <c r="Q332" s="7">
        <f>VLOOKUP(A332,'New Data'!A:E,3,FALSE)</f>
        <v>37</v>
      </c>
      <c r="R332" s="7" t="str">
        <f>VLOOKUP(A332,'New Data'!A:E,4,FALSE)</f>
        <v>Pennsylvania</v>
      </c>
      <c r="S332" s="9">
        <f>VLOOKUP(A332,'New Data'!A:E,5,FALSE)</f>
        <v>45071</v>
      </c>
      <c r="T332" s="10">
        <f t="shared" si="3"/>
        <v>381.1779386</v>
      </c>
      <c r="U332" s="11">
        <f t="shared" si="4"/>
        <v>0.006529850746</v>
      </c>
      <c r="V332" s="12">
        <f t="shared" si="5"/>
        <v>22.68916301</v>
      </c>
      <c r="W332" s="10">
        <f t="shared" si="6"/>
        <v>148.156848</v>
      </c>
      <c r="X332" s="11">
        <f t="shared" si="7"/>
        <v>0.05952380952</v>
      </c>
      <c r="Y332" s="11"/>
    </row>
    <row r="333">
      <c r="A333" s="7" t="str">
        <f t="shared" si="1"/>
        <v>UGYXW4230S</v>
      </c>
      <c r="B333" s="2" t="s">
        <v>1344</v>
      </c>
      <c r="C333" s="7" t="s">
        <v>3138</v>
      </c>
      <c r="D333" s="7" t="str">
        <f t="shared" si="2"/>
        <v>300x250 </v>
      </c>
      <c r="E333" s="2" t="s">
        <v>1346</v>
      </c>
      <c r="F333" s="2" t="s">
        <v>36</v>
      </c>
      <c r="G333" s="8" t="s">
        <v>143</v>
      </c>
      <c r="H333" s="2" t="s">
        <v>30</v>
      </c>
      <c r="I333" s="2" t="s">
        <v>31</v>
      </c>
      <c r="J333" s="2">
        <v>13132.0</v>
      </c>
      <c r="K333" s="2">
        <v>67.0</v>
      </c>
      <c r="L333" s="2">
        <v>6133.0</v>
      </c>
      <c r="M333" s="2">
        <v>12377.0</v>
      </c>
      <c r="N333" s="2">
        <v>4.0</v>
      </c>
      <c r="O333" s="3">
        <v>1807.693142</v>
      </c>
      <c r="P333" s="7" t="str">
        <f>VLOOKUP(A333,'New Data'!A:E,2,FALSE)</f>
        <v>Male</v>
      </c>
      <c r="Q333" s="7">
        <f>VLOOKUP(A333,'New Data'!A:E,3,FALSE)</f>
        <v>19</v>
      </c>
      <c r="R333" s="7" t="str">
        <f>VLOOKUP(A333,'New Data'!A:E,4,FALSE)</f>
        <v>Connecticut</v>
      </c>
      <c r="S333" s="9">
        <f>VLOOKUP(A333,'New Data'!A:E,5,FALSE)</f>
        <v>45245</v>
      </c>
      <c r="T333" s="10">
        <f t="shared" si="3"/>
        <v>451.9232855</v>
      </c>
      <c r="U333" s="11">
        <f t="shared" si="4"/>
        <v>0.005102040816</v>
      </c>
      <c r="V333" s="12">
        <f t="shared" si="5"/>
        <v>26.98049466</v>
      </c>
      <c r="W333" s="10">
        <f t="shared" si="6"/>
        <v>137.655585</v>
      </c>
      <c r="X333" s="11">
        <f t="shared" si="7"/>
        <v>0.05970149254</v>
      </c>
      <c r="Y333" s="11"/>
    </row>
    <row r="334">
      <c r="A334" s="7" t="str">
        <f t="shared" si="1"/>
        <v>WQKOK9466B</v>
      </c>
      <c r="B334" s="2" t="s">
        <v>1336</v>
      </c>
      <c r="C334" s="7" t="s">
        <v>3141</v>
      </c>
      <c r="D334" s="7" t="str">
        <f t="shared" si="2"/>
        <v>300x250 </v>
      </c>
      <c r="E334" s="2" t="s">
        <v>1338</v>
      </c>
      <c r="F334" s="2" t="s">
        <v>28</v>
      </c>
      <c r="G334" s="8" t="s">
        <v>334</v>
      </c>
      <c r="H334" s="2" t="s">
        <v>212</v>
      </c>
      <c r="I334" s="2" t="s">
        <v>31</v>
      </c>
      <c r="J334" s="2">
        <v>49014.0</v>
      </c>
      <c r="K334" s="2">
        <v>100.0</v>
      </c>
      <c r="L334" s="2">
        <v>30349.0</v>
      </c>
      <c r="M334" s="2">
        <v>46446.0</v>
      </c>
      <c r="N334" s="2">
        <v>6.0</v>
      </c>
      <c r="O334" s="3">
        <v>3628.34617</v>
      </c>
      <c r="P334" s="7" t="str">
        <f>VLOOKUP(A334,'New Data'!A:E,2,FALSE)</f>
        <v>Female</v>
      </c>
      <c r="Q334" s="7">
        <f>VLOOKUP(A334,'New Data'!A:E,3,FALSE)</f>
        <v>27</v>
      </c>
      <c r="R334" s="7" t="str">
        <f>VLOOKUP(A334,'New Data'!A:E,4,FALSE)</f>
        <v>Connecticut</v>
      </c>
      <c r="S334" s="9">
        <f>VLOOKUP(A334,'New Data'!A:E,5,FALSE)</f>
        <v>45458</v>
      </c>
      <c r="T334" s="10">
        <f t="shared" si="3"/>
        <v>604.7243617</v>
      </c>
      <c r="U334" s="11">
        <f t="shared" si="4"/>
        <v>0.002040233403</v>
      </c>
      <c r="V334" s="12">
        <f t="shared" si="5"/>
        <v>36.2834617</v>
      </c>
      <c r="W334" s="10">
        <f t="shared" si="6"/>
        <v>74.02673053</v>
      </c>
      <c r="X334" s="11">
        <f t="shared" si="7"/>
        <v>0.06</v>
      </c>
      <c r="Y334" s="11"/>
    </row>
    <row r="335">
      <c r="A335" s="7" t="str">
        <f t="shared" si="1"/>
        <v>FWDFC3678M</v>
      </c>
      <c r="B335" s="2" t="s">
        <v>1341</v>
      </c>
      <c r="C335" s="7" t="s">
        <v>3131</v>
      </c>
      <c r="D335" s="7" t="str">
        <f t="shared" si="2"/>
        <v>320x50 </v>
      </c>
      <c r="E335" s="2" t="s">
        <v>1343</v>
      </c>
      <c r="F335" s="2" t="s">
        <v>28</v>
      </c>
      <c r="G335" s="8" t="s">
        <v>519</v>
      </c>
      <c r="H335" s="2" t="s">
        <v>30</v>
      </c>
      <c r="I335" s="2" t="s">
        <v>31</v>
      </c>
      <c r="J335" s="2">
        <v>35163.0</v>
      </c>
      <c r="K335" s="2">
        <v>250.0</v>
      </c>
      <c r="L335" s="2">
        <v>21222.0</v>
      </c>
      <c r="M335" s="2">
        <v>33671.0</v>
      </c>
      <c r="N335" s="2">
        <v>15.0</v>
      </c>
      <c r="O335" s="3">
        <v>6336.7181</v>
      </c>
      <c r="P335" s="7" t="str">
        <f>VLOOKUP(A335,'New Data'!A:E,2,FALSE)</f>
        <v>Male</v>
      </c>
      <c r="Q335" s="7">
        <f>VLOOKUP(A335,'New Data'!A:E,3,FALSE)</f>
        <v>37</v>
      </c>
      <c r="R335" s="7" t="str">
        <f>VLOOKUP(A335,'New Data'!A:E,4,FALSE)</f>
        <v>Pennsylvania</v>
      </c>
      <c r="S335" s="9">
        <f>VLOOKUP(A335,'New Data'!A:E,5,FALSE)</f>
        <v>45010</v>
      </c>
      <c r="T335" s="10">
        <f t="shared" si="3"/>
        <v>422.4478733</v>
      </c>
      <c r="U335" s="11">
        <f t="shared" si="4"/>
        <v>0.00710974604</v>
      </c>
      <c r="V335" s="12">
        <f t="shared" si="5"/>
        <v>25.3468724</v>
      </c>
      <c r="W335" s="10">
        <f t="shared" si="6"/>
        <v>180.2098257</v>
      </c>
      <c r="X335" s="11">
        <f t="shared" si="7"/>
        <v>0.06</v>
      </c>
      <c r="Y335" s="11"/>
    </row>
    <row r="336">
      <c r="A336" s="7" t="str">
        <f t="shared" si="1"/>
        <v>VRAEE9947R</v>
      </c>
      <c r="B336" s="2" t="s">
        <v>1339</v>
      </c>
      <c r="C336" s="7" t="s">
        <v>3153</v>
      </c>
      <c r="D336" s="7" t="str">
        <f t="shared" si="2"/>
        <v>320x50 </v>
      </c>
      <c r="E336" s="2" t="s">
        <v>321</v>
      </c>
      <c r="F336" s="2" t="s">
        <v>36</v>
      </c>
      <c r="G336" s="8" t="s">
        <v>726</v>
      </c>
      <c r="H336" s="2" t="s">
        <v>30</v>
      </c>
      <c r="I336" s="2" t="s">
        <v>31</v>
      </c>
      <c r="J336" s="2">
        <v>26715.0</v>
      </c>
      <c r="K336" s="2">
        <v>100.0</v>
      </c>
      <c r="L336" s="2">
        <v>12287.0</v>
      </c>
      <c r="M336" s="2">
        <v>25003.0</v>
      </c>
      <c r="N336" s="2">
        <v>6.0</v>
      </c>
      <c r="O336" s="3">
        <v>4623.089672</v>
      </c>
      <c r="P336" s="7" t="str">
        <f>VLOOKUP(A336,'New Data'!A:E,2,FALSE)</f>
        <v>Female</v>
      </c>
      <c r="Q336" s="7">
        <f>VLOOKUP(A336,'New Data'!A:E,3,FALSE)</f>
        <v>47</v>
      </c>
      <c r="R336" s="7" t="str">
        <f>VLOOKUP(A336,'New Data'!A:E,4,FALSE)</f>
        <v>Maryland</v>
      </c>
      <c r="S336" s="9">
        <f>VLOOKUP(A336,'New Data'!A:E,5,FALSE)</f>
        <v>45388</v>
      </c>
      <c r="T336" s="10">
        <f t="shared" si="3"/>
        <v>770.5149453</v>
      </c>
      <c r="U336" s="11">
        <f t="shared" si="4"/>
        <v>0.003743215422</v>
      </c>
      <c r="V336" s="12">
        <f t="shared" si="5"/>
        <v>46.23089672</v>
      </c>
      <c r="W336" s="10">
        <f t="shared" si="6"/>
        <v>173.0522056</v>
      </c>
      <c r="X336" s="11">
        <f t="shared" si="7"/>
        <v>0.06</v>
      </c>
      <c r="Y336" s="11"/>
    </row>
    <row r="337">
      <c r="A337" s="7" t="str">
        <f t="shared" si="1"/>
        <v>XLDQB0289S</v>
      </c>
      <c r="B337" s="2" t="s">
        <v>1330</v>
      </c>
      <c r="C337" s="7" t="s">
        <v>3138</v>
      </c>
      <c r="D337" s="7" t="str">
        <f t="shared" si="2"/>
        <v>300x250 </v>
      </c>
      <c r="E337" s="2" t="s">
        <v>1332</v>
      </c>
      <c r="F337" s="2" t="s">
        <v>66</v>
      </c>
      <c r="G337" s="8" t="s">
        <v>1333</v>
      </c>
      <c r="H337" s="2" t="s">
        <v>30</v>
      </c>
      <c r="I337" s="2" t="s">
        <v>53</v>
      </c>
      <c r="J337" s="2">
        <v>34278.0</v>
      </c>
      <c r="K337" s="2">
        <v>100.0</v>
      </c>
      <c r="L337" s="2">
        <v>3704.0</v>
      </c>
      <c r="M337" s="2">
        <v>30227.0</v>
      </c>
      <c r="N337" s="2">
        <v>6.0</v>
      </c>
      <c r="O337" s="3">
        <v>1689.083186</v>
      </c>
      <c r="P337" s="7" t="str">
        <f>VLOOKUP(A337,'New Data'!A:E,2,FALSE)</f>
        <v>Male</v>
      </c>
      <c r="Q337" s="7">
        <f>VLOOKUP(A337,'New Data'!A:E,3,FALSE)</f>
        <v>48</v>
      </c>
      <c r="R337" s="7" t="str">
        <f>VLOOKUP(A337,'New Data'!A:E,4,FALSE)</f>
        <v>California</v>
      </c>
      <c r="S337" s="9">
        <f>VLOOKUP(A337,'New Data'!A:E,5,FALSE)</f>
        <v>45193</v>
      </c>
      <c r="T337" s="10">
        <f t="shared" si="3"/>
        <v>281.5138643</v>
      </c>
      <c r="U337" s="11">
        <f t="shared" si="4"/>
        <v>0.002917323064</v>
      </c>
      <c r="V337" s="12">
        <f t="shared" si="5"/>
        <v>16.89083186</v>
      </c>
      <c r="W337" s="10">
        <f t="shared" si="6"/>
        <v>49.27601336</v>
      </c>
      <c r="X337" s="11">
        <f t="shared" si="7"/>
        <v>0.06</v>
      </c>
      <c r="Y337" s="11"/>
    </row>
    <row r="338">
      <c r="A338" s="7" t="str">
        <f t="shared" si="1"/>
        <v>LYDJQ5653N</v>
      </c>
      <c r="B338" s="2" t="s">
        <v>1836</v>
      </c>
      <c r="C338" s="7" t="s">
        <v>3159</v>
      </c>
      <c r="D338" s="7" t="str">
        <f t="shared" si="2"/>
        <v>300x50 </v>
      </c>
      <c r="E338" s="2" t="s">
        <v>1838</v>
      </c>
      <c r="F338" s="2" t="s">
        <v>66</v>
      </c>
      <c r="G338" s="8" t="s">
        <v>263</v>
      </c>
      <c r="H338" s="2" t="s">
        <v>30</v>
      </c>
      <c r="I338" s="2" t="s">
        <v>31</v>
      </c>
      <c r="J338" s="2">
        <v>39844.0</v>
      </c>
      <c r="K338" s="2">
        <v>101.0</v>
      </c>
      <c r="L338" s="2">
        <v>28001.0</v>
      </c>
      <c r="M338" s="2">
        <v>36335.0</v>
      </c>
      <c r="N338" s="2">
        <v>3.0</v>
      </c>
      <c r="O338" s="3">
        <v>4439.368082</v>
      </c>
      <c r="P338" s="7" t="str">
        <f>VLOOKUP(A338,'New Data'!A:E,2,FALSE)</f>
        <v>Female</v>
      </c>
      <c r="Q338" s="7">
        <f>VLOOKUP(A338,'New Data'!A:E,3,FALSE)</f>
        <v>46</v>
      </c>
      <c r="R338" s="7" t="str">
        <f>VLOOKUP(A338,'New Data'!A:E,4,FALSE)</f>
        <v>New Jersey</v>
      </c>
      <c r="S338" s="9">
        <f>VLOOKUP(A338,'New Data'!A:E,5,FALSE)</f>
        <v>45221</v>
      </c>
      <c r="T338" s="10">
        <f t="shared" si="3"/>
        <v>1479.789361</v>
      </c>
      <c r="U338" s="11">
        <f t="shared" si="4"/>
        <v>0.002534886056</v>
      </c>
      <c r="V338" s="12">
        <f t="shared" si="5"/>
        <v>43.95413943</v>
      </c>
      <c r="W338" s="10">
        <f t="shared" si="6"/>
        <v>111.4187351</v>
      </c>
      <c r="X338" s="11">
        <f t="shared" si="7"/>
        <v>0.0297029703</v>
      </c>
      <c r="Y338" s="11"/>
    </row>
    <row r="339">
      <c r="A339" s="7" t="str">
        <f t="shared" si="1"/>
        <v>INWUW6003P</v>
      </c>
      <c r="B339" s="2" t="s">
        <v>1323</v>
      </c>
      <c r="C339" s="7" t="s">
        <v>459</v>
      </c>
      <c r="D339" s="7" t="str">
        <f t="shared" si="2"/>
        <v>300x50 </v>
      </c>
      <c r="E339" s="2" t="s">
        <v>1325</v>
      </c>
      <c r="F339" s="2" t="s">
        <v>28</v>
      </c>
      <c r="G339" s="8" t="s">
        <v>475</v>
      </c>
      <c r="H339" s="2" t="s">
        <v>30</v>
      </c>
      <c r="I339" s="2" t="s">
        <v>31</v>
      </c>
      <c r="J339" s="2">
        <v>81054.0</v>
      </c>
      <c r="K339" s="2">
        <v>265.0</v>
      </c>
      <c r="L339" s="2">
        <v>56762.0</v>
      </c>
      <c r="M339" s="2">
        <v>76198.0</v>
      </c>
      <c r="N339" s="2">
        <v>16.0</v>
      </c>
      <c r="O339" s="3">
        <v>1532.357841</v>
      </c>
      <c r="P339" s="7" t="str">
        <f>VLOOKUP(A339,'New Data'!A:E,2,FALSE)</f>
        <v>Male</v>
      </c>
      <c r="Q339" s="7">
        <f>VLOOKUP(A339,'New Data'!A:E,3,FALSE)</f>
        <v>19</v>
      </c>
      <c r="R339" s="7" t="str">
        <f>VLOOKUP(A339,'New Data'!A:E,4,FALSE)</f>
        <v>Utah</v>
      </c>
      <c r="S339" s="9">
        <f>VLOOKUP(A339,'New Data'!A:E,5,FALSE)</f>
        <v>45101</v>
      </c>
      <c r="T339" s="10">
        <f t="shared" si="3"/>
        <v>95.77236506</v>
      </c>
      <c r="U339" s="11">
        <f t="shared" si="4"/>
        <v>0.003269425321</v>
      </c>
      <c r="V339" s="12">
        <f t="shared" si="5"/>
        <v>5.782482419</v>
      </c>
      <c r="W339" s="10">
        <f t="shared" si="6"/>
        <v>18.90539444</v>
      </c>
      <c r="X339" s="11">
        <f t="shared" si="7"/>
        <v>0.06037735849</v>
      </c>
      <c r="Y339" s="11"/>
    </row>
    <row r="340">
      <c r="A340" s="7" t="str">
        <f t="shared" si="1"/>
        <v>IXGIU1790K</v>
      </c>
      <c r="B340" s="2" t="s">
        <v>1318</v>
      </c>
      <c r="C340" s="7" t="s">
        <v>3164</v>
      </c>
      <c r="D340" s="7" t="str">
        <f t="shared" si="2"/>
        <v>320x50 </v>
      </c>
      <c r="E340" s="2" t="s">
        <v>1320</v>
      </c>
      <c r="F340" s="2" t="s">
        <v>36</v>
      </c>
      <c r="G340" s="8" t="s">
        <v>334</v>
      </c>
      <c r="H340" s="2" t="s">
        <v>30</v>
      </c>
      <c r="I340" s="2" t="s">
        <v>31</v>
      </c>
      <c r="J340" s="2">
        <v>9222.0</v>
      </c>
      <c r="K340" s="2">
        <v>33.0</v>
      </c>
      <c r="L340" s="2">
        <v>5352.0</v>
      </c>
      <c r="M340" s="2">
        <v>8141.0</v>
      </c>
      <c r="N340" s="2">
        <v>2.0</v>
      </c>
      <c r="O340" s="3">
        <v>1583.164302</v>
      </c>
      <c r="P340" s="7" t="str">
        <f>VLOOKUP(A340,'New Data'!A:E,2,FALSE)</f>
        <v>Female</v>
      </c>
      <c r="Q340" s="7">
        <f>VLOOKUP(A340,'New Data'!A:E,3,FALSE)</f>
        <v>50</v>
      </c>
      <c r="R340" s="7" t="str">
        <f>VLOOKUP(A340,'New Data'!A:E,4,FALSE)</f>
        <v>South Carolina</v>
      </c>
      <c r="S340" s="9">
        <f>VLOOKUP(A340,'New Data'!A:E,5,FALSE)</f>
        <v>45480</v>
      </c>
      <c r="T340" s="10">
        <f t="shared" si="3"/>
        <v>791.582151</v>
      </c>
      <c r="U340" s="11">
        <f t="shared" si="4"/>
        <v>0.00357839948</v>
      </c>
      <c r="V340" s="12">
        <f t="shared" si="5"/>
        <v>47.97467582</v>
      </c>
      <c r="W340" s="10">
        <f t="shared" si="6"/>
        <v>171.672555</v>
      </c>
      <c r="X340" s="11">
        <f t="shared" si="7"/>
        <v>0.06060606061</v>
      </c>
      <c r="Y340" s="11"/>
    </row>
    <row r="341">
      <c r="A341" s="7" t="str">
        <f t="shared" si="1"/>
        <v>ZXILD0744S</v>
      </c>
      <c r="B341" s="2" t="s">
        <v>1321</v>
      </c>
      <c r="C341" s="7" t="s">
        <v>3152</v>
      </c>
      <c r="D341" s="7" t="str">
        <f t="shared" si="2"/>
        <v>300x250 </v>
      </c>
      <c r="E341" s="2" t="s">
        <v>393</v>
      </c>
      <c r="F341" s="2" t="s">
        <v>28</v>
      </c>
      <c r="G341" s="8" t="s">
        <v>468</v>
      </c>
      <c r="H341" s="2" t="s">
        <v>30</v>
      </c>
      <c r="I341" s="2" t="s">
        <v>53</v>
      </c>
      <c r="J341" s="2">
        <v>31625.0</v>
      </c>
      <c r="K341" s="2">
        <v>99.0</v>
      </c>
      <c r="L341" s="2">
        <v>23764.0</v>
      </c>
      <c r="M341" s="2">
        <v>29364.0</v>
      </c>
      <c r="N341" s="2">
        <v>6.0</v>
      </c>
      <c r="O341" s="3">
        <v>2360.555244</v>
      </c>
      <c r="P341" s="7" t="str">
        <f>VLOOKUP(A341,'New Data'!A:E,2,FALSE)</f>
        <v>Male</v>
      </c>
      <c r="Q341" s="7">
        <f>VLOOKUP(A341,'New Data'!A:E,3,FALSE)</f>
        <v>53</v>
      </c>
      <c r="R341" s="7" t="str">
        <f>VLOOKUP(A341,'New Data'!A:E,4,FALSE)</f>
        <v>Wyoming</v>
      </c>
      <c r="S341" s="9">
        <f>VLOOKUP(A341,'New Data'!A:E,5,FALSE)</f>
        <v>45121</v>
      </c>
      <c r="T341" s="10">
        <f t="shared" si="3"/>
        <v>393.425874</v>
      </c>
      <c r="U341" s="11">
        <f t="shared" si="4"/>
        <v>0.003130434783</v>
      </c>
      <c r="V341" s="12">
        <f t="shared" si="5"/>
        <v>23.84399236</v>
      </c>
      <c r="W341" s="10">
        <f t="shared" si="6"/>
        <v>74.64206305</v>
      </c>
      <c r="X341" s="11">
        <f t="shared" si="7"/>
        <v>0.06060606061</v>
      </c>
      <c r="Y341" s="11"/>
    </row>
    <row r="342">
      <c r="A342" s="7" t="str">
        <f t="shared" si="1"/>
        <v>HAAET5600P</v>
      </c>
      <c r="B342" s="2" t="s">
        <v>1315</v>
      </c>
      <c r="C342" s="2" t="s">
        <v>3133</v>
      </c>
      <c r="D342" s="7" t="str">
        <f t="shared" si="2"/>
        <v>320x50 </v>
      </c>
      <c r="E342" s="2" t="s">
        <v>1317</v>
      </c>
      <c r="F342" s="2" t="s">
        <v>36</v>
      </c>
      <c r="G342" s="8" t="s">
        <v>519</v>
      </c>
      <c r="H342" s="2" t="s">
        <v>30</v>
      </c>
      <c r="I342" s="2" t="s">
        <v>31</v>
      </c>
      <c r="J342" s="2">
        <v>59782.0</v>
      </c>
      <c r="K342" s="2">
        <v>212.0</v>
      </c>
      <c r="L342" s="2">
        <v>28235.0</v>
      </c>
      <c r="M342" s="2">
        <v>57543.0</v>
      </c>
      <c r="N342" s="2">
        <v>13.0</v>
      </c>
      <c r="O342" s="3">
        <v>1455.703554</v>
      </c>
      <c r="P342" s="7" t="str">
        <f>VLOOKUP(A342,'New Data'!A:E,2,FALSE)</f>
        <v>Female</v>
      </c>
      <c r="Q342" s="7">
        <f>VLOOKUP(A342,'New Data'!A:E,3,FALSE)</f>
        <v>58</v>
      </c>
      <c r="R342" s="7" t="str">
        <f>VLOOKUP(A342,'New Data'!A:E,4,FALSE)</f>
        <v>North Dakota</v>
      </c>
      <c r="S342" s="9">
        <f>VLOOKUP(A342,'New Data'!A:E,5,FALSE)</f>
        <v>44960</v>
      </c>
      <c r="T342" s="10">
        <f t="shared" si="3"/>
        <v>111.9771965</v>
      </c>
      <c r="U342" s="11">
        <f t="shared" si="4"/>
        <v>0.003546217925</v>
      </c>
      <c r="V342" s="12">
        <f t="shared" si="5"/>
        <v>6.866526198</v>
      </c>
      <c r="W342" s="10">
        <f t="shared" si="6"/>
        <v>24.35019829</v>
      </c>
      <c r="X342" s="11">
        <f t="shared" si="7"/>
        <v>0.06132075472</v>
      </c>
      <c r="Y342" s="11"/>
    </row>
    <row r="343">
      <c r="A343" s="7" t="str">
        <f t="shared" si="1"/>
        <v>SDVKA9078Z</v>
      </c>
      <c r="B343" s="2" t="s">
        <v>1312</v>
      </c>
      <c r="C343" s="7" t="s">
        <v>3152</v>
      </c>
      <c r="D343" s="7" t="str">
        <f t="shared" si="2"/>
        <v>300x250 </v>
      </c>
      <c r="E343" s="2" t="s">
        <v>1314</v>
      </c>
      <c r="F343" s="2" t="s">
        <v>36</v>
      </c>
      <c r="G343" s="8" t="s">
        <v>449</v>
      </c>
      <c r="H343" s="2" t="s">
        <v>62</v>
      </c>
      <c r="I343" s="2" t="s">
        <v>31</v>
      </c>
      <c r="J343" s="2">
        <v>276716.0</v>
      </c>
      <c r="K343" s="2">
        <v>799.0</v>
      </c>
      <c r="L343" s="2">
        <v>114927.0</v>
      </c>
      <c r="M343" s="2">
        <v>255481.0</v>
      </c>
      <c r="N343" s="2">
        <v>49.0</v>
      </c>
      <c r="O343" s="3">
        <v>2276.277471</v>
      </c>
      <c r="P343" s="7" t="str">
        <f>VLOOKUP(A343,'New Data'!A:E,2,FALSE)</f>
        <v>Female</v>
      </c>
      <c r="Q343" s="7">
        <f>VLOOKUP(A343,'New Data'!A:E,3,FALSE)</f>
        <v>46</v>
      </c>
      <c r="R343" s="7" t="str">
        <f>VLOOKUP(A343,'New Data'!A:E,4,FALSE)</f>
        <v>Missouri</v>
      </c>
      <c r="S343" s="9">
        <f>VLOOKUP(A343,'New Data'!A:E,5,FALSE)</f>
        <v>44931</v>
      </c>
      <c r="T343" s="10">
        <f t="shared" si="3"/>
        <v>46.45464227</v>
      </c>
      <c r="U343" s="11">
        <f t="shared" si="4"/>
        <v>0.002887436939</v>
      </c>
      <c r="V343" s="12">
        <f t="shared" si="5"/>
        <v>2.848907974</v>
      </c>
      <c r="W343" s="10">
        <f t="shared" si="6"/>
        <v>8.226042119</v>
      </c>
      <c r="X343" s="11">
        <f t="shared" si="7"/>
        <v>0.06132665832</v>
      </c>
      <c r="Y343" s="11"/>
    </row>
    <row r="344">
      <c r="A344" s="7" t="str">
        <f t="shared" si="1"/>
        <v>BSPYL8294V</v>
      </c>
      <c r="B344" s="2" t="s">
        <v>1308</v>
      </c>
      <c r="C344" s="7" t="s">
        <v>3128</v>
      </c>
      <c r="D344" s="7" t="str">
        <f t="shared" si="2"/>
        <v>320x50 </v>
      </c>
      <c r="E344" s="2" t="s">
        <v>1310</v>
      </c>
      <c r="F344" s="2" t="s">
        <v>66</v>
      </c>
      <c r="G344" s="8" t="s">
        <v>1311</v>
      </c>
      <c r="H344" s="2" t="s">
        <v>212</v>
      </c>
      <c r="I344" s="2" t="s">
        <v>31</v>
      </c>
      <c r="J344" s="2">
        <v>8233.0</v>
      </c>
      <c r="K344" s="2">
        <v>65.0</v>
      </c>
      <c r="L344" s="2">
        <v>5361.0</v>
      </c>
      <c r="M344" s="2">
        <v>7643.0</v>
      </c>
      <c r="N344" s="2">
        <v>4.0</v>
      </c>
      <c r="O344" s="3">
        <v>6381.006576</v>
      </c>
      <c r="P344" s="7" t="str">
        <f>VLOOKUP(A344,'New Data'!A:E,2,FALSE)</f>
        <v>Female</v>
      </c>
      <c r="Q344" s="7">
        <f>VLOOKUP(A344,'New Data'!A:E,3,FALSE)</f>
        <v>65</v>
      </c>
      <c r="R344" s="7" t="str">
        <f>VLOOKUP(A344,'New Data'!A:E,4,FALSE)</f>
        <v>Arizona</v>
      </c>
      <c r="S344" s="9">
        <f>VLOOKUP(A344,'New Data'!A:E,5,FALSE)</f>
        <v>44936</v>
      </c>
      <c r="T344" s="10">
        <f t="shared" si="3"/>
        <v>1595.251644</v>
      </c>
      <c r="U344" s="11">
        <f t="shared" si="4"/>
        <v>0.00789505648</v>
      </c>
      <c r="V344" s="12">
        <f t="shared" si="5"/>
        <v>98.16933194</v>
      </c>
      <c r="W344" s="10">
        <f t="shared" si="6"/>
        <v>775.0524203</v>
      </c>
      <c r="X344" s="11">
        <f t="shared" si="7"/>
        <v>0.06153846154</v>
      </c>
      <c r="Y344" s="11"/>
    </row>
    <row r="345">
      <c r="A345" s="7" t="str">
        <f t="shared" si="1"/>
        <v>DYSHC7693I</v>
      </c>
      <c r="B345" s="2" t="s">
        <v>1305</v>
      </c>
      <c r="C345" s="7" t="s">
        <v>3160</v>
      </c>
      <c r="D345" s="7" t="str">
        <f t="shared" si="2"/>
        <v>300x250 </v>
      </c>
      <c r="E345" s="2" t="s">
        <v>1307</v>
      </c>
      <c r="F345" s="2" t="s">
        <v>36</v>
      </c>
      <c r="G345" s="8" t="s">
        <v>828</v>
      </c>
      <c r="H345" s="2" t="s">
        <v>71</v>
      </c>
      <c r="I345" s="2" t="s">
        <v>53</v>
      </c>
      <c r="J345" s="2">
        <v>22934.0</v>
      </c>
      <c r="K345" s="2">
        <v>81.0</v>
      </c>
      <c r="L345" s="2">
        <v>18536.0</v>
      </c>
      <c r="M345" s="2">
        <v>21019.0</v>
      </c>
      <c r="N345" s="2">
        <v>5.0</v>
      </c>
      <c r="O345" s="3">
        <v>1711.106338</v>
      </c>
      <c r="P345" s="7" t="str">
        <f>VLOOKUP(A345,'New Data'!A:E,2,FALSE)</f>
        <v>Female</v>
      </c>
      <c r="Q345" s="7">
        <f>VLOOKUP(A345,'New Data'!A:E,3,FALSE)</f>
        <v>58</v>
      </c>
      <c r="R345" s="7" t="str">
        <f>VLOOKUP(A345,'New Data'!A:E,4,FALSE)</f>
        <v>Alaska</v>
      </c>
      <c r="S345" s="9">
        <f>VLOOKUP(A345,'New Data'!A:E,5,FALSE)</f>
        <v>44941</v>
      </c>
      <c r="T345" s="10">
        <f t="shared" si="3"/>
        <v>342.2212676</v>
      </c>
      <c r="U345" s="11">
        <f t="shared" si="4"/>
        <v>0.003531874073</v>
      </c>
      <c r="V345" s="12">
        <f t="shared" si="5"/>
        <v>21.1247696</v>
      </c>
      <c r="W345" s="10">
        <f t="shared" si="6"/>
        <v>74.61002607</v>
      </c>
      <c r="X345" s="11">
        <f t="shared" si="7"/>
        <v>0.06172839506</v>
      </c>
      <c r="Y345" s="11"/>
    </row>
    <row r="346">
      <c r="A346" s="7" t="str">
        <f t="shared" si="1"/>
        <v>UQVUR7684C</v>
      </c>
      <c r="B346" s="2" t="s">
        <v>1298</v>
      </c>
      <c r="C346" s="7" t="s">
        <v>3136</v>
      </c>
      <c r="D346" s="7" t="str">
        <f t="shared" si="2"/>
        <v>300x250 </v>
      </c>
      <c r="E346" s="2" t="s">
        <v>1300</v>
      </c>
      <c r="F346" s="2" t="s">
        <v>66</v>
      </c>
      <c r="G346" s="8" t="s">
        <v>1301</v>
      </c>
      <c r="H346" s="2" t="s">
        <v>30</v>
      </c>
      <c r="I346" s="2" t="s">
        <v>53</v>
      </c>
      <c r="J346" s="2">
        <v>65238.0</v>
      </c>
      <c r="K346" s="2">
        <v>240.0</v>
      </c>
      <c r="L346" s="2">
        <v>23741.0</v>
      </c>
      <c r="M346" s="2">
        <v>59893.0</v>
      </c>
      <c r="N346" s="2">
        <v>15.0</v>
      </c>
      <c r="O346" s="3">
        <v>3132.519209</v>
      </c>
      <c r="P346" s="7" t="str">
        <f>VLOOKUP(A346,'New Data'!A:E,2,FALSE)</f>
        <v>Female</v>
      </c>
      <c r="Q346" s="7">
        <f>VLOOKUP(A346,'New Data'!A:E,3,FALSE)</f>
        <v>18</v>
      </c>
      <c r="R346" s="7" t="str">
        <f>VLOOKUP(A346,'New Data'!A:E,4,FALSE)</f>
        <v>Maryland</v>
      </c>
      <c r="S346" s="9">
        <f>VLOOKUP(A346,'New Data'!A:E,5,FALSE)</f>
        <v>45336</v>
      </c>
      <c r="T346" s="10">
        <f t="shared" si="3"/>
        <v>208.8346139</v>
      </c>
      <c r="U346" s="11">
        <f t="shared" si="4"/>
        <v>0.003678837487</v>
      </c>
      <c r="V346" s="12">
        <f t="shared" si="5"/>
        <v>13.05216337</v>
      </c>
      <c r="W346" s="10">
        <f t="shared" si="6"/>
        <v>48.0167879</v>
      </c>
      <c r="X346" s="11">
        <f t="shared" si="7"/>
        <v>0.0625</v>
      </c>
      <c r="Y346" s="11"/>
    </row>
    <row r="347">
      <c r="A347" s="7" t="str">
        <f t="shared" si="1"/>
        <v>EIHMD3764I</v>
      </c>
      <c r="B347" s="2" t="s">
        <v>1294</v>
      </c>
      <c r="C347" s="26" t="s">
        <v>3129</v>
      </c>
      <c r="D347" s="7" t="str">
        <f t="shared" si="2"/>
        <v>320x50 </v>
      </c>
      <c r="E347" s="2" t="s">
        <v>1296</v>
      </c>
      <c r="F347" s="2" t="s">
        <v>36</v>
      </c>
      <c r="G347" s="8" t="s">
        <v>1297</v>
      </c>
      <c r="H347" s="2" t="s">
        <v>30</v>
      </c>
      <c r="I347" s="2" t="s">
        <v>31</v>
      </c>
      <c r="J347" s="2">
        <v>138904.0</v>
      </c>
      <c r="K347" s="2">
        <v>399.0</v>
      </c>
      <c r="L347" s="2">
        <v>98952.0</v>
      </c>
      <c r="M347" s="2">
        <v>120688.0</v>
      </c>
      <c r="N347" s="2">
        <v>25.0</v>
      </c>
      <c r="O347" s="3">
        <v>5038.644724</v>
      </c>
      <c r="P347" s="7" t="str">
        <f>VLOOKUP(A347,'New Data'!A:E,2,FALSE)</f>
        <v>Female</v>
      </c>
      <c r="Q347" s="7">
        <f>VLOOKUP(A347,'New Data'!A:E,3,FALSE)</f>
        <v>64</v>
      </c>
      <c r="R347" s="7" t="str">
        <f>VLOOKUP(A347,'New Data'!A:E,4,FALSE)</f>
        <v>Wisconsin</v>
      </c>
      <c r="S347" s="9">
        <f>VLOOKUP(A347,'New Data'!A:E,5,FALSE)</f>
        <v>45238</v>
      </c>
      <c r="T347" s="10">
        <f t="shared" si="3"/>
        <v>201.545789</v>
      </c>
      <c r="U347" s="11">
        <f t="shared" si="4"/>
        <v>0.002872487473</v>
      </c>
      <c r="V347" s="12">
        <f t="shared" si="5"/>
        <v>12.62818227</v>
      </c>
      <c r="W347" s="10">
        <f t="shared" si="6"/>
        <v>36.27429537</v>
      </c>
      <c r="X347" s="11">
        <f t="shared" si="7"/>
        <v>0.0626566416</v>
      </c>
      <c r="Y347" s="11"/>
    </row>
    <row r="348">
      <c r="A348" s="7" t="str">
        <f t="shared" si="1"/>
        <v>XMYUC8028K</v>
      </c>
      <c r="B348" s="2" t="s">
        <v>1291</v>
      </c>
      <c r="C348" s="7" t="s">
        <v>3133</v>
      </c>
      <c r="D348" s="7" t="str">
        <f t="shared" si="2"/>
        <v>300x250 </v>
      </c>
      <c r="E348" s="2" t="s">
        <v>1293</v>
      </c>
      <c r="F348" s="2" t="s">
        <v>28</v>
      </c>
      <c r="G348" s="8" t="s">
        <v>151</v>
      </c>
      <c r="H348" s="2" t="s">
        <v>62</v>
      </c>
      <c r="I348" s="2" t="s">
        <v>31</v>
      </c>
      <c r="J348" s="2">
        <v>13700.0</v>
      </c>
      <c r="K348" s="2">
        <v>63.0</v>
      </c>
      <c r="L348" s="2">
        <v>3609.0</v>
      </c>
      <c r="M348" s="2">
        <v>12644.0</v>
      </c>
      <c r="N348" s="2">
        <v>4.0</v>
      </c>
      <c r="O348" s="3">
        <v>2032.700147</v>
      </c>
      <c r="P348" s="7" t="str">
        <f>VLOOKUP(A348,'New Data'!A:E,2,FALSE)</f>
        <v>Female</v>
      </c>
      <c r="Q348" s="7">
        <f>VLOOKUP(A348,'New Data'!A:E,3,FALSE)</f>
        <v>43</v>
      </c>
      <c r="R348" s="7" t="str">
        <f>VLOOKUP(A348,'New Data'!A:E,4,FALSE)</f>
        <v>Pennsylvania</v>
      </c>
      <c r="S348" s="9">
        <f>VLOOKUP(A348,'New Data'!A:E,5,FALSE)</f>
        <v>45493</v>
      </c>
      <c r="T348" s="10">
        <f t="shared" si="3"/>
        <v>508.1750368</v>
      </c>
      <c r="U348" s="11">
        <f t="shared" si="4"/>
        <v>0.004598540146</v>
      </c>
      <c r="V348" s="12">
        <f t="shared" si="5"/>
        <v>32.2650817</v>
      </c>
      <c r="W348" s="10">
        <f t="shared" si="6"/>
        <v>148.3722735</v>
      </c>
      <c r="X348" s="11">
        <f t="shared" si="7"/>
        <v>0.06349206349</v>
      </c>
      <c r="Y348" s="11"/>
    </row>
    <row r="349">
      <c r="A349" s="7" t="str">
        <f t="shared" si="1"/>
        <v>ELGKR4105C</v>
      </c>
      <c r="B349" s="2" t="s">
        <v>1289</v>
      </c>
      <c r="C349" s="7" t="s">
        <v>3145</v>
      </c>
      <c r="D349" s="7" t="str">
        <f t="shared" si="2"/>
        <v>320x50 </v>
      </c>
      <c r="E349" s="2" t="s">
        <v>206</v>
      </c>
      <c r="F349" s="2" t="s">
        <v>36</v>
      </c>
      <c r="G349" s="8" t="s">
        <v>196</v>
      </c>
      <c r="H349" s="2" t="s">
        <v>62</v>
      </c>
      <c r="I349" s="2" t="s">
        <v>31</v>
      </c>
      <c r="J349" s="2">
        <v>12592.0</v>
      </c>
      <c r="K349" s="2">
        <v>63.0</v>
      </c>
      <c r="L349" s="2">
        <v>7472.0</v>
      </c>
      <c r="M349" s="2">
        <v>11687.0</v>
      </c>
      <c r="N349" s="2">
        <v>4.0</v>
      </c>
      <c r="O349" s="3">
        <v>1521.185189</v>
      </c>
      <c r="P349" s="7" t="str">
        <f>VLOOKUP(A349,'New Data'!A:E,2,FALSE)</f>
        <v>Male</v>
      </c>
      <c r="Q349" s="7">
        <f>VLOOKUP(A349,'New Data'!A:E,3,FALSE)</f>
        <v>35</v>
      </c>
      <c r="R349" s="7" t="str">
        <f>VLOOKUP(A349,'New Data'!A:E,4,FALSE)</f>
        <v>Arkansas</v>
      </c>
      <c r="S349" s="9">
        <f>VLOOKUP(A349,'New Data'!A:E,5,FALSE)</f>
        <v>45320</v>
      </c>
      <c r="T349" s="10">
        <f t="shared" si="3"/>
        <v>380.2962973</v>
      </c>
      <c r="U349" s="11">
        <f t="shared" si="4"/>
        <v>0.00500317662</v>
      </c>
      <c r="V349" s="12">
        <f t="shared" si="5"/>
        <v>24.14579665</v>
      </c>
      <c r="W349" s="10">
        <f t="shared" si="6"/>
        <v>120.8056853</v>
      </c>
      <c r="X349" s="11">
        <f t="shared" si="7"/>
        <v>0.06349206349</v>
      </c>
      <c r="Y349" s="11"/>
    </row>
    <row r="350">
      <c r="A350" s="7" t="str">
        <f t="shared" si="1"/>
        <v>TMWLJ3345S</v>
      </c>
      <c r="B350" s="2" t="s">
        <v>1282</v>
      </c>
      <c r="C350" s="7" t="s">
        <v>2202</v>
      </c>
      <c r="D350" s="7" t="str">
        <f t="shared" si="2"/>
        <v>320x50 </v>
      </c>
      <c r="E350" s="2" t="s">
        <v>1284</v>
      </c>
      <c r="F350" s="2" t="s">
        <v>28</v>
      </c>
      <c r="G350" s="8" t="s">
        <v>1285</v>
      </c>
      <c r="H350" s="2" t="s">
        <v>30</v>
      </c>
      <c r="I350" s="2" t="s">
        <v>31</v>
      </c>
      <c r="J350" s="2">
        <v>16239.0</v>
      </c>
      <c r="K350" s="2">
        <v>78.0</v>
      </c>
      <c r="L350" s="2">
        <v>9375.0</v>
      </c>
      <c r="M350" s="2">
        <v>15562.0</v>
      </c>
      <c r="N350" s="2">
        <v>5.0</v>
      </c>
      <c r="O350" s="3">
        <v>2387.686295</v>
      </c>
      <c r="P350" s="7" t="str">
        <f>VLOOKUP(A350,'New Data'!A:E,2,FALSE)</f>
        <v>Male</v>
      </c>
      <c r="Q350" s="7">
        <f>VLOOKUP(A350,'New Data'!A:E,3,FALSE)</f>
        <v>39</v>
      </c>
      <c r="R350" s="7" t="str">
        <f>VLOOKUP(A350,'New Data'!A:E,4,FALSE)</f>
        <v>Hawaii</v>
      </c>
      <c r="S350" s="9">
        <f>VLOOKUP(A350,'New Data'!A:E,5,FALSE)</f>
        <v>45061</v>
      </c>
      <c r="T350" s="10">
        <f t="shared" si="3"/>
        <v>477.537259</v>
      </c>
      <c r="U350" s="11">
        <f t="shared" si="4"/>
        <v>0.004803251432</v>
      </c>
      <c r="V350" s="12">
        <f t="shared" si="5"/>
        <v>30.61136276</v>
      </c>
      <c r="W350" s="10">
        <f t="shared" si="6"/>
        <v>147.034072</v>
      </c>
      <c r="X350" s="11">
        <f t="shared" si="7"/>
        <v>0.0641025641</v>
      </c>
      <c r="Y350" s="11"/>
    </row>
    <row r="351">
      <c r="A351" s="7" t="str">
        <f t="shared" si="1"/>
        <v>FZBMA4850B</v>
      </c>
      <c r="B351" s="2" t="s">
        <v>1286</v>
      </c>
      <c r="C351" s="7" t="s">
        <v>2202</v>
      </c>
      <c r="D351" s="7" t="str">
        <f t="shared" si="2"/>
        <v>300x50 </v>
      </c>
      <c r="E351" s="2" t="s">
        <v>1288</v>
      </c>
      <c r="F351" s="2" t="s">
        <v>28</v>
      </c>
      <c r="G351" s="8" t="s">
        <v>1050</v>
      </c>
      <c r="H351" s="2" t="s">
        <v>89</v>
      </c>
      <c r="I351" s="2" t="s">
        <v>31</v>
      </c>
      <c r="J351" s="2">
        <v>11734.0</v>
      </c>
      <c r="K351" s="2">
        <v>78.0</v>
      </c>
      <c r="L351" s="2">
        <v>8741.0</v>
      </c>
      <c r="M351" s="2">
        <v>10606.0</v>
      </c>
      <c r="N351" s="2">
        <v>5.0</v>
      </c>
      <c r="O351" s="3">
        <v>6439.283498</v>
      </c>
      <c r="P351" s="7" t="str">
        <f>VLOOKUP(A351,'New Data'!A:E,2,FALSE)</f>
        <v>Male</v>
      </c>
      <c r="Q351" s="7">
        <f>VLOOKUP(A351,'New Data'!A:E,3,FALSE)</f>
        <v>48</v>
      </c>
      <c r="R351" s="7" t="str">
        <f>VLOOKUP(A351,'New Data'!A:E,4,FALSE)</f>
        <v>South Dakota</v>
      </c>
      <c r="S351" s="9">
        <f>VLOOKUP(A351,'New Data'!A:E,5,FALSE)</f>
        <v>45073</v>
      </c>
      <c r="T351" s="10">
        <f t="shared" si="3"/>
        <v>1287.8567</v>
      </c>
      <c r="U351" s="11">
        <f t="shared" si="4"/>
        <v>0.006647349582</v>
      </c>
      <c r="V351" s="12">
        <f t="shared" si="5"/>
        <v>82.55491664</v>
      </c>
      <c r="W351" s="10">
        <f t="shared" si="6"/>
        <v>548.7713907</v>
      </c>
      <c r="X351" s="11">
        <f t="shared" si="7"/>
        <v>0.0641025641</v>
      </c>
      <c r="Y351" s="11"/>
    </row>
    <row r="352">
      <c r="A352" s="7" t="str">
        <f t="shared" si="1"/>
        <v>TSZTZ3446D</v>
      </c>
      <c r="B352" s="2" t="s">
        <v>1280</v>
      </c>
      <c r="C352" s="26" t="s">
        <v>3129</v>
      </c>
      <c r="D352" s="7" t="str">
        <f t="shared" si="2"/>
        <v>320x50 </v>
      </c>
      <c r="E352" s="2" t="s">
        <v>246</v>
      </c>
      <c r="F352" s="2" t="s">
        <v>66</v>
      </c>
      <c r="G352" s="8" t="s">
        <v>579</v>
      </c>
      <c r="H352" s="2" t="s">
        <v>212</v>
      </c>
      <c r="I352" s="2" t="s">
        <v>31</v>
      </c>
      <c r="J352" s="2">
        <v>25532.0</v>
      </c>
      <c r="K352" s="2">
        <v>140.0</v>
      </c>
      <c r="L352" s="2">
        <v>15219.0</v>
      </c>
      <c r="M352" s="2">
        <v>21497.0</v>
      </c>
      <c r="N352" s="2">
        <v>9.0</v>
      </c>
      <c r="O352" s="3">
        <v>6047.174109</v>
      </c>
      <c r="P352" s="7" t="str">
        <f>VLOOKUP(A352,'New Data'!A:E,2,FALSE)</f>
        <v>Female</v>
      </c>
      <c r="Q352" s="7">
        <f>VLOOKUP(A352,'New Data'!A:E,3,FALSE)</f>
        <v>62</v>
      </c>
      <c r="R352" s="7" t="str">
        <f>VLOOKUP(A352,'New Data'!A:E,4,FALSE)</f>
        <v>Texas</v>
      </c>
      <c r="S352" s="9">
        <f>VLOOKUP(A352,'New Data'!A:E,5,FALSE)</f>
        <v>45021</v>
      </c>
      <c r="T352" s="10">
        <f t="shared" si="3"/>
        <v>671.9082343</v>
      </c>
      <c r="U352" s="11">
        <f t="shared" si="4"/>
        <v>0.005483315056</v>
      </c>
      <c r="V352" s="12">
        <f t="shared" si="5"/>
        <v>43.19410078</v>
      </c>
      <c r="W352" s="10">
        <f t="shared" si="6"/>
        <v>236.8468631</v>
      </c>
      <c r="X352" s="11">
        <f t="shared" si="7"/>
        <v>0.06428571429</v>
      </c>
      <c r="Y352" s="11"/>
    </row>
    <row r="353">
      <c r="A353" s="7" t="str">
        <f t="shared" si="1"/>
        <v>FSWKS7703F</v>
      </c>
      <c r="B353" s="2" t="s">
        <v>1277</v>
      </c>
      <c r="C353" s="7" t="s">
        <v>459</v>
      </c>
      <c r="D353" s="7" t="str">
        <f t="shared" si="2"/>
        <v>300x250 </v>
      </c>
      <c r="E353" s="2" t="s">
        <v>1279</v>
      </c>
      <c r="F353" s="2" t="s">
        <v>41</v>
      </c>
      <c r="G353" s="8" t="s">
        <v>29</v>
      </c>
      <c r="H353" s="2" t="s">
        <v>30</v>
      </c>
      <c r="I353" s="2" t="s">
        <v>31</v>
      </c>
      <c r="J353" s="2">
        <v>325152.0</v>
      </c>
      <c r="K353" s="2">
        <v>854.0</v>
      </c>
      <c r="L353" s="2">
        <v>138319.0</v>
      </c>
      <c r="M353" s="2">
        <v>300133.0</v>
      </c>
      <c r="N353" s="2">
        <v>55.0</v>
      </c>
      <c r="O353" s="3">
        <v>7887.612662</v>
      </c>
      <c r="P353" s="7" t="str">
        <f>VLOOKUP(A353,'New Data'!A:E,2,FALSE)</f>
        <v>Male</v>
      </c>
      <c r="Q353" s="7">
        <f>VLOOKUP(A353,'New Data'!A:E,3,FALSE)</f>
        <v>63</v>
      </c>
      <c r="R353" s="7" t="str">
        <f>VLOOKUP(A353,'New Data'!A:E,4,FALSE)</f>
        <v>Arkansas</v>
      </c>
      <c r="S353" s="9">
        <f>VLOOKUP(A353,'New Data'!A:E,5,FALSE)</f>
        <v>45432</v>
      </c>
      <c r="T353" s="10">
        <f t="shared" si="3"/>
        <v>143.4111393</v>
      </c>
      <c r="U353" s="11">
        <f t="shared" si="4"/>
        <v>0.002626463931</v>
      </c>
      <c r="V353" s="12">
        <f t="shared" si="5"/>
        <v>9.2360804</v>
      </c>
      <c r="W353" s="10">
        <f t="shared" si="6"/>
        <v>24.25823203</v>
      </c>
      <c r="X353" s="11">
        <f t="shared" si="7"/>
        <v>0.0644028103</v>
      </c>
      <c r="Y353" s="11"/>
    </row>
    <row r="354">
      <c r="A354" s="7" t="str">
        <f t="shared" si="1"/>
        <v>UKVZR6178H</v>
      </c>
      <c r="B354" s="2" t="s">
        <v>1274</v>
      </c>
      <c r="C354" s="7" t="s">
        <v>3134</v>
      </c>
      <c r="D354" s="7" t="str">
        <f t="shared" si="2"/>
        <v>300x250 </v>
      </c>
      <c r="E354" s="2" t="s">
        <v>1276</v>
      </c>
      <c r="F354" s="2" t="s">
        <v>36</v>
      </c>
      <c r="G354" s="8" t="s">
        <v>816</v>
      </c>
      <c r="H354" s="2" t="s">
        <v>89</v>
      </c>
      <c r="I354" s="2" t="s">
        <v>31</v>
      </c>
      <c r="J354" s="2">
        <v>11607.0</v>
      </c>
      <c r="K354" s="2">
        <v>184.0</v>
      </c>
      <c r="L354" s="2">
        <v>5218.0</v>
      </c>
      <c r="M354" s="2">
        <v>10763.0</v>
      </c>
      <c r="N354" s="2">
        <v>12.0</v>
      </c>
      <c r="O354" s="3">
        <v>6909.732318</v>
      </c>
      <c r="P354" s="7" t="str">
        <f>VLOOKUP(A354,'New Data'!A:E,2,FALSE)</f>
        <v>Male</v>
      </c>
      <c r="Q354" s="7">
        <f>VLOOKUP(A354,'New Data'!A:E,3,FALSE)</f>
        <v>41</v>
      </c>
      <c r="R354" s="7" t="str">
        <f>VLOOKUP(A354,'New Data'!A:E,4,FALSE)</f>
        <v>Oregon</v>
      </c>
      <c r="S354" s="9">
        <f>VLOOKUP(A354,'New Data'!A:E,5,FALSE)</f>
        <v>45403</v>
      </c>
      <c r="T354" s="10">
        <f t="shared" si="3"/>
        <v>575.8110265</v>
      </c>
      <c r="U354" s="11">
        <f t="shared" si="4"/>
        <v>0.0158525028</v>
      </c>
      <c r="V354" s="12">
        <f t="shared" si="5"/>
        <v>37.55289303</v>
      </c>
      <c r="W354" s="10">
        <f t="shared" si="6"/>
        <v>595.3073419</v>
      </c>
      <c r="X354" s="11">
        <f t="shared" si="7"/>
        <v>0.0652173913</v>
      </c>
      <c r="Y354" s="11"/>
    </row>
    <row r="355">
      <c r="A355" s="7" t="str">
        <f t="shared" si="1"/>
        <v>IXQEK3844N</v>
      </c>
      <c r="B355" s="2" t="s">
        <v>1270</v>
      </c>
      <c r="C355" s="7" t="s">
        <v>3143</v>
      </c>
      <c r="D355" s="7" t="str">
        <f t="shared" si="2"/>
        <v>300x50 </v>
      </c>
      <c r="E355" s="2" t="s">
        <v>1272</v>
      </c>
      <c r="F355" s="2" t="s">
        <v>36</v>
      </c>
      <c r="G355" s="8" t="s">
        <v>1273</v>
      </c>
      <c r="H355" s="2" t="s">
        <v>30</v>
      </c>
      <c r="I355" s="2" t="s">
        <v>31</v>
      </c>
      <c r="J355" s="2">
        <v>10906.0</v>
      </c>
      <c r="K355" s="2">
        <v>46.0</v>
      </c>
      <c r="L355" s="2">
        <v>4735.0</v>
      </c>
      <c r="M355" s="2">
        <v>6390.0</v>
      </c>
      <c r="N355" s="2">
        <v>3.0</v>
      </c>
      <c r="O355" s="3">
        <v>5694.27094</v>
      </c>
      <c r="P355" s="7" t="str">
        <f>VLOOKUP(A355,'New Data'!A:E,2,FALSE)</f>
        <v>Male</v>
      </c>
      <c r="Q355" s="7">
        <f>VLOOKUP(A355,'New Data'!A:E,3,FALSE)</f>
        <v>18</v>
      </c>
      <c r="R355" s="7" t="str">
        <f>VLOOKUP(A355,'New Data'!A:E,4,FALSE)</f>
        <v>Indiana</v>
      </c>
      <c r="S355" s="9">
        <f>VLOOKUP(A355,'New Data'!A:E,5,FALSE)</f>
        <v>45508</v>
      </c>
      <c r="T355" s="10">
        <f t="shared" si="3"/>
        <v>1898.090313</v>
      </c>
      <c r="U355" s="11">
        <f t="shared" si="4"/>
        <v>0.004217861727</v>
      </c>
      <c r="V355" s="12">
        <f t="shared" si="5"/>
        <v>123.7884987</v>
      </c>
      <c r="W355" s="10">
        <f t="shared" si="6"/>
        <v>522.122771</v>
      </c>
      <c r="X355" s="11">
        <f t="shared" si="7"/>
        <v>0.0652173913</v>
      </c>
      <c r="Y355" s="11"/>
    </row>
    <row r="356">
      <c r="A356" s="7" t="str">
        <f t="shared" si="1"/>
        <v>LQLYG6047L</v>
      </c>
      <c r="B356" s="2" t="s">
        <v>1267</v>
      </c>
      <c r="C356" s="7" t="s">
        <v>3156</v>
      </c>
      <c r="D356" s="7" t="str">
        <f t="shared" si="2"/>
        <v>320x50 </v>
      </c>
      <c r="E356" s="2" t="s">
        <v>1269</v>
      </c>
      <c r="F356" s="2" t="s">
        <v>36</v>
      </c>
      <c r="G356" s="8" t="s">
        <v>404</v>
      </c>
      <c r="H356" s="2" t="s">
        <v>212</v>
      </c>
      <c r="I356" s="2" t="s">
        <v>31</v>
      </c>
      <c r="J356" s="2">
        <v>47016.0</v>
      </c>
      <c r="K356" s="2">
        <v>199.0</v>
      </c>
      <c r="L356" s="2">
        <v>12210.0</v>
      </c>
      <c r="M356" s="2">
        <v>38039.0</v>
      </c>
      <c r="N356" s="2">
        <v>13.0</v>
      </c>
      <c r="O356" s="3">
        <v>5974.87508</v>
      </c>
      <c r="P356" s="7" t="str">
        <f>VLOOKUP(A356,'New Data'!A:E,2,FALSE)</f>
        <v>Male</v>
      </c>
      <c r="Q356" s="7">
        <f>VLOOKUP(A356,'New Data'!A:E,3,FALSE)</f>
        <v>34</v>
      </c>
      <c r="R356" s="7" t="str">
        <f>VLOOKUP(A356,'New Data'!A:E,4,FALSE)</f>
        <v>New Mexico</v>
      </c>
      <c r="S356" s="9">
        <f>VLOOKUP(A356,'New Data'!A:E,5,FALSE)</f>
        <v>45485</v>
      </c>
      <c r="T356" s="10">
        <f t="shared" si="3"/>
        <v>459.6057754</v>
      </c>
      <c r="U356" s="11">
        <f t="shared" si="4"/>
        <v>0.004232601668</v>
      </c>
      <c r="V356" s="12">
        <f t="shared" si="5"/>
        <v>30.02449789</v>
      </c>
      <c r="W356" s="10">
        <f t="shared" si="6"/>
        <v>127.0817398</v>
      </c>
      <c r="X356" s="11">
        <f t="shared" si="7"/>
        <v>0.06532663317</v>
      </c>
      <c r="Y356" s="11"/>
    </row>
    <row r="357">
      <c r="A357" s="7" t="str">
        <f t="shared" si="1"/>
        <v>QOVXZ1547U</v>
      </c>
      <c r="B357" s="2" t="s">
        <v>1264</v>
      </c>
      <c r="C357" s="7" t="s">
        <v>3128</v>
      </c>
      <c r="D357" s="7" t="str">
        <f t="shared" si="2"/>
        <v>300x250 </v>
      </c>
      <c r="E357" s="2" t="s">
        <v>1266</v>
      </c>
      <c r="F357" s="2" t="s">
        <v>36</v>
      </c>
      <c r="G357" s="8" t="s">
        <v>871</v>
      </c>
      <c r="H357" s="2" t="s">
        <v>30</v>
      </c>
      <c r="I357" s="2" t="s">
        <v>31</v>
      </c>
      <c r="J357" s="2">
        <v>198163.0</v>
      </c>
      <c r="K357" s="2">
        <v>469.0</v>
      </c>
      <c r="L357" s="2">
        <v>76695.0</v>
      </c>
      <c r="M357" s="2">
        <v>183585.0</v>
      </c>
      <c r="N357" s="2">
        <v>31.0</v>
      </c>
      <c r="O357" s="3">
        <v>5204.313768</v>
      </c>
      <c r="P357" s="7" t="str">
        <f>VLOOKUP(A357,'New Data'!A:E,2,FALSE)</f>
        <v>Male</v>
      </c>
      <c r="Q357" s="7">
        <f>VLOOKUP(A357,'New Data'!A:E,3,FALSE)</f>
        <v>59</v>
      </c>
      <c r="R357" s="7" t="str">
        <f>VLOOKUP(A357,'New Data'!A:E,4,FALSE)</f>
        <v>South Carolina</v>
      </c>
      <c r="S357" s="9">
        <f>VLOOKUP(A357,'New Data'!A:E,5,FALSE)</f>
        <v>45368</v>
      </c>
      <c r="T357" s="10">
        <f t="shared" si="3"/>
        <v>167.8810893</v>
      </c>
      <c r="U357" s="11">
        <f t="shared" si="4"/>
        <v>0.002366738493</v>
      </c>
      <c r="V357" s="12">
        <f t="shared" si="5"/>
        <v>11.09661784</v>
      </c>
      <c r="W357" s="10">
        <f t="shared" si="6"/>
        <v>26.26279259</v>
      </c>
      <c r="X357" s="11">
        <f t="shared" si="7"/>
        <v>0.06609808102</v>
      </c>
      <c r="Y357" s="11"/>
    </row>
    <row r="358">
      <c r="A358" s="7" t="str">
        <f t="shared" si="1"/>
        <v>CUHNL0300I</v>
      </c>
      <c r="B358" s="2" t="s">
        <v>1261</v>
      </c>
      <c r="C358" s="7" t="s">
        <v>3143</v>
      </c>
      <c r="D358" s="7" t="str">
        <f t="shared" si="2"/>
        <v>320x50 </v>
      </c>
      <c r="E358" s="2" t="s">
        <v>1263</v>
      </c>
      <c r="F358" s="2" t="s">
        <v>66</v>
      </c>
      <c r="G358" s="8" t="s">
        <v>181</v>
      </c>
      <c r="H358" s="2" t="s">
        <v>62</v>
      </c>
      <c r="I358" s="2" t="s">
        <v>31</v>
      </c>
      <c r="J358" s="2">
        <v>207685.0</v>
      </c>
      <c r="K358" s="2">
        <v>512.0</v>
      </c>
      <c r="L358" s="2">
        <v>20134.0</v>
      </c>
      <c r="M358" s="2">
        <v>30708.0</v>
      </c>
      <c r="N358" s="2">
        <v>34.0</v>
      </c>
      <c r="O358" s="3">
        <v>5239.204787</v>
      </c>
      <c r="P358" s="7" t="str">
        <f>VLOOKUP(A358,'New Data'!A:E,2,FALSE)</f>
        <v>Female</v>
      </c>
      <c r="Q358" s="7">
        <f>VLOOKUP(A358,'New Data'!A:E,3,FALSE)</f>
        <v>59</v>
      </c>
      <c r="R358" s="7" t="str">
        <f>VLOOKUP(A358,'New Data'!A:E,4,FALSE)</f>
        <v>Maryland</v>
      </c>
      <c r="S358" s="9">
        <f>VLOOKUP(A358,'New Data'!A:E,5,FALSE)</f>
        <v>45179</v>
      </c>
      <c r="T358" s="10">
        <f t="shared" si="3"/>
        <v>154.0942584</v>
      </c>
      <c r="U358" s="11">
        <f t="shared" si="4"/>
        <v>0.002465271926</v>
      </c>
      <c r="V358" s="12">
        <f t="shared" si="5"/>
        <v>10.23282185</v>
      </c>
      <c r="W358" s="10">
        <f t="shared" si="6"/>
        <v>25.22668843</v>
      </c>
      <c r="X358" s="11">
        <f t="shared" si="7"/>
        <v>0.06640625</v>
      </c>
      <c r="Y358" s="11"/>
    </row>
    <row r="359">
      <c r="A359" s="7" t="str">
        <f t="shared" si="1"/>
        <v>VBOIN7828R</v>
      </c>
      <c r="B359" s="2" t="s">
        <v>1250</v>
      </c>
      <c r="C359" s="7" t="s">
        <v>3133</v>
      </c>
      <c r="D359" s="7" t="str">
        <f t="shared" si="2"/>
        <v>300x250 </v>
      </c>
      <c r="E359" s="2" t="s">
        <v>1252</v>
      </c>
      <c r="F359" s="2" t="s">
        <v>66</v>
      </c>
      <c r="G359" s="8" t="s">
        <v>689</v>
      </c>
      <c r="H359" s="2" t="s">
        <v>30</v>
      </c>
      <c r="I359" s="2" t="s">
        <v>31</v>
      </c>
      <c r="J359" s="2">
        <v>21088.0</v>
      </c>
      <c r="K359" s="2">
        <v>60.0</v>
      </c>
      <c r="L359" s="2">
        <v>17930.0</v>
      </c>
      <c r="M359" s="2">
        <v>19822.0</v>
      </c>
      <c r="N359" s="2">
        <v>4.0</v>
      </c>
      <c r="O359" s="3">
        <v>1623.681601</v>
      </c>
      <c r="P359" s="7" t="str">
        <f>VLOOKUP(A359,'New Data'!A:E,2,FALSE)</f>
        <v>Male</v>
      </c>
      <c r="Q359" s="7">
        <f>VLOOKUP(A359,'New Data'!A:E,3,FALSE)</f>
        <v>39</v>
      </c>
      <c r="R359" s="7" t="str">
        <f>VLOOKUP(A359,'New Data'!A:E,4,FALSE)</f>
        <v>Ohio</v>
      </c>
      <c r="S359" s="9">
        <f>VLOOKUP(A359,'New Data'!A:E,5,FALSE)</f>
        <v>45051</v>
      </c>
      <c r="T359" s="10">
        <f t="shared" si="3"/>
        <v>405.9204003</v>
      </c>
      <c r="U359" s="11">
        <f t="shared" si="4"/>
        <v>0.00284522003</v>
      </c>
      <c r="V359" s="12">
        <f t="shared" si="5"/>
        <v>27.06136002</v>
      </c>
      <c r="W359" s="10">
        <f t="shared" si="6"/>
        <v>76.99552357</v>
      </c>
      <c r="X359" s="11">
        <f t="shared" si="7"/>
        <v>0.06666666667</v>
      </c>
      <c r="Y359" s="11"/>
    </row>
    <row r="360">
      <c r="A360" s="7" t="str">
        <f t="shared" si="1"/>
        <v>XJCCK3495N</v>
      </c>
      <c r="B360" s="2" t="s">
        <v>1253</v>
      </c>
      <c r="C360" s="7" t="s">
        <v>459</v>
      </c>
      <c r="D360" s="7" t="str">
        <f t="shared" si="2"/>
        <v>300x250 </v>
      </c>
      <c r="E360" s="2" t="s">
        <v>1255</v>
      </c>
      <c r="F360" s="2" t="s">
        <v>28</v>
      </c>
      <c r="G360" s="8" t="s">
        <v>726</v>
      </c>
      <c r="H360" s="2" t="s">
        <v>239</v>
      </c>
      <c r="I360" s="2" t="s">
        <v>43</v>
      </c>
      <c r="J360" s="2">
        <v>18313.0</v>
      </c>
      <c r="K360" s="2">
        <v>60.0</v>
      </c>
      <c r="L360" s="2">
        <v>9481.0</v>
      </c>
      <c r="M360" s="2">
        <v>16300.0</v>
      </c>
      <c r="N360" s="2">
        <v>4.0</v>
      </c>
      <c r="O360" s="3">
        <v>1456.934187</v>
      </c>
      <c r="P360" s="7" t="str">
        <f>VLOOKUP(A360,'New Data'!A:E,2,FALSE)</f>
        <v>Male</v>
      </c>
      <c r="Q360" s="7">
        <f>VLOOKUP(A360,'New Data'!A:E,3,FALSE)</f>
        <v>36</v>
      </c>
      <c r="R360" s="7" t="str">
        <f>VLOOKUP(A360,'New Data'!A:E,4,FALSE)</f>
        <v>South Carolina</v>
      </c>
      <c r="S360" s="9">
        <f>VLOOKUP(A360,'New Data'!A:E,5,FALSE)</f>
        <v>45134</v>
      </c>
      <c r="T360" s="10">
        <f t="shared" si="3"/>
        <v>364.2335468</v>
      </c>
      <c r="U360" s="11">
        <f t="shared" si="4"/>
        <v>0.003276361055</v>
      </c>
      <c r="V360" s="12">
        <f t="shared" si="5"/>
        <v>24.28223645</v>
      </c>
      <c r="W360" s="10">
        <f t="shared" si="6"/>
        <v>79.55737383</v>
      </c>
      <c r="X360" s="11">
        <f t="shared" si="7"/>
        <v>0.06666666667</v>
      </c>
      <c r="Y360" s="11"/>
    </row>
    <row r="361">
      <c r="A361" s="7" t="str">
        <f t="shared" si="1"/>
        <v>ZXILD0744S</v>
      </c>
      <c r="B361" s="2" t="s">
        <v>1259</v>
      </c>
      <c r="C361" s="7" t="s">
        <v>3167</v>
      </c>
      <c r="D361" s="7" t="str">
        <f t="shared" si="2"/>
        <v>300x250 </v>
      </c>
      <c r="E361" s="2" t="s">
        <v>393</v>
      </c>
      <c r="F361" s="2" t="s">
        <v>28</v>
      </c>
      <c r="G361" s="8" t="s">
        <v>275</v>
      </c>
      <c r="H361" s="2" t="s">
        <v>48</v>
      </c>
      <c r="I361" s="2" t="s">
        <v>31</v>
      </c>
      <c r="J361" s="2">
        <v>23829.0</v>
      </c>
      <c r="K361" s="2">
        <v>75.0</v>
      </c>
      <c r="L361" s="2">
        <v>8326.0</v>
      </c>
      <c r="M361" s="2">
        <v>18812.0</v>
      </c>
      <c r="N361" s="2">
        <v>5.0</v>
      </c>
      <c r="O361" s="3">
        <v>1534.698</v>
      </c>
      <c r="P361" s="7" t="str">
        <f>VLOOKUP(A361,'New Data'!A:E,2,FALSE)</f>
        <v>Male</v>
      </c>
      <c r="Q361" s="7">
        <f>VLOOKUP(A361,'New Data'!A:E,3,FALSE)</f>
        <v>53</v>
      </c>
      <c r="R361" s="7" t="str">
        <f>VLOOKUP(A361,'New Data'!A:E,4,FALSE)</f>
        <v>Wyoming</v>
      </c>
      <c r="S361" s="9">
        <f>VLOOKUP(A361,'New Data'!A:E,5,FALSE)</f>
        <v>45121</v>
      </c>
      <c r="T361" s="10">
        <f t="shared" si="3"/>
        <v>306.9396</v>
      </c>
      <c r="U361" s="11">
        <f t="shared" si="4"/>
        <v>0.003147425406</v>
      </c>
      <c r="V361" s="12">
        <f t="shared" si="5"/>
        <v>20.46264</v>
      </c>
      <c r="W361" s="10">
        <f t="shared" si="6"/>
        <v>64.40463301</v>
      </c>
      <c r="X361" s="11">
        <f t="shared" si="7"/>
        <v>0.06666666667</v>
      </c>
      <c r="Y361" s="11"/>
    </row>
    <row r="362">
      <c r="A362" s="7" t="str">
        <f t="shared" si="1"/>
        <v>YXRCM7069A</v>
      </c>
      <c r="B362" s="2" t="s">
        <v>1244</v>
      </c>
      <c r="C362" s="7" t="s">
        <v>459</v>
      </c>
      <c r="D362" s="7" t="str">
        <f t="shared" si="2"/>
        <v>300x50 </v>
      </c>
      <c r="E362" s="2" t="s">
        <v>1246</v>
      </c>
      <c r="F362" s="2" t="s">
        <v>36</v>
      </c>
      <c r="G362" s="8" t="s">
        <v>340</v>
      </c>
      <c r="H362" s="2" t="s">
        <v>30</v>
      </c>
      <c r="I362" s="2" t="s">
        <v>31</v>
      </c>
      <c r="J362" s="2">
        <v>9730.0</v>
      </c>
      <c r="K362" s="2">
        <v>45.0</v>
      </c>
      <c r="L362" s="2">
        <v>2971.0</v>
      </c>
      <c r="M362" s="2">
        <v>5102.0</v>
      </c>
      <c r="N362" s="2">
        <v>3.0</v>
      </c>
      <c r="O362" s="3">
        <v>1778.937935</v>
      </c>
      <c r="P362" s="7" t="str">
        <f>VLOOKUP(A362,'New Data'!A:E,2,FALSE)</f>
        <v>Female</v>
      </c>
      <c r="Q362" s="7">
        <f>VLOOKUP(A362,'New Data'!A:E,3,FALSE)</f>
        <v>39</v>
      </c>
      <c r="R362" s="7" t="str">
        <f>VLOOKUP(A362,'New Data'!A:E,4,FALSE)</f>
        <v>Florida</v>
      </c>
      <c r="S362" s="9">
        <f>VLOOKUP(A362,'New Data'!A:E,5,FALSE)</f>
        <v>45154</v>
      </c>
      <c r="T362" s="10">
        <f t="shared" si="3"/>
        <v>592.9793117</v>
      </c>
      <c r="U362" s="11">
        <f t="shared" si="4"/>
        <v>0.004624871531</v>
      </c>
      <c r="V362" s="12">
        <f t="shared" si="5"/>
        <v>39.53195411</v>
      </c>
      <c r="W362" s="10">
        <f t="shared" si="6"/>
        <v>182.8302091</v>
      </c>
      <c r="X362" s="11">
        <f t="shared" si="7"/>
        <v>0.06666666667</v>
      </c>
      <c r="Y362" s="11"/>
    </row>
    <row r="363">
      <c r="A363" s="7" t="str">
        <f t="shared" si="1"/>
        <v>CLEKY2878M</v>
      </c>
      <c r="B363" s="2" t="s">
        <v>1256</v>
      </c>
      <c r="C363" s="7" t="s">
        <v>3132</v>
      </c>
      <c r="D363" s="7" t="str">
        <f t="shared" si="2"/>
        <v>300x250 </v>
      </c>
      <c r="E363" s="2" t="s">
        <v>1258</v>
      </c>
      <c r="F363" s="2" t="s">
        <v>28</v>
      </c>
      <c r="G363" s="8" t="s">
        <v>275</v>
      </c>
      <c r="H363" s="2" t="s">
        <v>139</v>
      </c>
      <c r="I363" s="2" t="s">
        <v>31</v>
      </c>
      <c r="J363" s="2">
        <v>15200.0</v>
      </c>
      <c r="K363" s="2">
        <v>60.0</v>
      </c>
      <c r="L363" s="2">
        <v>5375.0</v>
      </c>
      <c r="M363" s="2">
        <v>12040.0</v>
      </c>
      <c r="N363" s="2">
        <v>4.0</v>
      </c>
      <c r="O363" s="3">
        <v>1970.357345</v>
      </c>
      <c r="P363" s="7" t="str">
        <f>VLOOKUP(A363,'New Data'!A:E,2,FALSE)</f>
        <v>Female</v>
      </c>
      <c r="Q363" s="7">
        <f>VLOOKUP(A363,'New Data'!A:E,3,FALSE)</f>
        <v>22</v>
      </c>
      <c r="R363" s="7" t="str">
        <f>VLOOKUP(A363,'New Data'!A:E,4,FALSE)</f>
        <v>West Virginia</v>
      </c>
      <c r="S363" s="9">
        <f>VLOOKUP(A363,'New Data'!A:E,5,FALSE)</f>
        <v>45491</v>
      </c>
      <c r="T363" s="10">
        <f t="shared" si="3"/>
        <v>492.5893363</v>
      </c>
      <c r="U363" s="11">
        <f t="shared" si="4"/>
        <v>0.003947368421</v>
      </c>
      <c r="V363" s="12">
        <f t="shared" si="5"/>
        <v>32.83928908</v>
      </c>
      <c r="W363" s="10">
        <f t="shared" si="6"/>
        <v>129.6287727</v>
      </c>
      <c r="X363" s="11">
        <f t="shared" si="7"/>
        <v>0.06666666667</v>
      </c>
      <c r="Y363" s="11"/>
    </row>
    <row r="364">
      <c r="A364" s="7" t="str">
        <f t="shared" si="1"/>
        <v>YOGGI4679I</v>
      </c>
      <c r="B364" s="2" t="s">
        <v>1241</v>
      </c>
      <c r="C364" s="7" t="s">
        <v>459</v>
      </c>
      <c r="D364" s="7" t="str">
        <f t="shared" si="2"/>
        <v>300x250 </v>
      </c>
      <c r="E364" s="2" t="s">
        <v>1243</v>
      </c>
      <c r="F364" s="2" t="s">
        <v>36</v>
      </c>
      <c r="G364" s="8" t="s">
        <v>387</v>
      </c>
      <c r="H364" s="2" t="s">
        <v>48</v>
      </c>
      <c r="I364" s="2" t="s">
        <v>43</v>
      </c>
      <c r="J364" s="2">
        <v>96031.0</v>
      </c>
      <c r="K364" s="2">
        <v>311.0</v>
      </c>
      <c r="L364" s="2">
        <v>57187.0</v>
      </c>
      <c r="M364" s="2">
        <v>78396.0</v>
      </c>
      <c r="N364" s="2">
        <v>21.0</v>
      </c>
      <c r="O364" s="3">
        <v>1508.90767</v>
      </c>
      <c r="P364" s="7" t="str">
        <f>VLOOKUP(A364,'New Data'!A:E,2,FALSE)</f>
        <v>Female</v>
      </c>
      <c r="Q364" s="7">
        <f>VLOOKUP(A364,'New Data'!A:E,3,FALSE)</f>
        <v>21</v>
      </c>
      <c r="R364" s="7" t="str">
        <f>VLOOKUP(A364,'New Data'!A:E,4,FALSE)</f>
        <v>Arizona</v>
      </c>
      <c r="S364" s="9">
        <f>VLOOKUP(A364,'New Data'!A:E,5,FALSE)</f>
        <v>45199</v>
      </c>
      <c r="T364" s="10">
        <f t="shared" si="3"/>
        <v>71.85274619</v>
      </c>
      <c r="U364" s="11">
        <f t="shared" si="4"/>
        <v>0.003238537556</v>
      </c>
      <c r="V364" s="12">
        <f t="shared" si="5"/>
        <v>4.851793151</v>
      </c>
      <c r="W364" s="10">
        <f t="shared" si="6"/>
        <v>15.71271433</v>
      </c>
      <c r="X364" s="11">
        <f t="shared" si="7"/>
        <v>0.06752411576</v>
      </c>
      <c r="Y364" s="11"/>
    </row>
    <row r="365">
      <c r="A365" s="7" t="str">
        <f t="shared" si="1"/>
        <v>RBTCM6209G</v>
      </c>
      <c r="B365" s="2" t="s">
        <v>1237</v>
      </c>
      <c r="C365" s="7" t="s">
        <v>3133</v>
      </c>
      <c r="D365" s="7" t="str">
        <f t="shared" si="2"/>
        <v>320x50 </v>
      </c>
      <c r="E365" s="2" t="s">
        <v>1239</v>
      </c>
      <c r="F365" s="2" t="s">
        <v>28</v>
      </c>
      <c r="G365" s="8" t="s">
        <v>1240</v>
      </c>
      <c r="H365" s="2" t="s">
        <v>30</v>
      </c>
      <c r="I365" s="2" t="s">
        <v>31</v>
      </c>
      <c r="J365" s="2">
        <v>12606.0</v>
      </c>
      <c r="K365" s="2">
        <v>74.0</v>
      </c>
      <c r="L365" s="2">
        <v>8332.0</v>
      </c>
      <c r="M365" s="2">
        <v>11170.0</v>
      </c>
      <c r="N365" s="2">
        <v>5.0</v>
      </c>
      <c r="O365" s="3">
        <v>2002.537989</v>
      </c>
      <c r="P365" s="7" t="str">
        <f>VLOOKUP(A365,'New Data'!A:E,2,FALSE)</f>
        <v>Male</v>
      </c>
      <c r="Q365" s="7">
        <f>VLOOKUP(A365,'New Data'!A:E,3,FALSE)</f>
        <v>25</v>
      </c>
      <c r="R365" s="7" t="str">
        <f>VLOOKUP(A365,'New Data'!A:E,4,FALSE)</f>
        <v>Delaware</v>
      </c>
      <c r="S365" s="9">
        <f>VLOOKUP(A365,'New Data'!A:E,5,FALSE)</f>
        <v>45360</v>
      </c>
      <c r="T365" s="10">
        <f t="shared" si="3"/>
        <v>400.5075978</v>
      </c>
      <c r="U365" s="11">
        <f t="shared" si="4"/>
        <v>0.00587022053</v>
      </c>
      <c r="V365" s="12">
        <f t="shared" si="5"/>
        <v>27.06132418</v>
      </c>
      <c r="W365" s="10">
        <f t="shared" si="6"/>
        <v>158.8559407</v>
      </c>
      <c r="X365" s="11">
        <f t="shared" si="7"/>
        <v>0.06756756757</v>
      </c>
      <c r="Y365" s="11"/>
    </row>
    <row r="366">
      <c r="A366" s="7" t="str">
        <f t="shared" si="1"/>
        <v>RRFVN6966N</v>
      </c>
      <c r="B366" s="2" t="s">
        <v>1234</v>
      </c>
      <c r="C366" s="7" t="s">
        <v>3138</v>
      </c>
      <c r="D366" s="7" t="str">
        <f t="shared" si="2"/>
        <v>320x50 </v>
      </c>
      <c r="E366" s="2" t="s">
        <v>1236</v>
      </c>
      <c r="F366" s="2" t="s">
        <v>36</v>
      </c>
      <c r="G366" s="8" t="s">
        <v>653</v>
      </c>
      <c r="H366" s="2" t="s">
        <v>89</v>
      </c>
      <c r="I366" s="2" t="s">
        <v>31</v>
      </c>
      <c r="J366" s="2">
        <v>13293.0</v>
      </c>
      <c r="K366" s="2">
        <v>74.0</v>
      </c>
      <c r="L366" s="2">
        <v>9054.0</v>
      </c>
      <c r="M366" s="2">
        <v>12676.0</v>
      </c>
      <c r="N366" s="2">
        <v>5.0</v>
      </c>
      <c r="O366" s="3">
        <v>2901.209509</v>
      </c>
      <c r="P366" s="7" t="str">
        <f>VLOOKUP(A366,'New Data'!A:E,2,FALSE)</f>
        <v>Male</v>
      </c>
      <c r="Q366" s="7">
        <f>VLOOKUP(A366,'New Data'!A:E,3,FALSE)</f>
        <v>53</v>
      </c>
      <c r="R366" s="7" t="str">
        <f>VLOOKUP(A366,'New Data'!A:E,4,FALSE)</f>
        <v>Delaware</v>
      </c>
      <c r="S366" s="9">
        <f>VLOOKUP(A366,'New Data'!A:E,5,FALSE)</f>
        <v>45562</v>
      </c>
      <c r="T366" s="10">
        <f t="shared" si="3"/>
        <v>580.2419018</v>
      </c>
      <c r="U366" s="11">
        <f t="shared" si="4"/>
        <v>0.00556683969</v>
      </c>
      <c r="V366" s="12">
        <f t="shared" si="5"/>
        <v>39.20553391</v>
      </c>
      <c r="W366" s="10">
        <f t="shared" si="6"/>
        <v>218.2509222</v>
      </c>
      <c r="X366" s="11">
        <f t="shared" si="7"/>
        <v>0.06756756757</v>
      </c>
      <c r="Y366" s="11"/>
    </row>
    <row r="367">
      <c r="A367" s="7" t="str">
        <f t="shared" si="1"/>
        <v>JOKIV1520Z</v>
      </c>
      <c r="B367" s="2" t="s">
        <v>1230</v>
      </c>
      <c r="C367" s="7" t="s">
        <v>3135</v>
      </c>
      <c r="D367" s="7" t="str">
        <f t="shared" si="2"/>
        <v>320x50 </v>
      </c>
      <c r="E367" s="2" t="s">
        <v>1232</v>
      </c>
      <c r="F367" s="2" t="s">
        <v>41</v>
      </c>
      <c r="G367" s="8" t="s">
        <v>1233</v>
      </c>
      <c r="H367" s="2" t="s">
        <v>212</v>
      </c>
      <c r="I367" s="2" t="s">
        <v>31</v>
      </c>
      <c r="J367" s="2">
        <v>40447.0</v>
      </c>
      <c r="K367" s="2">
        <v>177.0</v>
      </c>
      <c r="L367" s="2">
        <v>16663.0</v>
      </c>
      <c r="M367" s="2">
        <v>29774.0</v>
      </c>
      <c r="N367" s="2">
        <v>12.0</v>
      </c>
      <c r="O367" s="3">
        <v>5083.886273</v>
      </c>
      <c r="P367" s="7" t="str">
        <f>VLOOKUP(A367,'New Data'!A:E,2,FALSE)</f>
        <v>Female</v>
      </c>
      <c r="Q367" s="7">
        <f>VLOOKUP(A367,'New Data'!A:E,3,FALSE)</f>
        <v>42</v>
      </c>
      <c r="R367" s="7" t="str">
        <f>VLOOKUP(A367,'New Data'!A:E,4,FALSE)</f>
        <v>New Jersey</v>
      </c>
      <c r="S367" s="9">
        <f>VLOOKUP(A367,'New Data'!A:E,5,FALSE)</f>
        <v>44963</v>
      </c>
      <c r="T367" s="10">
        <f t="shared" si="3"/>
        <v>423.6571894</v>
      </c>
      <c r="U367" s="11">
        <f t="shared" si="4"/>
        <v>0.004376097115</v>
      </c>
      <c r="V367" s="12">
        <f t="shared" si="5"/>
        <v>28.72252132</v>
      </c>
      <c r="W367" s="10">
        <f t="shared" si="6"/>
        <v>125.6925427</v>
      </c>
      <c r="X367" s="11">
        <f t="shared" si="7"/>
        <v>0.06779661017</v>
      </c>
      <c r="Y367" s="11"/>
    </row>
    <row r="368">
      <c r="A368" s="7" t="str">
        <f t="shared" si="1"/>
        <v>LTHGG8490O</v>
      </c>
      <c r="B368" s="2" t="s">
        <v>1226</v>
      </c>
      <c r="C368" s="7" t="s">
        <v>3158</v>
      </c>
      <c r="D368" s="7" t="str">
        <f t="shared" si="2"/>
        <v>320x50 </v>
      </c>
      <c r="E368" s="2" t="s">
        <v>1228</v>
      </c>
      <c r="F368" s="2" t="s">
        <v>36</v>
      </c>
      <c r="G368" s="8" t="s">
        <v>1229</v>
      </c>
      <c r="H368" s="2" t="s">
        <v>30</v>
      </c>
      <c r="I368" s="2" t="s">
        <v>31</v>
      </c>
      <c r="J368" s="2">
        <v>42759.0</v>
      </c>
      <c r="K368" s="2">
        <v>177.0</v>
      </c>
      <c r="L368" s="2">
        <v>17744.0</v>
      </c>
      <c r="M368" s="2">
        <v>34812.0</v>
      </c>
      <c r="N368" s="2">
        <v>12.0</v>
      </c>
      <c r="O368" s="3">
        <v>6316.488054</v>
      </c>
      <c r="P368" s="7" t="str">
        <f>VLOOKUP(A368,'New Data'!A:E,2,FALSE)</f>
        <v>Female</v>
      </c>
      <c r="Q368" s="7">
        <f>VLOOKUP(A368,'New Data'!A:E,3,FALSE)</f>
        <v>18</v>
      </c>
      <c r="R368" s="7" t="str">
        <f>VLOOKUP(A368,'New Data'!A:E,4,FALSE)</f>
        <v>Idaho</v>
      </c>
      <c r="S368" s="9">
        <f>VLOOKUP(A368,'New Data'!A:E,5,FALSE)</f>
        <v>45164</v>
      </c>
      <c r="T368" s="10">
        <f t="shared" si="3"/>
        <v>526.3740045</v>
      </c>
      <c r="U368" s="11">
        <f t="shared" si="4"/>
        <v>0.004139479408</v>
      </c>
      <c r="V368" s="12">
        <f t="shared" si="5"/>
        <v>35.68637319</v>
      </c>
      <c r="W368" s="10">
        <f t="shared" si="6"/>
        <v>147.7230069</v>
      </c>
      <c r="X368" s="11">
        <f t="shared" si="7"/>
        <v>0.06779661017</v>
      </c>
      <c r="Y368" s="11"/>
    </row>
    <row r="369">
      <c r="A369" s="7" t="str">
        <f t="shared" si="1"/>
        <v>IBXAA5591O</v>
      </c>
      <c r="B369" s="2" t="s">
        <v>1224</v>
      </c>
      <c r="C369" s="7" t="s">
        <v>3162</v>
      </c>
      <c r="D369" s="7" t="str">
        <f t="shared" si="2"/>
        <v>300x250 </v>
      </c>
      <c r="E369" s="2" t="s">
        <v>1076</v>
      </c>
      <c r="F369" s="2" t="s">
        <v>41</v>
      </c>
      <c r="G369" s="8" t="s">
        <v>275</v>
      </c>
      <c r="H369" s="2" t="s">
        <v>30</v>
      </c>
      <c r="I369" s="2" t="s">
        <v>53</v>
      </c>
      <c r="J369" s="2">
        <v>49250.0</v>
      </c>
      <c r="K369" s="2">
        <v>220.0</v>
      </c>
      <c r="L369" s="2">
        <v>9205.0</v>
      </c>
      <c r="M369" s="2">
        <v>43535.0</v>
      </c>
      <c r="N369" s="2">
        <v>15.0</v>
      </c>
      <c r="O369" s="3">
        <v>1694.470977</v>
      </c>
      <c r="P369" s="7" t="str">
        <f>VLOOKUP(A369,'New Data'!A:E,2,FALSE)</f>
        <v>Male</v>
      </c>
      <c r="Q369" s="7">
        <f>VLOOKUP(A369,'New Data'!A:E,3,FALSE)</f>
        <v>25</v>
      </c>
      <c r="R369" s="7" t="str">
        <f>VLOOKUP(A369,'New Data'!A:E,4,FALSE)</f>
        <v>Missouri</v>
      </c>
      <c r="S369" s="9">
        <f>VLOOKUP(A369,'New Data'!A:E,5,FALSE)</f>
        <v>45406</v>
      </c>
      <c r="T369" s="10">
        <f t="shared" si="3"/>
        <v>112.9647318</v>
      </c>
      <c r="U369" s="11">
        <f t="shared" si="4"/>
        <v>0.004467005076</v>
      </c>
      <c r="V369" s="12">
        <f t="shared" si="5"/>
        <v>7.702140805</v>
      </c>
      <c r="W369" s="10">
        <f t="shared" si="6"/>
        <v>34.40550207</v>
      </c>
      <c r="X369" s="11">
        <f t="shared" si="7"/>
        <v>0.06818181818</v>
      </c>
      <c r="Y369" s="11"/>
    </row>
    <row r="370">
      <c r="A370" s="7" t="str">
        <f t="shared" si="1"/>
        <v>DDAUP9478O</v>
      </c>
      <c r="B370" s="2" t="s">
        <v>1222</v>
      </c>
      <c r="C370" s="7" t="s">
        <v>923</v>
      </c>
      <c r="D370" s="7" t="str">
        <f t="shared" si="2"/>
        <v>320x50 </v>
      </c>
      <c r="E370" s="2" t="s">
        <v>819</v>
      </c>
      <c r="F370" s="2" t="s">
        <v>41</v>
      </c>
      <c r="G370" s="8" t="s">
        <v>157</v>
      </c>
      <c r="H370" s="2" t="s">
        <v>89</v>
      </c>
      <c r="I370" s="2" t="s">
        <v>31</v>
      </c>
      <c r="J370" s="2">
        <v>116926.0</v>
      </c>
      <c r="K370" s="2">
        <v>321.0</v>
      </c>
      <c r="L370" s="2">
        <v>69132.0</v>
      </c>
      <c r="M370" s="2">
        <v>111957.0</v>
      </c>
      <c r="N370" s="2">
        <v>22.0</v>
      </c>
      <c r="O370" s="3">
        <v>4918.040982</v>
      </c>
      <c r="P370" s="7" t="str">
        <f>VLOOKUP(A370,'New Data'!A:E,2,FALSE)</f>
        <v>Male</v>
      </c>
      <c r="Q370" s="7">
        <f>VLOOKUP(A370,'New Data'!A:E,3,FALSE)</f>
        <v>46</v>
      </c>
      <c r="R370" s="7" t="str">
        <f>VLOOKUP(A370,'New Data'!A:E,4,FALSE)</f>
        <v>Louisiana</v>
      </c>
      <c r="S370" s="9">
        <f>VLOOKUP(A370,'New Data'!A:E,5,FALSE)</f>
        <v>45077</v>
      </c>
      <c r="T370" s="10">
        <f t="shared" si="3"/>
        <v>223.5473174</v>
      </c>
      <c r="U370" s="11">
        <f t="shared" si="4"/>
        <v>0.002745326104</v>
      </c>
      <c r="V370" s="12">
        <f t="shared" si="5"/>
        <v>15.32099994</v>
      </c>
      <c r="W370" s="10">
        <f t="shared" si="6"/>
        <v>42.06114108</v>
      </c>
      <c r="X370" s="11">
        <f t="shared" si="7"/>
        <v>0.06853582555</v>
      </c>
      <c r="Y370" s="11"/>
    </row>
    <row r="371">
      <c r="A371" s="7" t="str">
        <f t="shared" si="1"/>
        <v>NHUXA3523K</v>
      </c>
      <c r="B371" s="2" t="s">
        <v>1219</v>
      </c>
      <c r="C371" s="7" t="s">
        <v>3149</v>
      </c>
      <c r="D371" s="7" t="str">
        <f t="shared" si="2"/>
        <v>300x250 </v>
      </c>
      <c r="E371" s="2" t="s">
        <v>1221</v>
      </c>
      <c r="F371" s="2" t="s">
        <v>36</v>
      </c>
      <c r="G371" s="8" t="s">
        <v>871</v>
      </c>
      <c r="H371" s="2" t="s">
        <v>30</v>
      </c>
      <c r="I371" s="2" t="s">
        <v>43</v>
      </c>
      <c r="J371" s="2">
        <v>45668.0</v>
      </c>
      <c r="K371" s="2">
        <v>130.0</v>
      </c>
      <c r="L371" s="2">
        <v>16872.0</v>
      </c>
      <c r="M371" s="2">
        <v>32085.0</v>
      </c>
      <c r="N371" s="2">
        <v>9.0</v>
      </c>
      <c r="O371" s="3">
        <v>3444.202946</v>
      </c>
      <c r="P371" s="7" t="str">
        <f>VLOOKUP(A371,'New Data'!A:E,2,FALSE)</f>
        <v>Female</v>
      </c>
      <c r="Q371" s="7">
        <f>VLOOKUP(A371,'New Data'!A:E,3,FALSE)</f>
        <v>61</v>
      </c>
      <c r="R371" s="7" t="str">
        <f>VLOOKUP(A371,'New Data'!A:E,4,FALSE)</f>
        <v>Wisconsin</v>
      </c>
      <c r="S371" s="9">
        <f>VLOOKUP(A371,'New Data'!A:E,5,FALSE)</f>
        <v>45340</v>
      </c>
      <c r="T371" s="10">
        <f t="shared" si="3"/>
        <v>382.6892162</v>
      </c>
      <c r="U371" s="11">
        <f t="shared" si="4"/>
        <v>0.002846632215</v>
      </c>
      <c r="V371" s="12">
        <f t="shared" si="5"/>
        <v>26.49386882</v>
      </c>
      <c r="W371" s="10">
        <f t="shared" si="6"/>
        <v>75.41830047</v>
      </c>
      <c r="X371" s="11">
        <f t="shared" si="7"/>
        <v>0.06923076923</v>
      </c>
      <c r="Y371" s="11"/>
    </row>
    <row r="372">
      <c r="A372" s="7" t="str">
        <f t="shared" si="1"/>
        <v>LGXZN7618K</v>
      </c>
      <c r="B372" s="2" t="s">
        <v>1216</v>
      </c>
      <c r="C372" s="7" t="s">
        <v>3129</v>
      </c>
      <c r="D372" s="7" t="str">
        <f t="shared" si="2"/>
        <v>320x50 </v>
      </c>
      <c r="E372" s="2" t="s">
        <v>1218</v>
      </c>
      <c r="F372" s="2" t="s">
        <v>28</v>
      </c>
      <c r="G372" s="8" t="s">
        <v>165</v>
      </c>
      <c r="H372" s="2" t="s">
        <v>48</v>
      </c>
      <c r="I372" s="2" t="s">
        <v>31</v>
      </c>
      <c r="J372" s="2">
        <v>38408.0</v>
      </c>
      <c r="K372" s="2">
        <v>101.0</v>
      </c>
      <c r="L372" s="2">
        <v>23557.0</v>
      </c>
      <c r="M372" s="2">
        <v>35247.0</v>
      </c>
      <c r="N372" s="2">
        <v>7.0</v>
      </c>
      <c r="O372" s="3">
        <v>5343.459431</v>
      </c>
      <c r="P372" s="7" t="str">
        <f>VLOOKUP(A372,'New Data'!A:E,2,FALSE)</f>
        <v>Female</v>
      </c>
      <c r="Q372" s="7">
        <f>VLOOKUP(A372,'New Data'!A:E,3,FALSE)</f>
        <v>48</v>
      </c>
      <c r="R372" s="7" t="str">
        <f>VLOOKUP(A372,'New Data'!A:E,4,FALSE)</f>
        <v>Idaho</v>
      </c>
      <c r="S372" s="9">
        <f>VLOOKUP(A372,'New Data'!A:E,5,FALSE)</f>
        <v>45129</v>
      </c>
      <c r="T372" s="10">
        <f t="shared" si="3"/>
        <v>763.3513473</v>
      </c>
      <c r="U372" s="11">
        <f t="shared" si="4"/>
        <v>0.002629660487</v>
      </c>
      <c r="V372" s="12">
        <f t="shared" si="5"/>
        <v>52.90553892</v>
      </c>
      <c r="W372" s="10">
        <f t="shared" si="6"/>
        <v>139.1236053</v>
      </c>
      <c r="X372" s="11">
        <f t="shared" si="7"/>
        <v>0.06930693069</v>
      </c>
      <c r="Y372" s="11"/>
    </row>
    <row r="373">
      <c r="A373" s="7" t="str">
        <f t="shared" si="1"/>
        <v>IGJXP7390M</v>
      </c>
      <c r="B373" s="2" t="s">
        <v>1213</v>
      </c>
      <c r="C373" s="7" t="s">
        <v>3153</v>
      </c>
      <c r="D373" s="7" t="str">
        <f t="shared" si="2"/>
        <v>300x250 </v>
      </c>
      <c r="E373" s="2" t="s">
        <v>1215</v>
      </c>
      <c r="F373" s="2" t="s">
        <v>41</v>
      </c>
      <c r="G373" s="8" t="s">
        <v>299</v>
      </c>
      <c r="H373" s="2" t="s">
        <v>30</v>
      </c>
      <c r="I373" s="2" t="s">
        <v>31</v>
      </c>
      <c r="J373" s="2">
        <v>183208.0</v>
      </c>
      <c r="K373" s="2">
        <v>620.0</v>
      </c>
      <c r="L373" s="2">
        <v>131164.0</v>
      </c>
      <c r="M373" s="2">
        <v>177952.0</v>
      </c>
      <c r="N373" s="2">
        <v>43.0</v>
      </c>
      <c r="O373" s="3">
        <v>2682.436623</v>
      </c>
      <c r="P373" s="7" t="str">
        <f>VLOOKUP(A373,'New Data'!A:E,2,FALSE)</f>
        <v>Male</v>
      </c>
      <c r="Q373" s="7">
        <f>VLOOKUP(A373,'New Data'!A:E,3,FALSE)</f>
        <v>30</v>
      </c>
      <c r="R373" s="7" t="str">
        <f>VLOOKUP(A373,'New Data'!A:E,4,FALSE)</f>
        <v>Washington</v>
      </c>
      <c r="S373" s="9">
        <f>VLOOKUP(A373,'New Data'!A:E,5,FALSE)</f>
        <v>45303</v>
      </c>
      <c r="T373" s="10">
        <f t="shared" si="3"/>
        <v>62.38224705</v>
      </c>
      <c r="U373" s="11">
        <f t="shared" si="4"/>
        <v>0.003384131697</v>
      </c>
      <c r="V373" s="12">
        <f t="shared" si="5"/>
        <v>4.326510682</v>
      </c>
      <c r="W373" s="10">
        <f t="shared" si="6"/>
        <v>14.64148194</v>
      </c>
      <c r="X373" s="11">
        <f t="shared" si="7"/>
        <v>0.06935483871</v>
      </c>
      <c r="Y373" s="11"/>
    </row>
    <row r="374">
      <c r="A374" s="7" t="str">
        <f t="shared" si="1"/>
        <v>RUPPP6016V</v>
      </c>
      <c r="B374" s="2" t="s">
        <v>1211</v>
      </c>
      <c r="C374" s="7" t="s">
        <v>3153</v>
      </c>
      <c r="D374" s="7" t="str">
        <f t="shared" si="2"/>
        <v>300x250 </v>
      </c>
      <c r="E374" s="2" t="s">
        <v>1140</v>
      </c>
      <c r="F374" s="2" t="s">
        <v>28</v>
      </c>
      <c r="G374" s="8" t="s">
        <v>726</v>
      </c>
      <c r="H374" s="2" t="s">
        <v>30</v>
      </c>
      <c r="I374" s="2" t="s">
        <v>53</v>
      </c>
      <c r="J374" s="2">
        <v>16808.0</v>
      </c>
      <c r="K374" s="2">
        <v>43.0</v>
      </c>
      <c r="L374" s="2">
        <v>9211.0</v>
      </c>
      <c r="M374" s="2">
        <v>13372.0</v>
      </c>
      <c r="N374" s="2">
        <v>3.0</v>
      </c>
      <c r="O374" s="3">
        <v>1574.79128</v>
      </c>
      <c r="P374" s="7" t="str">
        <f>VLOOKUP(A374,'New Data'!A:E,2,FALSE)</f>
        <v>Female</v>
      </c>
      <c r="Q374" s="7">
        <f>VLOOKUP(A374,'New Data'!A:E,3,FALSE)</f>
        <v>65</v>
      </c>
      <c r="R374" s="7" t="str">
        <f>VLOOKUP(A374,'New Data'!A:E,4,FALSE)</f>
        <v>Indiana</v>
      </c>
      <c r="S374" s="9">
        <f>VLOOKUP(A374,'New Data'!A:E,5,FALSE)</f>
        <v>45472</v>
      </c>
      <c r="T374" s="10">
        <f t="shared" si="3"/>
        <v>524.9304267</v>
      </c>
      <c r="U374" s="11">
        <f t="shared" si="4"/>
        <v>0.002558305569</v>
      </c>
      <c r="V374" s="12">
        <f t="shared" si="5"/>
        <v>36.62305302</v>
      </c>
      <c r="W374" s="10">
        <f t="shared" si="6"/>
        <v>93.6929605</v>
      </c>
      <c r="X374" s="11">
        <f t="shared" si="7"/>
        <v>0.06976744186</v>
      </c>
      <c r="Y374" s="11"/>
    </row>
    <row r="375">
      <c r="A375" s="7" t="str">
        <f t="shared" si="1"/>
        <v>FGJQD8833Y</v>
      </c>
      <c r="B375" s="2" t="s">
        <v>1208</v>
      </c>
      <c r="C375" s="7" t="s">
        <v>2202</v>
      </c>
      <c r="D375" s="7" t="str">
        <f t="shared" si="2"/>
        <v>300x250 </v>
      </c>
      <c r="E375" s="2" t="s">
        <v>1210</v>
      </c>
      <c r="F375" s="2" t="s">
        <v>28</v>
      </c>
      <c r="G375" s="8" t="s">
        <v>181</v>
      </c>
      <c r="H375" s="2" t="s">
        <v>30</v>
      </c>
      <c r="I375" s="2" t="s">
        <v>31</v>
      </c>
      <c r="J375" s="2">
        <v>14730.0</v>
      </c>
      <c r="K375" s="2">
        <v>86.0</v>
      </c>
      <c r="L375" s="2">
        <v>6410.0</v>
      </c>
      <c r="M375" s="2">
        <v>10860.0</v>
      </c>
      <c r="N375" s="2">
        <v>6.0</v>
      </c>
      <c r="O375" s="3">
        <v>5287.567528</v>
      </c>
      <c r="P375" s="7" t="str">
        <f>VLOOKUP(A375,'New Data'!A:E,2,FALSE)</f>
        <v>Male</v>
      </c>
      <c r="Q375" s="7">
        <f>VLOOKUP(A375,'New Data'!A:E,3,FALSE)</f>
        <v>22</v>
      </c>
      <c r="R375" s="7" t="str">
        <f>VLOOKUP(A375,'New Data'!A:E,4,FALSE)</f>
        <v>Colorado</v>
      </c>
      <c r="S375" s="9">
        <f>VLOOKUP(A375,'New Data'!A:E,5,FALSE)</f>
        <v>45493</v>
      </c>
      <c r="T375" s="10">
        <f t="shared" si="3"/>
        <v>881.2612547</v>
      </c>
      <c r="U375" s="11">
        <f t="shared" si="4"/>
        <v>0.005838424983</v>
      </c>
      <c r="V375" s="12">
        <f t="shared" si="5"/>
        <v>61.48334335</v>
      </c>
      <c r="W375" s="10">
        <f t="shared" si="6"/>
        <v>358.9658878</v>
      </c>
      <c r="X375" s="11">
        <f t="shared" si="7"/>
        <v>0.06976744186</v>
      </c>
      <c r="Y375" s="11"/>
    </row>
    <row r="376">
      <c r="A376" s="7" t="str">
        <f t="shared" si="1"/>
        <v>DUZHB7832G</v>
      </c>
      <c r="B376" s="2" t="s">
        <v>1205</v>
      </c>
      <c r="C376" s="7" t="s">
        <v>3156</v>
      </c>
      <c r="D376" s="7" t="str">
        <f t="shared" si="2"/>
        <v>300x250 </v>
      </c>
      <c r="E376" s="2" t="s">
        <v>1207</v>
      </c>
      <c r="F376" s="2" t="s">
        <v>66</v>
      </c>
      <c r="G376" s="8" t="s">
        <v>534</v>
      </c>
      <c r="H376" s="2" t="s">
        <v>89</v>
      </c>
      <c r="I376" s="2" t="s">
        <v>43</v>
      </c>
      <c r="J376" s="2">
        <v>48707.0</v>
      </c>
      <c r="K376" s="2">
        <v>185.0</v>
      </c>
      <c r="L376" s="2">
        <v>25182.0</v>
      </c>
      <c r="M376" s="2">
        <v>44696.0</v>
      </c>
      <c r="N376" s="2">
        <v>13.0</v>
      </c>
      <c r="O376" s="3">
        <v>5600.355643</v>
      </c>
      <c r="P376" s="7" t="str">
        <f>VLOOKUP(A376,'New Data'!A:E,2,FALSE)</f>
        <v>Female</v>
      </c>
      <c r="Q376" s="7">
        <f>VLOOKUP(A376,'New Data'!A:E,3,FALSE)</f>
        <v>33</v>
      </c>
      <c r="R376" s="7" t="str">
        <f>VLOOKUP(A376,'New Data'!A:E,4,FALSE)</f>
        <v>Alabama</v>
      </c>
      <c r="S376" s="9">
        <f>VLOOKUP(A376,'New Data'!A:E,5,FALSE)</f>
        <v>45274</v>
      </c>
      <c r="T376" s="10">
        <f t="shared" si="3"/>
        <v>430.7965879</v>
      </c>
      <c r="U376" s="11">
        <f t="shared" si="4"/>
        <v>0.003798222021</v>
      </c>
      <c r="V376" s="12">
        <f t="shared" si="5"/>
        <v>30.27219266</v>
      </c>
      <c r="W376" s="10">
        <f t="shared" si="6"/>
        <v>114.9805088</v>
      </c>
      <c r="X376" s="11">
        <f t="shared" si="7"/>
        <v>0.07027027027</v>
      </c>
      <c r="Y376" s="11"/>
    </row>
    <row r="377">
      <c r="A377" s="7" t="str">
        <f t="shared" si="1"/>
        <v>MNVGC8599B</v>
      </c>
      <c r="B377" s="2" t="s">
        <v>1202</v>
      </c>
      <c r="C377" s="7" t="s">
        <v>3151</v>
      </c>
      <c r="D377" s="7" t="str">
        <f t="shared" si="2"/>
        <v>320x50 </v>
      </c>
      <c r="E377" s="2" t="s">
        <v>1204</v>
      </c>
      <c r="F377" s="2" t="s">
        <v>28</v>
      </c>
      <c r="G377" s="8" t="s">
        <v>871</v>
      </c>
      <c r="H377" s="2" t="s">
        <v>62</v>
      </c>
      <c r="I377" s="2" t="s">
        <v>31</v>
      </c>
      <c r="J377" s="2">
        <v>61848.0</v>
      </c>
      <c r="K377" s="2">
        <v>213.0</v>
      </c>
      <c r="L377" s="2">
        <v>6581.0</v>
      </c>
      <c r="M377" s="2">
        <v>44917.0</v>
      </c>
      <c r="N377" s="2">
        <v>15.0</v>
      </c>
      <c r="O377" s="3">
        <v>1819.893602</v>
      </c>
      <c r="P377" s="7" t="str">
        <f>VLOOKUP(A377,'New Data'!A:E,2,FALSE)</f>
        <v>Male</v>
      </c>
      <c r="Q377" s="7">
        <f>VLOOKUP(A377,'New Data'!A:E,3,FALSE)</f>
        <v>36</v>
      </c>
      <c r="R377" s="7" t="str">
        <f>VLOOKUP(A377,'New Data'!A:E,4,FALSE)</f>
        <v>Alabama</v>
      </c>
      <c r="S377" s="9">
        <f>VLOOKUP(A377,'New Data'!A:E,5,FALSE)</f>
        <v>45220</v>
      </c>
      <c r="T377" s="10">
        <f t="shared" si="3"/>
        <v>121.3262401</v>
      </c>
      <c r="U377" s="11">
        <f t="shared" si="4"/>
        <v>0.003443927047</v>
      </c>
      <c r="V377" s="12">
        <f t="shared" si="5"/>
        <v>8.544101418</v>
      </c>
      <c r="W377" s="10">
        <f t="shared" si="6"/>
        <v>29.42526196</v>
      </c>
      <c r="X377" s="11">
        <f t="shared" si="7"/>
        <v>0.07042253521</v>
      </c>
      <c r="Y377" s="11"/>
    </row>
    <row r="378">
      <c r="A378" s="7" t="str">
        <f t="shared" si="1"/>
        <v>NHUXA3523K</v>
      </c>
      <c r="B378" s="2" t="s">
        <v>1198</v>
      </c>
      <c r="C378" s="7" t="s">
        <v>3160</v>
      </c>
      <c r="D378" s="7" t="str">
        <f t="shared" si="2"/>
        <v>320x50 </v>
      </c>
      <c r="E378" s="2" t="s">
        <v>1200</v>
      </c>
      <c r="F378" s="2" t="s">
        <v>36</v>
      </c>
      <c r="G378" s="8" t="s">
        <v>1201</v>
      </c>
      <c r="H378" s="2" t="s">
        <v>212</v>
      </c>
      <c r="I378" s="2" t="s">
        <v>31</v>
      </c>
      <c r="J378" s="2">
        <v>37617.0</v>
      </c>
      <c r="K378" s="2">
        <v>85.0</v>
      </c>
      <c r="L378" s="2">
        <v>5092.0</v>
      </c>
      <c r="M378" s="2">
        <v>34373.0</v>
      </c>
      <c r="N378" s="2">
        <v>6.0</v>
      </c>
      <c r="O378" s="3">
        <v>1608.882952</v>
      </c>
      <c r="P378" s="7" t="str">
        <f>VLOOKUP(A378,'New Data'!A:E,2,FALSE)</f>
        <v>Female</v>
      </c>
      <c r="Q378" s="7">
        <f>VLOOKUP(A378,'New Data'!A:E,3,FALSE)</f>
        <v>61</v>
      </c>
      <c r="R378" s="7" t="str">
        <f>VLOOKUP(A378,'New Data'!A:E,4,FALSE)</f>
        <v>Wisconsin</v>
      </c>
      <c r="S378" s="9">
        <f>VLOOKUP(A378,'New Data'!A:E,5,FALSE)</f>
        <v>45340</v>
      </c>
      <c r="T378" s="10">
        <f t="shared" si="3"/>
        <v>268.1471587</v>
      </c>
      <c r="U378" s="11">
        <f t="shared" si="4"/>
        <v>0.002259616663</v>
      </c>
      <c r="V378" s="12">
        <f t="shared" si="5"/>
        <v>18.92803473</v>
      </c>
      <c r="W378" s="10">
        <f t="shared" si="6"/>
        <v>42.77010267</v>
      </c>
      <c r="X378" s="11">
        <f t="shared" si="7"/>
        <v>0.07058823529</v>
      </c>
      <c r="Y378" s="11"/>
    </row>
    <row r="379">
      <c r="A379" s="7" t="str">
        <f t="shared" si="1"/>
        <v>NGAMR1003C</v>
      </c>
      <c r="B379" s="2" t="s">
        <v>1192</v>
      </c>
      <c r="C379" s="7" t="s">
        <v>459</v>
      </c>
      <c r="D379" s="7" t="str">
        <f t="shared" si="2"/>
        <v>320x50 </v>
      </c>
      <c r="E379" s="2" t="s">
        <v>1194</v>
      </c>
      <c r="F379" s="2" t="s">
        <v>36</v>
      </c>
      <c r="G379" s="8" t="s">
        <v>379</v>
      </c>
      <c r="H379" s="2" t="s">
        <v>30</v>
      </c>
      <c r="I379" s="2" t="s">
        <v>31</v>
      </c>
      <c r="J379" s="2">
        <v>16580.0</v>
      </c>
      <c r="K379" s="2">
        <v>84.0</v>
      </c>
      <c r="L379" s="2">
        <v>11928.0</v>
      </c>
      <c r="M379" s="2">
        <v>14527.0</v>
      </c>
      <c r="N379" s="2">
        <v>6.0</v>
      </c>
      <c r="O379" s="3">
        <v>1965.738947</v>
      </c>
      <c r="P379" s="7" t="str">
        <f>VLOOKUP(A379,'New Data'!A:E,2,FALSE)</f>
        <v>Male</v>
      </c>
      <c r="Q379" s="7">
        <f>VLOOKUP(A379,'New Data'!A:E,3,FALSE)</f>
        <v>52</v>
      </c>
      <c r="R379" s="7" t="str">
        <f>VLOOKUP(A379,'New Data'!A:E,4,FALSE)</f>
        <v>Nebraska</v>
      </c>
      <c r="S379" s="9">
        <f>VLOOKUP(A379,'New Data'!A:E,5,FALSE)</f>
        <v>45242</v>
      </c>
      <c r="T379" s="10">
        <f t="shared" si="3"/>
        <v>327.6231578</v>
      </c>
      <c r="U379" s="11">
        <f t="shared" si="4"/>
        <v>0.005066344994</v>
      </c>
      <c r="V379" s="12">
        <f t="shared" si="5"/>
        <v>23.40165413</v>
      </c>
      <c r="W379" s="10">
        <f t="shared" si="6"/>
        <v>118.5608533</v>
      </c>
      <c r="X379" s="11">
        <f t="shared" si="7"/>
        <v>0.07142857143</v>
      </c>
      <c r="Y379" s="11"/>
    </row>
    <row r="380">
      <c r="A380" s="7" t="str">
        <f t="shared" si="1"/>
        <v>XSPIU6074Y</v>
      </c>
      <c r="B380" s="2" t="s">
        <v>1185</v>
      </c>
      <c r="C380" s="7" t="s">
        <v>3147</v>
      </c>
      <c r="D380" s="7" t="str">
        <f t="shared" si="2"/>
        <v>300x250 </v>
      </c>
      <c r="E380" s="2" t="s">
        <v>1187</v>
      </c>
      <c r="F380" s="2" t="s">
        <v>36</v>
      </c>
      <c r="G380" s="8" t="s">
        <v>548</v>
      </c>
      <c r="H380" s="2" t="s">
        <v>212</v>
      </c>
      <c r="I380" s="2" t="s">
        <v>31</v>
      </c>
      <c r="J380" s="2">
        <v>13833.0</v>
      </c>
      <c r="K380" s="2">
        <v>84.0</v>
      </c>
      <c r="L380" s="2">
        <v>7693.0</v>
      </c>
      <c r="M380" s="2">
        <v>13237.0</v>
      </c>
      <c r="N380" s="2">
        <v>6.0</v>
      </c>
      <c r="O380" s="3">
        <v>1526.787066</v>
      </c>
      <c r="P380" s="7" t="str">
        <f>VLOOKUP(A380,'New Data'!A:E,2,FALSE)</f>
        <v>Male</v>
      </c>
      <c r="Q380" s="7">
        <f>VLOOKUP(A380,'New Data'!A:E,3,FALSE)</f>
        <v>35</v>
      </c>
      <c r="R380" s="7" t="str">
        <f>VLOOKUP(A380,'New Data'!A:E,4,FALSE)</f>
        <v>Kansas</v>
      </c>
      <c r="S380" s="9">
        <f>VLOOKUP(A380,'New Data'!A:E,5,FALSE)</f>
        <v>45510</v>
      </c>
      <c r="T380" s="10">
        <f t="shared" si="3"/>
        <v>254.464511</v>
      </c>
      <c r="U380" s="11">
        <f t="shared" si="4"/>
        <v>0.00607243548</v>
      </c>
      <c r="V380" s="12">
        <f t="shared" si="5"/>
        <v>18.1760365</v>
      </c>
      <c r="W380" s="10">
        <f t="shared" si="6"/>
        <v>110.3728089</v>
      </c>
      <c r="X380" s="11">
        <f t="shared" si="7"/>
        <v>0.07142857143</v>
      </c>
      <c r="Y380" s="11"/>
    </row>
    <row r="381">
      <c r="A381" s="7" t="str">
        <f t="shared" si="1"/>
        <v>OJNGY6042R</v>
      </c>
      <c r="B381" s="2" t="s">
        <v>1188</v>
      </c>
      <c r="C381" s="2" t="s">
        <v>2202</v>
      </c>
      <c r="D381" s="7" t="str">
        <f t="shared" si="2"/>
        <v>300x250 </v>
      </c>
      <c r="E381" s="2" t="s">
        <v>1190</v>
      </c>
      <c r="F381" s="2" t="s">
        <v>66</v>
      </c>
      <c r="G381" s="8" t="s">
        <v>1191</v>
      </c>
      <c r="H381" s="2" t="s">
        <v>30</v>
      </c>
      <c r="I381" s="2" t="s">
        <v>31</v>
      </c>
      <c r="J381" s="2">
        <v>9273.0</v>
      </c>
      <c r="K381" s="2">
        <v>70.0</v>
      </c>
      <c r="L381" s="2">
        <v>4648.0</v>
      </c>
      <c r="M381" s="2">
        <v>8751.0</v>
      </c>
      <c r="N381" s="2">
        <v>5.0</v>
      </c>
      <c r="O381" s="3">
        <v>4986.51937</v>
      </c>
      <c r="P381" s="7" t="str">
        <f>VLOOKUP(A381,'New Data'!A:E,2,FALSE)</f>
        <v>Male</v>
      </c>
      <c r="Q381" s="7">
        <f>VLOOKUP(A381,'New Data'!A:E,3,FALSE)</f>
        <v>40</v>
      </c>
      <c r="R381" s="7" t="str">
        <f>VLOOKUP(A381,'New Data'!A:E,4,FALSE)</f>
        <v>Massachusetts</v>
      </c>
      <c r="S381" s="9">
        <f>VLOOKUP(A381,'New Data'!A:E,5,FALSE)</f>
        <v>45353</v>
      </c>
      <c r="T381" s="10">
        <f t="shared" si="3"/>
        <v>997.303874</v>
      </c>
      <c r="U381" s="11">
        <f t="shared" si="4"/>
        <v>0.007548797584</v>
      </c>
      <c r="V381" s="12">
        <f t="shared" si="5"/>
        <v>71.235991</v>
      </c>
      <c r="W381" s="10">
        <f t="shared" si="6"/>
        <v>537.7460768</v>
      </c>
      <c r="X381" s="11">
        <f t="shared" si="7"/>
        <v>0.07142857143</v>
      </c>
      <c r="Y381" s="11"/>
    </row>
    <row r="382">
      <c r="A382" s="7" t="str">
        <f t="shared" si="1"/>
        <v>MPLPP0362A</v>
      </c>
      <c r="B382" s="2" t="s">
        <v>1176</v>
      </c>
      <c r="C382" s="7" t="s">
        <v>3140</v>
      </c>
      <c r="D382" s="7" t="str">
        <f t="shared" si="2"/>
        <v>320x50 </v>
      </c>
      <c r="E382" s="2" t="s">
        <v>1178</v>
      </c>
      <c r="F382" s="2" t="s">
        <v>66</v>
      </c>
      <c r="G382" s="8" t="s">
        <v>88</v>
      </c>
      <c r="H382" s="2" t="s">
        <v>30</v>
      </c>
      <c r="I382" s="2" t="s">
        <v>31</v>
      </c>
      <c r="J382" s="2">
        <v>9463.0</v>
      </c>
      <c r="K382" s="2">
        <v>56.0</v>
      </c>
      <c r="L382" s="2">
        <v>1518.0</v>
      </c>
      <c r="M382" s="2">
        <v>8191.0</v>
      </c>
      <c r="N382" s="2">
        <v>4.0</v>
      </c>
      <c r="O382" s="3">
        <v>6879.601707</v>
      </c>
      <c r="P382" s="7" t="str">
        <f>VLOOKUP(A382,'New Data'!A:E,2,FALSE)</f>
        <v>Male</v>
      </c>
      <c r="Q382" s="7">
        <f>VLOOKUP(A382,'New Data'!A:E,3,FALSE)</f>
        <v>56</v>
      </c>
      <c r="R382" s="7" t="str">
        <f>VLOOKUP(A382,'New Data'!A:E,4,FALSE)</f>
        <v>Arizona</v>
      </c>
      <c r="S382" s="9">
        <f>VLOOKUP(A382,'New Data'!A:E,5,FALSE)</f>
        <v>45291</v>
      </c>
      <c r="T382" s="10">
        <f t="shared" si="3"/>
        <v>1719.900427</v>
      </c>
      <c r="U382" s="11">
        <f t="shared" si="4"/>
        <v>0.005917785058</v>
      </c>
      <c r="V382" s="12">
        <f t="shared" si="5"/>
        <v>122.8500305</v>
      </c>
      <c r="W382" s="10">
        <f t="shared" si="6"/>
        <v>727.0000747</v>
      </c>
      <c r="X382" s="11">
        <f t="shared" si="7"/>
        <v>0.07142857143</v>
      </c>
      <c r="Y382" s="11"/>
    </row>
    <row r="383">
      <c r="A383" s="7" t="str">
        <f t="shared" si="1"/>
        <v>HRVXJ7349Z</v>
      </c>
      <c r="B383" s="2" t="s">
        <v>1179</v>
      </c>
      <c r="C383" s="7" t="s">
        <v>459</v>
      </c>
      <c r="D383" s="7" t="str">
        <f t="shared" si="2"/>
        <v>320x50 </v>
      </c>
      <c r="E383" s="2" t="s">
        <v>1181</v>
      </c>
      <c r="F383" s="2" t="s">
        <v>66</v>
      </c>
      <c r="G383" s="8" t="s">
        <v>426</v>
      </c>
      <c r="H383" s="2" t="s">
        <v>89</v>
      </c>
      <c r="I383" s="2" t="s">
        <v>31</v>
      </c>
      <c r="J383" s="2">
        <v>47360.0</v>
      </c>
      <c r="K383" s="2">
        <v>126.0</v>
      </c>
      <c r="L383" s="2">
        <v>8047.0</v>
      </c>
      <c r="M383" s="2">
        <v>33641.0</v>
      </c>
      <c r="N383" s="2">
        <v>9.0</v>
      </c>
      <c r="O383" s="3">
        <v>6502.274933</v>
      </c>
      <c r="P383" s="7" t="str">
        <f>VLOOKUP(A383,'New Data'!A:E,2,FALSE)</f>
        <v>Female</v>
      </c>
      <c r="Q383" s="7">
        <f>VLOOKUP(A383,'New Data'!A:E,3,FALSE)</f>
        <v>20</v>
      </c>
      <c r="R383" s="7" t="str">
        <f>VLOOKUP(A383,'New Data'!A:E,4,FALSE)</f>
        <v>Delaware</v>
      </c>
      <c r="S383" s="9">
        <f>VLOOKUP(A383,'New Data'!A:E,5,FALSE)</f>
        <v>45051</v>
      </c>
      <c r="T383" s="10">
        <f t="shared" si="3"/>
        <v>722.4749926</v>
      </c>
      <c r="U383" s="11">
        <f t="shared" si="4"/>
        <v>0.002660472973</v>
      </c>
      <c r="V383" s="12">
        <f t="shared" si="5"/>
        <v>51.60535661</v>
      </c>
      <c r="W383" s="10">
        <f t="shared" si="6"/>
        <v>137.2946565</v>
      </c>
      <c r="X383" s="11">
        <f t="shared" si="7"/>
        <v>0.07142857143</v>
      </c>
      <c r="Y383" s="11"/>
    </row>
    <row r="384">
      <c r="A384" s="7" t="str">
        <f t="shared" si="1"/>
        <v>GLOSR9987H</v>
      </c>
      <c r="B384" s="2" t="s">
        <v>1195</v>
      </c>
      <c r="C384" s="7" t="s">
        <v>3143</v>
      </c>
      <c r="D384" s="7" t="str">
        <f t="shared" si="2"/>
        <v>320x50 </v>
      </c>
      <c r="E384" s="2" t="s">
        <v>1197</v>
      </c>
      <c r="F384" s="2" t="s">
        <v>28</v>
      </c>
      <c r="G384" s="8" t="s">
        <v>93</v>
      </c>
      <c r="H384" s="2" t="s">
        <v>30</v>
      </c>
      <c r="I384" s="2" t="s">
        <v>31</v>
      </c>
      <c r="J384" s="2">
        <v>232470.0</v>
      </c>
      <c r="K384" s="2">
        <v>504.0</v>
      </c>
      <c r="L384" s="2">
        <v>40870.0</v>
      </c>
      <c r="M384" s="2">
        <v>195447.0</v>
      </c>
      <c r="N384" s="2">
        <v>36.0</v>
      </c>
      <c r="O384" s="3">
        <v>5401.365085</v>
      </c>
      <c r="P384" s="7" t="str">
        <f>VLOOKUP(A384,'New Data'!A:E,2,FALSE)</f>
        <v>Female</v>
      </c>
      <c r="Q384" s="7">
        <f>VLOOKUP(A384,'New Data'!A:E,3,FALSE)</f>
        <v>61</v>
      </c>
      <c r="R384" s="7" t="str">
        <f>VLOOKUP(A384,'New Data'!A:E,4,FALSE)</f>
        <v>North Dakota</v>
      </c>
      <c r="S384" s="9">
        <f>VLOOKUP(A384,'New Data'!A:E,5,FALSE)</f>
        <v>45274</v>
      </c>
      <c r="T384" s="10">
        <f t="shared" si="3"/>
        <v>150.037919</v>
      </c>
      <c r="U384" s="11">
        <f t="shared" si="4"/>
        <v>0.00216802168</v>
      </c>
      <c r="V384" s="12">
        <f t="shared" si="5"/>
        <v>10.71699422</v>
      </c>
      <c r="W384" s="10">
        <f t="shared" si="6"/>
        <v>23.23467581</v>
      </c>
      <c r="X384" s="11">
        <f t="shared" si="7"/>
        <v>0.07142857143</v>
      </c>
      <c r="Y384" s="11"/>
    </row>
    <row r="385">
      <c r="A385" s="7" t="str">
        <f t="shared" si="1"/>
        <v>JGLSA4329U</v>
      </c>
      <c r="B385" s="2" t="s">
        <v>1182</v>
      </c>
      <c r="C385" s="7" t="s">
        <v>3139</v>
      </c>
      <c r="D385" s="7" t="str">
        <f t="shared" si="2"/>
        <v>320x50 </v>
      </c>
      <c r="E385" s="2" t="s">
        <v>1184</v>
      </c>
      <c r="F385" s="2" t="s">
        <v>66</v>
      </c>
      <c r="G385" s="8" t="s">
        <v>93</v>
      </c>
      <c r="H385" s="2" t="s">
        <v>30</v>
      </c>
      <c r="I385" s="2" t="s">
        <v>31</v>
      </c>
      <c r="J385" s="2">
        <v>52582.0</v>
      </c>
      <c r="K385" s="2">
        <v>140.0</v>
      </c>
      <c r="L385" s="2">
        <v>22065.0</v>
      </c>
      <c r="M385" s="2">
        <v>46126.0</v>
      </c>
      <c r="N385" s="2">
        <v>10.0</v>
      </c>
      <c r="O385" s="3">
        <v>1631.741712</v>
      </c>
      <c r="P385" s="7" t="str">
        <f>VLOOKUP(A385,'New Data'!A:E,2,FALSE)</f>
        <v>Female</v>
      </c>
      <c r="Q385" s="7">
        <f>VLOOKUP(A385,'New Data'!A:E,3,FALSE)</f>
        <v>54</v>
      </c>
      <c r="R385" s="7" t="str">
        <f>VLOOKUP(A385,'New Data'!A:E,4,FALSE)</f>
        <v>Hawaii</v>
      </c>
      <c r="S385" s="9">
        <f>VLOOKUP(A385,'New Data'!A:E,5,FALSE)</f>
        <v>45131</v>
      </c>
      <c r="T385" s="10">
        <f t="shared" si="3"/>
        <v>163.1741712</v>
      </c>
      <c r="U385" s="11">
        <f t="shared" si="4"/>
        <v>0.002662508083</v>
      </c>
      <c r="V385" s="12">
        <f t="shared" si="5"/>
        <v>11.65529794</v>
      </c>
      <c r="W385" s="10">
        <f t="shared" si="6"/>
        <v>31.03232498</v>
      </c>
      <c r="X385" s="11">
        <f t="shared" si="7"/>
        <v>0.07142857143</v>
      </c>
      <c r="Y385" s="11"/>
    </row>
    <row r="386">
      <c r="A386" s="7" t="str">
        <f t="shared" si="1"/>
        <v>HFZCU7720Q</v>
      </c>
      <c r="B386" s="2" t="s">
        <v>1173</v>
      </c>
      <c r="C386" s="7" t="s">
        <v>3129</v>
      </c>
      <c r="D386" s="7" t="str">
        <f t="shared" si="2"/>
        <v>320x50 </v>
      </c>
      <c r="E386" s="2" t="s">
        <v>1175</v>
      </c>
      <c r="F386" s="2" t="s">
        <v>66</v>
      </c>
      <c r="G386" s="8" t="s">
        <v>653</v>
      </c>
      <c r="H386" s="2" t="s">
        <v>30</v>
      </c>
      <c r="I386" s="2" t="s">
        <v>31</v>
      </c>
      <c r="J386" s="2">
        <v>109709.0</v>
      </c>
      <c r="K386" s="2">
        <v>278.0</v>
      </c>
      <c r="L386" s="2">
        <v>3064.0</v>
      </c>
      <c r="M386" s="2">
        <v>15428.0</v>
      </c>
      <c r="N386" s="2">
        <v>20.0</v>
      </c>
      <c r="O386" s="3">
        <v>5409.083955</v>
      </c>
      <c r="P386" s="7" t="str">
        <f>VLOOKUP(A386,'New Data'!A:E,2,FALSE)</f>
        <v>Male</v>
      </c>
      <c r="Q386" s="7">
        <f>VLOOKUP(A386,'New Data'!A:E,3,FALSE)</f>
        <v>31</v>
      </c>
      <c r="R386" s="7" t="str">
        <f>VLOOKUP(A386,'New Data'!A:E,4,FALSE)</f>
        <v>Nevada</v>
      </c>
      <c r="S386" s="9">
        <f>VLOOKUP(A386,'New Data'!A:E,5,FALSE)</f>
        <v>45378</v>
      </c>
      <c r="T386" s="10">
        <f t="shared" si="3"/>
        <v>270.4541978</v>
      </c>
      <c r="U386" s="11">
        <f t="shared" si="4"/>
        <v>0.002533976246</v>
      </c>
      <c r="V386" s="12">
        <f t="shared" si="5"/>
        <v>19.45713653</v>
      </c>
      <c r="W386" s="10">
        <f t="shared" si="6"/>
        <v>49.30392178</v>
      </c>
      <c r="X386" s="11">
        <f t="shared" si="7"/>
        <v>0.07194244604</v>
      </c>
      <c r="Y386" s="11"/>
    </row>
    <row r="387">
      <c r="A387" s="7" t="str">
        <f t="shared" si="1"/>
        <v>UDQZF1654N</v>
      </c>
      <c r="B387" s="2" t="s">
        <v>1170</v>
      </c>
      <c r="C387" s="7" t="s">
        <v>459</v>
      </c>
      <c r="D387" s="7" t="str">
        <f t="shared" si="2"/>
        <v>300x50 </v>
      </c>
      <c r="E387" s="2" t="s">
        <v>1172</v>
      </c>
      <c r="F387" s="2" t="s">
        <v>36</v>
      </c>
      <c r="G387" s="8" t="s">
        <v>181</v>
      </c>
      <c r="H387" s="2" t="s">
        <v>30</v>
      </c>
      <c r="I387" s="2" t="s">
        <v>31</v>
      </c>
      <c r="J387" s="2">
        <v>184622.0</v>
      </c>
      <c r="K387" s="2">
        <v>180.0</v>
      </c>
      <c r="L387" s="2">
        <v>98938.0</v>
      </c>
      <c r="M387" s="2">
        <v>161848.0</v>
      </c>
      <c r="N387" s="2">
        <v>13.0</v>
      </c>
      <c r="O387" s="3">
        <v>7149.816075</v>
      </c>
      <c r="P387" s="7" t="str">
        <f>VLOOKUP(A387,'New Data'!A:E,2,FALSE)</f>
        <v>Male</v>
      </c>
      <c r="Q387" s="7">
        <f>VLOOKUP(A387,'New Data'!A:E,3,FALSE)</f>
        <v>53</v>
      </c>
      <c r="R387" s="7" t="str">
        <f>VLOOKUP(A387,'New Data'!A:E,4,FALSE)</f>
        <v>Hawaii</v>
      </c>
      <c r="S387" s="9">
        <f>VLOOKUP(A387,'New Data'!A:E,5,FALSE)</f>
        <v>45452</v>
      </c>
      <c r="T387" s="10">
        <f t="shared" si="3"/>
        <v>549.9858519</v>
      </c>
      <c r="U387" s="11">
        <f t="shared" si="4"/>
        <v>0.0009749650638</v>
      </c>
      <c r="V387" s="12">
        <f t="shared" si="5"/>
        <v>39.72120042</v>
      </c>
      <c r="W387" s="10">
        <f t="shared" si="6"/>
        <v>38.7267827</v>
      </c>
      <c r="X387" s="11">
        <f t="shared" si="7"/>
        <v>0.07222222222</v>
      </c>
      <c r="Y387" s="11"/>
    </row>
    <row r="388">
      <c r="A388" s="7" t="str">
        <f t="shared" si="1"/>
        <v>NTFCU1151W</v>
      </c>
      <c r="B388" s="2" t="s">
        <v>1167</v>
      </c>
      <c r="C388" s="7" t="s">
        <v>3160</v>
      </c>
      <c r="D388" s="7" t="str">
        <f t="shared" si="2"/>
        <v>300x50 </v>
      </c>
      <c r="E388" s="2" t="s">
        <v>1169</v>
      </c>
      <c r="F388" s="2" t="s">
        <v>41</v>
      </c>
      <c r="G388" s="8" t="s">
        <v>334</v>
      </c>
      <c r="H388" s="2" t="s">
        <v>48</v>
      </c>
      <c r="I388" s="2" t="s">
        <v>31</v>
      </c>
      <c r="J388" s="2">
        <v>37717.0</v>
      </c>
      <c r="K388" s="2">
        <v>69.0</v>
      </c>
      <c r="L388" s="2">
        <v>26541.0</v>
      </c>
      <c r="M388" s="2">
        <v>35126.0</v>
      </c>
      <c r="N388" s="2">
        <v>5.0</v>
      </c>
      <c r="O388" s="3">
        <v>1725.271363</v>
      </c>
      <c r="P388" s="7" t="str">
        <f>VLOOKUP(A388,'New Data'!A:E,2,FALSE)</f>
        <v>Female</v>
      </c>
      <c r="Q388" s="7">
        <f>VLOOKUP(A388,'New Data'!A:E,3,FALSE)</f>
        <v>35</v>
      </c>
      <c r="R388" s="7" t="str">
        <f>VLOOKUP(A388,'New Data'!A:E,4,FALSE)</f>
        <v>North Dakota</v>
      </c>
      <c r="S388" s="9">
        <f>VLOOKUP(A388,'New Data'!A:E,5,FALSE)</f>
        <v>45310</v>
      </c>
      <c r="T388" s="10">
        <f t="shared" si="3"/>
        <v>345.0542726</v>
      </c>
      <c r="U388" s="11">
        <f t="shared" si="4"/>
        <v>0.001829413792</v>
      </c>
      <c r="V388" s="12">
        <f t="shared" si="5"/>
        <v>25.0039328</v>
      </c>
      <c r="W388" s="10">
        <f t="shared" si="6"/>
        <v>45.74253952</v>
      </c>
      <c r="X388" s="11">
        <f t="shared" si="7"/>
        <v>0.07246376812</v>
      </c>
      <c r="Y388" s="11"/>
    </row>
    <row r="389">
      <c r="A389" s="7" t="str">
        <f t="shared" si="1"/>
        <v>ULAIX3501E</v>
      </c>
      <c r="B389" s="2" t="s">
        <v>1165</v>
      </c>
      <c r="C389" s="7" t="s">
        <v>3128</v>
      </c>
      <c r="D389" s="7" t="str">
        <f t="shared" si="2"/>
        <v>300x250 </v>
      </c>
      <c r="E389" s="2" t="s">
        <v>979</v>
      </c>
      <c r="F389" s="2" t="s">
        <v>66</v>
      </c>
      <c r="G389" s="8" t="s">
        <v>340</v>
      </c>
      <c r="H389" s="2" t="s">
        <v>62</v>
      </c>
      <c r="I389" s="2" t="s">
        <v>53</v>
      </c>
      <c r="J389" s="2">
        <v>48562.0</v>
      </c>
      <c r="K389" s="2">
        <v>150.0</v>
      </c>
      <c r="L389" s="2">
        <v>29108.0</v>
      </c>
      <c r="M389" s="2">
        <v>45570.0</v>
      </c>
      <c r="N389" s="2">
        <v>11.0</v>
      </c>
      <c r="O389" s="3">
        <v>6346.633024</v>
      </c>
      <c r="P389" s="7" t="str">
        <f>VLOOKUP(A389,'New Data'!A:E,2,FALSE)</f>
        <v>Female</v>
      </c>
      <c r="Q389" s="7">
        <f>VLOOKUP(A389,'New Data'!A:E,3,FALSE)</f>
        <v>44</v>
      </c>
      <c r="R389" s="7" t="str">
        <f>VLOOKUP(A389,'New Data'!A:E,4,FALSE)</f>
        <v>Wisconsin</v>
      </c>
      <c r="S389" s="9">
        <f>VLOOKUP(A389,'New Data'!A:E,5,FALSE)</f>
        <v>45337</v>
      </c>
      <c r="T389" s="10">
        <f t="shared" si="3"/>
        <v>576.9666385</v>
      </c>
      <c r="U389" s="11">
        <f t="shared" si="4"/>
        <v>0.003088834891</v>
      </c>
      <c r="V389" s="12">
        <f t="shared" si="5"/>
        <v>42.31088683</v>
      </c>
      <c r="W389" s="10">
        <f t="shared" si="6"/>
        <v>130.6913435</v>
      </c>
      <c r="X389" s="11">
        <f t="shared" si="7"/>
        <v>0.07333333333</v>
      </c>
      <c r="Y389" s="11"/>
    </row>
    <row r="390">
      <c r="A390" s="7" t="str">
        <f t="shared" si="1"/>
        <v>NPHUV3051S</v>
      </c>
      <c r="B390" s="2" t="s">
        <v>1162</v>
      </c>
      <c r="C390" s="7" t="s">
        <v>3161</v>
      </c>
      <c r="D390" s="7" t="str">
        <f t="shared" si="2"/>
        <v>320x50 </v>
      </c>
      <c r="E390" s="2" t="s">
        <v>1164</v>
      </c>
      <c r="F390" s="2" t="s">
        <v>36</v>
      </c>
      <c r="G390" s="8" t="s">
        <v>151</v>
      </c>
      <c r="H390" s="2" t="s">
        <v>239</v>
      </c>
      <c r="I390" s="2" t="s">
        <v>31</v>
      </c>
      <c r="J390" s="2">
        <v>69540.0</v>
      </c>
      <c r="K390" s="2">
        <v>204.0</v>
      </c>
      <c r="L390" s="2">
        <v>28713.0</v>
      </c>
      <c r="M390" s="2">
        <v>62829.0</v>
      </c>
      <c r="N390" s="2">
        <v>15.0</v>
      </c>
      <c r="O390" s="3">
        <v>1838.98773</v>
      </c>
      <c r="P390" s="7" t="str">
        <f>VLOOKUP(A390,'New Data'!A:E,2,FALSE)</f>
        <v>Female</v>
      </c>
      <c r="Q390" s="7">
        <f>VLOOKUP(A390,'New Data'!A:E,3,FALSE)</f>
        <v>52</v>
      </c>
      <c r="R390" s="7" t="str">
        <f>VLOOKUP(A390,'New Data'!A:E,4,FALSE)</f>
        <v>North Carolina</v>
      </c>
      <c r="S390" s="9">
        <f>VLOOKUP(A390,'New Data'!A:E,5,FALSE)</f>
        <v>45235</v>
      </c>
      <c r="T390" s="10">
        <f t="shared" si="3"/>
        <v>122.599182</v>
      </c>
      <c r="U390" s="11">
        <f t="shared" si="4"/>
        <v>0.002933563417</v>
      </c>
      <c r="V390" s="12">
        <f t="shared" si="5"/>
        <v>9.014645735</v>
      </c>
      <c r="W390" s="10">
        <f t="shared" si="6"/>
        <v>26.44503494</v>
      </c>
      <c r="X390" s="11">
        <f t="shared" si="7"/>
        <v>0.07352941176</v>
      </c>
      <c r="Y390" s="11"/>
    </row>
    <row r="391">
      <c r="A391" s="7" t="str">
        <f t="shared" si="1"/>
        <v>ZUTDU7524X</v>
      </c>
      <c r="B391" s="2" t="s">
        <v>1159</v>
      </c>
      <c r="C391" s="7" t="s">
        <v>3165</v>
      </c>
      <c r="D391" s="7" t="str">
        <f t="shared" si="2"/>
        <v>300x250 </v>
      </c>
      <c r="E391" s="2" t="s">
        <v>1161</v>
      </c>
      <c r="F391" s="2" t="s">
        <v>66</v>
      </c>
      <c r="G391" s="8" t="s">
        <v>871</v>
      </c>
      <c r="H391" s="2" t="s">
        <v>62</v>
      </c>
      <c r="I391" s="2" t="s">
        <v>53</v>
      </c>
      <c r="J391" s="2">
        <v>26439.0</v>
      </c>
      <c r="K391" s="2">
        <v>95.0</v>
      </c>
      <c r="L391" s="2">
        <v>7093.0</v>
      </c>
      <c r="M391" s="2">
        <v>19681.0</v>
      </c>
      <c r="N391" s="2">
        <v>7.0</v>
      </c>
      <c r="O391" s="3">
        <v>5330.781969</v>
      </c>
      <c r="P391" s="7" t="str">
        <f>VLOOKUP(A391,'New Data'!A:E,2,FALSE)</f>
        <v>Male</v>
      </c>
      <c r="Q391" s="7">
        <f>VLOOKUP(A391,'New Data'!A:E,3,FALSE)</f>
        <v>38</v>
      </c>
      <c r="R391" s="7" t="str">
        <f>VLOOKUP(A391,'New Data'!A:E,4,FALSE)</f>
        <v>Wyoming</v>
      </c>
      <c r="S391" s="9">
        <f>VLOOKUP(A391,'New Data'!A:E,5,FALSE)</f>
        <v>45092</v>
      </c>
      <c r="T391" s="10">
        <f t="shared" si="3"/>
        <v>761.5402813</v>
      </c>
      <c r="U391" s="11">
        <f t="shared" si="4"/>
        <v>0.003593176746</v>
      </c>
      <c r="V391" s="12">
        <f t="shared" si="5"/>
        <v>56.11349441</v>
      </c>
      <c r="W391" s="10">
        <f t="shared" si="6"/>
        <v>201.6257033</v>
      </c>
      <c r="X391" s="11">
        <f t="shared" si="7"/>
        <v>0.07368421053</v>
      </c>
      <c r="Y391" s="11"/>
    </row>
    <row r="392">
      <c r="A392" s="7" t="str">
        <f t="shared" si="1"/>
        <v>IBYZN1800D</v>
      </c>
      <c r="B392" s="2" t="s">
        <v>1156</v>
      </c>
      <c r="C392" s="7" t="s">
        <v>459</v>
      </c>
      <c r="D392" s="7" t="str">
        <f t="shared" si="2"/>
        <v>300x50 </v>
      </c>
      <c r="E392" s="2" t="s">
        <v>1158</v>
      </c>
      <c r="F392" s="2" t="s">
        <v>41</v>
      </c>
      <c r="G392" s="8" t="s">
        <v>375</v>
      </c>
      <c r="H392" s="2" t="s">
        <v>135</v>
      </c>
      <c r="I392" s="2" t="s">
        <v>31</v>
      </c>
      <c r="J392" s="2">
        <v>140359.0</v>
      </c>
      <c r="K392" s="2">
        <v>352.0</v>
      </c>
      <c r="L392" s="2">
        <v>76130.0</v>
      </c>
      <c r="M392" s="2">
        <v>133578.0</v>
      </c>
      <c r="N392" s="2">
        <v>26.0</v>
      </c>
      <c r="O392" s="3">
        <v>6094.666799</v>
      </c>
      <c r="P392" s="7" t="str">
        <f>VLOOKUP(A392,'New Data'!A:E,2,FALSE)</f>
        <v>Male</v>
      </c>
      <c r="Q392" s="7">
        <f>VLOOKUP(A392,'New Data'!A:E,3,FALSE)</f>
        <v>32</v>
      </c>
      <c r="R392" s="7" t="str">
        <f>VLOOKUP(A392,'New Data'!A:E,4,FALSE)</f>
        <v>Colorado</v>
      </c>
      <c r="S392" s="9">
        <f>VLOOKUP(A392,'New Data'!A:E,5,FALSE)</f>
        <v>45207</v>
      </c>
      <c r="T392" s="10">
        <f t="shared" si="3"/>
        <v>234.4102615</v>
      </c>
      <c r="U392" s="11">
        <f t="shared" si="4"/>
        <v>0.002507854858</v>
      </c>
      <c r="V392" s="12">
        <f t="shared" si="5"/>
        <v>17.31439432</v>
      </c>
      <c r="W392" s="10">
        <f t="shared" si="6"/>
        <v>43.4219879</v>
      </c>
      <c r="X392" s="11">
        <f t="shared" si="7"/>
        <v>0.07386363636</v>
      </c>
      <c r="Y392" s="11"/>
    </row>
    <row r="393">
      <c r="A393" s="7" t="str">
        <f t="shared" si="1"/>
        <v>EZURE6857K</v>
      </c>
      <c r="B393" s="2" t="s">
        <v>1153</v>
      </c>
      <c r="C393" s="2" t="s">
        <v>923</v>
      </c>
      <c r="D393" s="7" t="str">
        <f t="shared" si="2"/>
        <v>300x250 </v>
      </c>
      <c r="E393" s="2" t="s">
        <v>1155</v>
      </c>
      <c r="F393" s="2" t="s">
        <v>36</v>
      </c>
      <c r="G393" s="8" t="s">
        <v>219</v>
      </c>
      <c r="H393" s="2" t="s">
        <v>234</v>
      </c>
      <c r="I393" s="2" t="s">
        <v>31</v>
      </c>
      <c r="J393" s="2">
        <v>11296.0</v>
      </c>
      <c r="K393" s="2">
        <v>54.0</v>
      </c>
      <c r="L393" s="2">
        <v>6822.0</v>
      </c>
      <c r="M393" s="2">
        <v>9274.0</v>
      </c>
      <c r="N393" s="2">
        <v>4.0</v>
      </c>
      <c r="O393" s="3">
        <v>1682.338499</v>
      </c>
      <c r="P393" s="7" t="str">
        <f>VLOOKUP(A393,'New Data'!A:E,2,FALSE)</f>
        <v>Female</v>
      </c>
      <c r="Q393" s="7">
        <f>VLOOKUP(A393,'New Data'!A:E,3,FALSE)</f>
        <v>38</v>
      </c>
      <c r="R393" s="7" t="str">
        <f>VLOOKUP(A393,'New Data'!A:E,4,FALSE)</f>
        <v>Pennsylvania</v>
      </c>
      <c r="S393" s="9">
        <f>VLOOKUP(A393,'New Data'!A:E,5,FALSE)</f>
        <v>44972</v>
      </c>
      <c r="T393" s="10">
        <f t="shared" si="3"/>
        <v>420.5846248</v>
      </c>
      <c r="U393" s="11">
        <f t="shared" si="4"/>
        <v>0.004780453258</v>
      </c>
      <c r="V393" s="12">
        <f t="shared" si="5"/>
        <v>31.15441665</v>
      </c>
      <c r="W393" s="10">
        <f t="shared" si="6"/>
        <v>148.9322326</v>
      </c>
      <c r="X393" s="11">
        <f t="shared" si="7"/>
        <v>0.07407407407</v>
      </c>
      <c r="Y393" s="11"/>
    </row>
    <row r="394">
      <c r="A394" s="7" t="str">
        <f t="shared" si="1"/>
        <v>ARBEB1229T</v>
      </c>
      <c r="B394" s="2" t="s">
        <v>1150</v>
      </c>
      <c r="C394" s="7" t="s">
        <v>3129</v>
      </c>
      <c r="D394" s="7" t="str">
        <f t="shared" si="2"/>
        <v>300x250 </v>
      </c>
      <c r="E394" s="2" t="s">
        <v>1152</v>
      </c>
      <c r="F394" s="2" t="s">
        <v>28</v>
      </c>
      <c r="G394" s="8" t="s">
        <v>726</v>
      </c>
      <c r="H394" s="2" t="s">
        <v>30</v>
      </c>
      <c r="I394" s="2" t="s">
        <v>53</v>
      </c>
      <c r="J394" s="2">
        <v>88293.0</v>
      </c>
      <c r="K394" s="2">
        <v>255.0</v>
      </c>
      <c r="L394" s="2">
        <v>24101.0</v>
      </c>
      <c r="M394" s="2">
        <v>75557.0</v>
      </c>
      <c r="N394" s="2">
        <v>19.0</v>
      </c>
      <c r="O394" s="3">
        <v>5054.481581</v>
      </c>
      <c r="P394" s="7" t="str">
        <f>VLOOKUP(A394,'New Data'!A:E,2,FALSE)</f>
        <v>Male</v>
      </c>
      <c r="Q394" s="7">
        <f>VLOOKUP(A394,'New Data'!A:E,3,FALSE)</f>
        <v>40</v>
      </c>
      <c r="R394" s="7" t="str">
        <f>VLOOKUP(A394,'New Data'!A:E,4,FALSE)</f>
        <v>Alabama</v>
      </c>
      <c r="S394" s="9">
        <f>VLOOKUP(A394,'New Data'!A:E,5,FALSE)</f>
        <v>45478</v>
      </c>
      <c r="T394" s="10">
        <f t="shared" si="3"/>
        <v>266.0253464</v>
      </c>
      <c r="U394" s="11">
        <f t="shared" si="4"/>
        <v>0.002888111175</v>
      </c>
      <c r="V394" s="12">
        <f t="shared" si="5"/>
        <v>19.8214964</v>
      </c>
      <c r="W394" s="10">
        <f t="shared" si="6"/>
        <v>57.24668525</v>
      </c>
      <c r="X394" s="11">
        <f t="shared" si="7"/>
        <v>0.07450980392</v>
      </c>
      <c r="Y394" s="11"/>
    </row>
    <row r="395">
      <c r="A395" s="7" t="str">
        <f t="shared" si="1"/>
        <v>CEGED2731Y</v>
      </c>
      <c r="B395" s="2" t="s">
        <v>1128</v>
      </c>
      <c r="C395" s="7" t="s">
        <v>3130</v>
      </c>
      <c r="D395" s="7" t="str">
        <f t="shared" si="2"/>
        <v>300x250 </v>
      </c>
      <c r="E395" s="2" t="s">
        <v>1130</v>
      </c>
      <c r="F395" s="2" t="s">
        <v>36</v>
      </c>
      <c r="G395" s="8" t="s">
        <v>1131</v>
      </c>
      <c r="H395" s="2" t="s">
        <v>71</v>
      </c>
      <c r="I395" s="2" t="s">
        <v>31</v>
      </c>
      <c r="J395" s="2">
        <v>13642.0</v>
      </c>
      <c r="K395" s="2">
        <v>40.0</v>
      </c>
      <c r="L395" s="2">
        <v>9830.0</v>
      </c>
      <c r="M395" s="2">
        <v>11658.0</v>
      </c>
      <c r="N395" s="2">
        <v>3.0</v>
      </c>
      <c r="O395" s="3">
        <v>1731.271848</v>
      </c>
      <c r="P395" s="7" t="str">
        <f>VLOOKUP(A395,'New Data'!A:E,2,FALSE)</f>
        <v>Female</v>
      </c>
      <c r="Q395" s="7">
        <f>VLOOKUP(A395,'New Data'!A:E,3,FALSE)</f>
        <v>65</v>
      </c>
      <c r="R395" s="7" t="str">
        <f>VLOOKUP(A395,'New Data'!A:E,4,FALSE)</f>
        <v>Delaware</v>
      </c>
      <c r="S395" s="9">
        <f>VLOOKUP(A395,'New Data'!A:E,5,FALSE)</f>
        <v>45015</v>
      </c>
      <c r="T395" s="10">
        <f t="shared" si="3"/>
        <v>577.090616</v>
      </c>
      <c r="U395" s="11">
        <f t="shared" si="4"/>
        <v>0.00293212139</v>
      </c>
      <c r="V395" s="12">
        <f t="shared" si="5"/>
        <v>43.2817962</v>
      </c>
      <c r="W395" s="10">
        <f t="shared" si="6"/>
        <v>126.9074804</v>
      </c>
      <c r="X395" s="11">
        <f t="shared" si="7"/>
        <v>0.075</v>
      </c>
      <c r="Y395" s="11"/>
    </row>
    <row r="396">
      <c r="A396" s="7" t="str">
        <f t="shared" si="1"/>
        <v>RUPEE8669S</v>
      </c>
      <c r="B396" s="2" t="s">
        <v>1125</v>
      </c>
      <c r="C396" s="7" t="s">
        <v>3164</v>
      </c>
      <c r="D396" s="7" t="str">
        <f t="shared" si="2"/>
        <v>320x50 </v>
      </c>
      <c r="E396" s="2" t="s">
        <v>1127</v>
      </c>
      <c r="F396" s="2" t="s">
        <v>41</v>
      </c>
      <c r="G396" s="8" t="s">
        <v>177</v>
      </c>
      <c r="H396" s="2" t="s">
        <v>786</v>
      </c>
      <c r="I396" s="2" t="s">
        <v>31</v>
      </c>
      <c r="J396" s="2">
        <v>16791.0</v>
      </c>
      <c r="K396" s="2">
        <v>40.0</v>
      </c>
      <c r="L396" s="2">
        <v>11402.0</v>
      </c>
      <c r="M396" s="2">
        <v>14231.0</v>
      </c>
      <c r="N396" s="2">
        <v>3.0</v>
      </c>
      <c r="O396" s="3">
        <v>1522.512272</v>
      </c>
      <c r="P396" s="7" t="str">
        <f>VLOOKUP(A396,'New Data'!A:E,2,FALSE)</f>
        <v>Male</v>
      </c>
      <c r="Q396" s="7">
        <f>VLOOKUP(A396,'New Data'!A:E,3,FALSE)</f>
        <v>58</v>
      </c>
      <c r="R396" s="7" t="str">
        <f>VLOOKUP(A396,'New Data'!A:E,4,FALSE)</f>
        <v>Colorado</v>
      </c>
      <c r="S396" s="9">
        <f>VLOOKUP(A396,'New Data'!A:E,5,FALSE)</f>
        <v>45139</v>
      </c>
      <c r="T396" s="10">
        <f t="shared" si="3"/>
        <v>507.5040907</v>
      </c>
      <c r="U396" s="11">
        <f t="shared" si="4"/>
        <v>0.002382228575</v>
      </c>
      <c r="V396" s="12">
        <f t="shared" si="5"/>
        <v>38.0628068</v>
      </c>
      <c r="W396" s="10">
        <f t="shared" si="6"/>
        <v>90.674306</v>
      </c>
      <c r="X396" s="11">
        <f t="shared" si="7"/>
        <v>0.075</v>
      </c>
      <c r="Y396" s="11"/>
    </row>
    <row r="397">
      <c r="A397" s="7" t="str">
        <f t="shared" si="1"/>
        <v>RUPPP6016V</v>
      </c>
      <c r="B397" s="2" t="s">
        <v>1138</v>
      </c>
      <c r="C397" s="7" t="s">
        <v>3147</v>
      </c>
      <c r="D397" s="7" t="str">
        <f t="shared" si="2"/>
        <v>300x250 </v>
      </c>
      <c r="E397" s="2" t="s">
        <v>1140</v>
      </c>
      <c r="F397" s="2" t="s">
        <v>28</v>
      </c>
      <c r="G397" s="8" t="s">
        <v>491</v>
      </c>
      <c r="H397" s="2" t="s">
        <v>30</v>
      </c>
      <c r="I397" s="2" t="s">
        <v>53</v>
      </c>
      <c r="J397" s="2">
        <v>22501.0</v>
      </c>
      <c r="K397" s="2">
        <v>120.0</v>
      </c>
      <c r="L397" s="2">
        <v>13003.0</v>
      </c>
      <c r="M397" s="2">
        <v>21286.0</v>
      </c>
      <c r="N397" s="2">
        <v>9.0</v>
      </c>
      <c r="O397" s="3">
        <v>1522.517949</v>
      </c>
      <c r="P397" s="7" t="str">
        <f>VLOOKUP(A397,'New Data'!A:E,2,FALSE)</f>
        <v>Female</v>
      </c>
      <c r="Q397" s="7">
        <f>VLOOKUP(A397,'New Data'!A:E,3,FALSE)</f>
        <v>65</v>
      </c>
      <c r="R397" s="7" t="str">
        <f>VLOOKUP(A397,'New Data'!A:E,4,FALSE)</f>
        <v>Indiana</v>
      </c>
      <c r="S397" s="9">
        <f>VLOOKUP(A397,'New Data'!A:E,5,FALSE)</f>
        <v>45472</v>
      </c>
      <c r="T397" s="10">
        <f t="shared" si="3"/>
        <v>169.168661</v>
      </c>
      <c r="U397" s="11">
        <f t="shared" si="4"/>
        <v>0.005333096307</v>
      </c>
      <c r="V397" s="12">
        <f t="shared" si="5"/>
        <v>12.68764958</v>
      </c>
      <c r="W397" s="10">
        <f t="shared" si="6"/>
        <v>67.66445709</v>
      </c>
      <c r="X397" s="11">
        <f t="shared" si="7"/>
        <v>0.075</v>
      </c>
      <c r="Y397" s="11"/>
    </row>
    <row r="398">
      <c r="A398" s="7" t="str">
        <f t="shared" si="1"/>
        <v>CCRNM8255N</v>
      </c>
      <c r="B398" s="2" t="s">
        <v>1144</v>
      </c>
      <c r="C398" s="7" t="s">
        <v>3153</v>
      </c>
      <c r="D398" s="7" t="str">
        <f t="shared" si="2"/>
        <v>320x50 </v>
      </c>
      <c r="E398" s="2" t="s">
        <v>1146</v>
      </c>
      <c r="F398" s="2" t="s">
        <v>66</v>
      </c>
      <c r="G398" s="8" t="s">
        <v>689</v>
      </c>
      <c r="H398" s="2" t="s">
        <v>30</v>
      </c>
      <c r="I398" s="2" t="s">
        <v>31</v>
      </c>
      <c r="J398" s="2">
        <v>42833.0</v>
      </c>
      <c r="K398" s="2">
        <v>120.0</v>
      </c>
      <c r="L398" s="2">
        <v>37438.0</v>
      </c>
      <c r="M398" s="2">
        <v>40447.0</v>
      </c>
      <c r="N398" s="2">
        <v>9.0</v>
      </c>
      <c r="O398" s="3">
        <v>2040.934819</v>
      </c>
      <c r="P398" s="7" t="str">
        <f>VLOOKUP(A398,'New Data'!A:E,2,FALSE)</f>
        <v>Male</v>
      </c>
      <c r="Q398" s="7">
        <f>VLOOKUP(A398,'New Data'!A:E,3,FALSE)</f>
        <v>29</v>
      </c>
      <c r="R398" s="7" t="str">
        <f>VLOOKUP(A398,'New Data'!A:E,4,FALSE)</f>
        <v>Pennsylvania</v>
      </c>
      <c r="S398" s="9">
        <f>VLOOKUP(A398,'New Data'!A:E,5,FALSE)</f>
        <v>45207</v>
      </c>
      <c r="T398" s="10">
        <f t="shared" si="3"/>
        <v>226.7705354</v>
      </c>
      <c r="U398" s="11">
        <f t="shared" si="4"/>
        <v>0.002801578222</v>
      </c>
      <c r="V398" s="12">
        <f t="shared" si="5"/>
        <v>17.00779016</v>
      </c>
      <c r="W398" s="10">
        <f t="shared" si="6"/>
        <v>47.64865452</v>
      </c>
      <c r="X398" s="11">
        <f t="shared" si="7"/>
        <v>0.075</v>
      </c>
      <c r="Y398" s="11"/>
    </row>
    <row r="399">
      <c r="A399" s="7" t="str">
        <f t="shared" si="1"/>
        <v>VTFJZ4454U</v>
      </c>
      <c r="B399" s="2" t="s">
        <v>1147</v>
      </c>
      <c r="C399" s="7" t="s">
        <v>3136</v>
      </c>
      <c r="D399" s="7" t="str">
        <f t="shared" si="2"/>
        <v>300x250 </v>
      </c>
      <c r="E399" s="2" t="s">
        <v>1149</v>
      </c>
      <c r="F399" s="2" t="s">
        <v>66</v>
      </c>
      <c r="G399" s="8" t="s">
        <v>344</v>
      </c>
      <c r="H399" s="2" t="s">
        <v>71</v>
      </c>
      <c r="I399" s="2" t="s">
        <v>31</v>
      </c>
      <c r="J399" s="2">
        <v>57168.0</v>
      </c>
      <c r="K399" s="2">
        <v>160.0</v>
      </c>
      <c r="L399" s="2">
        <v>43261.0</v>
      </c>
      <c r="M399" s="2">
        <v>55261.0</v>
      </c>
      <c r="N399" s="2">
        <v>12.0</v>
      </c>
      <c r="O399" s="3">
        <v>5841.15136</v>
      </c>
      <c r="P399" s="7" t="str">
        <f>VLOOKUP(A399,'New Data'!A:E,2,FALSE)</f>
        <v>Male</v>
      </c>
      <c r="Q399" s="7">
        <f>VLOOKUP(A399,'New Data'!A:E,3,FALSE)</f>
        <v>58</v>
      </c>
      <c r="R399" s="7" t="str">
        <f>VLOOKUP(A399,'New Data'!A:E,4,FALSE)</f>
        <v>South Carolina</v>
      </c>
      <c r="S399" s="9">
        <f>VLOOKUP(A399,'New Data'!A:E,5,FALSE)</f>
        <v>44944</v>
      </c>
      <c r="T399" s="10">
        <f t="shared" si="3"/>
        <v>486.7626133</v>
      </c>
      <c r="U399" s="11">
        <f t="shared" si="4"/>
        <v>0.002798768542</v>
      </c>
      <c r="V399" s="12">
        <f t="shared" si="5"/>
        <v>36.507196</v>
      </c>
      <c r="W399" s="10">
        <f t="shared" si="6"/>
        <v>102.1751917</v>
      </c>
      <c r="X399" s="11">
        <f t="shared" si="7"/>
        <v>0.075</v>
      </c>
      <c r="Y399" s="11"/>
    </row>
    <row r="400">
      <c r="A400" s="7" t="str">
        <f t="shared" si="1"/>
        <v>VYLUI9549K</v>
      </c>
      <c r="B400" s="2" t="s">
        <v>1135</v>
      </c>
      <c r="C400" s="7" t="s">
        <v>3143</v>
      </c>
      <c r="D400" s="7" t="str">
        <f t="shared" si="2"/>
        <v>300x250 </v>
      </c>
      <c r="E400" s="2" t="s">
        <v>1137</v>
      </c>
      <c r="F400" s="2" t="s">
        <v>36</v>
      </c>
      <c r="G400" s="8" t="s">
        <v>838</v>
      </c>
      <c r="H400" s="2" t="s">
        <v>30</v>
      </c>
      <c r="I400" s="2" t="s">
        <v>31</v>
      </c>
      <c r="J400" s="2">
        <v>52006.0</v>
      </c>
      <c r="K400" s="2">
        <v>160.0</v>
      </c>
      <c r="L400" s="2">
        <v>24711.0</v>
      </c>
      <c r="M400" s="2">
        <v>48019.0</v>
      </c>
      <c r="N400" s="2">
        <v>12.0</v>
      </c>
      <c r="O400" s="3">
        <v>5200.010118</v>
      </c>
      <c r="P400" s="7" t="str">
        <f>VLOOKUP(A400,'New Data'!A:E,2,FALSE)</f>
        <v>Female</v>
      </c>
      <c r="Q400" s="7">
        <f>VLOOKUP(A400,'New Data'!A:E,3,FALSE)</f>
        <v>37</v>
      </c>
      <c r="R400" s="7" t="str">
        <f>VLOOKUP(A400,'New Data'!A:E,4,FALSE)</f>
        <v>Indiana</v>
      </c>
      <c r="S400" s="9">
        <f>VLOOKUP(A400,'New Data'!A:E,5,FALSE)</f>
        <v>44964</v>
      </c>
      <c r="T400" s="10">
        <f t="shared" si="3"/>
        <v>433.3341765</v>
      </c>
      <c r="U400" s="11">
        <f t="shared" si="4"/>
        <v>0.003076568088</v>
      </c>
      <c r="V400" s="12">
        <f t="shared" si="5"/>
        <v>32.50006324</v>
      </c>
      <c r="W400" s="10">
        <f t="shared" si="6"/>
        <v>99.98865742</v>
      </c>
      <c r="X400" s="11">
        <f t="shared" si="7"/>
        <v>0.075</v>
      </c>
      <c r="Y400" s="11"/>
    </row>
    <row r="401">
      <c r="A401" s="7" t="str">
        <f t="shared" si="1"/>
        <v>DBQPZ0065J</v>
      </c>
      <c r="B401" s="2" t="s">
        <v>1132</v>
      </c>
      <c r="C401" s="7" t="s">
        <v>3132</v>
      </c>
      <c r="D401" s="7" t="str">
        <f t="shared" si="2"/>
        <v>320x50 </v>
      </c>
      <c r="E401" s="2" t="s">
        <v>1134</v>
      </c>
      <c r="F401" s="2" t="s">
        <v>36</v>
      </c>
      <c r="G401" s="8" t="s">
        <v>79</v>
      </c>
      <c r="H401" s="2" t="s">
        <v>89</v>
      </c>
      <c r="I401" s="2" t="s">
        <v>31</v>
      </c>
      <c r="J401" s="2">
        <v>16227.0</v>
      </c>
      <c r="K401" s="2">
        <v>40.0</v>
      </c>
      <c r="L401" s="2">
        <v>9438.0</v>
      </c>
      <c r="M401" s="2">
        <v>15611.0</v>
      </c>
      <c r="N401" s="2">
        <v>3.0</v>
      </c>
      <c r="O401" s="3">
        <v>1991.94384</v>
      </c>
      <c r="P401" s="7" t="str">
        <f>VLOOKUP(A401,'New Data'!A:E,2,FALSE)</f>
        <v>Female</v>
      </c>
      <c r="Q401" s="7">
        <f>VLOOKUP(A401,'New Data'!A:E,3,FALSE)</f>
        <v>36</v>
      </c>
      <c r="R401" s="7" t="str">
        <f>VLOOKUP(A401,'New Data'!A:E,4,FALSE)</f>
        <v>Illinois</v>
      </c>
      <c r="S401" s="9">
        <f>VLOOKUP(A401,'New Data'!A:E,5,FALSE)</f>
        <v>45509</v>
      </c>
      <c r="T401" s="10">
        <f t="shared" si="3"/>
        <v>663.98128</v>
      </c>
      <c r="U401" s="11">
        <f t="shared" si="4"/>
        <v>0.002465027423</v>
      </c>
      <c r="V401" s="12">
        <f t="shared" si="5"/>
        <v>49.798596</v>
      </c>
      <c r="W401" s="10">
        <f t="shared" si="6"/>
        <v>122.7549048</v>
      </c>
      <c r="X401" s="11">
        <f t="shared" si="7"/>
        <v>0.075</v>
      </c>
      <c r="Y401" s="11"/>
    </row>
    <row r="402">
      <c r="A402" s="7" t="str">
        <f t="shared" si="1"/>
        <v>IXAMN5010X</v>
      </c>
      <c r="B402" s="2" t="s">
        <v>1141</v>
      </c>
      <c r="C402" s="7" t="s">
        <v>3133</v>
      </c>
      <c r="D402" s="7" t="str">
        <f t="shared" si="2"/>
        <v>320x50 </v>
      </c>
      <c r="E402" s="2" t="s">
        <v>1143</v>
      </c>
      <c r="F402" s="2" t="s">
        <v>28</v>
      </c>
      <c r="G402" s="8" t="s">
        <v>437</v>
      </c>
      <c r="H402" s="2" t="s">
        <v>48</v>
      </c>
      <c r="I402" s="2" t="s">
        <v>31</v>
      </c>
      <c r="J402" s="2">
        <v>12868.0</v>
      </c>
      <c r="K402" s="2">
        <v>80.0</v>
      </c>
      <c r="L402" s="2">
        <v>6472.0</v>
      </c>
      <c r="M402" s="2">
        <v>11922.0</v>
      </c>
      <c r="N402" s="2">
        <v>6.0</v>
      </c>
      <c r="O402" s="3">
        <v>3137.143043</v>
      </c>
      <c r="P402" s="7" t="str">
        <f>VLOOKUP(A402,'New Data'!A:E,2,FALSE)</f>
        <v>Female</v>
      </c>
      <c r="Q402" s="7">
        <f>VLOOKUP(A402,'New Data'!A:E,3,FALSE)</f>
        <v>30</v>
      </c>
      <c r="R402" s="7" t="str">
        <f>VLOOKUP(A402,'New Data'!A:E,4,FALSE)</f>
        <v>Kansas</v>
      </c>
      <c r="S402" s="9">
        <f>VLOOKUP(A402,'New Data'!A:E,5,FALSE)</f>
        <v>45493</v>
      </c>
      <c r="T402" s="10">
        <f t="shared" si="3"/>
        <v>522.8571738</v>
      </c>
      <c r="U402" s="11">
        <f t="shared" si="4"/>
        <v>0.006216972334</v>
      </c>
      <c r="V402" s="12">
        <f t="shared" si="5"/>
        <v>39.21428804</v>
      </c>
      <c r="W402" s="10">
        <f t="shared" si="6"/>
        <v>243.7941438</v>
      </c>
      <c r="X402" s="11">
        <f t="shared" si="7"/>
        <v>0.075</v>
      </c>
      <c r="Y402" s="11"/>
    </row>
    <row r="403">
      <c r="A403" s="7" t="str">
        <f t="shared" si="1"/>
        <v>UWHDX4547D</v>
      </c>
      <c r="B403" s="2" t="s">
        <v>1122</v>
      </c>
      <c r="C403" s="7" t="s">
        <v>3139</v>
      </c>
      <c r="D403" s="7" t="str">
        <f t="shared" si="2"/>
        <v>300x250 </v>
      </c>
      <c r="E403" s="2" t="s">
        <v>1124</v>
      </c>
      <c r="F403" s="2" t="s">
        <v>66</v>
      </c>
      <c r="G403" s="8" t="s">
        <v>689</v>
      </c>
      <c r="H403" s="2" t="s">
        <v>30</v>
      </c>
      <c r="I403" s="2" t="s">
        <v>43</v>
      </c>
      <c r="J403" s="2">
        <v>50183.0</v>
      </c>
      <c r="K403" s="2">
        <v>199.0</v>
      </c>
      <c r="L403" s="2">
        <v>41506.0</v>
      </c>
      <c r="M403" s="2">
        <v>46163.0</v>
      </c>
      <c r="N403" s="2">
        <v>15.0</v>
      </c>
      <c r="O403" s="3">
        <v>1628.882813</v>
      </c>
      <c r="P403" s="7" t="str">
        <f>VLOOKUP(A403,'New Data'!A:E,2,FALSE)</f>
        <v>Female</v>
      </c>
      <c r="Q403" s="7">
        <f>VLOOKUP(A403,'New Data'!A:E,3,FALSE)</f>
        <v>42</v>
      </c>
      <c r="R403" s="7" t="str">
        <f>VLOOKUP(A403,'New Data'!A:E,4,FALSE)</f>
        <v>Vermont</v>
      </c>
      <c r="S403" s="9">
        <f>VLOOKUP(A403,'New Data'!A:E,5,FALSE)</f>
        <v>45011</v>
      </c>
      <c r="T403" s="10">
        <f t="shared" si="3"/>
        <v>108.5921875</v>
      </c>
      <c r="U403" s="11">
        <f t="shared" si="4"/>
        <v>0.00396548632</v>
      </c>
      <c r="V403" s="12">
        <f t="shared" si="5"/>
        <v>8.185340769</v>
      </c>
      <c r="W403" s="10">
        <f t="shared" si="6"/>
        <v>32.45885684</v>
      </c>
      <c r="X403" s="11">
        <f t="shared" si="7"/>
        <v>0.07537688442</v>
      </c>
      <c r="Y403" s="11"/>
    </row>
    <row r="404">
      <c r="A404" s="7" t="str">
        <f t="shared" si="1"/>
        <v>XWYIT9866J</v>
      </c>
      <c r="B404" s="2" t="s">
        <v>1120</v>
      </c>
      <c r="C404" s="26" t="s">
        <v>3129</v>
      </c>
      <c r="D404" s="7" t="str">
        <f t="shared" si="2"/>
        <v>300x250 </v>
      </c>
      <c r="E404" s="2" t="s">
        <v>266</v>
      </c>
      <c r="F404" s="2" t="s">
        <v>36</v>
      </c>
      <c r="G404" s="8" t="s">
        <v>263</v>
      </c>
      <c r="H404" s="2" t="s">
        <v>30</v>
      </c>
      <c r="I404" s="2" t="s">
        <v>53</v>
      </c>
      <c r="J404" s="2">
        <v>83854.0</v>
      </c>
      <c r="K404" s="2">
        <v>197.0</v>
      </c>
      <c r="L404" s="2">
        <v>60626.0</v>
      </c>
      <c r="M404" s="2">
        <v>76071.0</v>
      </c>
      <c r="N404" s="2">
        <v>15.0</v>
      </c>
      <c r="O404" s="3">
        <v>5783.843758</v>
      </c>
      <c r="P404" s="7" t="str">
        <f>VLOOKUP(A404,'New Data'!A:E,2,FALSE)</f>
        <v>Female</v>
      </c>
      <c r="Q404" s="7">
        <f>VLOOKUP(A404,'New Data'!A:E,3,FALSE)</f>
        <v>53</v>
      </c>
      <c r="R404" s="7" t="str">
        <f>VLOOKUP(A404,'New Data'!A:E,4,FALSE)</f>
        <v>Utah</v>
      </c>
      <c r="S404" s="9">
        <f>VLOOKUP(A404,'New Data'!A:E,5,FALSE)</f>
        <v>45428</v>
      </c>
      <c r="T404" s="10">
        <f t="shared" si="3"/>
        <v>385.5895839</v>
      </c>
      <c r="U404" s="11">
        <f t="shared" si="4"/>
        <v>0.00234932144</v>
      </c>
      <c r="V404" s="12">
        <f t="shared" si="5"/>
        <v>29.35961298</v>
      </c>
      <c r="W404" s="10">
        <f t="shared" si="6"/>
        <v>68.97516824</v>
      </c>
      <c r="X404" s="11">
        <f t="shared" si="7"/>
        <v>0.07614213198</v>
      </c>
      <c r="Y404" s="11"/>
    </row>
    <row r="405">
      <c r="A405" s="7" t="str">
        <f t="shared" si="1"/>
        <v>DMNFG5266O</v>
      </c>
      <c r="B405" s="2" t="s">
        <v>1117</v>
      </c>
      <c r="C405" s="7" t="s">
        <v>3133</v>
      </c>
      <c r="D405" s="7" t="str">
        <f t="shared" si="2"/>
        <v>300x250 </v>
      </c>
      <c r="E405" s="2" t="s">
        <v>1119</v>
      </c>
      <c r="F405" s="2" t="s">
        <v>36</v>
      </c>
      <c r="G405" s="8" t="s">
        <v>534</v>
      </c>
      <c r="H405" s="2" t="s">
        <v>30</v>
      </c>
      <c r="I405" s="2" t="s">
        <v>31</v>
      </c>
      <c r="J405" s="2">
        <v>357707.0</v>
      </c>
      <c r="K405" s="2">
        <v>951.0</v>
      </c>
      <c r="L405" s="2">
        <v>203987.0</v>
      </c>
      <c r="M405" s="2">
        <v>338107.0</v>
      </c>
      <c r="N405" s="2">
        <v>74.0</v>
      </c>
      <c r="O405" s="3">
        <v>6749.202353</v>
      </c>
      <c r="P405" s="7" t="str">
        <f>VLOOKUP(A405,'New Data'!A:E,2,FALSE)</f>
        <v>Female</v>
      </c>
      <c r="Q405" s="7">
        <f>VLOOKUP(A405,'New Data'!A:E,3,FALSE)</f>
        <v>19</v>
      </c>
      <c r="R405" s="7" t="str">
        <f>VLOOKUP(A405,'New Data'!A:E,4,FALSE)</f>
        <v>Arkansas</v>
      </c>
      <c r="S405" s="9">
        <f>VLOOKUP(A405,'New Data'!A:E,5,FALSE)</f>
        <v>45128</v>
      </c>
      <c r="T405" s="10">
        <f t="shared" si="3"/>
        <v>91.2054372</v>
      </c>
      <c r="U405" s="11">
        <f t="shared" si="4"/>
        <v>0.002658600475</v>
      </c>
      <c r="V405" s="12">
        <f t="shared" si="5"/>
        <v>7.096953053</v>
      </c>
      <c r="W405" s="10">
        <f t="shared" si="6"/>
        <v>18.86796275</v>
      </c>
      <c r="X405" s="11">
        <f t="shared" si="7"/>
        <v>0.0778128286</v>
      </c>
      <c r="Y405" s="11"/>
    </row>
    <row r="406">
      <c r="A406" s="7" t="str">
        <f t="shared" si="1"/>
        <v>XSPIU6074Y</v>
      </c>
      <c r="B406" s="2" t="s">
        <v>1114</v>
      </c>
      <c r="C406" s="7" t="s">
        <v>459</v>
      </c>
      <c r="D406" s="7" t="str">
        <f t="shared" si="2"/>
        <v>320x50 </v>
      </c>
      <c r="E406" s="2" t="s">
        <v>1116</v>
      </c>
      <c r="F406" s="2" t="s">
        <v>28</v>
      </c>
      <c r="G406" s="8" t="s">
        <v>299</v>
      </c>
      <c r="H406" s="2" t="s">
        <v>71</v>
      </c>
      <c r="I406" s="2" t="s">
        <v>31</v>
      </c>
      <c r="J406" s="2">
        <v>189571.0</v>
      </c>
      <c r="K406" s="2">
        <v>500.0</v>
      </c>
      <c r="L406" s="2">
        <v>130676.0</v>
      </c>
      <c r="M406" s="2">
        <v>183688.0</v>
      </c>
      <c r="N406" s="2">
        <v>39.0</v>
      </c>
      <c r="O406" s="3">
        <v>6335.948388</v>
      </c>
      <c r="P406" s="7" t="str">
        <f>VLOOKUP(A406,'New Data'!A:E,2,FALSE)</f>
        <v>Male</v>
      </c>
      <c r="Q406" s="7">
        <f>VLOOKUP(A406,'New Data'!A:E,3,FALSE)</f>
        <v>35</v>
      </c>
      <c r="R406" s="7" t="str">
        <f>VLOOKUP(A406,'New Data'!A:E,4,FALSE)</f>
        <v>Kansas</v>
      </c>
      <c r="S406" s="9">
        <f>VLOOKUP(A406,'New Data'!A:E,5,FALSE)</f>
        <v>45510</v>
      </c>
      <c r="T406" s="10">
        <f t="shared" si="3"/>
        <v>162.4602151</v>
      </c>
      <c r="U406" s="11">
        <f t="shared" si="4"/>
        <v>0.002637534222</v>
      </c>
      <c r="V406" s="12">
        <f t="shared" si="5"/>
        <v>12.67189678</v>
      </c>
      <c r="W406" s="10">
        <f t="shared" si="6"/>
        <v>33.4225614</v>
      </c>
      <c r="X406" s="11">
        <f t="shared" si="7"/>
        <v>0.078</v>
      </c>
      <c r="Y406" s="11"/>
    </row>
    <row r="407">
      <c r="A407" s="7" t="str">
        <f t="shared" si="1"/>
        <v>ZLASU0197Q</v>
      </c>
      <c r="B407" s="2" t="s">
        <v>1111</v>
      </c>
      <c r="C407" s="7" t="s">
        <v>3157</v>
      </c>
      <c r="D407" s="7" t="str">
        <f t="shared" si="2"/>
        <v>320x50 </v>
      </c>
      <c r="E407" s="2" t="s">
        <v>1113</v>
      </c>
      <c r="F407" s="2" t="s">
        <v>36</v>
      </c>
      <c r="G407" s="8" t="s">
        <v>871</v>
      </c>
      <c r="H407" s="2" t="s">
        <v>30</v>
      </c>
      <c r="I407" s="2" t="s">
        <v>31</v>
      </c>
      <c r="J407" s="2">
        <v>78433.0</v>
      </c>
      <c r="K407" s="2">
        <v>204.0</v>
      </c>
      <c r="L407" s="2">
        <v>24067.0</v>
      </c>
      <c r="M407" s="2">
        <v>58308.0</v>
      </c>
      <c r="N407" s="2">
        <v>16.0</v>
      </c>
      <c r="O407" s="3">
        <v>1612.549327</v>
      </c>
      <c r="P407" s="7" t="str">
        <f>VLOOKUP(A407,'New Data'!A:E,2,FALSE)</f>
        <v>Male</v>
      </c>
      <c r="Q407" s="7">
        <f>VLOOKUP(A407,'New Data'!A:E,3,FALSE)</f>
        <v>49</v>
      </c>
      <c r="R407" s="7" t="str">
        <f>VLOOKUP(A407,'New Data'!A:E,4,FALSE)</f>
        <v>Ohio</v>
      </c>
      <c r="S407" s="9">
        <f>VLOOKUP(A407,'New Data'!A:E,5,FALSE)</f>
        <v>45237</v>
      </c>
      <c r="T407" s="10">
        <f t="shared" si="3"/>
        <v>100.7843329</v>
      </c>
      <c r="U407" s="11">
        <f t="shared" si="4"/>
        <v>0.00260094603</v>
      </c>
      <c r="V407" s="12">
        <f t="shared" si="5"/>
        <v>7.904653564</v>
      </c>
      <c r="W407" s="10">
        <f t="shared" si="6"/>
        <v>20.55957731</v>
      </c>
      <c r="X407" s="11">
        <f t="shared" si="7"/>
        <v>0.07843137255</v>
      </c>
      <c r="Y407" s="11"/>
    </row>
    <row r="408">
      <c r="A408" s="7" t="str">
        <f t="shared" si="1"/>
        <v>QTDDO7203O</v>
      </c>
      <c r="B408" s="2" t="s">
        <v>1108</v>
      </c>
      <c r="C408" s="7" t="s">
        <v>3139</v>
      </c>
      <c r="D408" s="7" t="str">
        <f t="shared" si="2"/>
        <v>320x50 </v>
      </c>
      <c r="E408" s="2" t="s">
        <v>1110</v>
      </c>
      <c r="F408" s="2" t="s">
        <v>36</v>
      </c>
      <c r="G408" s="8" t="s">
        <v>271</v>
      </c>
      <c r="H408" s="2" t="s">
        <v>30</v>
      </c>
      <c r="I408" s="2" t="s">
        <v>31</v>
      </c>
      <c r="J408" s="2">
        <v>304377.0</v>
      </c>
      <c r="K408" s="2">
        <v>801.0</v>
      </c>
      <c r="L408" s="2">
        <v>27519.0</v>
      </c>
      <c r="M408" s="2">
        <v>270098.0</v>
      </c>
      <c r="N408" s="2">
        <v>63.0</v>
      </c>
      <c r="O408" s="3">
        <v>1595.48714</v>
      </c>
      <c r="P408" s="7" t="str">
        <f>VLOOKUP(A408,'New Data'!A:E,2,FALSE)</f>
        <v>Male</v>
      </c>
      <c r="Q408" s="7">
        <f>VLOOKUP(A408,'New Data'!A:E,3,FALSE)</f>
        <v>20</v>
      </c>
      <c r="R408" s="7" t="str">
        <f>VLOOKUP(A408,'New Data'!A:E,4,FALSE)</f>
        <v>Hawaii</v>
      </c>
      <c r="S408" s="9">
        <f>VLOOKUP(A408,'New Data'!A:E,5,FALSE)</f>
        <v>45287</v>
      </c>
      <c r="T408" s="10">
        <f t="shared" si="3"/>
        <v>25.3251927</v>
      </c>
      <c r="U408" s="11">
        <f t="shared" si="4"/>
        <v>0.002631604885</v>
      </c>
      <c r="V408" s="12">
        <f t="shared" si="5"/>
        <v>1.991869089</v>
      </c>
      <c r="W408" s="10">
        <f t="shared" si="6"/>
        <v>5.241812423</v>
      </c>
      <c r="X408" s="11">
        <f t="shared" si="7"/>
        <v>0.07865168539</v>
      </c>
      <c r="Y408" s="11"/>
    </row>
    <row r="409">
      <c r="A409" s="7" t="str">
        <f t="shared" si="1"/>
        <v>XWYIT9866J</v>
      </c>
      <c r="B409" s="2" t="s">
        <v>1766</v>
      </c>
      <c r="C409" s="7" t="s">
        <v>3159</v>
      </c>
      <c r="D409" s="7" t="str">
        <f t="shared" si="2"/>
        <v>300x250 </v>
      </c>
      <c r="E409" s="2" t="s">
        <v>266</v>
      </c>
      <c r="F409" s="2" t="s">
        <v>41</v>
      </c>
      <c r="G409" s="8" t="s">
        <v>726</v>
      </c>
      <c r="H409" s="2" t="s">
        <v>30</v>
      </c>
      <c r="I409" s="2" t="s">
        <v>53</v>
      </c>
      <c r="J409" s="2">
        <v>113420.0</v>
      </c>
      <c r="K409" s="2">
        <v>333.0</v>
      </c>
      <c r="L409" s="2">
        <v>33557.0</v>
      </c>
      <c r="M409" s="2">
        <v>104929.0</v>
      </c>
      <c r="N409" s="2">
        <v>11.0</v>
      </c>
      <c r="O409" s="3">
        <v>5124.435934</v>
      </c>
      <c r="P409" s="7" t="str">
        <f>VLOOKUP(A409,'New Data'!A:E,2,FALSE)</f>
        <v>Female</v>
      </c>
      <c r="Q409" s="7">
        <f>VLOOKUP(A409,'New Data'!A:E,3,FALSE)</f>
        <v>53</v>
      </c>
      <c r="R409" s="7" t="str">
        <f>VLOOKUP(A409,'New Data'!A:E,4,FALSE)</f>
        <v>Utah</v>
      </c>
      <c r="S409" s="9">
        <f>VLOOKUP(A409,'New Data'!A:E,5,FALSE)</f>
        <v>45428</v>
      </c>
      <c r="T409" s="10">
        <f t="shared" si="3"/>
        <v>465.8578122</v>
      </c>
      <c r="U409" s="11">
        <f t="shared" si="4"/>
        <v>0.002935990125</v>
      </c>
      <c r="V409" s="12">
        <f t="shared" si="5"/>
        <v>15.3886965</v>
      </c>
      <c r="W409" s="10">
        <f t="shared" si="6"/>
        <v>45.18106096</v>
      </c>
      <c r="X409" s="11">
        <f t="shared" si="7"/>
        <v>0.03303303303</v>
      </c>
      <c r="Y409" s="11"/>
    </row>
    <row r="410">
      <c r="A410" s="7" t="str">
        <f t="shared" si="1"/>
        <v>ZDTAD6991M</v>
      </c>
      <c r="B410" s="2" t="s">
        <v>1103</v>
      </c>
      <c r="C410" s="7" t="s">
        <v>3160</v>
      </c>
      <c r="D410" s="7" t="str">
        <f t="shared" si="2"/>
        <v>320x50 </v>
      </c>
      <c r="E410" s="2" t="s">
        <v>357</v>
      </c>
      <c r="F410" s="2" t="s">
        <v>36</v>
      </c>
      <c r="G410" s="8" t="s">
        <v>838</v>
      </c>
      <c r="H410" s="2" t="s">
        <v>234</v>
      </c>
      <c r="I410" s="2" t="s">
        <v>31</v>
      </c>
      <c r="J410" s="2">
        <v>41513.0</v>
      </c>
      <c r="K410" s="2">
        <v>113.0</v>
      </c>
      <c r="L410" s="2">
        <v>20872.0</v>
      </c>
      <c r="M410" s="2">
        <v>39250.0</v>
      </c>
      <c r="N410" s="2">
        <v>9.0</v>
      </c>
      <c r="O410" s="3">
        <v>6789.533401</v>
      </c>
      <c r="P410" s="7" t="str">
        <f>VLOOKUP(A410,'New Data'!A:E,2,FALSE)</f>
        <v>Female</v>
      </c>
      <c r="Q410" s="7">
        <f>VLOOKUP(A410,'New Data'!A:E,3,FALSE)</f>
        <v>43</v>
      </c>
      <c r="R410" s="7" t="str">
        <f>VLOOKUP(A410,'New Data'!A:E,4,FALSE)</f>
        <v>Colorado</v>
      </c>
      <c r="S410" s="9">
        <f>VLOOKUP(A410,'New Data'!A:E,5,FALSE)</f>
        <v>44946</v>
      </c>
      <c r="T410" s="10">
        <f t="shared" si="3"/>
        <v>754.3926001</v>
      </c>
      <c r="U410" s="11">
        <f t="shared" si="4"/>
        <v>0.002722038879</v>
      </c>
      <c r="V410" s="12">
        <f t="shared" si="5"/>
        <v>60.08436638</v>
      </c>
      <c r="W410" s="10">
        <f t="shared" si="6"/>
        <v>163.5519813</v>
      </c>
      <c r="X410" s="11">
        <f t="shared" si="7"/>
        <v>0.0796460177</v>
      </c>
      <c r="Y410" s="11"/>
    </row>
    <row r="411">
      <c r="A411" s="7" t="str">
        <f t="shared" si="1"/>
        <v>QGJUN3539N</v>
      </c>
      <c r="B411" s="2" t="s">
        <v>1100</v>
      </c>
      <c r="C411" s="7" t="s">
        <v>3166</v>
      </c>
      <c r="D411" s="7" t="str">
        <f t="shared" si="2"/>
        <v>300x50 </v>
      </c>
      <c r="E411" s="2" t="s">
        <v>1102</v>
      </c>
      <c r="F411" s="2" t="s">
        <v>36</v>
      </c>
      <c r="G411" s="8" t="s">
        <v>583</v>
      </c>
      <c r="H411" s="2" t="s">
        <v>30</v>
      </c>
      <c r="I411" s="2" t="s">
        <v>31</v>
      </c>
      <c r="J411" s="2">
        <v>9178.0</v>
      </c>
      <c r="K411" s="2">
        <v>25.0</v>
      </c>
      <c r="L411" s="2">
        <v>4644.0</v>
      </c>
      <c r="M411" s="2">
        <v>8462.0</v>
      </c>
      <c r="N411" s="2">
        <v>2.0</v>
      </c>
      <c r="O411" s="3">
        <v>1503.205183</v>
      </c>
      <c r="P411" s="7" t="str">
        <f>VLOOKUP(A411,'New Data'!A:E,2,FALSE)</f>
        <v>Male</v>
      </c>
      <c r="Q411" s="7">
        <f>VLOOKUP(A411,'New Data'!A:E,3,FALSE)</f>
        <v>58</v>
      </c>
      <c r="R411" s="7" t="str">
        <f>VLOOKUP(A411,'New Data'!A:E,4,FALSE)</f>
        <v>Washington</v>
      </c>
      <c r="S411" s="9">
        <f>VLOOKUP(A411,'New Data'!A:E,5,FALSE)</f>
        <v>45281</v>
      </c>
      <c r="T411" s="10">
        <f t="shared" si="3"/>
        <v>751.6025915</v>
      </c>
      <c r="U411" s="11">
        <f t="shared" si="4"/>
        <v>0.00272390499</v>
      </c>
      <c r="V411" s="12">
        <f t="shared" si="5"/>
        <v>60.12820732</v>
      </c>
      <c r="W411" s="10">
        <f t="shared" si="6"/>
        <v>163.783524</v>
      </c>
      <c r="X411" s="11">
        <f t="shared" si="7"/>
        <v>0.08</v>
      </c>
      <c r="Y411" s="11"/>
    </row>
    <row r="412">
      <c r="A412" s="7" t="str">
        <f t="shared" si="1"/>
        <v>ZYYBI7750V</v>
      </c>
      <c r="B412" s="2" t="s">
        <v>1079</v>
      </c>
      <c r="C412" s="7" t="s">
        <v>3164</v>
      </c>
      <c r="D412" s="7" t="str">
        <f t="shared" si="2"/>
        <v>300x250 </v>
      </c>
      <c r="E412" s="2" t="s">
        <v>1081</v>
      </c>
      <c r="F412" s="2" t="s">
        <v>28</v>
      </c>
      <c r="G412" s="8" t="s">
        <v>782</v>
      </c>
      <c r="H412" s="2" t="s">
        <v>30</v>
      </c>
      <c r="I412" s="2" t="s">
        <v>53</v>
      </c>
      <c r="J412" s="2">
        <v>76439.0</v>
      </c>
      <c r="K412" s="2">
        <v>100.0</v>
      </c>
      <c r="L412" s="2">
        <v>58269.0</v>
      </c>
      <c r="M412" s="2">
        <v>66924.0</v>
      </c>
      <c r="N412" s="2">
        <v>8.0</v>
      </c>
      <c r="O412" s="3">
        <v>1524.810224</v>
      </c>
      <c r="P412" s="7" t="str">
        <f>VLOOKUP(A412,'New Data'!A:E,2,FALSE)</f>
        <v>Female</v>
      </c>
      <c r="Q412" s="7">
        <f>VLOOKUP(A412,'New Data'!A:E,3,FALSE)</f>
        <v>23</v>
      </c>
      <c r="R412" s="7" t="str">
        <f>VLOOKUP(A412,'New Data'!A:E,4,FALSE)</f>
        <v>Delaware</v>
      </c>
      <c r="S412" s="9">
        <f>VLOOKUP(A412,'New Data'!A:E,5,FALSE)</f>
        <v>45435</v>
      </c>
      <c r="T412" s="10">
        <f t="shared" si="3"/>
        <v>190.601278</v>
      </c>
      <c r="U412" s="11">
        <f t="shared" si="4"/>
        <v>0.001308232708</v>
      </c>
      <c r="V412" s="12">
        <f t="shared" si="5"/>
        <v>15.24810224</v>
      </c>
      <c r="W412" s="10">
        <f t="shared" si="6"/>
        <v>19.94806609</v>
      </c>
      <c r="X412" s="11">
        <f t="shared" si="7"/>
        <v>0.08</v>
      </c>
      <c r="Y412" s="11"/>
    </row>
    <row r="413">
      <c r="A413" s="7" t="str">
        <f t="shared" si="1"/>
        <v>XMYUC8028K</v>
      </c>
      <c r="B413" s="2" t="s">
        <v>1092</v>
      </c>
      <c r="C413" s="7" t="s">
        <v>3129</v>
      </c>
      <c r="D413" s="7" t="str">
        <f t="shared" si="2"/>
        <v>300x50 </v>
      </c>
      <c r="E413" s="2" t="s">
        <v>1094</v>
      </c>
      <c r="F413" s="2" t="s">
        <v>28</v>
      </c>
      <c r="G413" s="8" t="s">
        <v>1095</v>
      </c>
      <c r="H413" s="2" t="s">
        <v>30</v>
      </c>
      <c r="I413" s="2" t="s">
        <v>31</v>
      </c>
      <c r="J413" s="2">
        <v>17382.0</v>
      </c>
      <c r="K413" s="2">
        <v>100.0</v>
      </c>
      <c r="L413" s="2">
        <v>7411.0</v>
      </c>
      <c r="M413" s="2">
        <v>16576.0</v>
      </c>
      <c r="N413" s="2">
        <v>8.0</v>
      </c>
      <c r="O413" s="3">
        <v>5797.219977</v>
      </c>
      <c r="P413" s="7" t="str">
        <f>VLOOKUP(A413,'New Data'!A:E,2,FALSE)</f>
        <v>Female</v>
      </c>
      <c r="Q413" s="7">
        <f>VLOOKUP(A413,'New Data'!A:E,3,FALSE)</f>
        <v>43</v>
      </c>
      <c r="R413" s="7" t="str">
        <f>VLOOKUP(A413,'New Data'!A:E,4,FALSE)</f>
        <v>Pennsylvania</v>
      </c>
      <c r="S413" s="9">
        <f>VLOOKUP(A413,'New Data'!A:E,5,FALSE)</f>
        <v>45493</v>
      </c>
      <c r="T413" s="10">
        <f t="shared" si="3"/>
        <v>724.6524971</v>
      </c>
      <c r="U413" s="11">
        <f t="shared" si="4"/>
        <v>0.005753077897</v>
      </c>
      <c r="V413" s="12">
        <f t="shared" si="5"/>
        <v>57.97219977</v>
      </c>
      <c r="W413" s="10">
        <f t="shared" si="6"/>
        <v>333.5185811</v>
      </c>
      <c r="X413" s="11">
        <f t="shared" si="7"/>
        <v>0.08</v>
      </c>
      <c r="Y413" s="11"/>
    </row>
    <row r="414">
      <c r="A414" s="7" t="str">
        <f t="shared" si="1"/>
        <v>LYYFK6266Q</v>
      </c>
      <c r="B414" s="2" t="s">
        <v>1096</v>
      </c>
      <c r="C414" s="7" t="s">
        <v>3151</v>
      </c>
      <c r="D414" s="7" t="str">
        <f t="shared" si="2"/>
        <v>320x50 </v>
      </c>
      <c r="E414" s="2" t="s">
        <v>1098</v>
      </c>
      <c r="F414" s="2" t="s">
        <v>28</v>
      </c>
      <c r="G414" s="8" t="s">
        <v>1099</v>
      </c>
      <c r="H414" s="2" t="s">
        <v>62</v>
      </c>
      <c r="I414" s="2" t="s">
        <v>31</v>
      </c>
      <c r="J414" s="2">
        <v>39881.0</v>
      </c>
      <c r="K414" s="2">
        <v>125.0</v>
      </c>
      <c r="L414" s="2">
        <v>6331.0</v>
      </c>
      <c r="M414" s="2">
        <v>36245.0</v>
      </c>
      <c r="N414" s="2">
        <v>10.0</v>
      </c>
      <c r="O414" s="3">
        <v>7098.889706</v>
      </c>
      <c r="P414" s="7" t="str">
        <f>VLOOKUP(A414,'New Data'!A:E,2,FALSE)</f>
        <v>Female</v>
      </c>
      <c r="Q414" s="7">
        <f>VLOOKUP(A414,'New Data'!A:E,3,FALSE)</f>
        <v>47</v>
      </c>
      <c r="R414" s="7" t="str">
        <f>VLOOKUP(A414,'New Data'!A:E,4,FALSE)</f>
        <v>Rhode Island</v>
      </c>
      <c r="S414" s="9">
        <f>VLOOKUP(A414,'New Data'!A:E,5,FALSE)</f>
        <v>44928</v>
      </c>
      <c r="T414" s="10">
        <f t="shared" si="3"/>
        <v>709.8889706</v>
      </c>
      <c r="U414" s="11">
        <f t="shared" si="4"/>
        <v>0.003134324616</v>
      </c>
      <c r="V414" s="12">
        <f t="shared" si="5"/>
        <v>56.79111765</v>
      </c>
      <c r="W414" s="10">
        <f t="shared" si="6"/>
        <v>178.001798</v>
      </c>
      <c r="X414" s="11">
        <f t="shared" si="7"/>
        <v>0.08</v>
      </c>
      <c r="Y414" s="11"/>
    </row>
    <row r="415">
      <c r="A415" s="7" t="str">
        <f t="shared" si="1"/>
        <v>MBYFR7830Z</v>
      </c>
      <c r="B415" s="2" t="s">
        <v>1085</v>
      </c>
      <c r="C415" s="7" t="s">
        <v>3164</v>
      </c>
      <c r="D415" s="7" t="str">
        <f t="shared" si="2"/>
        <v>300x250 </v>
      </c>
      <c r="E415" s="2" t="s">
        <v>1087</v>
      </c>
      <c r="F415" s="2" t="s">
        <v>66</v>
      </c>
      <c r="G415" s="8" t="s">
        <v>1088</v>
      </c>
      <c r="H415" s="2" t="s">
        <v>71</v>
      </c>
      <c r="I415" s="2" t="s">
        <v>43</v>
      </c>
      <c r="J415" s="2">
        <v>39314.0</v>
      </c>
      <c r="K415" s="2">
        <v>100.0</v>
      </c>
      <c r="L415" s="2">
        <v>27671.0</v>
      </c>
      <c r="M415" s="2">
        <v>35488.0</v>
      </c>
      <c r="N415" s="2">
        <v>8.0</v>
      </c>
      <c r="O415" s="3">
        <v>5530.800458</v>
      </c>
      <c r="P415" s="7" t="str">
        <f>VLOOKUP(A415,'New Data'!A:E,2,FALSE)</f>
        <v>Female</v>
      </c>
      <c r="Q415" s="7">
        <f>VLOOKUP(A415,'New Data'!A:E,3,FALSE)</f>
        <v>51</v>
      </c>
      <c r="R415" s="7" t="str">
        <f>VLOOKUP(A415,'New Data'!A:E,4,FALSE)</f>
        <v>Nevada</v>
      </c>
      <c r="S415" s="9">
        <f>VLOOKUP(A415,'New Data'!A:E,5,FALSE)</f>
        <v>45236</v>
      </c>
      <c r="T415" s="10">
        <f t="shared" si="3"/>
        <v>691.3500573</v>
      </c>
      <c r="U415" s="11">
        <f t="shared" si="4"/>
        <v>0.002543623137</v>
      </c>
      <c r="V415" s="12">
        <f t="shared" si="5"/>
        <v>55.30800458</v>
      </c>
      <c r="W415" s="10">
        <f t="shared" si="6"/>
        <v>140.6827201</v>
      </c>
      <c r="X415" s="11">
        <f t="shared" si="7"/>
        <v>0.08</v>
      </c>
      <c r="Y415" s="11"/>
    </row>
    <row r="416">
      <c r="A416" s="7" t="str">
        <f t="shared" si="1"/>
        <v>UUBIN9425T</v>
      </c>
      <c r="B416" s="2" t="s">
        <v>1082</v>
      </c>
      <c r="C416" s="7" t="s">
        <v>3143</v>
      </c>
      <c r="D416" s="7" t="str">
        <f t="shared" si="2"/>
        <v>320x50 </v>
      </c>
      <c r="E416" s="2" t="s">
        <v>1084</v>
      </c>
      <c r="F416" s="2" t="s">
        <v>36</v>
      </c>
      <c r="G416" s="8" t="s">
        <v>151</v>
      </c>
      <c r="H416" s="2" t="s">
        <v>30</v>
      </c>
      <c r="I416" s="2" t="s">
        <v>31</v>
      </c>
      <c r="J416" s="2">
        <v>43117.0</v>
      </c>
      <c r="K416" s="2">
        <v>100.0</v>
      </c>
      <c r="L416" s="2">
        <v>6478.0</v>
      </c>
      <c r="M416" s="2">
        <v>27405.0</v>
      </c>
      <c r="N416" s="2">
        <v>8.0</v>
      </c>
      <c r="O416" s="3">
        <v>4250.430439</v>
      </c>
      <c r="P416" s="7" t="str">
        <f>VLOOKUP(A416,'New Data'!A:E,2,FALSE)</f>
        <v>Male</v>
      </c>
      <c r="Q416" s="7">
        <f>VLOOKUP(A416,'New Data'!A:E,3,FALSE)</f>
        <v>26</v>
      </c>
      <c r="R416" s="7" t="str">
        <f>VLOOKUP(A416,'New Data'!A:E,4,FALSE)</f>
        <v>Louisiana</v>
      </c>
      <c r="S416" s="9">
        <f>VLOOKUP(A416,'New Data'!A:E,5,FALSE)</f>
        <v>45422</v>
      </c>
      <c r="T416" s="10">
        <f t="shared" si="3"/>
        <v>531.3038049</v>
      </c>
      <c r="U416" s="11">
        <f t="shared" si="4"/>
        <v>0.002319270821</v>
      </c>
      <c r="V416" s="12">
        <f t="shared" si="5"/>
        <v>42.50430439</v>
      </c>
      <c r="W416" s="10">
        <f t="shared" si="6"/>
        <v>98.57899295</v>
      </c>
      <c r="X416" s="11">
        <f t="shared" si="7"/>
        <v>0.08</v>
      </c>
      <c r="Y416" s="11"/>
    </row>
    <row r="417">
      <c r="A417" s="7" t="str">
        <f t="shared" si="1"/>
        <v>XNMNN2508C</v>
      </c>
      <c r="B417" s="2" t="s">
        <v>1077</v>
      </c>
      <c r="C417" s="7" t="s">
        <v>3156</v>
      </c>
      <c r="D417" s="7" t="str">
        <f t="shared" si="2"/>
        <v>300x250 </v>
      </c>
      <c r="E417" s="2" t="s">
        <v>857</v>
      </c>
      <c r="F417" s="2" t="s">
        <v>66</v>
      </c>
      <c r="G417" s="8" t="s">
        <v>114</v>
      </c>
      <c r="H417" s="2" t="s">
        <v>48</v>
      </c>
      <c r="I417" s="2" t="s">
        <v>43</v>
      </c>
      <c r="J417" s="2">
        <v>10815.0</v>
      </c>
      <c r="K417" s="2">
        <v>25.0</v>
      </c>
      <c r="L417" s="2">
        <v>4321.0</v>
      </c>
      <c r="M417" s="2">
        <v>9646.0</v>
      </c>
      <c r="N417" s="2">
        <v>2.0</v>
      </c>
      <c r="O417" s="3">
        <v>4921.594843</v>
      </c>
      <c r="P417" s="7" t="str">
        <f>VLOOKUP(A417,'New Data'!A:E,2,FALSE)</f>
        <v>Female</v>
      </c>
      <c r="Q417" s="7">
        <f>VLOOKUP(A417,'New Data'!A:E,3,FALSE)</f>
        <v>43</v>
      </c>
      <c r="R417" s="7" t="str">
        <f>VLOOKUP(A417,'New Data'!A:E,4,FALSE)</f>
        <v>Colorado</v>
      </c>
      <c r="S417" s="9">
        <f>VLOOKUP(A417,'New Data'!A:E,5,FALSE)</f>
        <v>45405</v>
      </c>
      <c r="T417" s="10">
        <f t="shared" si="3"/>
        <v>2460.797422</v>
      </c>
      <c r="U417" s="11">
        <f t="shared" si="4"/>
        <v>0.002311604253</v>
      </c>
      <c r="V417" s="12">
        <f t="shared" si="5"/>
        <v>196.8637937</v>
      </c>
      <c r="W417" s="10">
        <f t="shared" si="6"/>
        <v>455.0711829</v>
      </c>
      <c r="X417" s="11">
        <f t="shared" si="7"/>
        <v>0.08</v>
      </c>
      <c r="Y417" s="11"/>
    </row>
    <row r="418">
      <c r="A418" s="7" t="str">
        <f t="shared" si="1"/>
        <v>JUAJZ1179L</v>
      </c>
      <c r="B418" s="2" t="s">
        <v>1089</v>
      </c>
      <c r="C418" s="7" t="s">
        <v>3138</v>
      </c>
      <c r="D418" s="7" t="str">
        <f t="shared" si="2"/>
        <v>320x50 </v>
      </c>
      <c r="E418" s="2" t="s">
        <v>1091</v>
      </c>
      <c r="F418" s="2" t="s">
        <v>66</v>
      </c>
      <c r="G418" s="8" t="s">
        <v>57</v>
      </c>
      <c r="H418" s="2" t="s">
        <v>30</v>
      </c>
      <c r="I418" s="2" t="s">
        <v>31</v>
      </c>
      <c r="J418" s="2">
        <v>11025.0</v>
      </c>
      <c r="K418" s="2">
        <v>50.0</v>
      </c>
      <c r="L418" s="2">
        <v>7974.0</v>
      </c>
      <c r="M418" s="2">
        <v>10311.0</v>
      </c>
      <c r="N418" s="2">
        <v>4.0</v>
      </c>
      <c r="O418" s="3">
        <v>1657.159766</v>
      </c>
      <c r="P418" s="7" t="str">
        <f>VLOOKUP(A418,'New Data'!A:E,2,FALSE)</f>
        <v>Male</v>
      </c>
      <c r="Q418" s="7">
        <f>VLOOKUP(A418,'New Data'!A:E,3,FALSE)</f>
        <v>56</v>
      </c>
      <c r="R418" s="7" t="str">
        <f>VLOOKUP(A418,'New Data'!A:E,4,FALSE)</f>
        <v>Pennsylvania</v>
      </c>
      <c r="S418" s="9">
        <f>VLOOKUP(A418,'New Data'!A:E,5,FALSE)</f>
        <v>45302</v>
      </c>
      <c r="T418" s="10">
        <f t="shared" si="3"/>
        <v>414.2899415</v>
      </c>
      <c r="U418" s="11">
        <f t="shared" si="4"/>
        <v>0.004535147392</v>
      </c>
      <c r="V418" s="12">
        <f t="shared" si="5"/>
        <v>33.14319532</v>
      </c>
      <c r="W418" s="10">
        <f t="shared" si="6"/>
        <v>150.3092758</v>
      </c>
      <c r="X418" s="11">
        <f t="shared" si="7"/>
        <v>0.08</v>
      </c>
      <c r="Y418" s="11"/>
    </row>
    <row r="419">
      <c r="A419" s="7" t="str">
        <f t="shared" si="1"/>
        <v>IBXAA5591O</v>
      </c>
      <c r="B419" s="2" t="s">
        <v>1074</v>
      </c>
      <c r="C419" s="7" t="s">
        <v>3140</v>
      </c>
      <c r="D419" s="7" t="str">
        <f t="shared" si="2"/>
        <v>300x250 </v>
      </c>
      <c r="E419" s="2" t="s">
        <v>1076</v>
      </c>
      <c r="F419" s="2" t="s">
        <v>28</v>
      </c>
      <c r="G419" s="8" t="s">
        <v>93</v>
      </c>
      <c r="H419" s="2" t="s">
        <v>30</v>
      </c>
      <c r="I419" s="2" t="s">
        <v>53</v>
      </c>
      <c r="J419" s="2">
        <v>127090.0</v>
      </c>
      <c r="K419" s="2">
        <v>299.0</v>
      </c>
      <c r="L419" s="2">
        <v>30178.0</v>
      </c>
      <c r="M419" s="2">
        <v>113438.0</v>
      </c>
      <c r="N419" s="2">
        <v>24.0</v>
      </c>
      <c r="O419" s="3">
        <v>5808.911254</v>
      </c>
      <c r="P419" s="7" t="str">
        <f>VLOOKUP(A419,'New Data'!A:E,2,FALSE)</f>
        <v>Male</v>
      </c>
      <c r="Q419" s="7">
        <f>VLOOKUP(A419,'New Data'!A:E,3,FALSE)</f>
        <v>25</v>
      </c>
      <c r="R419" s="7" t="str">
        <f>VLOOKUP(A419,'New Data'!A:E,4,FALSE)</f>
        <v>Missouri</v>
      </c>
      <c r="S419" s="9">
        <f>VLOOKUP(A419,'New Data'!A:E,5,FALSE)</f>
        <v>45406</v>
      </c>
      <c r="T419" s="10">
        <f t="shared" si="3"/>
        <v>242.0379689</v>
      </c>
      <c r="U419" s="11">
        <f t="shared" si="4"/>
        <v>0.002352663467</v>
      </c>
      <c r="V419" s="12">
        <f t="shared" si="5"/>
        <v>19.42779684</v>
      </c>
      <c r="W419" s="10">
        <f t="shared" si="6"/>
        <v>45.70706786</v>
      </c>
      <c r="X419" s="11">
        <f t="shared" si="7"/>
        <v>0.08026755853</v>
      </c>
      <c r="Y419" s="11"/>
    </row>
    <row r="420">
      <c r="A420" s="7" t="str">
        <f t="shared" si="1"/>
        <v>DXADI4176M</v>
      </c>
      <c r="B420" s="2" t="s">
        <v>1072</v>
      </c>
      <c r="C420" s="7" t="s">
        <v>2202</v>
      </c>
      <c r="D420" s="7" t="str">
        <f t="shared" si="2"/>
        <v>300x250 </v>
      </c>
      <c r="E420" s="2" t="s">
        <v>501</v>
      </c>
      <c r="F420" s="2" t="s">
        <v>36</v>
      </c>
      <c r="G420" s="8" t="s">
        <v>114</v>
      </c>
      <c r="H420" s="2" t="s">
        <v>48</v>
      </c>
      <c r="I420" s="2" t="s">
        <v>31</v>
      </c>
      <c r="J420" s="2">
        <v>30714.0</v>
      </c>
      <c r="K420" s="2">
        <v>111.0</v>
      </c>
      <c r="L420" s="2">
        <v>12531.0</v>
      </c>
      <c r="M420" s="2">
        <v>28461.0</v>
      </c>
      <c r="N420" s="2">
        <v>9.0</v>
      </c>
      <c r="O420" s="3">
        <v>1503.484311</v>
      </c>
      <c r="P420" s="7" t="str">
        <f>VLOOKUP(A420,'New Data'!A:E,2,FALSE)</f>
        <v>Female</v>
      </c>
      <c r="Q420" s="7">
        <f>VLOOKUP(A420,'New Data'!A:E,3,FALSE)</f>
        <v>18</v>
      </c>
      <c r="R420" s="7" t="str">
        <f>VLOOKUP(A420,'New Data'!A:E,4,FALSE)</f>
        <v>Utah</v>
      </c>
      <c r="S420" s="9">
        <f>VLOOKUP(A420,'New Data'!A:E,5,FALSE)</f>
        <v>45303</v>
      </c>
      <c r="T420" s="10">
        <f t="shared" si="3"/>
        <v>167.0538123</v>
      </c>
      <c r="U420" s="11">
        <f t="shared" si="4"/>
        <v>0.003613987107</v>
      </c>
      <c r="V420" s="12">
        <f t="shared" si="5"/>
        <v>13.5449037</v>
      </c>
      <c r="W420" s="10">
        <f t="shared" si="6"/>
        <v>48.95110735</v>
      </c>
      <c r="X420" s="11">
        <f t="shared" si="7"/>
        <v>0.08108108108</v>
      </c>
      <c r="Y420" s="11"/>
    </row>
    <row r="421">
      <c r="A421" s="7" t="str">
        <f t="shared" si="1"/>
        <v>RHAIL7304A</v>
      </c>
      <c r="B421" s="2" t="s">
        <v>1067</v>
      </c>
      <c r="C421" s="7" t="s">
        <v>923</v>
      </c>
      <c r="D421" s="7" t="str">
        <f t="shared" si="2"/>
        <v>300x250 </v>
      </c>
      <c r="E421" s="2" t="s">
        <v>1069</v>
      </c>
      <c r="F421" s="2" t="s">
        <v>41</v>
      </c>
      <c r="G421" s="8" t="s">
        <v>871</v>
      </c>
      <c r="H421" s="2" t="s">
        <v>30</v>
      </c>
      <c r="I421" s="2" t="s">
        <v>43</v>
      </c>
      <c r="J421" s="2">
        <v>29856.0</v>
      </c>
      <c r="K421" s="2">
        <v>111.0</v>
      </c>
      <c r="L421" s="2">
        <v>7664.0</v>
      </c>
      <c r="M421" s="2">
        <v>21698.0</v>
      </c>
      <c r="N421" s="2">
        <v>9.0</v>
      </c>
      <c r="O421" s="3">
        <v>4851.394446</v>
      </c>
      <c r="P421" s="7" t="str">
        <f>VLOOKUP(A421,'New Data'!A:E,2,FALSE)</f>
        <v>Female</v>
      </c>
      <c r="Q421" s="7">
        <f>VLOOKUP(A421,'New Data'!A:E,3,FALSE)</f>
        <v>54</v>
      </c>
      <c r="R421" s="7" t="str">
        <f>VLOOKUP(A421,'New Data'!A:E,4,FALSE)</f>
        <v>Michigan</v>
      </c>
      <c r="S421" s="9">
        <f>VLOOKUP(A421,'New Data'!A:E,5,FALSE)</f>
        <v>45258</v>
      </c>
      <c r="T421" s="10">
        <f t="shared" si="3"/>
        <v>539.0438273</v>
      </c>
      <c r="U421" s="11">
        <f t="shared" si="4"/>
        <v>0.003717845659</v>
      </c>
      <c r="V421" s="12">
        <f t="shared" si="5"/>
        <v>43.70625627</v>
      </c>
      <c r="W421" s="10">
        <f t="shared" si="6"/>
        <v>162.4931152</v>
      </c>
      <c r="X421" s="11">
        <f t="shared" si="7"/>
        <v>0.08108108108</v>
      </c>
      <c r="Y421" s="11"/>
    </row>
    <row r="422">
      <c r="A422" s="7" t="str">
        <f t="shared" si="1"/>
        <v>AJMBY2346O</v>
      </c>
      <c r="B422" s="2" t="s">
        <v>1070</v>
      </c>
      <c r="C422" s="7" t="s">
        <v>3167</v>
      </c>
      <c r="D422" s="7" t="str">
        <f t="shared" si="2"/>
        <v>320x50 </v>
      </c>
      <c r="E422" s="2" t="s">
        <v>963</v>
      </c>
      <c r="F422" s="2" t="s">
        <v>41</v>
      </c>
      <c r="G422" s="8" t="s">
        <v>426</v>
      </c>
      <c r="H422" s="2" t="s">
        <v>48</v>
      </c>
      <c r="I422" s="2" t="s">
        <v>31</v>
      </c>
      <c r="J422" s="2">
        <v>12510.0</v>
      </c>
      <c r="K422" s="2">
        <v>74.0</v>
      </c>
      <c r="L422" s="2">
        <v>4391.0</v>
      </c>
      <c r="M422" s="2">
        <v>9098.0</v>
      </c>
      <c r="N422" s="2">
        <v>6.0</v>
      </c>
      <c r="O422" s="3">
        <v>1524.470523</v>
      </c>
      <c r="P422" s="7" t="str">
        <f>VLOOKUP(A422,'New Data'!A:E,2,FALSE)</f>
        <v>Female</v>
      </c>
      <c r="Q422" s="7">
        <f>VLOOKUP(A422,'New Data'!A:E,3,FALSE)</f>
        <v>27</v>
      </c>
      <c r="R422" s="7" t="str">
        <f>VLOOKUP(A422,'New Data'!A:E,4,FALSE)</f>
        <v>Nevada</v>
      </c>
      <c r="S422" s="9">
        <f>VLOOKUP(A422,'New Data'!A:E,5,FALSE)</f>
        <v>45101</v>
      </c>
      <c r="T422" s="10">
        <f t="shared" si="3"/>
        <v>254.0784205</v>
      </c>
      <c r="U422" s="11">
        <f t="shared" si="4"/>
        <v>0.005915267786</v>
      </c>
      <c r="V422" s="12">
        <f t="shared" si="5"/>
        <v>20.60095301</v>
      </c>
      <c r="W422" s="10">
        <f t="shared" si="6"/>
        <v>121.8601537</v>
      </c>
      <c r="X422" s="11">
        <f t="shared" si="7"/>
        <v>0.08108108108</v>
      </c>
      <c r="Y422" s="11"/>
    </row>
    <row r="423">
      <c r="A423" s="7" t="str">
        <f t="shared" si="1"/>
        <v>YXUGJ2459B</v>
      </c>
      <c r="B423" s="2" t="s">
        <v>1061</v>
      </c>
      <c r="C423" s="7" t="s">
        <v>459</v>
      </c>
      <c r="D423" s="7" t="str">
        <f t="shared" si="2"/>
        <v>300x250 </v>
      </c>
      <c r="E423" s="2" t="s">
        <v>418</v>
      </c>
      <c r="F423" s="2" t="s">
        <v>41</v>
      </c>
      <c r="G423" s="8" t="s">
        <v>114</v>
      </c>
      <c r="H423" s="2" t="s">
        <v>30</v>
      </c>
      <c r="I423" s="2" t="s">
        <v>43</v>
      </c>
      <c r="J423" s="2">
        <v>48892.0</v>
      </c>
      <c r="K423" s="2">
        <v>110.0</v>
      </c>
      <c r="L423" s="2">
        <v>32060.0</v>
      </c>
      <c r="M423" s="2">
        <v>45251.0</v>
      </c>
      <c r="N423" s="2">
        <v>9.0</v>
      </c>
      <c r="O423" s="3">
        <v>1978.609661</v>
      </c>
      <c r="P423" s="7" t="str">
        <f>VLOOKUP(A423,'New Data'!A:E,2,FALSE)</f>
        <v>Male</v>
      </c>
      <c r="Q423" s="7">
        <f>VLOOKUP(A423,'New Data'!A:E,3,FALSE)</f>
        <v>38</v>
      </c>
      <c r="R423" s="7" t="str">
        <f>VLOOKUP(A423,'New Data'!A:E,4,FALSE)</f>
        <v>Missouri</v>
      </c>
      <c r="S423" s="9">
        <f>VLOOKUP(A423,'New Data'!A:E,5,FALSE)</f>
        <v>45173</v>
      </c>
      <c r="T423" s="10">
        <f t="shared" si="3"/>
        <v>219.8455179</v>
      </c>
      <c r="U423" s="11">
        <f t="shared" si="4"/>
        <v>0.002249856827</v>
      </c>
      <c r="V423" s="12">
        <f t="shared" si="5"/>
        <v>17.98736055</v>
      </c>
      <c r="W423" s="10">
        <f t="shared" si="6"/>
        <v>40.46898595</v>
      </c>
      <c r="X423" s="11">
        <f t="shared" si="7"/>
        <v>0.08181818182</v>
      </c>
      <c r="Y423" s="11"/>
    </row>
    <row r="424">
      <c r="A424" s="7" t="str">
        <f t="shared" si="1"/>
        <v>ZQQVT1648U</v>
      </c>
      <c r="B424" s="2" t="s">
        <v>1058</v>
      </c>
      <c r="C424" s="7" t="s">
        <v>3138</v>
      </c>
      <c r="D424" s="7" t="str">
        <f t="shared" si="2"/>
        <v>320x50 </v>
      </c>
      <c r="E424" s="2" t="s">
        <v>1060</v>
      </c>
      <c r="F424" s="2" t="s">
        <v>28</v>
      </c>
      <c r="G424" s="8" t="s">
        <v>165</v>
      </c>
      <c r="H424" s="2" t="s">
        <v>30</v>
      </c>
      <c r="I424" s="2" t="s">
        <v>31</v>
      </c>
      <c r="J424" s="2">
        <v>70134.0</v>
      </c>
      <c r="K424" s="2">
        <v>169.0</v>
      </c>
      <c r="L424" s="2">
        <v>48862.0</v>
      </c>
      <c r="M424" s="2">
        <v>66739.0</v>
      </c>
      <c r="N424" s="2">
        <v>14.0</v>
      </c>
      <c r="O424" s="3">
        <v>2514.868116</v>
      </c>
      <c r="P424" s="7" t="str">
        <f>VLOOKUP(A424,'New Data'!A:E,2,FALSE)</f>
        <v>Female</v>
      </c>
      <c r="Q424" s="7">
        <f>VLOOKUP(A424,'New Data'!A:E,3,FALSE)</f>
        <v>41</v>
      </c>
      <c r="R424" s="7" t="str">
        <f>VLOOKUP(A424,'New Data'!A:E,4,FALSE)</f>
        <v>Montana</v>
      </c>
      <c r="S424" s="9">
        <f>VLOOKUP(A424,'New Data'!A:E,5,FALSE)</f>
        <v>45507</v>
      </c>
      <c r="T424" s="10">
        <f t="shared" si="3"/>
        <v>179.6334369</v>
      </c>
      <c r="U424" s="11">
        <f t="shared" si="4"/>
        <v>0.002409672912</v>
      </c>
      <c r="V424" s="12">
        <f t="shared" si="5"/>
        <v>14.88087643</v>
      </c>
      <c r="W424" s="10">
        <f t="shared" si="6"/>
        <v>35.85804483</v>
      </c>
      <c r="X424" s="11">
        <f t="shared" si="7"/>
        <v>0.08284023669</v>
      </c>
      <c r="Y424" s="11"/>
    </row>
    <row r="425">
      <c r="A425" s="7" t="str">
        <f t="shared" si="1"/>
        <v>KVFZR5846U</v>
      </c>
      <c r="B425" s="2" t="s">
        <v>1043</v>
      </c>
      <c r="C425" s="26" t="s">
        <v>3129</v>
      </c>
      <c r="D425" s="7" t="str">
        <f t="shared" si="2"/>
        <v>300x250 </v>
      </c>
      <c r="E425" s="2" t="s">
        <v>1045</v>
      </c>
      <c r="F425" s="2" t="s">
        <v>66</v>
      </c>
      <c r="G425" s="8" t="s">
        <v>1046</v>
      </c>
      <c r="H425" s="2" t="s">
        <v>30</v>
      </c>
      <c r="I425" s="2" t="s">
        <v>31</v>
      </c>
      <c r="J425" s="2">
        <v>11672.0</v>
      </c>
      <c r="K425" s="2">
        <v>84.0</v>
      </c>
      <c r="L425" s="2">
        <v>7619.0</v>
      </c>
      <c r="M425" s="2">
        <v>9999.0</v>
      </c>
      <c r="N425" s="2">
        <v>7.0</v>
      </c>
      <c r="O425" s="3">
        <v>5284.27704</v>
      </c>
      <c r="P425" s="7" t="str">
        <f>VLOOKUP(A425,'New Data'!A:E,2,FALSE)</f>
        <v>Female</v>
      </c>
      <c r="Q425" s="7">
        <f>VLOOKUP(A425,'New Data'!A:E,3,FALSE)</f>
        <v>31</v>
      </c>
      <c r="R425" s="7" t="str">
        <f>VLOOKUP(A425,'New Data'!A:E,4,FALSE)</f>
        <v>Idaho</v>
      </c>
      <c r="S425" s="9">
        <f>VLOOKUP(A425,'New Data'!A:E,5,FALSE)</f>
        <v>45475</v>
      </c>
      <c r="T425" s="10">
        <f t="shared" si="3"/>
        <v>754.89672</v>
      </c>
      <c r="U425" s="11">
        <f t="shared" si="4"/>
        <v>0.007196710075</v>
      </c>
      <c r="V425" s="12">
        <f t="shared" si="5"/>
        <v>62.90806</v>
      </c>
      <c r="W425" s="10">
        <f t="shared" si="6"/>
        <v>452.7310692</v>
      </c>
      <c r="X425" s="11">
        <f t="shared" si="7"/>
        <v>0.08333333333</v>
      </c>
      <c r="Y425" s="11"/>
    </row>
    <row r="426">
      <c r="A426" s="7" t="str">
        <f t="shared" si="1"/>
        <v>UGRIS7899B</v>
      </c>
      <c r="B426" s="2" t="s">
        <v>1040</v>
      </c>
      <c r="C426" s="26" t="s">
        <v>3129</v>
      </c>
      <c r="D426" s="7" t="str">
        <f t="shared" si="2"/>
        <v>300x250 </v>
      </c>
      <c r="E426" s="2" t="s">
        <v>1042</v>
      </c>
      <c r="F426" s="2" t="s">
        <v>41</v>
      </c>
      <c r="G426" s="8" t="s">
        <v>387</v>
      </c>
      <c r="H426" s="2" t="s">
        <v>48</v>
      </c>
      <c r="I426" s="2" t="s">
        <v>31</v>
      </c>
      <c r="J426" s="2">
        <v>12974.0</v>
      </c>
      <c r="K426" s="2">
        <v>84.0</v>
      </c>
      <c r="L426" s="2">
        <v>7521.0</v>
      </c>
      <c r="M426" s="2">
        <v>10959.0</v>
      </c>
      <c r="N426" s="2">
        <v>7.0</v>
      </c>
      <c r="O426" s="3">
        <v>6301.868847</v>
      </c>
      <c r="P426" s="7" t="str">
        <f>VLOOKUP(A426,'New Data'!A:E,2,FALSE)</f>
        <v>Male</v>
      </c>
      <c r="Q426" s="7">
        <f>VLOOKUP(A426,'New Data'!A:E,3,FALSE)</f>
        <v>43</v>
      </c>
      <c r="R426" s="7" t="str">
        <f>VLOOKUP(A426,'New Data'!A:E,4,FALSE)</f>
        <v>Alaska</v>
      </c>
      <c r="S426" s="9">
        <f>VLOOKUP(A426,'New Data'!A:E,5,FALSE)</f>
        <v>45219</v>
      </c>
      <c r="T426" s="10">
        <f t="shared" si="3"/>
        <v>900.2669781</v>
      </c>
      <c r="U426" s="11">
        <f t="shared" si="4"/>
        <v>0.006474487436</v>
      </c>
      <c r="V426" s="12">
        <f t="shared" si="5"/>
        <v>75.02224818</v>
      </c>
      <c r="W426" s="10">
        <f t="shared" si="6"/>
        <v>485.7306033</v>
      </c>
      <c r="X426" s="11">
        <f t="shared" si="7"/>
        <v>0.08333333333</v>
      </c>
      <c r="Y426" s="11"/>
    </row>
    <row r="427">
      <c r="A427" s="7" t="str">
        <f t="shared" si="1"/>
        <v>JLMBA1714K</v>
      </c>
      <c r="B427" s="2" t="s">
        <v>1054</v>
      </c>
      <c r="C427" s="7" t="s">
        <v>3157</v>
      </c>
      <c r="D427" s="7" t="str">
        <f t="shared" si="2"/>
        <v>300x250 </v>
      </c>
      <c r="E427" s="2" t="s">
        <v>1056</v>
      </c>
      <c r="F427" s="2" t="s">
        <v>66</v>
      </c>
      <c r="G427" s="8" t="s">
        <v>1057</v>
      </c>
      <c r="H427" s="2" t="s">
        <v>30</v>
      </c>
      <c r="I427" s="2" t="s">
        <v>43</v>
      </c>
      <c r="J427" s="2">
        <v>39725.0</v>
      </c>
      <c r="K427" s="2">
        <v>144.0</v>
      </c>
      <c r="L427" s="2">
        <v>5402.0</v>
      </c>
      <c r="M427" s="2">
        <v>36080.0</v>
      </c>
      <c r="N427" s="2">
        <v>12.0</v>
      </c>
      <c r="O427" s="3">
        <v>6431.555152</v>
      </c>
      <c r="P427" s="7" t="str">
        <f>VLOOKUP(A427,'New Data'!A:E,2,FALSE)</f>
        <v>Male</v>
      </c>
      <c r="Q427" s="7">
        <f>VLOOKUP(A427,'New Data'!A:E,3,FALSE)</f>
        <v>48</v>
      </c>
      <c r="R427" s="7" t="str">
        <f>VLOOKUP(A427,'New Data'!A:E,4,FALSE)</f>
        <v>Tennessee</v>
      </c>
      <c r="S427" s="9">
        <f>VLOOKUP(A427,'New Data'!A:E,5,FALSE)</f>
        <v>45399</v>
      </c>
      <c r="T427" s="10">
        <f t="shared" si="3"/>
        <v>535.9629293</v>
      </c>
      <c r="U427" s="11">
        <f t="shared" si="4"/>
        <v>0.003624921334</v>
      </c>
      <c r="V427" s="12">
        <f t="shared" si="5"/>
        <v>44.66357744</v>
      </c>
      <c r="W427" s="10">
        <f t="shared" si="6"/>
        <v>161.9019547</v>
      </c>
      <c r="X427" s="11">
        <f t="shared" si="7"/>
        <v>0.08333333333</v>
      </c>
      <c r="Y427" s="11"/>
    </row>
    <row r="428">
      <c r="A428" s="7" t="str">
        <f t="shared" si="1"/>
        <v>DCAHB9626S</v>
      </c>
      <c r="B428" s="2" t="s">
        <v>1047</v>
      </c>
      <c r="C428" s="2" t="s">
        <v>3133</v>
      </c>
      <c r="D428" s="7" t="str">
        <f t="shared" si="2"/>
        <v>320x50 </v>
      </c>
      <c r="E428" s="2" t="s">
        <v>1049</v>
      </c>
      <c r="F428" s="2" t="s">
        <v>28</v>
      </c>
      <c r="G428" s="8" t="s">
        <v>1050</v>
      </c>
      <c r="H428" s="2" t="s">
        <v>71</v>
      </c>
      <c r="I428" s="2" t="s">
        <v>31</v>
      </c>
      <c r="J428" s="2">
        <v>27371.0</v>
      </c>
      <c r="K428" s="2">
        <v>60.0</v>
      </c>
      <c r="L428" s="2">
        <v>22256.0</v>
      </c>
      <c r="M428" s="2">
        <v>25986.0</v>
      </c>
      <c r="N428" s="2">
        <v>5.0</v>
      </c>
      <c r="O428" s="3">
        <v>4984.485583</v>
      </c>
      <c r="P428" s="7" t="str">
        <f>VLOOKUP(A428,'New Data'!A:E,2,FALSE)</f>
        <v>Female</v>
      </c>
      <c r="Q428" s="7">
        <f>VLOOKUP(A428,'New Data'!A:E,3,FALSE)</f>
        <v>21</v>
      </c>
      <c r="R428" s="7" t="str">
        <f>VLOOKUP(A428,'New Data'!A:E,4,FALSE)</f>
        <v>North Carolina</v>
      </c>
      <c r="S428" s="9">
        <f>VLOOKUP(A428,'New Data'!A:E,5,FALSE)</f>
        <v>45288</v>
      </c>
      <c r="T428" s="10">
        <f t="shared" si="3"/>
        <v>996.8971166</v>
      </c>
      <c r="U428" s="11">
        <f t="shared" si="4"/>
        <v>0.002192101129</v>
      </c>
      <c r="V428" s="12">
        <f t="shared" si="5"/>
        <v>83.07475972</v>
      </c>
      <c r="W428" s="10">
        <f t="shared" si="6"/>
        <v>182.1082746</v>
      </c>
      <c r="X428" s="11">
        <f t="shared" si="7"/>
        <v>0.08333333333</v>
      </c>
      <c r="Y428" s="11"/>
    </row>
    <row r="429">
      <c r="A429" s="7" t="str">
        <f t="shared" si="1"/>
        <v>IXZCJ1734X</v>
      </c>
      <c r="B429" s="2" t="s">
        <v>1051</v>
      </c>
      <c r="C429" s="7" t="s">
        <v>3162</v>
      </c>
      <c r="D429" s="7" t="str">
        <f t="shared" si="2"/>
        <v>300x250 </v>
      </c>
      <c r="E429" s="2" t="s">
        <v>1053</v>
      </c>
      <c r="F429" s="2" t="s">
        <v>66</v>
      </c>
      <c r="G429" s="8" t="s">
        <v>271</v>
      </c>
      <c r="H429" s="2" t="s">
        <v>48</v>
      </c>
      <c r="I429" s="2" t="s">
        <v>31</v>
      </c>
      <c r="J429" s="2">
        <v>9790.0</v>
      </c>
      <c r="K429" s="2">
        <v>24.0</v>
      </c>
      <c r="L429" s="2">
        <v>1295.0</v>
      </c>
      <c r="M429" s="2">
        <v>9196.0</v>
      </c>
      <c r="N429" s="2">
        <v>2.0</v>
      </c>
      <c r="O429" s="3">
        <v>1532.148881</v>
      </c>
      <c r="P429" s="7" t="str">
        <f>VLOOKUP(A429,'New Data'!A:E,2,FALSE)</f>
        <v>Male</v>
      </c>
      <c r="Q429" s="7">
        <f>VLOOKUP(A429,'New Data'!A:E,3,FALSE)</f>
        <v>59</v>
      </c>
      <c r="R429" s="7" t="str">
        <f>VLOOKUP(A429,'New Data'!A:E,4,FALSE)</f>
        <v>Tennessee</v>
      </c>
      <c r="S429" s="9">
        <f>VLOOKUP(A429,'New Data'!A:E,5,FALSE)</f>
        <v>45446</v>
      </c>
      <c r="T429" s="10">
        <f t="shared" si="3"/>
        <v>766.0744405</v>
      </c>
      <c r="U429" s="11">
        <f t="shared" si="4"/>
        <v>0.002451481103</v>
      </c>
      <c r="V429" s="12">
        <f t="shared" si="5"/>
        <v>63.83953671</v>
      </c>
      <c r="W429" s="10">
        <f t="shared" si="6"/>
        <v>156.5014179</v>
      </c>
      <c r="X429" s="11">
        <f t="shared" si="7"/>
        <v>0.08333333333</v>
      </c>
      <c r="Y429" s="11"/>
    </row>
    <row r="430">
      <c r="A430" s="7" t="str">
        <f t="shared" si="1"/>
        <v>FGRHL1188N</v>
      </c>
      <c r="B430" s="2" t="s">
        <v>1037</v>
      </c>
      <c r="C430" s="7" t="s">
        <v>3130</v>
      </c>
      <c r="D430" s="7" t="str">
        <f t="shared" si="2"/>
        <v>320x50 </v>
      </c>
      <c r="E430" s="2" t="s">
        <v>1039</v>
      </c>
      <c r="F430" s="2" t="s">
        <v>66</v>
      </c>
      <c r="G430" s="8" t="s">
        <v>287</v>
      </c>
      <c r="H430" s="2" t="s">
        <v>30</v>
      </c>
      <c r="I430" s="2" t="s">
        <v>31</v>
      </c>
      <c r="J430" s="2">
        <v>29251.0</v>
      </c>
      <c r="K430" s="2">
        <v>95.0</v>
      </c>
      <c r="L430" s="2">
        <v>25060.0</v>
      </c>
      <c r="M430" s="2">
        <v>28038.0</v>
      </c>
      <c r="N430" s="2">
        <v>8.0</v>
      </c>
      <c r="O430" s="3">
        <v>5994.746834</v>
      </c>
      <c r="P430" s="7" t="str">
        <f>VLOOKUP(A430,'New Data'!A:E,2,FALSE)</f>
        <v>Male</v>
      </c>
      <c r="Q430" s="7">
        <f>VLOOKUP(A430,'New Data'!A:E,3,FALSE)</f>
        <v>46</v>
      </c>
      <c r="R430" s="7" t="str">
        <f>VLOOKUP(A430,'New Data'!A:E,4,FALSE)</f>
        <v>Maine</v>
      </c>
      <c r="S430" s="9">
        <f>VLOOKUP(A430,'New Data'!A:E,5,FALSE)</f>
        <v>45008</v>
      </c>
      <c r="T430" s="10">
        <f t="shared" si="3"/>
        <v>749.3433543</v>
      </c>
      <c r="U430" s="11">
        <f t="shared" si="4"/>
        <v>0.003247752214</v>
      </c>
      <c r="V430" s="12">
        <f t="shared" si="5"/>
        <v>63.10259825</v>
      </c>
      <c r="W430" s="10">
        <f t="shared" si="6"/>
        <v>204.9416032</v>
      </c>
      <c r="X430" s="11">
        <f t="shared" si="7"/>
        <v>0.08421052632</v>
      </c>
      <c r="Y430" s="11"/>
    </row>
    <row r="431">
      <c r="A431" s="7" t="str">
        <f t="shared" si="1"/>
        <v>BUFTA5555M</v>
      </c>
      <c r="B431" s="2" t="s">
        <v>1035</v>
      </c>
      <c r="C431" s="7" t="s">
        <v>459</v>
      </c>
      <c r="D431" s="7" t="str">
        <f t="shared" si="2"/>
        <v>300x250 </v>
      </c>
      <c r="E431" s="2" t="s">
        <v>1002</v>
      </c>
      <c r="F431" s="2" t="s">
        <v>41</v>
      </c>
      <c r="G431" s="8" t="s">
        <v>340</v>
      </c>
      <c r="H431" s="2" t="s">
        <v>48</v>
      </c>
      <c r="I431" s="2" t="s">
        <v>53</v>
      </c>
      <c r="J431" s="2">
        <v>45711.0</v>
      </c>
      <c r="K431" s="2">
        <v>130.0</v>
      </c>
      <c r="L431" s="2">
        <v>23052.0</v>
      </c>
      <c r="M431" s="2">
        <v>42375.0</v>
      </c>
      <c r="N431" s="2">
        <v>11.0</v>
      </c>
      <c r="O431" s="3">
        <v>6417.876169</v>
      </c>
      <c r="P431" s="7" t="str">
        <f>VLOOKUP(A431,'New Data'!A:E,2,FALSE)</f>
        <v>Male</v>
      </c>
      <c r="Q431" s="7">
        <f>VLOOKUP(A431,'New Data'!A:E,3,FALSE)</f>
        <v>63</v>
      </c>
      <c r="R431" s="7" t="str">
        <f>VLOOKUP(A431,'New Data'!A:E,4,FALSE)</f>
        <v>Hawaii</v>
      </c>
      <c r="S431" s="9">
        <f>VLOOKUP(A431,'New Data'!A:E,5,FALSE)</f>
        <v>45074</v>
      </c>
      <c r="T431" s="10">
        <f t="shared" si="3"/>
        <v>583.4432881</v>
      </c>
      <c r="U431" s="11">
        <f t="shared" si="4"/>
        <v>0.002843954409</v>
      </c>
      <c r="V431" s="12">
        <f t="shared" si="5"/>
        <v>49.36827822</v>
      </c>
      <c r="W431" s="10">
        <f t="shared" si="6"/>
        <v>140.4011325</v>
      </c>
      <c r="X431" s="11">
        <f t="shared" si="7"/>
        <v>0.08461538462</v>
      </c>
      <c r="Y431" s="11"/>
    </row>
    <row r="432">
      <c r="A432" s="7" t="str">
        <f t="shared" si="1"/>
        <v>KNDVK7610T</v>
      </c>
      <c r="B432" s="2" t="s">
        <v>1032</v>
      </c>
      <c r="C432" s="7" t="s">
        <v>2202</v>
      </c>
      <c r="D432" s="7" t="str">
        <f t="shared" si="2"/>
        <v>320x50 </v>
      </c>
      <c r="E432" s="2" t="s">
        <v>1034</v>
      </c>
      <c r="F432" s="2" t="s">
        <v>36</v>
      </c>
      <c r="G432" s="8" t="s">
        <v>181</v>
      </c>
      <c r="H432" s="2" t="s">
        <v>62</v>
      </c>
      <c r="I432" s="2" t="s">
        <v>31</v>
      </c>
      <c r="J432" s="2">
        <v>50838.0</v>
      </c>
      <c r="K432" s="2">
        <v>130.0</v>
      </c>
      <c r="L432" s="2">
        <v>23274.0</v>
      </c>
      <c r="M432" s="2">
        <v>35934.0</v>
      </c>
      <c r="N432" s="2">
        <v>11.0</v>
      </c>
      <c r="O432" s="3">
        <v>1521.372273</v>
      </c>
      <c r="P432" s="7" t="str">
        <f>VLOOKUP(A432,'New Data'!A:E,2,FALSE)</f>
        <v>Female</v>
      </c>
      <c r="Q432" s="7">
        <f>VLOOKUP(A432,'New Data'!A:E,3,FALSE)</f>
        <v>34</v>
      </c>
      <c r="R432" s="7" t="str">
        <f>VLOOKUP(A432,'New Data'!A:E,4,FALSE)</f>
        <v>Colorado</v>
      </c>
      <c r="S432" s="9">
        <f>VLOOKUP(A432,'New Data'!A:E,5,FALSE)</f>
        <v>45479</v>
      </c>
      <c r="T432" s="10">
        <f t="shared" si="3"/>
        <v>138.3065703</v>
      </c>
      <c r="U432" s="11">
        <f t="shared" si="4"/>
        <v>0.002557142295</v>
      </c>
      <c r="V432" s="12">
        <f t="shared" si="5"/>
        <v>11.70286364</v>
      </c>
      <c r="W432" s="10">
        <f t="shared" si="6"/>
        <v>29.92588758</v>
      </c>
      <c r="X432" s="11">
        <f t="shared" si="7"/>
        <v>0.08461538462</v>
      </c>
      <c r="Y432" s="11"/>
    </row>
    <row r="433">
      <c r="A433" s="7" t="str">
        <f t="shared" si="1"/>
        <v>GVZIZ4368Z</v>
      </c>
      <c r="B433" s="2" t="s">
        <v>1029</v>
      </c>
      <c r="C433" s="7" t="s">
        <v>3128</v>
      </c>
      <c r="D433" s="7" t="str">
        <f t="shared" si="2"/>
        <v>320x50 </v>
      </c>
      <c r="E433" s="2" t="s">
        <v>1031</v>
      </c>
      <c r="F433" s="2" t="s">
        <v>41</v>
      </c>
      <c r="G433" s="8" t="s">
        <v>387</v>
      </c>
      <c r="H433" s="2" t="s">
        <v>30</v>
      </c>
      <c r="I433" s="2" t="s">
        <v>31</v>
      </c>
      <c r="J433" s="2">
        <v>58738.0</v>
      </c>
      <c r="K433" s="2">
        <v>165.0</v>
      </c>
      <c r="L433" s="2">
        <v>33538.0</v>
      </c>
      <c r="M433" s="2">
        <v>47535.0</v>
      </c>
      <c r="N433" s="2">
        <v>14.0</v>
      </c>
      <c r="O433" s="3">
        <v>2801.584386</v>
      </c>
      <c r="P433" s="7" t="str">
        <f>VLOOKUP(A433,'New Data'!A:E,2,FALSE)</f>
        <v>Female</v>
      </c>
      <c r="Q433" s="7">
        <f>VLOOKUP(A433,'New Data'!A:E,3,FALSE)</f>
        <v>40</v>
      </c>
      <c r="R433" s="7" t="str">
        <f>VLOOKUP(A433,'New Data'!A:E,4,FALSE)</f>
        <v>New Hampshire</v>
      </c>
      <c r="S433" s="9">
        <f>VLOOKUP(A433,'New Data'!A:E,5,FALSE)</f>
        <v>45409</v>
      </c>
      <c r="T433" s="10">
        <f t="shared" si="3"/>
        <v>200.1131704</v>
      </c>
      <c r="U433" s="11">
        <f t="shared" si="4"/>
        <v>0.002809084409</v>
      </c>
      <c r="V433" s="12">
        <f t="shared" si="5"/>
        <v>16.97929931</v>
      </c>
      <c r="W433" s="10">
        <f t="shared" si="6"/>
        <v>47.69628496</v>
      </c>
      <c r="X433" s="11">
        <f t="shared" si="7"/>
        <v>0.08484848485</v>
      </c>
      <c r="Y433" s="11"/>
    </row>
    <row r="434">
      <c r="A434" s="7" t="str">
        <f t="shared" si="1"/>
        <v>UTHKV3343C</v>
      </c>
      <c r="B434" s="2" t="s">
        <v>1026</v>
      </c>
      <c r="C434" s="7" t="s">
        <v>3138</v>
      </c>
      <c r="D434" s="7" t="str">
        <f t="shared" si="2"/>
        <v>300x50 </v>
      </c>
      <c r="E434" s="2" t="s">
        <v>1028</v>
      </c>
      <c r="F434" s="2" t="s">
        <v>36</v>
      </c>
      <c r="G434" s="8" t="s">
        <v>816</v>
      </c>
      <c r="H434" s="2" t="s">
        <v>89</v>
      </c>
      <c r="I434" s="2" t="s">
        <v>31</v>
      </c>
      <c r="J434" s="2">
        <v>72117.0</v>
      </c>
      <c r="K434" s="2">
        <v>187.0</v>
      </c>
      <c r="L434" s="2">
        <v>9807.0</v>
      </c>
      <c r="M434" s="2">
        <v>68568.0</v>
      </c>
      <c r="N434" s="2">
        <v>16.0</v>
      </c>
      <c r="O434" s="3">
        <v>1702.317206</v>
      </c>
      <c r="P434" s="7" t="str">
        <f>VLOOKUP(A434,'New Data'!A:E,2,FALSE)</f>
        <v>Female</v>
      </c>
      <c r="Q434" s="7">
        <f>VLOOKUP(A434,'New Data'!A:E,3,FALSE)</f>
        <v>52</v>
      </c>
      <c r="R434" s="7" t="str">
        <f>VLOOKUP(A434,'New Data'!A:E,4,FALSE)</f>
        <v>Wyoming</v>
      </c>
      <c r="S434" s="9">
        <f>VLOOKUP(A434,'New Data'!A:E,5,FALSE)</f>
        <v>45317</v>
      </c>
      <c r="T434" s="10">
        <f t="shared" si="3"/>
        <v>106.3948254</v>
      </c>
      <c r="U434" s="11">
        <f t="shared" si="4"/>
        <v>0.002593008583</v>
      </c>
      <c r="V434" s="12">
        <f t="shared" si="5"/>
        <v>9.103300567</v>
      </c>
      <c r="W434" s="10">
        <f t="shared" si="6"/>
        <v>23.60493651</v>
      </c>
      <c r="X434" s="11">
        <f t="shared" si="7"/>
        <v>0.08556149733</v>
      </c>
      <c r="Y434" s="11"/>
    </row>
    <row r="435">
      <c r="A435" s="7" t="str">
        <f t="shared" si="1"/>
        <v>CUCAI3074I</v>
      </c>
      <c r="B435" s="2" t="s">
        <v>1021</v>
      </c>
      <c r="C435" s="7" t="s">
        <v>3145</v>
      </c>
      <c r="D435" s="7" t="str">
        <f t="shared" si="2"/>
        <v>320x50 </v>
      </c>
      <c r="E435" s="2" t="s">
        <v>1023</v>
      </c>
      <c r="F435" s="2" t="s">
        <v>36</v>
      </c>
      <c r="G435" s="8" t="s">
        <v>188</v>
      </c>
      <c r="H435" s="2" t="s">
        <v>30</v>
      </c>
      <c r="I435" s="2" t="s">
        <v>31</v>
      </c>
      <c r="J435" s="2">
        <v>18412.0</v>
      </c>
      <c r="K435" s="2">
        <v>140.0</v>
      </c>
      <c r="L435" s="2">
        <v>5668.0</v>
      </c>
      <c r="M435" s="2">
        <v>16711.0</v>
      </c>
      <c r="N435" s="2">
        <v>12.0</v>
      </c>
      <c r="O435" s="3">
        <v>5244.34174</v>
      </c>
      <c r="P435" s="7" t="str">
        <f>VLOOKUP(A435,'New Data'!A:E,2,FALSE)</f>
        <v>Male</v>
      </c>
      <c r="Q435" s="7">
        <f>VLOOKUP(A435,'New Data'!A:E,3,FALSE)</f>
        <v>30</v>
      </c>
      <c r="R435" s="7" t="str">
        <f>VLOOKUP(A435,'New Data'!A:E,4,FALSE)</f>
        <v>South Carolina</v>
      </c>
      <c r="S435" s="9">
        <f>VLOOKUP(A435,'New Data'!A:E,5,FALSE)</f>
        <v>45183</v>
      </c>
      <c r="T435" s="10">
        <f t="shared" si="3"/>
        <v>437.0284783</v>
      </c>
      <c r="U435" s="11">
        <f t="shared" si="4"/>
        <v>0.007603736693</v>
      </c>
      <c r="V435" s="12">
        <f t="shared" si="5"/>
        <v>37.45958386</v>
      </c>
      <c r="W435" s="10">
        <f t="shared" si="6"/>
        <v>284.8328123</v>
      </c>
      <c r="X435" s="11">
        <f t="shared" si="7"/>
        <v>0.08571428571</v>
      </c>
      <c r="Y435" s="11"/>
    </row>
    <row r="436">
      <c r="A436" s="7" t="str">
        <f t="shared" si="1"/>
        <v>TSUJX7553E</v>
      </c>
      <c r="B436" s="2" t="s">
        <v>1860</v>
      </c>
      <c r="C436" s="7" t="s">
        <v>3159</v>
      </c>
      <c r="D436" s="7" t="str">
        <f t="shared" si="2"/>
        <v>320x50 </v>
      </c>
      <c r="E436" s="2" t="s">
        <v>1862</v>
      </c>
      <c r="F436" s="2" t="s">
        <v>41</v>
      </c>
      <c r="G436" s="8" t="s">
        <v>67</v>
      </c>
      <c r="H436" s="2" t="s">
        <v>30</v>
      </c>
      <c r="I436" s="2" t="s">
        <v>31</v>
      </c>
      <c r="J436" s="2">
        <v>12209.0</v>
      </c>
      <c r="K436" s="2">
        <v>147.0</v>
      </c>
      <c r="L436" s="2">
        <v>3976.0</v>
      </c>
      <c r="M436" s="2">
        <v>5219.0</v>
      </c>
      <c r="N436" s="2">
        <v>4.0</v>
      </c>
      <c r="O436" s="3">
        <v>3818.955182</v>
      </c>
      <c r="P436" s="7" t="str">
        <f>VLOOKUP(A436,'New Data'!A:E,2,FALSE)</f>
        <v>Female</v>
      </c>
      <c r="Q436" s="7">
        <f>VLOOKUP(A436,'New Data'!A:E,3,FALSE)</f>
        <v>59</v>
      </c>
      <c r="R436" s="7" t="str">
        <f>VLOOKUP(A436,'New Data'!A:E,4,FALSE)</f>
        <v>Alaska</v>
      </c>
      <c r="S436" s="9">
        <f>VLOOKUP(A436,'New Data'!A:E,5,FALSE)</f>
        <v>45353</v>
      </c>
      <c r="T436" s="10">
        <f t="shared" si="3"/>
        <v>954.7387955</v>
      </c>
      <c r="U436" s="11">
        <f t="shared" si="4"/>
        <v>0.01204029814</v>
      </c>
      <c r="V436" s="12">
        <f t="shared" si="5"/>
        <v>25.97928695</v>
      </c>
      <c r="W436" s="10">
        <f t="shared" si="6"/>
        <v>312.7983604</v>
      </c>
      <c r="X436" s="11">
        <f t="shared" si="7"/>
        <v>0.02721088435</v>
      </c>
      <c r="Y436" s="11"/>
    </row>
    <row r="437">
      <c r="A437" s="7" t="str">
        <f t="shared" si="1"/>
        <v>OICXW8154D</v>
      </c>
      <c r="B437" s="2" t="s">
        <v>1018</v>
      </c>
      <c r="C437" s="7" t="s">
        <v>3137</v>
      </c>
      <c r="D437" s="7" t="str">
        <f t="shared" si="2"/>
        <v>320x50 </v>
      </c>
      <c r="E437" s="2" t="s">
        <v>1020</v>
      </c>
      <c r="F437" s="2" t="s">
        <v>36</v>
      </c>
      <c r="G437" s="8" t="s">
        <v>263</v>
      </c>
      <c r="H437" s="2" t="s">
        <v>71</v>
      </c>
      <c r="I437" s="2" t="s">
        <v>31</v>
      </c>
      <c r="J437" s="2">
        <v>15399.0</v>
      </c>
      <c r="K437" s="2">
        <v>35.0</v>
      </c>
      <c r="L437" s="2">
        <v>3398.0</v>
      </c>
      <c r="M437" s="2">
        <v>4324.0</v>
      </c>
      <c r="N437" s="2">
        <v>3.0</v>
      </c>
      <c r="O437" s="3">
        <v>3434.731153</v>
      </c>
      <c r="P437" s="7" t="str">
        <f>VLOOKUP(A437,'New Data'!A:E,2,FALSE)</f>
        <v>Male</v>
      </c>
      <c r="Q437" s="7">
        <f>VLOOKUP(A437,'New Data'!A:E,3,FALSE)</f>
        <v>40</v>
      </c>
      <c r="R437" s="7" t="str">
        <f>VLOOKUP(A437,'New Data'!A:E,4,FALSE)</f>
        <v>Rhode Island</v>
      </c>
      <c r="S437" s="9">
        <f>VLOOKUP(A437,'New Data'!A:E,5,FALSE)</f>
        <v>45421</v>
      </c>
      <c r="T437" s="10">
        <f t="shared" si="3"/>
        <v>1144.910384</v>
      </c>
      <c r="U437" s="11">
        <f t="shared" si="4"/>
        <v>0.002272874862</v>
      </c>
      <c r="V437" s="12">
        <f t="shared" si="5"/>
        <v>98.1351758</v>
      </c>
      <c r="W437" s="10">
        <f t="shared" si="6"/>
        <v>223.0489742</v>
      </c>
      <c r="X437" s="11">
        <f t="shared" si="7"/>
        <v>0.08571428571</v>
      </c>
      <c r="Y437" s="11"/>
    </row>
    <row r="438">
      <c r="A438" s="7" t="str">
        <f t="shared" si="1"/>
        <v>FXYFQ8937T</v>
      </c>
      <c r="B438" s="2" t="s">
        <v>1012</v>
      </c>
      <c r="C438" s="7" t="s">
        <v>3137</v>
      </c>
      <c r="D438" s="7" t="str">
        <f t="shared" si="2"/>
        <v>300x250 </v>
      </c>
      <c r="E438" s="2" t="s">
        <v>768</v>
      </c>
      <c r="F438" s="2" t="s">
        <v>66</v>
      </c>
      <c r="G438" s="8" t="s">
        <v>475</v>
      </c>
      <c r="H438" s="2" t="s">
        <v>30</v>
      </c>
      <c r="I438" s="2" t="s">
        <v>53</v>
      </c>
      <c r="J438" s="2">
        <v>62040.0</v>
      </c>
      <c r="K438" s="2">
        <v>174.0</v>
      </c>
      <c r="L438" s="2">
        <v>43853.0</v>
      </c>
      <c r="M438" s="2">
        <v>58642.0</v>
      </c>
      <c r="N438" s="2">
        <v>15.0</v>
      </c>
      <c r="O438" s="3">
        <v>2139.065793</v>
      </c>
      <c r="P438" s="7" t="str">
        <f>VLOOKUP(A438,'New Data'!A:E,2,FALSE)</f>
        <v>Female</v>
      </c>
      <c r="Q438" s="7">
        <f>VLOOKUP(A438,'New Data'!A:E,3,FALSE)</f>
        <v>31</v>
      </c>
      <c r="R438" s="7" t="str">
        <f>VLOOKUP(A438,'New Data'!A:E,4,FALSE)</f>
        <v>North Carolina</v>
      </c>
      <c r="S438" s="9">
        <f>VLOOKUP(A438,'New Data'!A:E,5,FALSE)</f>
        <v>45539</v>
      </c>
      <c r="T438" s="10">
        <f t="shared" si="3"/>
        <v>142.6043862</v>
      </c>
      <c r="U438" s="11">
        <f t="shared" si="4"/>
        <v>0.002804642166</v>
      </c>
      <c r="V438" s="12">
        <f t="shared" si="5"/>
        <v>12.29348157</v>
      </c>
      <c r="W438" s="10">
        <f t="shared" si="6"/>
        <v>34.47881678</v>
      </c>
      <c r="X438" s="11">
        <f t="shared" si="7"/>
        <v>0.08620689655</v>
      </c>
      <c r="Y438" s="11"/>
    </row>
    <row r="439">
      <c r="A439" s="7" t="str">
        <f t="shared" si="1"/>
        <v>SDVKA9078Z</v>
      </c>
      <c r="B439" s="2" t="s">
        <v>1009</v>
      </c>
      <c r="C439" s="7" t="s">
        <v>3138</v>
      </c>
      <c r="D439" s="7" t="str">
        <f t="shared" si="2"/>
        <v>300x50 </v>
      </c>
      <c r="E439" s="2" t="s">
        <v>1011</v>
      </c>
      <c r="F439" s="2" t="s">
        <v>41</v>
      </c>
      <c r="G439" s="8" t="s">
        <v>782</v>
      </c>
      <c r="H439" s="2" t="s">
        <v>48</v>
      </c>
      <c r="I439" s="2" t="s">
        <v>31</v>
      </c>
      <c r="J439" s="2">
        <v>68704.0</v>
      </c>
      <c r="K439" s="2">
        <v>185.0</v>
      </c>
      <c r="L439" s="2">
        <v>31283.0</v>
      </c>
      <c r="M439" s="2">
        <v>59462.0</v>
      </c>
      <c r="N439" s="2">
        <v>16.0</v>
      </c>
      <c r="O439" s="3">
        <v>1605.566031</v>
      </c>
      <c r="P439" s="7" t="str">
        <f>VLOOKUP(A439,'New Data'!A:E,2,FALSE)</f>
        <v>Female</v>
      </c>
      <c r="Q439" s="7">
        <f>VLOOKUP(A439,'New Data'!A:E,3,FALSE)</f>
        <v>46</v>
      </c>
      <c r="R439" s="7" t="str">
        <f>VLOOKUP(A439,'New Data'!A:E,4,FALSE)</f>
        <v>Missouri</v>
      </c>
      <c r="S439" s="9">
        <f>VLOOKUP(A439,'New Data'!A:E,5,FALSE)</f>
        <v>44931</v>
      </c>
      <c r="T439" s="10">
        <f t="shared" si="3"/>
        <v>100.3478769</v>
      </c>
      <c r="U439" s="11">
        <f t="shared" si="4"/>
        <v>0.002692710759</v>
      </c>
      <c r="V439" s="12">
        <f t="shared" si="5"/>
        <v>8.678735303</v>
      </c>
      <c r="W439" s="10">
        <f t="shared" si="6"/>
        <v>23.36932393</v>
      </c>
      <c r="X439" s="11">
        <f t="shared" si="7"/>
        <v>0.08648648649</v>
      </c>
      <c r="Y439" s="11"/>
    </row>
    <row r="440">
      <c r="A440" s="7" t="str">
        <f t="shared" si="1"/>
        <v>SSLQK7603J</v>
      </c>
      <c r="B440" s="2" t="s">
        <v>1006</v>
      </c>
      <c r="C440" s="7" t="s">
        <v>3133</v>
      </c>
      <c r="D440" s="7" t="str">
        <f t="shared" si="2"/>
        <v>320x50 </v>
      </c>
      <c r="E440" s="2" t="s">
        <v>1008</v>
      </c>
      <c r="F440" s="2" t="s">
        <v>28</v>
      </c>
      <c r="G440" s="8" t="s">
        <v>871</v>
      </c>
      <c r="H440" s="2" t="s">
        <v>62</v>
      </c>
      <c r="I440" s="2" t="s">
        <v>31</v>
      </c>
      <c r="J440" s="2">
        <v>42884.0</v>
      </c>
      <c r="K440" s="2">
        <v>104.0</v>
      </c>
      <c r="L440" s="2">
        <v>4345.0</v>
      </c>
      <c r="M440" s="2">
        <v>25153.0</v>
      </c>
      <c r="N440" s="2">
        <v>9.0</v>
      </c>
      <c r="O440" s="3">
        <v>6322.152655</v>
      </c>
      <c r="P440" s="7" t="str">
        <f>VLOOKUP(A440,'New Data'!A:E,2,FALSE)</f>
        <v>Female</v>
      </c>
      <c r="Q440" s="7">
        <f>VLOOKUP(A440,'New Data'!A:E,3,FALSE)</f>
        <v>36</v>
      </c>
      <c r="R440" s="7" t="str">
        <f>VLOOKUP(A440,'New Data'!A:E,4,FALSE)</f>
        <v>Colorado</v>
      </c>
      <c r="S440" s="9">
        <f>VLOOKUP(A440,'New Data'!A:E,5,FALSE)</f>
        <v>45009</v>
      </c>
      <c r="T440" s="10">
        <f t="shared" si="3"/>
        <v>702.4614061</v>
      </c>
      <c r="U440" s="11">
        <f t="shared" si="4"/>
        <v>0.002425146908</v>
      </c>
      <c r="V440" s="12">
        <f t="shared" si="5"/>
        <v>60.78992938</v>
      </c>
      <c r="W440" s="10">
        <f t="shared" si="6"/>
        <v>147.4245093</v>
      </c>
      <c r="X440" s="11">
        <f t="shared" si="7"/>
        <v>0.08653846154</v>
      </c>
      <c r="Y440" s="11"/>
    </row>
    <row r="441">
      <c r="A441" s="7" t="str">
        <f t="shared" si="1"/>
        <v>WMDBP5263P</v>
      </c>
      <c r="B441" s="2" t="s">
        <v>1003</v>
      </c>
      <c r="C441" s="7" t="s">
        <v>3137</v>
      </c>
      <c r="D441" s="7" t="str">
        <f t="shared" si="2"/>
        <v>320x50 </v>
      </c>
      <c r="E441" s="2" t="s">
        <v>1005</v>
      </c>
      <c r="F441" s="2" t="s">
        <v>28</v>
      </c>
      <c r="G441" s="8" t="s">
        <v>775</v>
      </c>
      <c r="H441" s="2" t="s">
        <v>30</v>
      </c>
      <c r="I441" s="2" t="s">
        <v>31</v>
      </c>
      <c r="J441" s="2">
        <v>18771.0</v>
      </c>
      <c r="K441" s="2">
        <v>69.0</v>
      </c>
      <c r="L441" s="2">
        <v>10871.0</v>
      </c>
      <c r="M441" s="2">
        <v>17138.0</v>
      </c>
      <c r="N441" s="2">
        <v>6.0</v>
      </c>
      <c r="O441" s="3">
        <v>3827.366381</v>
      </c>
      <c r="P441" s="7" t="str">
        <f>VLOOKUP(A441,'New Data'!A:E,2,FALSE)</f>
        <v>Male</v>
      </c>
      <c r="Q441" s="7">
        <f>VLOOKUP(A441,'New Data'!A:E,3,FALSE)</f>
        <v>42</v>
      </c>
      <c r="R441" s="7" t="str">
        <f>VLOOKUP(A441,'New Data'!A:E,4,FALSE)</f>
        <v>South Dakota</v>
      </c>
      <c r="S441" s="9">
        <f>VLOOKUP(A441,'New Data'!A:E,5,FALSE)</f>
        <v>45403</v>
      </c>
      <c r="T441" s="10">
        <f t="shared" si="3"/>
        <v>637.8943968</v>
      </c>
      <c r="U441" s="11">
        <f t="shared" si="4"/>
        <v>0.003675883011</v>
      </c>
      <c r="V441" s="12">
        <f t="shared" si="5"/>
        <v>55.46907799</v>
      </c>
      <c r="W441" s="10">
        <f t="shared" si="6"/>
        <v>203.8978414</v>
      </c>
      <c r="X441" s="11">
        <f t="shared" si="7"/>
        <v>0.08695652174</v>
      </c>
      <c r="Y441" s="11"/>
    </row>
    <row r="442">
      <c r="A442" s="7" t="str">
        <f t="shared" si="1"/>
        <v>BUFTA5555M</v>
      </c>
      <c r="B442" s="2" t="s">
        <v>1000</v>
      </c>
      <c r="C442" s="7" t="s">
        <v>3133</v>
      </c>
      <c r="D442" s="7" t="str">
        <f t="shared" si="2"/>
        <v>300x250 </v>
      </c>
      <c r="E442" s="2" t="s">
        <v>1002</v>
      </c>
      <c r="F442" s="2" t="s">
        <v>66</v>
      </c>
      <c r="G442" s="8" t="s">
        <v>426</v>
      </c>
      <c r="H442" s="2" t="s">
        <v>30</v>
      </c>
      <c r="I442" s="2" t="s">
        <v>31</v>
      </c>
      <c r="J442" s="2">
        <v>37554.0</v>
      </c>
      <c r="K442" s="2">
        <v>92.0</v>
      </c>
      <c r="L442" s="2">
        <v>13128.0</v>
      </c>
      <c r="M442" s="2">
        <v>27596.0</v>
      </c>
      <c r="N442" s="2">
        <v>8.0</v>
      </c>
      <c r="O442" s="3">
        <v>1737.843485</v>
      </c>
      <c r="P442" s="7" t="str">
        <f>VLOOKUP(A442,'New Data'!A:E,2,FALSE)</f>
        <v>Male</v>
      </c>
      <c r="Q442" s="7">
        <f>VLOOKUP(A442,'New Data'!A:E,3,FALSE)</f>
        <v>63</v>
      </c>
      <c r="R442" s="7" t="str">
        <f>VLOOKUP(A442,'New Data'!A:E,4,FALSE)</f>
        <v>Hawaii</v>
      </c>
      <c r="S442" s="9">
        <f>VLOOKUP(A442,'New Data'!A:E,5,FALSE)</f>
        <v>45074</v>
      </c>
      <c r="T442" s="10">
        <f t="shared" si="3"/>
        <v>217.2304356</v>
      </c>
      <c r="U442" s="11">
        <f t="shared" si="4"/>
        <v>0.002449805613</v>
      </c>
      <c r="V442" s="12">
        <f t="shared" si="5"/>
        <v>18.8896031</v>
      </c>
      <c r="W442" s="10">
        <f t="shared" si="6"/>
        <v>46.2758557</v>
      </c>
      <c r="X442" s="11">
        <f t="shared" si="7"/>
        <v>0.08695652174</v>
      </c>
      <c r="Y442" s="11"/>
    </row>
    <row r="443">
      <c r="A443" s="7" t="str">
        <f t="shared" si="1"/>
        <v>YEDWG7133W</v>
      </c>
      <c r="B443" s="2" t="s">
        <v>997</v>
      </c>
      <c r="C443" s="7" t="s">
        <v>923</v>
      </c>
      <c r="D443" s="7" t="str">
        <f t="shared" si="2"/>
        <v>300x250 </v>
      </c>
      <c r="E443" s="2" t="s">
        <v>999</v>
      </c>
      <c r="F443" s="2" t="s">
        <v>41</v>
      </c>
      <c r="G443" s="8" t="s">
        <v>207</v>
      </c>
      <c r="H443" s="2" t="s">
        <v>30</v>
      </c>
      <c r="I443" s="2" t="s">
        <v>53</v>
      </c>
      <c r="J443" s="2">
        <v>95655.0</v>
      </c>
      <c r="K443" s="2">
        <v>275.0</v>
      </c>
      <c r="L443" s="2">
        <v>9202.0</v>
      </c>
      <c r="M443" s="2">
        <v>85273.0</v>
      </c>
      <c r="N443" s="2">
        <v>24.0</v>
      </c>
      <c r="O443" s="3">
        <v>6189.416082</v>
      </c>
      <c r="P443" s="7" t="str">
        <f>VLOOKUP(A443,'New Data'!A:E,2,FALSE)</f>
        <v>Male</v>
      </c>
      <c r="Q443" s="7">
        <f>VLOOKUP(A443,'New Data'!A:E,3,FALSE)</f>
        <v>36</v>
      </c>
      <c r="R443" s="7" t="str">
        <f>VLOOKUP(A443,'New Data'!A:E,4,FALSE)</f>
        <v>New York</v>
      </c>
      <c r="S443" s="9">
        <f>VLOOKUP(A443,'New Data'!A:E,5,FALSE)</f>
        <v>45403</v>
      </c>
      <c r="T443" s="10">
        <f t="shared" si="3"/>
        <v>257.8923368</v>
      </c>
      <c r="U443" s="11">
        <f t="shared" si="4"/>
        <v>0.002874915059</v>
      </c>
      <c r="V443" s="12">
        <f t="shared" si="5"/>
        <v>22.50696757</v>
      </c>
      <c r="W443" s="10">
        <f t="shared" si="6"/>
        <v>64.70562001</v>
      </c>
      <c r="X443" s="11">
        <f t="shared" si="7"/>
        <v>0.08727272727</v>
      </c>
      <c r="Y443" s="11"/>
    </row>
    <row r="444">
      <c r="A444" s="7" t="str">
        <f t="shared" si="1"/>
        <v>FEICG0482L</v>
      </c>
      <c r="B444" s="2" t="s">
        <v>994</v>
      </c>
      <c r="C444" s="7" t="s">
        <v>459</v>
      </c>
      <c r="D444" s="7" t="str">
        <f t="shared" si="2"/>
        <v>300x250 </v>
      </c>
      <c r="E444" s="2" t="s">
        <v>996</v>
      </c>
      <c r="F444" s="2" t="s">
        <v>36</v>
      </c>
      <c r="G444" s="8" t="s">
        <v>151</v>
      </c>
      <c r="H444" s="2" t="s">
        <v>30</v>
      </c>
      <c r="I444" s="2" t="s">
        <v>53</v>
      </c>
      <c r="J444" s="2">
        <v>48211.0</v>
      </c>
      <c r="K444" s="2">
        <v>160.0</v>
      </c>
      <c r="L444" s="2">
        <v>30157.0</v>
      </c>
      <c r="M444" s="2">
        <v>43810.0</v>
      </c>
      <c r="N444" s="2">
        <v>14.0</v>
      </c>
      <c r="O444" s="3">
        <v>6708.463351</v>
      </c>
      <c r="P444" s="7" t="str">
        <f>VLOOKUP(A444,'New Data'!A:E,2,FALSE)</f>
        <v>Male</v>
      </c>
      <c r="Q444" s="7">
        <f>VLOOKUP(A444,'New Data'!A:E,3,FALSE)</f>
        <v>41</v>
      </c>
      <c r="R444" s="7" t="str">
        <f>VLOOKUP(A444,'New Data'!A:E,4,FALSE)</f>
        <v>Missouri</v>
      </c>
      <c r="S444" s="9">
        <f>VLOOKUP(A444,'New Data'!A:E,5,FALSE)</f>
        <v>45385</v>
      </c>
      <c r="T444" s="10">
        <f t="shared" si="3"/>
        <v>479.1759536</v>
      </c>
      <c r="U444" s="11">
        <f t="shared" si="4"/>
        <v>0.003318744685</v>
      </c>
      <c r="V444" s="12">
        <f t="shared" si="5"/>
        <v>41.92789594</v>
      </c>
      <c r="W444" s="10">
        <f t="shared" si="6"/>
        <v>139.1479818</v>
      </c>
      <c r="X444" s="11">
        <f t="shared" si="7"/>
        <v>0.0875</v>
      </c>
      <c r="Y444" s="11"/>
    </row>
    <row r="445">
      <c r="A445" s="7" t="str">
        <f t="shared" si="1"/>
        <v>UDWCZ8207P</v>
      </c>
      <c r="B445" s="2" t="s">
        <v>991</v>
      </c>
      <c r="C445" s="7" t="s">
        <v>459</v>
      </c>
      <c r="D445" s="7" t="str">
        <f t="shared" si="2"/>
        <v>320x50 </v>
      </c>
      <c r="E445" s="2" t="s">
        <v>993</v>
      </c>
      <c r="F445" s="2" t="s">
        <v>28</v>
      </c>
      <c r="G445" s="8" t="s">
        <v>29</v>
      </c>
      <c r="H445" s="2" t="s">
        <v>48</v>
      </c>
      <c r="I445" s="2" t="s">
        <v>31</v>
      </c>
      <c r="J445" s="2">
        <v>87287.0</v>
      </c>
      <c r="K445" s="2">
        <v>203.0</v>
      </c>
      <c r="L445" s="2">
        <v>40039.0</v>
      </c>
      <c r="M445" s="2">
        <v>80040.0</v>
      </c>
      <c r="N445" s="2">
        <v>18.0</v>
      </c>
      <c r="O445" s="3">
        <v>1579.367346</v>
      </c>
      <c r="P445" s="7" t="str">
        <f>VLOOKUP(A445,'New Data'!A:E,2,FALSE)</f>
        <v>Female</v>
      </c>
      <c r="Q445" s="7">
        <f>VLOOKUP(A445,'New Data'!A:E,3,FALSE)</f>
        <v>58</v>
      </c>
      <c r="R445" s="7" t="str">
        <f>VLOOKUP(A445,'New Data'!A:E,4,FALSE)</f>
        <v>Vermont</v>
      </c>
      <c r="S445" s="9">
        <f>VLOOKUP(A445,'New Data'!A:E,5,FALSE)</f>
        <v>44954</v>
      </c>
      <c r="T445" s="10">
        <f t="shared" si="3"/>
        <v>87.74263033</v>
      </c>
      <c r="U445" s="11">
        <f t="shared" si="4"/>
        <v>0.002325661324</v>
      </c>
      <c r="V445" s="12">
        <f t="shared" si="5"/>
        <v>7.780134709</v>
      </c>
      <c r="W445" s="10">
        <f t="shared" si="6"/>
        <v>18.09395839</v>
      </c>
      <c r="X445" s="11">
        <f t="shared" si="7"/>
        <v>0.08866995074</v>
      </c>
      <c r="Y445" s="11"/>
    </row>
    <row r="446">
      <c r="A446" s="7" t="str">
        <f t="shared" si="1"/>
        <v>ADOWV1114V</v>
      </c>
      <c r="B446" s="2" t="s">
        <v>984</v>
      </c>
      <c r="C446" s="26" t="s">
        <v>3129</v>
      </c>
      <c r="D446" s="7" t="str">
        <f t="shared" si="2"/>
        <v>300x250 </v>
      </c>
      <c r="E446" s="2" t="s">
        <v>986</v>
      </c>
      <c r="F446" s="2" t="s">
        <v>41</v>
      </c>
      <c r="G446" s="8" t="s">
        <v>275</v>
      </c>
      <c r="H446" s="2" t="s">
        <v>135</v>
      </c>
      <c r="I446" s="2" t="s">
        <v>31</v>
      </c>
      <c r="J446" s="2">
        <v>10501.0</v>
      </c>
      <c r="K446" s="2">
        <v>90.0</v>
      </c>
      <c r="L446" s="2">
        <v>4126.0</v>
      </c>
      <c r="M446" s="2">
        <v>7654.0</v>
      </c>
      <c r="N446" s="2">
        <v>8.0</v>
      </c>
      <c r="O446" s="3">
        <v>6244.517921</v>
      </c>
      <c r="P446" s="7" t="str">
        <f>VLOOKUP(A446,'New Data'!A:E,2,FALSE)</f>
        <v>Male</v>
      </c>
      <c r="Q446" s="7">
        <f>VLOOKUP(A446,'New Data'!A:E,3,FALSE)</f>
        <v>20</v>
      </c>
      <c r="R446" s="7" t="str">
        <f>VLOOKUP(A446,'New Data'!A:E,4,FALSE)</f>
        <v>New Jersey</v>
      </c>
      <c r="S446" s="9">
        <f>VLOOKUP(A446,'New Data'!A:E,5,FALSE)</f>
        <v>45179</v>
      </c>
      <c r="T446" s="10">
        <f t="shared" si="3"/>
        <v>780.5647401</v>
      </c>
      <c r="U446" s="11">
        <f t="shared" si="4"/>
        <v>0.008570612323</v>
      </c>
      <c r="V446" s="12">
        <f t="shared" si="5"/>
        <v>69.38353246</v>
      </c>
      <c r="W446" s="10">
        <f t="shared" si="6"/>
        <v>594.6593583</v>
      </c>
      <c r="X446" s="11">
        <f t="shared" si="7"/>
        <v>0.08888888889</v>
      </c>
      <c r="Y446" s="11"/>
    </row>
    <row r="447">
      <c r="A447" s="7" t="str">
        <f t="shared" si="1"/>
        <v>UMAYV9951W</v>
      </c>
      <c r="B447" s="2" t="s">
        <v>987</v>
      </c>
      <c r="C447" s="7" t="s">
        <v>459</v>
      </c>
      <c r="D447" s="7" t="str">
        <f t="shared" si="2"/>
        <v>320x50 </v>
      </c>
      <c r="E447" s="2" t="s">
        <v>989</v>
      </c>
      <c r="F447" s="2" t="s">
        <v>28</v>
      </c>
      <c r="G447" s="8" t="s">
        <v>990</v>
      </c>
      <c r="H447" s="2" t="s">
        <v>30</v>
      </c>
      <c r="I447" s="2" t="s">
        <v>31</v>
      </c>
      <c r="J447" s="2">
        <v>14509.0</v>
      </c>
      <c r="K447" s="2">
        <v>90.0</v>
      </c>
      <c r="L447" s="2">
        <v>866.0</v>
      </c>
      <c r="M447" s="2">
        <v>13268.0</v>
      </c>
      <c r="N447" s="2">
        <v>8.0</v>
      </c>
      <c r="O447" s="3">
        <v>5521.18913</v>
      </c>
      <c r="P447" s="7" t="str">
        <f>VLOOKUP(A447,'New Data'!A:E,2,FALSE)</f>
        <v>Male</v>
      </c>
      <c r="Q447" s="7">
        <f>VLOOKUP(A447,'New Data'!A:E,3,FALSE)</f>
        <v>42</v>
      </c>
      <c r="R447" s="7" t="str">
        <f>VLOOKUP(A447,'New Data'!A:E,4,FALSE)</f>
        <v>South Carolina</v>
      </c>
      <c r="S447" s="9">
        <f>VLOOKUP(A447,'New Data'!A:E,5,FALSE)</f>
        <v>45557</v>
      </c>
      <c r="T447" s="10">
        <f t="shared" si="3"/>
        <v>690.1486413</v>
      </c>
      <c r="U447" s="11">
        <f t="shared" si="4"/>
        <v>0.006203046385</v>
      </c>
      <c r="V447" s="12">
        <f t="shared" si="5"/>
        <v>61.34654589</v>
      </c>
      <c r="W447" s="10">
        <f t="shared" si="6"/>
        <v>380.5354697</v>
      </c>
      <c r="X447" s="11">
        <f t="shared" si="7"/>
        <v>0.08888888889</v>
      </c>
      <c r="Y447" s="11"/>
    </row>
    <row r="448">
      <c r="A448" s="7" t="str">
        <f t="shared" si="1"/>
        <v>NHIUE2081D</v>
      </c>
      <c r="B448" s="2" t="s">
        <v>980</v>
      </c>
      <c r="C448" s="7" t="s">
        <v>3133</v>
      </c>
      <c r="D448" s="7" t="str">
        <f t="shared" si="2"/>
        <v>300x250 </v>
      </c>
      <c r="E448" s="2" t="s">
        <v>982</v>
      </c>
      <c r="F448" s="2" t="s">
        <v>36</v>
      </c>
      <c r="G448" s="8" t="s">
        <v>983</v>
      </c>
      <c r="H448" s="2" t="s">
        <v>30</v>
      </c>
      <c r="I448" s="2" t="s">
        <v>31</v>
      </c>
      <c r="J448" s="2">
        <v>9328.0</v>
      </c>
      <c r="K448" s="2">
        <v>56.0</v>
      </c>
      <c r="L448" s="2">
        <v>7102.0</v>
      </c>
      <c r="M448" s="2">
        <v>8925.0</v>
      </c>
      <c r="N448" s="2">
        <v>5.0</v>
      </c>
      <c r="O448" s="3">
        <v>3408.076049</v>
      </c>
      <c r="P448" s="7" t="str">
        <f>VLOOKUP(A448,'New Data'!A:E,2,FALSE)</f>
        <v>Female</v>
      </c>
      <c r="Q448" s="7">
        <f>VLOOKUP(A448,'New Data'!A:E,3,FALSE)</f>
        <v>61</v>
      </c>
      <c r="R448" s="7" t="str">
        <f>VLOOKUP(A448,'New Data'!A:E,4,FALSE)</f>
        <v>Connecticut</v>
      </c>
      <c r="S448" s="9">
        <f>VLOOKUP(A448,'New Data'!A:E,5,FALSE)</f>
        <v>45291</v>
      </c>
      <c r="T448" s="10">
        <f t="shared" si="3"/>
        <v>681.6152098</v>
      </c>
      <c r="U448" s="11">
        <f t="shared" si="4"/>
        <v>0.006003430532</v>
      </c>
      <c r="V448" s="12">
        <f t="shared" si="5"/>
        <v>60.85850088</v>
      </c>
      <c r="W448" s="10">
        <f t="shared" si="6"/>
        <v>365.3597823</v>
      </c>
      <c r="X448" s="11">
        <f t="shared" si="7"/>
        <v>0.08928571429</v>
      </c>
      <c r="Y448" s="11"/>
    </row>
    <row r="449">
      <c r="A449" s="7" t="str">
        <f t="shared" si="1"/>
        <v>ULAIX3501E</v>
      </c>
      <c r="B449" s="2" t="s">
        <v>977</v>
      </c>
      <c r="C449" s="7" t="s">
        <v>3130</v>
      </c>
      <c r="D449" s="7" t="str">
        <f t="shared" si="2"/>
        <v>300x250 </v>
      </c>
      <c r="E449" s="2" t="s">
        <v>979</v>
      </c>
      <c r="F449" s="2" t="s">
        <v>41</v>
      </c>
      <c r="G449" s="8" t="s">
        <v>238</v>
      </c>
      <c r="H449" s="2" t="s">
        <v>30</v>
      </c>
      <c r="I449" s="2" t="s">
        <v>53</v>
      </c>
      <c r="J449" s="2">
        <v>33650.0</v>
      </c>
      <c r="K449" s="2">
        <v>100.0</v>
      </c>
      <c r="L449" s="2">
        <v>15621.0</v>
      </c>
      <c r="M449" s="2">
        <v>32539.0</v>
      </c>
      <c r="N449" s="2">
        <v>9.0</v>
      </c>
      <c r="O449" s="3">
        <v>3844.991165</v>
      </c>
      <c r="P449" s="7" t="str">
        <f>VLOOKUP(A449,'New Data'!A:E,2,FALSE)</f>
        <v>Female</v>
      </c>
      <c r="Q449" s="7">
        <f>VLOOKUP(A449,'New Data'!A:E,3,FALSE)</f>
        <v>44</v>
      </c>
      <c r="R449" s="7" t="str">
        <f>VLOOKUP(A449,'New Data'!A:E,4,FALSE)</f>
        <v>Wisconsin</v>
      </c>
      <c r="S449" s="9">
        <f>VLOOKUP(A449,'New Data'!A:E,5,FALSE)</f>
        <v>45337</v>
      </c>
      <c r="T449" s="10">
        <f t="shared" si="3"/>
        <v>427.2212406</v>
      </c>
      <c r="U449" s="11">
        <f t="shared" si="4"/>
        <v>0.002971768202</v>
      </c>
      <c r="V449" s="12">
        <f t="shared" si="5"/>
        <v>38.44991165</v>
      </c>
      <c r="W449" s="10">
        <f t="shared" si="6"/>
        <v>114.2642248</v>
      </c>
      <c r="X449" s="11">
        <f t="shared" si="7"/>
        <v>0.09</v>
      </c>
      <c r="Y449" s="11"/>
    </row>
    <row r="450">
      <c r="A450" s="7" t="str">
        <f t="shared" si="1"/>
        <v>DPPOA9109K</v>
      </c>
      <c r="B450" s="2" t="s">
        <v>974</v>
      </c>
      <c r="C450" s="7" t="s">
        <v>3160</v>
      </c>
      <c r="D450" s="7" t="str">
        <f t="shared" si="2"/>
        <v>300x250 </v>
      </c>
      <c r="E450" s="2" t="s">
        <v>976</v>
      </c>
      <c r="F450" s="2" t="s">
        <v>66</v>
      </c>
      <c r="G450" s="8" t="s">
        <v>871</v>
      </c>
      <c r="H450" s="2" t="s">
        <v>62</v>
      </c>
      <c r="I450" s="2" t="s">
        <v>31</v>
      </c>
      <c r="J450" s="2">
        <v>40519.0</v>
      </c>
      <c r="K450" s="2">
        <v>111.0</v>
      </c>
      <c r="L450" s="2">
        <v>6105.0</v>
      </c>
      <c r="M450" s="2">
        <v>26283.0</v>
      </c>
      <c r="N450" s="2">
        <v>10.0</v>
      </c>
      <c r="O450" s="3">
        <v>1582.410977</v>
      </c>
      <c r="P450" s="7" t="str">
        <f>VLOOKUP(A450,'New Data'!A:E,2,FALSE)</f>
        <v>Female</v>
      </c>
      <c r="Q450" s="7">
        <f>VLOOKUP(A450,'New Data'!A:E,3,FALSE)</f>
        <v>46</v>
      </c>
      <c r="R450" s="7" t="str">
        <f>VLOOKUP(A450,'New Data'!A:E,4,FALSE)</f>
        <v>West Virginia</v>
      </c>
      <c r="S450" s="9">
        <f>VLOOKUP(A450,'New Data'!A:E,5,FALSE)</f>
        <v>45268</v>
      </c>
      <c r="T450" s="10">
        <f t="shared" si="3"/>
        <v>158.2410977</v>
      </c>
      <c r="U450" s="11">
        <f t="shared" si="4"/>
        <v>0.002739455564</v>
      </c>
      <c r="V450" s="12">
        <f t="shared" si="5"/>
        <v>14.25595475</v>
      </c>
      <c r="W450" s="10">
        <f t="shared" si="6"/>
        <v>39.05355455</v>
      </c>
      <c r="X450" s="11">
        <f t="shared" si="7"/>
        <v>0.09009009009</v>
      </c>
      <c r="Y450" s="11"/>
    </row>
    <row r="451">
      <c r="A451" s="7" t="str">
        <f t="shared" si="1"/>
        <v>SXGTG5116S</v>
      </c>
      <c r="B451" s="2" t="s">
        <v>970</v>
      </c>
      <c r="C451" s="7" t="s">
        <v>3147</v>
      </c>
      <c r="D451" s="7" t="str">
        <f t="shared" si="2"/>
        <v>300x50 </v>
      </c>
      <c r="E451" s="2" t="s">
        <v>972</v>
      </c>
      <c r="F451" s="2" t="s">
        <v>66</v>
      </c>
      <c r="G451" s="8" t="s">
        <v>973</v>
      </c>
      <c r="H451" s="2" t="s">
        <v>62</v>
      </c>
      <c r="I451" s="2" t="s">
        <v>31</v>
      </c>
      <c r="J451" s="2">
        <v>23410.0</v>
      </c>
      <c r="K451" s="2">
        <v>66.0</v>
      </c>
      <c r="L451" s="2">
        <v>13626.0</v>
      </c>
      <c r="M451" s="2">
        <v>22109.0</v>
      </c>
      <c r="N451" s="2">
        <v>6.0</v>
      </c>
      <c r="O451" s="3">
        <v>1930.180523</v>
      </c>
      <c r="P451" s="7" t="str">
        <f>VLOOKUP(A451,'New Data'!A:E,2,FALSE)</f>
        <v>Female</v>
      </c>
      <c r="Q451" s="7">
        <f>VLOOKUP(A451,'New Data'!A:E,3,FALSE)</f>
        <v>64</v>
      </c>
      <c r="R451" s="7" t="str">
        <f>VLOOKUP(A451,'New Data'!A:E,4,FALSE)</f>
        <v>Virginia</v>
      </c>
      <c r="S451" s="9">
        <f>VLOOKUP(A451,'New Data'!A:E,5,FALSE)</f>
        <v>45403</v>
      </c>
      <c r="T451" s="10">
        <f t="shared" si="3"/>
        <v>321.6967538</v>
      </c>
      <c r="U451" s="11">
        <f t="shared" si="4"/>
        <v>0.002819307988</v>
      </c>
      <c r="V451" s="12">
        <f t="shared" si="5"/>
        <v>29.24515944</v>
      </c>
      <c r="W451" s="10">
        <f t="shared" si="6"/>
        <v>82.45111162</v>
      </c>
      <c r="X451" s="11">
        <f t="shared" si="7"/>
        <v>0.09090909091</v>
      </c>
      <c r="Y451" s="11"/>
    </row>
    <row r="452">
      <c r="A452" s="7" t="str">
        <f t="shared" si="1"/>
        <v>XNMNN2508C</v>
      </c>
      <c r="B452" s="2" t="s">
        <v>958</v>
      </c>
      <c r="C452" s="7" t="s">
        <v>3164</v>
      </c>
      <c r="D452" s="7" t="str">
        <f t="shared" si="2"/>
        <v>320x50 </v>
      </c>
      <c r="E452" s="2" t="s">
        <v>960</v>
      </c>
      <c r="F452" s="2" t="s">
        <v>66</v>
      </c>
      <c r="G452" s="8" t="s">
        <v>143</v>
      </c>
      <c r="H452" s="2" t="s">
        <v>30</v>
      </c>
      <c r="I452" s="2" t="s">
        <v>31</v>
      </c>
      <c r="J452" s="2">
        <v>11511.0</v>
      </c>
      <c r="K452" s="2">
        <v>33.0</v>
      </c>
      <c r="L452" s="2">
        <v>8268.0</v>
      </c>
      <c r="M452" s="2">
        <v>11042.0</v>
      </c>
      <c r="N452" s="2">
        <v>3.0</v>
      </c>
      <c r="O452" s="3">
        <v>6815.712325</v>
      </c>
      <c r="P452" s="7" t="str">
        <f>VLOOKUP(A452,'New Data'!A:E,2,FALSE)</f>
        <v>Female</v>
      </c>
      <c r="Q452" s="7">
        <f>VLOOKUP(A452,'New Data'!A:E,3,FALSE)</f>
        <v>43</v>
      </c>
      <c r="R452" s="7" t="str">
        <f>VLOOKUP(A452,'New Data'!A:E,4,FALSE)</f>
        <v>Colorado</v>
      </c>
      <c r="S452" s="9">
        <f>VLOOKUP(A452,'New Data'!A:E,5,FALSE)</f>
        <v>45405</v>
      </c>
      <c r="T452" s="10">
        <f t="shared" si="3"/>
        <v>2271.904108</v>
      </c>
      <c r="U452" s="11">
        <f t="shared" si="4"/>
        <v>0.002866823039</v>
      </c>
      <c r="V452" s="12">
        <f t="shared" si="5"/>
        <v>206.5367371</v>
      </c>
      <c r="W452" s="10">
        <f t="shared" si="6"/>
        <v>592.1042763</v>
      </c>
      <c r="X452" s="11">
        <f t="shared" si="7"/>
        <v>0.09090909091</v>
      </c>
      <c r="Y452" s="11"/>
    </row>
    <row r="453">
      <c r="A453" s="7" t="str">
        <f t="shared" si="1"/>
        <v>HYWBU2767P</v>
      </c>
      <c r="B453" s="2" t="s">
        <v>968</v>
      </c>
      <c r="C453" s="26" t="s">
        <v>3129</v>
      </c>
      <c r="D453" s="7" t="str">
        <f t="shared" si="2"/>
        <v>320x50 </v>
      </c>
      <c r="E453" s="2" t="s">
        <v>117</v>
      </c>
      <c r="F453" s="2" t="s">
        <v>36</v>
      </c>
      <c r="G453" s="8" t="s">
        <v>114</v>
      </c>
      <c r="H453" s="2" t="s">
        <v>89</v>
      </c>
      <c r="I453" s="2" t="s">
        <v>31</v>
      </c>
      <c r="J453" s="2">
        <v>42459.0</v>
      </c>
      <c r="K453" s="2">
        <v>121.0</v>
      </c>
      <c r="L453" s="2">
        <v>15187.0</v>
      </c>
      <c r="M453" s="2">
        <v>37408.0</v>
      </c>
      <c r="N453" s="2">
        <v>11.0</v>
      </c>
      <c r="O453" s="3">
        <v>6321.491689</v>
      </c>
      <c r="P453" s="7" t="str">
        <f>VLOOKUP(A453,'New Data'!A:E,2,FALSE)</f>
        <v>Male</v>
      </c>
      <c r="Q453" s="7">
        <f>VLOOKUP(A453,'New Data'!A:E,3,FALSE)</f>
        <v>51</v>
      </c>
      <c r="R453" s="7" t="str">
        <f>VLOOKUP(A453,'New Data'!A:E,4,FALSE)</f>
        <v>Pennsylvania</v>
      </c>
      <c r="S453" s="9">
        <f>VLOOKUP(A453,'New Data'!A:E,5,FALSE)</f>
        <v>45161</v>
      </c>
      <c r="T453" s="10">
        <f t="shared" si="3"/>
        <v>574.6810626</v>
      </c>
      <c r="U453" s="11">
        <f t="shared" si="4"/>
        <v>0.00284980805</v>
      </c>
      <c r="V453" s="12">
        <f t="shared" si="5"/>
        <v>52.24373297</v>
      </c>
      <c r="W453" s="10">
        <f t="shared" si="6"/>
        <v>148.8846108</v>
      </c>
      <c r="X453" s="11">
        <f t="shared" si="7"/>
        <v>0.09090909091</v>
      </c>
      <c r="Y453" s="11"/>
    </row>
    <row r="454">
      <c r="A454" s="7" t="str">
        <f t="shared" si="1"/>
        <v>AJMBY2346O</v>
      </c>
      <c r="B454" s="2" t="s">
        <v>961</v>
      </c>
      <c r="C454" s="7" t="s">
        <v>3163</v>
      </c>
      <c r="D454" s="7" t="str">
        <f t="shared" si="2"/>
        <v>320x50 </v>
      </c>
      <c r="E454" s="2" t="s">
        <v>963</v>
      </c>
      <c r="F454" s="2" t="s">
        <v>28</v>
      </c>
      <c r="G454" s="8" t="s">
        <v>871</v>
      </c>
      <c r="H454" s="2" t="s">
        <v>30</v>
      </c>
      <c r="I454" s="2" t="s">
        <v>31</v>
      </c>
      <c r="J454" s="2">
        <v>39844.0</v>
      </c>
      <c r="K454" s="2">
        <v>99.0</v>
      </c>
      <c r="L454" s="2">
        <v>11077.0</v>
      </c>
      <c r="M454" s="2">
        <v>30190.0</v>
      </c>
      <c r="N454" s="2">
        <v>9.0</v>
      </c>
      <c r="O454" s="3">
        <v>6367.869929</v>
      </c>
      <c r="P454" s="7" t="str">
        <f>VLOOKUP(A454,'New Data'!A:E,2,FALSE)</f>
        <v>Female</v>
      </c>
      <c r="Q454" s="7">
        <f>VLOOKUP(A454,'New Data'!A:E,3,FALSE)</f>
        <v>27</v>
      </c>
      <c r="R454" s="7" t="str">
        <f>VLOOKUP(A454,'New Data'!A:E,4,FALSE)</f>
        <v>Nevada</v>
      </c>
      <c r="S454" s="9">
        <f>VLOOKUP(A454,'New Data'!A:E,5,FALSE)</f>
        <v>45101</v>
      </c>
      <c r="T454" s="10">
        <f t="shared" si="3"/>
        <v>707.5411032</v>
      </c>
      <c r="U454" s="11">
        <f t="shared" si="4"/>
        <v>0.002484690292</v>
      </c>
      <c r="V454" s="12">
        <f t="shared" si="5"/>
        <v>64.32191847</v>
      </c>
      <c r="W454" s="10">
        <f t="shared" si="6"/>
        <v>159.8200464</v>
      </c>
      <c r="X454" s="11">
        <f t="shared" si="7"/>
        <v>0.09090909091</v>
      </c>
      <c r="Y454" s="11"/>
    </row>
    <row r="455">
      <c r="A455" s="7" t="str">
        <f t="shared" si="1"/>
        <v>UODXL9048I</v>
      </c>
      <c r="B455" s="2" t="s">
        <v>964</v>
      </c>
      <c r="C455" s="7" t="s">
        <v>3156</v>
      </c>
      <c r="D455" s="7" t="str">
        <f t="shared" si="2"/>
        <v>320x50 </v>
      </c>
      <c r="E455" s="2" t="s">
        <v>966</v>
      </c>
      <c r="F455" s="2" t="s">
        <v>28</v>
      </c>
      <c r="G455" s="8" t="s">
        <v>967</v>
      </c>
      <c r="H455" s="2" t="s">
        <v>30</v>
      </c>
      <c r="I455" s="2" t="s">
        <v>31</v>
      </c>
      <c r="J455" s="2">
        <v>15322.0</v>
      </c>
      <c r="K455" s="2">
        <v>55.0</v>
      </c>
      <c r="L455" s="2">
        <v>6416.0</v>
      </c>
      <c r="M455" s="2">
        <v>14049.0</v>
      </c>
      <c r="N455" s="2">
        <v>5.0</v>
      </c>
      <c r="O455" s="3">
        <v>1850.464205</v>
      </c>
      <c r="P455" s="7" t="str">
        <f>VLOOKUP(A455,'New Data'!A:E,2,FALSE)</f>
        <v>Female</v>
      </c>
      <c r="Q455" s="7">
        <f>VLOOKUP(A455,'New Data'!A:E,3,FALSE)</f>
        <v>25</v>
      </c>
      <c r="R455" s="7" t="str">
        <f>VLOOKUP(A455,'New Data'!A:E,4,FALSE)</f>
        <v>New Jersey</v>
      </c>
      <c r="S455" s="9">
        <f>VLOOKUP(A455,'New Data'!A:E,5,FALSE)</f>
        <v>45073</v>
      </c>
      <c r="T455" s="10">
        <f t="shared" si="3"/>
        <v>370.092841</v>
      </c>
      <c r="U455" s="11">
        <f t="shared" si="4"/>
        <v>0.003589609712</v>
      </c>
      <c r="V455" s="12">
        <f t="shared" si="5"/>
        <v>33.64480373</v>
      </c>
      <c r="W455" s="10">
        <f t="shared" si="6"/>
        <v>120.7717142</v>
      </c>
      <c r="X455" s="11">
        <f t="shared" si="7"/>
        <v>0.09090909091</v>
      </c>
      <c r="Y455" s="11"/>
    </row>
    <row r="456">
      <c r="A456" s="7" t="str">
        <f t="shared" si="1"/>
        <v>UFEIC4685Q</v>
      </c>
      <c r="B456" s="2" t="s">
        <v>951</v>
      </c>
      <c r="C456" s="26" t="s">
        <v>3129</v>
      </c>
      <c r="D456" s="7" t="str">
        <f t="shared" si="2"/>
        <v>300x250 </v>
      </c>
      <c r="E456" s="2" t="s">
        <v>953</v>
      </c>
      <c r="F456" s="2" t="s">
        <v>28</v>
      </c>
      <c r="G456" s="8" t="s">
        <v>954</v>
      </c>
      <c r="H456" s="2" t="s">
        <v>48</v>
      </c>
      <c r="I456" s="2" t="s">
        <v>53</v>
      </c>
      <c r="J456" s="2">
        <v>99205.0</v>
      </c>
      <c r="K456" s="2">
        <v>230.0</v>
      </c>
      <c r="L456" s="2">
        <v>49240.0</v>
      </c>
      <c r="M456" s="2">
        <v>72687.0</v>
      </c>
      <c r="N456" s="2">
        <v>21.0</v>
      </c>
      <c r="O456" s="3">
        <v>6185.002486</v>
      </c>
      <c r="P456" s="7" t="str">
        <f>VLOOKUP(A456,'New Data'!A:E,2,FALSE)</f>
        <v>Female</v>
      </c>
      <c r="Q456" s="7">
        <f>VLOOKUP(A456,'New Data'!A:E,3,FALSE)</f>
        <v>23</v>
      </c>
      <c r="R456" s="7" t="str">
        <f>VLOOKUP(A456,'New Data'!A:E,4,FALSE)</f>
        <v>Hawaii</v>
      </c>
      <c r="S456" s="9">
        <f>VLOOKUP(A456,'New Data'!A:E,5,FALSE)</f>
        <v>45092</v>
      </c>
      <c r="T456" s="10">
        <f t="shared" si="3"/>
        <v>294.5239279</v>
      </c>
      <c r="U456" s="11">
        <f t="shared" si="4"/>
        <v>0.002318431531</v>
      </c>
      <c r="V456" s="12">
        <f t="shared" si="5"/>
        <v>26.89131516</v>
      </c>
      <c r="W456" s="10">
        <f t="shared" si="6"/>
        <v>62.34567296</v>
      </c>
      <c r="X456" s="11">
        <f t="shared" si="7"/>
        <v>0.09130434783</v>
      </c>
      <c r="Y456" s="11"/>
    </row>
    <row r="457">
      <c r="A457" s="7" t="str">
        <f t="shared" si="1"/>
        <v>LJRKT6242F</v>
      </c>
      <c r="B457" s="2" t="s">
        <v>955</v>
      </c>
      <c r="C457" s="7" t="s">
        <v>3156</v>
      </c>
      <c r="D457" s="7" t="str">
        <f t="shared" si="2"/>
        <v>320x50 </v>
      </c>
      <c r="E457" s="2" t="s">
        <v>957</v>
      </c>
      <c r="F457" s="2" t="s">
        <v>28</v>
      </c>
      <c r="G457" s="8" t="s">
        <v>334</v>
      </c>
      <c r="H457" s="2" t="s">
        <v>30</v>
      </c>
      <c r="I457" s="2" t="s">
        <v>31</v>
      </c>
      <c r="J457" s="2">
        <v>48947.0</v>
      </c>
      <c r="K457" s="2">
        <v>230.0</v>
      </c>
      <c r="L457" s="2">
        <v>32089.0</v>
      </c>
      <c r="M457" s="2">
        <v>45597.0</v>
      </c>
      <c r="N457" s="2">
        <v>21.0</v>
      </c>
      <c r="O457" s="3">
        <v>5702.290265</v>
      </c>
      <c r="P457" s="7" t="str">
        <f>VLOOKUP(A457,'New Data'!A:E,2,FALSE)</f>
        <v>Female</v>
      </c>
      <c r="Q457" s="7">
        <f>VLOOKUP(A457,'New Data'!A:E,3,FALSE)</f>
        <v>54</v>
      </c>
      <c r="R457" s="7" t="str">
        <f>VLOOKUP(A457,'New Data'!A:E,4,FALSE)</f>
        <v>New Jersey</v>
      </c>
      <c r="S457" s="9">
        <f>VLOOKUP(A457,'New Data'!A:E,5,FALSE)</f>
        <v>45137</v>
      </c>
      <c r="T457" s="10">
        <f t="shared" si="3"/>
        <v>271.5376317</v>
      </c>
      <c r="U457" s="11">
        <f t="shared" si="4"/>
        <v>0.0046989601</v>
      </c>
      <c r="V457" s="12">
        <f t="shared" si="5"/>
        <v>24.79256637</v>
      </c>
      <c r="W457" s="10">
        <f t="shared" si="6"/>
        <v>116.4992801</v>
      </c>
      <c r="X457" s="11">
        <f t="shared" si="7"/>
        <v>0.09130434783</v>
      </c>
      <c r="Y457" s="11"/>
    </row>
    <row r="458">
      <c r="A458" s="7" t="str">
        <f t="shared" si="1"/>
        <v>DUVJV0365K</v>
      </c>
      <c r="B458" s="2" t="s">
        <v>947</v>
      </c>
      <c r="C458" s="7" t="s">
        <v>3141</v>
      </c>
      <c r="D458" s="7" t="str">
        <f t="shared" si="2"/>
        <v>320x50 </v>
      </c>
      <c r="E458" s="2" t="s">
        <v>949</v>
      </c>
      <c r="F458" s="2" t="s">
        <v>41</v>
      </c>
      <c r="G458" s="8" t="s">
        <v>950</v>
      </c>
      <c r="H458" s="2" t="s">
        <v>48</v>
      </c>
      <c r="I458" s="2" t="s">
        <v>31</v>
      </c>
      <c r="J458" s="2">
        <v>21962.0</v>
      </c>
      <c r="K458" s="2">
        <v>120.0</v>
      </c>
      <c r="L458" s="2">
        <v>10702.0</v>
      </c>
      <c r="M458" s="2">
        <v>21034.0</v>
      </c>
      <c r="N458" s="2">
        <v>11.0</v>
      </c>
      <c r="O458" s="3">
        <v>6404.003128</v>
      </c>
      <c r="P458" s="7" t="str">
        <f>VLOOKUP(A458,'New Data'!A:E,2,FALSE)</f>
        <v>Female</v>
      </c>
      <c r="Q458" s="7">
        <f>VLOOKUP(A458,'New Data'!A:E,3,FALSE)</f>
        <v>27</v>
      </c>
      <c r="R458" s="7" t="str">
        <f>VLOOKUP(A458,'New Data'!A:E,4,FALSE)</f>
        <v>New Mexico</v>
      </c>
      <c r="S458" s="9">
        <f>VLOOKUP(A458,'New Data'!A:E,5,FALSE)</f>
        <v>45247</v>
      </c>
      <c r="T458" s="10">
        <f t="shared" si="3"/>
        <v>582.1821025</v>
      </c>
      <c r="U458" s="11">
        <f t="shared" si="4"/>
        <v>0.005463983244</v>
      </c>
      <c r="V458" s="12">
        <f t="shared" si="5"/>
        <v>53.36669273</v>
      </c>
      <c r="W458" s="10">
        <f t="shared" si="6"/>
        <v>291.5947149</v>
      </c>
      <c r="X458" s="11">
        <f t="shared" si="7"/>
        <v>0.09166666667</v>
      </c>
      <c r="Y458" s="11"/>
    </row>
    <row r="459">
      <c r="A459" s="7" t="str">
        <f t="shared" si="1"/>
        <v>TXPGH7140K</v>
      </c>
      <c r="B459" s="2" t="s">
        <v>944</v>
      </c>
      <c r="C459" s="7" t="s">
        <v>3138</v>
      </c>
      <c r="D459" s="7" t="str">
        <f t="shared" si="2"/>
        <v>320x50 </v>
      </c>
      <c r="E459" s="2" t="s">
        <v>946</v>
      </c>
      <c r="F459" s="2" t="s">
        <v>28</v>
      </c>
      <c r="G459" s="8" t="s">
        <v>181</v>
      </c>
      <c r="H459" s="2" t="s">
        <v>30</v>
      </c>
      <c r="I459" s="2" t="s">
        <v>31</v>
      </c>
      <c r="J459" s="2">
        <v>31003.0</v>
      </c>
      <c r="K459" s="2">
        <v>87.0</v>
      </c>
      <c r="L459" s="2">
        <v>12591.0</v>
      </c>
      <c r="M459" s="2">
        <v>22656.0</v>
      </c>
      <c r="N459" s="2">
        <v>8.0</v>
      </c>
      <c r="O459" s="3">
        <v>2294.003778</v>
      </c>
      <c r="P459" s="7" t="str">
        <f>VLOOKUP(A459,'New Data'!A:E,2,FALSE)</f>
        <v>Female</v>
      </c>
      <c r="Q459" s="7">
        <f>VLOOKUP(A459,'New Data'!A:E,3,FALSE)</f>
        <v>25</v>
      </c>
      <c r="R459" s="7" t="str">
        <f>VLOOKUP(A459,'New Data'!A:E,4,FALSE)</f>
        <v>Vermont</v>
      </c>
      <c r="S459" s="9">
        <f>VLOOKUP(A459,'New Data'!A:E,5,FALSE)</f>
        <v>45210</v>
      </c>
      <c r="T459" s="10">
        <f t="shared" si="3"/>
        <v>286.7504723</v>
      </c>
      <c r="U459" s="11">
        <f t="shared" si="4"/>
        <v>0.002806180047</v>
      </c>
      <c r="V459" s="12">
        <f t="shared" si="5"/>
        <v>26.36785952</v>
      </c>
      <c r="W459" s="10">
        <f t="shared" si="6"/>
        <v>73.99296126</v>
      </c>
      <c r="X459" s="11">
        <f t="shared" si="7"/>
        <v>0.09195402299</v>
      </c>
      <c r="Y459" s="11"/>
    </row>
    <row r="460">
      <c r="A460" s="7" t="str">
        <f t="shared" si="1"/>
        <v>CUZSG1386K</v>
      </c>
      <c r="B460" s="2" t="s">
        <v>941</v>
      </c>
      <c r="C460" s="7" t="s">
        <v>459</v>
      </c>
      <c r="D460" s="7" t="str">
        <f t="shared" si="2"/>
        <v>320x50 </v>
      </c>
      <c r="E460" s="2" t="s">
        <v>943</v>
      </c>
      <c r="F460" s="2" t="s">
        <v>36</v>
      </c>
      <c r="G460" s="8" t="s">
        <v>157</v>
      </c>
      <c r="H460" s="2" t="s">
        <v>30</v>
      </c>
      <c r="I460" s="2" t="s">
        <v>31</v>
      </c>
      <c r="J460" s="2">
        <v>272509.0</v>
      </c>
      <c r="K460" s="2">
        <v>736.0</v>
      </c>
      <c r="L460" s="2">
        <v>89526.0</v>
      </c>
      <c r="M460" s="2">
        <v>237859.0</v>
      </c>
      <c r="N460" s="2">
        <v>69.0</v>
      </c>
      <c r="O460" s="3">
        <v>8168.347077</v>
      </c>
      <c r="P460" s="7" t="str">
        <f>VLOOKUP(A460,'New Data'!A:E,2,FALSE)</f>
        <v>Female</v>
      </c>
      <c r="Q460" s="7">
        <f>VLOOKUP(A460,'New Data'!A:E,3,FALSE)</f>
        <v>29</v>
      </c>
      <c r="R460" s="7" t="str">
        <f>VLOOKUP(A460,'New Data'!A:E,4,FALSE)</f>
        <v>Virginia</v>
      </c>
      <c r="S460" s="9">
        <f>VLOOKUP(A460,'New Data'!A:E,5,FALSE)</f>
        <v>45559</v>
      </c>
      <c r="T460" s="10">
        <f t="shared" si="3"/>
        <v>118.3818417</v>
      </c>
      <c r="U460" s="11">
        <f t="shared" si="4"/>
        <v>0.00270082823</v>
      </c>
      <c r="V460" s="12">
        <f t="shared" si="5"/>
        <v>11.09829766</v>
      </c>
      <c r="W460" s="10">
        <f t="shared" si="6"/>
        <v>29.97459562</v>
      </c>
      <c r="X460" s="11">
        <f t="shared" si="7"/>
        <v>0.09375</v>
      </c>
      <c r="Y460" s="11"/>
    </row>
    <row r="461">
      <c r="A461" s="7" t="str">
        <f t="shared" si="1"/>
        <v>PWPQP4253T</v>
      </c>
      <c r="B461" s="2" t="s">
        <v>938</v>
      </c>
      <c r="C461" s="7" t="s">
        <v>3167</v>
      </c>
      <c r="D461" s="7" t="str">
        <f t="shared" si="2"/>
        <v>320x50 </v>
      </c>
      <c r="E461" s="2" t="s">
        <v>940</v>
      </c>
      <c r="F461" s="2" t="s">
        <v>66</v>
      </c>
      <c r="G461" s="8" t="s">
        <v>449</v>
      </c>
      <c r="H461" s="2" t="s">
        <v>48</v>
      </c>
      <c r="I461" s="2" t="s">
        <v>31</v>
      </c>
      <c r="J461" s="2">
        <v>507889.0</v>
      </c>
      <c r="K461" s="2">
        <v>823.0</v>
      </c>
      <c r="L461" s="2">
        <v>176329.0</v>
      </c>
      <c r="M461" s="2">
        <v>450103.0</v>
      </c>
      <c r="N461" s="2">
        <v>78.0</v>
      </c>
      <c r="O461" s="3">
        <v>1440.745362</v>
      </c>
      <c r="P461" s="7" t="str">
        <f>VLOOKUP(A461,'New Data'!A:E,2,FALSE)</f>
        <v>Female</v>
      </c>
      <c r="Q461" s="7">
        <f>VLOOKUP(A461,'New Data'!A:E,3,FALSE)</f>
        <v>56</v>
      </c>
      <c r="R461" s="7" t="str">
        <f>VLOOKUP(A461,'New Data'!A:E,4,FALSE)</f>
        <v>Louisiana</v>
      </c>
      <c r="S461" s="9">
        <f>VLOOKUP(A461,'New Data'!A:E,5,FALSE)</f>
        <v>45174</v>
      </c>
      <c r="T461" s="10">
        <f t="shared" si="3"/>
        <v>18.47109438</v>
      </c>
      <c r="U461" s="11">
        <f t="shared" si="4"/>
        <v>0.001620432811</v>
      </c>
      <c r="V461" s="12">
        <f t="shared" si="5"/>
        <v>1.750601898</v>
      </c>
      <c r="W461" s="10">
        <f t="shared" si="6"/>
        <v>2.836732755</v>
      </c>
      <c r="X461" s="11">
        <f t="shared" si="7"/>
        <v>0.09477521264</v>
      </c>
      <c r="Y461" s="11"/>
    </row>
    <row r="462">
      <c r="A462" s="7" t="str">
        <f t="shared" si="1"/>
        <v>FGJQD8833Y</v>
      </c>
      <c r="B462" s="2" t="s">
        <v>935</v>
      </c>
      <c r="C462" s="7" t="s">
        <v>3139</v>
      </c>
      <c r="D462" s="7" t="str">
        <f t="shared" si="2"/>
        <v>300x50 </v>
      </c>
      <c r="E462" s="2" t="s">
        <v>937</v>
      </c>
      <c r="F462" s="2" t="s">
        <v>28</v>
      </c>
      <c r="G462" s="8" t="s">
        <v>371</v>
      </c>
      <c r="H462" s="2" t="s">
        <v>30</v>
      </c>
      <c r="I462" s="2" t="s">
        <v>31</v>
      </c>
      <c r="J462" s="2">
        <v>53561.0</v>
      </c>
      <c r="K462" s="2">
        <v>147.0</v>
      </c>
      <c r="L462" s="2">
        <v>37063.0</v>
      </c>
      <c r="M462" s="2">
        <v>51480.0</v>
      </c>
      <c r="N462" s="2">
        <v>14.0</v>
      </c>
      <c r="O462" s="3">
        <v>2039.35506</v>
      </c>
      <c r="P462" s="7" t="str">
        <f>VLOOKUP(A462,'New Data'!A:E,2,FALSE)</f>
        <v>Male</v>
      </c>
      <c r="Q462" s="7">
        <f>VLOOKUP(A462,'New Data'!A:E,3,FALSE)</f>
        <v>22</v>
      </c>
      <c r="R462" s="7" t="str">
        <f>VLOOKUP(A462,'New Data'!A:E,4,FALSE)</f>
        <v>Colorado</v>
      </c>
      <c r="S462" s="9">
        <f>VLOOKUP(A462,'New Data'!A:E,5,FALSE)</f>
        <v>45493</v>
      </c>
      <c r="T462" s="10">
        <f t="shared" si="3"/>
        <v>145.6682186</v>
      </c>
      <c r="U462" s="11">
        <f t="shared" si="4"/>
        <v>0.002744534269</v>
      </c>
      <c r="V462" s="12">
        <f t="shared" si="5"/>
        <v>13.87316367</v>
      </c>
      <c r="W462" s="10">
        <f t="shared" si="6"/>
        <v>38.07537313</v>
      </c>
      <c r="X462" s="11">
        <f t="shared" si="7"/>
        <v>0.09523809524</v>
      </c>
      <c r="Y462" s="11"/>
    </row>
    <row r="463">
      <c r="A463" s="7" t="str">
        <f t="shared" si="1"/>
        <v>RTBFW6798E</v>
      </c>
      <c r="B463" s="2" t="s">
        <v>932</v>
      </c>
      <c r="C463" s="7" t="s">
        <v>3133</v>
      </c>
      <c r="D463" s="7" t="str">
        <f t="shared" si="2"/>
        <v>320x50 </v>
      </c>
      <c r="E463" s="2" t="s">
        <v>934</v>
      </c>
      <c r="F463" s="2" t="s">
        <v>36</v>
      </c>
      <c r="G463" s="8" t="s">
        <v>114</v>
      </c>
      <c r="H463" s="2" t="s">
        <v>71</v>
      </c>
      <c r="I463" s="2" t="s">
        <v>31</v>
      </c>
      <c r="J463" s="2">
        <v>51515.0</v>
      </c>
      <c r="K463" s="2">
        <v>144.0</v>
      </c>
      <c r="L463" s="2">
        <v>18304.0</v>
      </c>
      <c r="M463" s="2">
        <v>44891.0</v>
      </c>
      <c r="N463" s="2">
        <v>14.0</v>
      </c>
      <c r="O463" s="3">
        <v>2160.307325</v>
      </c>
      <c r="P463" s="7" t="str">
        <f>VLOOKUP(A463,'New Data'!A:E,2,FALSE)</f>
        <v>Male</v>
      </c>
      <c r="Q463" s="7">
        <f>VLOOKUP(A463,'New Data'!A:E,3,FALSE)</f>
        <v>19</v>
      </c>
      <c r="R463" s="7" t="str">
        <f>VLOOKUP(A463,'New Data'!A:E,4,FALSE)</f>
        <v>Alabama</v>
      </c>
      <c r="S463" s="9">
        <f>VLOOKUP(A463,'New Data'!A:E,5,FALSE)</f>
        <v>45125</v>
      </c>
      <c r="T463" s="10">
        <f t="shared" si="3"/>
        <v>154.3076661</v>
      </c>
      <c r="U463" s="11">
        <f t="shared" si="4"/>
        <v>0.002795302339</v>
      </c>
      <c r="V463" s="12">
        <f t="shared" si="5"/>
        <v>15.0021342</v>
      </c>
      <c r="W463" s="10">
        <f t="shared" si="6"/>
        <v>41.93550083</v>
      </c>
      <c r="X463" s="11">
        <f t="shared" si="7"/>
        <v>0.09722222222</v>
      </c>
      <c r="Y463" s="11"/>
    </row>
    <row r="464">
      <c r="A464" s="7" t="str">
        <f t="shared" si="1"/>
        <v>NKXQD8942M</v>
      </c>
      <c r="B464" s="2" t="s">
        <v>912</v>
      </c>
      <c r="C464" s="7" t="s">
        <v>3130</v>
      </c>
      <c r="D464" s="7" t="str">
        <f t="shared" si="2"/>
        <v>300x250 </v>
      </c>
      <c r="E464" s="2" t="s">
        <v>914</v>
      </c>
      <c r="F464" s="2" t="s">
        <v>41</v>
      </c>
      <c r="G464" s="8" t="s">
        <v>122</v>
      </c>
      <c r="H464" s="2" t="s">
        <v>48</v>
      </c>
      <c r="I464" s="2" t="s">
        <v>43</v>
      </c>
      <c r="J464" s="2">
        <v>17228.0</v>
      </c>
      <c r="K464" s="2">
        <v>30.0</v>
      </c>
      <c r="L464" s="2">
        <v>11116.0</v>
      </c>
      <c r="M464" s="2">
        <v>16044.0</v>
      </c>
      <c r="N464" s="2">
        <v>3.0</v>
      </c>
      <c r="O464" s="3">
        <v>1547.513459</v>
      </c>
      <c r="P464" s="7" t="str">
        <f>VLOOKUP(A464,'New Data'!A:E,2,FALSE)</f>
        <v>Female</v>
      </c>
      <c r="Q464" s="7">
        <f>VLOOKUP(A464,'New Data'!A:E,3,FALSE)</f>
        <v>36</v>
      </c>
      <c r="R464" s="7" t="str">
        <f>VLOOKUP(A464,'New Data'!A:E,4,FALSE)</f>
        <v>Texas</v>
      </c>
      <c r="S464" s="9">
        <f>VLOOKUP(A464,'New Data'!A:E,5,FALSE)</f>
        <v>45125</v>
      </c>
      <c r="T464" s="10">
        <f t="shared" si="3"/>
        <v>515.8378197</v>
      </c>
      <c r="U464" s="11">
        <f t="shared" si="4"/>
        <v>0.001741351289</v>
      </c>
      <c r="V464" s="12">
        <f t="shared" si="5"/>
        <v>51.58378197</v>
      </c>
      <c r="W464" s="10">
        <f t="shared" si="6"/>
        <v>89.8254852</v>
      </c>
      <c r="X464" s="11">
        <f t="shared" si="7"/>
        <v>0.1</v>
      </c>
      <c r="Y464" s="11"/>
    </row>
    <row r="465">
      <c r="A465" s="7" t="str">
        <f t="shared" si="1"/>
        <v>EBJLN4203Z</v>
      </c>
      <c r="B465" s="2" t="s">
        <v>925</v>
      </c>
      <c r="C465" s="7" t="s">
        <v>2202</v>
      </c>
      <c r="D465" s="7" t="str">
        <f t="shared" si="2"/>
        <v>300x250 </v>
      </c>
      <c r="E465" s="2" t="s">
        <v>927</v>
      </c>
      <c r="F465" s="2" t="s">
        <v>66</v>
      </c>
      <c r="G465" s="8" t="s">
        <v>928</v>
      </c>
      <c r="H465" s="2" t="s">
        <v>220</v>
      </c>
      <c r="I465" s="2" t="s">
        <v>31</v>
      </c>
      <c r="J465" s="2">
        <v>9149.0</v>
      </c>
      <c r="K465" s="2">
        <v>40.0</v>
      </c>
      <c r="L465" s="2">
        <v>4568.0</v>
      </c>
      <c r="M465" s="2">
        <v>8648.0</v>
      </c>
      <c r="N465" s="2">
        <v>4.0</v>
      </c>
      <c r="O465" s="3">
        <v>1758.098365</v>
      </c>
      <c r="P465" s="7" t="str">
        <f>VLOOKUP(A465,'New Data'!A:E,2,FALSE)</f>
        <v>Female</v>
      </c>
      <c r="Q465" s="7">
        <f>VLOOKUP(A465,'New Data'!A:E,3,FALSE)</f>
        <v>54</v>
      </c>
      <c r="R465" s="7" t="str">
        <f>VLOOKUP(A465,'New Data'!A:E,4,FALSE)</f>
        <v>Virginia</v>
      </c>
      <c r="S465" s="9">
        <f>VLOOKUP(A465,'New Data'!A:E,5,FALSE)</f>
        <v>45195</v>
      </c>
      <c r="T465" s="10">
        <f t="shared" si="3"/>
        <v>439.5245913</v>
      </c>
      <c r="U465" s="11">
        <f t="shared" si="4"/>
        <v>0.00437206252</v>
      </c>
      <c r="V465" s="12">
        <f t="shared" si="5"/>
        <v>43.95245913</v>
      </c>
      <c r="W465" s="10">
        <f t="shared" si="6"/>
        <v>192.1628992</v>
      </c>
      <c r="X465" s="11">
        <f t="shared" si="7"/>
        <v>0.1</v>
      </c>
      <c r="Y465" s="11"/>
    </row>
    <row r="466">
      <c r="A466" s="7" t="str">
        <f t="shared" si="1"/>
        <v>ZZDMK1526H</v>
      </c>
      <c r="B466" s="2" t="s">
        <v>899</v>
      </c>
      <c r="C466" s="7" t="s">
        <v>3166</v>
      </c>
      <c r="D466" s="7" t="str">
        <f t="shared" si="2"/>
        <v>300x250 </v>
      </c>
      <c r="E466" s="2" t="s">
        <v>901</v>
      </c>
      <c r="F466" s="2" t="s">
        <v>41</v>
      </c>
      <c r="G466" s="8" t="s">
        <v>93</v>
      </c>
      <c r="H466" s="2" t="s">
        <v>786</v>
      </c>
      <c r="I466" s="2" t="s">
        <v>53</v>
      </c>
      <c r="J466" s="2">
        <v>74426.0</v>
      </c>
      <c r="K466" s="2">
        <v>150.0</v>
      </c>
      <c r="L466" s="2">
        <v>39257.0</v>
      </c>
      <c r="M466" s="2">
        <v>67151.0</v>
      </c>
      <c r="N466" s="2">
        <v>15.0</v>
      </c>
      <c r="O466" s="3">
        <v>1519.596552</v>
      </c>
      <c r="P466" s="7" t="str">
        <f>VLOOKUP(A466,'New Data'!A:E,2,FALSE)</f>
        <v>Male</v>
      </c>
      <c r="Q466" s="7">
        <f>VLOOKUP(A466,'New Data'!A:E,3,FALSE)</f>
        <v>39</v>
      </c>
      <c r="R466" s="7" t="str">
        <f>VLOOKUP(A466,'New Data'!A:E,4,FALSE)</f>
        <v>Oklahoma</v>
      </c>
      <c r="S466" s="9">
        <f>VLOOKUP(A466,'New Data'!A:E,5,FALSE)</f>
        <v>45149</v>
      </c>
      <c r="T466" s="10">
        <f t="shared" si="3"/>
        <v>101.3064368</v>
      </c>
      <c r="U466" s="11">
        <f t="shared" si="4"/>
        <v>0.002015424717</v>
      </c>
      <c r="V466" s="12">
        <f t="shared" si="5"/>
        <v>10.13064368</v>
      </c>
      <c r="W466" s="10">
        <f t="shared" si="6"/>
        <v>20.41754967</v>
      </c>
      <c r="X466" s="11">
        <f t="shared" si="7"/>
        <v>0.1</v>
      </c>
      <c r="Y466" s="11"/>
    </row>
    <row r="467">
      <c r="A467" s="7" t="str">
        <f t="shared" si="1"/>
        <v>AFMSM7834H</v>
      </c>
      <c r="B467" s="2" t="s">
        <v>880</v>
      </c>
      <c r="C467" s="2" t="s">
        <v>923</v>
      </c>
      <c r="D467" s="7" t="str">
        <f t="shared" si="2"/>
        <v>300x250 </v>
      </c>
      <c r="E467" s="2" t="s">
        <v>882</v>
      </c>
      <c r="F467" s="2" t="s">
        <v>36</v>
      </c>
      <c r="G467" s="8" t="s">
        <v>883</v>
      </c>
      <c r="H467" s="2" t="s">
        <v>30</v>
      </c>
      <c r="I467" s="2" t="s">
        <v>53</v>
      </c>
      <c r="J467" s="2">
        <v>16354.0</v>
      </c>
      <c r="K467" s="2">
        <v>40.0</v>
      </c>
      <c r="L467" s="2">
        <v>8061.0</v>
      </c>
      <c r="M467" s="2">
        <v>15667.0</v>
      </c>
      <c r="N467" s="2">
        <v>4.0</v>
      </c>
      <c r="O467" s="3">
        <v>1610.319977</v>
      </c>
      <c r="P467" s="7" t="str">
        <f>VLOOKUP(A467,'New Data'!A:E,2,FALSE)</f>
        <v>Male</v>
      </c>
      <c r="Q467" s="7">
        <f>VLOOKUP(A467,'New Data'!A:E,3,FALSE)</f>
        <v>59</v>
      </c>
      <c r="R467" s="7" t="str">
        <f>VLOOKUP(A467,'New Data'!A:E,4,FALSE)</f>
        <v>Montana</v>
      </c>
      <c r="S467" s="9">
        <f>VLOOKUP(A467,'New Data'!A:E,5,FALSE)</f>
        <v>45487</v>
      </c>
      <c r="T467" s="10">
        <f t="shared" si="3"/>
        <v>402.5799943</v>
      </c>
      <c r="U467" s="11">
        <f t="shared" si="4"/>
        <v>0.002445884799</v>
      </c>
      <c r="V467" s="12">
        <f t="shared" si="5"/>
        <v>40.25799943</v>
      </c>
      <c r="W467" s="10">
        <f t="shared" si="6"/>
        <v>98.46642882</v>
      </c>
      <c r="X467" s="11">
        <f t="shared" si="7"/>
        <v>0.1</v>
      </c>
      <c r="Y467" s="11"/>
    </row>
    <row r="468">
      <c r="A468" s="7" t="str">
        <f t="shared" si="1"/>
        <v>DBLTB3558S</v>
      </c>
      <c r="B468" s="2" t="s">
        <v>919</v>
      </c>
      <c r="C468" s="7" t="s">
        <v>3164</v>
      </c>
      <c r="D468" s="7" t="str">
        <f t="shared" si="2"/>
        <v>320x50 </v>
      </c>
      <c r="E468" s="2" t="s">
        <v>921</v>
      </c>
      <c r="F468" s="2" t="s">
        <v>36</v>
      </c>
      <c r="G468" s="8" t="s">
        <v>534</v>
      </c>
      <c r="H468" s="2" t="s">
        <v>71</v>
      </c>
      <c r="I468" s="2" t="s">
        <v>31</v>
      </c>
      <c r="J468" s="2">
        <v>16372.0</v>
      </c>
      <c r="K468" s="2">
        <v>90.0</v>
      </c>
      <c r="L468" s="2">
        <v>4731.0</v>
      </c>
      <c r="M468" s="2">
        <v>15332.0</v>
      </c>
      <c r="N468" s="2">
        <v>9.0</v>
      </c>
      <c r="O468" s="3">
        <v>1704.511123</v>
      </c>
      <c r="P468" s="7" t="str">
        <f>VLOOKUP(A468,'New Data'!A:E,2,FALSE)</f>
        <v>Male</v>
      </c>
      <c r="Q468" s="7">
        <f>VLOOKUP(A468,'New Data'!A:E,3,FALSE)</f>
        <v>64</v>
      </c>
      <c r="R468" s="7" t="str">
        <f>VLOOKUP(A468,'New Data'!A:E,4,FALSE)</f>
        <v>Utah</v>
      </c>
      <c r="S468" s="9">
        <f>VLOOKUP(A468,'New Data'!A:E,5,FALSE)</f>
        <v>45181</v>
      </c>
      <c r="T468" s="10">
        <f t="shared" si="3"/>
        <v>189.3901248</v>
      </c>
      <c r="U468" s="11">
        <f t="shared" si="4"/>
        <v>0.005497190325</v>
      </c>
      <c r="V468" s="12">
        <f t="shared" si="5"/>
        <v>18.93901248</v>
      </c>
      <c r="W468" s="10">
        <f t="shared" si="6"/>
        <v>104.1113562</v>
      </c>
      <c r="X468" s="11">
        <f t="shared" si="7"/>
        <v>0.1</v>
      </c>
      <c r="Y468" s="11"/>
    </row>
    <row r="469">
      <c r="A469" s="7" t="str">
        <f t="shared" si="1"/>
        <v>LLQYY4909B</v>
      </c>
      <c r="B469" s="2" t="s">
        <v>887</v>
      </c>
      <c r="C469" s="7" t="s">
        <v>3140</v>
      </c>
      <c r="D469" s="7" t="str">
        <f t="shared" si="2"/>
        <v>300x50 </v>
      </c>
      <c r="E469" s="2" t="s">
        <v>889</v>
      </c>
      <c r="F469" s="2" t="s">
        <v>36</v>
      </c>
      <c r="G469" s="8" t="s">
        <v>890</v>
      </c>
      <c r="H469" s="2" t="s">
        <v>62</v>
      </c>
      <c r="I469" s="2" t="s">
        <v>31</v>
      </c>
      <c r="J469" s="2">
        <v>7531.0</v>
      </c>
      <c r="K469" s="2">
        <v>10.0</v>
      </c>
      <c r="L469" s="2">
        <v>3059.0</v>
      </c>
      <c r="M469" s="2">
        <v>6523.0</v>
      </c>
      <c r="N469" s="2">
        <v>1.0</v>
      </c>
      <c r="O469" s="3">
        <v>1937.058388</v>
      </c>
      <c r="P469" s="7" t="str">
        <f>VLOOKUP(A469,'New Data'!A:E,2,FALSE)</f>
        <v>Female</v>
      </c>
      <c r="Q469" s="7">
        <f>VLOOKUP(A469,'New Data'!A:E,3,FALSE)</f>
        <v>36</v>
      </c>
      <c r="R469" s="7" t="str">
        <f>VLOOKUP(A469,'New Data'!A:E,4,FALSE)</f>
        <v>New York</v>
      </c>
      <c r="S469" s="9">
        <f>VLOOKUP(A469,'New Data'!A:E,5,FALSE)</f>
        <v>45332</v>
      </c>
      <c r="T469" s="10">
        <f t="shared" si="3"/>
        <v>1937.058388</v>
      </c>
      <c r="U469" s="11">
        <f t="shared" si="4"/>
        <v>0.001327844908</v>
      </c>
      <c r="V469" s="12">
        <f t="shared" si="5"/>
        <v>193.7058388</v>
      </c>
      <c r="W469" s="10">
        <f t="shared" si="6"/>
        <v>257.2113116</v>
      </c>
      <c r="X469" s="11">
        <f t="shared" si="7"/>
        <v>0.1</v>
      </c>
      <c r="Y469" s="11"/>
    </row>
    <row r="470">
      <c r="A470" s="7" t="str">
        <f t="shared" si="1"/>
        <v>SYCWI6055B</v>
      </c>
      <c r="B470" s="2" t="s">
        <v>849</v>
      </c>
      <c r="C470" s="7" t="s">
        <v>459</v>
      </c>
      <c r="D470" s="7" t="str">
        <f t="shared" si="2"/>
        <v>300x250 </v>
      </c>
      <c r="E470" s="2" t="s">
        <v>851</v>
      </c>
      <c r="F470" s="2" t="s">
        <v>36</v>
      </c>
      <c r="G470" s="8" t="s">
        <v>181</v>
      </c>
      <c r="H470" s="2" t="s">
        <v>48</v>
      </c>
      <c r="I470" s="2" t="s">
        <v>31</v>
      </c>
      <c r="J470" s="2">
        <v>7540.0</v>
      </c>
      <c r="K470" s="2">
        <v>10.0</v>
      </c>
      <c r="L470" s="2">
        <v>1475.0</v>
      </c>
      <c r="M470" s="2">
        <v>2054.0</v>
      </c>
      <c r="N470" s="2">
        <v>1.0</v>
      </c>
      <c r="O470" s="3">
        <v>1713.978863</v>
      </c>
      <c r="P470" s="7" t="str">
        <f>VLOOKUP(A470,'New Data'!A:E,2,FALSE)</f>
        <v>Female</v>
      </c>
      <c r="Q470" s="7">
        <f>VLOOKUP(A470,'New Data'!A:E,3,FALSE)</f>
        <v>41</v>
      </c>
      <c r="R470" s="7" t="str">
        <f>VLOOKUP(A470,'New Data'!A:E,4,FALSE)</f>
        <v>Arkansas</v>
      </c>
      <c r="S470" s="9">
        <f>VLOOKUP(A470,'New Data'!A:E,5,FALSE)</f>
        <v>45499</v>
      </c>
      <c r="T470" s="10">
        <f t="shared" si="3"/>
        <v>1713.978863</v>
      </c>
      <c r="U470" s="11">
        <f t="shared" si="4"/>
        <v>0.001326259947</v>
      </c>
      <c r="V470" s="12">
        <f t="shared" si="5"/>
        <v>171.3978863</v>
      </c>
      <c r="W470" s="10">
        <f t="shared" si="6"/>
        <v>227.3181516</v>
      </c>
      <c r="X470" s="11">
        <f t="shared" si="7"/>
        <v>0.1</v>
      </c>
      <c r="Y470" s="11"/>
    </row>
    <row r="471">
      <c r="A471" s="7" t="str">
        <f t="shared" si="1"/>
        <v>KNJHG4959G</v>
      </c>
      <c r="B471" s="2" t="s">
        <v>891</v>
      </c>
      <c r="C471" s="7" t="s">
        <v>3129</v>
      </c>
      <c r="D471" s="7" t="str">
        <f t="shared" si="2"/>
        <v>320x50 </v>
      </c>
      <c r="E471" s="2" t="s">
        <v>893</v>
      </c>
      <c r="F471" s="2" t="s">
        <v>36</v>
      </c>
      <c r="G471" s="8" t="s">
        <v>894</v>
      </c>
      <c r="H471" s="2" t="s">
        <v>48</v>
      </c>
      <c r="I471" s="2" t="s">
        <v>31</v>
      </c>
      <c r="J471" s="2">
        <v>7769.0</v>
      </c>
      <c r="K471" s="2">
        <v>10.0</v>
      </c>
      <c r="L471" s="2">
        <v>3152.0</v>
      </c>
      <c r="M471" s="2">
        <v>6464.0</v>
      </c>
      <c r="N471" s="2">
        <v>1.0</v>
      </c>
      <c r="O471" s="3">
        <v>5603.048132</v>
      </c>
      <c r="P471" s="7" t="str">
        <f>VLOOKUP(A471,'New Data'!A:E,2,FALSE)</f>
        <v>Female</v>
      </c>
      <c r="Q471" s="7">
        <f>VLOOKUP(A471,'New Data'!A:E,3,FALSE)</f>
        <v>64</v>
      </c>
      <c r="R471" s="7" t="str">
        <f>VLOOKUP(A471,'New Data'!A:E,4,FALSE)</f>
        <v>North Carolina</v>
      </c>
      <c r="S471" s="9">
        <f>VLOOKUP(A471,'New Data'!A:E,5,FALSE)</f>
        <v>45374</v>
      </c>
      <c r="T471" s="10">
        <f t="shared" si="3"/>
        <v>5603.048132</v>
      </c>
      <c r="U471" s="11">
        <f t="shared" si="4"/>
        <v>0.001287166946</v>
      </c>
      <c r="V471" s="12">
        <f t="shared" si="5"/>
        <v>560.3048132</v>
      </c>
      <c r="W471" s="10">
        <f t="shared" si="6"/>
        <v>721.205835</v>
      </c>
      <c r="X471" s="11">
        <f t="shared" si="7"/>
        <v>0.1</v>
      </c>
      <c r="Y471" s="11"/>
    </row>
    <row r="472">
      <c r="A472" s="7" t="str">
        <f t="shared" si="1"/>
        <v>EDGHK7447A</v>
      </c>
      <c r="B472" s="2" t="s">
        <v>1105</v>
      </c>
      <c r="C472" s="7" t="s">
        <v>3159</v>
      </c>
      <c r="D472" s="7" t="str">
        <f t="shared" si="2"/>
        <v>300x250 </v>
      </c>
      <c r="E472" s="2" t="s">
        <v>1107</v>
      </c>
      <c r="F472" s="2" t="s">
        <v>28</v>
      </c>
      <c r="G472" s="8" t="s">
        <v>449</v>
      </c>
      <c r="H472" s="2" t="s">
        <v>30</v>
      </c>
      <c r="I472" s="2" t="s">
        <v>53</v>
      </c>
      <c r="J472" s="2">
        <v>74164.0</v>
      </c>
      <c r="K472" s="2">
        <v>241.0</v>
      </c>
      <c r="L472" s="2">
        <v>25104.0</v>
      </c>
      <c r="M472" s="2">
        <v>61242.0</v>
      </c>
      <c r="N472" s="2">
        <v>19.0</v>
      </c>
      <c r="O472" s="3">
        <v>1902.301443</v>
      </c>
      <c r="P472" s="7" t="str">
        <f>VLOOKUP(A472,'New Data'!A:E,2,FALSE)</f>
        <v>Male</v>
      </c>
      <c r="Q472" s="7">
        <f>VLOOKUP(A472,'New Data'!A:E,3,FALSE)</f>
        <v>40</v>
      </c>
      <c r="R472" s="7" t="str">
        <f>VLOOKUP(A472,'New Data'!A:E,4,FALSE)</f>
        <v>Oregon</v>
      </c>
      <c r="S472" s="9">
        <f>VLOOKUP(A472,'New Data'!A:E,5,FALSE)</f>
        <v>45117</v>
      </c>
      <c r="T472" s="10">
        <f t="shared" si="3"/>
        <v>100.1211286</v>
      </c>
      <c r="U472" s="11">
        <f t="shared" si="4"/>
        <v>0.00324955504</v>
      </c>
      <c r="V472" s="12">
        <f t="shared" si="5"/>
        <v>7.893366983</v>
      </c>
      <c r="W472" s="10">
        <f t="shared" si="6"/>
        <v>25.64993046</v>
      </c>
      <c r="X472" s="11">
        <f t="shared" si="7"/>
        <v>0.07883817427</v>
      </c>
      <c r="Y472" s="11"/>
    </row>
    <row r="473">
      <c r="A473" s="7" t="str">
        <f t="shared" si="1"/>
        <v>XTHAC0632A</v>
      </c>
      <c r="B473" s="2" t="s">
        <v>852</v>
      </c>
      <c r="C473" s="7" t="s">
        <v>3146</v>
      </c>
      <c r="D473" s="7" t="str">
        <f t="shared" si="2"/>
        <v>300x250 </v>
      </c>
      <c r="E473" s="2" t="s">
        <v>854</v>
      </c>
      <c r="F473" s="2" t="s">
        <v>36</v>
      </c>
      <c r="G473" s="8" t="s">
        <v>275</v>
      </c>
      <c r="H473" s="2" t="s">
        <v>30</v>
      </c>
      <c r="I473" s="2" t="s">
        <v>31</v>
      </c>
      <c r="J473" s="2">
        <v>7862.0</v>
      </c>
      <c r="K473" s="2">
        <v>20.0</v>
      </c>
      <c r="L473" s="2">
        <v>2152.0</v>
      </c>
      <c r="M473" s="2">
        <v>6039.0</v>
      </c>
      <c r="N473" s="2">
        <v>2.0</v>
      </c>
      <c r="O473" s="3">
        <v>6506.433687</v>
      </c>
      <c r="P473" s="7" t="str">
        <f>VLOOKUP(A473,'New Data'!A:E,2,FALSE)</f>
        <v>Male</v>
      </c>
      <c r="Q473" s="7">
        <f>VLOOKUP(A473,'New Data'!A:E,3,FALSE)</f>
        <v>29</v>
      </c>
      <c r="R473" s="7" t="str">
        <f>VLOOKUP(A473,'New Data'!A:E,4,FALSE)</f>
        <v>Arkansas</v>
      </c>
      <c r="S473" s="9">
        <f>VLOOKUP(A473,'New Data'!A:E,5,FALSE)</f>
        <v>45039</v>
      </c>
      <c r="T473" s="10">
        <f t="shared" si="3"/>
        <v>3253.216844</v>
      </c>
      <c r="U473" s="11">
        <f t="shared" si="4"/>
        <v>0.002543881964</v>
      </c>
      <c r="V473" s="12">
        <f t="shared" si="5"/>
        <v>325.3216844</v>
      </c>
      <c r="W473" s="10">
        <f t="shared" si="6"/>
        <v>827.5799653</v>
      </c>
      <c r="X473" s="11">
        <f t="shared" si="7"/>
        <v>0.1</v>
      </c>
      <c r="Y473" s="11"/>
    </row>
    <row r="474">
      <c r="A474" s="7" t="str">
        <f t="shared" si="1"/>
        <v>IXQEK3844N</v>
      </c>
      <c r="B474" s="2" t="s">
        <v>862</v>
      </c>
      <c r="C474" s="7" t="s">
        <v>3134</v>
      </c>
      <c r="D474" s="7" t="str">
        <f t="shared" si="2"/>
        <v>300x250 </v>
      </c>
      <c r="E474" s="2" t="s">
        <v>864</v>
      </c>
      <c r="F474" s="2" t="s">
        <v>66</v>
      </c>
      <c r="G474" s="8" t="s">
        <v>838</v>
      </c>
      <c r="H474" s="2" t="s">
        <v>48</v>
      </c>
      <c r="I474" s="2" t="s">
        <v>31</v>
      </c>
      <c r="J474" s="2">
        <v>8420.0</v>
      </c>
      <c r="K474" s="2">
        <v>80.0</v>
      </c>
      <c r="L474" s="2">
        <v>4430.0</v>
      </c>
      <c r="M474" s="2">
        <v>7869.0</v>
      </c>
      <c r="N474" s="2">
        <v>8.0</v>
      </c>
      <c r="O474" s="3">
        <v>5184.585424</v>
      </c>
      <c r="P474" s="7" t="str">
        <f>VLOOKUP(A474,'New Data'!A:E,2,FALSE)</f>
        <v>Male</v>
      </c>
      <c r="Q474" s="7">
        <f>VLOOKUP(A474,'New Data'!A:E,3,FALSE)</f>
        <v>18</v>
      </c>
      <c r="R474" s="7" t="str">
        <f>VLOOKUP(A474,'New Data'!A:E,4,FALSE)</f>
        <v>Indiana</v>
      </c>
      <c r="S474" s="9">
        <f>VLOOKUP(A474,'New Data'!A:E,5,FALSE)</f>
        <v>45508</v>
      </c>
      <c r="T474" s="10">
        <f t="shared" si="3"/>
        <v>648.073178</v>
      </c>
      <c r="U474" s="11">
        <f t="shared" si="4"/>
        <v>0.009501187648</v>
      </c>
      <c r="V474" s="12">
        <f t="shared" si="5"/>
        <v>64.8073178</v>
      </c>
      <c r="W474" s="10">
        <f t="shared" si="6"/>
        <v>615.7464874</v>
      </c>
      <c r="X474" s="11">
        <f t="shared" si="7"/>
        <v>0.1</v>
      </c>
      <c r="Y474" s="11"/>
    </row>
    <row r="475">
      <c r="A475" s="7" t="str">
        <f t="shared" si="1"/>
        <v>HTPDW1024C</v>
      </c>
      <c r="B475" s="2" t="s">
        <v>842</v>
      </c>
      <c r="C475" s="26" t="s">
        <v>3129</v>
      </c>
      <c r="D475" s="7" t="str">
        <f t="shared" si="2"/>
        <v>300x250 </v>
      </c>
      <c r="E475" s="2" t="s">
        <v>844</v>
      </c>
      <c r="F475" s="2" t="s">
        <v>36</v>
      </c>
      <c r="G475" s="8" t="s">
        <v>845</v>
      </c>
      <c r="H475" s="2" t="s">
        <v>139</v>
      </c>
      <c r="I475" s="2" t="s">
        <v>31</v>
      </c>
      <c r="J475" s="2">
        <v>8000.0</v>
      </c>
      <c r="K475" s="2">
        <v>10.0</v>
      </c>
      <c r="L475" s="2">
        <v>4400.0</v>
      </c>
      <c r="M475" s="2">
        <v>6379.0</v>
      </c>
      <c r="N475" s="2">
        <v>1.0</v>
      </c>
      <c r="O475" s="3">
        <v>6159.366902</v>
      </c>
      <c r="P475" s="7" t="str">
        <f>VLOOKUP(A475,'New Data'!A:E,2,FALSE)</f>
        <v>Male</v>
      </c>
      <c r="Q475" s="7">
        <f>VLOOKUP(A475,'New Data'!A:E,3,FALSE)</f>
        <v>39</v>
      </c>
      <c r="R475" s="7" t="str">
        <f>VLOOKUP(A475,'New Data'!A:E,4,FALSE)</f>
        <v>Alabama</v>
      </c>
      <c r="S475" s="9">
        <f>VLOOKUP(A475,'New Data'!A:E,5,FALSE)</f>
        <v>45224</v>
      </c>
      <c r="T475" s="10">
        <f t="shared" si="3"/>
        <v>6159.366902</v>
      </c>
      <c r="U475" s="11">
        <f t="shared" si="4"/>
        <v>0.00125</v>
      </c>
      <c r="V475" s="12">
        <f t="shared" si="5"/>
        <v>615.9366902</v>
      </c>
      <c r="W475" s="10">
        <f t="shared" si="6"/>
        <v>769.9208628</v>
      </c>
      <c r="X475" s="11">
        <f t="shared" si="7"/>
        <v>0.1</v>
      </c>
      <c r="Y475" s="11"/>
    </row>
    <row r="476">
      <c r="A476" s="7" t="str">
        <f t="shared" si="1"/>
        <v>DUSFZ5266A</v>
      </c>
      <c r="B476" s="2" t="s">
        <v>865</v>
      </c>
      <c r="C476" s="26" t="s">
        <v>3129</v>
      </c>
      <c r="D476" s="7" t="str">
        <f t="shared" si="2"/>
        <v>320x50 </v>
      </c>
      <c r="E476" s="2" t="s">
        <v>382</v>
      </c>
      <c r="F476" s="2" t="s">
        <v>36</v>
      </c>
      <c r="G476" s="8" t="s">
        <v>867</v>
      </c>
      <c r="H476" s="2" t="s">
        <v>30</v>
      </c>
      <c r="I476" s="2" t="s">
        <v>31</v>
      </c>
      <c r="J476" s="2">
        <v>8068.0</v>
      </c>
      <c r="K476" s="2">
        <v>10.0</v>
      </c>
      <c r="L476" s="2">
        <v>5545.0</v>
      </c>
      <c r="M476" s="2">
        <v>7554.0</v>
      </c>
      <c r="N476" s="2">
        <v>1.0</v>
      </c>
      <c r="O476" s="3">
        <v>5995.041002</v>
      </c>
      <c r="P476" s="7" t="str">
        <f>VLOOKUP(A476,'New Data'!A:E,2,FALSE)</f>
        <v>Female</v>
      </c>
      <c r="Q476" s="7">
        <f>VLOOKUP(A476,'New Data'!A:E,3,FALSE)</f>
        <v>58</v>
      </c>
      <c r="R476" s="7" t="str">
        <f>VLOOKUP(A476,'New Data'!A:E,4,FALSE)</f>
        <v>Kentucky</v>
      </c>
      <c r="S476" s="9">
        <f>VLOOKUP(A476,'New Data'!A:E,5,FALSE)</f>
        <v>45457</v>
      </c>
      <c r="T476" s="10">
        <f t="shared" si="3"/>
        <v>5995.041002</v>
      </c>
      <c r="U476" s="11">
        <f t="shared" si="4"/>
        <v>0.001239464551</v>
      </c>
      <c r="V476" s="12">
        <f t="shared" si="5"/>
        <v>599.5041002</v>
      </c>
      <c r="W476" s="10">
        <f t="shared" si="6"/>
        <v>743.0640806</v>
      </c>
      <c r="X476" s="11">
        <f t="shared" si="7"/>
        <v>0.1</v>
      </c>
      <c r="Y476" s="11"/>
    </row>
    <row r="477">
      <c r="A477" s="7" t="str">
        <f t="shared" si="1"/>
        <v>KUEOV3059A</v>
      </c>
      <c r="B477" s="2" t="s">
        <v>868</v>
      </c>
      <c r="C477" s="7" t="s">
        <v>3148</v>
      </c>
      <c r="D477" s="7" t="str">
        <f t="shared" si="2"/>
        <v>320x50 </v>
      </c>
      <c r="E477" s="2" t="s">
        <v>870</v>
      </c>
      <c r="F477" s="2" t="s">
        <v>36</v>
      </c>
      <c r="G477" s="8" t="s">
        <v>871</v>
      </c>
      <c r="H477" s="2" t="s">
        <v>30</v>
      </c>
      <c r="I477" s="2" t="s">
        <v>31</v>
      </c>
      <c r="J477" s="2">
        <v>43327.0</v>
      </c>
      <c r="K477" s="2">
        <v>140.0</v>
      </c>
      <c r="L477" s="2">
        <v>4689.0</v>
      </c>
      <c r="M477" s="2">
        <v>31363.0</v>
      </c>
      <c r="N477" s="2">
        <v>14.0</v>
      </c>
      <c r="O477" s="3">
        <v>4554.876884</v>
      </c>
      <c r="P477" s="7" t="str">
        <f>VLOOKUP(A477,'New Data'!A:E,2,FALSE)</f>
        <v>Male</v>
      </c>
      <c r="Q477" s="7">
        <f>VLOOKUP(A477,'New Data'!A:E,3,FALSE)</f>
        <v>64</v>
      </c>
      <c r="R477" s="7" t="str">
        <f>VLOOKUP(A477,'New Data'!A:E,4,FALSE)</f>
        <v>Kentucky</v>
      </c>
      <c r="S477" s="9">
        <f>VLOOKUP(A477,'New Data'!A:E,5,FALSE)</f>
        <v>45548</v>
      </c>
      <c r="T477" s="10">
        <f t="shared" si="3"/>
        <v>325.3483489</v>
      </c>
      <c r="U477" s="11">
        <f t="shared" si="4"/>
        <v>0.003231241489</v>
      </c>
      <c r="V477" s="12">
        <f t="shared" si="5"/>
        <v>32.53483489</v>
      </c>
      <c r="W477" s="10">
        <f t="shared" si="6"/>
        <v>105.1279083</v>
      </c>
      <c r="X477" s="11">
        <f t="shared" si="7"/>
        <v>0.1</v>
      </c>
      <c r="Y477" s="11"/>
    </row>
    <row r="478">
      <c r="A478" s="7" t="str">
        <f t="shared" si="1"/>
        <v>YHBPW3142T</v>
      </c>
      <c r="B478" s="2" t="s">
        <v>884</v>
      </c>
      <c r="C478" s="7" t="s">
        <v>3162</v>
      </c>
      <c r="D478" s="7" t="str">
        <f t="shared" si="2"/>
        <v>320x50 </v>
      </c>
      <c r="E478" s="2" t="s">
        <v>886</v>
      </c>
      <c r="F478" s="2" t="s">
        <v>41</v>
      </c>
      <c r="G478" s="8" t="s">
        <v>211</v>
      </c>
      <c r="H478" s="2" t="s">
        <v>30</v>
      </c>
      <c r="I478" s="2" t="s">
        <v>31</v>
      </c>
      <c r="J478" s="2">
        <v>9515.0</v>
      </c>
      <c r="K478" s="2">
        <v>30.0</v>
      </c>
      <c r="L478" s="2">
        <v>6169.0</v>
      </c>
      <c r="M478" s="2">
        <v>9138.0</v>
      </c>
      <c r="N478" s="2">
        <v>3.0</v>
      </c>
      <c r="O478" s="3">
        <v>5776.508186</v>
      </c>
      <c r="P478" s="7" t="str">
        <f>VLOOKUP(A478,'New Data'!A:E,2,FALSE)</f>
        <v>Female</v>
      </c>
      <c r="Q478" s="7">
        <f>VLOOKUP(A478,'New Data'!A:E,3,FALSE)</f>
        <v>43</v>
      </c>
      <c r="R478" s="7" t="str">
        <f>VLOOKUP(A478,'New Data'!A:E,4,FALSE)</f>
        <v>New Jersey</v>
      </c>
      <c r="S478" s="9">
        <f>VLOOKUP(A478,'New Data'!A:E,5,FALSE)</f>
        <v>44993</v>
      </c>
      <c r="T478" s="10">
        <f t="shared" si="3"/>
        <v>1925.502729</v>
      </c>
      <c r="U478" s="11">
        <f t="shared" si="4"/>
        <v>0.003152916448</v>
      </c>
      <c r="V478" s="12">
        <f t="shared" si="5"/>
        <v>192.5502729</v>
      </c>
      <c r="W478" s="10">
        <f t="shared" si="6"/>
        <v>607.0949223</v>
      </c>
      <c r="X478" s="11">
        <f t="shared" si="7"/>
        <v>0.1</v>
      </c>
      <c r="Y478" s="11"/>
    </row>
    <row r="479">
      <c r="A479" s="7" t="str">
        <f t="shared" si="1"/>
        <v>MIEKF7155T</v>
      </c>
      <c r="B479" s="2" t="s">
        <v>859</v>
      </c>
      <c r="C479" s="7" t="s">
        <v>3135</v>
      </c>
      <c r="D479" s="7" t="str">
        <f t="shared" si="2"/>
        <v>320x50 </v>
      </c>
      <c r="E479" s="2" t="s">
        <v>861</v>
      </c>
      <c r="F479" s="2" t="s">
        <v>66</v>
      </c>
      <c r="G479" s="8" t="s">
        <v>726</v>
      </c>
      <c r="H479" s="2" t="s">
        <v>71</v>
      </c>
      <c r="I479" s="2" t="s">
        <v>31</v>
      </c>
      <c r="J479" s="2">
        <v>149618.0</v>
      </c>
      <c r="K479" s="2">
        <v>260.0</v>
      </c>
      <c r="L479" s="2">
        <v>126031.0</v>
      </c>
      <c r="M479" s="2">
        <v>140596.0</v>
      </c>
      <c r="N479" s="2">
        <v>26.0</v>
      </c>
      <c r="O479" s="3">
        <v>6605.586158</v>
      </c>
      <c r="P479" s="7" t="str">
        <f>VLOOKUP(A479,'New Data'!A:E,2,FALSE)</f>
        <v>Male</v>
      </c>
      <c r="Q479" s="7">
        <f>VLOOKUP(A479,'New Data'!A:E,3,FALSE)</f>
        <v>43</v>
      </c>
      <c r="R479" s="7" t="str">
        <f>VLOOKUP(A479,'New Data'!A:E,4,FALSE)</f>
        <v>Connecticut</v>
      </c>
      <c r="S479" s="9">
        <f>VLOOKUP(A479,'New Data'!A:E,5,FALSE)</f>
        <v>45539</v>
      </c>
      <c r="T479" s="10">
        <f t="shared" si="3"/>
        <v>254.0610061</v>
      </c>
      <c r="U479" s="11">
        <f t="shared" si="4"/>
        <v>0.001737758826</v>
      </c>
      <c r="V479" s="12">
        <f t="shared" si="5"/>
        <v>25.40610061</v>
      </c>
      <c r="W479" s="10">
        <f t="shared" si="6"/>
        <v>44.14967556</v>
      </c>
      <c r="X479" s="11">
        <f t="shared" si="7"/>
        <v>0.1</v>
      </c>
      <c r="Y479" s="11"/>
    </row>
    <row r="480">
      <c r="A480" s="7" t="str">
        <f t="shared" si="1"/>
        <v>MDRXP7045D</v>
      </c>
      <c r="B480" s="2" t="s">
        <v>915</v>
      </c>
      <c r="C480" s="7" t="s">
        <v>459</v>
      </c>
      <c r="D480" s="7" t="str">
        <f t="shared" si="2"/>
        <v>320x50 </v>
      </c>
      <c r="E480" s="2" t="s">
        <v>917</v>
      </c>
      <c r="F480" s="2" t="s">
        <v>36</v>
      </c>
      <c r="G480" s="8" t="s">
        <v>918</v>
      </c>
      <c r="H480" s="2" t="s">
        <v>30</v>
      </c>
      <c r="I480" s="2" t="s">
        <v>31</v>
      </c>
      <c r="J480" s="2">
        <v>14890.0</v>
      </c>
      <c r="K480" s="2">
        <v>60.0</v>
      </c>
      <c r="L480" s="2">
        <v>6248.0</v>
      </c>
      <c r="M480" s="2">
        <v>11493.0</v>
      </c>
      <c r="N480" s="2">
        <v>6.0</v>
      </c>
      <c r="O480" s="3">
        <v>1982.416484</v>
      </c>
      <c r="P480" s="7" t="str">
        <f>VLOOKUP(A480,'New Data'!A:E,2,FALSE)</f>
        <v>Male</v>
      </c>
      <c r="Q480" s="7">
        <f>VLOOKUP(A480,'New Data'!A:E,3,FALSE)</f>
        <v>40</v>
      </c>
      <c r="R480" s="7" t="str">
        <f>VLOOKUP(A480,'New Data'!A:E,4,FALSE)</f>
        <v>Utah</v>
      </c>
      <c r="S480" s="9">
        <f>VLOOKUP(A480,'New Data'!A:E,5,FALSE)</f>
        <v>45092</v>
      </c>
      <c r="T480" s="10">
        <f t="shared" si="3"/>
        <v>330.4027473</v>
      </c>
      <c r="U480" s="11">
        <f t="shared" si="4"/>
        <v>0.004029550034</v>
      </c>
      <c r="V480" s="12">
        <f t="shared" si="5"/>
        <v>33.04027473</v>
      </c>
      <c r="W480" s="10">
        <f t="shared" si="6"/>
        <v>133.1374402</v>
      </c>
      <c r="X480" s="11">
        <f t="shared" si="7"/>
        <v>0.1</v>
      </c>
      <c r="Y480" s="11"/>
    </row>
    <row r="481">
      <c r="A481" s="7" t="str">
        <f t="shared" si="1"/>
        <v>UGXAX0803E</v>
      </c>
      <c r="B481" s="2" t="s">
        <v>872</v>
      </c>
      <c r="C481" s="7" t="s">
        <v>3144</v>
      </c>
      <c r="D481" s="7" t="str">
        <f t="shared" si="2"/>
        <v>300x250 </v>
      </c>
      <c r="E481" s="2" t="s">
        <v>874</v>
      </c>
      <c r="F481" s="2" t="s">
        <v>28</v>
      </c>
      <c r="G481" s="8" t="s">
        <v>875</v>
      </c>
      <c r="H481" s="2" t="s">
        <v>30</v>
      </c>
      <c r="I481" s="2" t="s">
        <v>31</v>
      </c>
      <c r="J481" s="2">
        <v>12391.0</v>
      </c>
      <c r="K481" s="2">
        <v>40.0</v>
      </c>
      <c r="L481" s="2">
        <v>5756.0</v>
      </c>
      <c r="M481" s="2">
        <v>11636.0</v>
      </c>
      <c r="N481" s="2">
        <v>4.0</v>
      </c>
      <c r="O481" s="3">
        <v>3069.123483</v>
      </c>
      <c r="P481" s="7" t="str">
        <f>VLOOKUP(A481,'New Data'!A:E,2,FALSE)</f>
        <v>Female</v>
      </c>
      <c r="Q481" s="7">
        <f>VLOOKUP(A481,'New Data'!A:E,3,FALSE)</f>
        <v>41</v>
      </c>
      <c r="R481" s="7" t="str">
        <f>VLOOKUP(A481,'New Data'!A:E,4,FALSE)</f>
        <v>Maine</v>
      </c>
      <c r="S481" s="9">
        <f>VLOOKUP(A481,'New Data'!A:E,5,FALSE)</f>
        <v>45117</v>
      </c>
      <c r="T481" s="10">
        <f t="shared" si="3"/>
        <v>767.2808708</v>
      </c>
      <c r="U481" s="11">
        <f t="shared" si="4"/>
        <v>0.003228149463</v>
      </c>
      <c r="V481" s="12">
        <f t="shared" si="5"/>
        <v>76.72808708</v>
      </c>
      <c r="W481" s="10">
        <f t="shared" si="6"/>
        <v>247.6897331</v>
      </c>
      <c r="X481" s="11">
        <f t="shared" si="7"/>
        <v>0.1</v>
      </c>
      <c r="Y481" s="11"/>
    </row>
    <row r="482">
      <c r="A482" s="7" t="str">
        <f t="shared" si="1"/>
        <v>DYYCQ3365N</v>
      </c>
      <c r="B482" s="2" t="s">
        <v>909</v>
      </c>
      <c r="C482" s="7" t="s">
        <v>2202</v>
      </c>
      <c r="D482" s="7" t="str">
        <f t="shared" si="2"/>
        <v>300x250 </v>
      </c>
      <c r="E482" s="2" t="s">
        <v>911</v>
      </c>
      <c r="F482" s="2" t="s">
        <v>66</v>
      </c>
      <c r="G482" s="8" t="s">
        <v>67</v>
      </c>
      <c r="H482" s="2" t="s">
        <v>71</v>
      </c>
      <c r="I482" s="2" t="s">
        <v>31</v>
      </c>
      <c r="J482" s="2">
        <v>8545.0</v>
      </c>
      <c r="K482" s="2">
        <v>20.0</v>
      </c>
      <c r="L482" s="2">
        <v>3454.0</v>
      </c>
      <c r="M482" s="2">
        <v>5510.0</v>
      </c>
      <c r="N482" s="2">
        <v>2.0</v>
      </c>
      <c r="O482" s="3">
        <v>2181.247949</v>
      </c>
      <c r="P482" s="7" t="str">
        <f>VLOOKUP(A482,'New Data'!A:E,2,FALSE)</f>
        <v>Male</v>
      </c>
      <c r="Q482" s="7">
        <f>VLOOKUP(A482,'New Data'!A:E,3,FALSE)</f>
        <v>62</v>
      </c>
      <c r="R482" s="7" t="str">
        <f>VLOOKUP(A482,'New Data'!A:E,4,FALSE)</f>
        <v>South Carolina</v>
      </c>
      <c r="S482" s="9">
        <f>VLOOKUP(A482,'New Data'!A:E,5,FALSE)</f>
        <v>44948</v>
      </c>
      <c r="T482" s="10">
        <f t="shared" si="3"/>
        <v>1090.623975</v>
      </c>
      <c r="U482" s="11">
        <f t="shared" si="4"/>
        <v>0.002340550029</v>
      </c>
      <c r="V482" s="12">
        <f t="shared" si="5"/>
        <v>109.0623975</v>
      </c>
      <c r="W482" s="10">
        <f t="shared" si="6"/>
        <v>255.2659975</v>
      </c>
      <c r="X482" s="11">
        <f t="shared" si="7"/>
        <v>0.1</v>
      </c>
      <c r="Y482" s="11"/>
    </row>
    <row r="483">
      <c r="A483" s="7" t="str">
        <f t="shared" si="1"/>
        <v>YJOKS4938A</v>
      </c>
      <c r="B483" s="2" t="s">
        <v>846</v>
      </c>
      <c r="C483" s="7" t="s">
        <v>3151</v>
      </c>
      <c r="D483" s="7" t="str">
        <f t="shared" si="2"/>
        <v>320x50 </v>
      </c>
      <c r="E483" s="2" t="s">
        <v>848</v>
      </c>
      <c r="F483" s="2" t="s">
        <v>28</v>
      </c>
      <c r="G483" s="8" t="s">
        <v>102</v>
      </c>
      <c r="H483" s="2" t="s">
        <v>30</v>
      </c>
      <c r="I483" s="2" t="s">
        <v>31</v>
      </c>
      <c r="J483" s="2">
        <v>33069.0</v>
      </c>
      <c r="K483" s="2">
        <v>140.0</v>
      </c>
      <c r="L483" s="2">
        <v>17744.0</v>
      </c>
      <c r="M483" s="2">
        <v>31192.0</v>
      </c>
      <c r="N483" s="2">
        <v>14.0</v>
      </c>
      <c r="O483" s="3">
        <v>1543.310611</v>
      </c>
      <c r="P483" s="7" t="str">
        <f>VLOOKUP(A483,'New Data'!A:E,2,FALSE)</f>
        <v>Female</v>
      </c>
      <c r="Q483" s="7">
        <f>VLOOKUP(A483,'New Data'!A:E,3,FALSE)</f>
        <v>49</v>
      </c>
      <c r="R483" s="7" t="str">
        <f>VLOOKUP(A483,'New Data'!A:E,4,FALSE)</f>
        <v>Alaska</v>
      </c>
      <c r="S483" s="9">
        <f>VLOOKUP(A483,'New Data'!A:E,5,FALSE)</f>
        <v>45092</v>
      </c>
      <c r="T483" s="10">
        <f t="shared" si="3"/>
        <v>110.2364722</v>
      </c>
      <c r="U483" s="11">
        <f t="shared" si="4"/>
        <v>0.004233572228</v>
      </c>
      <c r="V483" s="12">
        <f t="shared" si="5"/>
        <v>11.02364722</v>
      </c>
      <c r="W483" s="10">
        <f t="shared" si="6"/>
        <v>46.66940673</v>
      </c>
      <c r="X483" s="11">
        <f t="shared" si="7"/>
        <v>0.1</v>
      </c>
      <c r="Y483" s="11"/>
    </row>
    <row r="484">
      <c r="A484" s="7" t="str">
        <f t="shared" si="1"/>
        <v>DBWPR4771C</v>
      </c>
      <c r="B484" s="2" t="s">
        <v>876</v>
      </c>
      <c r="C484" s="7" t="s">
        <v>3161</v>
      </c>
      <c r="D484" s="7" t="str">
        <f t="shared" si="2"/>
        <v>320x50 </v>
      </c>
      <c r="E484" s="2" t="s">
        <v>878</v>
      </c>
      <c r="F484" s="2" t="s">
        <v>41</v>
      </c>
      <c r="G484" s="8" t="s">
        <v>879</v>
      </c>
      <c r="H484" s="2" t="s">
        <v>62</v>
      </c>
      <c r="I484" s="2" t="s">
        <v>31</v>
      </c>
      <c r="J484" s="2">
        <v>16137.0</v>
      </c>
      <c r="K484" s="2">
        <v>40.0</v>
      </c>
      <c r="L484" s="2">
        <v>7938.0</v>
      </c>
      <c r="M484" s="2">
        <v>14030.0</v>
      </c>
      <c r="N484" s="2">
        <v>4.0</v>
      </c>
      <c r="O484" s="3">
        <v>1835.048738</v>
      </c>
      <c r="P484" s="7" t="str">
        <f>VLOOKUP(A484,'New Data'!A:E,2,FALSE)</f>
        <v>Female</v>
      </c>
      <c r="Q484" s="7">
        <f>VLOOKUP(A484,'New Data'!A:E,3,FALSE)</f>
        <v>48</v>
      </c>
      <c r="R484" s="7" t="str">
        <f>VLOOKUP(A484,'New Data'!A:E,4,FALSE)</f>
        <v>Michigan</v>
      </c>
      <c r="S484" s="9">
        <f>VLOOKUP(A484,'New Data'!A:E,5,FALSE)</f>
        <v>45209</v>
      </c>
      <c r="T484" s="10">
        <f t="shared" si="3"/>
        <v>458.7621845</v>
      </c>
      <c r="U484" s="11">
        <f t="shared" si="4"/>
        <v>0.002478775485</v>
      </c>
      <c r="V484" s="12">
        <f t="shared" si="5"/>
        <v>45.87621845</v>
      </c>
      <c r="W484" s="10">
        <f t="shared" si="6"/>
        <v>113.7168456</v>
      </c>
      <c r="X484" s="11">
        <f t="shared" si="7"/>
        <v>0.1</v>
      </c>
      <c r="Y484" s="11"/>
    </row>
    <row r="485">
      <c r="A485" s="7" t="str">
        <f t="shared" si="1"/>
        <v>BOQOT3577K</v>
      </c>
      <c r="B485" s="2" t="s">
        <v>905</v>
      </c>
      <c r="C485" s="7" t="s">
        <v>3138</v>
      </c>
      <c r="D485" s="7" t="str">
        <f t="shared" si="2"/>
        <v>300x250 </v>
      </c>
      <c r="E485" s="2" t="s">
        <v>907</v>
      </c>
      <c r="F485" s="2" t="s">
        <v>36</v>
      </c>
      <c r="G485" s="8" t="s">
        <v>908</v>
      </c>
      <c r="H485" s="2" t="s">
        <v>48</v>
      </c>
      <c r="I485" s="2" t="s">
        <v>31</v>
      </c>
      <c r="J485" s="2">
        <v>7356.0</v>
      </c>
      <c r="K485" s="2">
        <v>10.0</v>
      </c>
      <c r="L485" s="2">
        <v>1588.0</v>
      </c>
      <c r="M485" s="2">
        <v>7088.0</v>
      </c>
      <c r="N485" s="2">
        <v>1.0</v>
      </c>
      <c r="O485" s="3">
        <v>1730.37357</v>
      </c>
      <c r="P485" s="7" t="str">
        <f>VLOOKUP(A485,'New Data'!A:E,2,FALSE)</f>
        <v>Male</v>
      </c>
      <c r="Q485" s="7">
        <f>VLOOKUP(A485,'New Data'!A:E,3,FALSE)</f>
        <v>33</v>
      </c>
      <c r="R485" s="7" t="str">
        <f>VLOOKUP(A485,'New Data'!A:E,4,FALSE)</f>
        <v>Rhode Island</v>
      </c>
      <c r="S485" s="9">
        <f>VLOOKUP(A485,'New Data'!A:E,5,FALSE)</f>
        <v>45105</v>
      </c>
      <c r="T485" s="10">
        <f t="shared" si="3"/>
        <v>1730.37357</v>
      </c>
      <c r="U485" s="11">
        <f t="shared" si="4"/>
        <v>0.001359434475</v>
      </c>
      <c r="V485" s="12">
        <f t="shared" si="5"/>
        <v>173.037357</v>
      </c>
      <c r="W485" s="10">
        <f t="shared" si="6"/>
        <v>235.2329486</v>
      </c>
      <c r="X485" s="11">
        <f t="shared" si="7"/>
        <v>0.1</v>
      </c>
      <c r="Y485" s="11"/>
    </row>
    <row r="486">
      <c r="A486" s="7" t="str">
        <f t="shared" si="1"/>
        <v>IQSSO8533H</v>
      </c>
      <c r="B486" s="2" t="s">
        <v>839</v>
      </c>
      <c r="C486" s="7" t="s">
        <v>3150</v>
      </c>
      <c r="D486" s="7" t="str">
        <f t="shared" si="2"/>
        <v>300x250 </v>
      </c>
      <c r="E486" s="2" t="s">
        <v>841</v>
      </c>
      <c r="F486" s="2" t="s">
        <v>41</v>
      </c>
      <c r="G486" s="8" t="s">
        <v>340</v>
      </c>
      <c r="H486" s="2" t="s">
        <v>48</v>
      </c>
      <c r="I486" s="2" t="s">
        <v>53</v>
      </c>
      <c r="J486" s="2">
        <v>69757.0</v>
      </c>
      <c r="K486" s="2">
        <v>199.0</v>
      </c>
      <c r="L486" s="2">
        <v>41258.0</v>
      </c>
      <c r="M486" s="2">
        <v>65374.0</v>
      </c>
      <c r="N486" s="2">
        <v>20.0</v>
      </c>
      <c r="O486" s="3">
        <v>1510.61532</v>
      </c>
      <c r="P486" s="7" t="str">
        <f>VLOOKUP(A486,'New Data'!A:E,2,FALSE)</f>
        <v>Female</v>
      </c>
      <c r="Q486" s="7">
        <f>VLOOKUP(A486,'New Data'!A:E,3,FALSE)</f>
        <v>42</v>
      </c>
      <c r="R486" s="7" t="str">
        <f>VLOOKUP(A486,'New Data'!A:E,4,FALSE)</f>
        <v>Kentucky</v>
      </c>
      <c r="S486" s="9">
        <f>VLOOKUP(A486,'New Data'!A:E,5,FALSE)</f>
        <v>45385</v>
      </c>
      <c r="T486" s="10">
        <f t="shared" si="3"/>
        <v>75.530766</v>
      </c>
      <c r="U486" s="11">
        <f t="shared" si="4"/>
        <v>0.002852760296</v>
      </c>
      <c r="V486" s="12">
        <f t="shared" si="5"/>
        <v>7.591031759</v>
      </c>
      <c r="W486" s="10">
        <f t="shared" si="6"/>
        <v>21.65539401</v>
      </c>
      <c r="X486" s="11">
        <f t="shared" si="7"/>
        <v>0.1005025126</v>
      </c>
      <c r="Y486" s="11"/>
    </row>
    <row r="487">
      <c r="A487" s="7" t="str">
        <f t="shared" si="1"/>
        <v>UJMXF0797L</v>
      </c>
      <c r="B487" s="2" t="s">
        <v>835</v>
      </c>
      <c r="C487" s="7" t="s">
        <v>3131</v>
      </c>
      <c r="D487" s="7" t="str">
        <f t="shared" si="2"/>
        <v>300x250 </v>
      </c>
      <c r="E487" s="2" t="s">
        <v>837</v>
      </c>
      <c r="F487" s="2" t="s">
        <v>41</v>
      </c>
      <c r="G487" s="8" t="s">
        <v>838</v>
      </c>
      <c r="H487" s="2" t="s">
        <v>48</v>
      </c>
      <c r="I487" s="2" t="s">
        <v>31</v>
      </c>
      <c r="J487" s="2">
        <v>16503.0</v>
      </c>
      <c r="K487" s="2">
        <v>69.0</v>
      </c>
      <c r="L487" s="2">
        <v>8595.0</v>
      </c>
      <c r="M487" s="2">
        <v>14466.0</v>
      </c>
      <c r="N487" s="2">
        <v>7.0</v>
      </c>
      <c r="O487" s="3">
        <v>5714.523867</v>
      </c>
      <c r="P487" s="7" t="str">
        <f>VLOOKUP(A487,'New Data'!A:E,2,FALSE)</f>
        <v>Male</v>
      </c>
      <c r="Q487" s="7">
        <f>VLOOKUP(A487,'New Data'!A:E,3,FALSE)</f>
        <v>34</v>
      </c>
      <c r="R487" s="7" t="str">
        <f>VLOOKUP(A487,'New Data'!A:E,4,FALSE)</f>
        <v>New Jersey</v>
      </c>
      <c r="S487" s="9">
        <f>VLOOKUP(A487,'New Data'!A:E,5,FALSE)</f>
        <v>45148</v>
      </c>
      <c r="T487" s="10">
        <f t="shared" si="3"/>
        <v>816.3605524</v>
      </c>
      <c r="U487" s="11">
        <f t="shared" si="4"/>
        <v>0.004181057989</v>
      </c>
      <c r="V487" s="12">
        <f t="shared" si="5"/>
        <v>82.81918648</v>
      </c>
      <c r="W487" s="10">
        <f t="shared" si="6"/>
        <v>346.2718213</v>
      </c>
      <c r="X487" s="11">
        <f t="shared" si="7"/>
        <v>0.1014492754</v>
      </c>
      <c r="Y487" s="11"/>
    </row>
    <row r="488">
      <c r="A488" s="7" t="str">
        <f t="shared" si="1"/>
        <v>YDFZL4760B</v>
      </c>
      <c r="B488" s="2" t="s">
        <v>829</v>
      </c>
      <c r="C488" s="26" t="s">
        <v>3129</v>
      </c>
      <c r="D488" s="7" t="str">
        <f t="shared" si="2"/>
        <v>300x250 </v>
      </c>
      <c r="E488" s="2" t="s">
        <v>831</v>
      </c>
      <c r="F488" s="2" t="s">
        <v>66</v>
      </c>
      <c r="G488" s="8" t="s">
        <v>165</v>
      </c>
      <c r="H488" s="2" t="s">
        <v>48</v>
      </c>
      <c r="I488" s="2" t="s">
        <v>43</v>
      </c>
      <c r="J488" s="2">
        <v>29323.0</v>
      </c>
      <c r="K488" s="2">
        <v>88.0</v>
      </c>
      <c r="L488" s="2">
        <v>13822.0</v>
      </c>
      <c r="M488" s="2">
        <v>26934.0</v>
      </c>
      <c r="N488" s="2">
        <v>9.0</v>
      </c>
      <c r="O488" s="3">
        <v>6096.045521</v>
      </c>
      <c r="P488" s="7" t="str">
        <f>VLOOKUP(A488,'New Data'!A:E,2,FALSE)</f>
        <v>Male</v>
      </c>
      <c r="Q488" s="7">
        <f>VLOOKUP(A488,'New Data'!A:E,3,FALSE)</f>
        <v>33</v>
      </c>
      <c r="R488" s="7" t="str">
        <f>VLOOKUP(A488,'New Data'!A:E,4,FALSE)</f>
        <v>Nebraska</v>
      </c>
      <c r="S488" s="9">
        <f>VLOOKUP(A488,'New Data'!A:E,5,FALSE)</f>
        <v>45381</v>
      </c>
      <c r="T488" s="10">
        <f t="shared" si="3"/>
        <v>677.3383912</v>
      </c>
      <c r="U488" s="11">
        <f t="shared" si="4"/>
        <v>0.003001057191</v>
      </c>
      <c r="V488" s="12">
        <f t="shared" si="5"/>
        <v>69.27324456</v>
      </c>
      <c r="W488" s="10">
        <f t="shared" si="6"/>
        <v>207.8929687</v>
      </c>
      <c r="X488" s="11">
        <f t="shared" si="7"/>
        <v>0.1022727273</v>
      </c>
      <c r="Y488" s="11"/>
    </row>
    <row r="489">
      <c r="A489" s="7" t="str">
        <f t="shared" si="1"/>
        <v>NWIPH6867Y</v>
      </c>
      <c r="B489" s="2" t="s">
        <v>826</v>
      </c>
      <c r="C489" s="7" t="s">
        <v>3156</v>
      </c>
      <c r="D489" s="7" t="str">
        <f t="shared" si="2"/>
        <v>320x50 </v>
      </c>
      <c r="E489" s="2" t="s">
        <v>812</v>
      </c>
      <c r="F489" s="2" t="s">
        <v>28</v>
      </c>
      <c r="G489" s="8" t="s">
        <v>828</v>
      </c>
      <c r="H489" s="2" t="s">
        <v>139</v>
      </c>
      <c r="I489" s="2" t="s">
        <v>31</v>
      </c>
      <c r="J489" s="2">
        <v>44361.0</v>
      </c>
      <c r="K489" s="2">
        <v>166.0</v>
      </c>
      <c r="L489" s="2">
        <v>36040.0</v>
      </c>
      <c r="M489" s="2">
        <v>40684.0</v>
      </c>
      <c r="N489" s="2">
        <v>17.0</v>
      </c>
      <c r="O489" s="3">
        <v>5048.852553</v>
      </c>
      <c r="P489" s="7" t="str">
        <f>VLOOKUP(A489,'New Data'!A:E,2,FALSE)</f>
        <v>Male</v>
      </c>
      <c r="Q489" s="7">
        <f>VLOOKUP(A489,'New Data'!A:E,3,FALSE)</f>
        <v>49</v>
      </c>
      <c r="R489" s="7" t="str">
        <f>VLOOKUP(A489,'New Data'!A:E,4,FALSE)</f>
        <v>Oregon</v>
      </c>
      <c r="S489" s="9">
        <f>VLOOKUP(A489,'New Data'!A:E,5,FALSE)</f>
        <v>44991</v>
      </c>
      <c r="T489" s="10">
        <f t="shared" si="3"/>
        <v>296.9913266</v>
      </c>
      <c r="U489" s="11">
        <f t="shared" si="4"/>
        <v>0.003742025653</v>
      </c>
      <c r="V489" s="12">
        <f t="shared" si="5"/>
        <v>30.41477442</v>
      </c>
      <c r="W489" s="10">
        <f t="shared" si="6"/>
        <v>113.8128661</v>
      </c>
      <c r="X489" s="11">
        <f t="shared" si="7"/>
        <v>0.1024096386</v>
      </c>
      <c r="Y489" s="11"/>
    </row>
    <row r="490">
      <c r="A490" s="7" t="str">
        <f t="shared" si="1"/>
        <v>VQSPP7748N</v>
      </c>
      <c r="B490" s="2" t="s">
        <v>823</v>
      </c>
      <c r="C490" s="7" t="s">
        <v>3153</v>
      </c>
      <c r="D490" s="7" t="str">
        <f t="shared" si="2"/>
        <v>300x250 </v>
      </c>
      <c r="E490" s="2" t="s">
        <v>825</v>
      </c>
      <c r="F490" s="2" t="s">
        <v>28</v>
      </c>
      <c r="G490" s="8" t="s">
        <v>689</v>
      </c>
      <c r="H490" s="2" t="s">
        <v>139</v>
      </c>
      <c r="I490" s="2" t="s">
        <v>43</v>
      </c>
      <c r="J490" s="2">
        <v>42755.0</v>
      </c>
      <c r="K490" s="2">
        <v>117.0</v>
      </c>
      <c r="L490" s="2">
        <v>36503.0</v>
      </c>
      <c r="M490" s="2">
        <v>40051.0</v>
      </c>
      <c r="N490" s="2">
        <v>12.0</v>
      </c>
      <c r="O490" s="3">
        <v>6550.30297</v>
      </c>
      <c r="P490" s="7" t="str">
        <f>VLOOKUP(A490,'New Data'!A:E,2,FALSE)</f>
        <v>Male</v>
      </c>
      <c r="Q490" s="7">
        <f>VLOOKUP(A490,'New Data'!A:E,3,FALSE)</f>
        <v>55</v>
      </c>
      <c r="R490" s="7" t="str">
        <f>VLOOKUP(A490,'New Data'!A:E,4,FALSE)</f>
        <v>North Dakota</v>
      </c>
      <c r="S490" s="9">
        <f>VLOOKUP(A490,'New Data'!A:E,5,FALSE)</f>
        <v>45123</v>
      </c>
      <c r="T490" s="10">
        <f t="shared" si="3"/>
        <v>545.8585808</v>
      </c>
      <c r="U490" s="11">
        <f t="shared" si="4"/>
        <v>0.002736522044</v>
      </c>
      <c r="V490" s="12">
        <f t="shared" si="5"/>
        <v>55.98549547</v>
      </c>
      <c r="W490" s="10">
        <f t="shared" si="6"/>
        <v>153.2055425</v>
      </c>
      <c r="X490" s="11">
        <f t="shared" si="7"/>
        <v>0.1025641026</v>
      </c>
      <c r="Y490" s="11"/>
    </row>
    <row r="491">
      <c r="A491" s="7" t="str">
        <f t="shared" si="1"/>
        <v>LBLVK2168C</v>
      </c>
      <c r="B491" s="2" t="s">
        <v>820</v>
      </c>
      <c r="C491" s="7" t="s">
        <v>3133</v>
      </c>
      <c r="D491" s="7" t="str">
        <f t="shared" si="2"/>
        <v>320x50 </v>
      </c>
      <c r="E491" s="2" t="s">
        <v>822</v>
      </c>
      <c r="F491" s="2" t="s">
        <v>41</v>
      </c>
      <c r="G491" s="8" t="s">
        <v>29</v>
      </c>
      <c r="H491" s="2" t="s">
        <v>220</v>
      </c>
      <c r="I491" s="2" t="s">
        <v>31</v>
      </c>
      <c r="J491" s="2">
        <v>83957.0</v>
      </c>
      <c r="K491" s="2">
        <v>185.0</v>
      </c>
      <c r="L491" s="2">
        <v>1420.0</v>
      </c>
      <c r="M491" s="2">
        <v>69246.0</v>
      </c>
      <c r="N491" s="2">
        <v>19.0</v>
      </c>
      <c r="O491" s="3">
        <v>6651.51451</v>
      </c>
      <c r="P491" s="7" t="str">
        <f>VLOOKUP(A491,'New Data'!A:E,2,FALSE)</f>
        <v>Male</v>
      </c>
      <c r="Q491" s="7">
        <f>VLOOKUP(A491,'New Data'!A:E,3,FALSE)</f>
        <v>61</v>
      </c>
      <c r="R491" s="7" t="str">
        <f>VLOOKUP(A491,'New Data'!A:E,4,FALSE)</f>
        <v>Tennessee</v>
      </c>
      <c r="S491" s="9">
        <f>VLOOKUP(A491,'New Data'!A:E,5,FALSE)</f>
        <v>45272</v>
      </c>
      <c r="T491" s="10">
        <f t="shared" si="3"/>
        <v>350.0797111</v>
      </c>
      <c r="U491" s="11">
        <f t="shared" si="4"/>
        <v>0.002203508939</v>
      </c>
      <c r="V491" s="12">
        <f t="shared" si="5"/>
        <v>35.95413249</v>
      </c>
      <c r="W491" s="10">
        <f t="shared" si="6"/>
        <v>79.22525233</v>
      </c>
      <c r="X491" s="11">
        <f t="shared" si="7"/>
        <v>0.1027027027</v>
      </c>
      <c r="Y491" s="11"/>
    </row>
    <row r="492">
      <c r="A492" s="7" t="str">
        <f t="shared" si="1"/>
        <v>DDAUP9478O</v>
      </c>
      <c r="B492" s="2" t="s">
        <v>817</v>
      </c>
      <c r="C492" s="7" t="s">
        <v>3152</v>
      </c>
      <c r="D492" s="7" t="str">
        <f t="shared" si="2"/>
        <v>320x50 </v>
      </c>
      <c r="E492" s="2" t="s">
        <v>819</v>
      </c>
      <c r="F492" s="2" t="s">
        <v>28</v>
      </c>
      <c r="G492" s="8" t="s">
        <v>275</v>
      </c>
      <c r="H492" s="2" t="s">
        <v>212</v>
      </c>
      <c r="I492" s="2" t="s">
        <v>31</v>
      </c>
      <c r="J492" s="2">
        <v>49936.0</v>
      </c>
      <c r="K492" s="2">
        <v>126.0</v>
      </c>
      <c r="L492" s="2">
        <v>25461.0</v>
      </c>
      <c r="M492" s="2">
        <v>44751.0</v>
      </c>
      <c r="N492" s="2">
        <v>13.0</v>
      </c>
      <c r="O492" s="3">
        <v>2025.784019</v>
      </c>
      <c r="P492" s="7" t="str">
        <f>VLOOKUP(A492,'New Data'!A:E,2,FALSE)</f>
        <v>Male</v>
      </c>
      <c r="Q492" s="7">
        <f>VLOOKUP(A492,'New Data'!A:E,3,FALSE)</f>
        <v>46</v>
      </c>
      <c r="R492" s="7" t="str">
        <f>VLOOKUP(A492,'New Data'!A:E,4,FALSE)</f>
        <v>Louisiana</v>
      </c>
      <c r="S492" s="9">
        <f>VLOOKUP(A492,'New Data'!A:E,5,FALSE)</f>
        <v>45077</v>
      </c>
      <c r="T492" s="10">
        <f t="shared" si="3"/>
        <v>155.8295399</v>
      </c>
      <c r="U492" s="11">
        <f t="shared" si="4"/>
        <v>0.002523229734</v>
      </c>
      <c r="V492" s="12">
        <f t="shared" si="5"/>
        <v>16.07765094</v>
      </c>
      <c r="W492" s="10">
        <f t="shared" si="6"/>
        <v>40.56760692</v>
      </c>
      <c r="X492" s="11">
        <f t="shared" si="7"/>
        <v>0.1031746032</v>
      </c>
      <c r="Y492" s="11"/>
    </row>
    <row r="493">
      <c r="A493" s="7" t="str">
        <f t="shared" si="1"/>
        <v>MSTKW0021I</v>
      </c>
      <c r="B493" s="2" t="s">
        <v>808</v>
      </c>
      <c r="C493" s="7" t="s">
        <v>3154</v>
      </c>
      <c r="D493" s="7" t="str">
        <f t="shared" si="2"/>
        <v>300x250 </v>
      </c>
      <c r="E493" s="2" t="s">
        <v>474</v>
      </c>
      <c r="F493" s="2" t="s">
        <v>36</v>
      </c>
      <c r="G493" s="8" t="s">
        <v>271</v>
      </c>
      <c r="H493" s="2" t="s">
        <v>30</v>
      </c>
      <c r="I493" s="2" t="s">
        <v>43</v>
      </c>
      <c r="J493" s="2">
        <v>20833.0</v>
      </c>
      <c r="K493" s="2">
        <v>87.0</v>
      </c>
      <c r="L493" s="2">
        <v>1777.0</v>
      </c>
      <c r="M493" s="2">
        <v>17211.0</v>
      </c>
      <c r="N493" s="2">
        <v>9.0</v>
      </c>
      <c r="O493" s="3">
        <v>5542.512181</v>
      </c>
      <c r="P493" s="7" t="str">
        <f>VLOOKUP(A493,'New Data'!A:E,2,FALSE)</f>
        <v>Male</v>
      </c>
      <c r="Q493" s="7">
        <f>VLOOKUP(A493,'New Data'!A:E,3,FALSE)</f>
        <v>51</v>
      </c>
      <c r="R493" s="7" t="str">
        <f>VLOOKUP(A493,'New Data'!A:E,4,FALSE)</f>
        <v>Florida</v>
      </c>
      <c r="S493" s="9">
        <f>VLOOKUP(A493,'New Data'!A:E,5,FALSE)</f>
        <v>45401</v>
      </c>
      <c r="T493" s="10">
        <f t="shared" si="3"/>
        <v>615.8346868</v>
      </c>
      <c r="U493" s="11">
        <f t="shared" si="4"/>
        <v>0.004176066817</v>
      </c>
      <c r="V493" s="12">
        <f t="shared" si="5"/>
        <v>63.70703656</v>
      </c>
      <c r="W493" s="10">
        <f t="shared" si="6"/>
        <v>266.0448414</v>
      </c>
      <c r="X493" s="11">
        <f t="shared" si="7"/>
        <v>0.1034482759</v>
      </c>
      <c r="Y493" s="11"/>
    </row>
    <row r="494">
      <c r="A494" s="7" t="str">
        <f t="shared" si="1"/>
        <v>NWIPH6867Y</v>
      </c>
      <c r="B494" s="2" t="s">
        <v>810</v>
      </c>
      <c r="C494" s="7" t="s">
        <v>3129</v>
      </c>
      <c r="D494" s="7" t="str">
        <f t="shared" si="2"/>
        <v>320x50 </v>
      </c>
      <c r="E494" s="2" t="s">
        <v>812</v>
      </c>
      <c r="F494" s="2" t="s">
        <v>41</v>
      </c>
      <c r="G494" s="8" t="s">
        <v>279</v>
      </c>
      <c r="H494" s="2" t="s">
        <v>30</v>
      </c>
      <c r="I494" s="2" t="s">
        <v>31</v>
      </c>
      <c r="J494" s="2">
        <v>38396.0</v>
      </c>
      <c r="K494" s="2">
        <v>87.0</v>
      </c>
      <c r="L494" s="2">
        <v>6305.0</v>
      </c>
      <c r="M494" s="2">
        <v>35118.0</v>
      </c>
      <c r="N494" s="2">
        <v>9.0</v>
      </c>
      <c r="O494" s="3">
        <v>5740.164546</v>
      </c>
      <c r="P494" s="7" t="str">
        <f>VLOOKUP(A494,'New Data'!A:E,2,FALSE)</f>
        <v>Male</v>
      </c>
      <c r="Q494" s="7">
        <f>VLOOKUP(A494,'New Data'!A:E,3,FALSE)</f>
        <v>49</v>
      </c>
      <c r="R494" s="7" t="str">
        <f>VLOOKUP(A494,'New Data'!A:E,4,FALSE)</f>
        <v>Oregon</v>
      </c>
      <c r="S494" s="9">
        <f>VLOOKUP(A494,'New Data'!A:E,5,FALSE)</f>
        <v>44991</v>
      </c>
      <c r="T494" s="10">
        <f t="shared" si="3"/>
        <v>637.7960607</v>
      </c>
      <c r="U494" s="11">
        <f t="shared" si="4"/>
        <v>0.002265861027</v>
      </c>
      <c r="V494" s="12">
        <f t="shared" si="5"/>
        <v>65.97890283</v>
      </c>
      <c r="W494" s="10">
        <f t="shared" si="6"/>
        <v>149.4990245</v>
      </c>
      <c r="X494" s="11">
        <f t="shared" si="7"/>
        <v>0.1034482759</v>
      </c>
      <c r="Y494" s="11"/>
    </row>
    <row r="495">
      <c r="A495" s="7" t="str">
        <f t="shared" si="1"/>
        <v>IDJBP7103Z</v>
      </c>
      <c r="B495" s="2" t="s">
        <v>813</v>
      </c>
      <c r="C495" s="7" t="s">
        <v>3139</v>
      </c>
      <c r="D495" s="7" t="str">
        <f t="shared" si="2"/>
        <v>300x50 </v>
      </c>
      <c r="E495" s="2" t="s">
        <v>815</v>
      </c>
      <c r="F495" s="2" t="s">
        <v>36</v>
      </c>
      <c r="G495" s="8" t="s">
        <v>816</v>
      </c>
      <c r="H495" s="2" t="s">
        <v>48</v>
      </c>
      <c r="I495" s="2" t="s">
        <v>31</v>
      </c>
      <c r="J495" s="2">
        <v>32400.0</v>
      </c>
      <c r="K495" s="2">
        <v>87.0</v>
      </c>
      <c r="L495" s="2">
        <v>5152.0</v>
      </c>
      <c r="M495" s="2">
        <v>30383.0</v>
      </c>
      <c r="N495" s="2">
        <v>9.0</v>
      </c>
      <c r="O495" s="3">
        <v>1522.352623</v>
      </c>
      <c r="P495" s="7" t="str">
        <f>VLOOKUP(A495,'New Data'!A:E,2,FALSE)</f>
        <v>Male</v>
      </c>
      <c r="Q495" s="7">
        <f>VLOOKUP(A495,'New Data'!A:E,3,FALSE)</f>
        <v>21</v>
      </c>
      <c r="R495" s="7" t="str">
        <f>VLOOKUP(A495,'New Data'!A:E,4,FALSE)</f>
        <v>West Virginia</v>
      </c>
      <c r="S495" s="9">
        <f>VLOOKUP(A495,'New Data'!A:E,5,FALSE)</f>
        <v>45010</v>
      </c>
      <c r="T495" s="10">
        <f t="shared" si="3"/>
        <v>169.1502914</v>
      </c>
      <c r="U495" s="11">
        <f t="shared" si="4"/>
        <v>0.002685185185</v>
      </c>
      <c r="V495" s="12">
        <f t="shared" si="5"/>
        <v>17.49830601</v>
      </c>
      <c r="W495" s="10">
        <f t="shared" si="6"/>
        <v>46.98619207</v>
      </c>
      <c r="X495" s="11">
        <f t="shared" si="7"/>
        <v>0.1034482759</v>
      </c>
      <c r="Y495" s="11"/>
    </row>
    <row r="496">
      <c r="A496" s="7" t="str">
        <f t="shared" si="1"/>
        <v>ESXTC0601A</v>
      </c>
      <c r="B496" s="2" t="s">
        <v>804</v>
      </c>
      <c r="C496" s="7" t="s">
        <v>3162</v>
      </c>
      <c r="D496" s="7" t="str">
        <f t="shared" si="2"/>
        <v>300x250 </v>
      </c>
      <c r="E496" s="2" t="s">
        <v>806</v>
      </c>
      <c r="F496" s="2" t="s">
        <v>66</v>
      </c>
      <c r="G496" s="8" t="s">
        <v>807</v>
      </c>
      <c r="H496" s="2" t="s">
        <v>30</v>
      </c>
      <c r="I496" s="2" t="s">
        <v>43</v>
      </c>
      <c r="J496" s="2">
        <v>11043.0</v>
      </c>
      <c r="K496" s="2">
        <v>125.0</v>
      </c>
      <c r="L496" s="2">
        <v>4547.0</v>
      </c>
      <c r="M496" s="2">
        <v>9666.0</v>
      </c>
      <c r="N496" s="2">
        <v>13.0</v>
      </c>
      <c r="O496" s="3">
        <v>1858.132171</v>
      </c>
      <c r="P496" s="7" t="str">
        <f>VLOOKUP(A496,'New Data'!A:E,2,FALSE)</f>
        <v>Male</v>
      </c>
      <c r="Q496" s="7">
        <f>VLOOKUP(A496,'New Data'!A:E,3,FALSE)</f>
        <v>22</v>
      </c>
      <c r="R496" s="7" t="str">
        <f>VLOOKUP(A496,'New Data'!A:E,4,FALSE)</f>
        <v>Minnesota</v>
      </c>
      <c r="S496" s="9">
        <f>VLOOKUP(A496,'New Data'!A:E,5,FALSE)</f>
        <v>45412</v>
      </c>
      <c r="T496" s="10">
        <f t="shared" si="3"/>
        <v>142.9332439</v>
      </c>
      <c r="U496" s="11">
        <f t="shared" si="4"/>
        <v>0.01131938785</v>
      </c>
      <c r="V496" s="12">
        <f t="shared" si="5"/>
        <v>14.86505737</v>
      </c>
      <c r="W496" s="10">
        <f t="shared" si="6"/>
        <v>168.2633497</v>
      </c>
      <c r="X496" s="11">
        <f t="shared" si="7"/>
        <v>0.104</v>
      </c>
      <c r="Y496" s="11"/>
    </row>
    <row r="497">
      <c r="A497" s="7" t="str">
        <f t="shared" si="1"/>
        <v>HGETU3242K</v>
      </c>
      <c r="B497" s="2" t="s">
        <v>801</v>
      </c>
      <c r="C497" s="7" t="s">
        <v>3139</v>
      </c>
      <c r="D497" s="7" t="str">
        <f t="shared" si="2"/>
        <v>300x250 </v>
      </c>
      <c r="E497" s="2" t="s">
        <v>803</v>
      </c>
      <c r="F497" s="2" t="s">
        <v>66</v>
      </c>
      <c r="G497" s="8" t="s">
        <v>263</v>
      </c>
      <c r="H497" s="2" t="s">
        <v>62</v>
      </c>
      <c r="I497" s="2" t="s">
        <v>53</v>
      </c>
      <c r="J497" s="2">
        <v>32173.0</v>
      </c>
      <c r="K497" s="2">
        <v>104.0</v>
      </c>
      <c r="L497" s="2">
        <v>24427.0</v>
      </c>
      <c r="M497" s="2">
        <v>30084.0</v>
      </c>
      <c r="N497" s="2">
        <v>11.0</v>
      </c>
      <c r="O497" s="3">
        <v>1498.29154</v>
      </c>
      <c r="P497" s="7" t="str">
        <f>VLOOKUP(A497,'New Data'!A:E,2,FALSE)</f>
        <v>Male</v>
      </c>
      <c r="Q497" s="7">
        <f>VLOOKUP(A497,'New Data'!A:E,3,FALSE)</f>
        <v>31</v>
      </c>
      <c r="R497" s="7" t="str">
        <f>VLOOKUP(A497,'New Data'!A:E,4,FALSE)</f>
        <v>Maine</v>
      </c>
      <c r="S497" s="9">
        <f>VLOOKUP(A497,'New Data'!A:E,5,FALSE)</f>
        <v>45149</v>
      </c>
      <c r="T497" s="10">
        <f t="shared" si="3"/>
        <v>136.2083218</v>
      </c>
      <c r="U497" s="11">
        <f t="shared" si="4"/>
        <v>0.003232524166</v>
      </c>
      <c r="V497" s="12">
        <f t="shared" si="5"/>
        <v>14.40664942</v>
      </c>
      <c r="W497" s="10">
        <f t="shared" si="6"/>
        <v>46.56984241</v>
      </c>
      <c r="X497" s="11">
        <f t="shared" si="7"/>
        <v>0.1057692308</v>
      </c>
      <c r="Y497" s="11"/>
    </row>
    <row r="498">
      <c r="A498" s="7" t="str">
        <f t="shared" si="1"/>
        <v>QETJS1358H</v>
      </c>
      <c r="B498" s="2" t="s">
        <v>798</v>
      </c>
      <c r="C498" s="7" t="s">
        <v>3167</v>
      </c>
      <c r="D498" s="7" t="str">
        <f t="shared" si="2"/>
        <v>320x50 </v>
      </c>
      <c r="E498" s="2" t="s">
        <v>800</v>
      </c>
      <c r="F498" s="2" t="s">
        <v>36</v>
      </c>
      <c r="G498" s="8" t="s">
        <v>84</v>
      </c>
      <c r="H498" s="2" t="s">
        <v>48</v>
      </c>
      <c r="I498" s="2" t="s">
        <v>31</v>
      </c>
      <c r="J498" s="2">
        <v>26784.0</v>
      </c>
      <c r="K498" s="2">
        <v>85.0</v>
      </c>
      <c r="L498" s="2">
        <v>12708.0</v>
      </c>
      <c r="M498" s="2">
        <v>22261.0</v>
      </c>
      <c r="N498" s="2">
        <v>9.0</v>
      </c>
      <c r="O498" s="3">
        <v>6643.161647</v>
      </c>
      <c r="P498" s="7" t="str">
        <f>VLOOKUP(A498,'New Data'!A:E,2,FALSE)</f>
        <v>Male</v>
      </c>
      <c r="Q498" s="7">
        <f>VLOOKUP(A498,'New Data'!A:E,3,FALSE)</f>
        <v>58</v>
      </c>
      <c r="R498" s="7" t="str">
        <f>VLOOKUP(A498,'New Data'!A:E,4,FALSE)</f>
        <v>Washington</v>
      </c>
      <c r="S498" s="9">
        <f>VLOOKUP(A498,'New Data'!A:E,5,FALSE)</f>
        <v>45493</v>
      </c>
      <c r="T498" s="10">
        <f t="shared" si="3"/>
        <v>738.1290719</v>
      </c>
      <c r="U498" s="11">
        <f t="shared" si="4"/>
        <v>0.00317353644</v>
      </c>
      <c r="V498" s="12">
        <f t="shared" si="5"/>
        <v>78.15484291</v>
      </c>
      <c r="W498" s="10">
        <f t="shared" si="6"/>
        <v>248.0272419</v>
      </c>
      <c r="X498" s="11">
        <f t="shared" si="7"/>
        <v>0.1058823529</v>
      </c>
      <c r="Y498" s="11"/>
    </row>
    <row r="499">
      <c r="A499" s="7" t="str">
        <f t="shared" si="1"/>
        <v>NUEFG3623O</v>
      </c>
      <c r="B499" s="2" t="s">
        <v>794</v>
      </c>
      <c r="C499" s="7" t="s">
        <v>3164</v>
      </c>
      <c r="D499" s="7" t="str">
        <f t="shared" si="2"/>
        <v>300x250 </v>
      </c>
      <c r="E499" s="2" t="s">
        <v>796</v>
      </c>
      <c r="F499" s="2" t="s">
        <v>28</v>
      </c>
      <c r="G499" s="8" t="s">
        <v>797</v>
      </c>
      <c r="H499" s="2" t="s">
        <v>135</v>
      </c>
      <c r="I499" s="2" t="s">
        <v>53</v>
      </c>
      <c r="J499" s="2">
        <v>37076.0</v>
      </c>
      <c r="K499" s="2">
        <v>113.0</v>
      </c>
      <c r="L499" s="2">
        <v>9246.0</v>
      </c>
      <c r="M499" s="2">
        <v>22565.0</v>
      </c>
      <c r="N499" s="2">
        <v>12.0</v>
      </c>
      <c r="O499" s="3">
        <v>1487.996078</v>
      </c>
      <c r="P499" s="7" t="str">
        <f>VLOOKUP(A499,'New Data'!A:E,2,FALSE)</f>
        <v>Female</v>
      </c>
      <c r="Q499" s="7">
        <f>VLOOKUP(A499,'New Data'!A:E,3,FALSE)</f>
        <v>45</v>
      </c>
      <c r="R499" s="7" t="str">
        <f>VLOOKUP(A499,'New Data'!A:E,4,FALSE)</f>
        <v>North Dakota</v>
      </c>
      <c r="S499" s="9">
        <f>VLOOKUP(A499,'New Data'!A:E,5,FALSE)</f>
        <v>45468</v>
      </c>
      <c r="T499" s="10">
        <f t="shared" si="3"/>
        <v>123.9996732</v>
      </c>
      <c r="U499" s="11">
        <f t="shared" si="4"/>
        <v>0.003047793721</v>
      </c>
      <c r="V499" s="12">
        <f t="shared" si="5"/>
        <v>13.16810688</v>
      </c>
      <c r="W499" s="10">
        <f t="shared" si="6"/>
        <v>40.13367348</v>
      </c>
      <c r="X499" s="11">
        <f t="shared" si="7"/>
        <v>0.1061946903</v>
      </c>
      <c r="Y499" s="11"/>
    </row>
    <row r="500">
      <c r="A500" s="7" t="str">
        <f t="shared" si="1"/>
        <v>TNEMA3098L</v>
      </c>
      <c r="B500" s="2" t="s">
        <v>791</v>
      </c>
      <c r="C500" s="7" t="s">
        <v>3167</v>
      </c>
      <c r="D500" s="7" t="str">
        <f t="shared" si="2"/>
        <v>300x250 </v>
      </c>
      <c r="E500" s="2" t="s">
        <v>793</v>
      </c>
      <c r="F500" s="2" t="s">
        <v>66</v>
      </c>
      <c r="G500" s="8" t="s">
        <v>181</v>
      </c>
      <c r="H500" s="2" t="s">
        <v>30</v>
      </c>
      <c r="I500" s="2" t="s">
        <v>53</v>
      </c>
      <c r="J500" s="2">
        <v>32436.0</v>
      </c>
      <c r="K500" s="2">
        <v>56.0</v>
      </c>
      <c r="L500" s="2">
        <v>17531.0</v>
      </c>
      <c r="M500" s="2">
        <v>28429.0</v>
      </c>
      <c r="N500" s="2">
        <v>6.0</v>
      </c>
      <c r="O500" s="3">
        <v>1470.670167</v>
      </c>
      <c r="P500" s="7" t="str">
        <f>VLOOKUP(A500,'New Data'!A:E,2,FALSE)</f>
        <v>Male</v>
      </c>
      <c r="Q500" s="7">
        <f>VLOOKUP(A500,'New Data'!A:E,3,FALSE)</f>
        <v>53</v>
      </c>
      <c r="R500" s="7" t="str">
        <f>VLOOKUP(A500,'New Data'!A:E,4,FALSE)</f>
        <v>South Carolina</v>
      </c>
      <c r="S500" s="9">
        <f>VLOOKUP(A500,'New Data'!A:E,5,FALSE)</f>
        <v>45556</v>
      </c>
      <c r="T500" s="10">
        <f t="shared" si="3"/>
        <v>245.1116945</v>
      </c>
      <c r="U500" s="11">
        <f t="shared" si="4"/>
        <v>0.001726476754</v>
      </c>
      <c r="V500" s="12">
        <f t="shared" si="5"/>
        <v>26.26196727</v>
      </c>
      <c r="W500" s="10">
        <f t="shared" si="6"/>
        <v>45.34067601</v>
      </c>
      <c r="X500" s="11">
        <f t="shared" si="7"/>
        <v>0.1071428571</v>
      </c>
      <c r="Y500" s="11"/>
    </row>
    <row r="501">
      <c r="A501" s="7" t="str">
        <f t="shared" si="1"/>
        <v>NOKCJ7278U</v>
      </c>
      <c r="B501" s="2" t="s">
        <v>787</v>
      </c>
      <c r="C501" s="7" t="s">
        <v>3151</v>
      </c>
      <c r="D501" s="7" t="str">
        <f t="shared" si="2"/>
        <v>300x250 </v>
      </c>
      <c r="E501" s="2" t="s">
        <v>789</v>
      </c>
      <c r="F501" s="2" t="s">
        <v>66</v>
      </c>
      <c r="G501" s="8" t="s">
        <v>790</v>
      </c>
      <c r="H501" s="2" t="s">
        <v>30</v>
      </c>
      <c r="I501" s="2" t="s">
        <v>43</v>
      </c>
      <c r="J501" s="2">
        <v>12436.0</v>
      </c>
      <c r="K501" s="2">
        <v>84.0</v>
      </c>
      <c r="L501" s="2">
        <v>7055.0</v>
      </c>
      <c r="M501" s="2">
        <v>11497.0</v>
      </c>
      <c r="N501" s="2">
        <v>9.0</v>
      </c>
      <c r="O501" s="3">
        <v>1720.870126</v>
      </c>
      <c r="P501" s="7" t="str">
        <f>VLOOKUP(A501,'New Data'!A:E,2,FALSE)</f>
        <v>Male</v>
      </c>
      <c r="Q501" s="7">
        <f>VLOOKUP(A501,'New Data'!A:E,3,FALSE)</f>
        <v>36</v>
      </c>
      <c r="R501" s="7" t="str">
        <f>VLOOKUP(A501,'New Data'!A:E,4,FALSE)</f>
        <v>Indiana</v>
      </c>
      <c r="S501" s="9">
        <f>VLOOKUP(A501,'New Data'!A:E,5,FALSE)</f>
        <v>45411</v>
      </c>
      <c r="T501" s="10">
        <f t="shared" si="3"/>
        <v>191.2077918</v>
      </c>
      <c r="U501" s="11">
        <f t="shared" si="4"/>
        <v>0.006754583467</v>
      </c>
      <c r="V501" s="12">
        <f t="shared" si="5"/>
        <v>20.48654912</v>
      </c>
      <c r="W501" s="10">
        <f t="shared" si="6"/>
        <v>138.378106</v>
      </c>
      <c r="X501" s="11">
        <f t="shared" si="7"/>
        <v>0.1071428571</v>
      </c>
      <c r="Y501" s="11"/>
    </row>
    <row r="502">
      <c r="A502" s="7" t="str">
        <f t="shared" si="1"/>
        <v>JHJPD1937B</v>
      </c>
      <c r="B502" s="2" t="s">
        <v>783</v>
      </c>
      <c r="C502" s="7" t="s">
        <v>3155</v>
      </c>
      <c r="D502" s="7" t="str">
        <f t="shared" si="2"/>
        <v>320x50 </v>
      </c>
      <c r="E502" s="2" t="s">
        <v>785</v>
      </c>
      <c r="F502" s="2" t="s">
        <v>36</v>
      </c>
      <c r="G502" s="8" t="s">
        <v>726</v>
      </c>
      <c r="H502" s="2" t="s">
        <v>786</v>
      </c>
      <c r="I502" s="2" t="s">
        <v>31</v>
      </c>
      <c r="J502" s="2">
        <v>43367.0</v>
      </c>
      <c r="K502" s="2">
        <v>111.0</v>
      </c>
      <c r="L502" s="2">
        <v>14306.0</v>
      </c>
      <c r="M502" s="2">
        <v>39750.0</v>
      </c>
      <c r="N502" s="2">
        <v>12.0</v>
      </c>
      <c r="O502" s="3">
        <v>5214.298693</v>
      </c>
      <c r="P502" s="7" t="str">
        <f>VLOOKUP(A502,'New Data'!A:E,2,FALSE)</f>
        <v>Male</v>
      </c>
      <c r="Q502" s="7">
        <f>VLOOKUP(A502,'New Data'!A:E,3,FALSE)</f>
        <v>30</v>
      </c>
      <c r="R502" s="7" t="str">
        <f>VLOOKUP(A502,'New Data'!A:E,4,FALSE)</f>
        <v>Ohio</v>
      </c>
      <c r="S502" s="9">
        <f>VLOOKUP(A502,'New Data'!A:E,5,FALSE)</f>
        <v>45154</v>
      </c>
      <c r="T502" s="10">
        <f t="shared" si="3"/>
        <v>434.5248911</v>
      </c>
      <c r="U502" s="11">
        <f t="shared" si="4"/>
        <v>0.002559549888</v>
      </c>
      <c r="V502" s="12">
        <f t="shared" si="5"/>
        <v>46.9756639</v>
      </c>
      <c r="W502" s="10">
        <f t="shared" si="6"/>
        <v>120.2365553</v>
      </c>
      <c r="X502" s="11">
        <f t="shared" si="7"/>
        <v>0.1081081081</v>
      </c>
      <c r="Y502" s="11"/>
    </row>
    <row r="503">
      <c r="A503" s="7" t="str">
        <f t="shared" si="1"/>
        <v>IPVUM5032X</v>
      </c>
      <c r="B503" s="2" t="s">
        <v>776</v>
      </c>
      <c r="C503" s="7" t="s">
        <v>3135</v>
      </c>
      <c r="D503" s="7" t="str">
        <f t="shared" si="2"/>
        <v>300x250 </v>
      </c>
      <c r="E503" s="2" t="s">
        <v>778</v>
      </c>
      <c r="F503" s="2" t="s">
        <v>36</v>
      </c>
      <c r="G503" s="8" t="s">
        <v>726</v>
      </c>
      <c r="H503" s="2" t="s">
        <v>30</v>
      </c>
      <c r="I503" s="2" t="s">
        <v>53</v>
      </c>
      <c r="J503" s="2">
        <v>21531.0</v>
      </c>
      <c r="K503" s="2">
        <v>55.0</v>
      </c>
      <c r="L503" s="2">
        <v>15593.0</v>
      </c>
      <c r="M503" s="2">
        <v>18617.0</v>
      </c>
      <c r="N503" s="2">
        <v>6.0</v>
      </c>
      <c r="O503" s="3">
        <v>1470.971925</v>
      </c>
      <c r="P503" s="7" t="str">
        <f>VLOOKUP(A503,'New Data'!A:E,2,FALSE)</f>
        <v>Male</v>
      </c>
      <c r="Q503" s="7">
        <f>VLOOKUP(A503,'New Data'!A:E,3,FALSE)</f>
        <v>28</v>
      </c>
      <c r="R503" s="7" t="str">
        <f>VLOOKUP(A503,'New Data'!A:E,4,FALSE)</f>
        <v>Iowa</v>
      </c>
      <c r="S503" s="9">
        <f>VLOOKUP(A503,'New Data'!A:E,5,FALSE)</f>
        <v>45362</v>
      </c>
      <c r="T503" s="10">
        <f t="shared" si="3"/>
        <v>245.1619875</v>
      </c>
      <c r="U503" s="11">
        <f t="shared" si="4"/>
        <v>0.002554456365</v>
      </c>
      <c r="V503" s="12">
        <f t="shared" si="5"/>
        <v>26.74494409</v>
      </c>
      <c r="W503" s="10">
        <f t="shared" si="6"/>
        <v>68.31879267</v>
      </c>
      <c r="X503" s="11">
        <f t="shared" si="7"/>
        <v>0.1090909091</v>
      </c>
      <c r="Y503" s="11"/>
    </row>
    <row r="504">
      <c r="A504" s="7" t="str">
        <f t="shared" si="1"/>
        <v>HKIWD6732Z</v>
      </c>
      <c r="B504" s="2" t="s">
        <v>779</v>
      </c>
      <c r="C504" s="7" t="s">
        <v>3154</v>
      </c>
      <c r="D504" s="7" t="str">
        <f t="shared" si="2"/>
        <v>300x250 </v>
      </c>
      <c r="E504" s="2" t="s">
        <v>781</v>
      </c>
      <c r="F504" s="2" t="s">
        <v>66</v>
      </c>
      <c r="G504" s="8" t="s">
        <v>782</v>
      </c>
      <c r="H504" s="2" t="s">
        <v>71</v>
      </c>
      <c r="I504" s="2" t="s">
        <v>53</v>
      </c>
      <c r="J504" s="2">
        <v>81905.0</v>
      </c>
      <c r="K504" s="2">
        <v>220.0</v>
      </c>
      <c r="L504" s="2">
        <v>61995.0</v>
      </c>
      <c r="M504" s="2">
        <v>71110.0</v>
      </c>
      <c r="N504" s="2">
        <v>24.0</v>
      </c>
      <c r="O504" s="3">
        <v>7065.66928</v>
      </c>
      <c r="P504" s="7" t="str">
        <f>VLOOKUP(A504,'New Data'!A:E,2,FALSE)</f>
        <v>Female</v>
      </c>
      <c r="Q504" s="7">
        <f>VLOOKUP(A504,'New Data'!A:E,3,FALSE)</f>
        <v>32</v>
      </c>
      <c r="R504" s="7" t="str">
        <f>VLOOKUP(A504,'New Data'!A:E,4,FALSE)</f>
        <v>New York</v>
      </c>
      <c r="S504" s="9">
        <f>VLOOKUP(A504,'New Data'!A:E,5,FALSE)</f>
        <v>45420</v>
      </c>
      <c r="T504" s="10">
        <f t="shared" si="3"/>
        <v>294.4028867</v>
      </c>
      <c r="U504" s="11">
        <f t="shared" si="4"/>
        <v>0.002686038703</v>
      </c>
      <c r="V504" s="12">
        <f t="shared" si="5"/>
        <v>32.11667855</v>
      </c>
      <c r="W504" s="10">
        <f t="shared" si="6"/>
        <v>86.2666416</v>
      </c>
      <c r="X504" s="11">
        <f t="shared" si="7"/>
        <v>0.1090909091</v>
      </c>
      <c r="Y504" s="11"/>
    </row>
    <row r="505">
      <c r="A505" s="7" t="str">
        <f t="shared" si="1"/>
        <v>CZLSB5840A</v>
      </c>
      <c r="B505" s="2" t="s">
        <v>773</v>
      </c>
      <c r="C505" s="7" t="s">
        <v>3135</v>
      </c>
      <c r="D505" s="7" t="str">
        <f t="shared" si="2"/>
        <v>300x250 </v>
      </c>
      <c r="E505" s="2" t="s">
        <v>522</v>
      </c>
      <c r="F505" s="2" t="s">
        <v>28</v>
      </c>
      <c r="G505" s="8" t="s">
        <v>775</v>
      </c>
      <c r="H505" s="2" t="s">
        <v>48</v>
      </c>
      <c r="I505" s="2" t="s">
        <v>31</v>
      </c>
      <c r="J505" s="2">
        <v>7402.0</v>
      </c>
      <c r="K505" s="2">
        <v>9.0</v>
      </c>
      <c r="L505" s="2">
        <v>3860.0</v>
      </c>
      <c r="M505" s="2">
        <v>6406.0</v>
      </c>
      <c r="N505" s="2">
        <v>1.0</v>
      </c>
      <c r="O505" s="3">
        <v>1560.449936</v>
      </c>
      <c r="P505" s="7" t="str">
        <f>VLOOKUP(A505,'New Data'!A:E,2,FALSE)</f>
        <v>Male</v>
      </c>
      <c r="Q505" s="7">
        <f>VLOOKUP(A505,'New Data'!A:E,3,FALSE)</f>
        <v>43</v>
      </c>
      <c r="R505" s="7" t="str">
        <f>VLOOKUP(A505,'New Data'!A:E,4,FALSE)</f>
        <v>Texas</v>
      </c>
      <c r="S505" s="9">
        <f>VLOOKUP(A505,'New Data'!A:E,5,FALSE)</f>
        <v>45387</v>
      </c>
      <c r="T505" s="10">
        <f t="shared" si="3"/>
        <v>1560.449936</v>
      </c>
      <c r="U505" s="11">
        <f t="shared" si="4"/>
        <v>0.001215887598</v>
      </c>
      <c r="V505" s="12">
        <f t="shared" si="5"/>
        <v>173.3833262</v>
      </c>
      <c r="W505" s="10">
        <f t="shared" si="6"/>
        <v>210.814636</v>
      </c>
      <c r="X505" s="11">
        <f t="shared" si="7"/>
        <v>0.1111111111</v>
      </c>
      <c r="Y505" s="11"/>
    </row>
    <row r="506">
      <c r="A506" s="7" t="str">
        <f t="shared" si="1"/>
        <v>JGIIM9251E</v>
      </c>
      <c r="B506" s="2" t="s">
        <v>769</v>
      </c>
      <c r="C506" s="7" t="s">
        <v>3149</v>
      </c>
      <c r="D506" s="7" t="str">
        <f t="shared" si="2"/>
        <v>320x50 </v>
      </c>
      <c r="E506" s="2" t="s">
        <v>771</v>
      </c>
      <c r="F506" s="2" t="s">
        <v>28</v>
      </c>
      <c r="G506" s="8" t="s">
        <v>772</v>
      </c>
      <c r="H506" s="2" t="s">
        <v>30</v>
      </c>
      <c r="I506" s="2" t="s">
        <v>31</v>
      </c>
      <c r="J506" s="2">
        <v>20572.0</v>
      </c>
      <c r="K506" s="2">
        <v>90.0</v>
      </c>
      <c r="L506" s="2">
        <v>2226.0</v>
      </c>
      <c r="M506" s="2">
        <v>16510.0</v>
      </c>
      <c r="N506" s="2">
        <v>10.0</v>
      </c>
      <c r="O506" s="3">
        <v>1529.307229</v>
      </c>
      <c r="P506" s="7" t="str">
        <f>VLOOKUP(A506,'New Data'!A:E,2,FALSE)</f>
        <v>Female</v>
      </c>
      <c r="Q506" s="7">
        <f>VLOOKUP(A506,'New Data'!A:E,3,FALSE)</f>
        <v>18</v>
      </c>
      <c r="R506" s="7" t="str">
        <f>VLOOKUP(A506,'New Data'!A:E,4,FALSE)</f>
        <v>Michigan</v>
      </c>
      <c r="S506" s="9">
        <f>VLOOKUP(A506,'New Data'!A:E,5,FALSE)</f>
        <v>45211</v>
      </c>
      <c r="T506" s="10">
        <f t="shared" si="3"/>
        <v>152.9307229</v>
      </c>
      <c r="U506" s="11">
        <f t="shared" si="4"/>
        <v>0.004374878476</v>
      </c>
      <c r="V506" s="12">
        <f t="shared" si="5"/>
        <v>16.99230254</v>
      </c>
      <c r="W506" s="10">
        <f t="shared" si="6"/>
        <v>74.33925865</v>
      </c>
      <c r="X506" s="11">
        <f t="shared" si="7"/>
        <v>0.1111111111</v>
      </c>
      <c r="Y506" s="11"/>
    </row>
    <row r="507">
      <c r="A507" s="7" t="str">
        <f t="shared" si="1"/>
        <v>FXYFQ8937T</v>
      </c>
      <c r="B507" s="2" t="s">
        <v>766</v>
      </c>
      <c r="C507" s="7" t="s">
        <v>459</v>
      </c>
      <c r="D507" s="7" t="str">
        <f t="shared" si="2"/>
        <v>300x250 </v>
      </c>
      <c r="E507" s="2" t="s">
        <v>768</v>
      </c>
      <c r="F507" s="2" t="s">
        <v>36</v>
      </c>
      <c r="G507" s="8" t="s">
        <v>263</v>
      </c>
      <c r="H507" s="2" t="s">
        <v>30</v>
      </c>
      <c r="I507" s="2" t="s">
        <v>53</v>
      </c>
      <c r="J507" s="2">
        <v>141165.0</v>
      </c>
      <c r="K507" s="2">
        <v>250.0</v>
      </c>
      <c r="L507" s="2">
        <v>102776.0</v>
      </c>
      <c r="M507" s="2">
        <v>128004.0</v>
      </c>
      <c r="N507" s="2">
        <v>28.0</v>
      </c>
      <c r="O507" s="3">
        <v>7222.211408</v>
      </c>
      <c r="P507" s="7" t="str">
        <f>VLOOKUP(A507,'New Data'!A:E,2,FALSE)</f>
        <v>Female</v>
      </c>
      <c r="Q507" s="7">
        <f>VLOOKUP(A507,'New Data'!A:E,3,FALSE)</f>
        <v>31</v>
      </c>
      <c r="R507" s="7" t="str">
        <f>VLOOKUP(A507,'New Data'!A:E,4,FALSE)</f>
        <v>North Carolina</v>
      </c>
      <c r="S507" s="9">
        <f>VLOOKUP(A507,'New Data'!A:E,5,FALSE)</f>
        <v>45539</v>
      </c>
      <c r="T507" s="10">
        <f t="shared" si="3"/>
        <v>257.9361217</v>
      </c>
      <c r="U507" s="11">
        <f t="shared" si="4"/>
        <v>0.001770977225</v>
      </c>
      <c r="V507" s="12">
        <f t="shared" si="5"/>
        <v>28.88884563</v>
      </c>
      <c r="W507" s="10">
        <f t="shared" si="6"/>
        <v>51.16148768</v>
      </c>
      <c r="X507" s="11">
        <f t="shared" si="7"/>
        <v>0.112</v>
      </c>
      <c r="Y507" s="11"/>
    </row>
    <row r="508">
      <c r="A508" s="7" t="str">
        <f t="shared" si="1"/>
        <v>IBKVE5450B</v>
      </c>
      <c r="B508" s="2" t="s">
        <v>763</v>
      </c>
      <c r="C508" s="7" t="s">
        <v>3145</v>
      </c>
      <c r="D508" s="7" t="str">
        <f t="shared" si="2"/>
        <v>300x250 </v>
      </c>
      <c r="E508" s="2" t="s">
        <v>765</v>
      </c>
      <c r="F508" s="2" t="s">
        <v>36</v>
      </c>
      <c r="G508" s="8" t="s">
        <v>726</v>
      </c>
      <c r="H508" s="2" t="s">
        <v>30</v>
      </c>
      <c r="I508" s="2" t="s">
        <v>53</v>
      </c>
      <c r="J508" s="2">
        <v>64892.0</v>
      </c>
      <c r="K508" s="2">
        <v>214.0</v>
      </c>
      <c r="L508" s="2">
        <v>34731.0</v>
      </c>
      <c r="M508" s="2">
        <v>59369.0</v>
      </c>
      <c r="N508" s="2">
        <v>24.0</v>
      </c>
      <c r="O508" s="3">
        <v>2096.285549</v>
      </c>
      <c r="P508" s="7" t="str">
        <f>VLOOKUP(A508,'New Data'!A:E,2,FALSE)</f>
        <v>Male</v>
      </c>
      <c r="Q508" s="7">
        <f>VLOOKUP(A508,'New Data'!A:E,3,FALSE)</f>
        <v>21</v>
      </c>
      <c r="R508" s="7" t="str">
        <f>VLOOKUP(A508,'New Data'!A:E,4,FALSE)</f>
        <v>Ohio</v>
      </c>
      <c r="S508" s="9">
        <f>VLOOKUP(A508,'New Data'!A:E,5,FALSE)</f>
        <v>45541</v>
      </c>
      <c r="T508" s="10">
        <f t="shared" si="3"/>
        <v>87.34523121</v>
      </c>
      <c r="U508" s="11">
        <f t="shared" si="4"/>
        <v>0.003297787092</v>
      </c>
      <c r="V508" s="12">
        <f t="shared" si="5"/>
        <v>9.795726864</v>
      </c>
      <c r="W508" s="10">
        <f t="shared" si="6"/>
        <v>32.30422161</v>
      </c>
      <c r="X508" s="11">
        <f t="shared" si="7"/>
        <v>0.1121495327</v>
      </c>
      <c r="Y508" s="11"/>
    </row>
    <row r="509">
      <c r="A509" s="7" t="str">
        <f t="shared" si="1"/>
        <v>SEAXG5752L</v>
      </c>
      <c r="B509" s="2" t="s">
        <v>760</v>
      </c>
      <c r="C509" s="7" t="s">
        <v>3139</v>
      </c>
      <c r="D509" s="7" t="str">
        <f t="shared" si="2"/>
        <v>320x50 </v>
      </c>
      <c r="E509" s="2" t="s">
        <v>274</v>
      </c>
      <c r="F509" s="2" t="s">
        <v>66</v>
      </c>
      <c r="G509" s="8" t="s">
        <v>762</v>
      </c>
      <c r="H509" s="2" t="s">
        <v>62</v>
      </c>
      <c r="I509" s="2" t="s">
        <v>31</v>
      </c>
      <c r="J509" s="2">
        <v>15588.0</v>
      </c>
      <c r="K509" s="2">
        <v>80.0</v>
      </c>
      <c r="L509" s="2">
        <v>2089.0</v>
      </c>
      <c r="M509" s="2">
        <v>14526.0</v>
      </c>
      <c r="N509" s="2">
        <v>9.0</v>
      </c>
      <c r="O509" s="3">
        <v>3518.533482</v>
      </c>
      <c r="P509" s="7" t="str">
        <f>VLOOKUP(A509,'New Data'!A:E,2,FALSE)</f>
        <v>Female</v>
      </c>
      <c r="Q509" s="7">
        <f>VLOOKUP(A509,'New Data'!A:E,3,FALSE)</f>
        <v>60</v>
      </c>
      <c r="R509" s="7" t="str">
        <f>VLOOKUP(A509,'New Data'!A:E,4,FALSE)</f>
        <v>Ohio</v>
      </c>
      <c r="S509" s="9">
        <f>VLOOKUP(A509,'New Data'!A:E,5,FALSE)</f>
        <v>45234</v>
      </c>
      <c r="T509" s="10">
        <f t="shared" si="3"/>
        <v>390.9481647</v>
      </c>
      <c r="U509" s="11">
        <f t="shared" si="4"/>
        <v>0.005132152938</v>
      </c>
      <c r="V509" s="12">
        <f t="shared" si="5"/>
        <v>43.98166853</v>
      </c>
      <c r="W509" s="10">
        <f t="shared" si="6"/>
        <v>225.7206493</v>
      </c>
      <c r="X509" s="11">
        <f t="shared" si="7"/>
        <v>0.1125</v>
      </c>
      <c r="Y509" s="11"/>
    </row>
    <row r="510">
      <c r="A510" s="7" t="str">
        <f t="shared" si="1"/>
        <v>IOFRC1978M</v>
      </c>
      <c r="B510" s="2" t="s">
        <v>757</v>
      </c>
      <c r="C510" s="7" t="s">
        <v>3129</v>
      </c>
      <c r="D510" s="7" t="str">
        <f t="shared" si="2"/>
        <v>300x250 </v>
      </c>
      <c r="E510" s="2" t="s">
        <v>759</v>
      </c>
      <c r="F510" s="2" t="s">
        <v>41</v>
      </c>
      <c r="G510" s="8" t="s">
        <v>263</v>
      </c>
      <c r="H510" s="2" t="s">
        <v>48</v>
      </c>
      <c r="I510" s="2" t="s">
        <v>31</v>
      </c>
      <c r="J510" s="2">
        <v>14083.0</v>
      </c>
      <c r="K510" s="2">
        <v>97.0</v>
      </c>
      <c r="L510" s="2">
        <v>9945.0</v>
      </c>
      <c r="M510" s="2">
        <v>12878.0</v>
      </c>
      <c r="N510" s="2">
        <v>11.0</v>
      </c>
      <c r="O510" s="3">
        <v>5979.67</v>
      </c>
      <c r="P510" s="7" t="str">
        <f>VLOOKUP(A510,'New Data'!A:E,2,FALSE)</f>
        <v>Female</v>
      </c>
      <c r="Q510" s="7">
        <f>VLOOKUP(A510,'New Data'!A:E,3,FALSE)</f>
        <v>56</v>
      </c>
      <c r="R510" s="7" t="str">
        <f>VLOOKUP(A510,'New Data'!A:E,4,FALSE)</f>
        <v>California</v>
      </c>
      <c r="S510" s="9">
        <f>VLOOKUP(A510,'New Data'!A:E,5,FALSE)</f>
        <v>45508</v>
      </c>
      <c r="T510" s="10">
        <f t="shared" si="3"/>
        <v>543.6063636</v>
      </c>
      <c r="U510" s="11">
        <f t="shared" si="4"/>
        <v>0.006887736988</v>
      </c>
      <c r="V510" s="12">
        <f t="shared" si="5"/>
        <v>61.64608247</v>
      </c>
      <c r="W510" s="10">
        <f t="shared" si="6"/>
        <v>424.6020024</v>
      </c>
      <c r="X510" s="11">
        <f t="shared" si="7"/>
        <v>0.1134020619</v>
      </c>
      <c r="Y510" s="11"/>
    </row>
    <row r="511">
      <c r="A511" s="7" t="str">
        <f t="shared" si="1"/>
        <v>SSXHD0493R</v>
      </c>
      <c r="B511" s="2" t="s">
        <v>753</v>
      </c>
      <c r="C511" s="7" t="s">
        <v>3129</v>
      </c>
      <c r="D511" s="7" t="str">
        <f t="shared" si="2"/>
        <v>300x250 </v>
      </c>
      <c r="E511" s="2" t="s">
        <v>755</v>
      </c>
      <c r="F511" s="2" t="s">
        <v>66</v>
      </c>
      <c r="G511" s="8" t="s">
        <v>756</v>
      </c>
      <c r="H511" s="2" t="s">
        <v>71</v>
      </c>
      <c r="I511" s="2" t="s">
        <v>31</v>
      </c>
      <c r="J511" s="2">
        <v>11417.0</v>
      </c>
      <c r="K511" s="2">
        <v>78.0</v>
      </c>
      <c r="L511" s="2">
        <v>1387.0</v>
      </c>
      <c r="M511" s="2">
        <v>9924.0</v>
      </c>
      <c r="N511" s="2">
        <v>9.0</v>
      </c>
      <c r="O511" s="3">
        <v>6206.637108</v>
      </c>
      <c r="P511" s="7" t="str">
        <f>VLOOKUP(A511,'New Data'!A:E,2,FALSE)</f>
        <v>Male</v>
      </c>
      <c r="Q511" s="7">
        <f>VLOOKUP(A511,'New Data'!A:E,3,FALSE)</f>
        <v>40</v>
      </c>
      <c r="R511" s="7" t="str">
        <f>VLOOKUP(A511,'New Data'!A:E,4,FALSE)</f>
        <v>New Hampshire</v>
      </c>
      <c r="S511" s="9">
        <f>VLOOKUP(A511,'New Data'!A:E,5,FALSE)</f>
        <v>45539</v>
      </c>
      <c r="T511" s="10">
        <f t="shared" si="3"/>
        <v>689.6263453</v>
      </c>
      <c r="U511" s="11">
        <f t="shared" si="4"/>
        <v>0.006831917316</v>
      </c>
      <c r="V511" s="12">
        <f t="shared" si="5"/>
        <v>79.57227062</v>
      </c>
      <c r="W511" s="10">
        <f t="shared" si="6"/>
        <v>543.6311735</v>
      </c>
      <c r="X511" s="11">
        <f t="shared" si="7"/>
        <v>0.1153846154</v>
      </c>
      <c r="Y511" s="11"/>
    </row>
    <row r="512">
      <c r="A512" s="7" t="str">
        <f t="shared" si="1"/>
        <v>ZRRCV7570B</v>
      </c>
      <c r="B512" s="2" t="s">
        <v>751</v>
      </c>
      <c r="C512" s="7" t="s">
        <v>3129</v>
      </c>
      <c r="D512" s="7" t="str">
        <f t="shared" si="2"/>
        <v>320x50 </v>
      </c>
      <c r="E512" s="2" t="s">
        <v>101</v>
      </c>
      <c r="F512" s="2" t="s">
        <v>41</v>
      </c>
      <c r="G512" s="8" t="s">
        <v>275</v>
      </c>
      <c r="H512" s="2" t="s">
        <v>30</v>
      </c>
      <c r="I512" s="2" t="s">
        <v>31</v>
      </c>
      <c r="J512" s="2">
        <v>23711.0</v>
      </c>
      <c r="K512" s="2">
        <v>69.0</v>
      </c>
      <c r="L512" s="2">
        <v>4337.0</v>
      </c>
      <c r="M512" s="2">
        <v>17211.0</v>
      </c>
      <c r="N512" s="2">
        <v>8.0</v>
      </c>
      <c r="O512" s="3">
        <v>5740.952219</v>
      </c>
      <c r="P512" s="7" t="str">
        <f>VLOOKUP(A512,'New Data'!A:E,2,FALSE)</f>
        <v>Female</v>
      </c>
      <c r="Q512" s="7">
        <f>VLOOKUP(A512,'New Data'!A:E,3,FALSE)</f>
        <v>45</v>
      </c>
      <c r="R512" s="7" t="str">
        <f>VLOOKUP(A512,'New Data'!A:E,4,FALSE)</f>
        <v>Mississippi</v>
      </c>
      <c r="S512" s="9">
        <f>VLOOKUP(A512,'New Data'!A:E,5,FALSE)</f>
        <v>45177</v>
      </c>
      <c r="T512" s="10">
        <f t="shared" si="3"/>
        <v>717.6190274</v>
      </c>
      <c r="U512" s="11">
        <f t="shared" si="4"/>
        <v>0.002910041753</v>
      </c>
      <c r="V512" s="12">
        <f t="shared" si="5"/>
        <v>83.20220607</v>
      </c>
      <c r="W512" s="10">
        <f t="shared" si="6"/>
        <v>242.1218936</v>
      </c>
      <c r="X512" s="11">
        <f t="shared" si="7"/>
        <v>0.115942029</v>
      </c>
      <c r="Y512" s="11"/>
    </row>
    <row r="513">
      <c r="A513" s="7" t="str">
        <f t="shared" si="1"/>
        <v>ZHEWP3598B</v>
      </c>
      <c r="B513" s="2" t="s">
        <v>748</v>
      </c>
      <c r="C513" s="7" t="s">
        <v>3139</v>
      </c>
      <c r="D513" s="7" t="str">
        <f t="shared" si="2"/>
        <v>320x50 </v>
      </c>
      <c r="E513" s="2" t="s">
        <v>750</v>
      </c>
      <c r="F513" s="2" t="s">
        <v>36</v>
      </c>
      <c r="G513" s="8" t="s">
        <v>677</v>
      </c>
      <c r="H513" s="2" t="s">
        <v>30</v>
      </c>
      <c r="I513" s="2" t="s">
        <v>31</v>
      </c>
      <c r="J513" s="2">
        <v>22259.0</v>
      </c>
      <c r="K513" s="2">
        <v>120.0</v>
      </c>
      <c r="L513" s="2">
        <v>12405.0</v>
      </c>
      <c r="M513" s="2">
        <v>17609.0</v>
      </c>
      <c r="N513" s="2">
        <v>14.0</v>
      </c>
      <c r="O513" s="3">
        <v>1611.340211</v>
      </c>
      <c r="P513" s="7" t="str">
        <f>VLOOKUP(A513,'New Data'!A:E,2,FALSE)</f>
        <v>Female</v>
      </c>
      <c r="Q513" s="7">
        <f>VLOOKUP(A513,'New Data'!A:E,3,FALSE)</f>
        <v>26</v>
      </c>
      <c r="R513" s="7" t="str">
        <f>VLOOKUP(A513,'New Data'!A:E,4,FALSE)</f>
        <v>Florida</v>
      </c>
      <c r="S513" s="9">
        <f>VLOOKUP(A513,'New Data'!A:E,5,FALSE)</f>
        <v>44940</v>
      </c>
      <c r="T513" s="10">
        <f t="shared" si="3"/>
        <v>115.0957294</v>
      </c>
      <c r="U513" s="11">
        <f t="shared" si="4"/>
        <v>0.005391077766</v>
      </c>
      <c r="V513" s="12">
        <f t="shared" si="5"/>
        <v>13.42783509</v>
      </c>
      <c r="W513" s="10">
        <f t="shared" si="6"/>
        <v>72.39050321</v>
      </c>
      <c r="X513" s="11">
        <f t="shared" si="7"/>
        <v>0.1166666667</v>
      </c>
      <c r="Y513" s="11"/>
    </row>
    <row r="514">
      <c r="A514" s="7" t="str">
        <f t="shared" si="1"/>
        <v>DTBFV9091K</v>
      </c>
      <c r="B514" s="2" t="s">
        <v>745</v>
      </c>
      <c r="C514" s="7" t="s">
        <v>3165</v>
      </c>
      <c r="D514" s="7" t="str">
        <f t="shared" si="2"/>
        <v>320x50 </v>
      </c>
      <c r="E514" s="2" t="s">
        <v>747</v>
      </c>
      <c r="F514" s="2" t="s">
        <v>41</v>
      </c>
      <c r="G514" s="8" t="s">
        <v>102</v>
      </c>
      <c r="H514" s="2" t="s">
        <v>30</v>
      </c>
      <c r="I514" s="2" t="s">
        <v>31</v>
      </c>
      <c r="J514" s="2">
        <v>15326.0</v>
      </c>
      <c r="K514" s="2">
        <v>68.0</v>
      </c>
      <c r="L514" s="2">
        <v>7941.0</v>
      </c>
      <c r="M514" s="2">
        <v>14331.0</v>
      </c>
      <c r="N514" s="2">
        <v>8.0</v>
      </c>
      <c r="O514" s="3">
        <v>6943.515824</v>
      </c>
      <c r="P514" s="7" t="str">
        <f>VLOOKUP(A514,'New Data'!A:E,2,FALSE)</f>
        <v>Female</v>
      </c>
      <c r="Q514" s="7">
        <f>VLOOKUP(A514,'New Data'!A:E,3,FALSE)</f>
        <v>24</v>
      </c>
      <c r="R514" s="7" t="str">
        <f>VLOOKUP(A514,'New Data'!A:E,4,FALSE)</f>
        <v>Oregon</v>
      </c>
      <c r="S514" s="9">
        <f>VLOOKUP(A514,'New Data'!A:E,5,FALSE)</f>
        <v>45555</v>
      </c>
      <c r="T514" s="10">
        <f t="shared" si="3"/>
        <v>867.939478</v>
      </c>
      <c r="U514" s="11">
        <f t="shared" si="4"/>
        <v>0.004436904607</v>
      </c>
      <c r="V514" s="12">
        <f t="shared" si="5"/>
        <v>102.1105268</v>
      </c>
      <c r="W514" s="10">
        <f t="shared" si="6"/>
        <v>453.0546668</v>
      </c>
      <c r="X514" s="11">
        <f t="shared" si="7"/>
        <v>0.1176470588</v>
      </c>
      <c r="Y514" s="11"/>
    </row>
    <row r="515">
      <c r="A515" s="7" t="str">
        <f t="shared" si="1"/>
        <v>DZRCO0881W</v>
      </c>
      <c r="B515" s="2" t="s">
        <v>742</v>
      </c>
      <c r="C515" s="7" t="s">
        <v>3163</v>
      </c>
      <c r="D515" s="7" t="str">
        <f t="shared" si="2"/>
        <v>320x50 </v>
      </c>
      <c r="E515" s="2" t="s">
        <v>744</v>
      </c>
      <c r="F515" s="2" t="s">
        <v>28</v>
      </c>
      <c r="G515" s="8" t="s">
        <v>29</v>
      </c>
      <c r="H515" s="2" t="s">
        <v>89</v>
      </c>
      <c r="I515" s="2" t="s">
        <v>31</v>
      </c>
      <c r="J515" s="2">
        <v>39794.0</v>
      </c>
      <c r="K515" s="2">
        <v>101.0</v>
      </c>
      <c r="L515" s="2">
        <v>17539.0</v>
      </c>
      <c r="M515" s="2">
        <v>37664.0</v>
      </c>
      <c r="N515" s="2">
        <v>12.0</v>
      </c>
      <c r="O515" s="3">
        <v>5328.524514</v>
      </c>
      <c r="P515" s="7" t="str">
        <f>VLOOKUP(A515,'New Data'!A:E,2,FALSE)</f>
        <v>Female</v>
      </c>
      <c r="Q515" s="7">
        <f>VLOOKUP(A515,'New Data'!A:E,3,FALSE)</f>
        <v>47</v>
      </c>
      <c r="R515" s="7" t="str">
        <f>VLOOKUP(A515,'New Data'!A:E,4,FALSE)</f>
        <v>Utah</v>
      </c>
      <c r="S515" s="9">
        <f>VLOOKUP(A515,'New Data'!A:E,5,FALSE)</f>
        <v>45080</v>
      </c>
      <c r="T515" s="10">
        <f t="shared" si="3"/>
        <v>444.0437095</v>
      </c>
      <c r="U515" s="11">
        <f t="shared" si="4"/>
        <v>0.002538071066</v>
      </c>
      <c r="V515" s="12">
        <f t="shared" si="5"/>
        <v>52.75766846</v>
      </c>
      <c r="W515" s="10">
        <f t="shared" si="6"/>
        <v>133.9027118</v>
      </c>
      <c r="X515" s="11">
        <f t="shared" si="7"/>
        <v>0.1188118812</v>
      </c>
      <c r="Y515" s="11"/>
    </row>
    <row r="516">
      <c r="A516" s="7" t="str">
        <f t="shared" si="1"/>
        <v>JGIIM9251E</v>
      </c>
      <c r="B516" s="2" t="s">
        <v>738</v>
      </c>
      <c r="C516" s="7" t="s">
        <v>3153</v>
      </c>
      <c r="D516" s="7" t="str">
        <f t="shared" si="2"/>
        <v>300x50 </v>
      </c>
      <c r="E516" s="2" t="s">
        <v>740</v>
      </c>
      <c r="F516" s="2" t="s">
        <v>41</v>
      </c>
      <c r="G516" s="8" t="s">
        <v>741</v>
      </c>
      <c r="H516" s="2" t="s">
        <v>30</v>
      </c>
      <c r="I516" s="2" t="s">
        <v>31</v>
      </c>
      <c r="J516" s="2">
        <v>20537.0</v>
      </c>
      <c r="K516" s="2">
        <v>84.0</v>
      </c>
      <c r="L516" s="2">
        <v>15587.0</v>
      </c>
      <c r="M516" s="2">
        <v>19288.0</v>
      </c>
      <c r="N516" s="2">
        <v>10.0</v>
      </c>
      <c r="O516" s="3">
        <v>1609.880674</v>
      </c>
      <c r="P516" s="7" t="str">
        <f>VLOOKUP(A516,'New Data'!A:E,2,FALSE)</f>
        <v>Female</v>
      </c>
      <c r="Q516" s="7">
        <f>VLOOKUP(A516,'New Data'!A:E,3,FALSE)</f>
        <v>18</v>
      </c>
      <c r="R516" s="7" t="str">
        <f>VLOOKUP(A516,'New Data'!A:E,4,FALSE)</f>
        <v>Michigan</v>
      </c>
      <c r="S516" s="9">
        <f>VLOOKUP(A516,'New Data'!A:E,5,FALSE)</f>
        <v>45211</v>
      </c>
      <c r="T516" s="10">
        <f t="shared" si="3"/>
        <v>160.9880674</v>
      </c>
      <c r="U516" s="11">
        <f t="shared" si="4"/>
        <v>0.004090178702</v>
      </c>
      <c r="V516" s="12">
        <f t="shared" si="5"/>
        <v>19.16524612</v>
      </c>
      <c r="W516" s="10">
        <f t="shared" si="6"/>
        <v>78.38928149</v>
      </c>
      <c r="X516" s="11">
        <f t="shared" si="7"/>
        <v>0.119047619</v>
      </c>
      <c r="Y516" s="11"/>
    </row>
    <row r="517">
      <c r="A517" s="7" t="str">
        <f t="shared" si="1"/>
        <v>WIOIH3185X</v>
      </c>
      <c r="B517" s="2" t="s">
        <v>734</v>
      </c>
      <c r="C517" s="7" t="s">
        <v>3136</v>
      </c>
      <c r="D517" s="7" t="str">
        <f t="shared" si="2"/>
        <v>300x250 </v>
      </c>
      <c r="E517" s="2" t="s">
        <v>736</v>
      </c>
      <c r="F517" s="2" t="s">
        <v>41</v>
      </c>
      <c r="G517" s="8" t="s">
        <v>737</v>
      </c>
      <c r="H517" s="2" t="s">
        <v>30</v>
      </c>
      <c r="I517" s="2" t="s">
        <v>53</v>
      </c>
      <c r="J517" s="2">
        <v>24875.0</v>
      </c>
      <c r="K517" s="2">
        <v>67.0</v>
      </c>
      <c r="L517" s="2">
        <v>14213.0</v>
      </c>
      <c r="M517" s="2">
        <v>23455.0</v>
      </c>
      <c r="N517" s="2">
        <v>8.0</v>
      </c>
      <c r="O517" s="3">
        <v>4652.242051</v>
      </c>
      <c r="P517" s="7" t="str">
        <f>VLOOKUP(A517,'New Data'!A:E,2,FALSE)</f>
        <v>Female</v>
      </c>
      <c r="Q517" s="7">
        <f>VLOOKUP(A517,'New Data'!A:E,3,FALSE)</f>
        <v>60</v>
      </c>
      <c r="R517" s="7" t="str">
        <f>VLOOKUP(A517,'New Data'!A:E,4,FALSE)</f>
        <v>North Dakota</v>
      </c>
      <c r="S517" s="9">
        <f>VLOOKUP(A517,'New Data'!A:E,5,FALSE)</f>
        <v>45208</v>
      </c>
      <c r="T517" s="10">
        <f t="shared" si="3"/>
        <v>581.5302564</v>
      </c>
      <c r="U517" s="11">
        <f t="shared" si="4"/>
        <v>0.002693467337</v>
      </c>
      <c r="V517" s="12">
        <f t="shared" si="5"/>
        <v>69.43644852</v>
      </c>
      <c r="W517" s="10">
        <f t="shared" si="6"/>
        <v>187.0248061</v>
      </c>
      <c r="X517" s="11">
        <f t="shared" si="7"/>
        <v>0.1194029851</v>
      </c>
      <c r="Y517" s="11"/>
    </row>
    <row r="518">
      <c r="A518" s="7" t="str">
        <f t="shared" si="1"/>
        <v>VOIKW7525D</v>
      </c>
      <c r="B518" s="2" t="s">
        <v>717</v>
      </c>
      <c r="C518" s="7" t="s">
        <v>3166</v>
      </c>
      <c r="D518" s="7" t="str">
        <f t="shared" si="2"/>
        <v>300x250 </v>
      </c>
      <c r="E518" s="2" t="s">
        <v>719</v>
      </c>
      <c r="F518" s="2" t="s">
        <v>66</v>
      </c>
      <c r="G518" s="8" t="s">
        <v>29</v>
      </c>
      <c r="H518" s="2" t="s">
        <v>48</v>
      </c>
      <c r="I518" s="2" t="s">
        <v>53</v>
      </c>
      <c r="J518" s="2">
        <v>74436.0</v>
      </c>
      <c r="K518" s="2">
        <v>175.0</v>
      </c>
      <c r="L518" s="2">
        <v>30158.0</v>
      </c>
      <c r="M518" s="2">
        <v>69150.0</v>
      </c>
      <c r="N518" s="2">
        <v>21.0</v>
      </c>
      <c r="O518" s="3">
        <v>1558.549138</v>
      </c>
      <c r="P518" s="7" t="str">
        <f>VLOOKUP(A518,'New Data'!A:E,2,FALSE)</f>
        <v>Female</v>
      </c>
      <c r="Q518" s="7">
        <f>VLOOKUP(A518,'New Data'!A:E,3,FALSE)</f>
        <v>51</v>
      </c>
      <c r="R518" s="7" t="str">
        <f>VLOOKUP(A518,'New Data'!A:E,4,FALSE)</f>
        <v>Minnesota</v>
      </c>
      <c r="S518" s="9">
        <f>VLOOKUP(A518,'New Data'!A:E,5,FALSE)</f>
        <v>45506</v>
      </c>
      <c r="T518" s="10">
        <f t="shared" si="3"/>
        <v>74.21662562</v>
      </c>
      <c r="U518" s="11">
        <f t="shared" si="4"/>
        <v>0.002351012951</v>
      </c>
      <c r="V518" s="12">
        <f t="shared" si="5"/>
        <v>8.905995074</v>
      </c>
      <c r="W518" s="10">
        <f t="shared" si="6"/>
        <v>20.93810976</v>
      </c>
      <c r="X518" s="11">
        <f t="shared" si="7"/>
        <v>0.12</v>
      </c>
      <c r="Y518" s="11"/>
    </row>
    <row r="519">
      <c r="A519" s="7" t="str">
        <f t="shared" si="1"/>
        <v>LLQYY4909B</v>
      </c>
      <c r="B519" s="2" t="s">
        <v>727</v>
      </c>
      <c r="C519" s="7" t="s">
        <v>3130</v>
      </c>
      <c r="D519" s="7" t="str">
        <f t="shared" si="2"/>
        <v>320x50 </v>
      </c>
      <c r="E519" s="2" t="s">
        <v>729</v>
      </c>
      <c r="F519" s="2" t="s">
        <v>41</v>
      </c>
      <c r="G519" s="8" t="s">
        <v>449</v>
      </c>
      <c r="H519" s="2" t="s">
        <v>30</v>
      </c>
      <c r="I519" s="2" t="s">
        <v>31</v>
      </c>
      <c r="J519" s="2">
        <v>74516.0</v>
      </c>
      <c r="K519" s="2">
        <v>200.0</v>
      </c>
      <c r="L519" s="2">
        <v>23985.0</v>
      </c>
      <c r="M519" s="2">
        <v>63853.0</v>
      </c>
      <c r="N519" s="2">
        <v>24.0</v>
      </c>
      <c r="O519" s="3">
        <v>1523.783909</v>
      </c>
      <c r="P519" s="7" t="str">
        <f>VLOOKUP(A519,'New Data'!A:E,2,FALSE)</f>
        <v>Female</v>
      </c>
      <c r="Q519" s="7">
        <f>VLOOKUP(A519,'New Data'!A:E,3,FALSE)</f>
        <v>36</v>
      </c>
      <c r="R519" s="7" t="str">
        <f>VLOOKUP(A519,'New Data'!A:E,4,FALSE)</f>
        <v>New York</v>
      </c>
      <c r="S519" s="9">
        <f>VLOOKUP(A519,'New Data'!A:E,5,FALSE)</f>
        <v>45332</v>
      </c>
      <c r="T519" s="10">
        <f t="shared" si="3"/>
        <v>63.49099621</v>
      </c>
      <c r="U519" s="11">
        <f t="shared" si="4"/>
        <v>0.002683987332</v>
      </c>
      <c r="V519" s="12">
        <f t="shared" si="5"/>
        <v>7.618919545</v>
      </c>
      <c r="W519" s="10">
        <f t="shared" si="6"/>
        <v>20.44908354</v>
      </c>
      <c r="X519" s="11">
        <f t="shared" si="7"/>
        <v>0.12</v>
      </c>
      <c r="Y519" s="11"/>
    </row>
    <row r="520">
      <c r="A520" s="7" t="str">
        <f t="shared" si="1"/>
        <v>HWWPB2234B</v>
      </c>
      <c r="B520" s="2" t="s">
        <v>714</v>
      </c>
      <c r="C520" s="7" t="s">
        <v>3154</v>
      </c>
      <c r="D520" s="7" t="str">
        <f t="shared" si="2"/>
        <v>300x50 </v>
      </c>
      <c r="E520" s="2" t="s">
        <v>716</v>
      </c>
      <c r="F520" s="2" t="s">
        <v>28</v>
      </c>
      <c r="G520" s="8" t="s">
        <v>479</v>
      </c>
      <c r="H520" s="2" t="s">
        <v>71</v>
      </c>
      <c r="I520" s="2" t="s">
        <v>31</v>
      </c>
      <c r="J520" s="2">
        <v>23488.0</v>
      </c>
      <c r="K520" s="2">
        <v>75.0</v>
      </c>
      <c r="L520" s="2">
        <v>4620.0</v>
      </c>
      <c r="M520" s="2">
        <v>22254.0</v>
      </c>
      <c r="N520" s="2">
        <v>9.0</v>
      </c>
      <c r="O520" s="3">
        <v>6667.727715</v>
      </c>
      <c r="P520" s="7" t="str">
        <f>VLOOKUP(A520,'New Data'!A:E,2,FALSE)</f>
        <v>Female</v>
      </c>
      <c r="Q520" s="7">
        <f>VLOOKUP(A520,'New Data'!A:E,3,FALSE)</f>
        <v>20</v>
      </c>
      <c r="R520" s="7" t="str">
        <f>VLOOKUP(A520,'New Data'!A:E,4,FALSE)</f>
        <v>Indiana</v>
      </c>
      <c r="S520" s="9">
        <f>VLOOKUP(A520,'New Data'!A:E,5,FALSE)</f>
        <v>45150</v>
      </c>
      <c r="T520" s="10">
        <f t="shared" si="3"/>
        <v>740.858635</v>
      </c>
      <c r="U520" s="11">
        <f t="shared" si="4"/>
        <v>0.003193119891</v>
      </c>
      <c r="V520" s="12">
        <f t="shared" si="5"/>
        <v>88.9030362</v>
      </c>
      <c r="W520" s="10">
        <f t="shared" si="6"/>
        <v>283.8780533</v>
      </c>
      <c r="X520" s="11">
        <f t="shared" si="7"/>
        <v>0.12</v>
      </c>
      <c r="Y520" s="11"/>
    </row>
    <row r="521">
      <c r="A521" s="7" t="str">
        <f t="shared" si="1"/>
        <v>NQQNL7320T</v>
      </c>
      <c r="B521" s="2" t="s">
        <v>723</v>
      </c>
      <c r="C521" s="2" t="s">
        <v>3133</v>
      </c>
      <c r="D521" s="7" t="str">
        <f t="shared" si="2"/>
        <v>320x50 </v>
      </c>
      <c r="E521" s="2" t="s">
        <v>725</v>
      </c>
      <c r="F521" s="2" t="s">
        <v>66</v>
      </c>
      <c r="G521" s="8" t="s">
        <v>726</v>
      </c>
      <c r="H521" s="2" t="s">
        <v>89</v>
      </c>
      <c r="I521" s="2" t="s">
        <v>31</v>
      </c>
      <c r="J521" s="2">
        <v>114384.0</v>
      </c>
      <c r="K521" s="2">
        <v>100.0</v>
      </c>
      <c r="L521" s="2">
        <v>61524.0</v>
      </c>
      <c r="M521" s="2">
        <v>105104.0</v>
      </c>
      <c r="N521" s="2">
        <v>12.0</v>
      </c>
      <c r="O521" s="3">
        <v>5803.331454</v>
      </c>
      <c r="P521" s="7" t="str">
        <f>VLOOKUP(A521,'New Data'!A:E,2,FALSE)</f>
        <v>Male</v>
      </c>
      <c r="Q521" s="7">
        <f>VLOOKUP(A521,'New Data'!A:E,3,FALSE)</f>
        <v>56</v>
      </c>
      <c r="R521" s="7" t="str">
        <f>VLOOKUP(A521,'New Data'!A:E,4,FALSE)</f>
        <v>Nevada</v>
      </c>
      <c r="S521" s="9">
        <f>VLOOKUP(A521,'New Data'!A:E,5,FALSE)</f>
        <v>44955</v>
      </c>
      <c r="T521" s="10">
        <f t="shared" si="3"/>
        <v>483.6109545</v>
      </c>
      <c r="U521" s="11">
        <f t="shared" si="4"/>
        <v>0.0008742481466</v>
      </c>
      <c r="V521" s="12">
        <f t="shared" si="5"/>
        <v>58.03331454</v>
      </c>
      <c r="W521" s="10">
        <f t="shared" si="6"/>
        <v>50.73551768</v>
      </c>
      <c r="X521" s="11">
        <f t="shared" si="7"/>
        <v>0.12</v>
      </c>
      <c r="Y521" s="11"/>
    </row>
    <row r="522">
      <c r="A522" s="7" t="str">
        <f t="shared" si="1"/>
        <v>FRRDD3353T</v>
      </c>
      <c r="B522" s="2" t="s">
        <v>730</v>
      </c>
      <c r="C522" s="7" t="s">
        <v>3156</v>
      </c>
      <c r="D522" s="7" t="str">
        <f t="shared" si="2"/>
        <v>320x50 </v>
      </c>
      <c r="E522" s="2" t="s">
        <v>732</v>
      </c>
      <c r="F522" s="2" t="s">
        <v>66</v>
      </c>
      <c r="G522" s="8" t="s">
        <v>733</v>
      </c>
      <c r="H522" s="2" t="s">
        <v>48</v>
      </c>
      <c r="I522" s="2" t="s">
        <v>31</v>
      </c>
      <c r="J522" s="2">
        <v>10835.0</v>
      </c>
      <c r="K522" s="2">
        <v>25.0</v>
      </c>
      <c r="L522" s="2">
        <v>2888.0</v>
      </c>
      <c r="M522" s="2">
        <v>10487.0</v>
      </c>
      <c r="N522" s="2">
        <v>3.0</v>
      </c>
      <c r="O522" s="3">
        <v>4704.249956</v>
      </c>
      <c r="P522" s="7" t="str">
        <f>VLOOKUP(A522,'New Data'!A:E,2,FALSE)</f>
        <v>Female</v>
      </c>
      <c r="Q522" s="7">
        <f>VLOOKUP(A522,'New Data'!A:E,3,FALSE)</f>
        <v>50</v>
      </c>
      <c r="R522" s="7" t="str">
        <f>VLOOKUP(A522,'New Data'!A:E,4,FALSE)</f>
        <v>Virginia</v>
      </c>
      <c r="S522" s="9">
        <f>VLOOKUP(A522,'New Data'!A:E,5,FALSE)</f>
        <v>44936</v>
      </c>
      <c r="T522" s="10">
        <f t="shared" si="3"/>
        <v>1568.083319</v>
      </c>
      <c r="U522" s="11">
        <f t="shared" si="4"/>
        <v>0.002307337333</v>
      </c>
      <c r="V522" s="12">
        <f t="shared" si="5"/>
        <v>188.1699982</v>
      </c>
      <c r="W522" s="10">
        <f t="shared" si="6"/>
        <v>434.1716618</v>
      </c>
      <c r="X522" s="11">
        <f t="shared" si="7"/>
        <v>0.12</v>
      </c>
      <c r="Y522" s="11"/>
    </row>
    <row r="523">
      <c r="A523" s="7" t="str">
        <f t="shared" si="1"/>
        <v>ZRRCV7570B</v>
      </c>
      <c r="B523" s="2" t="s">
        <v>720</v>
      </c>
      <c r="C523" s="7" t="s">
        <v>3133</v>
      </c>
      <c r="D523" s="7" t="str">
        <f t="shared" si="2"/>
        <v>300x250 </v>
      </c>
      <c r="E523" s="2" t="s">
        <v>722</v>
      </c>
      <c r="F523" s="2" t="s">
        <v>36</v>
      </c>
      <c r="G523" s="8" t="s">
        <v>275</v>
      </c>
      <c r="H523" s="2" t="s">
        <v>48</v>
      </c>
      <c r="I523" s="2" t="s">
        <v>31</v>
      </c>
      <c r="J523" s="2">
        <v>10811.0</v>
      </c>
      <c r="K523" s="2">
        <v>25.0</v>
      </c>
      <c r="L523" s="2">
        <v>988.0</v>
      </c>
      <c r="M523" s="2">
        <v>2975.0</v>
      </c>
      <c r="N523" s="2">
        <v>3.0</v>
      </c>
      <c r="O523" s="3">
        <v>1679.833815</v>
      </c>
      <c r="P523" s="7" t="str">
        <f>VLOOKUP(A523,'New Data'!A:E,2,FALSE)</f>
        <v>Female</v>
      </c>
      <c r="Q523" s="7">
        <f>VLOOKUP(A523,'New Data'!A:E,3,FALSE)</f>
        <v>45</v>
      </c>
      <c r="R523" s="7" t="str">
        <f>VLOOKUP(A523,'New Data'!A:E,4,FALSE)</f>
        <v>Mississippi</v>
      </c>
      <c r="S523" s="9">
        <f>VLOOKUP(A523,'New Data'!A:E,5,FALSE)</f>
        <v>45177</v>
      </c>
      <c r="T523" s="10">
        <f t="shared" si="3"/>
        <v>559.944605</v>
      </c>
      <c r="U523" s="11">
        <f t="shared" si="4"/>
        <v>0.002312459532</v>
      </c>
      <c r="V523" s="12">
        <f t="shared" si="5"/>
        <v>67.1933526</v>
      </c>
      <c r="W523" s="10">
        <f t="shared" si="6"/>
        <v>155.3819087</v>
      </c>
      <c r="X523" s="11">
        <f t="shared" si="7"/>
        <v>0.12</v>
      </c>
      <c r="Y523" s="11"/>
    </row>
    <row r="524">
      <c r="A524" s="7" t="str">
        <f t="shared" si="1"/>
        <v>LYDJQ5653N</v>
      </c>
      <c r="B524" s="2" t="s">
        <v>710</v>
      </c>
      <c r="C524" s="7" t="s">
        <v>3130</v>
      </c>
      <c r="D524" s="7" t="str">
        <f t="shared" si="2"/>
        <v>300x250 </v>
      </c>
      <c r="E524" s="2" t="s">
        <v>712</v>
      </c>
      <c r="F524" s="2" t="s">
        <v>36</v>
      </c>
      <c r="G524" s="8" t="s">
        <v>713</v>
      </c>
      <c r="H524" s="2" t="s">
        <v>139</v>
      </c>
      <c r="I524" s="2" t="s">
        <v>31</v>
      </c>
      <c r="J524" s="2">
        <v>14599.0</v>
      </c>
      <c r="K524" s="2">
        <v>33.0</v>
      </c>
      <c r="L524" s="2">
        <v>1779.0</v>
      </c>
      <c r="M524" s="2">
        <v>12458.0</v>
      </c>
      <c r="N524" s="2">
        <v>4.0</v>
      </c>
      <c r="O524" s="3">
        <v>5092.559215</v>
      </c>
      <c r="P524" s="7" t="str">
        <f>VLOOKUP(A524,'New Data'!A:E,2,FALSE)</f>
        <v>Female</v>
      </c>
      <c r="Q524" s="7">
        <f>VLOOKUP(A524,'New Data'!A:E,3,FALSE)</f>
        <v>46</v>
      </c>
      <c r="R524" s="7" t="str">
        <f>VLOOKUP(A524,'New Data'!A:E,4,FALSE)</f>
        <v>New Jersey</v>
      </c>
      <c r="S524" s="9">
        <f>VLOOKUP(A524,'New Data'!A:E,5,FALSE)</f>
        <v>45221</v>
      </c>
      <c r="T524" s="10">
        <f t="shared" si="3"/>
        <v>1273.139804</v>
      </c>
      <c r="U524" s="11">
        <f t="shared" si="4"/>
        <v>0.002260428796</v>
      </c>
      <c r="V524" s="12">
        <f t="shared" si="5"/>
        <v>154.3199762</v>
      </c>
      <c r="W524" s="10">
        <f t="shared" si="6"/>
        <v>348.8293181</v>
      </c>
      <c r="X524" s="11">
        <f t="shared" si="7"/>
        <v>0.1212121212</v>
      </c>
      <c r="Y524" s="11"/>
    </row>
    <row r="525">
      <c r="A525" s="7" t="str">
        <f t="shared" si="1"/>
        <v>KAOJS0986I</v>
      </c>
      <c r="B525" s="2" t="s">
        <v>706</v>
      </c>
      <c r="C525" s="7" t="s">
        <v>459</v>
      </c>
      <c r="D525" s="7" t="str">
        <f t="shared" si="2"/>
        <v>300x50 </v>
      </c>
      <c r="E525" s="2" t="s">
        <v>708</v>
      </c>
      <c r="F525" s="2" t="s">
        <v>66</v>
      </c>
      <c r="G525" s="8" t="s">
        <v>709</v>
      </c>
      <c r="H525" s="2" t="s">
        <v>30</v>
      </c>
      <c r="I525" s="2" t="s">
        <v>31</v>
      </c>
      <c r="J525" s="2">
        <v>19461.0</v>
      </c>
      <c r="K525" s="2">
        <v>74.0</v>
      </c>
      <c r="L525" s="2">
        <v>14647.0</v>
      </c>
      <c r="M525" s="2">
        <v>18731.0</v>
      </c>
      <c r="N525" s="2">
        <v>9.0</v>
      </c>
      <c r="O525" s="3">
        <v>7311.99875</v>
      </c>
      <c r="P525" s="7" t="str">
        <f>VLOOKUP(A525,'New Data'!A:E,2,FALSE)</f>
        <v>Female</v>
      </c>
      <c r="Q525" s="7">
        <f>VLOOKUP(A525,'New Data'!A:E,3,FALSE)</f>
        <v>34</v>
      </c>
      <c r="R525" s="7" t="str">
        <f>VLOOKUP(A525,'New Data'!A:E,4,FALSE)</f>
        <v>Arkansas</v>
      </c>
      <c r="S525" s="9">
        <f>VLOOKUP(A525,'New Data'!A:E,5,FALSE)</f>
        <v>45120</v>
      </c>
      <c r="T525" s="10">
        <f t="shared" si="3"/>
        <v>812.4443056</v>
      </c>
      <c r="U525" s="11">
        <f t="shared" si="4"/>
        <v>0.003802476748</v>
      </c>
      <c r="V525" s="12">
        <f t="shared" si="5"/>
        <v>98.81079392</v>
      </c>
      <c r="W525" s="10">
        <f t="shared" si="6"/>
        <v>375.7257464</v>
      </c>
      <c r="X525" s="11">
        <f t="shared" si="7"/>
        <v>0.1216216216</v>
      </c>
      <c r="Y525" s="11"/>
    </row>
    <row r="526">
      <c r="A526" s="7" t="str">
        <f t="shared" si="1"/>
        <v>UIWIP6457B</v>
      </c>
      <c r="B526" s="2" t="s">
        <v>703</v>
      </c>
      <c r="C526" s="7" t="s">
        <v>3133</v>
      </c>
      <c r="D526" s="7" t="str">
        <f t="shared" si="2"/>
        <v>320x50 </v>
      </c>
      <c r="E526" s="2" t="s">
        <v>705</v>
      </c>
      <c r="F526" s="2" t="s">
        <v>66</v>
      </c>
      <c r="G526" s="8" t="s">
        <v>387</v>
      </c>
      <c r="H526" s="2" t="s">
        <v>62</v>
      </c>
      <c r="I526" s="2" t="s">
        <v>31</v>
      </c>
      <c r="J526" s="2">
        <v>4154911.0</v>
      </c>
      <c r="K526" s="2">
        <v>1254.0</v>
      </c>
      <c r="L526" s="2">
        <v>2338732.0</v>
      </c>
      <c r="M526" s="2">
        <v>3445626.0</v>
      </c>
      <c r="N526" s="2">
        <v>154.0</v>
      </c>
      <c r="O526" s="3">
        <v>8038.570371</v>
      </c>
      <c r="P526" s="7" t="str">
        <f>VLOOKUP(A526,'New Data'!A:E,2,FALSE)</f>
        <v>Female</v>
      </c>
      <c r="Q526" s="7">
        <f>VLOOKUP(A526,'New Data'!A:E,3,FALSE)</f>
        <v>61</v>
      </c>
      <c r="R526" s="7" t="str">
        <f>VLOOKUP(A526,'New Data'!A:E,4,FALSE)</f>
        <v>Iowa</v>
      </c>
      <c r="S526" s="9">
        <f>VLOOKUP(A526,'New Data'!A:E,5,FALSE)</f>
        <v>44987</v>
      </c>
      <c r="T526" s="10">
        <f t="shared" si="3"/>
        <v>52.1985089</v>
      </c>
      <c r="U526" s="11">
        <f t="shared" si="4"/>
        <v>0.0003018115189</v>
      </c>
      <c r="V526" s="12">
        <f t="shared" si="5"/>
        <v>6.410343199</v>
      </c>
      <c r="W526" s="10">
        <f t="shared" si="6"/>
        <v>1.934715418</v>
      </c>
      <c r="X526" s="11">
        <f t="shared" si="7"/>
        <v>0.1228070175</v>
      </c>
      <c r="Y526" s="11"/>
    </row>
    <row r="527">
      <c r="A527" s="7" t="str">
        <f t="shared" si="1"/>
        <v>KSREK1687R</v>
      </c>
      <c r="B527" s="2" t="s">
        <v>690</v>
      </c>
      <c r="C527" s="7" t="s">
        <v>3158</v>
      </c>
      <c r="D527" s="7" t="str">
        <f t="shared" si="2"/>
        <v>300x250 </v>
      </c>
      <c r="E527" s="2" t="s">
        <v>692</v>
      </c>
      <c r="F527" s="2" t="s">
        <v>28</v>
      </c>
      <c r="G527" s="8" t="s">
        <v>693</v>
      </c>
      <c r="H527" s="2" t="s">
        <v>48</v>
      </c>
      <c r="I527" s="2" t="s">
        <v>31</v>
      </c>
      <c r="J527" s="2">
        <v>13347.0</v>
      </c>
      <c r="K527" s="2">
        <v>80.0</v>
      </c>
      <c r="L527" s="2">
        <v>8357.0</v>
      </c>
      <c r="M527" s="2">
        <v>11461.0</v>
      </c>
      <c r="N527" s="2">
        <v>10.0</v>
      </c>
      <c r="O527" s="3">
        <v>1543.66142</v>
      </c>
      <c r="P527" s="7" t="str">
        <f>VLOOKUP(A527,'New Data'!A:E,2,FALSE)</f>
        <v>Female</v>
      </c>
      <c r="Q527" s="7">
        <f>VLOOKUP(A527,'New Data'!A:E,3,FALSE)</f>
        <v>59</v>
      </c>
      <c r="R527" s="7" t="str">
        <f>VLOOKUP(A527,'New Data'!A:E,4,FALSE)</f>
        <v>Massachusetts</v>
      </c>
      <c r="S527" s="9">
        <f>VLOOKUP(A527,'New Data'!A:E,5,FALSE)</f>
        <v>45229</v>
      </c>
      <c r="T527" s="10">
        <f t="shared" si="3"/>
        <v>154.366142</v>
      </c>
      <c r="U527" s="11">
        <f t="shared" si="4"/>
        <v>0.005993856297</v>
      </c>
      <c r="V527" s="12">
        <f t="shared" si="5"/>
        <v>19.29576775</v>
      </c>
      <c r="W527" s="10">
        <f t="shared" si="6"/>
        <v>115.656059</v>
      </c>
      <c r="X527" s="11">
        <f t="shared" si="7"/>
        <v>0.125</v>
      </c>
      <c r="Y527" s="11"/>
    </row>
    <row r="528">
      <c r="A528" s="7" t="str">
        <f t="shared" si="1"/>
        <v>CXWOQ3854Y</v>
      </c>
      <c r="B528" s="2" t="s">
        <v>686</v>
      </c>
      <c r="C528" s="7" t="s">
        <v>3135</v>
      </c>
      <c r="D528" s="7" t="str">
        <f t="shared" si="2"/>
        <v>320x50 </v>
      </c>
      <c r="E528" s="2" t="s">
        <v>688</v>
      </c>
      <c r="F528" s="2" t="s">
        <v>66</v>
      </c>
      <c r="G528" s="8" t="s">
        <v>689</v>
      </c>
      <c r="H528" s="2" t="s">
        <v>30</v>
      </c>
      <c r="I528" s="2" t="s">
        <v>31</v>
      </c>
      <c r="J528" s="2">
        <v>21229.0</v>
      </c>
      <c r="K528" s="2">
        <v>80.0</v>
      </c>
      <c r="L528" s="2">
        <v>18073.0</v>
      </c>
      <c r="M528" s="2">
        <v>19655.0</v>
      </c>
      <c r="N528" s="2">
        <v>10.0</v>
      </c>
      <c r="O528" s="3">
        <v>1550.076655</v>
      </c>
      <c r="P528" s="7" t="str">
        <f>VLOOKUP(A528,'New Data'!A:E,2,FALSE)</f>
        <v>Female</v>
      </c>
      <c r="Q528" s="7">
        <f>VLOOKUP(A528,'New Data'!A:E,3,FALSE)</f>
        <v>23</v>
      </c>
      <c r="R528" s="7" t="str">
        <f>VLOOKUP(A528,'New Data'!A:E,4,FALSE)</f>
        <v>Iowa</v>
      </c>
      <c r="S528" s="9">
        <f>VLOOKUP(A528,'New Data'!A:E,5,FALSE)</f>
        <v>45235</v>
      </c>
      <c r="T528" s="10">
        <f t="shared" si="3"/>
        <v>155.0076655</v>
      </c>
      <c r="U528" s="11">
        <f t="shared" si="4"/>
        <v>0.003768429978</v>
      </c>
      <c r="V528" s="12">
        <f t="shared" si="5"/>
        <v>19.37595819</v>
      </c>
      <c r="W528" s="10">
        <f t="shared" si="6"/>
        <v>73.01694168</v>
      </c>
      <c r="X528" s="11">
        <f t="shared" si="7"/>
        <v>0.125</v>
      </c>
      <c r="Y528" s="11"/>
    </row>
    <row r="529">
      <c r="A529" s="7" t="str">
        <f t="shared" si="1"/>
        <v>FBZDK4515D</v>
      </c>
      <c r="B529" s="2" t="s">
        <v>696</v>
      </c>
      <c r="C529" s="7" t="s">
        <v>3129</v>
      </c>
      <c r="D529" s="7" t="str">
        <f t="shared" si="2"/>
        <v>320x50 </v>
      </c>
      <c r="E529" s="2" t="s">
        <v>698</v>
      </c>
      <c r="F529" s="2" t="s">
        <v>36</v>
      </c>
      <c r="G529" s="8" t="s">
        <v>699</v>
      </c>
      <c r="H529" s="2" t="s">
        <v>30</v>
      </c>
      <c r="I529" s="2" t="s">
        <v>31</v>
      </c>
      <c r="J529" s="2">
        <v>14011.0</v>
      </c>
      <c r="K529" s="2">
        <v>40.0</v>
      </c>
      <c r="L529" s="2">
        <v>5060.0</v>
      </c>
      <c r="M529" s="2">
        <v>12459.0</v>
      </c>
      <c r="N529" s="2">
        <v>5.0</v>
      </c>
      <c r="O529" s="3">
        <v>5632.087973</v>
      </c>
      <c r="P529" s="7" t="str">
        <f>VLOOKUP(A529,'New Data'!A:E,2,FALSE)</f>
        <v>Female</v>
      </c>
      <c r="Q529" s="7">
        <f>VLOOKUP(A529,'New Data'!A:E,3,FALSE)</f>
        <v>61</v>
      </c>
      <c r="R529" s="7" t="str">
        <f>VLOOKUP(A529,'New Data'!A:E,4,FALSE)</f>
        <v>Vermont</v>
      </c>
      <c r="S529" s="9">
        <f>VLOOKUP(A529,'New Data'!A:E,5,FALSE)</f>
        <v>45431</v>
      </c>
      <c r="T529" s="10">
        <f t="shared" si="3"/>
        <v>1126.417595</v>
      </c>
      <c r="U529" s="11">
        <f t="shared" si="4"/>
        <v>0.002854899722</v>
      </c>
      <c r="V529" s="12">
        <f t="shared" si="5"/>
        <v>140.8021993</v>
      </c>
      <c r="W529" s="10">
        <f t="shared" si="6"/>
        <v>401.9761597</v>
      </c>
      <c r="X529" s="11">
        <f t="shared" si="7"/>
        <v>0.125</v>
      </c>
      <c r="Y529" s="11"/>
    </row>
    <row r="530">
      <c r="A530" s="7" t="str">
        <f t="shared" si="1"/>
        <v>FBZDK4515D</v>
      </c>
      <c r="B530" s="2" t="s">
        <v>700</v>
      </c>
      <c r="C530" s="7" t="s">
        <v>3143</v>
      </c>
      <c r="D530" s="7" t="str">
        <f t="shared" si="2"/>
        <v>300x250 </v>
      </c>
      <c r="E530" s="2" t="s">
        <v>702</v>
      </c>
      <c r="F530" s="2" t="s">
        <v>66</v>
      </c>
      <c r="G530" s="8" t="s">
        <v>548</v>
      </c>
      <c r="H530" s="2" t="s">
        <v>89</v>
      </c>
      <c r="I530" s="2" t="s">
        <v>31</v>
      </c>
      <c r="J530" s="2">
        <v>8273.0</v>
      </c>
      <c r="K530" s="2">
        <v>24.0</v>
      </c>
      <c r="L530" s="2">
        <v>1929.0</v>
      </c>
      <c r="M530" s="2">
        <v>7441.0</v>
      </c>
      <c r="N530" s="2">
        <v>3.0</v>
      </c>
      <c r="O530" s="3">
        <v>4689.521024</v>
      </c>
      <c r="P530" s="7" t="str">
        <f>VLOOKUP(A530,'New Data'!A:E,2,FALSE)</f>
        <v>Female</v>
      </c>
      <c r="Q530" s="7">
        <f>VLOOKUP(A530,'New Data'!A:E,3,FALSE)</f>
        <v>61</v>
      </c>
      <c r="R530" s="7" t="str">
        <f>VLOOKUP(A530,'New Data'!A:E,4,FALSE)</f>
        <v>Vermont</v>
      </c>
      <c r="S530" s="9">
        <f>VLOOKUP(A530,'New Data'!A:E,5,FALSE)</f>
        <v>45431</v>
      </c>
      <c r="T530" s="10">
        <f t="shared" si="3"/>
        <v>1563.173675</v>
      </c>
      <c r="U530" s="11">
        <f t="shared" si="4"/>
        <v>0.002901003264</v>
      </c>
      <c r="V530" s="12">
        <f t="shared" si="5"/>
        <v>195.3967093</v>
      </c>
      <c r="W530" s="10">
        <f t="shared" si="6"/>
        <v>566.8464915</v>
      </c>
      <c r="X530" s="11">
        <f t="shared" si="7"/>
        <v>0.125</v>
      </c>
      <c r="Y530" s="11"/>
    </row>
    <row r="531">
      <c r="A531" s="7" t="str">
        <f t="shared" si="1"/>
        <v>BLMUX0265H</v>
      </c>
      <c r="B531" s="2" t="s">
        <v>694</v>
      </c>
      <c r="C531" s="7" t="s">
        <v>3133</v>
      </c>
      <c r="D531" s="7" t="str">
        <f t="shared" si="2"/>
        <v>300x250 </v>
      </c>
      <c r="E531" s="2" t="s">
        <v>612</v>
      </c>
      <c r="F531" s="2" t="s">
        <v>28</v>
      </c>
      <c r="G531" s="8" t="s">
        <v>398</v>
      </c>
      <c r="H531" s="2" t="s">
        <v>71</v>
      </c>
      <c r="I531" s="2" t="s">
        <v>53</v>
      </c>
      <c r="J531" s="2">
        <v>35335.0</v>
      </c>
      <c r="K531" s="2">
        <v>120.0</v>
      </c>
      <c r="L531" s="2">
        <v>22566.0</v>
      </c>
      <c r="M531" s="2">
        <v>30685.0</v>
      </c>
      <c r="N531" s="2">
        <v>15.0</v>
      </c>
      <c r="O531" s="3">
        <v>1866.34747</v>
      </c>
      <c r="P531" s="7" t="str">
        <f>VLOOKUP(A531,'New Data'!A:E,2,FALSE)</f>
        <v>Male</v>
      </c>
      <c r="Q531" s="7">
        <f>VLOOKUP(A531,'New Data'!A:E,3,FALSE)</f>
        <v>29</v>
      </c>
      <c r="R531" s="7" t="str">
        <f>VLOOKUP(A531,'New Data'!A:E,4,FALSE)</f>
        <v>Utah</v>
      </c>
      <c r="S531" s="9">
        <f>VLOOKUP(A531,'New Data'!A:E,5,FALSE)</f>
        <v>45352</v>
      </c>
      <c r="T531" s="10">
        <f t="shared" si="3"/>
        <v>124.4231647</v>
      </c>
      <c r="U531" s="11">
        <f t="shared" si="4"/>
        <v>0.003396066223</v>
      </c>
      <c r="V531" s="12">
        <f t="shared" si="5"/>
        <v>15.55289558</v>
      </c>
      <c r="W531" s="10">
        <f t="shared" si="6"/>
        <v>52.81866336</v>
      </c>
      <c r="X531" s="11">
        <f t="shared" si="7"/>
        <v>0.125</v>
      </c>
      <c r="Y531" s="11"/>
    </row>
    <row r="532">
      <c r="A532" s="7" t="str">
        <f t="shared" si="1"/>
        <v>MBBXE6117R</v>
      </c>
      <c r="B532" s="2" t="s">
        <v>683</v>
      </c>
      <c r="C532" s="7" t="s">
        <v>3164</v>
      </c>
      <c r="D532" s="7" t="str">
        <f t="shared" si="2"/>
        <v>300x250 </v>
      </c>
      <c r="E532" s="2" t="s">
        <v>685</v>
      </c>
      <c r="F532" s="2" t="s">
        <v>36</v>
      </c>
      <c r="G532" s="8" t="s">
        <v>483</v>
      </c>
      <c r="H532" s="2" t="s">
        <v>62</v>
      </c>
      <c r="I532" s="2" t="s">
        <v>43</v>
      </c>
      <c r="J532" s="2">
        <v>26558.0</v>
      </c>
      <c r="K532" s="2">
        <v>111.0</v>
      </c>
      <c r="L532" s="2">
        <v>15761.0</v>
      </c>
      <c r="M532" s="2">
        <v>23532.0</v>
      </c>
      <c r="N532" s="2">
        <v>14.0</v>
      </c>
      <c r="O532" s="3">
        <v>6751.558981</v>
      </c>
      <c r="P532" s="7" t="str">
        <f>VLOOKUP(A532,'New Data'!A:E,2,FALSE)</f>
        <v>Female</v>
      </c>
      <c r="Q532" s="7">
        <f>VLOOKUP(A532,'New Data'!A:E,3,FALSE)</f>
        <v>54</v>
      </c>
      <c r="R532" s="7" t="str">
        <f>VLOOKUP(A532,'New Data'!A:E,4,FALSE)</f>
        <v>Mississippi</v>
      </c>
      <c r="S532" s="9">
        <f>VLOOKUP(A532,'New Data'!A:E,5,FALSE)</f>
        <v>45297</v>
      </c>
      <c r="T532" s="10">
        <f t="shared" si="3"/>
        <v>482.2542129</v>
      </c>
      <c r="U532" s="11">
        <f t="shared" si="4"/>
        <v>0.004179531591</v>
      </c>
      <c r="V532" s="12">
        <f t="shared" si="5"/>
        <v>60.82485568</v>
      </c>
      <c r="W532" s="10">
        <f t="shared" si="6"/>
        <v>254.2194059</v>
      </c>
      <c r="X532" s="11">
        <f t="shared" si="7"/>
        <v>0.1261261261</v>
      </c>
      <c r="Y532" s="11"/>
    </row>
    <row r="533">
      <c r="A533" s="7" t="str">
        <f t="shared" si="1"/>
        <v>MQLNG3826L</v>
      </c>
      <c r="B533" s="2" t="s">
        <v>680</v>
      </c>
      <c r="C533" s="2" t="s">
        <v>3145</v>
      </c>
      <c r="D533" s="7" t="str">
        <f t="shared" si="2"/>
        <v>320x50 </v>
      </c>
      <c r="E533" s="2" t="s">
        <v>682</v>
      </c>
      <c r="F533" s="2" t="s">
        <v>41</v>
      </c>
      <c r="G533" s="8" t="s">
        <v>102</v>
      </c>
      <c r="H533" s="2" t="s">
        <v>30</v>
      </c>
      <c r="I533" s="2" t="s">
        <v>31</v>
      </c>
      <c r="J533" s="2">
        <v>12879.0</v>
      </c>
      <c r="K533" s="2">
        <v>71.0</v>
      </c>
      <c r="L533" s="2">
        <v>7225.0</v>
      </c>
      <c r="M533" s="2">
        <v>12173.0</v>
      </c>
      <c r="N533" s="2">
        <v>9.0</v>
      </c>
      <c r="O533" s="3">
        <v>5099.28249</v>
      </c>
      <c r="P533" s="7" t="str">
        <f>VLOOKUP(A533,'New Data'!A:E,2,FALSE)</f>
        <v>Male</v>
      </c>
      <c r="Q533" s="7">
        <f>VLOOKUP(A533,'New Data'!A:E,3,FALSE)</f>
        <v>61</v>
      </c>
      <c r="R533" s="7" t="str">
        <f>VLOOKUP(A533,'New Data'!A:E,4,FALSE)</f>
        <v>Georgia</v>
      </c>
      <c r="S533" s="9">
        <f>VLOOKUP(A533,'New Data'!A:E,5,FALSE)</f>
        <v>45557</v>
      </c>
      <c r="T533" s="10">
        <f t="shared" si="3"/>
        <v>566.5869433</v>
      </c>
      <c r="U533" s="11">
        <f t="shared" si="4"/>
        <v>0.005512850377</v>
      </c>
      <c r="V533" s="12">
        <f t="shared" si="5"/>
        <v>71.82088014</v>
      </c>
      <c r="W533" s="10">
        <f t="shared" si="6"/>
        <v>395.9377661</v>
      </c>
      <c r="X533" s="11">
        <f t="shared" si="7"/>
        <v>0.1267605634</v>
      </c>
      <c r="Y533" s="11"/>
    </row>
    <row r="534">
      <c r="A534" s="7" t="str">
        <f t="shared" si="1"/>
        <v>EOBSG4888H</v>
      </c>
      <c r="B534" s="2" t="s">
        <v>678</v>
      </c>
      <c r="C534" s="26" t="s">
        <v>3129</v>
      </c>
      <c r="D534" s="7" t="str">
        <f t="shared" si="2"/>
        <v>320x50 </v>
      </c>
      <c r="E534" s="2" t="s">
        <v>390</v>
      </c>
      <c r="F534" s="2" t="s">
        <v>41</v>
      </c>
      <c r="G534" s="8" t="s">
        <v>375</v>
      </c>
      <c r="H534" s="2" t="s">
        <v>30</v>
      </c>
      <c r="I534" s="2" t="s">
        <v>31</v>
      </c>
      <c r="J534" s="2">
        <v>14038.0</v>
      </c>
      <c r="K534" s="2">
        <v>63.0</v>
      </c>
      <c r="L534" s="2">
        <v>1600.0</v>
      </c>
      <c r="M534" s="2">
        <v>11345.0</v>
      </c>
      <c r="N534" s="2">
        <v>8.0</v>
      </c>
      <c r="O534" s="3">
        <v>6368.862913</v>
      </c>
      <c r="P534" s="7" t="str">
        <f>VLOOKUP(A534,'New Data'!A:E,2,FALSE)</f>
        <v>Male</v>
      </c>
      <c r="Q534" s="7">
        <f>VLOOKUP(A534,'New Data'!A:E,3,FALSE)</f>
        <v>25</v>
      </c>
      <c r="R534" s="7" t="str">
        <f>VLOOKUP(A534,'New Data'!A:E,4,FALSE)</f>
        <v>Missouri</v>
      </c>
      <c r="S534" s="9">
        <f>VLOOKUP(A534,'New Data'!A:E,5,FALSE)</f>
        <v>45193</v>
      </c>
      <c r="T534" s="10">
        <f t="shared" si="3"/>
        <v>796.1078641</v>
      </c>
      <c r="U534" s="11">
        <f t="shared" si="4"/>
        <v>0.004487818778</v>
      </c>
      <c r="V534" s="12">
        <f t="shared" si="5"/>
        <v>101.0930621</v>
      </c>
      <c r="W534" s="10">
        <f t="shared" si="6"/>
        <v>453.6873424</v>
      </c>
      <c r="X534" s="11">
        <f t="shared" si="7"/>
        <v>0.126984127</v>
      </c>
      <c r="Y534" s="11"/>
    </row>
    <row r="535">
      <c r="A535" s="7" t="str">
        <f t="shared" si="1"/>
        <v>YXYJD5988H</v>
      </c>
      <c r="B535" s="2" t="s">
        <v>674</v>
      </c>
      <c r="C535" s="26" t="s">
        <v>3129</v>
      </c>
      <c r="D535" s="7" t="str">
        <f t="shared" si="2"/>
        <v>320x50 </v>
      </c>
      <c r="E535" s="2" t="s">
        <v>676</v>
      </c>
      <c r="F535" s="2" t="s">
        <v>66</v>
      </c>
      <c r="G535" s="8" t="s">
        <v>677</v>
      </c>
      <c r="H535" s="2" t="s">
        <v>135</v>
      </c>
      <c r="I535" s="2" t="s">
        <v>31</v>
      </c>
      <c r="J535" s="2">
        <v>15252.0</v>
      </c>
      <c r="K535" s="2">
        <v>55.0</v>
      </c>
      <c r="L535" s="2">
        <v>2152.0</v>
      </c>
      <c r="M535" s="2">
        <v>3482.0</v>
      </c>
      <c r="N535" s="2">
        <v>7.0</v>
      </c>
      <c r="O535" s="3">
        <v>6211.200147</v>
      </c>
      <c r="P535" s="7" t="str">
        <f>VLOOKUP(A535,'New Data'!A:E,2,FALSE)</f>
        <v>Male</v>
      </c>
      <c r="Q535" s="7">
        <f>VLOOKUP(A535,'New Data'!A:E,3,FALSE)</f>
        <v>58</v>
      </c>
      <c r="R535" s="7" t="str">
        <f>VLOOKUP(A535,'New Data'!A:E,4,FALSE)</f>
        <v>Rhode Island</v>
      </c>
      <c r="S535" s="9">
        <f>VLOOKUP(A535,'New Data'!A:E,5,FALSE)</f>
        <v>45159</v>
      </c>
      <c r="T535" s="10">
        <f t="shared" si="3"/>
        <v>887.3143067</v>
      </c>
      <c r="U535" s="11">
        <f t="shared" si="4"/>
        <v>0.003606084448</v>
      </c>
      <c r="V535" s="12">
        <f t="shared" si="5"/>
        <v>112.9309118</v>
      </c>
      <c r="W535" s="10">
        <f t="shared" si="6"/>
        <v>407.2384046</v>
      </c>
      <c r="X535" s="11">
        <f t="shared" si="7"/>
        <v>0.1272727273</v>
      </c>
      <c r="Y535" s="11"/>
    </row>
    <row r="536">
      <c r="A536" s="7" t="str">
        <f t="shared" si="1"/>
        <v>LUNGK0290L</v>
      </c>
      <c r="B536" s="2" t="s">
        <v>671</v>
      </c>
      <c r="C536" s="7" t="s">
        <v>3153</v>
      </c>
      <c r="D536" s="7" t="str">
        <f t="shared" si="2"/>
        <v>320x50 </v>
      </c>
      <c r="E536" s="2" t="s">
        <v>673</v>
      </c>
      <c r="F536" s="2" t="s">
        <v>36</v>
      </c>
      <c r="G536" s="8" t="s">
        <v>93</v>
      </c>
      <c r="H536" s="2" t="s">
        <v>212</v>
      </c>
      <c r="I536" s="2" t="s">
        <v>31</v>
      </c>
      <c r="J536" s="2">
        <v>44505.0</v>
      </c>
      <c r="K536" s="2">
        <v>125.0</v>
      </c>
      <c r="L536" s="2">
        <v>18993.0</v>
      </c>
      <c r="M536" s="2">
        <v>39522.0</v>
      </c>
      <c r="N536" s="2">
        <v>16.0</v>
      </c>
      <c r="O536" s="3">
        <v>6766.475368</v>
      </c>
      <c r="P536" s="7" t="str">
        <f>VLOOKUP(A536,'New Data'!A:E,2,FALSE)</f>
        <v>Female</v>
      </c>
      <c r="Q536" s="7">
        <f>VLOOKUP(A536,'New Data'!A:E,3,FALSE)</f>
        <v>39</v>
      </c>
      <c r="R536" s="7" t="str">
        <f>VLOOKUP(A536,'New Data'!A:E,4,FALSE)</f>
        <v>Oklahoma</v>
      </c>
      <c r="S536" s="9">
        <f>VLOOKUP(A536,'New Data'!A:E,5,FALSE)</f>
        <v>45244</v>
      </c>
      <c r="T536" s="10">
        <f t="shared" si="3"/>
        <v>422.9047105</v>
      </c>
      <c r="U536" s="11">
        <f t="shared" si="4"/>
        <v>0.002808673183</v>
      </c>
      <c r="V536" s="12">
        <f t="shared" si="5"/>
        <v>54.13180294</v>
      </c>
      <c r="W536" s="10">
        <f t="shared" si="6"/>
        <v>152.0385433</v>
      </c>
      <c r="X536" s="11">
        <f t="shared" si="7"/>
        <v>0.128</v>
      </c>
      <c r="Y536" s="11"/>
    </row>
    <row r="537">
      <c r="A537" s="7" t="str">
        <f t="shared" si="1"/>
        <v>DLRVS3201A</v>
      </c>
      <c r="B537" s="2" t="s">
        <v>668</v>
      </c>
      <c r="C537" s="7" t="s">
        <v>459</v>
      </c>
      <c r="D537" s="7" t="str">
        <f t="shared" si="2"/>
        <v>300x250 </v>
      </c>
      <c r="E537" s="2" t="s">
        <v>250</v>
      </c>
      <c r="F537" s="2" t="s">
        <v>41</v>
      </c>
      <c r="G537" s="8" t="s">
        <v>670</v>
      </c>
      <c r="H537" s="2" t="s">
        <v>30</v>
      </c>
      <c r="I537" s="2" t="s">
        <v>31</v>
      </c>
      <c r="J537" s="2">
        <v>17770.0</v>
      </c>
      <c r="K537" s="2">
        <v>70.0</v>
      </c>
      <c r="L537" s="2">
        <v>12771.0</v>
      </c>
      <c r="M537" s="2">
        <v>16749.0</v>
      </c>
      <c r="N537" s="2">
        <v>9.0</v>
      </c>
      <c r="O537" s="3">
        <v>5195.234677</v>
      </c>
      <c r="P537" s="7" t="str">
        <f>VLOOKUP(A537,'New Data'!A:E,2,FALSE)</f>
        <v>Male</v>
      </c>
      <c r="Q537" s="7">
        <f>VLOOKUP(A537,'New Data'!A:E,3,FALSE)</f>
        <v>20</v>
      </c>
      <c r="R537" s="7" t="str">
        <f>VLOOKUP(A537,'New Data'!A:E,4,FALSE)</f>
        <v>Virginia</v>
      </c>
      <c r="S537" s="9">
        <f>VLOOKUP(A537,'New Data'!A:E,5,FALSE)</f>
        <v>45531</v>
      </c>
      <c r="T537" s="10">
        <f t="shared" si="3"/>
        <v>577.2482974</v>
      </c>
      <c r="U537" s="11">
        <f t="shared" si="4"/>
        <v>0.00393922341</v>
      </c>
      <c r="V537" s="12">
        <f t="shared" si="5"/>
        <v>74.21763824</v>
      </c>
      <c r="W537" s="10">
        <f t="shared" si="6"/>
        <v>292.359858</v>
      </c>
      <c r="X537" s="11">
        <f t="shared" si="7"/>
        <v>0.1285714286</v>
      </c>
      <c r="Y537" s="11"/>
    </row>
    <row r="538">
      <c r="A538" s="7" t="str">
        <f t="shared" si="1"/>
        <v>JMHAM7380E</v>
      </c>
      <c r="B538" s="2" t="s">
        <v>664</v>
      </c>
      <c r="C538" s="7" t="s">
        <v>3152</v>
      </c>
      <c r="D538" s="7" t="str">
        <f t="shared" si="2"/>
        <v>300x250 </v>
      </c>
      <c r="E538" s="2" t="s">
        <v>666</v>
      </c>
      <c r="F538" s="2" t="s">
        <v>66</v>
      </c>
      <c r="G538" s="8" t="s">
        <v>667</v>
      </c>
      <c r="H538" s="2" t="s">
        <v>30</v>
      </c>
      <c r="I538" s="2" t="s">
        <v>53</v>
      </c>
      <c r="J538" s="2">
        <v>31443.0</v>
      </c>
      <c r="K538" s="2">
        <v>70.0</v>
      </c>
      <c r="L538" s="2">
        <v>19134.0</v>
      </c>
      <c r="M538" s="2">
        <v>28059.0</v>
      </c>
      <c r="N538" s="2">
        <v>9.0</v>
      </c>
      <c r="O538" s="3">
        <v>2122.765888</v>
      </c>
      <c r="P538" s="7" t="str">
        <f>VLOOKUP(A538,'New Data'!A:E,2,FALSE)</f>
        <v>Male</v>
      </c>
      <c r="Q538" s="7">
        <f>VLOOKUP(A538,'New Data'!A:E,3,FALSE)</f>
        <v>29</v>
      </c>
      <c r="R538" s="7" t="str">
        <f>VLOOKUP(A538,'New Data'!A:E,4,FALSE)</f>
        <v>Montana</v>
      </c>
      <c r="S538" s="9">
        <f>VLOOKUP(A538,'New Data'!A:E,5,FALSE)</f>
        <v>45380</v>
      </c>
      <c r="T538" s="10">
        <f t="shared" si="3"/>
        <v>235.8628764</v>
      </c>
      <c r="U538" s="11">
        <f t="shared" si="4"/>
        <v>0.002226250676</v>
      </c>
      <c r="V538" s="12">
        <f t="shared" si="5"/>
        <v>30.32522697</v>
      </c>
      <c r="W538" s="10">
        <f t="shared" si="6"/>
        <v>67.51155704</v>
      </c>
      <c r="X538" s="11">
        <f t="shared" si="7"/>
        <v>0.1285714286</v>
      </c>
      <c r="Y538" s="11"/>
    </row>
    <row r="539">
      <c r="A539" s="7" t="str">
        <f t="shared" si="1"/>
        <v>WAJCH8135H</v>
      </c>
      <c r="B539" s="2" t="s">
        <v>661</v>
      </c>
      <c r="C539" s="7" t="s">
        <v>3128</v>
      </c>
      <c r="D539" s="7" t="str">
        <f t="shared" si="2"/>
        <v>300x250 </v>
      </c>
      <c r="E539" s="2" t="s">
        <v>663</v>
      </c>
      <c r="F539" s="2" t="s">
        <v>66</v>
      </c>
      <c r="G539" s="8" t="s">
        <v>275</v>
      </c>
      <c r="H539" s="2" t="s">
        <v>71</v>
      </c>
      <c r="I539" s="2" t="s">
        <v>31</v>
      </c>
      <c r="J539" s="2">
        <v>36863.0</v>
      </c>
      <c r="K539" s="2">
        <v>116.0</v>
      </c>
      <c r="L539" s="2">
        <v>3570.0</v>
      </c>
      <c r="M539" s="2">
        <v>29458.0</v>
      </c>
      <c r="N539" s="2">
        <v>15.0</v>
      </c>
      <c r="O539" s="3">
        <v>4752.816685</v>
      </c>
      <c r="P539" s="7" t="str">
        <f>VLOOKUP(A539,'New Data'!A:E,2,FALSE)</f>
        <v>Female</v>
      </c>
      <c r="Q539" s="7">
        <f>VLOOKUP(A539,'New Data'!A:E,3,FALSE)</f>
        <v>56</v>
      </c>
      <c r="R539" s="7" t="str">
        <f>VLOOKUP(A539,'New Data'!A:E,4,FALSE)</f>
        <v>Virginia</v>
      </c>
      <c r="S539" s="9">
        <f>VLOOKUP(A539,'New Data'!A:E,5,FALSE)</f>
        <v>45472</v>
      </c>
      <c r="T539" s="10">
        <f t="shared" si="3"/>
        <v>316.8544457</v>
      </c>
      <c r="U539" s="11">
        <f t="shared" si="4"/>
        <v>0.003146786751</v>
      </c>
      <c r="V539" s="12">
        <f t="shared" si="5"/>
        <v>40.97255763</v>
      </c>
      <c r="W539" s="10">
        <f t="shared" si="6"/>
        <v>128.9319015</v>
      </c>
      <c r="X539" s="11">
        <f t="shared" si="7"/>
        <v>0.1293103448</v>
      </c>
      <c r="Y539" s="11"/>
    </row>
    <row r="540">
      <c r="A540" s="7" t="str">
        <f t="shared" si="1"/>
        <v>MGZVT5342M</v>
      </c>
      <c r="B540" s="2" t="s">
        <v>654</v>
      </c>
      <c r="C540" s="7" t="s">
        <v>3163</v>
      </c>
      <c r="D540" s="7" t="str">
        <f t="shared" si="2"/>
        <v>320x50 </v>
      </c>
      <c r="E540" s="2" t="s">
        <v>656</v>
      </c>
      <c r="F540" s="2" t="s">
        <v>41</v>
      </c>
      <c r="G540" s="8" t="s">
        <v>657</v>
      </c>
      <c r="H540" s="2" t="s">
        <v>139</v>
      </c>
      <c r="I540" s="2" t="s">
        <v>31</v>
      </c>
      <c r="J540" s="2">
        <v>18136.0</v>
      </c>
      <c r="K540" s="2">
        <v>69.0</v>
      </c>
      <c r="L540" s="2">
        <v>10842.0</v>
      </c>
      <c r="M540" s="2">
        <v>14953.0</v>
      </c>
      <c r="N540" s="2">
        <v>9.0</v>
      </c>
      <c r="O540" s="3">
        <v>6860.359597</v>
      </c>
      <c r="P540" s="7" t="str">
        <f>VLOOKUP(A540,'New Data'!A:E,2,FALSE)</f>
        <v>Female</v>
      </c>
      <c r="Q540" s="7">
        <f>VLOOKUP(A540,'New Data'!A:E,3,FALSE)</f>
        <v>63</v>
      </c>
      <c r="R540" s="7" t="str">
        <f>VLOOKUP(A540,'New Data'!A:E,4,FALSE)</f>
        <v>Delaware</v>
      </c>
      <c r="S540" s="9">
        <f>VLOOKUP(A540,'New Data'!A:E,5,FALSE)</f>
        <v>45469</v>
      </c>
      <c r="T540" s="10">
        <f t="shared" si="3"/>
        <v>762.2621774</v>
      </c>
      <c r="U540" s="11">
        <f t="shared" si="4"/>
        <v>0.003804587561</v>
      </c>
      <c r="V540" s="12">
        <f t="shared" si="5"/>
        <v>99.42550141</v>
      </c>
      <c r="W540" s="10">
        <f t="shared" si="6"/>
        <v>378.2730259</v>
      </c>
      <c r="X540" s="11">
        <f t="shared" si="7"/>
        <v>0.1304347826</v>
      </c>
      <c r="Y540" s="11"/>
    </row>
    <row r="541">
      <c r="A541" s="7" t="str">
        <f t="shared" si="1"/>
        <v>XOUNU4391H</v>
      </c>
      <c r="B541" s="2" t="s">
        <v>658</v>
      </c>
      <c r="C541" s="7" t="s">
        <v>3156</v>
      </c>
      <c r="D541" s="7" t="str">
        <f t="shared" si="2"/>
        <v>300x250 </v>
      </c>
      <c r="E541" s="2" t="s">
        <v>660</v>
      </c>
      <c r="F541" s="2" t="s">
        <v>41</v>
      </c>
      <c r="G541" s="8" t="s">
        <v>340</v>
      </c>
      <c r="H541" s="2" t="s">
        <v>30</v>
      </c>
      <c r="I541" s="2" t="s">
        <v>43</v>
      </c>
      <c r="J541" s="2">
        <v>47394.0</v>
      </c>
      <c r="K541" s="2">
        <v>184.0</v>
      </c>
      <c r="L541" s="2">
        <v>22712.0</v>
      </c>
      <c r="M541" s="2">
        <v>41918.0</v>
      </c>
      <c r="N541" s="2">
        <v>24.0</v>
      </c>
      <c r="O541" s="3">
        <v>4701.496237</v>
      </c>
      <c r="P541" s="7" t="str">
        <f>VLOOKUP(A541,'New Data'!A:E,2,FALSE)</f>
        <v>Female</v>
      </c>
      <c r="Q541" s="7">
        <f>VLOOKUP(A541,'New Data'!A:E,3,FALSE)</f>
        <v>60</v>
      </c>
      <c r="R541" s="7" t="str">
        <f>VLOOKUP(A541,'New Data'!A:E,4,FALSE)</f>
        <v>Maryland</v>
      </c>
      <c r="S541" s="9">
        <f>VLOOKUP(A541,'New Data'!A:E,5,FALSE)</f>
        <v>45487</v>
      </c>
      <c r="T541" s="10">
        <f t="shared" si="3"/>
        <v>195.8956765</v>
      </c>
      <c r="U541" s="11">
        <f t="shared" si="4"/>
        <v>0.003882347977</v>
      </c>
      <c r="V541" s="12">
        <f t="shared" si="5"/>
        <v>25.55160998</v>
      </c>
      <c r="W541" s="10">
        <f t="shared" si="6"/>
        <v>99.20024132</v>
      </c>
      <c r="X541" s="11">
        <f t="shared" si="7"/>
        <v>0.1304347826</v>
      </c>
      <c r="Y541" s="11"/>
    </row>
    <row r="542">
      <c r="A542" s="7" t="str">
        <f t="shared" si="1"/>
        <v>WIOIH3185X</v>
      </c>
      <c r="B542" s="2" t="s">
        <v>650</v>
      </c>
      <c r="C542" s="2" t="s">
        <v>3141</v>
      </c>
      <c r="D542" s="7" t="str">
        <f t="shared" si="2"/>
        <v>320x50 </v>
      </c>
      <c r="E542" s="2" t="s">
        <v>652</v>
      </c>
      <c r="F542" s="2" t="s">
        <v>66</v>
      </c>
      <c r="G542" s="8" t="s">
        <v>653</v>
      </c>
      <c r="H542" s="2" t="s">
        <v>48</v>
      </c>
      <c r="I542" s="2" t="s">
        <v>31</v>
      </c>
      <c r="J542" s="2">
        <v>45397.0</v>
      </c>
      <c r="K542" s="2">
        <v>114.0</v>
      </c>
      <c r="L542" s="2">
        <v>716.0</v>
      </c>
      <c r="M542" s="2">
        <v>6867.0</v>
      </c>
      <c r="N542" s="2">
        <v>15.0</v>
      </c>
      <c r="O542" s="3">
        <v>4582.453291</v>
      </c>
      <c r="P542" s="7" t="str">
        <f>VLOOKUP(A542,'New Data'!A:E,2,FALSE)</f>
        <v>Female</v>
      </c>
      <c r="Q542" s="7">
        <f>VLOOKUP(A542,'New Data'!A:E,3,FALSE)</f>
        <v>60</v>
      </c>
      <c r="R542" s="7" t="str">
        <f>VLOOKUP(A542,'New Data'!A:E,4,FALSE)</f>
        <v>North Dakota</v>
      </c>
      <c r="S542" s="9">
        <f>VLOOKUP(A542,'New Data'!A:E,5,FALSE)</f>
        <v>45208</v>
      </c>
      <c r="T542" s="10">
        <f t="shared" si="3"/>
        <v>305.4968861</v>
      </c>
      <c r="U542" s="11">
        <f t="shared" si="4"/>
        <v>0.002511179153</v>
      </c>
      <c r="V542" s="12">
        <f t="shared" si="5"/>
        <v>40.19695869</v>
      </c>
      <c r="W542" s="10">
        <f t="shared" si="6"/>
        <v>100.9417647</v>
      </c>
      <c r="X542" s="11">
        <f t="shared" si="7"/>
        <v>0.1315789474</v>
      </c>
      <c r="Y542" s="11"/>
    </row>
    <row r="543">
      <c r="A543" s="7" t="str">
        <f t="shared" si="1"/>
        <v>EVNAW4640F</v>
      </c>
      <c r="B543" s="2" t="s">
        <v>647</v>
      </c>
      <c r="C543" s="7" t="s">
        <v>3142</v>
      </c>
      <c r="D543" s="7" t="str">
        <f t="shared" si="2"/>
        <v>300x250 </v>
      </c>
      <c r="E543" s="2" t="s">
        <v>649</v>
      </c>
      <c r="F543" s="2" t="s">
        <v>36</v>
      </c>
      <c r="G543" s="8" t="s">
        <v>181</v>
      </c>
      <c r="H543" s="2" t="s">
        <v>89</v>
      </c>
      <c r="I543" s="2" t="s">
        <v>31</v>
      </c>
      <c r="J543" s="2">
        <v>19464.0</v>
      </c>
      <c r="K543" s="2">
        <v>68.0</v>
      </c>
      <c r="L543" s="2">
        <v>11814.0</v>
      </c>
      <c r="M543" s="2">
        <v>17040.0</v>
      </c>
      <c r="N543" s="2">
        <v>9.0</v>
      </c>
      <c r="O543" s="3">
        <v>1540.46935</v>
      </c>
      <c r="P543" s="7" t="str">
        <f>VLOOKUP(A543,'New Data'!A:E,2,FALSE)</f>
        <v>Female</v>
      </c>
      <c r="Q543" s="7">
        <f>VLOOKUP(A543,'New Data'!A:E,3,FALSE)</f>
        <v>42</v>
      </c>
      <c r="R543" s="7" t="str">
        <f>VLOOKUP(A543,'New Data'!A:E,4,FALSE)</f>
        <v>South Dakota</v>
      </c>
      <c r="S543" s="9">
        <f>VLOOKUP(A543,'New Data'!A:E,5,FALSE)</f>
        <v>45188</v>
      </c>
      <c r="T543" s="10">
        <f t="shared" si="3"/>
        <v>171.1632611</v>
      </c>
      <c r="U543" s="11">
        <f t="shared" si="4"/>
        <v>0.003493629264</v>
      </c>
      <c r="V543" s="12">
        <f t="shared" si="5"/>
        <v>22.65396103</v>
      </c>
      <c r="W543" s="10">
        <f t="shared" si="6"/>
        <v>79.1445412</v>
      </c>
      <c r="X543" s="11">
        <f t="shared" si="7"/>
        <v>0.1323529412</v>
      </c>
      <c r="Y543" s="11"/>
    </row>
    <row r="544">
      <c r="A544" s="7" t="str">
        <f t="shared" si="1"/>
        <v>WSVWR6700T</v>
      </c>
      <c r="B544" s="2" t="s">
        <v>644</v>
      </c>
      <c r="C544" s="7" t="s">
        <v>3141</v>
      </c>
      <c r="D544" s="7" t="str">
        <f t="shared" si="2"/>
        <v>300x250 </v>
      </c>
      <c r="E544" s="2" t="s">
        <v>646</v>
      </c>
      <c r="F544" s="2" t="s">
        <v>66</v>
      </c>
      <c r="G544" s="8" t="s">
        <v>29</v>
      </c>
      <c r="H544" s="2" t="s">
        <v>30</v>
      </c>
      <c r="I544" s="2" t="s">
        <v>53</v>
      </c>
      <c r="J544" s="2">
        <v>39163.0</v>
      </c>
      <c r="K544" s="2">
        <v>113.0</v>
      </c>
      <c r="L544" s="2">
        <v>16254.0</v>
      </c>
      <c r="M544" s="2">
        <v>36526.0</v>
      </c>
      <c r="N544" s="2">
        <v>15.0</v>
      </c>
      <c r="O544" s="3">
        <v>5692.765813</v>
      </c>
      <c r="P544" s="7" t="str">
        <f>VLOOKUP(A544,'New Data'!A:E,2,FALSE)</f>
        <v>Female</v>
      </c>
      <c r="Q544" s="7">
        <f>VLOOKUP(A544,'New Data'!A:E,3,FALSE)</f>
        <v>37</v>
      </c>
      <c r="R544" s="7" t="str">
        <f>VLOOKUP(A544,'New Data'!A:E,4,FALSE)</f>
        <v>Massachusetts</v>
      </c>
      <c r="S544" s="9">
        <f>VLOOKUP(A544,'New Data'!A:E,5,FALSE)</f>
        <v>45565</v>
      </c>
      <c r="T544" s="10">
        <f t="shared" si="3"/>
        <v>379.5177209</v>
      </c>
      <c r="U544" s="11">
        <f t="shared" si="4"/>
        <v>0.002885376503</v>
      </c>
      <c r="V544" s="12">
        <f t="shared" si="5"/>
        <v>50.37845852</v>
      </c>
      <c r="W544" s="10">
        <f t="shared" si="6"/>
        <v>145.3608205</v>
      </c>
      <c r="X544" s="11">
        <f t="shared" si="7"/>
        <v>0.1327433628</v>
      </c>
      <c r="Y544" s="11"/>
    </row>
    <row r="545">
      <c r="A545" s="7" t="str">
        <f t="shared" si="1"/>
        <v>PFARI5934S</v>
      </c>
      <c r="B545" s="2" t="s">
        <v>629</v>
      </c>
      <c r="C545" s="7" t="s">
        <v>3133</v>
      </c>
      <c r="D545" s="7" t="str">
        <f t="shared" si="2"/>
        <v>320x50 </v>
      </c>
      <c r="E545" s="2" t="s">
        <v>631</v>
      </c>
      <c r="F545" s="2" t="s">
        <v>28</v>
      </c>
      <c r="G545" s="8" t="s">
        <v>275</v>
      </c>
      <c r="H545" s="2" t="s">
        <v>62</v>
      </c>
      <c r="I545" s="2" t="s">
        <v>31</v>
      </c>
      <c r="J545" s="2">
        <v>18324.0</v>
      </c>
      <c r="K545" s="2">
        <v>60.0</v>
      </c>
      <c r="L545" s="2">
        <v>3145.0</v>
      </c>
      <c r="M545" s="2">
        <v>13703.0</v>
      </c>
      <c r="N545" s="2">
        <v>8.0</v>
      </c>
      <c r="O545" s="3">
        <v>6996.231838</v>
      </c>
      <c r="P545" s="7" t="str">
        <f>VLOOKUP(A545,'New Data'!A:E,2,FALSE)</f>
        <v>Male</v>
      </c>
      <c r="Q545" s="7">
        <f>VLOOKUP(A545,'New Data'!A:E,3,FALSE)</f>
        <v>43</v>
      </c>
      <c r="R545" s="7" t="str">
        <f>VLOOKUP(A545,'New Data'!A:E,4,FALSE)</f>
        <v>Kansas</v>
      </c>
      <c r="S545" s="9">
        <f>VLOOKUP(A545,'New Data'!A:E,5,FALSE)</f>
        <v>45057</v>
      </c>
      <c r="T545" s="10">
        <f t="shared" si="3"/>
        <v>874.5289798</v>
      </c>
      <c r="U545" s="11">
        <f t="shared" si="4"/>
        <v>0.003274394237</v>
      </c>
      <c r="V545" s="12">
        <f t="shared" si="5"/>
        <v>116.603864</v>
      </c>
      <c r="W545" s="10">
        <f t="shared" si="6"/>
        <v>381.8070202</v>
      </c>
      <c r="X545" s="11">
        <f t="shared" si="7"/>
        <v>0.1333333333</v>
      </c>
      <c r="Y545" s="11"/>
    </row>
    <row r="546">
      <c r="A546" s="7" t="str">
        <f t="shared" si="1"/>
        <v>MKCML3857A</v>
      </c>
      <c r="B546" s="2" t="s">
        <v>641</v>
      </c>
      <c r="C546" s="7" t="s">
        <v>3165</v>
      </c>
      <c r="D546" s="7" t="str">
        <f t="shared" si="2"/>
        <v>320x50 </v>
      </c>
      <c r="E546" s="2" t="s">
        <v>643</v>
      </c>
      <c r="F546" s="2" t="s">
        <v>36</v>
      </c>
      <c r="G546" s="8" t="s">
        <v>114</v>
      </c>
      <c r="H546" s="2" t="s">
        <v>71</v>
      </c>
      <c r="I546" s="2" t="s">
        <v>31</v>
      </c>
      <c r="J546" s="2">
        <v>14581.0</v>
      </c>
      <c r="K546" s="2">
        <v>45.0</v>
      </c>
      <c r="L546" s="2">
        <v>3821.0</v>
      </c>
      <c r="M546" s="2">
        <v>12741.0</v>
      </c>
      <c r="N546" s="2">
        <v>6.0</v>
      </c>
      <c r="O546" s="3">
        <v>5296.970091</v>
      </c>
      <c r="P546" s="7" t="str">
        <f>VLOOKUP(A546,'New Data'!A:E,2,FALSE)</f>
        <v>Female</v>
      </c>
      <c r="Q546" s="7">
        <f>VLOOKUP(A546,'New Data'!A:E,3,FALSE)</f>
        <v>28</v>
      </c>
      <c r="R546" s="7" t="str">
        <f>VLOOKUP(A546,'New Data'!A:E,4,FALSE)</f>
        <v>Washington</v>
      </c>
      <c r="S546" s="9">
        <f>VLOOKUP(A546,'New Data'!A:E,5,FALSE)</f>
        <v>45175</v>
      </c>
      <c r="T546" s="10">
        <f t="shared" si="3"/>
        <v>882.8283485</v>
      </c>
      <c r="U546" s="11">
        <f t="shared" si="4"/>
        <v>0.003086208079</v>
      </c>
      <c r="V546" s="12">
        <f t="shared" si="5"/>
        <v>117.7104465</v>
      </c>
      <c r="W546" s="10">
        <f t="shared" si="6"/>
        <v>363.2789309</v>
      </c>
      <c r="X546" s="11">
        <f t="shared" si="7"/>
        <v>0.1333333333</v>
      </c>
      <c r="Y546" s="11"/>
    </row>
    <row r="547">
      <c r="A547" s="7" t="str">
        <f t="shared" si="1"/>
        <v>CGMMU2582A</v>
      </c>
      <c r="B547" s="2" t="s">
        <v>638</v>
      </c>
      <c r="C547" s="7" t="s">
        <v>3153</v>
      </c>
      <c r="D547" s="7" t="str">
        <f t="shared" si="2"/>
        <v>300x250 </v>
      </c>
      <c r="E547" s="2" t="s">
        <v>640</v>
      </c>
      <c r="F547" s="2" t="s">
        <v>41</v>
      </c>
      <c r="G547" s="8" t="s">
        <v>479</v>
      </c>
      <c r="H547" s="2" t="s">
        <v>30</v>
      </c>
      <c r="I547" s="2" t="s">
        <v>31</v>
      </c>
      <c r="J547" s="2">
        <v>9404.0</v>
      </c>
      <c r="K547" s="2">
        <v>30.0</v>
      </c>
      <c r="L547" s="2">
        <v>4781.0</v>
      </c>
      <c r="M547" s="2">
        <v>7943.0</v>
      </c>
      <c r="N547" s="2">
        <v>4.0</v>
      </c>
      <c r="O547" s="3">
        <v>1345.369</v>
      </c>
      <c r="P547" s="7" t="str">
        <f>VLOOKUP(A547,'New Data'!A:E,2,FALSE)</f>
        <v>Male</v>
      </c>
      <c r="Q547" s="7">
        <f>VLOOKUP(A547,'New Data'!A:E,3,FALSE)</f>
        <v>39</v>
      </c>
      <c r="R547" s="7" t="str">
        <f>VLOOKUP(A547,'New Data'!A:E,4,FALSE)</f>
        <v>Pennsylvania</v>
      </c>
      <c r="S547" s="9">
        <f>VLOOKUP(A547,'New Data'!A:E,5,FALSE)</f>
        <v>45449</v>
      </c>
      <c r="T547" s="10">
        <f t="shared" si="3"/>
        <v>336.34225</v>
      </c>
      <c r="U547" s="11">
        <f t="shared" si="4"/>
        <v>0.003190131859</v>
      </c>
      <c r="V547" s="12">
        <f t="shared" si="5"/>
        <v>44.84563333</v>
      </c>
      <c r="W547" s="10">
        <f t="shared" si="6"/>
        <v>143.0634836</v>
      </c>
      <c r="X547" s="11">
        <f t="shared" si="7"/>
        <v>0.1333333333</v>
      </c>
      <c r="Y547" s="11"/>
    </row>
    <row r="548">
      <c r="A548" s="7" t="str">
        <f t="shared" si="1"/>
        <v>ZXMCR0435E</v>
      </c>
      <c r="B548" s="2" t="s">
        <v>632</v>
      </c>
      <c r="C548" s="7" t="s">
        <v>3152</v>
      </c>
      <c r="D548" s="7" t="str">
        <f t="shared" si="2"/>
        <v>320x50 </v>
      </c>
      <c r="E548" s="2" t="s">
        <v>634</v>
      </c>
      <c r="F548" s="2" t="s">
        <v>36</v>
      </c>
      <c r="G548" s="8" t="s">
        <v>97</v>
      </c>
      <c r="H548" s="2" t="s">
        <v>71</v>
      </c>
      <c r="I548" s="2" t="s">
        <v>31</v>
      </c>
      <c r="J548" s="2">
        <v>12451.0</v>
      </c>
      <c r="K548" s="2">
        <v>30.0</v>
      </c>
      <c r="L548" s="2">
        <v>2987.0</v>
      </c>
      <c r="M548" s="2">
        <v>11295.0</v>
      </c>
      <c r="N548" s="2">
        <v>4.0</v>
      </c>
      <c r="O548" s="3">
        <v>2127.323828</v>
      </c>
      <c r="P548" s="7" t="str">
        <f>VLOOKUP(A548,'New Data'!A:E,2,FALSE)</f>
        <v>Male</v>
      </c>
      <c r="Q548" s="7">
        <f>VLOOKUP(A548,'New Data'!A:E,3,FALSE)</f>
        <v>30</v>
      </c>
      <c r="R548" s="7" t="str">
        <f>VLOOKUP(A548,'New Data'!A:E,4,FALSE)</f>
        <v>Minnesota</v>
      </c>
      <c r="S548" s="9">
        <f>VLOOKUP(A548,'New Data'!A:E,5,FALSE)</f>
        <v>45067</v>
      </c>
      <c r="T548" s="10">
        <f t="shared" si="3"/>
        <v>531.830957</v>
      </c>
      <c r="U548" s="11">
        <f t="shared" si="4"/>
        <v>0.002409445024</v>
      </c>
      <c r="V548" s="12">
        <f t="shared" si="5"/>
        <v>70.91079427</v>
      </c>
      <c r="W548" s="10">
        <f t="shared" si="6"/>
        <v>170.8556604</v>
      </c>
      <c r="X548" s="11">
        <f t="shared" si="7"/>
        <v>0.1333333333</v>
      </c>
      <c r="Y548" s="11"/>
    </row>
    <row r="549">
      <c r="A549" s="7" t="str">
        <f t="shared" si="1"/>
        <v>MBYFR7830Z</v>
      </c>
      <c r="B549" s="2" t="s">
        <v>635</v>
      </c>
      <c r="C549" s="7" t="s">
        <v>3139</v>
      </c>
      <c r="D549" s="7" t="str">
        <f t="shared" si="2"/>
        <v>320x50 </v>
      </c>
      <c r="E549" s="2" t="s">
        <v>637</v>
      </c>
      <c r="F549" s="2" t="s">
        <v>36</v>
      </c>
      <c r="G549" s="8" t="s">
        <v>75</v>
      </c>
      <c r="H549" s="2" t="s">
        <v>89</v>
      </c>
      <c r="I549" s="2" t="s">
        <v>31</v>
      </c>
      <c r="J549" s="2">
        <v>12692.0</v>
      </c>
      <c r="K549" s="2">
        <v>105.0</v>
      </c>
      <c r="L549" s="2">
        <v>9048.0</v>
      </c>
      <c r="M549" s="2">
        <v>12326.0</v>
      </c>
      <c r="N549" s="2">
        <v>14.0</v>
      </c>
      <c r="O549" s="3">
        <v>1541.719598</v>
      </c>
      <c r="P549" s="7" t="str">
        <f>VLOOKUP(A549,'New Data'!A:E,2,FALSE)</f>
        <v>Female</v>
      </c>
      <c r="Q549" s="7">
        <f>VLOOKUP(A549,'New Data'!A:E,3,FALSE)</f>
        <v>51</v>
      </c>
      <c r="R549" s="7" t="str">
        <f>VLOOKUP(A549,'New Data'!A:E,4,FALSE)</f>
        <v>Nevada</v>
      </c>
      <c r="S549" s="9">
        <f>VLOOKUP(A549,'New Data'!A:E,5,FALSE)</f>
        <v>45236</v>
      </c>
      <c r="T549" s="10">
        <f t="shared" si="3"/>
        <v>110.1228284</v>
      </c>
      <c r="U549" s="11">
        <f t="shared" si="4"/>
        <v>0.008272927829</v>
      </c>
      <c r="V549" s="12">
        <f t="shared" si="5"/>
        <v>14.68304379</v>
      </c>
      <c r="W549" s="10">
        <f t="shared" si="6"/>
        <v>121.4717616</v>
      </c>
      <c r="X549" s="11">
        <f t="shared" si="7"/>
        <v>0.1333333333</v>
      </c>
      <c r="Y549" s="11"/>
    </row>
    <row r="550">
      <c r="A550" s="7" t="str">
        <f t="shared" si="1"/>
        <v>MHCUS4399K</v>
      </c>
      <c r="B550" s="2" t="s">
        <v>626</v>
      </c>
      <c r="C550" s="7" t="s">
        <v>3133</v>
      </c>
      <c r="D550" s="7" t="str">
        <f t="shared" si="2"/>
        <v>300x250 </v>
      </c>
      <c r="E550" s="2" t="s">
        <v>422</v>
      </c>
      <c r="F550" s="2" t="s">
        <v>41</v>
      </c>
      <c r="G550" s="8" t="s">
        <v>628</v>
      </c>
      <c r="H550" s="2" t="s">
        <v>30</v>
      </c>
      <c r="I550" s="2" t="s">
        <v>31</v>
      </c>
      <c r="J550" s="2">
        <v>8944.0</v>
      </c>
      <c r="K550" s="2">
        <v>45.0</v>
      </c>
      <c r="L550" s="2">
        <v>3002.0</v>
      </c>
      <c r="M550" s="2">
        <v>6361.0</v>
      </c>
      <c r="N550" s="2">
        <v>6.0</v>
      </c>
      <c r="O550" s="3">
        <v>1755.484542</v>
      </c>
      <c r="P550" s="7" t="str">
        <f>VLOOKUP(A550,'New Data'!A:E,2,FALSE)</f>
        <v>Male</v>
      </c>
      <c r="Q550" s="7">
        <f>VLOOKUP(A550,'New Data'!A:E,3,FALSE)</f>
        <v>50</v>
      </c>
      <c r="R550" s="7" t="str">
        <f>VLOOKUP(A550,'New Data'!A:E,4,FALSE)</f>
        <v>Illinois</v>
      </c>
      <c r="S550" s="9">
        <f>VLOOKUP(A550,'New Data'!A:E,5,FALSE)</f>
        <v>45205</v>
      </c>
      <c r="T550" s="10">
        <f t="shared" si="3"/>
        <v>292.580757</v>
      </c>
      <c r="U550" s="11">
        <f t="shared" si="4"/>
        <v>0.005031305903</v>
      </c>
      <c r="V550" s="12">
        <f t="shared" si="5"/>
        <v>39.0107676</v>
      </c>
      <c r="W550" s="10">
        <f t="shared" si="6"/>
        <v>196.2751053</v>
      </c>
      <c r="X550" s="11">
        <f t="shared" si="7"/>
        <v>0.1333333333</v>
      </c>
      <c r="Y550" s="11"/>
    </row>
    <row r="551">
      <c r="A551" s="7" t="str">
        <f t="shared" si="1"/>
        <v>WVAIV4666J</v>
      </c>
      <c r="B551" s="2" t="s">
        <v>623</v>
      </c>
      <c r="C551" s="7" t="s">
        <v>3141</v>
      </c>
      <c r="D551" s="7" t="str">
        <f t="shared" si="2"/>
        <v>300x250 </v>
      </c>
      <c r="E551" s="2" t="s">
        <v>625</v>
      </c>
      <c r="F551" s="2" t="s">
        <v>36</v>
      </c>
      <c r="G551" s="8" t="s">
        <v>412</v>
      </c>
      <c r="H551" s="2" t="s">
        <v>30</v>
      </c>
      <c r="I551" s="2" t="s">
        <v>31</v>
      </c>
      <c r="J551" s="2">
        <v>11420.0</v>
      </c>
      <c r="K551" s="2">
        <v>67.0</v>
      </c>
      <c r="L551" s="2">
        <v>4647.0</v>
      </c>
      <c r="M551" s="2">
        <v>9909.0</v>
      </c>
      <c r="N551" s="2">
        <v>9.0</v>
      </c>
      <c r="O551" s="3">
        <v>3804.64417</v>
      </c>
      <c r="P551" s="7" t="str">
        <f>VLOOKUP(A551,'New Data'!A:E,2,FALSE)</f>
        <v>Female</v>
      </c>
      <c r="Q551" s="7">
        <f>VLOOKUP(A551,'New Data'!A:E,3,FALSE)</f>
        <v>50</v>
      </c>
      <c r="R551" s="7" t="str">
        <f>VLOOKUP(A551,'New Data'!A:E,4,FALSE)</f>
        <v>Idaho</v>
      </c>
      <c r="S551" s="9">
        <f>VLOOKUP(A551,'New Data'!A:E,5,FALSE)</f>
        <v>45135</v>
      </c>
      <c r="T551" s="10">
        <f t="shared" si="3"/>
        <v>422.7382411</v>
      </c>
      <c r="U551" s="11">
        <f t="shared" si="4"/>
        <v>0.005866900175</v>
      </c>
      <c r="V551" s="12">
        <f t="shared" si="5"/>
        <v>56.78573388</v>
      </c>
      <c r="W551" s="10">
        <f t="shared" si="6"/>
        <v>333.156232</v>
      </c>
      <c r="X551" s="11">
        <f t="shared" si="7"/>
        <v>0.1343283582</v>
      </c>
      <c r="Y551" s="11"/>
    </row>
    <row r="552">
      <c r="A552" s="7" t="str">
        <f t="shared" si="1"/>
        <v>HLRXK0020W</v>
      </c>
      <c r="B552" s="2" t="s">
        <v>620</v>
      </c>
      <c r="C552" s="7" t="s">
        <v>3139</v>
      </c>
      <c r="D552" s="7" t="str">
        <f t="shared" si="2"/>
        <v>320x50 </v>
      </c>
      <c r="E552" s="2" t="s">
        <v>622</v>
      </c>
      <c r="F552" s="2" t="s">
        <v>66</v>
      </c>
      <c r="G552" s="8" t="s">
        <v>114</v>
      </c>
      <c r="H552" s="2" t="s">
        <v>48</v>
      </c>
      <c r="I552" s="2" t="s">
        <v>31</v>
      </c>
      <c r="J552" s="2">
        <v>43666.0</v>
      </c>
      <c r="K552" s="2">
        <v>133.0</v>
      </c>
      <c r="L552" s="2">
        <v>18513.0</v>
      </c>
      <c r="M552" s="2">
        <v>40506.0</v>
      </c>
      <c r="N552" s="2">
        <v>18.0</v>
      </c>
      <c r="O552" s="3">
        <v>1980.393834</v>
      </c>
      <c r="P552" s="7" t="str">
        <f>VLOOKUP(A552,'New Data'!A:E,2,FALSE)</f>
        <v>Male</v>
      </c>
      <c r="Q552" s="7">
        <f>VLOOKUP(A552,'New Data'!A:E,3,FALSE)</f>
        <v>60</v>
      </c>
      <c r="R552" s="7" t="str">
        <f>VLOOKUP(A552,'New Data'!A:E,4,FALSE)</f>
        <v>Mississippi</v>
      </c>
      <c r="S552" s="9">
        <f>VLOOKUP(A552,'New Data'!A:E,5,FALSE)</f>
        <v>44959</v>
      </c>
      <c r="T552" s="10">
        <f t="shared" si="3"/>
        <v>110.0218797</v>
      </c>
      <c r="U552" s="11">
        <f t="shared" si="4"/>
        <v>0.003045848028</v>
      </c>
      <c r="V552" s="12">
        <f t="shared" si="5"/>
        <v>14.8901792</v>
      </c>
      <c r="W552" s="10">
        <f t="shared" si="6"/>
        <v>45.35322297</v>
      </c>
      <c r="X552" s="11">
        <f t="shared" si="7"/>
        <v>0.1353383459</v>
      </c>
      <c r="Y552" s="11"/>
    </row>
    <row r="553">
      <c r="A553" s="7" t="str">
        <f t="shared" si="1"/>
        <v>JNBOH4462V</v>
      </c>
      <c r="B553" s="2" t="s">
        <v>618</v>
      </c>
      <c r="C553" s="7" t="s">
        <v>3167</v>
      </c>
      <c r="D553" s="7" t="str">
        <f t="shared" si="2"/>
        <v>320x50 </v>
      </c>
      <c r="E553" s="2" t="s">
        <v>237</v>
      </c>
      <c r="F553" s="2" t="s">
        <v>36</v>
      </c>
      <c r="G553" s="8" t="s">
        <v>151</v>
      </c>
      <c r="H553" s="2" t="s">
        <v>48</v>
      </c>
      <c r="I553" s="2" t="s">
        <v>31</v>
      </c>
      <c r="J553" s="2">
        <v>115544.0</v>
      </c>
      <c r="K553" s="2">
        <v>412.0</v>
      </c>
      <c r="L553" s="2">
        <v>79182.0</v>
      </c>
      <c r="M553" s="2">
        <v>109463.0</v>
      </c>
      <c r="N553" s="2">
        <v>56.0</v>
      </c>
      <c r="O553" s="3">
        <v>6721.094453</v>
      </c>
      <c r="P553" s="7" t="str">
        <f>VLOOKUP(A553,'New Data'!A:E,2,FALSE)</f>
        <v>Female</v>
      </c>
      <c r="Q553" s="7">
        <f>VLOOKUP(A553,'New Data'!A:E,3,FALSE)</f>
        <v>24</v>
      </c>
      <c r="R553" s="7" t="str">
        <f>VLOOKUP(A553,'New Data'!A:E,4,FALSE)</f>
        <v>New York</v>
      </c>
      <c r="S553" s="9">
        <f>VLOOKUP(A553,'New Data'!A:E,5,FALSE)</f>
        <v>45352</v>
      </c>
      <c r="T553" s="10">
        <f t="shared" si="3"/>
        <v>120.0195438</v>
      </c>
      <c r="U553" s="11">
        <f t="shared" si="4"/>
        <v>0.00356574119</v>
      </c>
      <c r="V553" s="12">
        <f t="shared" si="5"/>
        <v>16.31333605</v>
      </c>
      <c r="W553" s="10">
        <f t="shared" si="6"/>
        <v>58.1691343</v>
      </c>
      <c r="X553" s="11">
        <f t="shared" si="7"/>
        <v>0.1359223301</v>
      </c>
      <c r="Y553" s="11"/>
    </row>
    <row r="554">
      <c r="A554" s="7" t="str">
        <f t="shared" si="1"/>
        <v>KSREK1687R</v>
      </c>
      <c r="B554" s="2" t="s">
        <v>607</v>
      </c>
      <c r="C554" s="7" t="s">
        <v>2202</v>
      </c>
      <c r="D554" s="7" t="str">
        <f t="shared" si="2"/>
        <v>320x50 </v>
      </c>
      <c r="E554" s="2" t="s">
        <v>609</v>
      </c>
      <c r="F554" s="2" t="s">
        <v>66</v>
      </c>
      <c r="G554" s="8" t="s">
        <v>572</v>
      </c>
      <c r="H554" s="2" t="s">
        <v>30</v>
      </c>
      <c r="I554" s="2" t="s">
        <v>31</v>
      </c>
      <c r="J554" s="2">
        <v>9261.0</v>
      </c>
      <c r="K554" s="2">
        <v>66.0</v>
      </c>
      <c r="L554" s="2">
        <v>3852.0</v>
      </c>
      <c r="M554" s="2">
        <v>8526.0</v>
      </c>
      <c r="N554" s="2">
        <v>9.0</v>
      </c>
      <c r="O554" s="3">
        <v>6511.029576</v>
      </c>
      <c r="P554" s="7" t="str">
        <f>VLOOKUP(A554,'New Data'!A:E,2,FALSE)</f>
        <v>Female</v>
      </c>
      <c r="Q554" s="7">
        <f>VLOOKUP(A554,'New Data'!A:E,3,FALSE)</f>
        <v>59</v>
      </c>
      <c r="R554" s="7" t="str">
        <f>VLOOKUP(A554,'New Data'!A:E,4,FALSE)</f>
        <v>Massachusetts</v>
      </c>
      <c r="S554" s="9">
        <f>VLOOKUP(A554,'New Data'!A:E,5,FALSE)</f>
        <v>45229</v>
      </c>
      <c r="T554" s="10">
        <f t="shared" si="3"/>
        <v>723.4477307</v>
      </c>
      <c r="U554" s="11">
        <f t="shared" si="4"/>
        <v>0.007126660188</v>
      </c>
      <c r="V554" s="12">
        <f t="shared" si="5"/>
        <v>98.65196327</v>
      </c>
      <c r="W554" s="10">
        <f t="shared" si="6"/>
        <v>703.0590191</v>
      </c>
      <c r="X554" s="11">
        <f t="shared" si="7"/>
        <v>0.1363636364</v>
      </c>
      <c r="Y554" s="11"/>
    </row>
    <row r="555">
      <c r="A555" s="7" t="str">
        <f t="shared" si="1"/>
        <v>ALJEC5836N</v>
      </c>
      <c r="B555" s="2" t="s">
        <v>604</v>
      </c>
      <c r="C555" s="7" t="s">
        <v>3129</v>
      </c>
      <c r="D555" s="7" t="str">
        <f t="shared" si="2"/>
        <v>300x250 </v>
      </c>
      <c r="E555" s="2" t="s">
        <v>606</v>
      </c>
      <c r="F555" s="2" t="s">
        <v>36</v>
      </c>
      <c r="G555" s="8" t="s">
        <v>398</v>
      </c>
      <c r="H555" s="2" t="s">
        <v>30</v>
      </c>
      <c r="I555" s="2" t="s">
        <v>43</v>
      </c>
      <c r="J555" s="2">
        <v>21599.0</v>
      </c>
      <c r="K555" s="2">
        <v>66.0</v>
      </c>
      <c r="L555" s="2">
        <v>13600.0</v>
      </c>
      <c r="M555" s="2">
        <v>20256.0</v>
      </c>
      <c r="N555" s="2">
        <v>9.0</v>
      </c>
      <c r="O555" s="3">
        <v>5551.387415</v>
      </c>
      <c r="P555" s="7" t="str">
        <f>VLOOKUP(A555,'New Data'!A:E,2,FALSE)</f>
        <v>Male</v>
      </c>
      <c r="Q555" s="7">
        <f>VLOOKUP(A555,'New Data'!A:E,3,FALSE)</f>
        <v>32</v>
      </c>
      <c r="R555" s="7" t="str">
        <f>VLOOKUP(A555,'New Data'!A:E,4,FALSE)</f>
        <v>Massachusetts</v>
      </c>
      <c r="S555" s="9">
        <f>VLOOKUP(A555,'New Data'!A:E,5,FALSE)</f>
        <v>45468</v>
      </c>
      <c r="T555" s="10">
        <f t="shared" si="3"/>
        <v>616.8208239</v>
      </c>
      <c r="U555" s="11">
        <f t="shared" si="4"/>
        <v>0.003055697023</v>
      </c>
      <c r="V555" s="12">
        <f t="shared" si="5"/>
        <v>84.11193053</v>
      </c>
      <c r="W555" s="10">
        <f t="shared" si="6"/>
        <v>257.0205757</v>
      </c>
      <c r="X555" s="11">
        <f t="shared" si="7"/>
        <v>0.1363636364</v>
      </c>
      <c r="Y555" s="11"/>
    </row>
    <row r="556">
      <c r="A556" s="7" t="str">
        <f t="shared" si="1"/>
        <v>TSUJX7553E</v>
      </c>
      <c r="B556" s="2" t="s">
        <v>601</v>
      </c>
      <c r="C556" s="26" t="s">
        <v>3129</v>
      </c>
      <c r="D556" s="7" t="str">
        <f t="shared" si="2"/>
        <v>300x250 </v>
      </c>
      <c r="E556" s="2" t="s">
        <v>603</v>
      </c>
      <c r="F556" s="2" t="s">
        <v>28</v>
      </c>
      <c r="G556" s="8" t="s">
        <v>263</v>
      </c>
      <c r="H556" s="2" t="s">
        <v>89</v>
      </c>
      <c r="I556" s="2" t="s">
        <v>53</v>
      </c>
      <c r="J556" s="2">
        <v>25889.0</v>
      </c>
      <c r="K556" s="2">
        <v>110.0</v>
      </c>
      <c r="L556" s="2">
        <v>18382.0</v>
      </c>
      <c r="M556" s="2">
        <v>23328.0</v>
      </c>
      <c r="N556" s="2">
        <v>15.0</v>
      </c>
      <c r="O556" s="3">
        <v>4977.784794</v>
      </c>
      <c r="P556" s="7" t="str">
        <f>VLOOKUP(A556,'New Data'!A:E,2,FALSE)</f>
        <v>Female</v>
      </c>
      <c r="Q556" s="7">
        <f>VLOOKUP(A556,'New Data'!A:E,3,FALSE)</f>
        <v>59</v>
      </c>
      <c r="R556" s="7" t="str">
        <f>VLOOKUP(A556,'New Data'!A:E,4,FALSE)</f>
        <v>Alaska</v>
      </c>
      <c r="S556" s="9">
        <f>VLOOKUP(A556,'New Data'!A:E,5,FALSE)</f>
        <v>45353</v>
      </c>
      <c r="T556" s="10">
        <f t="shared" si="3"/>
        <v>331.8523196</v>
      </c>
      <c r="U556" s="11">
        <f t="shared" si="4"/>
        <v>0.004248908803</v>
      </c>
      <c r="V556" s="12">
        <f t="shared" si="5"/>
        <v>45.25258904</v>
      </c>
      <c r="W556" s="10">
        <f t="shared" si="6"/>
        <v>192.2741239</v>
      </c>
      <c r="X556" s="11">
        <f t="shared" si="7"/>
        <v>0.1363636364</v>
      </c>
      <c r="Y556" s="11"/>
    </row>
    <row r="557">
      <c r="A557" s="7" t="str">
        <f t="shared" si="1"/>
        <v>GQTYF6449M</v>
      </c>
      <c r="B557" s="2" t="s">
        <v>614</v>
      </c>
      <c r="C557" s="7" t="s">
        <v>459</v>
      </c>
      <c r="D557" s="7" t="str">
        <f t="shared" si="2"/>
        <v>300x50 </v>
      </c>
      <c r="E557" s="2" t="s">
        <v>616</v>
      </c>
      <c r="F557" s="2" t="s">
        <v>36</v>
      </c>
      <c r="G557" s="8" t="s">
        <v>617</v>
      </c>
      <c r="H557" s="2" t="s">
        <v>62</v>
      </c>
      <c r="I557" s="2" t="s">
        <v>31</v>
      </c>
      <c r="J557" s="2">
        <v>10565.0</v>
      </c>
      <c r="K557" s="2">
        <v>66.0</v>
      </c>
      <c r="L557" s="2">
        <v>6248.0</v>
      </c>
      <c r="M557" s="2">
        <v>10141.0</v>
      </c>
      <c r="N557" s="2">
        <v>9.0</v>
      </c>
      <c r="O557" s="3">
        <v>6236.113094</v>
      </c>
      <c r="P557" s="7" t="str">
        <f>VLOOKUP(A557,'New Data'!A:E,2,FALSE)</f>
        <v>Female</v>
      </c>
      <c r="Q557" s="7">
        <f>VLOOKUP(A557,'New Data'!A:E,3,FALSE)</f>
        <v>50</v>
      </c>
      <c r="R557" s="7" t="str">
        <f>VLOOKUP(A557,'New Data'!A:E,4,FALSE)</f>
        <v>Wisconsin</v>
      </c>
      <c r="S557" s="9">
        <f>VLOOKUP(A557,'New Data'!A:E,5,FALSE)</f>
        <v>45050</v>
      </c>
      <c r="T557" s="10">
        <f t="shared" si="3"/>
        <v>692.9014549</v>
      </c>
      <c r="U557" s="11">
        <f t="shared" si="4"/>
        <v>0.00624704212</v>
      </c>
      <c r="V557" s="12">
        <f t="shared" si="5"/>
        <v>94.48656203</v>
      </c>
      <c r="W557" s="10">
        <f t="shared" si="6"/>
        <v>590.2615328</v>
      </c>
      <c r="X557" s="11">
        <f t="shared" si="7"/>
        <v>0.1363636364</v>
      </c>
      <c r="Y557" s="11"/>
    </row>
    <row r="558">
      <c r="A558" s="7" t="str">
        <f t="shared" si="1"/>
        <v>BLMUX0265H</v>
      </c>
      <c r="B558" s="2" t="s">
        <v>610</v>
      </c>
      <c r="C558" s="7" t="s">
        <v>3130</v>
      </c>
      <c r="D558" s="7" t="str">
        <f t="shared" si="2"/>
        <v>300x250 </v>
      </c>
      <c r="E558" s="2" t="s">
        <v>612</v>
      </c>
      <c r="F558" s="2" t="s">
        <v>41</v>
      </c>
      <c r="G558" s="8" t="s">
        <v>613</v>
      </c>
      <c r="H558" s="2" t="s">
        <v>30</v>
      </c>
      <c r="I558" s="2" t="s">
        <v>31</v>
      </c>
      <c r="J558" s="2">
        <v>8730.0</v>
      </c>
      <c r="K558" s="2">
        <v>22.0</v>
      </c>
      <c r="L558" s="2">
        <v>3725.0</v>
      </c>
      <c r="M558" s="2">
        <v>7413.0</v>
      </c>
      <c r="N558" s="2">
        <v>3.0</v>
      </c>
      <c r="O558" s="3">
        <v>3268.007134</v>
      </c>
      <c r="P558" s="7" t="str">
        <f>VLOOKUP(A558,'New Data'!A:E,2,FALSE)</f>
        <v>Male</v>
      </c>
      <c r="Q558" s="7">
        <f>VLOOKUP(A558,'New Data'!A:E,3,FALSE)</f>
        <v>29</v>
      </c>
      <c r="R558" s="7" t="str">
        <f>VLOOKUP(A558,'New Data'!A:E,4,FALSE)</f>
        <v>Utah</v>
      </c>
      <c r="S558" s="9">
        <f>VLOOKUP(A558,'New Data'!A:E,5,FALSE)</f>
        <v>45352</v>
      </c>
      <c r="T558" s="10">
        <f t="shared" si="3"/>
        <v>1089.335711</v>
      </c>
      <c r="U558" s="11">
        <f t="shared" si="4"/>
        <v>0.002520045819</v>
      </c>
      <c r="V558" s="12">
        <f t="shared" si="5"/>
        <v>148.5457788</v>
      </c>
      <c r="W558" s="10">
        <f t="shared" si="6"/>
        <v>374.3421688</v>
      </c>
      <c r="X558" s="11">
        <f t="shared" si="7"/>
        <v>0.1363636364</v>
      </c>
      <c r="Y558" s="11"/>
    </row>
    <row r="559">
      <c r="A559" s="7" t="str">
        <f t="shared" si="1"/>
        <v>FEICG0482L</v>
      </c>
      <c r="B559" s="2" t="s">
        <v>599</v>
      </c>
      <c r="C559" s="7" t="s">
        <v>3133</v>
      </c>
      <c r="D559" s="7" t="str">
        <f t="shared" si="2"/>
        <v>320x50 </v>
      </c>
      <c r="E559" s="2" t="s">
        <v>575</v>
      </c>
      <c r="F559" s="2" t="s">
        <v>36</v>
      </c>
      <c r="G559" s="8" t="s">
        <v>29</v>
      </c>
      <c r="H559" s="2" t="s">
        <v>30</v>
      </c>
      <c r="I559" s="2" t="s">
        <v>31</v>
      </c>
      <c r="J559" s="2">
        <v>221720.0</v>
      </c>
      <c r="K559" s="2">
        <v>499.0</v>
      </c>
      <c r="L559" s="2">
        <v>35178.0</v>
      </c>
      <c r="M559" s="2">
        <v>196583.0</v>
      </c>
      <c r="N559" s="2">
        <v>69.0</v>
      </c>
      <c r="O559" s="3">
        <v>7890.221963</v>
      </c>
      <c r="P559" s="7" t="str">
        <f>VLOOKUP(A559,'New Data'!A:E,2,FALSE)</f>
        <v>Male</v>
      </c>
      <c r="Q559" s="7">
        <f>VLOOKUP(A559,'New Data'!A:E,3,FALSE)</f>
        <v>41</v>
      </c>
      <c r="R559" s="7" t="str">
        <f>VLOOKUP(A559,'New Data'!A:E,4,FALSE)</f>
        <v>Missouri</v>
      </c>
      <c r="S559" s="9">
        <f>VLOOKUP(A559,'New Data'!A:E,5,FALSE)</f>
        <v>45385</v>
      </c>
      <c r="T559" s="10">
        <f t="shared" si="3"/>
        <v>114.3510429</v>
      </c>
      <c r="U559" s="11">
        <f t="shared" si="4"/>
        <v>0.002250586325</v>
      </c>
      <c r="V559" s="12">
        <f t="shared" si="5"/>
        <v>15.81206806</v>
      </c>
      <c r="W559" s="10">
        <f t="shared" si="6"/>
        <v>35.58642415</v>
      </c>
      <c r="X559" s="11">
        <f t="shared" si="7"/>
        <v>0.1382765531</v>
      </c>
      <c r="Y559" s="11"/>
    </row>
    <row r="560">
      <c r="A560" s="7" t="str">
        <f t="shared" si="1"/>
        <v>VDIFM5959E</v>
      </c>
      <c r="B560" s="2" t="s">
        <v>596</v>
      </c>
      <c r="C560" s="7" t="s">
        <v>3128</v>
      </c>
      <c r="D560" s="7" t="str">
        <f t="shared" si="2"/>
        <v>320x50 </v>
      </c>
      <c r="E560" s="2" t="s">
        <v>598</v>
      </c>
      <c r="F560" s="2" t="s">
        <v>66</v>
      </c>
      <c r="G560" s="8" t="s">
        <v>130</v>
      </c>
      <c r="H560" s="2" t="s">
        <v>62</v>
      </c>
      <c r="I560" s="2" t="s">
        <v>31</v>
      </c>
      <c r="J560" s="2">
        <v>12214.0</v>
      </c>
      <c r="K560" s="2">
        <v>50.0</v>
      </c>
      <c r="L560" s="2">
        <v>5376.0</v>
      </c>
      <c r="M560" s="2">
        <v>11490.0</v>
      </c>
      <c r="N560" s="2">
        <v>7.0</v>
      </c>
      <c r="O560" s="3">
        <v>5616.309402</v>
      </c>
      <c r="P560" s="7" t="str">
        <f>VLOOKUP(A560,'New Data'!A:E,2,FALSE)</f>
        <v>Male</v>
      </c>
      <c r="Q560" s="7">
        <f>VLOOKUP(A560,'New Data'!A:E,3,FALSE)</f>
        <v>30</v>
      </c>
      <c r="R560" s="7" t="str">
        <f>VLOOKUP(A560,'New Data'!A:E,4,FALSE)</f>
        <v>Massachusetts</v>
      </c>
      <c r="S560" s="9">
        <f>VLOOKUP(A560,'New Data'!A:E,5,FALSE)</f>
        <v>45007</v>
      </c>
      <c r="T560" s="10">
        <f t="shared" si="3"/>
        <v>802.3299146</v>
      </c>
      <c r="U560" s="11">
        <f t="shared" si="4"/>
        <v>0.00409366301</v>
      </c>
      <c r="V560" s="12">
        <f t="shared" si="5"/>
        <v>112.326188</v>
      </c>
      <c r="W560" s="10">
        <f t="shared" si="6"/>
        <v>459.825561</v>
      </c>
      <c r="X560" s="11">
        <f t="shared" si="7"/>
        <v>0.14</v>
      </c>
      <c r="Y560" s="11"/>
    </row>
    <row r="561">
      <c r="A561" s="7" t="str">
        <f t="shared" si="1"/>
        <v>DYYCQ3365N</v>
      </c>
      <c r="B561" s="2" t="s">
        <v>593</v>
      </c>
      <c r="C561" s="7" t="s">
        <v>3139</v>
      </c>
      <c r="D561" s="7" t="str">
        <f t="shared" si="2"/>
        <v>320x50 </v>
      </c>
      <c r="E561" s="2" t="s">
        <v>595</v>
      </c>
      <c r="F561" s="2" t="s">
        <v>28</v>
      </c>
      <c r="G561" s="8" t="s">
        <v>97</v>
      </c>
      <c r="H561" s="2" t="s">
        <v>30</v>
      </c>
      <c r="I561" s="2" t="s">
        <v>31</v>
      </c>
      <c r="J561" s="2">
        <v>29107.0</v>
      </c>
      <c r="K561" s="2">
        <v>64.0</v>
      </c>
      <c r="L561" s="2">
        <v>4047.0</v>
      </c>
      <c r="M561" s="2">
        <v>27357.0</v>
      </c>
      <c r="N561" s="2">
        <v>9.0</v>
      </c>
      <c r="O561" s="3">
        <v>3339.454322</v>
      </c>
      <c r="P561" s="7" t="str">
        <f>VLOOKUP(A561,'New Data'!A:E,2,FALSE)</f>
        <v>Male</v>
      </c>
      <c r="Q561" s="7">
        <f>VLOOKUP(A561,'New Data'!A:E,3,FALSE)</f>
        <v>62</v>
      </c>
      <c r="R561" s="7" t="str">
        <f>VLOOKUP(A561,'New Data'!A:E,4,FALSE)</f>
        <v>South Carolina</v>
      </c>
      <c r="S561" s="9">
        <f>VLOOKUP(A561,'New Data'!A:E,5,FALSE)</f>
        <v>44948</v>
      </c>
      <c r="T561" s="10">
        <f t="shared" si="3"/>
        <v>371.0504802</v>
      </c>
      <c r="U561" s="11">
        <f t="shared" si="4"/>
        <v>0.002198783798</v>
      </c>
      <c r="V561" s="12">
        <f t="shared" si="5"/>
        <v>52.17897378</v>
      </c>
      <c r="W561" s="10">
        <f t="shared" si="6"/>
        <v>114.7302821</v>
      </c>
      <c r="X561" s="11">
        <f t="shared" si="7"/>
        <v>0.140625</v>
      </c>
      <c r="Y561" s="11"/>
    </row>
    <row r="562">
      <c r="A562" s="7" t="str">
        <f t="shared" si="1"/>
        <v>MNKEV7271L</v>
      </c>
      <c r="B562" s="2" t="s">
        <v>590</v>
      </c>
      <c r="C562" s="7" t="s">
        <v>3144</v>
      </c>
      <c r="D562" s="7" t="str">
        <f t="shared" si="2"/>
        <v>300x250 </v>
      </c>
      <c r="E562" s="2" t="s">
        <v>592</v>
      </c>
      <c r="F562" s="2" t="s">
        <v>36</v>
      </c>
      <c r="G562" s="8" t="s">
        <v>344</v>
      </c>
      <c r="H562" s="2" t="s">
        <v>135</v>
      </c>
      <c r="I562" s="2" t="s">
        <v>31</v>
      </c>
      <c r="J562" s="2">
        <v>58477.0</v>
      </c>
      <c r="K562" s="2">
        <v>135.0</v>
      </c>
      <c r="L562" s="2">
        <v>43554.0</v>
      </c>
      <c r="M562" s="2">
        <v>56558.0</v>
      </c>
      <c r="N562" s="2">
        <v>19.0</v>
      </c>
      <c r="O562" s="3">
        <v>5247.623883</v>
      </c>
      <c r="P562" s="7" t="str">
        <f>VLOOKUP(A562,'New Data'!A:E,2,FALSE)</f>
        <v>Male</v>
      </c>
      <c r="Q562" s="7">
        <f>VLOOKUP(A562,'New Data'!A:E,3,FALSE)</f>
        <v>18</v>
      </c>
      <c r="R562" s="7" t="str">
        <f>VLOOKUP(A562,'New Data'!A:E,4,FALSE)</f>
        <v>Delaware</v>
      </c>
      <c r="S562" s="9">
        <f>VLOOKUP(A562,'New Data'!A:E,5,FALSE)</f>
        <v>45463</v>
      </c>
      <c r="T562" s="10">
        <f t="shared" si="3"/>
        <v>276.1907307</v>
      </c>
      <c r="U562" s="11">
        <f t="shared" si="4"/>
        <v>0.002308599962</v>
      </c>
      <c r="V562" s="12">
        <f t="shared" si="5"/>
        <v>38.87128802</v>
      </c>
      <c r="W562" s="10">
        <f t="shared" si="6"/>
        <v>89.73825407</v>
      </c>
      <c r="X562" s="11">
        <f t="shared" si="7"/>
        <v>0.1407407407</v>
      </c>
      <c r="Y562" s="11"/>
    </row>
    <row r="563">
      <c r="A563" s="7" t="str">
        <f t="shared" si="1"/>
        <v>RESTH6166P</v>
      </c>
      <c r="B563" s="2" t="s">
        <v>587</v>
      </c>
      <c r="C563" s="7" t="s">
        <v>3160</v>
      </c>
      <c r="D563" s="7" t="str">
        <f t="shared" si="2"/>
        <v>300x250 </v>
      </c>
      <c r="E563" s="2" t="s">
        <v>589</v>
      </c>
      <c r="F563" s="2" t="s">
        <v>28</v>
      </c>
      <c r="G563" s="8" t="s">
        <v>387</v>
      </c>
      <c r="H563" s="2" t="s">
        <v>30</v>
      </c>
      <c r="I563" s="2" t="s">
        <v>43</v>
      </c>
      <c r="J563" s="2">
        <v>29834.0</v>
      </c>
      <c r="K563" s="2">
        <v>99.0</v>
      </c>
      <c r="L563" s="2">
        <v>14599.0</v>
      </c>
      <c r="M563" s="2">
        <v>24656.0</v>
      </c>
      <c r="N563" s="2">
        <v>14.0</v>
      </c>
      <c r="O563" s="3">
        <v>6032.837114</v>
      </c>
      <c r="P563" s="7" t="str">
        <f>VLOOKUP(A563,'New Data'!A:E,2,FALSE)</f>
        <v>Male</v>
      </c>
      <c r="Q563" s="7">
        <f>VLOOKUP(A563,'New Data'!A:E,3,FALSE)</f>
        <v>49</v>
      </c>
      <c r="R563" s="7" t="str">
        <f>VLOOKUP(A563,'New Data'!A:E,4,FALSE)</f>
        <v>South Dakota</v>
      </c>
      <c r="S563" s="9">
        <f>VLOOKUP(A563,'New Data'!A:E,5,FALSE)</f>
        <v>45156</v>
      </c>
      <c r="T563" s="10">
        <f t="shared" si="3"/>
        <v>430.9169367</v>
      </c>
      <c r="U563" s="11">
        <f t="shared" si="4"/>
        <v>0.003318361601</v>
      </c>
      <c r="V563" s="12">
        <f t="shared" si="5"/>
        <v>60.93774863</v>
      </c>
      <c r="W563" s="10">
        <f t="shared" si="6"/>
        <v>202.2134851</v>
      </c>
      <c r="X563" s="11">
        <f t="shared" si="7"/>
        <v>0.1414141414</v>
      </c>
      <c r="Y563" s="11"/>
    </row>
    <row r="564">
      <c r="A564" s="7" t="str">
        <f t="shared" si="1"/>
        <v>ZAPRT1202P</v>
      </c>
      <c r="B564" s="2" t="s">
        <v>584</v>
      </c>
      <c r="C564" s="7" t="s">
        <v>3139</v>
      </c>
      <c r="D564" s="7" t="str">
        <f t="shared" si="2"/>
        <v>300x250 </v>
      </c>
      <c r="E564" s="2" t="s">
        <v>586</v>
      </c>
      <c r="F564" s="2" t="s">
        <v>66</v>
      </c>
      <c r="G564" s="8" t="s">
        <v>387</v>
      </c>
      <c r="H564" s="2" t="s">
        <v>30</v>
      </c>
      <c r="I564" s="2" t="s">
        <v>53</v>
      </c>
      <c r="J564" s="2">
        <v>60412.0</v>
      </c>
      <c r="K564" s="2">
        <v>169.0</v>
      </c>
      <c r="L564" s="2">
        <v>33457.0</v>
      </c>
      <c r="M564" s="2">
        <v>52172.0</v>
      </c>
      <c r="N564" s="2">
        <v>24.0</v>
      </c>
      <c r="O564" s="3">
        <v>1679.572708</v>
      </c>
      <c r="P564" s="7" t="str">
        <f>VLOOKUP(A564,'New Data'!A:E,2,FALSE)</f>
        <v>Male</v>
      </c>
      <c r="Q564" s="7">
        <f>VLOOKUP(A564,'New Data'!A:E,3,FALSE)</f>
        <v>38</v>
      </c>
      <c r="R564" s="7" t="str">
        <f>VLOOKUP(A564,'New Data'!A:E,4,FALSE)</f>
        <v>Wyoming</v>
      </c>
      <c r="S564" s="9">
        <f>VLOOKUP(A564,'New Data'!A:E,5,FALSE)</f>
        <v>45396</v>
      </c>
      <c r="T564" s="10">
        <f t="shared" si="3"/>
        <v>69.98219617</v>
      </c>
      <c r="U564" s="11">
        <f t="shared" si="4"/>
        <v>0.002797457459</v>
      </c>
      <c r="V564" s="12">
        <f t="shared" si="5"/>
        <v>9.938300047</v>
      </c>
      <c r="W564" s="10">
        <f t="shared" si="6"/>
        <v>27.8019716</v>
      </c>
      <c r="X564" s="11">
        <f t="shared" si="7"/>
        <v>0.1420118343</v>
      </c>
      <c r="Y564" s="11"/>
    </row>
    <row r="565">
      <c r="A565" s="7" t="str">
        <f t="shared" si="1"/>
        <v>BBJPF6212Z</v>
      </c>
      <c r="B565" s="2" t="s">
        <v>580</v>
      </c>
      <c r="C565" s="7" t="s">
        <v>3142</v>
      </c>
      <c r="D565" s="7" t="str">
        <f t="shared" si="2"/>
        <v>320x50 </v>
      </c>
      <c r="E565" s="2" t="s">
        <v>582</v>
      </c>
      <c r="F565" s="2" t="s">
        <v>36</v>
      </c>
      <c r="G565" s="8" t="s">
        <v>583</v>
      </c>
      <c r="H565" s="2" t="s">
        <v>71</v>
      </c>
      <c r="I565" s="2" t="s">
        <v>31</v>
      </c>
      <c r="J565" s="2">
        <v>9040.0</v>
      </c>
      <c r="K565" s="2">
        <v>21.0</v>
      </c>
      <c r="L565" s="2">
        <v>3585.0</v>
      </c>
      <c r="M565" s="2">
        <v>8450.0</v>
      </c>
      <c r="N565" s="2">
        <v>3.0</v>
      </c>
      <c r="O565" s="3">
        <v>1473.192464</v>
      </c>
      <c r="P565" s="7" t="str">
        <f>VLOOKUP(A565,'New Data'!A:E,2,FALSE)</f>
        <v>Male</v>
      </c>
      <c r="Q565" s="7">
        <f>VLOOKUP(A565,'New Data'!A:E,3,FALSE)</f>
        <v>44</v>
      </c>
      <c r="R565" s="7" t="str">
        <f>VLOOKUP(A565,'New Data'!A:E,4,FALSE)</f>
        <v>North Dakota</v>
      </c>
      <c r="S565" s="9">
        <f>VLOOKUP(A565,'New Data'!A:E,5,FALSE)</f>
        <v>45484</v>
      </c>
      <c r="T565" s="10">
        <f t="shared" si="3"/>
        <v>491.0641547</v>
      </c>
      <c r="U565" s="11">
        <f t="shared" si="4"/>
        <v>0.00232300885</v>
      </c>
      <c r="V565" s="12">
        <f t="shared" si="5"/>
        <v>70.1520221</v>
      </c>
      <c r="W565" s="10">
        <f t="shared" si="6"/>
        <v>162.9637681</v>
      </c>
      <c r="X565" s="11">
        <f t="shared" si="7"/>
        <v>0.1428571429</v>
      </c>
      <c r="Y565" s="11"/>
    </row>
    <row r="566">
      <c r="A566" s="7" t="str">
        <f t="shared" si="1"/>
        <v>HVIPF9164I</v>
      </c>
      <c r="B566" s="2" t="s">
        <v>576</v>
      </c>
      <c r="C566" s="7" t="s">
        <v>3143</v>
      </c>
      <c r="D566" s="7" t="str">
        <f t="shared" si="2"/>
        <v>320x50 </v>
      </c>
      <c r="E566" s="2" t="s">
        <v>578</v>
      </c>
      <c r="F566" s="2" t="s">
        <v>41</v>
      </c>
      <c r="G566" s="8" t="s">
        <v>579</v>
      </c>
      <c r="H566" s="2" t="s">
        <v>62</v>
      </c>
      <c r="I566" s="2" t="s">
        <v>31</v>
      </c>
      <c r="J566" s="2">
        <v>28553.0</v>
      </c>
      <c r="K566" s="2">
        <v>90.0</v>
      </c>
      <c r="L566" s="2">
        <v>11390.0</v>
      </c>
      <c r="M566" s="2">
        <v>23355.0</v>
      </c>
      <c r="N566" s="2">
        <v>13.0</v>
      </c>
      <c r="O566" s="3">
        <v>5573.112396</v>
      </c>
      <c r="P566" s="7" t="str">
        <f>VLOOKUP(A566,'New Data'!A:E,2,FALSE)</f>
        <v>Male</v>
      </c>
      <c r="Q566" s="7">
        <f>VLOOKUP(A566,'New Data'!A:E,3,FALSE)</f>
        <v>63</v>
      </c>
      <c r="R566" s="7" t="str">
        <f>VLOOKUP(A566,'New Data'!A:E,4,FALSE)</f>
        <v>Ohio</v>
      </c>
      <c r="S566" s="9">
        <f>VLOOKUP(A566,'New Data'!A:E,5,FALSE)</f>
        <v>45506</v>
      </c>
      <c r="T566" s="10">
        <f t="shared" si="3"/>
        <v>428.7009535</v>
      </c>
      <c r="U566" s="11">
        <f t="shared" si="4"/>
        <v>0.003152033061</v>
      </c>
      <c r="V566" s="12">
        <f t="shared" si="5"/>
        <v>61.92347107</v>
      </c>
      <c r="W566" s="10">
        <f t="shared" si="6"/>
        <v>195.1848281</v>
      </c>
      <c r="X566" s="11">
        <f t="shared" si="7"/>
        <v>0.1444444444</v>
      </c>
      <c r="Y566" s="11"/>
    </row>
    <row r="567">
      <c r="A567" s="7" t="str">
        <f t="shared" si="1"/>
        <v>FEICG0482L</v>
      </c>
      <c r="B567" s="2" t="s">
        <v>573</v>
      </c>
      <c r="C567" s="7" t="s">
        <v>3146</v>
      </c>
      <c r="D567" s="7" t="str">
        <f t="shared" si="2"/>
        <v>320x50 </v>
      </c>
      <c r="E567" s="2" t="s">
        <v>575</v>
      </c>
      <c r="F567" s="2" t="s">
        <v>36</v>
      </c>
      <c r="G567" s="8" t="s">
        <v>441</v>
      </c>
      <c r="H567" s="2" t="s">
        <v>71</v>
      </c>
      <c r="I567" s="2" t="s">
        <v>31</v>
      </c>
      <c r="J567" s="2">
        <v>26304.0</v>
      </c>
      <c r="K567" s="2">
        <v>75.0</v>
      </c>
      <c r="L567" s="2">
        <v>12354.0</v>
      </c>
      <c r="M567" s="2">
        <v>17500.0</v>
      </c>
      <c r="N567" s="2">
        <v>11.0</v>
      </c>
      <c r="O567" s="3">
        <v>4727.813916</v>
      </c>
      <c r="P567" s="7" t="str">
        <f>VLOOKUP(A567,'New Data'!A:E,2,FALSE)</f>
        <v>Male</v>
      </c>
      <c r="Q567" s="7">
        <f>VLOOKUP(A567,'New Data'!A:E,3,FALSE)</f>
        <v>41</v>
      </c>
      <c r="R567" s="7" t="str">
        <f>VLOOKUP(A567,'New Data'!A:E,4,FALSE)</f>
        <v>Missouri</v>
      </c>
      <c r="S567" s="9">
        <f>VLOOKUP(A567,'New Data'!A:E,5,FALSE)</f>
        <v>45385</v>
      </c>
      <c r="T567" s="10">
        <f t="shared" si="3"/>
        <v>429.8012651</v>
      </c>
      <c r="U567" s="11">
        <f t="shared" si="4"/>
        <v>0.002851277372</v>
      </c>
      <c r="V567" s="12">
        <f t="shared" si="5"/>
        <v>63.03751888</v>
      </c>
      <c r="W567" s="10">
        <f t="shared" si="6"/>
        <v>179.7374512</v>
      </c>
      <c r="X567" s="11">
        <f t="shared" si="7"/>
        <v>0.1466666667</v>
      </c>
      <c r="Y567" s="11"/>
    </row>
    <row r="568">
      <c r="A568" s="7" t="str">
        <f t="shared" si="1"/>
        <v>HTXDB0315N</v>
      </c>
      <c r="B568" s="2" t="s">
        <v>566</v>
      </c>
      <c r="C568" s="7" t="s">
        <v>3159</v>
      </c>
      <c r="D568" s="7" t="str">
        <f t="shared" si="2"/>
        <v>300x250 </v>
      </c>
      <c r="E568" s="2" t="s">
        <v>568</v>
      </c>
      <c r="F568" s="2" t="s">
        <v>66</v>
      </c>
      <c r="G568" s="8" t="s">
        <v>449</v>
      </c>
      <c r="H568" s="2" t="s">
        <v>71</v>
      </c>
      <c r="I568" s="2" t="s">
        <v>31</v>
      </c>
      <c r="J568" s="2">
        <v>90123.0</v>
      </c>
      <c r="K568" s="2">
        <v>60.0</v>
      </c>
      <c r="L568" s="2">
        <v>33421.0</v>
      </c>
      <c r="M568" s="2">
        <v>66729.0</v>
      </c>
      <c r="N568" s="2">
        <v>9.0</v>
      </c>
      <c r="O568" s="3">
        <v>3433.914287</v>
      </c>
      <c r="P568" s="7" t="str">
        <f>VLOOKUP(A568,'New Data'!A:E,2,FALSE)</f>
        <v>Male</v>
      </c>
      <c r="Q568" s="7">
        <f>VLOOKUP(A568,'New Data'!A:E,3,FALSE)</f>
        <v>43</v>
      </c>
      <c r="R568" s="7" t="str">
        <f>VLOOKUP(A568,'New Data'!A:E,4,FALSE)</f>
        <v>Oregon</v>
      </c>
      <c r="S568" s="9">
        <f>VLOOKUP(A568,'New Data'!A:E,5,FALSE)</f>
        <v>44994</v>
      </c>
      <c r="T568" s="10">
        <f t="shared" si="3"/>
        <v>381.5460319</v>
      </c>
      <c r="U568" s="11">
        <f t="shared" si="4"/>
        <v>0.000665756799</v>
      </c>
      <c r="V568" s="12">
        <f t="shared" si="5"/>
        <v>57.23190478</v>
      </c>
      <c r="W568" s="10">
        <f t="shared" si="6"/>
        <v>38.10252973</v>
      </c>
      <c r="X568" s="11">
        <f t="shared" si="7"/>
        <v>0.15</v>
      </c>
      <c r="Y568" s="11"/>
    </row>
    <row r="569">
      <c r="A569" s="7" t="str">
        <f t="shared" si="1"/>
        <v>WASAZ7091S</v>
      </c>
      <c r="B569" s="2" t="s">
        <v>545</v>
      </c>
      <c r="C569" s="7" t="s">
        <v>3130</v>
      </c>
      <c r="D569" s="7" t="str">
        <f t="shared" si="2"/>
        <v>320x50 </v>
      </c>
      <c r="E569" s="2" t="s">
        <v>547</v>
      </c>
      <c r="F569" s="2" t="s">
        <v>28</v>
      </c>
      <c r="G569" s="8" t="s">
        <v>548</v>
      </c>
      <c r="H569" s="2" t="s">
        <v>30</v>
      </c>
      <c r="I569" s="2" t="s">
        <v>31</v>
      </c>
      <c r="J569" s="2">
        <v>22180.0</v>
      </c>
      <c r="K569" s="2">
        <v>60.0</v>
      </c>
      <c r="L569" s="2">
        <v>4835.0</v>
      </c>
      <c r="M569" s="2">
        <v>19291.0</v>
      </c>
      <c r="N569" s="2">
        <v>9.0</v>
      </c>
      <c r="O569" s="3">
        <v>1441.631095</v>
      </c>
      <c r="P569" s="7" t="str">
        <f>VLOOKUP(A569,'New Data'!A:E,2,FALSE)</f>
        <v>Female</v>
      </c>
      <c r="Q569" s="7">
        <f>VLOOKUP(A569,'New Data'!A:E,3,FALSE)</f>
        <v>64</v>
      </c>
      <c r="R569" s="7" t="str">
        <f>VLOOKUP(A569,'New Data'!A:E,4,FALSE)</f>
        <v>Florida</v>
      </c>
      <c r="S569" s="9">
        <f>VLOOKUP(A569,'New Data'!A:E,5,FALSE)</f>
        <v>44927</v>
      </c>
      <c r="T569" s="10">
        <f t="shared" si="3"/>
        <v>160.1812328</v>
      </c>
      <c r="U569" s="11">
        <f t="shared" si="4"/>
        <v>0.002705139766</v>
      </c>
      <c r="V569" s="12">
        <f t="shared" si="5"/>
        <v>24.02718492</v>
      </c>
      <c r="W569" s="10">
        <f t="shared" si="6"/>
        <v>64.99689337</v>
      </c>
      <c r="X569" s="11">
        <f t="shared" si="7"/>
        <v>0.15</v>
      </c>
      <c r="Y569" s="11"/>
    </row>
    <row r="570">
      <c r="A570" s="7" t="str">
        <f t="shared" si="1"/>
        <v>TOJEA8998J</v>
      </c>
      <c r="B570" s="2" t="s">
        <v>560</v>
      </c>
      <c r="C570" s="7" t="s">
        <v>459</v>
      </c>
      <c r="D570" s="7" t="str">
        <f t="shared" si="2"/>
        <v>300x50 </v>
      </c>
      <c r="E570" s="2" t="s">
        <v>562</v>
      </c>
      <c r="F570" s="2" t="s">
        <v>36</v>
      </c>
      <c r="G570" s="8" t="s">
        <v>479</v>
      </c>
      <c r="H570" s="2" t="s">
        <v>62</v>
      </c>
      <c r="I570" s="2" t="s">
        <v>31</v>
      </c>
      <c r="J570" s="2">
        <v>11789.0</v>
      </c>
      <c r="K570" s="2">
        <v>20.0</v>
      </c>
      <c r="L570" s="2">
        <v>6187.0</v>
      </c>
      <c r="M570" s="2">
        <v>10028.0</v>
      </c>
      <c r="N570" s="2">
        <v>3.0</v>
      </c>
      <c r="O570" s="3">
        <v>6505.526456</v>
      </c>
      <c r="P570" s="7" t="str">
        <f>VLOOKUP(A570,'New Data'!A:E,2,FALSE)</f>
        <v>Male</v>
      </c>
      <c r="Q570" s="7">
        <f>VLOOKUP(A570,'New Data'!A:E,3,FALSE)</f>
        <v>56</v>
      </c>
      <c r="R570" s="7" t="str">
        <f>VLOOKUP(A570,'New Data'!A:E,4,FALSE)</f>
        <v>Massachusetts</v>
      </c>
      <c r="S570" s="9">
        <f>VLOOKUP(A570,'New Data'!A:E,5,FALSE)</f>
        <v>44946</v>
      </c>
      <c r="T570" s="10">
        <f t="shared" si="3"/>
        <v>2168.508819</v>
      </c>
      <c r="U570" s="11">
        <f t="shared" si="4"/>
        <v>0.001696496734</v>
      </c>
      <c r="V570" s="12">
        <f t="shared" si="5"/>
        <v>325.2763228</v>
      </c>
      <c r="W570" s="10">
        <f t="shared" si="6"/>
        <v>551.8302194</v>
      </c>
      <c r="X570" s="11">
        <f t="shared" si="7"/>
        <v>0.15</v>
      </c>
      <c r="Y570" s="11"/>
    </row>
    <row r="571">
      <c r="A571" s="7" t="str">
        <f t="shared" si="1"/>
        <v>ZXLIT6695R</v>
      </c>
      <c r="B571" s="2" t="s">
        <v>539</v>
      </c>
      <c r="C571" s="7" t="s">
        <v>3163</v>
      </c>
      <c r="D571" s="7" t="str">
        <f t="shared" si="2"/>
        <v>300x250 </v>
      </c>
      <c r="E571" s="2" t="s">
        <v>541</v>
      </c>
      <c r="F571" s="2" t="s">
        <v>66</v>
      </c>
      <c r="G571" s="8" t="s">
        <v>468</v>
      </c>
      <c r="H571" s="2" t="s">
        <v>212</v>
      </c>
      <c r="I571" s="2" t="s">
        <v>31</v>
      </c>
      <c r="J571" s="2">
        <v>8187.0</v>
      </c>
      <c r="K571" s="2">
        <v>20.0</v>
      </c>
      <c r="L571" s="2">
        <v>4888.0</v>
      </c>
      <c r="M571" s="2">
        <v>7510.0</v>
      </c>
      <c r="N571" s="2">
        <v>3.0</v>
      </c>
      <c r="O571" s="3">
        <v>6980.229304</v>
      </c>
      <c r="P571" s="7" t="str">
        <f>VLOOKUP(A571,'New Data'!A:E,2,FALSE)</f>
        <v>Female</v>
      </c>
      <c r="Q571" s="7">
        <f>VLOOKUP(A571,'New Data'!A:E,3,FALSE)</f>
        <v>61</v>
      </c>
      <c r="R571" s="7" t="str">
        <f>VLOOKUP(A571,'New Data'!A:E,4,FALSE)</f>
        <v>Arizona</v>
      </c>
      <c r="S571" s="9">
        <f>VLOOKUP(A571,'New Data'!A:E,5,FALSE)</f>
        <v>45510</v>
      </c>
      <c r="T571" s="10">
        <f t="shared" si="3"/>
        <v>2326.743101</v>
      </c>
      <c r="U571" s="11">
        <f t="shared" si="4"/>
        <v>0.002442897276</v>
      </c>
      <c r="V571" s="12">
        <f t="shared" si="5"/>
        <v>349.0114652</v>
      </c>
      <c r="W571" s="10">
        <f t="shared" si="6"/>
        <v>852.5991577</v>
      </c>
      <c r="X571" s="11">
        <f t="shared" si="7"/>
        <v>0.15</v>
      </c>
      <c r="Y571" s="11"/>
    </row>
    <row r="572">
      <c r="A572" s="7" t="str">
        <f t="shared" si="1"/>
        <v>ZFWXT7245G</v>
      </c>
      <c r="B572" s="2" t="s">
        <v>556</v>
      </c>
      <c r="C572" s="7" t="s">
        <v>3167</v>
      </c>
      <c r="D572" s="7" t="str">
        <f t="shared" si="2"/>
        <v>320x50 </v>
      </c>
      <c r="E572" s="2" t="s">
        <v>558</v>
      </c>
      <c r="F572" s="2" t="s">
        <v>41</v>
      </c>
      <c r="G572" s="8" t="s">
        <v>559</v>
      </c>
      <c r="H572" s="2" t="s">
        <v>30</v>
      </c>
      <c r="I572" s="2" t="s">
        <v>31</v>
      </c>
      <c r="J572" s="2">
        <v>26820.0</v>
      </c>
      <c r="K572" s="2">
        <v>80.0</v>
      </c>
      <c r="L572" s="2">
        <v>13553.0</v>
      </c>
      <c r="M572" s="2">
        <v>21192.0</v>
      </c>
      <c r="N572" s="2">
        <v>12.0</v>
      </c>
      <c r="O572" s="3">
        <v>6745.10344</v>
      </c>
      <c r="P572" s="7" t="str">
        <f>VLOOKUP(A572,'New Data'!A:E,2,FALSE)</f>
        <v>Male</v>
      </c>
      <c r="Q572" s="7">
        <f>VLOOKUP(A572,'New Data'!A:E,3,FALSE)</f>
        <v>25</v>
      </c>
      <c r="R572" s="7" t="str">
        <f>VLOOKUP(A572,'New Data'!A:E,4,FALSE)</f>
        <v>Maine</v>
      </c>
      <c r="S572" s="9">
        <f>VLOOKUP(A572,'New Data'!A:E,5,FALSE)</f>
        <v>45452</v>
      </c>
      <c r="T572" s="10">
        <f t="shared" si="3"/>
        <v>562.0919533</v>
      </c>
      <c r="U572" s="11">
        <f t="shared" si="4"/>
        <v>0.00298284862</v>
      </c>
      <c r="V572" s="12">
        <f t="shared" si="5"/>
        <v>84.313793</v>
      </c>
      <c r="W572" s="10">
        <f t="shared" si="6"/>
        <v>251.4952811</v>
      </c>
      <c r="X572" s="11">
        <f t="shared" si="7"/>
        <v>0.15</v>
      </c>
      <c r="Y572" s="11"/>
    </row>
    <row r="573">
      <c r="A573" s="7" t="str">
        <f t="shared" si="1"/>
        <v>EZLPP1861T</v>
      </c>
      <c r="B573" s="2" t="s">
        <v>542</v>
      </c>
      <c r="C573" s="2" t="s">
        <v>3130</v>
      </c>
      <c r="D573" s="7" t="str">
        <f t="shared" si="2"/>
        <v>300x250 </v>
      </c>
      <c r="E573" s="2" t="s">
        <v>544</v>
      </c>
      <c r="F573" s="2" t="s">
        <v>66</v>
      </c>
      <c r="G573" s="8" t="s">
        <v>151</v>
      </c>
      <c r="H573" s="2" t="s">
        <v>48</v>
      </c>
      <c r="I573" s="2" t="s">
        <v>31</v>
      </c>
      <c r="J573" s="2">
        <v>7229.0</v>
      </c>
      <c r="K573" s="2">
        <v>20.0</v>
      </c>
      <c r="L573" s="2">
        <v>5668.0</v>
      </c>
      <c r="M573" s="2">
        <v>6760.0</v>
      </c>
      <c r="N573" s="2">
        <v>3.0</v>
      </c>
      <c r="O573" s="3">
        <v>6812.588702</v>
      </c>
      <c r="P573" s="7" t="str">
        <f>VLOOKUP(A573,'New Data'!A:E,2,FALSE)</f>
        <v>Female</v>
      </c>
      <c r="Q573" s="7">
        <f>VLOOKUP(A573,'New Data'!A:E,3,FALSE)</f>
        <v>38</v>
      </c>
      <c r="R573" s="7" t="str">
        <f>VLOOKUP(A573,'New Data'!A:E,4,FALSE)</f>
        <v>Colorado</v>
      </c>
      <c r="S573" s="9">
        <f>VLOOKUP(A573,'New Data'!A:E,5,FALSE)</f>
        <v>45489</v>
      </c>
      <c r="T573" s="10">
        <f t="shared" si="3"/>
        <v>2270.862901</v>
      </c>
      <c r="U573" s="11">
        <f t="shared" si="4"/>
        <v>0.002766634389</v>
      </c>
      <c r="V573" s="12">
        <f t="shared" si="5"/>
        <v>340.6294351</v>
      </c>
      <c r="W573" s="10">
        <f t="shared" si="6"/>
        <v>942.3971091</v>
      </c>
      <c r="X573" s="11">
        <f t="shared" si="7"/>
        <v>0.15</v>
      </c>
      <c r="Y573" s="11"/>
    </row>
    <row r="574">
      <c r="A574" s="7" t="str">
        <f t="shared" si="1"/>
        <v>WNXZE3849P</v>
      </c>
      <c r="B574" s="2" t="s">
        <v>553</v>
      </c>
      <c r="C574" s="2" t="s">
        <v>3130</v>
      </c>
      <c r="D574" s="7" t="str">
        <f t="shared" si="2"/>
        <v>320x50 </v>
      </c>
      <c r="E574" s="2" t="s">
        <v>555</v>
      </c>
      <c r="F574" s="2" t="s">
        <v>41</v>
      </c>
      <c r="G574" s="8" t="s">
        <v>263</v>
      </c>
      <c r="H574" s="2" t="s">
        <v>30</v>
      </c>
      <c r="I574" s="2" t="s">
        <v>31</v>
      </c>
      <c r="J574" s="2">
        <v>7514.0</v>
      </c>
      <c r="K574" s="2">
        <v>20.0</v>
      </c>
      <c r="L574" s="2">
        <v>2646.0</v>
      </c>
      <c r="M574" s="2">
        <v>3373.0</v>
      </c>
      <c r="N574" s="2">
        <v>3.0</v>
      </c>
      <c r="O574" s="3">
        <v>6756.295179</v>
      </c>
      <c r="P574" s="7" t="str">
        <f>VLOOKUP(A574,'New Data'!A:E,2,FALSE)</f>
        <v>Female</v>
      </c>
      <c r="Q574" s="7">
        <f>VLOOKUP(A574,'New Data'!A:E,3,FALSE)</f>
        <v>58</v>
      </c>
      <c r="R574" s="7" t="str">
        <f>VLOOKUP(A574,'New Data'!A:E,4,FALSE)</f>
        <v>Maine</v>
      </c>
      <c r="S574" s="9">
        <f>VLOOKUP(A574,'New Data'!A:E,5,FALSE)</f>
        <v>45365</v>
      </c>
      <c r="T574" s="10">
        <f t="shared" si="3"/>
        <v>2252.098393</v>
      </c>
      <c r="U574" s="11">
        <f t="shared" si="4"/>
        <v>0.002661698163</v>
      </c>
      <c r="V574" s="12">
        <f t="shared" si="5"/>
        <v>337.814759</v>
      </c>
      <c r="W574" s="10">
        <f t="shared" si="6"/>
        <v>899.1609235</v>
      </c>
      <c r="X574" s="11">
        <f t="shared" si="7"/>
        <v>0.15</v>
      </c>
      <c r="Y574" s="11"/>
    </row>
    <row r="575">
      <c r="A575" s="7" t="str">
        <f t="shared" si="1"/>
        <v>JHQYJ2545D</v>
      </c>
      <c r="B575" s="2" t="s">
        <v>563</v>
      </c>
      <c r="C575" s="7" t="s">
        <v>3164</v>
      </c>
      <c r="D575" s="7" t="str">
        <f t="shared" si="2"/>
        <v>320x50 </v>
      </c>
      <c r="E575" s="2" t="s">
        <v>565</v>
      </c>
      <c r="F575" s="2" t="s">
        <v>28</v>
      </c>
      <c r="G575" s="8" t="s">
        <v>169</v>
      </c>
      <c r="H575" s="2" t="s">
        <v>234</v>
      </c>
      <c r="I575" s="2" t="s">
        <v>31</v>
      </c>
      <c r="J575" s="2">
        <v>7530.0</v>
      </c>
      <c r="K575" s="2">
        <v>20.0</v>
      </c>
      <c r="L575" s="2">
        <v>5468.0</v>
      </c>
      <c r="M575" s="2">
        <v>7298.0</v>
      </c>
      <c r="N575" s="2">
        <v>3.0</v>
      </c>
      <c r="O575" s="3">
        <v>5038.714067</v>
      </c>
      <c r="P575" s="7" t="str">
        <f>VLOOKUP(A575,'New Data'!A:E,2,FALSE)</f>
        <v>Female</v>
      </c>
      <c r="Q575" s="7">
        <f>VLOOKUP(A575,'New Data'!A:E,3,FALSE)</f>
        <v>23</v>
      </c>
      <c r="R575" s="7" t="str">
        <f>VLOOKUP(A575,'New Data'!A:E,4,FALSE)</f>
        <v>New York</v>
      </c>
      <c r="S575" s="9">
        <f>VLOOKUP(A575,'New Data'!A:E,5,FALSE)</f>
        <v>44927</v>
      </c>
      <c r="T575" s="10">
        <f t="shared" si="3"/>
        <v>1679.571356</v>
      </c>
      <c r="U575" s="11">
        <f t="shared" si="4"/>
        <v>0.002656042497</v>
      </c>
      <c r="V575" s="12">
        <f t="shared" si="5"/>
        <v>251.9357034</v>
      </c>
      <c r="W575" s="10">
        <f t="shared" si="6"/>
        <v>669.1519345</v>
      </c>
      <c r="X575" s="11">
        <f t="shared" si="7"/>
        <v>0.15</v>
      </c>
      <c r="Y575" s="11"/>
    </row>
    <row r="576">
      <c r="A576" s="7" t="str">
        <f t="shared" si="1"/>
        <v>NRDJO4942X</v>
      </c>
      <c r="B576" s="2" t="s">
        <v>549</v>
      </c>
      <c r="C576" s="7" t="s">
        <v>3153</v>
      </c>
      <c r="D576" s="7" t="str">
        <f t="shared" si="2"/>
        <v>300x50 </v>
      </c>
      <c r="E576" s="2" t="s">
        <v>551</v>
      </c>
      <c r="F576" s="2" t="s">
        <v>36</v>
      </c>
      <c r="G576" s="8" t="s">
        <v>552</v>
      </c>
      <c r="H576" s="2" t="s">
        <v>30</v>
      </c>
      <c r="I576" s="2" t="s">
        <v>31</v>
      </c>
      <c r="J576" s="2">
        <v>9946.0</v>
      </c>
      <c r="K576" s="2">
        <v>20.0</v>
      </c>
      <c r="L576" s="2">
        <v>4818.0</v>
      </c>
      <c r="M576" s="2">
        <v>7382.0</v>
      </c>
      <c r="N576" s="2">
        <v>3.0</v>
      </c>
      <c r="O576" s="3">
        <v>1525.962329</v>
      </c>
      <c r="P576" s="7" t="str">
        <f>VLOOKUP(A576,'New Data'!A:E,2,FALSE)</f>
        <v>Female</v>
      </c>
      <c r="Q576" s="7">
        <f>VLOOKUP(A576,'New Data'!A:E,3,FALSE)</f>
        <v>28</v>
      </c>
      <c r="R576" s="7" t="str">
        <f>VLOOKUP(A576,'New Data'!A:E,4,FALSE)</f>
        <v>Kentucky</v>
      </c>
      <c r="S576" s="9">
        <f>VLOOKUP(A576,'New Data'!A:E,5,FALSE)</f>
        <v>45195</v>
      </c>
      <c r="T576" s="10">
        <f t="shared" si="3"/>
        <v>508.6541097</v>
      </c>
      <c r="U576" s="11">
        <f t="shared" si="4"/>
        <v>0.002010858637</v>
      </c>
      <c r="V576" s="12">
        <f t="shared" si="5"/>
        <v>76.29811645</v>
      </c>
      <c r="W576" s="10">
        <f t="shared" si="6"/>
        <v>153.4247264</v>
      </c>
      <c r="X576" s="11">
        <f t="shared" si="7"/>
        <v>0.15</v>
      </c>
      <c r="Y576" s="11"/>
    </row>
    <row r="577">
      <c r="A577" s="7" t="str">
        <f t="shared" si="1"/>
        <v>RGVDH5612B</v>
      </c>
      <c r="B577" s="2" t="s">
        <v>569</v>
      </c>
      <c r="C577" s="7" t="s">
        <v>3159</v>
      </c>
      <c r="D577" s="7" t="str">
        <f t="shared" si="2"/>
        <v>320x50 </v>
      </c>
      <c r="E577" s="2" t="s">
        <v>571</v>
      </c>
      <c r="F577" s="2" t="s">
        <v>36</v>
      </c>
      <c r="G577" s="8" t="s">
        <v>572</v>
      </c>
      <c r="H577" s="2" t="s">
        <v>62</v>
      </c>
      <c r="I577" s="2" t="s">
        <v>31</v>
      </c>
      <c r="J577" s="2">
        <v>19344.0</v>
      </c>
      <c r="K577" s="2">
        <v>68.0</v>
      </c>
      <c r="L577" s="2">
        <v>2353.0</v>
      </c>
      <c r="M577" s="2">
        <v>18261.0</v>
      </c>
      <c r="N577" s="2">
        <v>10.0</v>
      </c>
      <c r="O577" s="3">
        <v>1500.722291</v>
      </c>
      <c r="P577" s="7" t="str">
        <f>VLOOKUP(A577,'New Data'!A:E,2,FALSE)</f>
        <v>Male</v>
      </c>
      <c r="Q577" s="7">
        <f>VLOOKUP(A577,'New Data'!A:E,3,FALSE)</f>
        <v>56</v>
      </c>
      <c r="R577" s="7" t="str">
        <f>VLOOKUP(A577,'New Data'!A:E,4,FALSE)</f>
        <v>New Mexico</v>
      </c>
      <c r="S577" s="9">
        <f>VLOOKUP(A577,'New Data'!A:E,5,FALSE)</f>
        <v>44952</v>
      </c>
      <c r="T577" s="10">
        <f t="shared" si="3"/>
        <v>150.0722291</v>
      </c>
      <c r="U577" s="11">
        <f t="shared" si="4"/>
        <v>0.003515301902</v>
      </c>
      <c r="V577" s="12">
        <f t="shared" si="5"/>
        <v>22.06944546</v>
      </c>
      <c r="W577" s="10">
        <f t="shared" si="6"/>
        <v>77.5807636</v>
      </c>
      <c r="X577" s="11">
        <f t="shared" si="7"/>
        <v>0.1470588235</v>
      </c>
      <c r="Y577" s="11"/>
    </row>
    <row r="578">
      <c r="A578" s="7" t="str">
        <f t="shared" si="1"/>
        <v>WOMDF4920R</v>
      </c>
      <c r="B578" s="2" t="s">
        <v>535</v>
      </c>
      <c r="C578" s="7" t="s">
        <v>3139</v>
      </c>
      <c r="D578" s="7" t="str">
        <f t="shared" si="2"/>
        <v>320x50 </v>
      </c>
      <c r="E578" s="2" t="s">
        <v>537</v>
      </c>
      <c r="F578" s="2" t="s">
        <v>41</v>
      </c>
      <c r="G578" s="8" t="s">
        <v>538</v>
      </c>
      <c r="H578" s="2" t="s">
        <v>212</v>
      </c>
      <c r="I578" s="2" t="s">
        <v>31</v>
      </c>
      <c r="J578" s="2">
        <v>20885.0</v>
      </c>
      <c r="K578" s="2">
        <v>99.0</v>
      </c>
      <c r="L578" s="2">
        <v>9901.0</v>
      </c>
      <c r="M578" s="2">
        <v>16266.0</v>
      </c>
      <c r="N578" s="2">
        <v>15.0</v>
      </c>
      <c r="O578" s="3">
        <v>2496.785436</v>
      </c>
      <c r="P578" s="7" t="str">
        <f>VLOOKUP(A578,'New Data'!A:E,2,FALSE)</f>
        <v>Male</v>
      </c>
      <c r="Q578" s="7">
        <f>VLOOKUP(A578,'New Data'!A:E,3,FALSE)</f>
        <v>58</v>
      </c>
      <c r="R578" s="7" t="str">
        <f>VLOOKUP(A578,'New Data'!A:E,4,FALSE)</f>
        <v>Arkansas</v>
      </c>
      <c r="S578" s="9">
        <f>VLOOKUP(A578,'New Data'!A:E,5,FALSE)</f>
        <v>45531</v>
      </c>
      <c r="T578" s="10">
        <f t="shared" si="3"/>
        <v>166.4523624</v>
      </c>
      <c r="U578" s="11">
        <f t="shared" si="4"/>
        <v>0.004740244194</v>
      </c>
      <c r="V578" s="12">
        <f t="shared" si="5"/>
        <v>25.22005491</v>
      </c>
      <c r="W578" s="10">
        <f t="shared" si="6"/>
        <v>119.5492189</v>
      </c>
      <c r="X578" s="11">
        <f t="shared" si="7"/>
        <v>0.1515151515</v>
      </c>
      <c r="Y578" s="11"/>
    </row>
    <row r="579">
      <c r="A579" s="7" t="str">
        <f t="shared" si="1"/>
        <v>OBEFA3199W</v>
      </c>
      <c r="B579" s="2" t="s">
        <v>531</v>
      </c>
      <c r="C579" s="7" t="s">
        <v>3162</v>
      </c>
      <c r="D579" s="7" t="str">
        <f t="shared" si="2"/>
        <v>300x250 </v>
      </c>
      <c r="E579" s="2" t="s">
        <v>533</v>
      </c>
      <c r="F579" s="2" t="s">
        <v>36</v>
      </c>
      <c r="G579" s="8" t="s">
        <v>534</v>
      </c>
      <c r="H579" s="2" t="s">
        <v>30</v>
      </c>
      <c r="I579" s="2" t="s">
        <v>31</v>
      </c>
      <c r="J579" s="2">
        <v>14799.0</v>
      </c>
      <c r="K579" s="2">
        <v>59.0</v>
      </c>
      <c r="L579" s="2">
        <v>1403.0</v>
      </c>
      <c r="M579" s="2">
        <v>13410.0</v>
      </c>
      <c r="N579" s="2">
        <v>9.0</v>
      </c>
      <c r="O579" s="3">
        <v>1693.760435</v>
      </c>
      <c r="P579" s="7" t="str">
        <f>VLOOKUP(A579,'New Data'!A:E,2,FALSE)</f>
        <v>Male</v>
      </c>
      <c r="Q579" s="7">
        <f>VLOOKUP(A579,'New Data'!A:E,3,FALSE)</f>
        <v>47</v>
      </c>
      <c r="R579" s="7" t="str">
        <f>VLOOKUP(A579,'New Data'!A:E,4,FALSE)</f>
        <v>South Carolina</v>
      </c>
      <c r="S579" s="9">
        <f>VLOOKUP(A579,'New Data'!A:E,5,FALSE)</f>
        <v>45074</v>
      </c>
      <c r="T579" s="10">
        <f t="shared" si="3"/>
        <v>188.1956039</v>
      </c>
      <c r="U579" s="11">
        <f t="shared" si="4"/>
        <v>0.003986755862</v>
      </c>
      <c r="V579" s="12">
        <f t="shared" si="5"/>
        <v>28.70780398</v>
      </c>
      <c r="W579" s="10">
        <f t="shared" si="6"/>
        <v>114.4510058</v>
      </c>
      <c r="X579" s="11">
        <f t="shared" si="7"/>
        <v>0.1525423729</v>
      </c>
      <c r="Y579" s="11"/>
    </row>
    <row r="580">
      <c r="A580" s="7" t="str">
        <f t="shared" si="1"/>
        <v>XWYIT9866J</v>
      </c>
      <c r="B580" s="2" t="s">
        <v>524</v>
      </c>
      <c r="C580" s="7" t="s">
        <v>3142</v>
      </c>
      <c r="D580" s="7" t="str">
        <f t="shared" si="2"/>
        <v>320x50 </v>
      </c>
      <c r="E580" s="2" t="s">
        <v>526</v>
      </c>
      <c r="F580" s="2" t="s">
        <v>28</v>
      </c>
      <c r="G580" s="8" t="s">
        <v>527</v>
      </c>
      <c r="H580" s="2" t="s">
        <v>220</v>
      </c>
      <c r="I580" s="2" t="s">
        <v>31</v>
      </c>
      <c r="J580" s="2">
        <v>9014.0</v>
      </c>
      <c r="K580" s="2">
        <v>26.0</v>
      </c>
      <c r="L580" s="2">
        <v>5054.0</v>
      </c>
      <c r="M580" s="2">
        <v>7227.0</v>
      </c>
      <c r="N580" s="2">
        <v>4.0</v>
      </c>
      <c r="O580" s="3">
        <v>1539.60069</v>
      </c>
      <c r="P580" s="7" t="str">
        <f>VLOOKUP(A580,'New Data'!A:E,2,FALSE)</f>
        <v>Female</v>
      </c>
      <c r="Q580" s="7">
        <f>VLOOKUP(A580,'New Data'!A:E,3,FALSE)</f>
        <v>53</v>
      </c>
      <c r="R580" s="7" t="str">
        <f>VLOOKUP(A580,'New Data'!A:E,4,FALSE)</f>
        <v>Utah</v>
      </c>
      <c r="S580" s="9">
        <f>VLOOKUP(A580,'New Data'!A:E,5,FALSE)</f>
        <v>45428</v>
      </c>
      <c r="T580" s="10">
        <f t="shared" si="3"/>
        <v>384.9001725</v>
      </c>
      <c r="U580" s="11">
        <f t="shared" si="4"/>
        <v>0.002884402041</v>
      </c>
      <c r="V580" s="12">
        <f t="shared" si="5"/>
        <v>59.21541115</v>
      </c>
      <c r="W580" s="10">
        <f t="shared" si="6"/>
        <v>170.8010528</v>
      </c>
      <c r="X580" s="11">
        <f t="shared" si="7"/>
        <v>0.1538461538</v>
      </c>
      <c r="Y580" s="11"/>
    </row>
    <row r="581">
      <c r="A581" s="7" t="str">
        <f t="shared" si="1"/>
        <v>MCGLF9586W</v>
      </c>
      <c r="B581" s="2" t="s">
        <v>528</v>
      </c>
      <c r="C581" s="7" t="s">
        <v>3131</v>
      </c>
      <c r="D581" s="7" t="str">
        <f t="shared" si="2"/>
        <v>300x250 </v>
      </c>
      <c r="E581" s="2" t="s">
        <v>530</v>
      </c>
      <c r="F581" s="2" t="s">
        <v>36</v>
      </c>
      <c r="G581" s="8" t="s">
        <v>419</v>
      </c>
      <c r="H581" s="2" t="s">
        <v>62</v>
      </c>
      <c r="I581" s="2" t="s">
        <v>31</v>
      </c>
      <c r="J581" s="2">
        <v>9362.0</v>
      </c>
      <c r="K581" s="2">
        <v>39.0</v>
      </c>
      <c r="L581" s="2">
        <v>5202.0</v>
      </c>
      <c r="M581" s="2">
        <v>8928.0</v>
      </c>
      <c r="N581" s="2">
        <v>6.0</v>
      </c>
      <c r="O581" s="3">
        <v>7312.492757</v>
      </c>
      <c r="P581" s="7" t="str">
        <f>VLOOKUP(A581,'New Data'!A:E,2,FALSE)</f>
        <v>Female</v>
      </c>
      <c r="Q581" s="7">
        <f>VLOOKUP(A581,'New Data'!A:E,3,FALSE)</f>
        <v>62</v>
      </c>
      <c r="R581" s="7" t="str">
        <f>VLOOKUP(A581,'New Data'!A:E,4,FALSE)</f>
        <v>Utah</v>
      </c>
      <c r="S581" s="9">
        <f>VLOOKUP(A581,'New Data'!A:E,5,FALSE)</f>
        <v>45383</v>
      </c>
      <c r="T581" s="10">
        <f t="shared" si="3"/>
        <v>1218.748793</v>
      </c>
      <c r="U581" s="11">
        <f t="shared" si="4"/>
        <v>0.004165776543</v>
      </c>
      <c r="V581" s="12">
        <f t="shared" si="5"/>
        <v>187.4998143</v>
      </c>
      <c r="W581" s="10">
        <f t="shared" si="6"/>
        <v>781.0823282</v>
      </c>
      <c r="X581" s="11">
        <f t="shared" si="7"/>
        <v>0.1538461538</v>
      </c>
      <c r="Y581" s="11"/>
    </row>
    <row r="582">
      <c r="A582" s="7" t="str">
        <f t="shared" si="1"/>
        <v>CZLSB5840A</v>
      </c>
      <c r="B582" s="2" t="s">
        <v>520</v>
      </c>
      <c r="C582" s="7" t="s">
        <v>3139</v>
      </c>
      <c r="D582" s="7" t="str">
        <f t="shared" si="2"/>
        <v>300x250 </v>
      </c>
      <c r="E582" s="2" t="s">
        <v>522</v>
      </c>
      <c r="F582" s="2" t="s">
        <v>41</v>
      </c>
      <c r="G582" s="8" t="s">
        <v>523</v>
      </c>
      <c r="H582" s="2" t="s">
        <v>212</v>
      </c>
      <c r="I582" s="2" t="s">
        <v>53</v>
      </c>
      <c r="J582" s="2">
        <v>31813.0</v>
      </c>
      <c r="K582" s="2">
        <v>84.0</v>
      </c>
      <c r="L582" s="2">
        <v>14149.0</v>
      </c>
      <c r="M582" s="2">
        <v>21281.0</v>
      </c>
      <c r="N582" s="2">
        <v>13.0</v>
      </c>
      <c r="O582" s="3">
        <v>2060.993882</v>
      </c>
      <c r="P582" s="7" t="str">
        <f>VLOOKUP(A582,'New Data'!A:E,2,FALSE)</f>
        <v>Male</v>
      </c>
      <c r="Q582" s="7">
        <f>VLOOKUP(A582,'New Data'!A:E,3,FALSE)</f>
        <v>43</v>
      </c>
      <c r="R582" s="7" t="str">
        <f>VLOOKUP(A582,'New Data'!A:E,4,FALSE)</f>
        <v>Texas</v>
      </c>
      <c r="S582" s="9">
        <f>VLOOKUP(A582,'New Data'!A:E,5,FALSE)</f>
        <v>45387</v>
      </c>
      <c r="T582" s="10">
        <f t="shared" si="3"/>
        <v>158.5379909</v>
      </c>
      <c r="U582" s="11">
        <f t="shared" si="4"/>
        <v>0.002640430013</v>
      </c>
      <c r="V582" s="12">
        <f t="shared" si="5"/>
        <v>24.53564145</v>
      </c>
      <c r="W582" s="10">
        <f t="shared" si="6"/>
        <v>64.78464408</v>
      </c>
      <c r="X582" s="11">
        <f t="shared" si="7"/>
        <v>0.1547619048</v>
      </c>
      <c r="Y582" s="11"/>
    </row>
    <row r="583">
      <c r="A583" s="7" t="str">
        <f t="shared" si="1"/>
        <v>FVEOX2518Q</v>
      </c>
      <c r="B583" s="2" t="s">
        <v>516</v>
      </c>
      <c r="C583" s="7" t="s">
        <v>3147</v>
      </c>
      <c r="D583" s="7" t="str">
        <f t="shared" si="2"/>
        <v>300x250 </v>
      </c>
      <c r="E583" s="2" t="s">
        <v>518</v>
      </c>
      <c r="F583" s="2" t="s">
        <v>66</v>
      </c>
      <c r="G583" s="8" t="s">
        <v>519</v>
      </c>
      <c r="H583" s="2" t="s">
        <v>30</v>
      </c>
      <c r="I583" s="2" t="s">
        <v>53</v>
      </c>
      <c r="J583" s="2">
        <v>27202.0</v>
      </c>
      <c r="K583" s="2">
        <v>70.0</v>
      </c>
      <c r="L583" s="2">
        <v>5202.0</v>
      </c>
      <c r="M583" s="2">
        <v>23474.0</v>
      </c>
      <c r="N583" s="2">
        <v>11.0</v>
      </c>
      <c r="O583" s="3">
        <v>4253.979116</v>
      </c>
      <c r="P583" s="7" t="str">
        <f>VLOOKUP(A583,'New Data'!A:E,2,FALSE)</f>
        <v>Female</v>
      </c>
      <c r="Q583" s="7">
        <f>VLOOKUP(A583,'New Data'!A:E,3,FALSE)</f>
        <v>42</v>
      </c>
      <c r="R583" s="7" t="str">
        <f>VLOOKUP(A583,'New Data'!A:E,4,FALSE)</f>
        <v>Delaware</v>
      </c>
      <c r="S583" s="9">
        <f>VLOOKUP(A583,'New Data'!A:E,5,FALSE)</f>
        <v>45110</v>
      </c>
      <c r="T583" s="10">
        <f t="shared" si="3"/>
        <v>386.7253742</v>
      </c>
      <c r="U583" s="11">
        <f t="shared" si="4"/>
        <v>0.002573340196</v>
      </c>
      <c r="V583" s="12">
        <f t="shared" si="5"/>
        <v>60.77113023</v>
      </c>
      <c r="W583" s="10">
        <f t="shared" si="6"/>
        <v>156.3847921</v>
      </c>
      <c r="X583" s="11">
        <f t="shared" si="7"/>
        <v>0.1571428571</v>
      </c>
      <c r="Y583" s="11"/>
    </row>
    <row r="584">
      <c r="A584" s="7" t="str">
        <f t="shared" si="1"/>
        <v>NVALC0032U</v>
      </c>
      <c r="B584" s="2" t="s">
        <v>513</v>
      </c>
      <c r="C584" s="7" t="s">
        <v>3129</v>
      </c>
      <c r="D584" s="7" t="str">
        <f t="shared" si="2"/>
        <v>320x50 </v>
      </c>
      <c r="E584" s="2" t="s">
        <v>515</v>
      </c>
      <c r="F584" s="2" t="s">
        <v>28</v>
      </c>
      <c r="G584" s="8" t="s">
        <v>143</v>
      </c>
      <c r="H584" s="2" t="s">
        <v>48</v>
      </c>
      <c r="I584" s="2" t="s">
        <v>31</v>
      </c>
      <c r="J584" s="2">
        <v>14047.0</v>
      </c>
      <c r="K584" s="2">
        <v>44.0</v>
      </c>
      <c r="L584" s="2">
        <v>9934.0</v>
      </c>
      <c r="M584" s="2">
        <v>13377.0</v>
      </c>
      <c r="N584" s="2">
        <v>7.0</v>
      </c>
      <c r="O584" s="3">
        <v>5729.650755</v>
      </c>
      <c r="P584" s="7" t="str">
        <f>VLOOKUP(A584,'New Data'!A:E,2,FALSE)</f>
        <v>Female</v>
      </c>
      <c r="Q584" s="7">
        <f>VLOOKUP(A584,'New Data'!A:E,3,FALSE)</f>
        <v>27</v>
      </c>
      <c r="R584" s="7" t="str">
        <f>VLOOKUP(A584,'New Data'!A:E,4,FALSE)</f>
        <v>New Jersey</v>
      </c>
      <c r="S584" s="9">
        <f>VLOOKUP(A584,'New Data'!A:E,5,FALSE)</f>
        <v>45151</v>
      </c>
      <c r="T584" s="10">
        <f t="shared" si="3"/>
        <v>818.5215364</v>
      </c>
      <c r="U584" s="11">
        <f t="shared" si="4"/>
        <v>0.003132341425</v>
      </c>
      <c r="V584" s="12">
        <f t="shared" si="5"/>
        <v>130.2193353</v>
      </c>
      <c r="W584" s="10">
        <f t="shared" si="6"/>
        <v>407.8914185</v>
      </c>
      <c r="X584" s="11">
        <f t="shared" si="7"/>
        <v>0.1590909091</v>
      </c>
      <c r="Y584" s="11"/>
    </row>
    <row r="585">
      <c r="A585" s="7" t="str">
        <f t="shared" si="1"/>
        <v>WOOPY2470Q</v>
      </c>
      <c r="B585" s="2" t="s">
        <v>510</v>
      </c>
      <c r="C585" s="7" t="s">
        <v>3136</v>
      </c>
      <c r="D585" s="7" t="str">
        <f t="shared" si="2"/>
        <v>320x50 </v>
      </c>
      <c r="E585" s="2" t="s">
        <v>512</v>
      </c>
      <c r="F585" s="2" t="s">
        <v>28</v>
      </c>
      <c r="G585" s="8" t="s">
        <v>238</v>
      </c>
      <c r="H585" s="2" t="s">
        <v>30</v>
      </c>
      <c r="I585" s="2" t="s">
        <v>31</v>
      </c>
      <c r="J585" s="2">
        <v>25835.0</v>
      </c>
      <c r="K585" s="2">
        <v>69.0</v>
      </c>
      <c r="L585" s="2">
        <v>3753.0</v>
      </c>
      <c r="M585" s="2">
        <v>20808.0</v>
      </c>
      <c r="N585" s="2">
        <v>11.0</v>
      </c>
      <c r="O585" s="3">
        <v>5751.912297</v>
      </c>
      <c r="P585" s="7" t="str">
        <f>VLOOKUP(A585,'New Data'!A:E,2,FALSE)</f>
        <v>Female</v>
      </c>
      <c r="Q585" s="7">
        <f>VLOOKUP(A585,'New Data'!A:E,3,FALSE)</f>
        <v>52</v>
      </c>
      <c r="R585" s="7" t="str">
        <f>VLOOKUP(A585,'New Data'!A:E,4,FALSE)</f>
        <v>North Carolina</v>
      </c>
      <c r="S585" s="9">
        <f>VLOOKUP(A585,'New Data'!A:E,5,FALSE)</f>
        <v>45094</v>
      </c>
      <c r="T585" s="10">
        <f t="shared" si="3"/>
        <v>522.9011179</v>
      </c>
      <c r="U585" s="11">
        <f t="shared" si="4"/>
        <v>0.002670795433</v>
      </c>
      <c r="V585" s="12">
        <f t="shared" si="5"/>
        <v>83.36104778</v>
      </c>
      <c r="W585" s="10">
        <f t="shared" si="6"/>
        <v>222.6403057</v>
      </c>
      <c r="X585" s="11">
        <f t="shared" si="7"/>
        <v>0.1594202899</v>
      </c>
      <c r="Y585" s="11"/>
    </row>
    <row r="586">
      <c r="A586" s="7" t="str">
        <f t="shared" si="1"/>
        <v>YHBPW3142T</v>
      </c>
      <c r="B586" s="2" t="s">
        <v>506</v>
      </c>
      <c r="C586" s="26" t="s">
        <v>3129</v>
      </c>
      <c r="D586" s="7" t="str">
        <f t="shared" si="2"/>
        <v>300x250 </v>
      </c>
      <c r="E586" s="2" t="s">
        <v>508</v>
      </c>
      <c r="F586" s="2" t="s">
        <v>28</v>
      </c>
      <c r="G586" s="8" t="s">
        <v>509</v>
      </c>
      <c r="H586" s="2" t="s">
        <v>62</v>
      </c>
      <c r="I586" s="2" t="s">
        <v>31</v>
      </c>
      <c r="J586" s="2">
        <v>14451.0</v>
      </c>
      <c r="K586" s="2">
        <v>50.0</v>
      </c>
      <c r="L586" s="2">
        <v>5606.0</v>
      </c>
      <c r="M586" s="2">
        <v>13461.0</v>
      </c>
      <c r="N586" s="2">
        <v>8.0</v>
      </c>
      <c r="O586" s="3">
        <v>6397.602518</v>
      </c>
      <c r="P586" s="7" t="str">
        <f>VLOOKUP(A586,'New Data'!A:E,2,FALSE)</f>
        <v>Female</v>
      </c>
      <c r="Q586" s="7">
        <f>VLOOKUP(A586,'New Data'!A:E,3,FALSE)</f>
        <v>43</v>
      </c>
      <c r="R586" s="7" t="str">
        <f>VLOOKUP(A586,'New Data'!A:E,4,FALSE)</f>
        <v>New Jersey</v>
      </c>
      <c r="S586" s="9">
        <f>VLOOKUP(A586,'New Data'!A:E,5,FALSE)</f>
        <v>44993</v>
      </c>
      <c r="T586" s="10">
        <f t="shared" si="3"/>
        <v>799.7003148</v>
      </c>
      <c r="U586" s="11">
        <f t="shared" si="4"/>
        <v>0.003459968168</v>
      </c>
      <c r="V586" s="12">
        <f t="shared" si="5"/>
        <v>127.9520504</v>
      </c>
      <c r="W586" s="10">
        <f t="shared" si="6"/>
        <v>442.7100213</v>
      </c>
      <c r="X586" s="11">
        <f t="shared" si="7"/>
        <v>0.16</v>
      </c>
      <c r="Y586" s="11"/>
    </row>
    <row r="587">
      <c r="A587" s="7" t="str">
        <f t="shared" si="1"/>
        <v>NBFDP8614V</v>
      </c>
      <c r="B587" s="2" t="s">
        <v>503</v>
      </c>
      <c r="C587" s="7" t="s">
        <v>2202</v>
      </c>
      <c r="D587" s="7" t="str">
        <f t="shared" si="2"/>
        <v>320x50 </v>
      </c>
      <c r="E587" s="2" t="s">
        <v>505</v>
      </c>
      <c r="F587" s="2" t="s">
        <v>36</v>
      </c>
      <c r="G587" s="8" t="s">
        <v>279</v>
      </c>
      <c r="H587" s="2" t="s">
        <v>30</v>
      </c>
      <c r="I587" s="2" t="s">
        <v>31</v>
      </c>
      <c r="J587" s="2">
        <v>10012.0</v>
      </c>
      <c r="K587" s="2">
        <v>25.0</v>
      </c>
      <c r="L587" s="2">
        <v>5734.0</v>
      </c>
      <c r="M587" s="2">
        <v>9413.0</v>
      </c>
      <c r="N587" s="2">
        <v>4.0</v>
      </c>
      <c r="O587" s="3">
        <v>1805.926086</v>
      </c>
      <c r="P587" s="7" t="str">
        <f>VLOOKUP(A587,'New Data'!A:E,2,FALSE)</f>
        <v>Male</v>
      </c>
      <c r="Q587" s="7">
        <f>VLOOKUP(A587,'New Data'!A:E,3,FALSE)</f>
        <v>50</v>
      </c>
      <c r="R587" s="7" t="str">
        <f>VLOOKUP(A587,'New Data'!A:E,4,FALSE)</f>
        <v>Alabama</v>
      </c>
      <c r="S587" s="9">
        <f>VLOOKUP(A587,'New Data'!A:E,5,FALSE)</f>
        <v>45394</v>
      </c>
      <c r="T587" s="10">
        <f t="shared" si="3"/>
        <v>451.4815215</v>
      </c>
      <c r="U587" s="11">
        <f t="shared" si="4"/>
        <v>0.002497003596</v>
      </c>
      <c r="V587" s="12">
        <f t="shared" si="5"/>
        <v>72.23704344</v>
      </c>
      <c r="W587" s="10">
        <f t="shared" si="6"/>
        <v>180.3761572</v>
      </c>
      <c r="X587" s="11">
        <f t="shared" si="7"/>
        <v>0.16</v>
      </c>
      <c r="Y587" s="11"/>
    </row>
    <row r="588">
      <c r="A588" s="7" t="str">
        <f t="shared" si="1"/>
        <v>DXADI4176M</v>
      </c>
      <c r="B588" s="2" t="s">
        <v>499</v>
      </c>
      <c r="C588" s="7" t="s">
        <v>3130</v>
      </c>
      <c r="D588" s="7" t="str">
        <f t="shared" si="2"/>
        <v>300x250 </v>
      </c>
      <c r="E588" s="2" t="s">
        <v>501</v>
      </c>
      <c r="F588" s="2" t="s">
        <v>36</v>
      </c>
      <c r="G588" s="8" t="s">
        <v>502</v>
      </c>
      <c r="H588" s="2" t="s">
        <v>48</v>
      </c>
      <c r="I588" s="2" t="s">
        <v>31</v>
      </c>
      <c r="J588" s="2">
        <v>10653.0</v>
      </c>
      <c r="K588" s="2">
        <v>68.0</v>
      </c>
      <c r="L588" s="2">
        <v>5263.0</v>
      </c>
      <c r="M588" s="2">
        <v>9921.0</v>
      </c>
      <c r="N588" s="2">
        <v>11.0</v>
      </c>
      <c r="O588" s="3">
        <v>2641.478397</v>
      </c>
      <c r="P588" s="7" t="str">
        <f>VLOOKUP(A588,'New Data'!A:E,2,FALSE)</f>
        <v>Female</v>
      </c>
      <c r="Q588" s="7">
        <f>VLOOKUP(A588,'New Data'!A:E,3,FALSE)</f>
        <v>18</v>
      </c>
      <c r="R588" s="7" t="str">
        <f>VLOOKUP(A588,'New Data'!A:E,4,FALSE)</f>
        <v>Utah</v>
      </c>
      <c r="S588" s="9">
        <f>VLOOKUP(A588,'New Data'!A:E,5,FALSE)</f>
        <v>45303</v>
      </c>
      <c r="T588" s="10">
        <f t="shared" si="3"/>
        <v>240.1343997</v>
      </c>
      <c r="U588" s="11">
        <f t="shared" si="4"/>
        <v>0.006383178447</v>
      </c>
      <c r="V588" s="12">
        <f t="shared" si="5"/>
        <v>38.84527054</v>
      </c>
      <c r="W588" s="10">
        <f t="shared" si="6"/>
        <v>247.9562937</v>
      </c>
      <c r="X588" s="11">
        <f t="shared" si="7"/>
        <v>0.1617647059</v>
      </c>
      <c r="Y588" s="11"/>
    </row>
    <row r="589">
      <c r="A589" s="7" t="str">
        <f t="shared" si="1"/>
        <v>VPWSU8183E</v>
      </c>
      <c r="B589" s="2" t="s">
        <v>496</v>
      </c>
      <c r="C589" s="7" t="s">
        <v>3141</v>
      </c>
      <c r="D589" s="7" t="str">
        <f t="shared" si="2"/>
        <v>300x250 </v>
      </c>
      <c r="E589" s="2" t="s">
        <v>498</v>
      </c>
      <c r="F589" s="2" t="s">
        <v>36</v>
      </c>
      <c r="G589" s="8" t="s">
        <v>196</v>
      </c>
      <c r="H589" s="2" t="s">
        <v>135</v>
      </c>
      <c r="I589" s="2" t="s">
        <v>53</v>
      </c>
      <c r="J589" s="2">
        <v>17833.0</v>
      </c>
      <c r="K589" s="2">
        <v>61.0</v>
      </c>
      <c r="L589" s="2">
        <v>8670.0</v>
      </c>
      <c r="M589" s="2">
        <v>16871.0</v>
      </c>
      <c r="N589" s="2">
        <v>10.0</v>
      </c>
      <c r="O589" s="3">
        <v>4899.155955</v>
      </c>
      <c r="P589" s="7" t="str">
        <f>VLOOKUP(A589,'New Data'!A:E,2,FALSE)</f>
        <v>Female</v>
      </c>
      <c r="Q589" s="7">
        <f>VLOOKUP(A589,'New Data'!A:E,3,FALSE)</f>
        <v>34</v>
      </c>
      <c r="R589" s="7" t="str">
        <f>VLOOKUP(A589,'New Data'!A:E,4,FALSE)</f>
        <v>Georgia</v>
      </c>
      <c r="S589" s="9">
        <f>VLOOKUP(A589,'New Data'!A:E,5,FALSE)</f>
        <v>45415</v>
      </c>
      <c r="T589" s="10">
        <f t="shared" si="3"/>
        <v>489.9155955</v>
      </c>
      <c r="U589" s="11">
        <f t="shared" si="4"/>
        <v>0.003420624685</v>
      </c>
      <c r="V589" s="12">
        <f t="shared" si="5"/>
        <v>80.31403205</v>
      </c>
      <c r="W589" s="10">
        <f t="shared" si="6"/>
        <v>274.7241605</v>
      </c>
      <c r="X589" s="11">
        <f t="shared" si="7"/>
        <v>0.1639344262</v>
      </c>
      <c r="Y589" s="11"/>
    </row>
    <row r="590">
      <c r="A590" s="7" t="str">
        <f t="shared" si="1"/>
        <v>JOJKS6529M</v>
      </c>
      <c r="B590" s="2" t="s">
        <v>488</v>
      </c>
      <c r="C590" s="7" t="s">
        <v>3159</v>
      </c>
      <c r="D590" s="7" t="str">
        <f t="shared" si="2"/>
        <v>320x50 </v>
      </c>
      <c r="E590" s="2" t="s">
        <v>490</v>
      </c>
      <c r="F590" s="2" t="s">
        <v>28</v>
      </c>
      <c r="G590" s="8" t="s">
        <v>491</v>
      </c>
      <c r="H590" s="2" t="s">
        <v>48</v>
      </c>
      <c r="I590" s="2" t="s">
        <v>31</v>
      </c>
      <c r="J590" s="2">
        <v>20165.0</v>
      </c>
      <c r="K590" s="2">
        <v>60.0</v>
      </c>
      <c r="L590" s="2">
        <v>6601.0</v>
      </c>
      <c r="M590" s="2">
        <v>18909.0</v>
      </c>
      <c r="N590" s="2">
        <v>10.0</v>
      </c>
      <c r="O590" s="3">
        <v>1743.078687</v>
      </c>
      <c r="P590" s="7" t="str">
        <f>VLOOKUP(A590,'New Data'!A:E,2,FALSE)</f>
        <v>Male</v>
      </c>
      <c r="Q590" s="7">
        <f>VLOOKUP(A590,'New Data'!A:E,3,FALSE)</f>
        <v>64</v>
      </c>
      <c r="R590" s="7" t="str">
        <f>VLOOKUP(A590,'New Data'!A:E,4,FALSE)</f>
        <v>North Carolina</v>
      </c>
      <c r="S590" s="9">
        <f>VLOOKUP(A590,'New Data'!A:E,5,FALSE)</f>
        <v>44942</v>
      </c>
      <c r="T590" s="10">
        <f t="shared" si="3"/>
        <v>174.3078687</v>
      </c>
      <c r="U590" s="11">
        <f t="shared" si="4"/>
        <v>0.002975452517</v>
      </c>
      <c r="V590" s="12">
        <f t="shared" si="5"/>
        <v>29.05131145</v>
      </c>
      <c r="W590" s="10">
        <f t="shared" si="6"/>
        <v>86.44079777</v>
      </c>
      <c r="X590" s="11">
        <f t="shared" si="7"/>
        <v>0.1666666667</v>
      </c>
      <c r="Y590" s="11"/>
    </row>
    <row r="591">
      <c r="A591" s="7" t="str">
        <f t="shared" si="1"/>
        <v>YWOKG0142J</v>
      </c>
      <c r="B591" s="2" t="s">
        <v>484</v>
      </c>
      <c r="C591" s="7" t="s">
        <v>3134</v>
      </c>
      <c r="D591" s="7" t="str">
        <f t="shared" si="2"/>
        <v>320x50 </v>
      </c>
      <c r="E591" s="2" t="s">
        <v>486</v>
      </c>
      <c r="F591" s="2" t="s">
        <v>36</v>
      </c>
      <c r="G591" s="8" t="s">
        <v>487</v>
      </c>
      <c r="H591" s="2" t="s">
        <v>30</v>
      </c>
      <c r="I591" s="2" t="s">
        <v>31</v>
      </c>
      <c r="J591" s="2">
        <v>9357.0</v>
      </c>
      <c r="K591" s="2">
        <v>60.0</v>
      </c>
      <c r="L591" s="2">
        <v>1754.0</v>
      </c>
      <c r="M591" s="2">
        <v>8343.0</v>
      </c>
      <c r="N591" s="2">
        <v>10.0</v>
      </c>
      <c r="O591" s="3">
        <v>6559.477756</v>
      </c>
      <c r="P591" s="7" t="str">
        <f>VLOOKUP(A591,'New Data'!A:E,2,FALSE)</f>
        <v>Female</v>
      </c>
      <c r="Q591" s="7">
        <f>VLOOKUP(A591,'New Data'!A:E,3,FALSE)</f>
        <v>51</v>
      </c>
      <c r="R591" s="7" t="str">
        <f>VLOOKUP(A591,'New Data'!A:E,4,FALSE)</f>
        <v>Mississippi</v>
      </c>
      <c r="S591" s="9">
        <f>VLOOKUP(A591,'New Data'!A:E,5,FALSE)</f>
        <v>45353</v>
      </c>
      <c r="T591" s="10">
        <f t="shared" si="3"/>
        <v>655.9477756</v>
      </c>
      <c r="U591" s="11">
        <f t="shared" si="4"/>
        <v>0.006412311638</v>
      </c>
      <c r="V591" s="12">
        <f t="shared" si="5"/>
        <v>109.3246293</v>
      </c>
      <c r="W591" s="10">
        <f t="shared" si="6"/>
        <v>701.0235926</v>
      </c>
      <c r="X591" s="11">
        <f t="shared" si="7"/>
        <v>0.1666666667</v>
      </c>
      <c r="Y591" s="11"/>
    </row>
    <row r="592">
      <c r="A592" s="7" t="str">
        <f t="shared" si="1"/>
        <v>FBZDK4515D</v>
      </c>
      <c r="B592" s="2" t="s">
        <v>492</v>
      </c>
      <c r="C592" s="7" t="s">
        <v>3151</v>
      </c>
      <c r="D592" s="7" t="str">
        <f t="shared" si="2"/>
        <v>300x50 </v>
      </c>
      <c r="E592" s="2" t="s">
        <v>494</v>
      </c>
      <c r="F592" s="2" t="s">
        <v>28</v>
      </c>
      <c r="G592" s="8" t="s">
        <v>279</v>
      </c>
      <c r="H592" s="2" t="s">
        <v>495</v>
      </c>
      <c r="I592" s="2" t="s">
        <v>31</v>
      </c>
      <c r="J592" s="2">
        <v>12459.0</v>
      </c>
      <c r="K592" s="2">
        <v>84.0</v>
      </c>
      <c r="L592" s="2">
        <v>7290.0</v>
      </c>
      <c r="M592" s="2">
        <v>11731.0</v>
      </c>
      <c r="N592" s="2">
        <v>14.0</v>
      </c>
      <c r="O592" s="3">
        <v>1593.010399</v>
      </c>
      <c r="P592" s="7" t="str">
        <f>VLOOKUP(A592,'New Data'!A:E,2,FALSE)</f>
        <v>Female</v>
      </c>
      <c r="Q592" s="7">
        <f>VLOOKUP(A592,'New Data'!A:E,3,FALSE)</f>
        <v>61</v>
      </c>
      <c r="R592" s="7" t="str">
        <f>VLOOKUP(A592,'New Data'!A:E,4,FALSE)</f>
        <v>Vermont</v>
      </c>
      <c r="S592" s="9">
        <f>VLOOKUP(A592,'New Data'!A:E,5,FALSE)</f>
        <v>45431</v>
      </c>
      <c r="T592" s="10">
        <f t="shared" si="3"/>
        <v>113.7864571</v>
      </c>
      <c r="U592" s="11">
        <f t="shared" si="4"/>
        <v>0.006742114134</v>
      </c>
      <c r="V592" s="12">
        <f t="shared" si="5"/>
        <v>18.96440951</v>
      </c>
      <c r="W592" s="10">
        <f t="shared" si="6"/>
        <v>127.8602134</v>
      </c>
      <c r="X592" s="11">
        <f t="shared" si="7"/>
        <v>0.1666666667</v>
      </c>
      <c r="Y592" s="11"/>
    </row>
    <row r="593">
      <c r="A593" s="7" t="str">
        <f t="shared" si="1"/>
        <v>OHSXI8260D</v>
      </c>
      <c r="B593" s="2" t="s">
        <v>480</v>
      </c>
      <c r="C593" s="7" t="s">
        <v>3138</v>
      </c>
      <c r="D593" s="7" t="str">
        <f t="shared" si="2"/>
        <v>300x50 </v>
      </c>
      <c r="E593" s="2" t="s">
        <v>482</v>
      </c>
      <c r="F593" s="2" t="s">
        <v>66</v>
      </c>
      <c r="G593" s="8" t="s">
        <v>483</v>
      </c>
      <c r="H593" s="2" t="s">
        <v>48</v>
      </c>
      <c r="I593" s="2" t="s">
        <v>31</v>
      </c>
      <c r="J593" s="2">
        <v>13686.0</v>
      </c>
      <c r="K593" s="2">
        <v>66.0</v>
      </c>
      <c r="L593" s="2">
        <v>7928.0</v>
      </c>
      <c r="M593" s="2">
        <v>11931.0</v>
      </c>
      <c r="N593" s="2">
        <v>11.0</v>
      </c>
      <c r="O593" s="3">
        <v>4660.560369</v>
      </c>
      <c r="P593" s="7" t="str">
        <f>VLOOKUP(A593,'New Data'!A:E,2,FALSE)</f>
        <v>Male</v>
      </c>
      <c r="Q593" s="7">
        <f>VLOOKUP(A593,'New Data'!A:E,3,FALSE)</f>
        <v>36</v>
      </c>
      <c r="R593" s="7" t="str">
        <f>VLOOKUP(A593,'New Data'!A:E,4,FALSE)</f>
        <v>Massachusetts</v>
      </c>
      <c r="S593" s="9">
        <f>VLOOKUP(A593,'New Data'!A:E,5,FALSE)</f>
        <v>45093</v>
      </c>
      <c r="T593" s="10">
        <f t="shared" si="3"/>
        <v>423.6873063</v>
      </c>
      <c r="U593" s="11">
        <f t="shared" si="4"/>
        <v>0.004822446295</v>
      </c>
      <c r="V593" s="12">
        <f t="shared" si="5"/>
        <v>70.61455105</v>
      </c>
      <c r="W593" s="10">
        <f t="shared" si="6"/>
        <v>340.5348801</v>
      </c>
      <c r="X593" s="11">
        <f t="shared" si="7"/>
        <v>0.1666666667</v>
      </c>
      <c r="Y593" s="11"/>
    </row>
    <row r="594">
      <c r="A594" s="7" t="str">
        <f t="shared" si="1"/>
        <v>IHTFN9883F</v>
      </c>
      <c r="B594" s="2" t="s">
        <v>477</v>
      </c>
      <c r="C594" s="7" t="s">
        <v>3161</v>
      </c>
      <c r="D594" s="7" t="str">
        <f t="shared" si="2"/>
        <v>300x250 </v>
      </c>
      <c r="E594" s="2" t="s">
        <v>313</v>
      </c>
      <c r="F594" s="2" t="s">
        <v>66</v>
      </c>
      <c r="G594" s="8" t="s">
        <v>479</v>
      </c>
      <c r="H594" s="2" t="s">
        <v>30</v>
      </c>
      <c r="I594" s="2" t="s">
        <v>53</v>
      </c>
      <c r="J594" s="2">
        <v>16142.0</v>
      </c>
      <c r="K594" s="2">
        <v>30.0</v>
      </c>
      <c r="L594" s="2">
        <v>7064.0</v>
      </c>
      <c r="M594" s="2">
        <v>15433.0</v>
      </c>
      <c r="N594" s="2">
        <v>5.0</v>
      </c>
      <c r="O594" s="3">
        <v>2209.650957</v>
      </c>
      <c r="P594" s="7" t="str">
        <f>VLOOKUP(A594,'New Data'!A:E,2,FALSE)</f>
        <v>Male</v>
      </c>
      <c r="Q594" s="7">
        <f>VLOOKUP(A594,'New Data'!A:E,3,FALSE)</f>
        <v>37</v>
      </c>
      <c r="R594" s="7" t="str">
        <f>VLOOKUP(A594,'New Data'!A:E,4,FALSE)</f>
        <v>California</v>
      </c>
      <c r="S594" s="9">
        <f>VLOOKUP(A594,'New Data'!A:E,5,FALSE)</f>
        <v>45327</v>
      </c>
      <c r="T594" s="10">
        <f t="shared" si="3"/>
        <v>441.9301914</v>
      </c>
      <c r="U594" s="11">
        <f t="shared" si="4"/>
        <v>0.001858505761</v>
      </c>
      <c r="V594" s="12">
        <f t="shared" si="5"/>
        <v>73.6550319</v>
      </c>
      <c r="W594" s="10">
        <f t="shared" si="6"/>
        <v>136.8883011</v>
      </c>
      <c r="X594" s="11">
        <f t="shared" si="7"/>
        <v>0.1666666667</v>
      </c>
      <c r="Y594" s="11"/>
    </row>
    <row r="595">
      <c r="A595" s="7" t="str">
        <f t="shared" si="1"/>
        <v>MSTKW0021I</v>
      </c>
      <c r="B595" s="2" t="s">
        <v>472</v>
      </c>
      <c r="C595" s="7" t="s">
        <v>3161</v>
      </c>
      <c r="D595" s="7" t="str">
        <f t="shared" si="2"/>
        <v>300x250 </v>
      </c>
      <c r="E595" s="2" t="s">
        <v>474</v>
      </c>
      <c r="F595" s="2" t="s">
        <v>66</v>
      </c>
      <c r="G595" s="8" t="s">
        <v>475</v>
      </c>
      <c r="H595" s="2" t="s">
        <v>476</v>
      </c>
      <c r="I595" s="2" t="s">
        <v>53</v>
      </c>
      <c r="J595" s="2">
        <v>35043.0</v>
      </c>
      <c r="K595" s="2">
        <v>140.0</v>
      </c>
      <c r="L595" s="2">
        <v>20942.0</v>
      </c>
      <c r="M595" s="2">
        <v>33479.0</v>
      </c>
      <c r="N595" s="2">
        <v>24.0</v>
      </c>
      <c r="O595" s="3">
        <v>1527.97628</v>
      </c>
      <c r="P595" s="7" t="str">
        <f>VLOOKUP(A595,'New Data'!A:E,2,FALSE)</f>
        <v>Male</v>
      </c>
      <c r="Q595" s="7">
        <f>VLOOKUP(A595,'New Data'!A:E,3,FALSE)</f>
        <v>51</v>
      </c>
      <c r="R595" s="7" t="str">
        <f>VLOOKUP(A595,'New Data'!A:E,4,FALSE)</f>
        <v>Florida</v>
      </c>
      <c r="S595" s="9">
        <f>VLOOKUP(A595,'New Data'!A:E,5,FALSE)</f>
        <v>45401</v>
      </c>
      <c r="T595" s="10">
        <f t="shared" si="3"/>
        <v>63.66567833</v>
      </c>
      <c r="U595" s="11">
        <f t="shared" si="4"/>
        <v>0.003995091744</v>
      </c>
      <c r="V595" s="12">
        <f t="shared" si="5"/>
        <v>10.91411629</v>
      </c>
      <c r="W595" s="10">
        <f t="shared" si="6"/>
        <v>43.60289587</v>
      </c>
      <c r="X595" s="11">
        <f t="shared" si="7"/>
        <v>0.1714285714</v>
      </c>
      <c r="Y595" s="11"/>
    </row>
    <row r="596">
      <c r="A596" s="7" t="str">
        <f t="shared" si="1"/>
        <v>XQRTH0321M</v>
      </c>
      <c r="B596" s="2" t="s">
        <v>465</v>
      </c>
      <c r="C596" s="7" t="s">
        <v>3160</v>
      </c>
      <c r="D596" s="7" t="str">
        <f t="shared" si="2"/>
        <v>300x250 </v>
      </c>
      <c r="E596" s="2" t="s">
        <v>467</v>
      </c>
      <c r="F596" s="2" t="s">
        <v>36</v>
      </c>
      <c r="G596" s="8" t="s">
        <v>468</v>
      </c>
      <c r="H596" s="2" t="s">
        <v>30</v>
      </c>
      <c r="I596" s="2" t="s">
        <v>31</v>
      </c>
      <c r="J596" s="2">
        <v>17620.0</v>
      </c>
      <c r="K596" s="2">
        <v>52.0</v>
      </c>
      <c r="L596" s="2">
        <v>11197.0</v>
      </c>
      <c r="M596" s="2">
        <v>16687.0</v>
      </c>
      <c r="N596" s="2">
        <v>9.0</v>
      </c>
      <c r="O596" s="3">
        <v>2407.794325</v>
      </c>
      <c r="P596" s="7" t="str">
        <f>VLOOKUP(A596,'New Data'!A:E,2,FALSE)</f>
        <v>Female</v>
      </c>
      <c r="Q596" s="7">
        <f>VLOOKUP(A596,'New Data'!A:E,3,FALSE)</f>
        <v>38</v>
      </c>
      <c r="R596" s="7" t="str">
        <f>VLOOKUP(A596,'New Data'!A:E,4,FALSE)</f>
        <v>Maine</v>
      </c>
      <c r="S596" s="9">
        <f>VLOOKUP(A596,'New Data'!A:E,5,FALSE)</f>
        <v>45426</v>
      </c>
      <c r="T596" s="10">
        <f t="shared" si="3"/>
        <v>267.5327028</v>
      </c>
      <c r="U596" s="11">
        <f t="shared" si="4"/>
        <v>0.002951191827</v>
      </c>
      <c r="V596" s="12">
        <f t="shared" si="5"/>
        <v>46.30373702</v>
      </c>
      <c r="W596" s="10">
        <f t="shared" si="6"/>
        <v>136.6512103</v>
      </c>
      <c r="X596" s="11">
        <f t="shared" si="7"/>
        <v>0.1730769231</v>
      </c>
      <c r="Y596" s="11"/>
    </row>
    <row r="597">
      <c r="A597" s="7" t="str">
        <f t="shared" si="1"/>
        <v>PLNCK8092K</v>
      </c>
      <c r="B597" s="2" t="s">
        <v>461</v>
      </c>
      <c r="C597" s="7" t="s">
        <v>459</v>
      </c>
      <c r="D597" s="7" t="str">
        <f t="shared" si="2"/>
        <v>300x50 </v>
      </c>
      <c r="E597" s="2" t="s">
        <v>463</v>
      </c>
      <c r="F597" s="2" t="s">
        <v>36</v>
      </c>
      <c r="G597" s="8" t="s">
        <v>464</v>
      </c>
      <c r="H597" s="2" t="s">
        <v>89</v>
      </c>
      <c r="I597" s="2" t="s">
        <v>31</v>
      </c>
      <c r="J597" s="2">
        <v>9560.0</v>
      </c>
      <c r="K597" s="2">
        <v>98.0</v>
      </c>
      <c r="L597" s="2">
        <v>3076.0</v>
      </c>
      <c r="M597" s="2">
        <v>6252.0</v>
      </c>
      <c r="N597" s="2">
        <v>17.0</v>
      </c>
      <c r="O597" s="3">
        <v>6420.218123</v>
      </c>
      <c r="P597" s="7" t="str">
        <f>VLOOKUP(A597,'New Data'!A:E,2,FALSE)</f>
        <v>Female</v>
      </c>
      <c r="Q597" s="7">
        <f>VLOOKUP(A597,'New Data'!A:E,3,FALSE)</f>
        <v>33</v>
      </c>
      <c r="R597" s="7" t="str">
        <f>VLOOKUP(A597,'New Data'!A:E,4,FALSE)</f>
        <v>North Dakota</v>
      </c>
      <c r="S597" s="9">
        <f>VLOOKUP(A597,'New Data'!A:E,5,FALSE)</f>
        <v>45180</v>
      </c>
      <c r="T597" s="10">
        <f t="shared" si="3"/>
        <v>377.6598896</v>
      </c>
      <c r="U597" s="11">
        <f t="shared" si="4"/>
        <v>0.01025104603</v>
      </c>
      <c r="V597" s="12">
        <f t="shared" si="5"/>
        <v>65.51242983</v>
      </c>
      <c r="W597" s="10">
        <f t="shared" si="6"/>
        <v>671.5709334</v>
      </c>
      <c r="X597" s="11">
        <f t="shared" si="7"/>
        <v>0.1734693878</v>
      </c>
      <c r="Y597" s="11"/>
    </row>
    <row r="598">
      <c r="A598" s="7" t="str">
        <f t="shared" si="1"/>
        <v>FQHEZ7971Z</v>
      </c>
      <c r="B598" s="2" t="s">
        <v>458</v>
      </c>
      <c r="C598" s="7" t="s">
        <v>459</v>
      </c>
      <c r="D598" s="7" t="str">
        <f t="shared" si="2"/>
        <v>300x250 </v>
      </c>
      <c r="E598" s="2" t="s">
        <v>460</v>
      </c>
      <c r="F598" s="2" t="s">
        <v>28</v>
      </c>
      <c r="G598" s="8" t="s">
        <v>67</v>
      </c>
      <c r="H598" s="2" t="s">
        <v>48</v>
      </c>
      <c r="I598" s="2" t="s">
        <v>31</v>
      </c>
      <c r="J598" s="2">
        <v>12319.0</v>
      </c>
      <c r="K598" s="2">
        <v>40.0</v>
      </c>
      <c r="L598" s="2">
        <v>7028.0</v>
      </c>
      <c r="M598" s="2">
        <v>10191.0</v>
      </c>
      <c r="N598" s="2">
        <v>7.0</v>
      </c>
      <c r="O598" s="3">
        <v>1668.016</v>
      </c>
      <c r="P598" s="7" t="str">
        <f>VLOOKUP(A598,'New Data'!A:E,2,FALSE)</f>
        <v>Female</v>
      </c>
      <c r="Q598" s="7">
        <f>VLOOKUP(A598,'New Data'!A:E,3,FALSE)</f>
        <v>56</v>
      </c>
      <c r="R598" s="7" t="str">
        <f>VLOOKUP(A598,'New Data'!A:E,4,FALSE)</f>
        <v>Missouri</v>
      </c>
      <c r="S598" s="9">
        <f>VLOOKUP(A598,'New Data'!A:E,5,FALSE)</f>
        <v>45495</v>
      </c>
      <c r="T598" s="10">
        <f t="shared" si="3"/>
        <v>238.288</v>
      </c>
      <c r="U598" s="11">
        <f t="shared" si="4"/>
        <v>0.003247016803</v>
      </c>
      <c r="V598" s="12">
        <f t="shared" si="5"/>
        <v>41.7004</v>
      </c>
      <c r="W598" s="10">
        <f t="shared" si="6"/>
        <v>135.4018995</v>
      </c>
      <c r="X598" s="11">
        <f t="shared" si="7"/>
        <v>0.175</v>
      </c>
      <c r="Y598" s="11"/>
    </row>
    <row r="599">
      <c r="A599" s="7" t="str">
        <f t="shared" si="1"/>
        <v>CXGAZ6353T</v>
      </c>
      <c r="B599" s="2" t="s">
        <v>454</v>
      </c>
      <c r="C599" s="7" t="s">
        <v>3129</v>
      </c>
      <c r="D599" s="7" t="str">
        <f t="shared" si="2"/>
        <v>320x50 </v>
      </c>
      <c r="E599" s="2" t="s">
        <v>456</v>
      </c>
      <c r="F599" s="2" t="s">
        <v>66</v>
      </c>
      <c r="G599" s="8" t="s">
        <v>457</v>
      </c>
      <c r="H599" s="2" t="s">
        <v>30</v>
      </c>
      <c r="I599" s="2" t="s">
        <v>31</v>
      </c>
      <c r="J599" s="2">
        <v>17317.0</v>
      </c>
      <c r="K599" s="2">
        <v>68.0</v>
      </c>
      <c r="L599" s="2">
        <v>8055.0</v>
      </c>
      <c r="M599" s="2">
        <v>12724.0</v>
      </c>
      <c r="N599" s="2">
        <v>12.0</v>
      </c>
      <c r="O599" s="3">
        <v>5668.857079</v>
      </c>
      <c r="P599" s="7" t="str">
        <f>VLOOKUP(A599,'New Data'!A:E,2,FALSE)</f>
        <v>Female</v>
      </c>
      <c r="Q599" s="7">
        <f>VLOOKUP(A599,'New Data'!A:E,3,FALSE)</f>
        <v>46</v>
      </c>
      <c r="R599" s="7" t="str">
        <f>VLOOKUP(A599,'New Data'!A:E,4,FALSE)</f>
        <v>Oregon</v>
      </c>
      <c r="S599" s="9">
        <f>VLOOKUP(A599,'New Data'!A:E,5,FALSE)</f>
        <v>45191</v>
      </c>
      <c r="T599" s="10">
        <f t="shared" si="3"/>
        <v>472.4047566</v>
      </c>
      <c r="U599" s="11">
        <f t="shared" si="4"/>
        <v>0.003926777155</v>
      </c>
      <c r="V599" s="12">
        <f t="shared" si="5"/>
        <v>83.36554528</v>
      </c>
      <c r="W599" s="10">
        <f t="shared" si="6"/>
        <v>327.3579188</v>
      </c>
      <c r="X599" s="11">
        <f t="shared" si="7"/>
        <v>0.1764705882</v>
      </c>
      <c r="Y599" s="11"/>
    </row>
    <row r="600">
      <c r="A600" s="7" t="str">
        <f t="shared" si="1"/>
        <v>VDJYO1640I</v>
      </c>
      <c r="B600" s="2" t="s">
        <v>450</v>
      </c>
      <c r="C600" s="2" t="s">
        <v>3133</v>
      </c>
      <c r="D600" s="7" t="str">
        <f t="shared" si="2"/>
        <v>300x250 </v>
      </c>
      <c r="E600" s="2" t="s">
        <v>452</v>
      </c>
      <c r="F600" s="2" t="s">
        <v>41</v>
      </c>
      <c r="G600" s="8" t="s">
        <v>453</v>
      </c>
      <c r="H600" s="2" t="s">
        <v>30</v>
      </c>
      <c r="I600" s="2" t="s">
        <v>31</v>
      </c>
      <c r="J600" s="2">
        <v>11476.0</v>
      </c>
      <c r="K600" s="2">
        <v>45.0</v>
      </c>
      <c r="L600" s="2">
        <v>4963.0</v>
      </c>
      <c r="M600" s="2">
        <v>10991.0</v>
      </c>
      <c r="N600" s="2">
        <v>8.0</v>
      </c>
      <c r="O600" s="3">
        <v>7227.417349</v>
      </c>
      <c r="P600" s="7" t="str">
        <f>VLOOKUP(A600,'New Data'!A:E,2,FALSE)</f>
        <v>Male</v>
      </c>
      <c r="Q600" s="7">
        <f>VLOOKUP(A600,'New Data'!A:E,3,FALSE)</f>
        <v>19</v>
      </c>
      <c r="R600" s="7" t="str">
        <f>VLOOKUP(A600,'New Data'!A:E,4,FALSE)</f>
        <v>Nebraska</v>
      </c>
      <c r="S600" s="9">
        <f>VLOOKUP(A600,'New Data'!A:E,5,FALSE)</f>
        <v>45152</v>
      </c>
      <c r="T600" s="10">
        <f t="shared" si="3"/>
        <v>903.4271686</v>
      </c>
      <c r="U600" s="11">
        <f t="shared" si="4"/>
        <v>0.003921226908</v>
      </c>
      <c r="V600" s="12">
        <f t="shared" si="5"/>
        <v>160.6092744</v>
      </c>
      <c r="W600" s="10">
        <f t="shared" si="6"/>
        <v>629.7854086</v>
      </c>
      <c r="X600" s="11">
        <f t="shared" si="7"/>
        <v>0.1777777778</v>
      </c>
      <c r="Y600" s="11"/>
    </row>
    <row r="601">
      <c r="A601" s="7" t="str">
        <f t="shared" si="1"/>
        <v>WOAJS6397Q</v>
      </c>
      <c r="B601" s="2" t="s">
        <v>446</v>
      </c>
      <c r="C601" s="7" t="s">
        <v>2202</v>
      </c>
      <c r="D601" s="7" t="str">
        <f t="shared" si="2"/>
        <v>300x250 </v>
      </c>
      <c r="E601" s="2" t="s">
        <v>448</v>
      </c>
      <c r="F601" s="2" t="s">
        <v>28</v>
      </c>
      <c r="G601" s="8" t="s">
        <v>449</v>
      </c>
      <c r="H601" s="2" t="s">
        <v>30</v>
      </c>
      <c r="I601" s="2" t="s">
        <v>43</v>
      </c>
      <c r="J601" s="2">
        <v>17049.0</v>
      </c>
      <c r="K601" s="2">
        <v>84.0</v>
      </c>
      <c r="L601" s="2">
        <v>191.0</v>
      </c>
      <c r="M601" s="2">
        <v>15564.0</v>
      </c>
      <c r="N601" s="2">
        <v>15.0</v>
      </c>
      <c r="O601" s="3">
        <v>2144.489587</v>
      </c>
      <c r="P601" s="7" t="str">
        <f>VLOOKUP(A601,'New Data'!A:E,2,FALSE)</f>
        <v>Male</v>
      </c>
      <c r="Q601" s="7">
        <f>VLOOKUP(A601,'New Data'!A:E,3,FALSE)</f>
        <v>57</v>
      </c>
      <c r="R601" s="7" t="str">
        <f>VLOOKUP(A601,'New Data'!A:E,4,FALSE)</f>
        <v>Rhode Island</v>
      </c>
      <c r="S601" s="9">
        <f>VLOOKUP(A601,'New Data'!A:E,5,FALSE)</f>
        <v>45383</v>
      </c>
      <c r="T601" s="10">
        <f t="shared" si="3"/>
        <v>142.9659725</v>
      </c>
      <c r="U601" s="11">
        <f t="shared" si="4"/>
        <v>0.004926975189</v>
      </c>
      <c r="V601" s="12">
        <f t="shared" si="5"/>
        <v>25.52963794</v>
      </c>
      <c r="W601" s="10">
        <f t="shared" si="6"/>
        <v>125.7838927</v>
      </c>
      <c r="X601" s="11">
        <f t="shared" si="7"/>
        <v>0.1785714286</v>
      </c>
      <c r="Y601" s="11"/>
    </row>
    <row r="602">
      <c r="A602" s="7" t="str">
        <f t="shared" si="1"/>
        <v>HXCRN4463P</v>
      </c>
      <c r="B602" s="2" t="s">
        <v>442</v>
      </c>
      <c r="C602" s="7" t="s">
        <v>3133</v>
      </c>
      <c r="D602" s="7" t="str">
        <f t="shared" si="2"/>
        <v>300x50 </v>
      </c>
      <c r="E602" s="2" t="s">
        <v>444</v>
      </c>
      <c r="F602" s="2" t="s">
        <v>36</v>
      </c>
      <c r="G602" s="8" t="s">
        <v>445</v>
      </c>
      <c r="H602" s="2" t="s">
        <v>30</v>
      </c>
      <c r="I602" s="2" t="s">
        <v>31</v>
      </c>
      <c r="J602" s="2">
        <v>9238.0</v>
      </c>
      <c r="K602" s="2">
        <v>84.0</v>
      </c>
      <c r="L602" s="2">
        <v>4626.0</v>
      </c>
      <c r="M602" s="2">
        <v>8264.0</v>
      </c>
      <c r="N602" s="2">
        <v>15.0</v>
      </c>
      <c r="O602" s="3">
        <v>6683.225487</v>
      </c>
      <c r="P602" s="7" t="str">
        <f>VLOOKUP(A602,'New Data'!A:E,2,FALSE)</f>
        <v>Female</v>
      </c>
      <c r="Q602" s="7">
        <f>VLOOKUP(A602,'New Data'!A:E,3,FALSE)</f>
        <v>31</v>
      </c>
      <c r="R602" s="7" t="str">
        <f>VLOOKUP(A602,'New Data'!A:E,4,FALSE)</f>
        <v>Illinois</v>
      </c>
      <c r="S602" s="9">
        <f>VLOOKUP(A602,'New Data'!A:E,5,FALSE)</f>
        <v>45526</v>
      </c>
      <c r="T602" s="10">
        <f t="shared" si="3"/>
        <v>445.5483658</v>
      </c>
      <c r="U602" s="11">
        <f t="shared" si="4"/>
        <v>0.009092877246</v>
      </c>
      <c r="V602" s="12">
        <f t="shared" si="5"/>
        <v>79.56220818</v>
      </c>
      <c r="W602" s="10">
        <f t="shared" si="6"/>
        <v>723.4493924</v>
      </c>
      <c r="X602" s="11">
        <f t="shared" si="7"/>
        <v>0.1785714286</v>
      </c>
      <c r="Y602" s="11"/>
    </row>
    <row r="603">
      <c r="A603" s="7" t="str">
        <f t="shared" si="1"/>
        <v>CJJWX4880S</v>
      </c>
      <c r="B603" s="2" t="s">
        <v>438</v>
      </c>
      <c r="C603" s="7" t="s">
        <v>3164</v>
      </c>
      <c r="D603" s="7" t="str">
        <f t="shared" si="2"/>
        <v>300x250 </v>
      </c>
      <c r="E603" s="2" t="s">
        <v>440</v>
      </c>
      <c r="F603" s="2" t="s">
        <v>41</v>
      </c>
      <c r="G603" s="8" t="s">
        <v>441</v>
      </c>
      <c r="H603" s="2" t="s">
        <v>48</v>
      </c>
      <c r="I603" s="2" t="s">
        <v>53</v>
      </c>
      <c r="J603" s="2">
        <v>25021.0</v>
      </c>
      <c r="K603" s="2">
        <v>50.0</v>
      </c>
      <c r="L603" s="2">
        <v>11084.0</v>
      </c>
      <c r="M603" s="2">
        <v>18079.0</v>
      </c>
      <c r="N603" s="2">
        <v>9.0</v>
      </c>
      <c r="O603" s="3">
        <v>4961.478884</v>
      </c>
      <c r="P603" s="7" t="str">
        <f>VLOOKUP(A603,'New Data'!A:E,2,FALSE)</f>
        <v>Male</v>
      </c>
      <c r="Q603" s="7">
        <f>VLOOKUP(A603,'New Data'!A:E,3,FALSE)</f>
        <v>54</v>
      </c>
      <c r="R603" s="7" t="str">
        <f>VLOOKUP(A603,'New Data'!A:E,4,FALSE)</f>
        <v>Arizona</v>
      </c>
      <c r="S603" s="9">
        <f>VLOOKUP(A603,'New Data'!A:E,5,FALSE)</f>
        <v>45256</v>
      </c>
      <c r="T603" s="10">
        <f t="shared" si="3"/>
        <v>551.2754316</v>
      </c>
      <c r="U603" s="11">
        <f t="shared" si="4"/>
        <v>0.00199832141</v>
      </c>
      <c r="V603" s="12">
        <f t="shared" si="5"/>
        <v>99.22957768</v>
      </c>
      <c r="W603" s="10">
        <f t="shared" si="6"/>
        <v>198.2925896</v>
      </c>
      <c r="X603" s="11">
        <f t="shared" si="7"/>
        <v>0.18</v>
      </c>
      <c r="Y603" s="11"/>
    </row>
    <row r="604">
      <c r="A604" s="7" t="str">
        <f t="shared" si="1"/>
        <v>ZKNQP2729Q</v>
      </c>
      <c r="B604" s="2" t="s">
        <v>434</v>
      </c>
      <c r="C604" s="7" t="s">
        <v>3147</v>
      </c>
      <c r="D604" s="7" t="str">
        <f t="shared" si="2"/>
        <v>320x50 </v>
      </c>
      <c r="E604" s="2" t="s">
        <v>436</v>
      </c>
      <c r="F604" s="2" t="s">
        <v>36</v>
      </c>
      <c r="G604" s="8" t="s">
        <v>437</v>
      </c>
      <c r="H604" s="2" t="s">
        <v>30</v>
      </c>
      <c r="I604" s="2" t="s">
        <v>31</v>
      </c>
      <c r="J604" s="2">
        <v>9059.0</v>
      </c>
      <c r="K604" s="2">
        <v>22.0</v>
      </c>
      <c r="L604" s="2">
        <v>589.0</v>
      </c>
      <c r="M604" s="2">
        <v>7480.0</v>
      </c>
      <c r="N604" s="2">
        <v>4.0</v>
      </c>
      <c r="O604" s="3">
        <v>1908.526117</v>
      </c>
      <c r="P604" s="7" t="str">
        <f>VLOOKUP(A604,'New Data'!A:E,2,FALSE)</f>
        <v>Female</v>
      </c>
      <c r="Q604" s="7">
        <f>VLOOKUP(A604,'New Data'!A:E,3,FALSE)</f>
        <v>57</v>
      </c>
      <c r="R604" s="7" t="str">
        <f>VLOOKUP(A604,'New Data'!A:E,4,FALSE)</f>
        <v>Massachusetts</v>
      </c>
      <c r="S604" s="9">
        <f>VLOOKUP(A604,'New Data'!A:E,5,FALSE)</f>
        <v>44955</v>
      </c>
      <c r="T604" s="10">
        <f t="shared" si="3"/>
        <v>477.1315293</v>
      </c>
      <c r="U604" s="11">
        <f t="shared" si="4"/>
        <v>0.00242852412</v>
      </c>
      <c r="V604" s="12">
        <f t="shared" si="5"/>
        <v>86.75118714</v>
      </c>
      <c r="W604" s="10">
        <f t="shared" si="6"/>
        <v>210.6773504</v>
      </c>
      <c r="X604" s="11">
        <f t="shared" si="7"/>
        <v>0.1818181818</v>
      </c>
      <c r="Y604" s="11"/>
    </row>
    <row r="605">
      <c r="A605" s="7" t="str">
        <f t="shared" si="1"/>
        <v>EWNTA2102E</v>
      </c>
      <c r="B605" s="2" t="s">
        <v>431</v>
      </c>
      <c r="C605" s="7" t="s">
        <v>459</v>
      </c>
      <c r="D605" s="7" t="str">
        <f t="shared" si="2"/>
        <v>300x50 </v>
      </c>
      <c r="E605" s="2" t="s">
        <v>433</v>
      </c>
      <c r="F605" s="2" t="s">
        <v>66</v>
      </c>
      <c r="G605" s="8" t="s">
        <v>330</v>
      </c>
      <c r="H605" s="2" t="s">
        <v>30</v>
      </c>
      <c r="I605" s="2" t="s">
        <v>31</v>
      </c>
      <c r="J605" s="2">
        <v>14137.0</v>
      </c>
      <c r="K605" s="2">
        <v>44.0</v>
      </c>
      <c r="L605" s="2">
        <v>9300.0</v>
      </c>
      <c r="M605" s="2">
        <v>13110.0</v>
      </c>
      <c r="N605" s="2">
        <v>8.0</v>
      </c>
      <c r="O605" s="3">
        <v>6345.460338</v>
      </c>
      <c r="P605" s="7" t="str">
        <f>VLOOKUP(A605,'New Data'!A:E,2,FALSE)</f>
        <v>Female</v>
      </c>
      <c r="Q605" s="7">
        <f>VLOOKUP(A605,'New Data'!A:E,3,FALSE)</f>
        <v>27</v>
      </c>
      <c r="R605" s="7" t="str">
        <f>VLOOKUP(A605,'New Data'!A:E,4,FALSE)</f>
        <v>Indiana</v>
      </c>
      <c r="S605" s="9">
        <f>VLOOKUP(A605,'New Data'!A:E,5,FALSE)</f>
        <v>44945</v>
      </c>
      <c r="T605" s="10">
        <f t="shared" si="3"/>
        <v>793.1825423</v>
      </c>
      <c r="U605" s="11">
        <f t="shared" si="4"/>
        <v>0.003112400085</v>
      </c>
      <c r="V605" s="12">
        <f t="shared" si="5"/>
        <v>144.2150077</v>
      </c>
      <c r="W605" s="10">
        <f t="shared" si="6"/>
        <v>448.8548022</v>
      </c>
      <c r="X605" s="11">
        <f t="shared" si="7"/>
        <v>0.1818181818</v>
      </c>
      <c r="Y605" s="11"/>
    </row>
    <row r="606">
      <c r="A606" s="7" t="str">
        <f t="shared" si="1"/>
        <v>ZHVGN2491H</v>
      </c>
      <c r="B606" s="2" t="s">
        <v>427</v>
      </c>
      <c r="C606" s="7" t="s">
        <v>459</v>
      </c>
      <c r="D606" s="7" t="str">
        <f t="shared" si="2"/>
        <v>300x250 </v>
      </c>
      <c r="E606" s="2" t="s">
        <v>429</v>
      </c>
      <c r="F606" s="2" t="s">
        <v>36</v>
      </c>
      <c r="G606" s="8" t="s">
        <v>430</v>
      </c>
      <c r="H606" s="2" t="s">
        <v>30</v>
      </c>
      <c r="I606" s="2" t="s">
        <v>53</v>
      </c>
      <c r="J606" s="2">
        <v>26415.0</v>
      </c>
      <c r="K606" s="2">
        <v>60.0</v>
      </c>
      <c r="L606" s="2">
        <v>13791.0</v>
      </c>
      <c r="M606" s="2">
        <v>25315.0</v>
      </c>
      <c r="N606" s="2">
        <v>11.0</v>
      </c>
      <c r="O606" s="3">
        <v>6450.918637</v>
      </c>
      <c r="P606" s="7" t="str">
        <f>VLOOKUP(A606,'New Data'!A:E,2,FALSE)</f>
        <v>Female</v>
      </c>
      <c r="Q606" s="7">
        <f>VLOOKUP(A606,'New Data'!A:E,3,FALSE)</f>
        <v>33</v>
      </c>
      <c r="R606" s="7" t="str">
        <f>VLOOKUP(A606,'New Data'!A:E,4,FALSE)</f>
        <v>Wyoming</v>
      </c>
      <c r="S606" s="9">
        <f>VLOOKUP(A606,'New Data'!A:E,5,FALSE)</f>
        <v>45324</v>
      </c>
      <c r="T606" s="10">
        <f t="shared" si="3"/>
        <v>586.4471488</v>
      </c>
      <c r="U606" s="11">
        <f t="shared" si="4"/>
        <v>0.002271436684</v>
      </c>
      <c r="V606" s="12">
        <f t="shared" si="5"/>
        <v>107.5153106</v>
      </c>
      <c r="W606" s="10">
        <f t="shared" si="6"/>
        <v>244.2142206</v>
      </c>
      <c r="X606" s="11">
        <f t="shared" si="7"/>
        <v>0.1833333333</v>
      </c>
      <c r="Y606" s="11"/>
    </row>
    <row r="607">
      <c r="A607" s="7" t="str">
        <f t="shared" si="1"/>
        <v>MHCUS4399K</v>
      </c>
      <c r="B607" s="2" t="s">
        <v>420</v>
      </c>
      <c r="C607" s="7" t="s">
        <v>3152</v>
      </c>
      <c r="D607" s="7" t="str">
        <f t="shared" si="2"/>
        <v>300x250 </v>
      </c>
      <c r="E607" s="2" t="s">
        <v>422</v>
      </c>
      <c r="F607" s="2" t="s">
        <v>28</v>
      </c>
      <c r="G607" s="8" t="s">
        <v>165</v>
      </c>
      <c r="H607" s="2" t="s">
        <v>30</v>
      </c>
      <c r="I607" s="2" t="s">
        <v>53</v>
      </c>
      <c r="J607" s="2">
        <v>19951.0</v>
      </c>
      <c r="K607" s="2">
        <v>81.0</v>
      </c>
      <c r="L607" s="2">
        <v>10511.0</v>
      </c>
      <c r="M607" s="2">
        <v>18132.0</v>
      </c>
      <c r="N607" s="2">
        <v>15.0</v>
      </c>
      <c r="O607" s="3">
        <v>1801.14885</v>
      </c>
      <c r="P607" s="7" t="str">
        <f>VLOOKUP(A607,'New Data'!A:E,2,FALSE)</f>
        <v>Male</v>
      </c>
      <c r="Q607" s="7">
        <f>VLOOKUP(A607,'New Data'!A:E,3,FALSE)</f>
        <v>50</v>
      </c>
      <c r="R607" s="7" t="str">
        <f>VLOOKUP(A607,'New Data'!A:E,4,FALSE)</f>
        <v>Illinois</v>
      </c>
      <c r="S607" s="9">
        <f>VLOOKUP(A607,'New Data'!A:E,5,FALSE)</f>
        <v>45205</v>
      </c>
      <c r="T607" s="10">
        <f t="shared" si="3"/>
        <v>120.07659</v>
      </c>
      <c r="U607" s="11">
        <f t="shared" si="4"/>
        <v>0.00405994687</v>
      </c>
      <c r="V607" s="12">
        <f t="shared" si="5"/>
        <v>22.23640556</v>
      </c>
      <c r="W607" s="10">
        <f t="shared" si="6"/>
        <v>90.27862513</v>
      </c>
      <c r="X607" s="11">
        <f t="shared" si="7"/>
        <v>0.1851851852</v>
      </c>
      <c r="Y607" s="11"/>
    </row>
    <row r="608">
      <c r="A608" s="7" t="str">
        <f t="shared" si="1"/>
        <v>GYCND0607J</v>
      </c>
      <c r="B608" s="2" t="s">
        <v>413</v>
      </c>
      <c r="C608" s="7" t="s">
        <v>3134</v>
      </c>
      <c r="D608" s="7" t="str">
        <f t="shared" si="2"/>
        <v>320x50 </v>
      </c>
      <c r="E608" s="2" t="s">
        <v>415</v>
      </c>
      <c r="F608" s="2" t="s">
        <v>28</v>
      </c>
      <c r="G608" s="8" t="s">
        <v>387</v>
      </c>
      <c r="H608" s="2" t="s">
        <v>30</v>
      </c>
      <c r="I608" s="2" t="s">
        <v>31</v>
      </c>
      <c r="J608" s="2">
        <v>26270.0</v>
      </c>
      <c r="K608" s="2">
        <v>63.0</v>
      </c>
      <c r="L608" s="2">
        <v>12813.0</v>
      </c>
      <c r="M608" s="2">
        <v>21893.0</v>
      </c>
      <c r="N608" s="2">
        <v>12.0</v>
      </c>
      <c r="O608" s="3">
        <v>6417.264564</v>
      </c>
      <c r="P608" s="7" t="str">
        <f>VLOOKUP(A608,'New Data'!A:E,2,FALSE)</f>
        <v>Male</v>
      </c>
      <c r="Q608" s="7">
        <f>VLOOKUP(A608,'New Data'!A:E,3,FALSE)</f>
        <v>54</v>
      </c>
      <c r="R608" s="7" t="str">
        <f>VLOOKUP(A608,'New Data'!A:E,4,FALSE)</f>
        <v>Kansas</v>
      </c>
      <c r="S608" s="9">
        <f>VLOOKUP(A608,'New Data'!A:E,5,FALSE)</f>
        <v>45496</v>
      </c>
      <c r="T608" s="10">
        <f t="shared" si="3"/>
        <v>534.772047</v>
      </c>
      <c r="U608" s="11">
        <f t="shared" si="4"/>
        <v>0.002398172821</v>
      </c>
      <c r="V608" s="12">
        <f t="shared" si="5"/>
        <v>101.8613423</v>
      </c>
      <c r="W608" s="10">
        <f t="shared" si="6"/>
        <v>244.2811026</v>
      </c>
      <c r="X608" s="11">
        <f t="shared" si="7"/>
        <v>0.1904761905</v>
      </c>
      <c r="Y608" s="11"/>
    </row>
    <row r="609">
      <c r="A609" s="7" t="str">
        <f t="shared" si="1"/>
        <v>RGWVN5464S</v>
      </c>
      <c r="B609" s="2" t="s">
        <v>409</v>
      </c>
      <c r="C609" s="7" t="s">
        <v>3149</v>
      </c>
      <c r="D609" s="7" t="str">
        <f t="shared" si="2"/>
        <v>320x50 </v>
      </c>
      <c r="E609" s="2" t="s">
        <v>411</v>
      </c>
      <c r="F609" s="2" t="s">
        <v>36</v>
      </c>
      <c r="G609" s="8" t="s">
        <v>412</v>
      </c>
      <c r="H609" s="2" t="s">
        <v>30</v>
      </c>
      <c r="I609" s="2" t="s">
        <v>31</v>
      </c>
      <c r="J609" s="2">
        <v>18516.0</v>
      </c>
      <c r="K609" s="2">
        <v>68.0</v>
      </c>
      <c r="L609" s="2">
        <v>8191.0</v>
      </c>
      <c r="M609" s="2">
        <v>13641.0</v>
      </c>
      <c r="N609" s="2">
        <v>13.0</v>
      </c>
      <c r="O609" s="3">
        <v>5087.561715</v>
      </c>
      <c r="P609" s="7" t="str">
        <f>VLOOKUP(A609,'New Data'!A:E,2,FALSE)</f>
        <v>Male</v>
      </c>
      <c r="Q609" s="7">
        <f>VLOOKUP(A609,'New Data'!A:E,3,FALSE)</f>
        <v>40</v>
      </c>
      <c r="R609" s="7" t="str">
        <f>VLOOKUP(A609,'New Data'!A:E,4,FALSE)</f>
        <v>Maryland</v>
      </c>
      <c r="S609" s="9">
        <f>VLOOKUP(A609,'New Data'!A:E,5,FALSE)</f>
        <v>45053</v>
      </c>
      <c r="T609" s="10">
        <f t="shared" si="3"/>
        <v>391.3509012</v>
      </c>
      <c r="U609" s="11">
        <f t="shared" si="4"/>
        <v>0.00367249946</v>
      </c>
      <c r="V609" s="12">
        <f t="shared" si="5"/>
        <v>74.81708404</v>
      </c>
      <c r="W609" s="10">
        <f t="shared" si="6"/>
        <v>274.7657007</v>
      </c>
      <c r="X609" s="11">
        <f t="shared" si="7"/>
        <v>0.1911764706</v>
      </c>
      <c r="Y609" s="11"/>
    </row>
    <row r="610">
      <c r="A610" s="7" t="str">
        <f t="shared" si="1"/>
        <v>GVNEZ4094A</v>
      </c>
      <c r="B610" s="2" t="s">
        <v>401</v>
      </c>
      <c r="C610" s="26" t="s">
        <v>3129</v>
      </c>
      <c r="D610" s="7" t="str">
        <f t="shared" si="2"/>
        <v>320x50 </v>
      </c>
      <c r="E610" s="2" t="s">
        <v>403</v>
      </c>
      <c r="F610" s="2" t="s">
        <v>41</v>
      </c>
      <c r="G610" s="8" t="s">
        <v>404</v>
      </c>
      <c r="H610" s="2" t="s">
        <v>30</v>
      </c>
      <c r="I610" s="2" t="s">
        <v>31</v>
      </c>
      <c r="J610" s="2">
        <v>25539.0</v>
      </c>
      <c r="K610" s="2">
        <v>78.0</v>
      </c>
      <c r="L610" s="2">
        <v>12130.0</v>
      </c>
      <c r="M610" s="2">
        <v>24129.0</v>
      </c>
      <c r="N610" s="2">
        <v>15.0</v>
      </c>
      <c r="O610" s="3">
        <v>4804.493233</v>
      </c>
      <c r="P610" s="7" t="str">
        <f>VLOOKUP(A610,'New Data'!A:E,2,FALSE)</f>
        <v>Male</v>
      </c>
      <c r="Q610" s="7">
        <f>VLOOKUP(A610,'New Data'!A:E,3,FALSE)</f>
        <v>49</v>
      </c>
      <c r="R610" s="7" t="str">
        <f>VLOOKUP(A610,'New Data'!A:E,4,FALSE)</f>
        <v>Illinois</v>
      </c>
      <c r="S610" s="9">
        <f>VLOOKUP(A610,'New Data'!A:E,5,FALSE)</f>
        <v>44955</v>
      </c>
      <c r="T610" s="10">
        <f t="shared" si="3"/>
        <v>320.2995489</v>
      </c>
      <c r="U610" s="11">
        <f t="shared" si="4"/>
        <v>0.003054152473</v>
      </c>
      <c r="V610" s="12">
        <f t="shared" si="5"/>
        <v>61.59606709</v>
      </c>
      <c r="W610" s="10">
        <f t="shared" si="6"/>
        <v>188.1237806</v>
      </c>
      <c r="X610" s="11">
        <f t="shared" si="7"/>
        <v>0.1923076923</v>
      </c>
      <c r="Y610" s="11"/>
    </row>
    <row r="611">
      <c r="A611" s="7" t="str">
        <f t="shared" si="1"/>
        <v>PHTXE1764B</v>
      </c>
      <c r="B611" s="2" t="s">
        <v>399</v>
      </c>
      <c r="C611" s="2" t="s">
        <v>3145</v>
      </c>
      <c r="D611" s="7" t="str">
        <f t="shared" si="2"/>
        <v>300x250 </v>
      </c>
      <c r="E611" s="2" t="s">
        <v>65</v>
      </c>
      <c r="F611" s="2" t="s">
        <v>66</v>
      </c>
      <c r="G611" s="8" t="s">
        <v>271</v>
      </c>
      <c r="H611" s="2" t="s">
        <v>89</v>
      </c>
      <c r="I611" s="2" t="s">
        <v>43</v>
      </c>
      <c r="J611" s="2">
        <v>26212.0</v>
      </c>
      <c r="K611" s="2">
        <v>77.0</v>
      </c>
      <c r="L611" s="2">
        <v>12726.0</v>
      </c>
      <c r="M611" s="2">
        <v>24442.0</v>
      </c>
      <c r="N611" s="2">
        <v>15.0</v>
      </c>
      <c r="O611" s="3">
        <v>6452.93501</v>
      </c>
      <c r="P611" s="7" t="str">
        <f>VLOOKUP(A611,'New Data'!A:E,2,FALSE)</f>
        <v>Female</v>
      </c>
      <c r="Q611" s="7">
        <f>VLOOKUP(A611,'New Data'!A:E,3,FALSE)</f>
        <v>60</v>
      </c>
      <c r="R611" s="7" t="str">
        <f>VLOOKUP(A611,'New Data'!A:E,4,FALSE)</f>
        <v>Alaska</v>
      </c>
      <c r="S611" s="9">
        <f>VLOOKUP(A611,'New Data'!A:E,5,FALSE)</f>
        <v>45148</v>
      </c>
      <c r="T611" s="10">
        <f t="shared" si="3"/>
        <v>430.1956673</v>
      </c>
      <c r="U611" s="11">
        <f t="shared" si="4"/>
        <v>0.002937585839</v>
      </c>
      <c r="V611" s="12">
        <f t="shared" si="5"/>
        <v>83.80435078</v>
      </c>
      <c r="W611" s="10">
        <f t="shared" si="6"/>
        <v>246.1824741</v>
      </c>
      <c r="X611" s="11">
        <f t="shared" si="7"/>
        <v>0.1948051948</v>
      </c>
      <c r="Y611" s="11"/>
    </row>
    <row r="612">
      <c r="A612" s="7" t="str">
        <f t="shared" si="1"/>
        <v>FRLAV2389E</v>
      </c>
      <c r="B612" s="2" t="s">
        <v>364</v>
      </c>
      <c r="C612" s="26" t="s">
        <v>3129</v>
      </c>
      <c r="D612" s="7" t="str">
        <f t="shared" si="2"/>
        <v>320x50 </v>
      </c>
      <c r="E612" s="2" t="s">
        <v>366</v>
      </c>
      <c r="F612" s="2" t="s">
        <v>66</v>
      </c>
      <c r="G612" s="8" t="s">
        <v>367</v>
      </c>
      <c r="H612" s="2" t="s">
        <v>48</v>
      </c>
      <c r="I612" s="2" t="s">
        <v>31</v>
      </c>
      <c r="J612" s="2">
        <v>17561.0</v>
      </c>
      <c r="K612" s="2">
        <v>50.0</v>
      </c>
      <c r="L612" s="2">
        <v>2960.0</v>
      </c>
      <c r="M612" s="2">
        <v>9953.0</v>
      </c>
      <c r="N612" s="2">
        <v>10.0</v>
      </c>
      <c r="O612" s="3">
        <v>1519.90401</v>
      </c>
      <c r="P612" s="7" t="str">
        <f>VLOOKUP(A612,'New Data'!A:E,2,FALSE)</f>
        <v>Male</v>
      </c>
      <c r="Q612" s="7">
        <f>VLOOKUP(A612,'New Data'!A:E,3,FALSE)</f>
        <v>51</v>
      </c>
      <c r="R612" s="7" t="str">
        <f>VLOOKUP(A612,'New Data'!A:E,4,FALSE)</f>
        <v>Arkansas</v>
      </c>
      <c r="S612" s="9">
        <f>VLOOKUP(A612,'New Data'!A:E,5,FALSE)</f>
        <v>45288</v>
      </c>
      <c r="T612" s="10">
        <f t="shared" si="3"/>
        <v>151.990401</v>
      </c>
      <c r="U612" s="11">
        <f t="shared" si="4"/>
        <v>0.002847218268</v>
      </c>
      <c r="V612" s="12">
        <f t="shared" si="5"/>
        <v>30.3980802</v>
      </c>
      <c r="W612" s="10">
        <f t="shared" si="6"/>
        <v>86.54996925</v>
      </c>
      <c r="X612" s="11">
        <f t="shared" si="7"/>
        <v>0.2</v>
      </c>
      <c r="Y612" s="11"/>
    </row>
    <row r="613">
      <c r="A613" s="7" t="str">
        <f t="shared" si="1"/>
        <v>ZJRPV5063L</v>
      </c>
      <c r="B613" s="2" t="s">
        <v>384</v>
      </c>
      <c r="C613" s="2" t="s">
        <v>3150</v>
      </c>
      <c r="D613" s="7" t="str">
        <f t="shared" si="2"/>
        <v>300x50 </v>
      </c>
      <c r="E613" s="2" t="s">
        <v>386</v>
      </c>
      <c r="F613" s="2" t="s">
        <v>36</v>
      </c>
      <c r="G613" s="8" t="s">
        <v>387</v>
      </c>
      <c r="H613" s="2" t="s">
        <v>48</v>
      </c>
      <c r="I613" s="2" t="s">
        <v>31</v>
      </c>
      <c r="J613" s="2">
        <v>13946.0</v>
      </c>
      <c r="K613" s="2">
        <v>40.0</v>
      </c>
      <c r="L613" s="2">
        <v>3142.0</v>
      </c>
      <c r="M613" s="2">
        <v>8823.0</v>
      </c>
      <c r="N613" s="2">
        <v>8.0</v>
      </c>
      <c r="O613" s="3">
        <v>4920.23463</v>
      </c>
      <c r="P613" s="7" t="str">
        <f>VLOOKUP(A613,'New Data'!A:E,2,FALSE)</f>
        <v>Female</v>
      </c>
      <c r="Q613" s="7">
        <f>VLOOKUP(A613,'New Data'!A:E,3,FALSE)</f>
        <v>64</v>
      </c>
      <c r="R613" s="7" t="str">
        <f>VLOOKUP(A613,'New Data'!A:E,4,FALSE)</f>
        <v>Minnesota</v>
      </c>
      <c r="S613" s="9">
        <f>VLOOKUP(A613,'New Data'!A:E,5,FALSE)</f>
        <v>45154</v>
      </c>
      <c r="T613" s="10">
        <f t="shared" si="3"/>
        <v>615.0293288</v>
      </c>
      <c r="U613" s="11">
        <f t="shared" si="4"/>
        <v>0.002868205937</v>
      </c>
      <c r="V613" s="12">
        <f t="shared" si="5"/>
        <v>123.0058658</v>
      </c>
      <c r="W613" s="10">
        <f t="shared" si="6"/>
        <v>352.8061545</v>
      </c>
      <c r="X613" s="11">
        <f t="shared" si="7"/>
        <v>0.2</v>
      </c>
      <c r="Y613" s="11"/>
    </row>
    <row r="614">
      <c r="A614" s="7" t="str">
        <f t="shared" si="1"/>
        <v>GYCND0607J</v>
      </c>
      <c r="B614" s="2" t="s">
        <v>376</v>
      </c>
      <c r="C614" s="7" t="s">
        <v>3144</v>
      </c>
      <c r="D614" s="7" t="str">
        <f t="shared" si="2"/>
        <v>300x50 </v>
      </c>
      <c r="E614" s="2" t="s">
        <v>378</v>
      </c>
      <c r="F614" s="2" t="s">
        <v>41</v>
      </c>
      <c r="G614" s="8" t="s">
        <v>379</v>
      </c>
      <c r="H614" s="2" t="s">
        <v>30</v>
      </c>
      <c r="I614" s="2" t="s">
        <v>31</v>
      </c>
      <c r="J614" s="2">
        <v>17518.0</v>
      </c>
      <c r="K614" s="2">
        <v>60.0</v>
      </c>
      <c r="L614" s="2">
        <v>11513.0</v>
      </c>
      <c r="M614" s="2">
        <v>16192.0</v>
      </c>
      <c r="N614" s="2">
        <v>12.0</v>
      </c>
      <c r="O614" s="3">
        <v>6765.0004</v>
      </c>
      <c r="P614" s="7" t="str">
        <f>VLOOKUP(A614,'New Data'!A:E,2,FALSE)</f>
        <v>Male</v>
      </c>
      <c r="Q614" s="7">
        <f>VLOOKUP(A614,'New Data'!A:E,3,FALSE)</f>
        <v>54</v>
      </c>
      <c r="R614" s="7" t="str">
        <f>VLOOKUP(A614,'New Data'!A:E,4,FALSE)</f>
        <v>Kansas</v>
      </c>
      <c r="S614" s="9">
        <f>VLOOKUP(A614,'New Data'!A:E,5,FALSE)</f>
        <v>45496</v>
      </c>
      <c r="T614" s="10">
        <f t="shared" si="3"/>
        <v>563.7500333</v>
      </c>
      <c r="U614" s="11">
        <f t="shared" si="4"/>
        <v>0.003425048522</v>
      </c>
      <c r="V614" s="12">
        <f t="shared" si="5"/>
        <v>112.7500067</v>
      </c>
      <c r="W614" s="10">
        <f t="shared" si="6"/>
        <v>386.1742436</v>
      </c>
      <c r="X614" s="11">
        <f t="shared" si="7"/>
        <v>0.2</v>
      </c>
      <c r="Y614" s="11"/>
    </row>
    <row r="615">
      <c r="A615" s="7" t="str">
        <f t="shared" si="1"/>
        <v>MEOSU3566R</v>
      </c>
      <c r="B615" s="2" t="s">
        <v>395</v>
      </c>
      <c r="C615" s="26" t="s">
        <v>3129</v>
      </c>
      <c r="D615" s="7" t="str">
        <f t="shared" si="2"/>
        <v>300x250 </v>
      </c>
      <c r="E615" s="2" t="s">
        <v>397</v>
      </c>
      <c r="F615" s="2" t="s">
        <v>28</v>
      </c>
      <c r="G615" s="8" t="s">
        <v>398</v>
      </c>
      <c r="H615" s="2" t="s">
        <v>71</v>
      </c>
      <c r="I615" s="2" t="s">
        <v>43</v>
      </c>
      <c r="J615" s="2">
        <v>7965.0</v>
      </c>
      <c r="K615" s="2">
        <v>50.0</v>
      </c>
      <c r="L615" s="2">
        <v>5230.0</v>
      </c>
      <c r="M615" s="2">
        <v>6923.0</v>
      </c>
      <c r="N615" s="2">
        <v>10.0</v>
      </c>
      <c r="O615" s="3">
        <v>6298.513929</v>
      </c>
      <c r="P615" s="7" t="str">
        <f>VLOOKUP(A615,'New Data'!A:E,2,FALSE)</f>
        <v>Female</v>
      </c>
      <c r="Q615" s="7">
        <f>VLOOKUP(A615,'New Data'!A:E,3,FALSE)</f>
        <v>60</v>
      </c>
      <c r="R615" s="7" t="str">
        <f>VLOOKUP(A615,'New Data'!A:E,4,FALSE)</f>
        <v>Wyoming</v>
      </c>
      <c r="S615" s="9">
        <f>VLOOKUP(A615,'New Data'!A:E,5,FALSE)</f>
        <v>45538</v>
      </c>
      <c r="T615" s="10">
        <f t="shared" si="3"/>
        <v>629.8513929</v>
      </c>
      <c r="U615" s="11">
        <f t="shared" si="4"/>
        <v>0.006277463905</v>
      </c>
      <c r="V615" s="12">
        <f t="shared" si="5"/>
        <v>125.9702786</v>
      </c>
      <c r="W615" s="10">
        <f t="shared" si="6"/>
        <v>790.7738768</v>
      </c>
      <c r="X615" s="11">
        <f t="shared" si="7"/>
        <v>0.2</v>
      </c>
      <c r="Y615" s="11"/>
    </row>
    <row r="616">
      <c r="A616" s="7" t="str">
        <f t="shared" si="1"/>
        <v>EOBSG4888H</v>
      </c>
      <c r="B616" s="2" t="s">
        <v>388</v>
      </c>
      <c r="C616" s="7" t="s">
        <v>3153</v>
      </c>
      <c r="D616" s="7" t="str">
        <f t="shared" si="2"/>
        <v>320x50 </v>
      </c>
      <c r="E616" s="2" t="s">
        <v>390</v>
      </c>
      <c r="F616" s="2" t="s">
        <v>28</v>
      </c>
      <c r="G616" s="8" t="s">
        <v>114</v>
      </c>
      <c r="H616" s="2" t="s">
        <v>139</v>
      </c>
      <c r="I616" s="2" t="s">
        <v>31</v>
      </c>
      <c r="J616" s="2">
        <v>44889.0</v>
      </c>
      <c r="K616" s="2">
        <v>125.0</v>
      </c>
      <c r="L616" s="2">
        <v>17477.0</v>
      </c>
      <c r="M616" s="2">
        <v>38621.0</v>
      </c>
      <c r="N616" s="2">
        <v>25.0</v>
      </c>
      <c r="O616" s="3">
        <v>6644.954146</v>
      </c>
      <c r="P616" s="7" t="str">
        <f>VLOOKUP(A616,'New Data'!A:E,2,FALSE)</f>
        <v>Male</v>
      </c>
      <c r="Q616" s="7">
        <f>VLOOKUP(A616,'New Data'!A:E,3,FALSE)</f>
        <v>25</v>
      </c>
      <c r="R616" s="7" t="str">
        <f>VLOOKUP(A616,'New Data'!A:E,4,FALSE)</f>
        <v>Missouri</v>
      </c>
      <c r="S616" s="9">
        <f>VLOOKUP(A616,'New Data'!A:E,5,FALSE)</f>
        <v>45193</v>
      </c>
      <c r="T616" s="10">
        <f t="shared" si="3"/>
        <v>265.7981658</v>
      </c>
      <c r="U616" s="11">
        <f t="shared" si="4"/>
        <v>0.002784646573</v>
      </c>
      <c r="V616" s="12">
        <f t="shared" si="5"/>
        <v>53.15963317</v>
      </c>
      <c r="W616" s="10">
        <f t="shared" si="6"/>
        <v>148.0307903</v>
      </c>
      <c r="X616" s="11">
        <f t="shared" si="7"/>
        <v>0.2</v>
      </c>
      <c r="Y616" s="11"/>
    </row>
    <row r="617">
      <c r="A617" s="7" t="str">
        <f t="shared" si="1"/>
        <v>EIGNB6744C</v>
      </c>
      <c r="B617" s="2" t="s">
        <v>368</v>
      </c>
      <c r="C617" s="7" t="s">
        <v>3135</v>
      </c>
      <c r="D617" s="7" t="str">
        <f t="shared" si="2"/>
        <v>320x50 </v>
      </c>
      <c r="E617" s="2" t="s">
        <v>370</v>
      </c>
      <c r="F617" s="2" t="s">
        <v>66</v>
      </c>
      <c r="G617" s="8" t="s">
        <v>371</v>
      </c>
      <c r="H617" s="2" t="s">
        <v>30</v>
      </c>
      <c r="I617" s="2" t="s">
        <v>31</v>
      </c>
      <c r="J617" s="2">
        <v>19093.0</v>
      </c>
      <c r="K617" s="2">
        <v>50.0</v>
      </c>
      <c r="L617" s="2">
        <v>9626.0</v>
      </c>
      <c r="M617" s="2">
        <v>17815.0</v>
      </c>
      <c r="N617" s="2">
        <v>10.0</v>
      </c>
      <c r="O617" s="3">
        <v>6612.14569</v>
      </c>
      <c r="P617" s="7" t="str">
        <f>VLOOKUP(A617,'New Data'!A:E,2,FALSE)</f>
        <v>Male</v>
      </c>
      <c r="Q617" s="7">
        <f>VLOOKUP(A617,'New Data'!A:E,3,FALSE)</f>
        <v>37</v>
      </c>
      <c r="R617" s="7" t="str">
        <f>VLOOKUP(A617,'New Data'!A:E,4,FALSE)</f>
        <v>California</v>
      </c>
      <c r="S617" s="9">
        <f>VLOOKUP(A617,'New Data'!A:E,5,FALSE)</f>
        <v>45082</v>
      </c>
      <c r="T617" s="10">
        <f t="shared" si="3"/>
        <v>661.214569</v>
      </c>
      <c r="U617" s="11">
        <f t="shared" si="4"/>
        <v>0.002618760802</v>
      </c>
      <c r="V617" s="12">
        <f t="shared" si="5"/>
        <v>132.2429138</v>
      </c>
      <c r="W617" s="10">
        <f t="shared" si="6"/>
        <v>346.3125591</v>
      </c>
      <c r="X617" s="11">
        <f t="shared" si="7"/>
        <v>0.2</v>
      </c>
      <c r="Y617" s="11"/>
    </row>
    <row r="618">
      <c r="A618" s="7" t="str">
        <f t="shared" si="1"/>
        <v>DUSFZ5266A</v>
      </c>
      <c r="B618" s="2" t="s">
        <v>380</v>
      </c>
      <c r="C618" s="7" t="s">
        <v>3134</v>
      </c>
      <c r="D618" s="7" t="str">
        <f t="shared" si="2"/>
        <v>320x50 </v>
      </c>
      <c r="E618" s="2" t="s">
        <v>382</v>
      </c>
      <c r="F618" s="2" t="s">
        <v>28</v>
      </c>
      <c r="G618" s="8" t="s">
        <v>383</v>
      </c>
      <c r="H618" s="2" t="s">
        <v>30</v>
      </c>
      <c r="I618" s="2" t="s">
        <v>31</v>
      </c>
      <c r="J618" s="2">
        <v>12161.0</v>
      </c>
      <c r="K618" s="2">
        <v>20.0</v>
      </c>
      <c r="L618" s="2">
        <v>6284.0</v>
      </c>
      <c r="M618" s="2">
        <v>10919.0</v>
      </c>
      <c r="N618" s="2">
        <v>4.0</v>
      </c>
      <c r="O618" s="3">
        <v>7273.265988</v>
      </c>
      <c r="P618" s="7" t="str">
        <f>VLOOKUP(A618,'New Data'!A:E,2,FALSE)</f>
        <v>Female</v>
      </c>
      <c r="Q618" s="7">
        <f>VLOOKUP(A618,'New Data'!A:E,3,FALSE)</f>
        <v>58</v>
      </c>
      <c r="R618" s="7" t="str">
        <f>VLOOKUP(A618,'New Data'!A:E,4,FALSE)</f>
        <v>Kentucky</v>
      </c>
      <c r="S618" s="9">
        <f>VLOOKUP(A618,'New Data'!A:E,5,FALSE)</f>
        <v>45457</v>
      </c>
      <c r="T618" s="10">
        <f t="shared" si="3"/>
        <v>1818.316497</v>
      </c>
      <c r="U618" s="11">
        <f t="shared" si="4"/>
        <v>0.001644601595</v>
      </c>
      <c r="V618" s="12">
        <f t="shared" si="5"/>
        <v>363.6632994</v>
      </c>
      <c r="W618" s="10">
        <f t="shared" si="6"/>
        <v>598.0812423</v>
      </c>
      <c r="X618" s="11">
        <f t="shared" si="7"/>
        <v>0.2</v>
      </c>
      <c r="Y618" s="11"/>
    </row>
    <row r="619">
      <c r="A619" s="7" t="str">
        <f t="shared" si="1"/>
        <v>ZXILD0744S</v>
      </c>
      <c r="B619" s="2" t="s">
        <v>391</v>
      </c>
      <c r="C619" s="7" t="s">
        <v>3143</v>
      </c>
      <c r="D619" s="7" t="str">
        <f t="shared" si="2"/>
        <v>300x250 </v>
      </c>
      <c r="E619" s="2" t="s">
        <v>393</v>
      </c>
      <c r="F619" s="2" t="s">
        <v>36</v>
      </c>
      <c r="G619" s="8" t="s">
        <v>394</v>
      </c>
      <c r="H619" s="2" t="s">
        <v>30</v>
      </c>
      <c r="I619" s="2" t="s">
        <v>43</v>
      </c>
      <c r="J619" s="2">
        <v>10524.0</v>
      </c>
      <c r="K619" s="2">
        <v>55.0</v>
      </c>
      <c r="L619" s="2">
        <v>7601.0</v>
      </c>
      <c r="M619" s="2">
        <v>10242.0</v>
      </c>
      <c r="N619" s="2">
        <v>11.0</v>
      </c>
      <c r="O619" s="3">
        <v>6136.133902</v>
      </c>
      <c r="P619" s="7" t="str">
        <f>VLOOKUP(A619,'New Data'!A:E,2,FALSE)</f>
        <v>Male</v>
      </c>
      <c r="Q619" s="7">
        <f>VLOOKUP(A619,'New Data'!A:E,3,FALSE)</f>
        <v>53</v>
      </c>
      <c r="R619" s="7" t="str">
        <f>VLOOKUP(A619,'New Data'!A:E,4,FALSE)</f>
        <v>Wyoming</v>
      </c>
      <c r="S619" s="9">
        <f>VLOOKUP(A619,'New Data'!A:E,5,FALSE)</f>
        <v>45121</v>
      </c>
      <c r="T619" s="10">
        <f t="shared" si="3"/>
        <v>557.8303547</v>
      </c>
      <c r="U619" s="11">
        <f t="shared" si="4"/>
        <v>0.005226149753</v>
      </c>
      <c r="V619" s="12">
        <f t="shared" si="5"/>
        <v>111.5660709</v>
      </c>
      <c r="W619" s="10">
        <f t="shared" si="6"/>
        <v>583.0609941</v>
      </c>
      <c r="X619" s="11">
        <f t="shared" si="7"/>
        <v>0.2</v>
      </c>
      <c r="Y619" s="11"/>
    </row>
    <row r="620">
      <c r="A620" s="7" t="str">
        <f t="shared" si="1"/>
        <v>QFWII4772P</v>
      </c>
      <c r="B620" s="2" t="s">
        <v>372</v>
      </c>
      <c r="C620" s="7" t="s">
        <v>3147</v>
      </c>
      <c r="D620" s="7" t="str">
        <f t="shared" si="2"/>
        <v>320x50 </v>
      </c>
      <c r="E620" s="2" t="s">
        <v>374</v>
      </c>
      <c r="F620" s="2" t="s">
        <v>28</v>
      </c>
      <c r="G620" s="8" t="s">
        <v>375</v>
      </c>
      <c r="H620" s="2" t="s">
        <v>30</v>
      </c>
      <c r="I620" s="2" t="s">
        <v>31</v>
      </c>
      <c r="J620" s="2">
        <v>29092.0</v>
      </c>
      <c r="K620" s="2">
        <v>75.0</v>
      </c>
      <c r="L620" s="2">
        <v>16986.0</v>
      </c>
      <c r="M620" s="2">
        <v>26606.0</v>
      </c>
      <c r="N620" s="2">
        <v>15.0</v>
      </c>
      <c r="O620" s="3">
        <v>1801.058111</v>
      </c>
      <c r="P620" s="7" t="str">
        <f>VLOOKUP(A620,'New Data'!A:E,2,FALSE)</f>
        <v>Male</v>
      </c>
      <c r="Q620" s="7">
        <f>VLOOKUP(A620,'New Data'!A:E,3,FALSE)</f>
        <v>58</v>
      </c>
      <c r="R620" s="7" t="str">
        <f>VLOOKUP(A620,'New Data'!A:E,4,FALSE)</f>
        <v>Idaho</v>
      </c>
      <c r="S620" s="9">
        <f>VLOOKUP(A620,'New Data'!A:E,5,FALSE)</f>
        <v>45468</v>
      </c>
      <c r="T620" s="10">
        <f t="shared" si="3"/>
        <v>120.0705407</v>
      </c>
      <c r="U620" s="11">
        <f t="shared" si="4"/>
        <v>0.002578028324</v>
      </c>
      <c r="V620" s="12">
        <f t="shared" si="5"/>
        <v>24.01410815</v>
      </c>
      <c r="W620" s="10">
        <f t="shared" si="6"/>
        <v>61.90905098</v>
      </c>
      <c r="X620" s="11">
        <f t="shared" si="7"/>
        <v>0.2</v>
      </c>
      <c r="Y620" s="11"/>
    </row>
    <row r="621">
      <c r="A621" s="7" t="str">
        <f t="shared" si="1"/>
        <v>QTDDO7203O</v>
      </c>
      <c r="B621" s="2" t="s">
        <v>361</v>
      </c>
      <c r="C621" s="7" t="s">
        <v>3139</v>
      </c>
      <c r="D621" s="7" t="str">
        <f t="shared" si="2"/>
        <v>300x250 </v>
      </c>
      <c r="E621" s="2" t="s">
        <v>363</v>
      </c>
      <c r="F621" s="2" t="s">
        <v>41</v>
      </c>
      <c r="G621" s="8" t="s">
        <v>151</v>
      </c>
      <c r="H621" s="2" t="s">
        <v>89</v>
      </c>
      <c r="I621" s="2" t="s">
        <v>43</v>
      </c>
      <c r="J621" s="2">
        <v>13075.0</v>
      </c>
      <c r="K621" s="2">
        <v>74.0</v>
      </c>
      <c r="L621" s="2">
        <v>5980.0</v>
      </c>
      <c r="M621" s="2">
        <v>12114.0</v>
      </c>
      <c r="N621" s="2">
        <v>15.0</v>
      </c>
      <c r="O621" s="3">
        <v>1936.130798</v>
      </c>
      <c r="P621" s="7" t="str">
        <f>VLOOKUP(A621,'New Data'!A:E,2,FALSE)</f>
        <v>Male</v>
      </c>
      <c r="Q621" s="7">
        <f>VLOOKUP(A621,'New Data'!A:E,3,FALSE)</f>
        <v>20</v>
      </c>
      <c r="R621" s="7" t="str">
        <f>VLOOKUP(A621,'New Data'!A:E,4,FALSE)</f>
        <v>Hawaii</v>
      </c>
      <c r="S621" s="9">
        <f>VLOOKUP(A621,'New Data'!A:E,5,FALSE)</f>
        <v>45287</v>
      </c>
      <c r="T621" s="10">
        <f t="shared" si="3"/>
        <v>129.0753865</v>
      </c>
      <c r="U621" s="11">
        <f t="shared" si="4"/>
        <v>0.005659655832</v>
      </c>
      <c r="V621" s="12">
        <f t="shared" si="5"/>
        <v>26.1639297</v>
      </c>
      <c r="W621" s="10">
        <f t="shared" si="6"/>
        <v>148.0788373</v>
      </c>
      <c r="X621" s="11">
        <f t="shared" si="7"/>
        <v>0.2027027027</v>
      </c>
      <c r="Y621" s="11"/>
    </row>
    <row r="622">
      <c r="A622" s="7" t="str">
        <f t="shared" si="1"/>
        <v>PBJVX1159R</v>
      </c>
      <c r="B622" s="2" t="s">
        <v>358</v>
      </c>
      <c r="C622" s="7" t="s">
        <v>3136</v>
      </c>
      <c r="D622" s="7" t="str">
        <f t="shared" si="2"/>
        <v>300x250 </v>
      </c>
      <c r="E622" s="2" t="s">
        <v>360</v>
      </c>
      <c r="F622" s="2" t="s">
        <v>41</v>
      </c>
      <c r="G622" s="8" t="s">
        <v>275</v>
      </c>
      <c r="H622" s="2" t="s">
        <v>71</v>
      </c>
      <c r="I622" s="2" t="s">
        <v>43</v>
      </c>
      <c r="J622" s="2">
        <v>23156.0</v>
      </c>
      <c r="K622" s="2">
        <v>73.0</v>
      </c>
      <c r="L622" s="2">
        <v>4468.0</v>
      </c>
      <c r="M622" s="2">
        <v>18821.0</v>
      </c>
      <c r="N622" s="2">
        <v>15.0</v>
      </c>
      <c r="O622" s="3">
        <v>6173.41289</v>
      </c>
      <c r="P622" s="7" t="str">
        <f>VLOOKUP(A622,'New Data'!A:E,2,FALSE)</f>
        <v>Female</v>
      </c>
      <c r="Q622" s="7">
        <f>VLOOKUP(A622,'New Data'!A:E,3,FALSE)</f>
        <v>21</v>
      </c>
      <c r="R622" s="7" t="str">
        <f>VLOOKUP(A622,'New Data'!A:E,4,FALSE)</f>
        <v>South Dakota</v>
      </c>
      <c r="S622" s="9">
        <f>VLOOKUP(A622,'New Data'!A:E,5,FALSE)</f>
        <v>45172</v>
      </c>
      <c r="T622" s="10">
        <f t="shared" si="3"/>
        <v>411.5608593</v>
      </c>
      <c r="U622" s="11">
        <f t="shared" si="4"/>
        <v>0.003152530662</v>
      </c>
      <c r="V622" s="12">
        <f t="shared" si="5"/>
        <v>84.56729986</v>
      </c>
      <c r="W622" s="10">
        <f t="shared" si="6"/>
        <v>266.6010058</v>
      </c>
      <c r="X622" s="11">
        <f t="shared" si="7"/>
        <v>0.2054794521</v>
      </c>
      <c r="Y622" s="11"/>
    </row>
    <row r="623">
      <c r="A623" s="7" t="str">
        <f t="shared" si="1"/>
        <v>ZDTAD6991M</v>
      </c>
      <c r="B623" s="2" t="s">
        <v>355</v>
      </c>
      <c r="C623" s="7" t="s">
        <v>3153</v>
      </c>
      <c r="D623" s="7" t="str">
        <f t="shared" si="2"/>
        <v>320x50 </v>
      </c>
      <c r="E623" s="2" t="s">
        <v>357</v>
      </c>
      <c r="F623" s="2" t="s">
        <v>66</v>
      </c>
      <c r="G623" s="8" t="s">
        <v>287</v>
      </c>
      <c r="H623" s="2" t="s">
        <v>62</v>
      </c>
      <c r="I623" s="2" t="s">
        <v>31</v>
      </c>
      <c r="J623" s="2">
        <v>37176.0</v>
      </c>
      <c r="K623" s="2">
        <v>100.0</v>
      </c>
      <c r="L623" s="2">
        <v>31829.0</v>
      </c>
      <c r="M623" s="2">
        <v>35639.0</v>
      </c>
      <c r="N623" s="2">
        <v>21.0</v>
      </c>
      <c r="O623" s="3">
        <v>6753.595242</v>
      </c>
      <c r="P623" s="7" t="str">
        <f>VLOOKUP(A623,'New Data'!A:E,2,FALSE)</f>
        <v>Female</v>
      </c>
      <c r="Q623" s="7">
        <f>VLOOKUP(A623,'New Data'!A:E,3,FALSE)</f>
        <v>43</v>
      </c>
      <c r="R623" s="7" t="str">
        <f>VLOOKUP(A623,'New Data'!A:E,4,FALSE)</f>
        <v>Colorado</v>
      </c>
      <c r="S623" s="9">
        <f>VLOOKUP(A623,'New Data'!A:E,5,FALSE)</f>
        <v>44946</v>
      </c>
      <c r="T623" s="10">
        <f t="shared" si="3"/>
        <v>321.5997734</v>
      </c>
      <c r="U623" s="11">
        <f t="shared" si="4"/>
        <v>0.002689907467</v>
      </c>
      <c r="V623" s="12">
        <f t="shared" si="5"/>
        <v>67.53595242</v>
      </c>
      <c r="W623" s="10">
        <f t="shared" si="6"/>
        <v>181.6654627</v>
      </c>
      <c r="X623" s="11">
        <f t="shared" si="7"/>
        <v>0.21</v>
      </c>
      <c r="Y623" s="11"/>
    </row>
    <row r="624">
      <c r="A624" s="7" t="str">
        <f t="shared" si="1"/>
        <v>UYBWI6518W</v>
      </c>
      <c r="B624" s="2" t="s">
        <v>351</v>
      </c>
      <c r="C624" s="7" t="s">
        <v>459</v>
      </c>
      <c r="D624" s="7" t="str">
        <f t="shared" si="2"/>
        <v>320x50 </v>
      </c>
      <c r="E624" s="2" t="s">
        <v>353</v>
      </c>
      <c r="F624" s="2" t="s">
        <v>66</v>
      </c>
      <c r="G624" s="8" t="s">
        <v>354</v>
      </c>
      <c r="H624" s="2" t="s">
        <v>71</v>
      </c>
      <c r="I624" s="2" t="s">
        <v>31</v>
      </c>
      <c r="J624" s="2">
        <v>31243.0</v>
      </c>
      <c r="K624" s="2">
        <v>100.0</v>
      </c>
      <c r="L624" s="2">
        <v>16326.0</v>
      </c>
      <c r="M624" s="2">
        <v>25991.0</v>
      </c>
      <c r="N624" s="2">
        <v>21.0</v>
      </c>
      <c r="O624" s="3">
        <v>1452.59056</v>
      </c>
      <c r="P624" s="7" t="str">
        <f>VLOOKUP(A624,'New Data'!A:E,2,FALSE)</f>
        <v>Male</v>
      </c>
      <c r="Q624" s="7">
        <f>VLOOKUP(A624,'New Data'!A:E,3,FALSE)</f>
        <v>23</v>
      </c>
      <c r="R624" s="7" t="str">
        <f>VLOOKUP(A624,'New Data'!A:E,4,FALSE)</f>
        <v>Alaska</v>
      </c>
      <c r="S624" s="9">
        <f>VLOOKUP(A624,'New Data'!A:E,5,FALSE)</f>
        <v>45369</v>
      </c>
      <c r="T624" s="10">
        <f t="shared" si="3"/>
        <v>69.17097905</v>
      </c>
      <c r="U624" s="11">
        <f t="shared" si="4"/>
        <v>0.003200716961</v>
      </c>
      <c r="V624" s="12">
        <f t="shared" si="5"/>
        <v>14.5259056</v>
      </c>
      <c r="W624" s="10">
        <f t="shared" si="6"/>
        <v>46.49331242</v>
      </c>
      <c r="X624" s="11">
        <f t="shared" si="7"/>
        <v>0.21</v>
      </c>
      <c r="Y624" s="11"/>
    </row>
    <row r="625">
      <c r="A625" s="7" t="str">
        <f t="shared" si="1"/>
        <v>OMUVE7654C</v>
      </c>
      <c r="B625" s="2" t="s">
        <v>348</v>
      </c>
      <c r="C625" s="7" t="s">
        <v>459</v>
      </c>
      <c r="D625" s="7" t="str">
        <f t="shared" si="2"/>
        <v>300x50 </v>
      </c>
      <c r="E625" s="2" t="s">
        <v>350</v>
      </c>
      <c r="F625" s="2" t="s">
        <v>36</v>
      </c>
      <c r="G625" s="8" t="s">
        <v>251</v>
      </c>
      <c r="H625" s="2" t="s">
        <v>62</v>
      </c>
      <c r="I625" s="2" t="s">
        <v>31</v>
      </c>
      <c r="J625" s="2">
        <v>10350.0</v>
      </c>
      <c r="K625" s="2">
        <v>66.0</v>
      </c>
      <c r="L625" s="2">
        <v>723.0</v>
      </c>
      <c r="M625" s="2">
        <v>8720.0</v>
      </c>
      <c r="N625" s="2">
        <v>14.0</v>
      </c>
      <c r="O625" s="3">
        <v>6774.202636</v>
      </c>
      <c r="P625" s="7" t="str">
        <f>VLOOKUP(A625,'New Data'!A:E,2,FALSE)</f>
        <v>Female</v>
      </c>
      <c r="Q625" s="7">
        <f>VLOOKUP(A625,'New Data'!A:E,3,FALSE)</f>
        <v>27</v>
      </c>
      <c r="R625" s="7" t="str">
        <f>VLOOKUP(A625,'New Data'!A:E,4,FALSE)</f>
        <v>Montana</v>
      </c>
      <c r="S625" s="9">
        <f>VLOOKUP(A625,'New Data'!A:E,5,FALSE)</f>
        <v>45106</v>
      </c>
      <c r="T625" s="10">
        <f t="shared" si="3"/>
        <v>483.8716169</v>
      </c>
      <c r="U625" s="11">
        <f t="shared" si="4"/>
        <v>0.006376811594</v>
      </c>
      <c r="V625" s="12">
        <f t="shared" si="5"/>
        <v>102.6394339</v>
      </c>
      <c r="W625" s="10">
        <f t="shared" si="6"/>
        <v>654.512332</v>
      </c>
      <c r="X625" s="11">
        <f t="shared" si="7"/>
        <v>0.2121212121</v>
      </c>
      <c r="Y625" s="11"/>
    </row>
    <row r="626">
      <c r="A626" s="7" t="str">
        <f t="shared" si="1"/>
        <v>UFJIL2790F</v>
      </c>
      <c r="B626" s="2" t="s">
        <v>345</v>
      </c>
      <c r="C626" s="7" t="s">
        <v>3146</v>
      </c>
      <c r="D626" s="7" t="str">
        <f t="shared" si="2"/>
        <v>300x250 </v>
      </c>
      <c r="E626" s="2" t="s">
        <v>347</v>
      </c>
      <c r="F626" s="2" t="s">
        <v>66</v>
      </c>
      <c r="G626" s="8" t="s">
        <v>29</v>
      </c>
      <c r="H626" s="2" t="s">
        <v>71</v>
      </c>
      <c r="I626" s="2" t="s">
        <v>43</v>
      </c>
      <c r="J626" s="2">
        <v>27592.0</v>
      </c>
      <c r="K626" s="2">
        <v>80.0</v>
      </c>
      <c r="L626" s="2">
        <v>10901.0</v>
      </c>
      <c r="M626" s="2">
        <v>24980.0</v>
      </c>
      <c r="N626" s="2">
        <v>17.0</v>
      </c>
      <c r="O626" s="3">
        <v>6809.356022</v>
      </c>
      <c r="P626" s="7" t="str">
        <f>VLOOKUP(A626,'New Data'!A:E,2,FALSE)</f>
        <v>Female</v>
      </c>
      <c r="Q626" s="7">
        <f>VLOOKUP(A626,'New Data'!A:E,3,FALSE)</f>
        <v>34</v>
      </c>
      <c r="R626" s="7" t="str">
        <f>VLOOKUP(A626,'New Data'!A:E,4,FALSE)</f>
        <v>South Carolina</v>
      </c>
      <c r="S626" s="9">
        <f>VLOOKUP(A626,'New Data'!A:E,5,FALSE)</f>
        <v>44944</v>
      </c>
      <c r="T626" s="10">
        <f t="shared" si="3"/>
        <v>400.5503542</v>
      </c>
      <c r="U626" s="11">
        <f t="shared" si="4"/>
        <v>0.002899391128</v>
      </c>
      <c r="V626" s="12">
        <f t="shared" si="5"/>
        <v>85.11695028</v>
      </c>
      <c r="W626" s="10">
        <f t="shared" si="6"/>
        <v>246.7873305</v>
      </c>
      <c r="X626" s="11">
        <f t="shared" si="7"/>
        <v>0.2125</v>
      </c>
      <c r="Y626" s="11"/>
    </row>
    <row r="627">
      <c r="A627" s="7" t="str">
        <f t="shared" si="1"/>
        <v>YWOKG0142J</v>
      </c>
      <c r="B627" s="2" t="s">
        <v>341</v>
      </c>
      <c r="C627" s="7" t="s">
        <v>3133</v>
      </c>
      <c r="D627" s="7" t="str">
        <f t="shared" si="2"/>
        <v>300x250 </v>
      </c>
      <c r="E627" s="2" t="s">
        <v>343</v>
      </c>
      <c r="F627" s="2" t="s">
        <v>66</v>
      </c>
      <c r="G627" s="8" t="s">
        <v>344</v>
      </c>
      <c r="H627" s="2" t="s">
        <v>30</v>
      </c>
      <c r="I627" s="2" t="s">
        <v>53</v>
      </c>
      <c r="J627" s="2">
        <v>24962.0</v>
      </c>
      <c r="K627" s="2">
        <v>75.0</v>
      </c>
      <c r="L627" s="2">
        <v>18450.0</v>
      </c>
      <c r="M627" s="2">
        <v>24128.0</v>
      </c>
      <c r="N627" s="2">
        <v>16.0</v>
      </c>
      <c r="O627" s="3">
        <v>6809.056051</v>
      </c>
      <c r="P627" s="7" t="str">
        <f>VLOOKUP(A627,'New Data'!A:E,2,FALSE)</f>
        <v>Female</v>
      </c>
      <c r="Q627" s="7">
        <f>VLOOKUP(A627,'New Data'!A:E,3,FALSE)</f>
        <v>51</v>
      </c>
      <c r="R627" s="7" t="str">
        <f>VLOOKUP(A627,'New Data'!A:E,4,FALSE)</f>
        <v>Mississippi</v>
      </c>
      <c r="S627" s="9">
        <f>VLOOKUP(A627,'New Data'!A:E,5,FALSE)</f>
        <v>45353</v>
      </c>
      <c r="T627" s="10">
        <f t="shared" si="3"/>
        <v>425.5660032</v>
      </c>
      <c r="U627" s="11">
        <f t="shared" si="4"/>
        <v>0.003004566942</v>
      </c>
      <c r="V627" s="12">
        <f t="shared" si="5"/>
        <v>90.78741401</v>
      </c>
      <c r="W627" s="10">
        <f t="shared" si="6"/>
        <v>272.7768629</v>
      </c>
      <c r="X627" s="11">
        <f t="shared" si="7"/>
        <v>0.2133333333</v>
      </c>
      <c r="Y627" s="11"/>
    </row>
    <row r="628">
      <c r="A628" s="7" t="str">
        <f t="shared" si="1"/>
        <v>XJAXD7769J</v>
      </c>
      <c r="B628" s="2" t="s">
        <v>338</v>
      </c>
      <c r="C628" s="7" t="s">
        <v>3155</v>
      </c>
      <c r="D628" s="7" t="str">
        <f t="shared" si="2"/>
        <v>320x50 </v>
      </c>
      <c r="E628" s="2" t="s">
        <v>294</v>
      </c>
      <c r="F628" s="2" t="s">
        <v>28</v>
      </c>
      <c r="G628" s="8" t="s">
        <v>340</v>
      </c>
      <c r="H628" s="2" t="s">
        <v>30</v>
      </c>
      <c r="I628" s="2" t="s">
        <v>31</v>
      </c>
      <c r="J628" s="2">
        <v>17582.0</v>
      </c>
      <c r="K628" s="2">
        <v>56.0</v>
      </c>
      <c r="L628" s="2">
        <v>9848.0</v>
      </c>
      <c r="M628" s="2">
        <v>16558.0</v>
      </c>
      <c r="N628" s="2">
        <v>12.0</v>
      </c>
      <c r="O628" s="3">
        <v>6846.447915</v>
      </c>
      <c r="P628" s="7" t="str">
        <f>VLOOKUP(A628,'New Data'!A:E,2,FALSE)</f>
        <v>Female</v>
      </c>
      <c r="Q628" s="7">
        <f>VLOOKUP(A628,'New Data'!A:E,3,FALSE)</f>
        <v>26</v>
      </c>
      <c r="R628" s="7" t="str">
        <f>VLOOKUP(A628,'New Data'!A:E,4,FALSE)</f>
        <v>Minnesota</v>
      </c>
      <c r="S628" s="9">
        <f>VLOOKUP(A628,'New Data'!A:E,5,FALSE)</f>
        <v>45114</v>
      </c>
      <c r="T628" s="10">
        <f t="shared" si="3"/>
        <v>570.5373263</v>
      </c>
      <c r="U628" s="11">
        <f t="shared" si="4"/>
        <v>0.003185075646</v>
      </c>
      <c r="V628" s="12">
        <f t="shared" si="5"/>
        <v>122.2579985</v>
      </c>
      <c r="W628" s="10">
        <f t="shared" si="6"/>
        <v>389.4009734</v>
      </c>
      <c r="X628" s="11">
        <f t="shared" si="7"/>
        <v>0.2142857143</v>
      </c>
      <c r="Y628" s="11"/>
    </row>
    <row r="629">
      <c r="A629" s="7" t="str">
        <f t="shared" si="1"/>
        <v>DRQEG8768V</v>
      </c>
      <c r="B629" s="2" t="s">
        <v>335</v>
      </c>
      <c r="C629" s="7" t="s">
        <v>3141</v>
      </c>
      <c r="D629" s="7" t="str">
        <f t="shared" si="2"/>
        <v>320x50 </v>
      </c>
      <c r="E629" s="2" t="s">
        <v>337</v>
      </c>
      <c r="F629" s="2" t="s">
        <v>28</v>
      </c>
      <c r="G629" s="8" t="s">
        <v>279</v>
      </c>
      <c r="H629" s="2" t="s">
        <v>48</v>
      </c>
      <c r="I629" s="2" t="s">
        <v>31</v>
      </c>
      <c r="J629" s="2">
        <v>32714.0</v>
      </c>
      <c r="K629" s="2">
        <v>69.0</v>
      </c>
      <c r="L629" s="2">
        <v>3756.0</v>
      </c>
      <c r="M629" s="2">
        <v>30764.0</v>
      </c>
      <c r="N629" s="2">
        <v>15.0</v>
      </c>
      <c r="O629" s="3">
        <v>1506.624304</v>
      </c>
      <c r="P629" s="7" t="str">
        <f>VLOOKUP(A629,'New Data'!A:E,2,FALSE)</f>
        <v>Male</v>
      </c>
      <c r="Q629" s="7">
        <f>VLOOKUP(A629,'New Data'!A:E,3,FALSE)</f>
        <v>50</v>
      </c>
      <c r="R629" s="7" t="str">
        <f>VLOOKUP(A629,'New Data'!A:E,4,FALSE)</f>
        <v>Kentucky</v>
      </c>
      <c r="S629" s="9">
        <f>VLOOKUP(A629,'New Data'!A:E,5,FALSE)</f>
        <v>45233</v>
      </c>
      <c r="T629" s="10">
        <f t="shared" si="3"/>
        <v>100.4416203</v>
      </c>
      <c r="U629" s="11">
        <f t="shared" si="4"/>
        <v>0.002109188727</v>
      </c>
      <c r="V629" s="12">
        <f t="shared" si="5"/>
        <v>21.83513484</v>
      </c>
      <c r="W629" s="10">
        <f t="shared" si="6"/>
        <v>46.05442025</v>
      </c>
      <c r="X629" s="11">
        <f t="shared" si="7"/>
        <v>0.2173913043</v>
      </c>
      <c r="Y629" s="11"/>
    </row>
    <row r="630">
      <c r="A630" s="7" t="str">
        <f t="shared" si="1"/>
        <v>LAUXF7510L</v>
      </c>
      <c r="B630" s="2" t="s">
        <v>331</v>
      </c>
      <c r="C630" s="7" t="s">
        <v>3147</v>
      </c>
      <c r="D630" s="7" t="str">
        <f t="shared" si="2"/>
        <v>300x250 </v>
      </c>
      <c r="E630" s="2" t="s">
        <v>333</v>
      </c>
      <c r="F630" s="2" t="s">
        <v>66</v>
      </c>
      <c r="G630" s="8" t="s">
        <v>334</v>
      </c>
      <c r="H630" s="2" t="s">
        <v>30</v>
      </c>
      <c r="I630" s="2" t="s">
        <v>43</v>
      </c>
      <c r="J630" s="2">
        <v>16236.0</v>
      </c>
      <c r="K630" s="2">
        <v>50.0</v>
      </c>
      <c r="L630" s="2">
        <v>8669.0</v>
      </c>
      <c r="M630" s="2">
        <v>15208.0</v>
      </c>
      <c r="N630" s="2">
        <v>11.0</v>
      </c>
      <c r="O630" s="3">
        <v>1639.813696</v>
      </c>
      <c r="P630" s="7" t="str">
        <f>VLOOKUP(A630,'New Data'!A:E,2,FALSE)</f>
        <v>Female</v>
      </c>
      <c r="Q630" s="7">
        <f>VLOOKUP(A630,'New Data'!A:E,3,FALSE)</f>
        <v>30</v>
      </c>
      <c r="R630" s="7" t="str">
        <f>VLOOKUP(A630,'New Data'!A:E,4,FALSE)</f>
        <v>West Virginia</v>
      </c>
      <c r="S630" s="9">
        <f>VLOOKUP(A630,'New Data'!A:E,5,FALSE)</f>
        <v>45430</v>
      </c>
      <c r="T630" s="10">
        <f t="shared" si="3"/>
        <v>149.0739724</v>
      </c>
      <c r="U630" s="11">
        <f t="shared" si="4"/>
        <v>0.00307957625</v>
      </c>
      <c r="V630" s="12">
        <f t="shared" si="5"/>
        <v>32.79627392</v>
      </c>
      <c r="W630" s="10">
        <f t="shared" si="6"/>
        <v>100.9986263</v>
      </c>
      <c r="X630" s="11">
        <f t="shared" si="7"/>
        <v>0.22</v>
      </c>
      <c r="Y630" s="11"/>
    </row>
    <row r="631">
      <c r="A631" s="7" t="str">
        <f t="shared" si="1"/>
        <v>RLRXJ9018X</v>
      </c>
      <c r="B631" s="2" t="s">
        <v>327</v>
      </c>
      <c r="C631" s="7" t="s">
        <v>3134</v>
      </c>
      <c r="D631" s="7" t="str">
        <f t="shared" si="2"/>
        <v>300x250 </v>
      </c>
      <c r="E631" s="2" t="s">
        <v>329</v>
      </c>
      <c r="F631" s="2" t="s">
        <v>66</v>
      </c>
      <c r="G631" s="8" t="s">
        <v>330</v>
      </c>
      <c r="H631" s="2" t="s">
        <v>30</v>
      </c>
      <c r="I631" s="2" t="s">
        <v>31</v>
      </c>
      <c r="J631" s="2">
        <v>7921.0</v>
      </c>
      <c r="K631" s="2">
        <v>50.0</v>
      </c>
      <c r="L631" s="2">
        <v>4727.0</v>
      </c>
      <c r="M631" s="2">
        <v>6513.0</v>
      </c>
      <c r="N631" s="2">
        <v>11.0</v>
      </c>
      <c r="O631" s="3">
        <v>5379.00144</v>
      </c>
      <c r="P631" s="7" t="str">
        <f>VLOOKUP(A631,'New Data'!A:E,2,FALSE)</f>
        <v>Female</v>
      </c>
      <c r="Q631" s="7">
        <f>VLOOKUP(A631,'New Data'!A:E,3,FALSE)</f>
        <v>41</v>
      </c>
      <c r="R631" s="7" t="str">
        <f>VLOOKUP(A631,'New Data'!A:E,4,FALSE)</f>
        <v>Ohio</v>
      </c>
      <c r="S631" s="9">
        <f>VLOOKUP(A631,'New Data'!A:E,5,FALSE)</f>
        <v>45079</v>
      </c>
      <c r="T631" s="10">
        <f t="shared" si="3"/>
        <v>489.0001309</v>
      </c>
      <c r="U631" s="11">
        <f t="shared" si="4"/>
        <v>0.006312334301</v>
      </c>
      <c r="V631" s="12">
        <f t="shared" si="5"/>
        <v>107.5800288</v>
      </c>
      <c r="W631" s="10">
        <f t="shared" si="6"/>
        <v>679.0811059</v>
      </c>
      <c r="X631" s="11">
        <f t="shared" si="7"/>
        <v>0.22</v>
      </c>
      <c r="Y631" s="11"/>
    </row>
    <row r="632">
      <c r="A632" s="7" t="str">
        <f t="shared" si="1"/>
        <v>YEMIG6375F</v>
      </c>
      <c r="B632" s="2" t="s">
        <v>323</v>
      </c>
      <c r="C632" s="7" t="s">
        <v>3134</v>
      </c>
      <c r="D632" s="7" t="str">
        <f t="shared" si="2"/>
        <v>300x250 </v>
      </c>
      <c r="E632" s="2" t="s">
        <v>325</v>
      </c>
      <c r="F632" s="2" t="s">
        <v>66</v>
      </c>
      <c r="G632" s="8" t="s">
        <v>326</v>
      </c>
      <c r="H632" s="2" t="s">
        <v>30</v>
      </c>
      <c r="I632" s="2" t="s">
        <v>43</v>
      </c>
      <c r="J632" s="2">
        <v>28888.0</v>
      </c>
      <c r="K632" s="2">
        <v>85.0</v>
      </c>
      <c r="L632" s="2">
        <v>21437.0</v>
      </c>
      <c r="M632" s="2">
        <v>27586.0</v>
      </c>
      <c r="N632" s="2">
        <v>19.0</v>
      </c>
      <c r="O632" s="3">
        <v>6858.578118</v>
      </c>
      <c r="P632" s="7" t="str">
        <f>VLOOKUP(A632,'New Data'!A:E,2,FALSE)</f>
        <v>Female</v>
      </c>
      <c r="Q632" s="7">
        <f>VLOOKUP(A632,'New Data'!A:E,3,FALSE)</f>
        <v>22</v>
      </c>
      <c r="R632" s="7" t="str">
        <f>VLOOKUP(A632,'New Data'!A:E,4,FALSE)</f>
        <v>Ohio</v>
      </c>
      <c r="S632" s="9">
        <f>VLOOKUP(A632,'New Data'!A:E,5,FALSE)</f>
        <v>45122</v>
      </c>
      <c r="T632" s="10">
        <f t="shared" si="3"/>
        <v>360.9777957</v>
      </c>
      <c r="U632" s="11">
        <f t="shared" si="4"/>
        <v>0.002942398228</v>
      </c>
      <c r="V632" s="12">
        <f t="shared" si="5"/>
        <v>80.68915433</v>
      </c>
      <c r="W632" s="10">
        <f t="shared" si="6"/>
        <v>237.4196247</v>
      </c>
      <c r="X632" s="11">
        <f t="shared" si="7"/>
        <v>0.2235294118</v>
      </c>
      <c r="Y632" s="11"/>
    </row>
    <row r="633">
      <c r="A633" s="7" t="str">
        <f t="shared" si="1"/>
        <v>VRAEE9947R</v>
      </c>
      <c r="B633" s="2" t="s">
        <v>319</v>
      </c>
      <c r="C633" s="7" t="s">
        <v>3139</v>
      </c>
      <c r="D633" s="7" t="str">
        <f t="shared" si="2"/>
        <v>320x50 </v>
      </c>
      <c r="E633" s="2" t="s">
        <v>321</v>
      </c>
      <c r="F633" s="2" t="s">
        <v>28</v>
      </c>
      <c r="G633" s="8" t="s">
        <v>322</v>
      </c>
      <c r="H633" s="2" t="s">
        <v>220</v>
      </c>
      <c r="I633" s="2" t="s">
        <v>31</v>
      </c>
      <c r="J633" s="2">
        <v>12148.0</v>
      </c>
      <c r="K633" s="2">
        <v>40.0</v>
      </c>
      <c r="L633" s="2">
        <v>7950.0</v>
      </c>
      <c r="M633" s="2">
        <v>11360.0</v>
      </c>
      <c r="N633" s="2">
        <v>9.0</v>
      </c>
      <c r="O633" s="3">
        <v>1936.008049</v>
      </c>
      <c r="P633" s="7" t="str">
        <f>VLOOKUP(A633,'New Data'!A:E,2,FALSE)</f>
        <v>Female</v>
      </c>
      <c r="Q633" s="7">
        <f>VLOOKUP(A633,'New Data'!A:E,3,FALSE)</f>
        <v>47</v>
      </c>
      <c r="R633" s="7" t="str">
        <f>VLOOKUP(A633,'New Data'!A:E,4,FALSE)</f>
        <v>Maryland</v>
      </c>
      <c r="S633" s="9">
        <f>VLOOKUP(A633,'New Data'!A:E,5,FALSE)</f>
        <v>45388</v>
      </c>
      <c r="T633" s="10">
        <f t="shared" si="3"/>
        <v>215.1120054</v>
      </c>
      <c r="U633" s="11">
        <f t="shared" si="4"/>
        <v>0.003292723082</v>
      </c>
      <c r="V633" s="12">
        <f t="shared" si="5"/>
        <v>48.40020123</v>
      </c>
      <c r="W633" s="10">
        <f t="shared" si="6"/>
        <v>159.3684597</v>
      </c>
      <c r="X633" s="11">
        <f t="shared" si="7"/>
        <v>0.225</v>
      </c>
      <c r="Y633" s="11"/>
    </row>
    <row r="634">
      <c r="A634" s="7" t="str">
        <f t="shared" si="1"/>
        <v>MKCYW5699X</v>
      </c>
      <c r="B634" s="2" t="s">
        <v>315</v>
      </c>
      <c r="C634" s="7" t="s">
        <v>3133</v>
      </c>
      <c r="D634" s="7" t="str">
        <f t="shared" si="2"/>
        <v>300x250 </v>
      </c>
      <c r="E634" s="2" t="s">
        <v>317</v>
      </c>
      <c r="F634" s="2" t="s">
        <v>36</v>
      </c>
      <c r="G634" s="8" t="s">
        <v>318</v>
      </c>
      <c r="H634" s="2" t="s">
        <v>48</v>
      </c>
      <c r="I634" s="2" t="s">
        <v>31</v>
      </c>
      <c r="J634" s="2">
        <v>8362.0</v>
      </c>
      <c r="K634" s="2">
        <v>31.0</v>
      </c>
      <c r="L634" s="2">
        <v>5959.0</v>
      </c>
      <c r="M634" s="2">
        <v>7947.0</v>
      </c>
      <c r="N634" s="2">
        <v>7.0</v>
      </c>
      <c r="O634" s="3">
        <v>6997.468963</v>
      </c>
      <c r="P634" s="7" t="str">
        <f>VLOOKUP(A634,'New Data'!A:E,2,FALSE)</f>
        <v>Male</v>
      </c>
      <c r="Q634" s="7">
        <f>VLOOKUP(A634,'New Data'!A:E,3,FALSE)</f>
        <v>24</v>
      </c>
      <c r="R634" s="7" t="str">
        <f>VLOOKUP(A634,'New Data'!A:E,4,FALSE)</f>
        <v>Maine</v>
      </c>
      <c r="S634" s="9">
        <f>VLOOKUP(A634,'New Data'!A:E,5,FALSE)</f>
        <v>45517</v>
      </c>
      <c r="T634" s="10">
        <f t="shared" si="3"/>
        <v>999.6384233</v>
      </c>
      <c r="U634" s="11">
        <f t="shared" si="4"/>
        <v>0.00370724707</v>
      </c>
      <c r="V634" s="12">
        <f t="shared" si="5"/>
        <v>225.7248053</v>
      </c>
      <c r="W634" s="10">
        <f t="shared" si="6"/>
        <v>836.8176229</v>
      </c>
      <c r="X634" s="11">
        <f t="shared" si="7"/>
        <v>0.2258064516</v>
      </c>
      <c r="Y634" s="11"/>
    </row>
    <row r="635">
      <c r="A635" s="7" t="str">
        <f t="shared" si="1"/>
        <v>IHTFN9883F</v>
      </c>
      <c r="B635" s="2" t="s">
        <v>311</v>
      </c>
      <c r="C635" s="7" t="s">
        <v>3129</v>
      </c>
      <c r="D635" s="7" t="str">
        <f t="shared" si="2"/>
        <v>300x250 </v>
      </c>
      <c r="E635" s="2" t="s">
        <v>313</v>
      </c>
      <c r="F635" s="2" t="s">
        <v>36</v>
      </c>
      <c r="G635" s="8" t="s">
        <v>314</v>
      </c>
      <c r="H635" s="2" t="s">
        <v>89</v>
      </c>
      <c r="I635" s="2" t="s">
        <v>53</v>
      </c>
      <c r="J635" s="2">
        <v>17075.0</v>
      </c>
      <c r="K635" s="2">
        <v>44.0</v>
      </c>
      <c r="L635" s="2">
        <v>5508.0</v>
      </c>
      <c r="M635" s="2">
        <v>11539.0</v>
      </c>
      <c r="N635" s="2">
        <v>10.0</v>
      </c>
      <c r="O635" s="3">
        <v>5086.08996</v>
      </c>
      <c r="P635" s="7" t="str">
        <f>VLOOKUP(A635,'New Data'!A:E,2,FALSE)</f>
        <v>Male</v>
      </c>
      <c r="Q635" s="7">
        <f>VLOOKUP(A635,'New Data'!A:E,3,FALSE)</f>
        <v>37</v>
      </c>
      <c r="R635" s="7" t="str">
        <f>VLOOKUP(A635,'New Data'!A:E,4,FALSE)</f>
        <v>California</v>
      </c>
      <c r="S635" s="9">
        <f>VLOOKUP(A635,'New Data'!A:E,5,FALSE)</f>
        <v>45327</v>
      </c>
      <c r="T635" s="10">
        <f t="shared" si="3"/>
        <v>508.608996</v>
      </c>
      <c r="U635" s="11">
        <f t="shared" si="4"/>
        <v>0.002576866764</v>
      </c>
      <c r="V635" s="12">
        <f t="shared" si="5"/>
        <v>115.5929536</v>
      </c>
      <c r="W635" s="10">
        <f t="shared" si="6"/>
        <v>297.8676404</v>
      </c>
      <c r="X635" s="11">
        <f t="shared" si="7"/>
        <v>0.2272727273</v>
      </c>
      <c r="Y635" s="11"/>
    </row>
    <row r="636">
      <c r="A636" s="7" t="str">
        <f t="shared" si="1"/>
        <v>ACISR2177V</v>
      </c>
      <c r="B636" s="2" t="s">
        <v>307</v>
      </c>
      <c r="C636" s="7" t="s">
        <v>3128</v>
      </c>
      <c r="D636" s="7" t="str">
        <f t="shared" si="2"/>
        <v>320x50 </v>
      </c>
      <c r="E636" s="2" t="s">
        <v>309</v>
      </c>
      <c r="F636" s="2" t="s">
        <v>66</v>
      </c>
      <c r="G636" s="8" t="s">
        <v>310</v>
      </c>
      <c r="H636" s="2" t="s">
        <v>220</v>
      </c>
      <c r="I636" s="2" t="s">
        <v>31</v>
      </c>
      <c r="J636" s="2">
        <v>10386.0</v>
      </c>
      <c r="K636" s="2">
        <v>65.0</v>
      </c>
      <c r="L636" s="2">
        <v>5876.0</v>
      </c>
      <c r="M636" s="2">
        <v>10048.0</v>
      </c>
      <c r="N636" s="2">
        <v>15.0</v>
      </c>
      <c r="O636" s="3">
        <v>4439.838064</v>
      </c>
      <c r="P636" s="7" t="str">
        <f>VLOOKUP(A636,'New Data'!A:E,2,FALSE)</f>
        <v>Male</v>
      </c>
      <c r="Q636" s="7">
        <f>VLOOKUP(A636,'New Data'!A:E,3,FALSE)</f>
        <v>35</v>
      </c>
      <c r="R636" s="7" t="str">
        <f>VLOOKUP(A636,'New Data'!A:E,4,FALSE)</f>
        <v>Maine</v>
      </c>
      <c r="S636" s="9">
        <f>VLOOKUP(A636,'New Data'!A:E,5,FALSE)</f>
        <v>45290</v>
      </c>
      <c r="T636" s="10">
        <f t="shared" si="3"/>
        <v>295.9892043</v>
      </c>
      <c r="U636" s="11">
        <f t="shared" si="4"/>
        <v>0.006258424803</v>
      </c>
      <c r="V636" s="12">
        <f t="shared" si="5"/>
        <v>68.30520098</v>
      </c>
      <c r="W636" s="10">
        <f t="shared" si="6"/>
        <v>427.482964</v>
      </c>
      <c r="X636" s="11">
        <f t="shared" si="7"/>
        <v>0.2307692308</v>
      </c>
      <c r="Y636" s="11"/>
    </row>
    <row r="637">
      <c r="A637" s="7" t="str">
        <f t="shared" si="1"/>
        <v>MRWWP1933D</v>
      </c>
      <c r="B637" s="2" t="s">
        <v>304</v>
      </c>
      <c r="C637" s="7" t="s">
        <v>3153</v>
      </c>
      <c r="D637" s="7" t="str">
        <f t="shared" si="2"/>
        <v>320x50 </v>
      </c>
      <c r="E637" s="2" t="s">
        <v>306</v>
      </c>
      <c r="F637" s="2" t="s">
        <v>28</v>
      </c>
      <c r="G637" s="8" t="s">
        <v>207</v>
      </c>
      <c r="H637" s="2" t="s">
        <v>30</v>
      </c>
      <c r="I637" s="2" t="s">
        <v>31</v>
      </c>
      <c r="J637" s="2">
        <v>55445.0</v>
      </c>
      <c r="K637" s="2">
        <v>155.0</v>
      </c>
      <c r="L637" s="2">
        <v>4565.0</v>
      </c>
      <c r="M637" s="2">
        <v>53407.0</v>
      </c>
      <c r="N637" s="2">
        <v>36.0</v>
      </c>
      <c r="O637" s="3">
        <v>7948.480752</v>
      </c>
      <c r="P637" s="7" t="str">
        <f>VLOOKUP(A637,'New Data'!A:E,2,FALSE)</f>
        <v>Female</v>
      </c>
      <c r="Q637" s="7">
        <f>VLOOKUP(A637,'New Data'!A:E,3,FALSE)</f>
        <v>47</v>
      </c>
      <c r="R637" s="7" t="str">
        <f>VLOOKUP(A637,'New Data'!A:E,4,FALSE)</f>
        <v>Kentucky</v>
      </c>
      <c r="S637" s="9">
        <f>VLOOKUP(A637,'New Data'!A:E,5,FALSE)</f>
        <v>45017</v>
      </c>
      <c r="T637" s="10">
        <f t="shared" si="3"/>
        <v>220.791132</v>
      </c>
      <c r="U637" s="11">
        <f t="shared" si="4"/>
        <v>0.002795563171</v>
      </c>
      <c r="V637" s="12">
        <f t="shared" si="5"/>
        <v>51.28052098</v>
      </c>
      <c r="W637" s="10">
        <f t="shared" si="6"/>
        <v>143.3579358</v>
      </c>
      <c r="X637" s="11">
        <f t="shared" si="7"/>
        <v>0.2322580645</v>
      </c>
      <c r="Y637" s="11"/>
    </row>
    <row r="638">
      <c r="A638" s="7" t="str">
        <f t="shared" si="1"/>
        <v>PFARI5934S</v>
      </c>
      <c r="B638" s="2" t="s">
        <v>296</v>
      </c>
      <c r="C638" s="7" t="s">
        <v>3136</v>
      </c>
      <c r="D638" s="7" t="str">
        <f t="shared" si="2"/>
        <v>300x250 </v>
      </c>
      <c r="E638" s="2" t="s">
        <v>298</v>
      </c>
      <c r="F638" s="2" t="s">
        <v>66</v>
      </c>
      <c r="G638" s="8" t="s">
        <v>299</v>
      </c>
      <c r="H638" s="2" t="s">
        <v>139</v>
      </c>
      <c r="I638" s="2" t="s">
        <v>31</v>
      </c>
      <c r="J638" s="2">
        <v>14224.0</v>
      </c>
      <c r="K638" s="2">
        <v>30.0</v>
      </c>
      <c r="L638" s="2">
        <v>2549.0</v>
      </c>
      <c r="M638" s="2">
        <v>11974.0</v>
      </c>
      <c r="N638" s="2">
        <v>7.0</v>
      </c>
      <c r="O638" s="3">
        <v>5637.303497</v>
      </c>
      <c r="P638" s="7" t="str">
        <f>VLOOKUP(A638,'New Data'!A:E,2,FALSE)</f>
        <v>Male</v>
      </c>
      <c r="Q638" s="7">
        <f>VLOOKUP(A638,'New Data'!A:E,3,FALSE)</f>
        <v>43</v>
      </c>
      <c r="R638" s="7" t="str">
        <f>VLOOKUP(A638,'New Data'!A:E,4,FALSE)</f>
        <v>Kansas</v>
      </c>
      <c r="S638" s="9">
        <f>VLOOKUP(A638,'New Data'!A:E,5,FALSE)</f>
        <v>45057</v>
      </c>
      <c r="T638" s="10">
        <f t="shared" si="3"/>
        <v>805.329071</v>
      </c>
      <c r="U638" s="11">
        <f t="shared" si="4"/>
        <v>0.002109111361</v>
      </c>
      <c r="V638" s="12">
        <f t="shared" si="5"/>
        <v>187.9101166</v>
      </c>
      <c r="W638" s="10">
        <f t="shared" si="6"/>
        <v>396.3233617</v>
      </c>
      <c r="X638" s="11">
        <f t="shared" si="7"/>
        <v>0.2333333333</v>
      </c>
      <c r="Y638" s="11"/>
    </row>
    <row r="639">
      <c r="A639" s="7" t="str">
        <f t="shared" si="1"/>
        <v>XJAXD7769J</v>
      </c>
      <c r="B639" s="2" t="s">
        <v>292</v>
      </c>
      <c r="C639" s="7" t="s">
        <v>3165</v>
      </c>
      <c r="D639" s="7" t="str">
        <f t="shared" si="2"/>
        <v>320x50 </v>
      </c>
      <c r="E639" s="2" t="s">
        <v>294</v>
      </c>
      <c r="F639" s="2" t="s">
        <v>36</v>
      </c>
      <c r="G639" s="8" t="s">
        <v>295</v>
      </c>
      <c r="H639" s="2" t="s">
        <v>212</v>
      </c>
      <c r="I639" s="2" t="s">
        <v>31</v>
      </c>
      <c r="J639" s="2">
        <v>14553.0</v>
      </c>
      <c r="K639" s="2">
        <v>47.0</v>
      </c>
      <c r="L639" s="2">
        <v>6119.0</v>
      </c>
      <c r="M639" s="2">
        <v>12505.0</v>
      </c>
      <c r="N639" s="2">
        <v>11.0</v>
      </c>
      <c r="O639" s="3">
        <v>6968.00047</v>
      </c>
      <c r="P639" s="7" t="str">
        <f>VLOOKUP(A639,'New Data'!A:E,2,FALSE)</f>
        <v>Female</v>
      </c>
      <c r="Q639" s="7">
        <f>VLOOKUP(A639,'New Data'!A:E,3,FALSE)</f>
        <v>26</v>
      </c>
      <c r="R639" s="7" t="str">
        <f>VLOOKUP(A639,'New Data'!A:E,4,FALSE)</f>
        <v>Minnesota</v>
      </c>
      <c r="S639" s="9">
        <f>VLOOKUP(A639,'New Data'!A:E,5,FALSE)</f>
        <v>45114</v>
      </c>
      <c r="T639" s="10">
        <f t="shared" si="3"/>
        <v>633.4545882</v>
      </c>
      <c r="U639" s="11">
        <f t="shared" si="4"/>
        <v>0.003229574658</v>
      </c>
      <c r="V639" s="12">
        <f t="shared" si="5"/>
        <v>148.2553291</v>
      </c>
      <c r="W639" s="10">
        <f t="shared" si="6"/>
        <v>478.801654</v>
      </c>
      <c r="X639" s="11">
        <f t="shared" si="7"/>
        <v>0.2340425532</v>
      </c>
      <c r="Y639" s="11"/>
    </row>
    <row r="640">
      <c r="A640" s="7" t="str">
        <f t="shared" si="1"/>
        <v>XLDQB0289S</v>
      </c>
      <c r="B640" s="2" t="s">
        <v>288</v>
      </c>
      <c r="C640" s="2" t="s">
        <v>3147</v>
      </c>
      <c r="D640" s="7" t="str">
        <f t="shared" si="2"/>
        <v>320x50 </v>
      </c>
      <c r="E640" s="2" t="s">
        <v>290</v>
      </c>
      <c r="F640" s="2" t="s">
        <v>36</v>
      </c>
      <c r="G640" s="8" t="s">
        <v>291</v>
      </c>
      <c r="H640" s="2" t="s">
        <v>30</v>
      </c>
      <c r="I640" s="2" t="s">
        <v>31</v>
      </c>
      <c r="J640" s="2">
        <v>9533.0</v>
      </c>
      <c r="K640" s="2">
        <v>66.0</v>
      </c>
      <c r="L640" s="2">
        <v>6548.0</v>
      </c>
      <c r="M640" s="2">
        <v>9042.0</v>
      </c>
      <c r="N640" s="2">
        <v>16.0</v>
      </c>
      <c r="O640" s="3">
        <v>5574.543505</v>
      </c>
      <c r="P640" s="7" t="str">
        <f>VLOOKUP(A640,'New Data'!A:E,2,FALSE)</f>
        <v>Male</v>
      </c>
      <c r="Q640" s="7">
        <f>VLOOKUP(A640,'New Data'!A:E,3,FALSE)</f>
        <v>48</v>
      </c>
      <c r="R640" s="7" t="str">
        <f>VLOOKUP(A640,'New Data'!A:E,4,FALSE)</f>
        <v>California</v>
      </c>
      <c r="S640" s="9">
        <f>VLOOKUP(A640,'New Data'!A:E,5,FALSE)</f>
        <v>45193</v>
      </c>
      <c r="T640" s="10">
        <f t="shared" si="3"/>
        <v>348.4089691</v>
      </c>
      <c r="U640" s="11">
        <f t="shared" si="4"/>
        <v>0.006923318997</v>
      </c>
      <c r="V640" s="12">
        <f t="shared" si="5"/>
        <v>84.46278038</v>
      </c>
      <c r="W640" s="10">
        <f t="shared" si="6"/>
        <v>584.762772</v>
      </c>
      <c r="X640" s="11">
        <f t="shared" si="7"/>
        <v>0.2424242424</v>
      </c>
      <c r="Y640" s="11"/>
    </row>
    <row r="641">
      <c r="A641" s="7" t="str">
        <f t="shared" si="1"/>
        <v>PXTFY2287U</v>
      </c>
      <c r="B641" s="2" t="s">
        <v>284</v>
      </c>
      <c r="C641" s="7" t="s">
        <v>3130</v>
      </c>
      <c r="D641" s="7" t="str">
        <f t="shared" si="2"/>
        <v>320x50 </v>
      </c>
      <c r="E641" s="2" t="s">
        <v>286</v>
      </c>
      <c r="F641" s="2" t="s">
        <v>41</v>
      </c>
      <c r="G641" s="8" t="s">
        <v>287</v>
      </c>
      <c r="H641" s="2" t="s">
        <v>30</v>
      </c>
      <c r="I641" s="2" t="s">
        <v>31</v>
      </c>
      <c r="J641" s="2">
        <v>18633.0</v>
      </c>
      <c r="K641" s="2">
        <v>60.0</v>
      </c>
      <c r="L641" s="2">
        <v>9424.0</v>
      </c>
      <c r="M641" s="2">
        <v>18087.0</v>
      </c>
      <c r="N641" s="2">
        <v>15.0</v>
      </c>
      <c r="O641" s="3">
        <v>6785.063293</v>
      </c>
      <c r="P641" s="7" t="str">
        <f>VLOOKUP(A641,'New Data'!A:E,2,FALSE)</f>
        <v>Male</v>
      </c>
      <c r="Q641" s="7">
        <f>VLOOKUP(A641,'New Data'!A:E,3,FALSE)</f>
        <v>52</v>
      </c>
      <c r="R641" s="7" t="str">
        <f>VLOOKUP(A641,'New Data'!A:E,4,FALSE)</f>
        <v>Texas</v>
      </c>
      <c r="S641" s="9">
        <f>VLOOKUP(A641,'New Data'!A:E,5,FALSE)</f>
        <v>45228</v>
      </c>
      <c r="T641" s="10">
        <f t="shared" si="3"/>
        <v>452.3375529</v>
      </c>
      <c r="U641" s="11">
        <f t="shared" si="4"/>
        <v>0.003220093383</v>
      </c>
      <c r="V641" s="12">
        <f t="shared" si="5"/>
        <v>113.0843882</v>
      </c>
      <c r="W641" s="10">
        <f t="shared" si="6"/>
        <v>364.1422902</v>
      </c>
      <c r="X641" s="11">
        <f t="shared" si="7"/>
        <v>0.25</v>
      </c>
      <c r="Y641" s="11"/>
    </row>
    <row r="642">
      <c r="A642" s="7" t="str">
        <f t="shared" si="1"/>
        <v>EDMHM0851Y</v>
      </c>
      <c r="B642" s="2" t="s">
        <v>280</v>
      </c>
      <c r="C642" s="7" t="s">
        <v>3139</v>
      </c>
      <c r="D642" s="7" t="str">
        <f t="shared" si="2"/>
        <v>300x250 </v>
      </c>
      <c r="E642" s="2" t="s">
        <v>282</v>
      </c>
      <c r="F642" s="2" t="s">
        <v>36</v>
      </c>
      <c r="G642" s="8" t="s">
        <v>283</v>
      </c>
      <c r="H642" s="2" t="s">
        <v>48</v>
      </c>
      <c r="I642" s="2" t="s">
        <v>43</v>
      </c>
      <c r="J642" s="2">
        <v>12770.0</v>
      </c>
      <c r="K642" s="2">
        <v>84.0</v>
      </c>
      <c r="L642" s="2">
        <v>6224.0</v>
      </c>
      <c r="M642" s="2">
        <v>11110.0</v>
      </c>
      <c r="N642" s="2">
        <v>21.0</v>
      </c>
      <c r="O642" s="3">
        <v>2087.509827</v>
      </c>
      <c r="P642" s="7" t="str">
        <f>VLOOKUP(A642,'New Data'!A:E,2,FALSE)</f>
        <v>Male</v>
      </c>
      <c r="Q642" s="7">
        <f>VLOOKUP(A642,'New Data'!A:E,3,FALSE)</f>
        <v>44</v>
      </c>
      <c r="R642" s="7" t="str">
        <f>VLOOKUP(A642,'New Data'!A:E,4,FALSE)</f>
        <v>Nebraska</v>
      </c>
      <c r="S642" s="9">
        <f>VLOOKUP(A642,'New Data'!A:E,5,FALSE)</f>
        <v>44950</v>
      </c>
      <c r="T642" s="10">
        <f t="shared" si="3"/>
        <v>99.40522986</v>
      </c>
      <c r="U642" s="11">
        <f t="shared" si="4"/>
        <v>0.006577916993</v>
      </c>
      <c r="V642" s="12">
        <f t="shared" si="5"/>
        <v>24.85130746</v>
      </c>
      <c r="W642" s="10">
        <f t="shared" si="6"/>
        <v>163.4698377</v>
      </c>
      <c r="X642" s="11">
        <f t="shared" si="7"/>
        <v>0.25</v>
      </c>
      <c r="Y642" s="11"/>
    </row>
    <row r="643">
      <c r="A643" s="7" t="str">
        <f t="shared" si="1"/>
        <v>TPUSC7096U</v>
      </c>
      <c r="B643" s="2" t="s">
        <v>276</v>
      </c>
      <c r="C643" s="7" t="s">
        <v>3146</v>
      </c>
      <c r="D643" s="7" t="str">
        <f t="shared" si="2"/>
        <v>300x250 </v>
      </c>
      <c r="E643" s="2" t="s">
        <v>278</v>
      </c>
      <c r="F643" s="2" t="s">
        <v>28</v>
      </c>
      <c r="G643" s="8" t="s">
        <v>279</v>
      </c>
      <c r="H643" s="2" t="s">
        <v>62</v>
      </c>
      <c r="I643" s="2" t="s">
        <v>53</v>
      </c>
      <c r="J643" s="2">
        <v>25206.0</v>
      </c>
      <c r="K643" s="2">
        <v>75.0</v>
      </c>
      <c r="L643" s="2">
        <v>3588.0</v>
      </c>
      <c r="M643" s="2">
        <v>23556.0</v>
      </c>
      <c r="N643" s="2">
        <v>19.0</v>
      </c>
      <c r="O643" s="3">
        <v>6846.356434</v>
      </c>
      <c r="P643" s="7" t="str">
        <f>VLOOKUP(A643,'New Data'!A:E,2,FALSE)</f>
        <v>Female</v>
      </c>
      <c r="Q643" s="7">
        <f>VLOOKUP(A643,'New Data'!A:E,3,FALSE)</f>
        <v>29</v>
      </c>
      <c r="R643" s="7" t="str">
        <f>VLOOKUP(A643,'New Data'!A:E,4,FALSE)</f>
        <v>Florida</v>
      </c>
      <c r="S643" s="9">
        <f>VLOOKUP(A643,'New Data'!A:E,5,FALSE)</f>
        <v>45080</v>
      </c>
      <c r="T643" s="10">
        <f t="shared" si="3"/>
        <v>360.3345492</v>
      </c>
      <c r="U643" s="11">
        <f t="shared" si="4"/>
        <v>0.002975482028</v>
      </c>
      <c r="V643" s="12">
        <f t="shared" si="5"/>
        <v>91.28475245</v>
      </c>
      <c r="W643" s="10">
        <f t="shared" si="6"/>
        <v>271.6161404</v>
      </c>
      <c r="X643" s="11">
        <f t="shared" si="7"/>
        <v>0.2533333333</v>
      </c>
      <c r="Y643" s="11"/>
    </row>
    <row r="644">
      <c r="A644" s="7" t="str">
        <f t="shared" si="1"/>
        <v>SEAXG5752L</v>
      </c>
      <c r="B644" s="2" t="s">
        <v>272</v>
      </c>
      <c r="C644" s="7" t="s">
        <v>3147</v>
      </c>
      <c r="D644" s="7" t="str">
        <f t="shared" si="2"/>
        <v>320x50 </v>
      </c>
      <c r="E644" s="2" t="s">
        <v>274</v>
      </c>
      <c r="F644" s="2" t="s">
        <v>66</v>
      </c>
      <c r="G644" s="8" t="s">
        <v>275</v>
      </c>
      <c r="H644" s="2" t="s">
        <v>212</v>
      </c>
      <c r="I644" s="2" t="s">
        <v>31</v>
      </c>
      <c r="J644" s="2">
        <v>19826.0</v>
      </c>
      <c r="K644" s="2">
        <v>39.0</v>
      </c>
      <c r="L644" s="2">
        <v>6511.0</v>
      </c>
      <c r="M644" s="2">
        <v>15752.0</v>
      </c>
      <c r="N644" s="2">
        <v>10.0</v>
      </c>
      <c r="O644" s="3">
        <v>1447.873298</v>
      </c>
      <c r="P644" s="7" t="str">
        <f>VLOOKUP(A644,'New Data'!A:E,2,FALSE)</f>
        <v>Female</v>
      </c>
      <c r="Q644" s="7">
        <f>VLOOKUP(A644,'New Data'!A:E,3,FALSE)</f>
        <v>60</v>
      </c>
      <c r="R644" s="7" t="str">
        <f>VLOOKUP(A644,'New Data'!A:E,4,FALSE)</f>
        <v>Ohio</v>
      </c>
      <c r="S644" s="9">
        <f>VLOOKUP(A644,'New Data'!A:E,5,FALSE)</f>
        <v>45234</v>
      </c>
      <c r="T644" s="10">
        <f t="shared" si="3"/>
        <v>144.7873298</v>
      </c>
      <c r="U644" s="11">
        <f t="shared" si="4"/>
        <v>0.001967113891</v>
      </c>
      <c r="V644" s="12">
        <f t="shared" si="5"/>
        <v>37.12495636</v>
      </c>
      <c r="W644" s="10">
        <f t="shared" si="6"/>
        <v>73.02901735</v>
      </c>
      <c r="X644" s="11">
        <f t="shared" si="7"/>
        <v>0.2564102564</v>
      </c>
      <c r="Y644" s="11"/>
    </row>
    <row r="645">
      <c r="A645" s="7" t="str">
        <f t="shared" si="1"/>
        <v>ULCVE1524T</v>
      </c>
      <c r="B645" s="2" t="s">
        <v>268</v>
      </c>
      <c r="C645" s="7" t="s">
        <v>3138</v>
      </c>
      <c r="D645" s="7" t="str">
        <f t="shared" si="2"/>
        <v>320x50 </v>
      </c>
      <c r="E645" s="2" t="s">
        <v>270</v>
      </c>
      <c r="F645" s="2" t="s">
        <v>41</v>
      </c>
      <c r="G645" s="8" t="s">
        <v>271</v>
      </c>
      <c r="H645" s="2" t="s">
        <v>62</v>
      </c>
      <c r="I645" s="2" t="s">
        <v>31</v>
      </c>
      <c r="J645" s="2">
        <v>14181.0</v>
      </c>
      <c r="K645" s="2">
        <v>65.0</v>
      </c>
      <c r="L645" s="2">
        <v>7106.0</v>
      </c>
      <c r="M645" s="2">
        <v>13189.0</v>
      </c>
      <c r="N645" s="2">
        <v>17.0</v>
      </c>
      <c r="O645" s="3">
        <v>2912.467156</v>
      </c>
      <c r="P645" s="7" t="str">
        <f>VLOOKUP(A645,'New Data'!A:E,2,FALSE)</f>
        <v>Male</v>
      </c>
      <c r="Q645" s="7">
        <f>VLOOKUP(A645,'New Data'!A:E,3,FALSE)</f>
        <v>59</v>
      </c>
      <c r="R645" s="7" t="str">
        <f>VLOOKUP(A645,'New Data'!A:E,4,FALSE)</f>
        <v>Vermont</v>
      </c>
      <c r="S645" s="9">
        <f>VLOOKUP(A645,'New Data'!A:E,5,FALSE)</f>
        <v>44947</v>
      </c>
      <c r="T645" s="10">
        <f t="shared" si="3"/>
        <v>171.3215974</v>
      </c>
      <c r="U645" s="11">
        <f t="shared" si="4"/>
        <v>0.004583597772</v>
      </c>
      <c r="V645" s="12">
        <f t="shared" si="5"/>
        <v>44.80718702</v>
      </c>
      <c r="W645" s="10">
        <f t="shared" si="6"/>
        <v>205.3781226</v>
      </c>
      <c r="X645" s="11">
        <f t="shared" si="7"/>
        <v>0.2615384615</v>
      </c>
      <c r="Y645" s="11"/>
    </row>
    <row r="646">
      <c r="A646" s="7" t="str">
        <f t="shared" si="1"/>
        <v>XWYIT9866J</v>
      </c>
      <c r="B646" s="2" t="s">
        <v>264</v>
      </c>
      <c r="C646" s="7" t="s">
        <v>3137</v>
      </c>
      <c r="D646" s="7" t="str">
        <f t="shared" si="2"/>
        <v>300x250 </v>
      </c>
      <c r="E646" s="2" t="s">
        <v>266</v>
      </c>
      <c r="F646" s="2" t="s">
        <v>28</v>
      </c>
      <c r="G646" s="8" t="s">
        <v>267</v>
      </c>
      <c r="H646" s="2" t="s">
        <v>30</v>
      </c>
      <c r="I646" s="2" t="s">
        <v>31</v>
      </c>
      <c r="J646" s="2">
        <v>7628.0</v>
      </c>
      <c r="K646" s="2">
        <v>19.0</v>
      </c>
      <c r="L646" s="2">
        <v>5048.0</v>
      </c>
      <c r="M646" s="2">
        <v>7154.0</v>
      </c>
      <c r="N646" s="2">
        <v>5.0</v>
      </c>
      <c r="O646" s="3">
        <v>6684.062804</v>
      </c>
      <c r="P646" s="7" t="str">
        <f>VLOOKUP(A646,'New Data'!A:E,2,FALSE)</f>
        <v>Female</v>
      </c>
      <c r="Q646" s="7">
        <f>VLOOKUP(A646,'New Data'!A:E,3,FALSE)</f>
        <v>53</v>
      </c>
      <c r="R646" s="7" t="str">
        <f>VLOOKUP(A646,'New Data'!A:E,4,FALSE)</f>
        <v>Utah</v>
      </c>
      <c r="S646" s="9">
        <f>VLOOKUP(A646,'New Data'!A:E,5,FALSE)</f>
        <v>45428</v>
      </c>
      <c r="T646" s="10">
        <f t="shared" si="3"/>
        <v>1336.812561</v>
      </c>
      <c r="U646" s="11">
        <f t="shared" si="4"/>
        <v>0.002490823283</v>
      </c>
      <c r="V646" s="12">
        <f t="shared" si="5"/>
        <v>351.7927792</v>
      </c>
      <c r="W646" s="10">
        <f t="shared" si="6"/>
        <v>876.253645</v>
      </c>
      <c r="X646" s="11">
        <f t="shared" si="7"/>
        <v>0.2631578947</v>
      </c>
      <c r="Y646" s="11"/>
    </row>
    <row r="647">
      <c r="A647" s="7" t="str">
        <f t="shared" si="1"/>
        <v>SLPEF4433Z</v>
      </c>
      <c r="B647" s="2" t="s">
        <v>260</v>
      </c>
      <c r="C647" s="2" t="s">
        <v>3130</v>
      </c>
      <c r="D647" s="7" t="str">
        <f t="shared" si="2"/>
        <v>300x250 </v>
      </c>
      <c r="E647" s="2" t="s">
        <v>262</v>
      </c>
      <c r="F647" s="2" t="s">
        <v>28</v>
      </c>
      <c r="G647" s="8" t="s">
        <v>263</v>
      </c>
      <c r="H647" s="2" t="s">
        <v>239</v>
      </c>
      <c r="I647" s="2" t="s">
        <v>53</v>
      </c>
      <c r="J647" s="2">
        <v>30460.0</v>
      </c>
      <c r="K647" s="2">
        <v>95.0</v>
      </c>
      <c r="L647" s="2">
        <v>21830.0</v>
      </c>
      <c r="M647" s="2">
        <v>27750.0</v>
      </c>
      <c r="N647" s="2">
        <v>25.0</v>
      </c>
      <c r="O647" s="3">
        <v>6643.966542</v>
      </c>
      <c r="P647" s="7" t="str">
        <f>VLOOKUP(A647,'New Data'!A:E,2,FALSE)</f>
        <v>Male</v>
      </c>
      <c r="Q647" s="7">
        <f>VLOOKUP(A647,'New Data'!A:E,3,FALSE)</f>
        <v>63</v>
      </c>
      <c r="R647" s="7" t="str">
        <f>VLOOKUP(A647,'New Data'!A:E,4,FALSE)</f>
        <v>California</v>
      </c>
      <c r="S647" s="9">
        <f>VLOOKUP(A647,'New Data'!A:E,5,FALSE)</f>
        <v>45150</v>
      </c>
      <c r="T647" s="10">
        <f t="shared" si="3"/>
        <v>265.7586617</v>
      </c>
      <c r="U647" s="11">
        <f t="shared" si="4"/>
        <v>0.003118844386</v>
      </c>
      <c r="V647" s="12">
        <f t="shared" si="5"/>
        <v>69.93648992</v>
      </c>
      <c r="W647" s="10">
        <f t="shared" si="6"/>
        <v>218.121029</v>
      </c>
      <c r="X647" s="11">
        <f t="shared" si="7"/>
        <v>0.2631578947</v>
      </c>
      <c r="Y647" s="11"/>
    </row>
    <row r="648">
      <c r="A648" s="7" t="str">
        <f t="shared" si="1"/>
        <v>YTVZF7096N</v>
      </c>
      <c r="B648" s="2" t="s">
        <v>256</v>
      </c>
      <c r="C648" s="26" t="s">
        <v>3129</v>
      </c>
      <c r="D648" s="7" t="str">
        <f t="shared" si="2"/>
        <v>300x250 </v>
      </c>
      <c r="E648" s="2" t="s">
        <v>258</v>
      </c>
      <c r="F648" s="2" t="s">
        <v>28</v>
      </c>
      <c r="G648" s="8" t="s">
        <v>259</v>
      </c>
      <c r="H648" s="2" t="s">
        <v>48</v>
      </c>
      <c r="I648" s="2" t="s">
        <v>31</v>
      </c>
      <c r="J648" s="2">
        <v>12092.0</v>
      </c>
      <c r="K648" s="2">
        <v>30.0</v>
      </c>
      <c r="L648" s="2">
        <v>2042.0</v>
      </c>
      <c r="M648" s="2">
        <v>10315.0</v>
      </c>
      <c r="N648" s="2">
        <v>8.0</v>
      </c>
      <c r="O648" s="3">
        <v>6245.134793</v>
      </c>
      <c r="P648" s="7" t="str">
        <f>VLOOKUP(A648,'New Data'!A:E,2,FALSE)</f>
        <v>Male</v>
      </c>
      <c r="Q648" s="7">
        <f>VLOOKUP(A648,'New Data'!A:E,3,FALSE)</f>
        <v>41</v>
      </c>
      <c r="R648" s="7" t="str">
        <f>VLOOKUP(A648,'New Data'!A:E,4,FALSE)</f>
        <v>Hawaii</v>
      </c>
      <c r="S648" s="9">
        <f>VLOOKUP(A648,'New Data'!A:E,5,FALSE)</f>
        <v>44938</v>
      </c>
      <c r="T648" s="10">
        <f t="shared" si="3"/>
        <v>780.6418491</v>
      </c>
      <c r="U648" s="11">
        <f t="shared" si="4"/>
        <v>0.00248097916</v>
      </c>
      <c r="V648" s="12">
        <f t="shared" si="5"/>
        <v>208.1711598</v>
      </c>
      <c r="W648" s="10">
        <f t="shared" si="6"/>
        <v>516.468309</v>
      </c>
      <c r="X648" s="11">
        <f t="shared" si="7"/>
        <v>0.2666666667</v>
      </c>
      <c r="Y648" s="11"/>
    </row>
    <row r="649">
      <c r="A649" s="7" t="str">
        <f t="shared" si="1"/>
        <v>EWNTA2102E</v>
      </c>
      <c r="B649" s="2" t="s">
        <v>252</v>
      </c>
      <c r="C649" s="7" t="s">
        <v>3150</v>
      </c>
      <c r="D649" s="7" t="str">
        <f t="shared" si="2"/>
        <v>300x250 </v>
      </c>
      <c r="E649" s="2" t="s">
        <v>254</v>
      </c>
      <c r="F649" s="2" t="s">
        <v>28</v>
      </c>
      <c r="G649" s="8" t="s">
        <v>255</v>
      </c>
      <c r="H649" s="2" t="s">
        <v>212</v>
      </c>
      <c r="I649" s="2" t="s">
        <v>53</v>
      </c>
      <c r="J649" s="2">
        <v>16325.0</v>
      </c>
      <c r="K649" s="2">
        <v>78.0</v>
      </c>
      <c r="L649" s="2">
        <v>9558.0</v>
      </c>
      <c r="M649" s="2">
        <v>15426.0</v>
      </c>
      <c r="N649" s="2">
        <v>21.0</v>
      </c>
      <c r="O649" s="3">
        <v>1814.098581</v>
      </c>
      <c r="P649" s="7" t="str">
        <f>VLOOKUP(A649,'New Data'!A:E,2,FALSE)</f>
        <v>Female</v>
      </c>
      <c r="Q649" s="7">
        <f>VLOOKUP(A649,'New Data'!A:E,3,FALSE)</f>
        <v>27</v>
      </c>
      <c r="R649" s="7" t="str">
        <f>VLOOKUP(A649,'New Data'!A:E,4,FALSE)</f>
        <v>Indiana</v>
      </c>
      <c r="S649" s="9">
        <f>VLOOKUP(A649,'New Data'!A:E,5,FALSE)</f>
        <v>44945</v>
      </c>
      <c r="T649" s="10">
        <f t="shared" si="3"/>
        <v>86.38564671</v>
      </c>
      <c r="U649" s="11">
        <f t="shared" si="4"/>
        <v>0.004777947933</v>
      </c>
      <c r="V649" s="12">
        <f t="shared" si="5"/>
        <v>23.25767412</v>
      </c>
      <c r="W649" s="10">
        <f t="shared" si="6"/>
        <v>111.123956</v>
      </c>
      <c r="X649" s="11">
        <f t="shared" si="7"/>
        <v>0.2692307692</v>
      </c>
      <c r="Y649" s="11"/>
    </row>
    <row r="650">
      <c r="A650" s="7" t="str">
        <f t="shared" si="1"/>
        <v>DLRVS3201A</v>
      </c>
      <c r="B650" s="2" t="s">
        <v>248</v>
      </c>
      <c r="C650" s="2" t="s">
        <v>923</v>
      </c>
      <c r="D650" s="7" t="str">
        <f t="shared" si="2"/>
        <v>300x250 </v>
      </c>
      <c r="E650" s="2" t="s">
        <v>250</v>
      </c>
      <c r="F650" s="2" t="s">
        <v>28</v>
      </c>
      <c r="G650" s="8" t="s">
        <v>251</v>
      </c>
      <c r="H650" s="2" t="s">
        <v>48</v>
      </c>
      <c r="I650" s="2" t="s">
        <v>43</v>
      </c>
      <c r="J650" s="2">
        <v>18028.0</v>
      </c>
      <c r="K650" s="2">
        <v>89.0</v>
      </c>
      <c r="L650" s="2">
        <v>1851.0</v>
      </c>
      <c r="M650" s="2">
        <v>14926.0</v>
      </c>
      <c r="N650" s="2">
        <v>24.0</v>
      </c>
      <c r="O650" s="3">
        <v>1572.24171</v>
      </c>
      <c r="P650" s="7" t="str">
        <f>VLOOKUP(A650,'New Data'!A:E,2,FALSE)</f>
        <v>Male</v>
      </c>
      <c r="Q650" s="7">
        <f>VLOOKUP(A650,'New Data'!A:E,3,FALSE)</f>
        <v>20</v>
      </c>
      <c r="R650" s="7" t="str">
        <f>VLOOKUP(A650,'New Data'!A:E,4,FALSE)</f>
        <v>Virginia</v>
      </c>
      <c r="S650" s="9">
        <f>VLOOKUP(A650,'New Data'!A:E,5,FALSE)</f>
        <v>45531</v>
      </c>
      <c r="T650" s="10">
        <f t="shared" si="3"/>
        <v>65.51007125</v>
      </c>
      <c r="U650" s="11">
        <f t="shared" si="4"/>
        <v>0.004936765032</v>
      </c>
      <c r="V650" s="12">
        <f t="shared" si="5"/>
        <v>17.66563719</v>
      </c>
      <c r="W650" s="10">
        <f t="shared" si="6"/>
        <v>87.21109996</v>
      </c>
      <c r="X650" s="11">
        <f t="shared" si="7"/>
        <v>0.2696629213</v>
      </c>
      <c r="Y650" s="11"/>
    </row>
    <row r="651">
      <c r="A651" s="7" t="str">
        <f t="shared" si="1"/>
        <v>TSZTZ3446D</v>
      </c>
      <c r="B651" s="2" t="s">
        <v>244</v>
      </c>
      <c r="C651" s="26" t="s">
        <v>3129</v>
      </c>
      <c r="D651" s="7" t="str">
        <f t="shared" si="2"/>
        <v>320x50 </v>
      </c>
      <c r="E651" s="2" t="s">
        <v>246</v>
      </c>
      <c r="F651" s="2" t="s">
        <v>41</v>
      </c>
      <c r="G651" s="8" t="s">
        <v>247</v>
      </c>
      <c r="H651" s="2" t="s">
        <v>62</v>
      </c>
      <c r="I651" s="2" t="s">
        <v>31</v>
      </c>
      <c r="J651" s="2">
        <v>14489.0</v>
      </c>
      <c r="K651" s="2">
        <v>37.0</v>
      </c>
      <c r="L651" s="2">
        <v>12453.0</v>
      </c>
      <c r="M651" s="2">
        <v>13873.0</v>
      </c>
      <c r="N651" s="2">
        <v>10.0</v>
      </c>
      <c r="O651" s="3">
        <v>6195.840734</v>
      </c>
      <c r="P651" s="7" t="str">
        <f>VLOOKUP(A651,'New Data'!A:E,2,FALSE)</f>
        <v>Female</v>
      </c>
      <c r="Q651" s="7">
        <f>VLOOKUP(A651,'New Data'!A:E,3,FALSE)</f>
        <v>62</v>
      </c>
      <c r="R651" s="7" t="str">
        <f>VLOOKUP(A651,'New Data'!A:E,4,FALSE)</f>
        <v>Texas</v>
      </c>
      <c r="S651" s="9">
        <f>VLOOKUP(A651,'New Data'!A:E,5,FALSE)</f>
        <v>45021</v>
      </c>
      <c r="T651" s="10">
        <f t="shared" si="3"/>
        <v>619.5840734</v>
      </c>
      <c r="U651" s="11">
        <f t="shared" si="4"/>
        <v>0.002553661398</v>
      </c>
      <c r="V651" s="12">
        <f t="shared" si="5"/>
        <v>167.455155</v>
      </c>
      <c r="W651" s="10">
        <f t="shared" si="6"/>
        <v>427.6237652</v>
      </c>
      <c r="X651" s="11">
        <f t="shared" si="7"/>
        <v>0.2702702703</v>
      </c>
      <c r="Y651" s="11"/>
    </row>
    <row r="652">
      <c r="A652" s="7" t="str">
        <f t="shared" si="1"/>
        <v>KULXK2417O</v>
      </c>
      <c r="B652" s="2" t="s">
        <v>240</v>
      </c>
      <c r="C652" s="7" t="s">
        <v>3147</v>
      </c>
      <c r="D652" s="7" t="str">
        <f t="shared" si="2"/>
        <v>320x50 </v>
      </c>
      <c r="E652" s="2" t="s">
        <v>242</v>
      </c>
      <c r="F652" s="2" t="s">
        <v>28</v>
      </c>
      <c r="G652" s="8" t="s">
        <v>243</v>
      </c>
      <c r="H652" s="2" t="s">
        <v>30</v>
      </c>
      <c r="I652" s="2" t="s">
        <v>31</v>
      </c>
      <c r="J652" s="2">
        <v>29393.0</v>
      </c>
      <c r="K652" s="2">
        <v>70.0</v>
      </c>
      <c r="L652" s="2">
        <v>3277.0</v>
      </c>
      <c r="M652" s="2">
        <v>25959.0</v>
      </c>
      <c r="N652" s="2">
        <v>19.0</v>
      </c>
      <c r="O652" s="3">
        <v>2120.757698</v>
      </c>
      <c r="P652" s="7" t="str">
        <f>VLOOKUP(A652,'New Data'!A:E,2,FALSE)</f>
        <v>Female</v>
      </c>
      <c r="Q652" s="7">
        <f>VLOOKUP(A652,'New Data'!A:E,3,FALSE)</f>
        <v>25</v>
      </c>
      <c r="R652" s="7" t="str">
        <f>VLOOKUP(A652,'New Data'!A:E,4,FALSE)</f>
        <v>Georgia</v>
      </c>
      <c r="S652" s="9">
        <f>VLOOKUP(A652,'New Data'!A:E,5,FALSE)</f>
        <v>45236</v>
      </c>
      <c r="T652" s="10">
        <f t="shared" si="3"/>
        <v>111.6188262</v>
      </c>
      <c r="U652" s="11">
        <f t="shared" si="4"/>
        <v>0.002381519409</v>
      </c>
      <c r="V652" s="12">
        <f t="shared" si="5"/>
        <v>30.29653854</v>
      </c>
      <c r="W652" s="10">
        <f t="shared" si="6"/>
        <v>72.15179458</v>
      </c>
      <c r="X652" s="11">
        <f t="shared" si="7"/>
        <v>0.2714285714</v>
      </c>
      <c r="Y652" s="11"/>
    </row>
    <row r="653">
      <c r="A653" s="7" t="str">
        <f t="shared" si="1"/>
        <v>JNBOH4462V</v>
      </c>
      <c r="B653" s="2" t="s">
        <v>235</v>
      </c>
      <c r="C653" s="7" t="s">
        <v>3135</v>
      </c>
      <c r="D653" s="7" t="str">
        <f t="shared" si="2"/>
        <v>320x50 </v>
      </c>
      <c r="E653" s="2" t="s">
        <v>237</v>
      </c>
      <c r="F653" s="2" t="s">
        <v>41</v>
      </c>
      <c r="G653" s="8" t="s">
        <v>238</v>
      </c>
      <c r="H653" s="2" t="s">
        <v>239</v>
      </c>
      <c r="I653" s="2" t="s">
        <v>31</v>
      </c>
      <c r="J653" s="2">
        <v>19334.0</v>
      </c>
      <c r="K653" s="2">
        <v>40.0</v>
      </c>
      <c r="L653" s="2">
        <v>8673.0</v>
      </c>
      <c r="M653" s="2">
        <v>18578.0</v>
      </c>
      <c r="N653" s="2">
        <v>11.0</v>
      </c>
      <c r="O653" s="3">
        <v>7292.135059</v>
      </c>
      <c r="P653" s="7" t="str">
        <f>VLOOKUP(A653,'New Data'!A:E,2,FALSE)</f>
        <v>Female</v>
      </c>
      <c r="Q653" s="7">
        <f>VLOOKUP(A653,'New Data'!A:E,3,FALSE)</f>
        <v>24</v>
      </c>
      <c r="R653" s="7" t="str">
        <f>VLOOKUP(A653,'New Data'!A:E,4,FALSE)</f>
        <v>New York</v>
      </c>
      <c r="S653" s="9">
        <f>VLOOKUP(A653,'New Data'!A:E,5,FALSE)</f>
        <v>45352</v>
      </c>
      <c r="T653" s="10">
        <f t="shared" si="3"/>
        <v>662.921369</v>
      </c>
      <c r="U653" s="11">
        <f t="shared" si="4"/>
        <v>0.002068894176</v>
      </c>
      <c r="V653" s="12">
        <f t="shared" si="5"/>
        <v>182.3033765</v>
      </c>
      <c r="W653" s="10">
        <f t="shared" si="6"/>
        <v>377.1663939</v>
      </c>
      <c r="X653" s="11">
        <f t="shared" si="7"/>
        <v>0.275</v>
      </c>
      <c r="Y653" s="11"/>
    </row>
    <row r="654">
      <c r="A654" s="7" t="str">
        <f t="shared" si="1"/>
        <v>EZLPP1861T</v>
      </c>
      <c r="B654" s="2" t="s">
        <v>231</v>
      </c>
      <c r="C654" s="7" t="s">
        <v>3129</v>
      </c>
      <c r="D654" s="7" t="str">
        <f t="shared" si="2"/>
        <v>320x50 </v>
      </c>
      <c r="E654" s="2" t="s">
        <v>233</v>
      </c>
      <c r="F654" s="2" t="s">
        <v>36</v>
      </c>
      <c r="G654" s="8" t="s">
        <v>151</v>
      </c>
      <c r="H654" s="2" t="s">
        <v>234</v>
      </c>
      <c r="I654" s="2" t="s">
        <v>31</v>
      </c>
      <c r="J654" s="2">
        <v>134847.0</v>
      </c>
      <c r="K654" s="2">
        <v>450.0</v>
      </c>
      <c r="L654" s="2">
        <v>104268.0</v>
      </c>
      <c r="M654" s="2">
        <v>128470.0</v>
      </c>
      <c r="N654" s="2">
        <v>125.0</v>
      </c>
      <c r="O654" s="3">
        <v>6040.595578</v>
      </c>
      <c r="P654" s="7" t="str">
        <f>VLOOKUP(A654,'New Data'!A:E,2,FALSE)</f>
        <v>Female</v>
      </c>
      <c r="Q654" s="7">
        <f>VLOOKUP(A654,'New Data'!A:E,3,FALSE)</f>
        <v>38</v>
      </c>
      <c r="R654" s="7" t="str">
        <f>VLOOKUP(A654,'New Data'!A:E,4,FALSE)</f>
        <v>Colorado</v>
      </c>
      <c r="S654" s="9">
        <f>VLOOKUP(A654,'New Data'!A:E,5,FALSE)</f>
        <v>45489</v>
      </c>
      <c r="T654" s="10">
        <f t="shared" si="3"/>
        <v>48.32476462</v>
      </c>
      <c r="U654" s="11">
        <f t="shared" si="4"/>
        <v>0.003337115397</v>
      </c>
      <c r="V654" s="12">
        <f t="shared" si="5"/>
        <v>13.42354573</v>
      </c>
      <c r="W654" s="10">
        <f t="shared" si="6"/>
        <v>44.79592114</v>
      </c>
      <c r="X654" s="11">
        <f t="shared" si="7"/>
        <v>0.2777777778</v>
      </c>
      <c r="Y654" s="11"/>
    </row>
    <row r="655">
      <c r="A655" s="7" t="str">
        <f t="shared" si="1"/>
        <v>DVSKS0893I</v>
      </c>
      <c r="B655" s="2" t="s">
        <v>228</v>
      </c>
      <c r="C655" s="7" t="s">
        <v>3160</v>
      </c>
      <c r="D655" s="7" t="str">
        <f t="shared" si="2"/>
        <v>320x50 </v>
      </c>
      <c r="E655" s="2" t="s">
        <v>230</v>
      </c>
      <c r="F655" s="2" t="s">
        <v>66</v>
      </c>
      <c r="G655" s="8" t="s">
        <v>93</v>
      </c>
      <c r="H655" s="2" t="s">
        <v>30</v>
      </c>
      <c r="I655" s="2" t="s">
        <v>31</v>
      </c>
      <c r="J655" s="2">
        <v>22690.0</v>
      </c>
      <c r="K655" s="2">
        <v>68.0</v>
      </c>
      <c r="L655" s="2">
        <v>10212.0</v>
      </c>
      <c r="M655" s="2">
        <v>19934.0</v>
      </c>
      <c r="N655" s="2">
        <v>19.0</v>
      </c>
      <c r="O655" s="3">
        <v>7210.686506</v>
      </c>
      <c r="P655" s="7" t="str">
        <f>VLOOKUP(A655,'New Data'!A:E,2,FALSE)</f>
        <v>Female</v>
      </c>
      <c r="Q655" s="7">
        <f>VLOOKUP(A655,'New Data'!A:E,3,FALSE)</f>
        <v>31</v>
      </c>
      <c r="R655" s="7" t="str">
        <f>VLOOKUP(A655,'New Data'!A:E,4,FALSE)</f>
        <v>Maine</v>
      </c>
      <c r="S655" s="9">
        <f>VLOOKUP(A655,'New Data'!A:E,5,FALSE)</f>
        <v>45109</v>
      </c>
      <c r="T655" s="10">
        <f t="shared" si="3"/>
        <v>379.5098161</v>
      </c>
      <c r="U655" s="11">
        <f t="shared" si="4"/>
        <v>0.002996914941</v>
      </c>
      <c r="V655" s="12">
        <f t="shared" si="5"/>
        <v>106.0395074</v>
      </c>
      <c r="W655" s="10">
        <f t="shared" si="6"/>
        <v>317.7913841</v>
      </c>
      <c r="X655" s="11">
        <f t="shared" si="7"/>
        <v>0.2794117647</v>
      </c>
      <c r="Y655" s="11"/>
    </row>
    <row r="656">
      <c r="A656" s="7" t="str">
        <f t="shared" si="1"/>
        <v>HXCRN4463P</v>
      </c>
      <c r="B656" s="2" t="s">
        <v>221</v>
      </c>
      <c r="C656" s="7" t="s">
        <v>3129</v>
      </c>
      <c r="D656" s="7" t="str">
        <f t="shared" si="2"/>
        <v>300x250 </v>
      </c>
      <c r="E656" s="2" t="s">
        <v>223</v>
      </c>
      <c r="F656" s="2" t="s">
        <v>66</v>
      </c>
      <c r="G656" s="8" t="s">
        <v>114</v>
      </c>
      <c r="H656" s="2" t="s">
        <v>89</v>
      </c>
      <c r="I656" s="2" t="s">
        <v>53</v>
      </c>
      <c r="J656" s="2">
        <v>16978.0</v>
      </c>
      <c r="K656" s="2">
        <v>30.0</v>
      </c>
      <c r="L656" s="2">
        <v>8367.0</v>
      </c>
      <c r="M656" s="2">
        <v>15731.0</v>
      </c>
      <c r="N656" s="2">
        <v>9.0</v>
      </c>
      <c r="O656" s="3">
        <v>5886.071146</v>
      </c>
      <c r="P656" s="7" t="str">
        <f>VLOOKUP(A656,'New Data'!A:E,2,FALSE)</f>
        <v>Female</v>
      </c>
      <c r="Q656" s="7">
        <f>VLOOKUP(A656,'New Data'!A:E,3,FALSE)</f>
        <v>31</v>
      </c>
      <c r="R656" s="7" t="str">
        <f>VLOOKUP(A656,'New Data'!A:E,4,FALSE)</f>
        <v>Illinois</v>
      </c>
      <c r="S656" s="9">
        <f>VLOOKUP(A656,'New Data'!A:E,5,FALSE)</f>
        <v>45526</v>
      </c>
      <c r="T656" s="10">
        <f t="shared" si="3"/>
        <v>654.0079051</v>
      </c>
      <c r="U656" s="11">
        <f t="shared" si="4"/>
        <v>0.001766992579</v>
      </c>
      <c r="V656" s="12">
        <f t="shared" si="5"/>
        <v>196.2023715</v>
      </c>
      <c r="W656" s="10">
        <f t="shared" si="6"/>
        <v>346.6881344</v>
      </c>
      <c r="X656" s="11">
        <f t="shared" si="7"/>
        <v>0.3</v>
      </c>
      <c r="Y656" s="11"/>
    </row>
    <row r="657">
      <c r="A657" s="7" t="str">
        <f t="shared" si="1"/>
        <v>DLXOX1644U</v>
      </c>
      <c r="B657" s="2" t="s">
        <v>224</v>
      </c>
      <c r="C657" s="7" t="s">
        <v>3152</v>
      </c>
      <c r="D657" s="7" t="str">
        <f t="shared" si="2"/>
        <v>320x50 </v>
      </c>
      <c r="E657" s="2" t="s">
        <v>226</v>
      </c>
      <c r="F657" s="2" t="s">
        <v>41</v>
      </c>
      <c r="G657" s="8" t="s">
        <v>227</v>
      </c>
      <c r="H657" s="2" t="s">
        <v>48</v>
      </c>
      <c r="I657" s="2" t="s">
        <v>31</v>
      </c>
      <c r="J657" s="2">
        <v>14917.0</v>
      </c>
      <c r="K657" s="2">
        <v>10.0</v>
      </c>
      <c r="L657" s="2">
        <v>3065.0</v>
      </c>
      <c r="M657" s="2">
        <v>13109.0</v>
      </c>
      <c r="N657" s="2">
        <v>3.0</v>
      </c>
      <c r="O657" s="3">
        <v>1583.537104</v>
      </c>
      <c r="P657" s="7" t="str">
        <f>VLOOKUP(A657,'New Data'!A:E,2,FALSE)</f>
        <v>Female</v>
      </c>
      <c r="Q657" s="7">
        <f>VLOOKUP(A657,'New Data'!A:E,3,FALSE)</f>
        <v>43</v>
      </c>
      <c r="R657" s="7" t="str">
        <f>VLOOKUP(A657,'New Data'!A:E,4,FALSE)</f>
        <v>Maryland</v>
      </c>
      <c r="S657" s="9">
        <f>VLOOKUP(A657,'New Data'!A:E,5,FALSE)</f>
        <v>45453</v>
      </c>
      <c r="T657" s="10">
        <f t="shared" si="3"/>
        <v>527.8457013</v>
      </c>
      <c r="U657" s="11">
        <f t="shared" si="4"/>
        <v>0.000670376081</v>
      </c>
      <c r="V657" s="12">
        <f t="shared" si="5"/>
        <v>158.3537104</v>
      </c>
      <c r="W657" s="10">
        <f t="shared" si="6"/>
        <v>106.1565398</v>
      </c>
      <c r="X657" s="11">
        <f t="shared" si="7"/>
        <v>0.3</v>
      </c>
      <c r="Y657" s="11"/>
    </row>
    <row r="658">
      <c r="A658" s="7" t="str">
        <f t="shared" si="1"/>
        <v>IBKUG9489W</v>
      </c>
      <c r="B658" s="2" t="s">
        <v>216</v>
      </c>
      <c r="C658" s="7" t="s">
        <v>3135</v>
      </c>
      <c r="D658" s="7" t="str">
        <f t="shared" si="2"/>
        <v>300x250 </v>
      </c>
      <c r="E658" s="2" t="s">
        <v>218</v>
      </c>
      <c r="F658" s="2" t="s">
        <v>36</v>
      </c>
      <c r="G658" s="8" t="s">
        <v>219</v>
      </c>
      <c r="H658" s="2" t="s">
        <v>220</v>
      </c>
      <c r="I658" s="2" t="s">
        <v>43</v>
      </c>
      <c r="J658" s="2">
        <v>10066.0</v>
      </c>
      <c r="K658" s="2">
        <v>63.0</v>
      </c>
      <c r="L658" s="2">
        <v>6978.0</v>
      </c>
      <c r="M658" s="2">
        <v>9369.0</v>
      </c>
      <c r="N658" s="2">
        <v>19.0</v>
      </c>
      <c r="O658" s="3">
        <v>6879.587097</v>
      </c>
      <c r="P658" s="7" t="str">
        <f>VLOOKUP(A658,'New Data'!A:E,2,FALSE)</f>
        <v>Female</v>
      </c>
      <c r="Q658" s="7">
        <f>VLOOKUP(A658,'New Data'!A:E,3,FALSE)</f>
        <v>34</v>
      </c>
      <c r="R658" s="7" t="str">
        <f>VLOOKUP(A658,'New Data'!A:E,4,FALSE)</f>
        <v>Wyoming</v>
      </c>
      <c r="S658" s="9">
        <f>VLOOKUP(A658,'New Data'!A:E,5,FALSE)</f>
        <v>45114</v>
      </c>
      <c r="T658" s="10">
        <f t="shared" si="3"/>
        <v>362.0835314</v>
      </c>
      <c r="U658" s="11">
        <f t="shared" si="4"/>
        <v>0.006258692629</v>
      </c>
      <c r="V658" s="12">
        <f t="shared" si="5"/>
        <v>109.1997952</v>
      </c>
      <c r="W658" s="10">
        <f t="shared" si="6"/>
        <v>683.4479532</v>
      </c>
      <c r="X658" s="11">
        <f t="shared" si="7"/>
        <v>0.3015873016</v>
      </c>
      <c r="Y658" s="11"/>
    </row>
    <row r="659">
      <c r="A659" s="7" t="str">
        <f t="shared" si="1"/>
        <v>DPTMM2394J</v>
      </c>
      <c r="B659" s="2" t="s">
        <v>213</v>
      </c>
      <c r="C659" s="7" t="s">
        <v>3150</v>
      </c>
      <c r="D659" s="7" t="str">
        <f t="shared" si="2"/>
        <v>300x250 </v>
      </c>
      <c r="E659" s="2" t="s">
        <v>215</v>
      </c>
      <c r="F659" s="2" t="s">
        <v>66</v>
      </c>
      <c r="G659" s="8" t="s">
        <v>102</v>
      </c>
      <c r="H659" s="2" t="s">
        <v>30</v>
      </c>
      <c r="I659" s="2" t="s">
        <v>53</v>
      </c>
      <c r="J659" s="2">
        <v>22800.0</v>
      </c>
      <c r="K659" s="2">
        <v>79.0</v>
      </c>
      <c r="L659" s="2">
        <v>8298.0</v>
      </c>
      <c r="M659" s="2">
        <v>21161.0</v>
      </c>
      <c r="N659" s="2">
        <v>24.0</v>
      </c>
      <c r="O659" s="3">
        <v>1620.1655</v>
      </c>
      <c r="P659" s="7" t="str">
        <f>VLOOKUP(A659,'New Data'!A:E,2,FALSE)</f>
        <v>Male</v>
      </c>
      <c r="Q659" s="7">
        <f>VLOOKUP(A659,'New Data'!A:E,3,FALSE)</f>
        <v>19</v>
      </c>
      <c r="R659" s="7" t="str">
        <f>VLOOKUP(A659,'New Data'!A:E,4,FALSE)</f>
        <v>Oklahoma</v>
      </c>
      <c r="S659" s="9">
        <f>VLOOKUP(A659,'New Data'!A:E,5,FALSE)</f>
        <v>45301</v>
      </c>
      <c r="T659" s="10">
        <f t="shared" si="3"/>
        <v>67.50689583</v>
      </c>
      <c r="U659" s="11">
        <f t="shared" si="4"/>
        <v>0.003464912281</v>
      </c>
      <c r="V659" s="12">
        <f t="shared" si="5"/>
        <v>20.50842405</v>
      </c>
      <c r="W659" s="10">
        <f t="shared" si="6"/>
        <v>71.05989035</v>
      </c>
      <c r="X659" s="11">
        <f t="shared" si="7"/>
        <v>0.3037974684</v>
      </c>
      <c r="Y659" s="11"/>
    </row>
    <row r="660">
      <c r="A660" s="7" t="str">
        <f t="shared" si="1"/>
        <v>SSXHD0493R</v>
      </c>
      <c r="B660" s="2" t="s">
        <v>208</v>
      </c>
      <c r="C660" s="7" t="s">
        <v>3145</v>
      </c>
      <c r="D660" s="7" t="str">
        <f t="shared" si="2"/>
        <v>320x50 </v>
      </c>
      <c r="E660" s="2" t="s">
        <v>210</v>
      </c>
      <c r="F660" s="2" t="s">
        <v>28</v>
      </c>
      <c r="G660" s="8" t="s">
        <v>211</v>
      </c>
      <c r="H660" s="2" t="s">
        <v>212</v>
      </c>
      <c r="I660" s="2" t="s">
        <v>31</v>
      </c>
      <c r="J660" s="2">
        <v>20548.0</v>
      </c>
      <c r="K660" s="2">
        <v>40.0</v>
      </c>
      <c r="L660" s="2">
        <v>14259.0</v>
      </c>
      <c r="M660" s="2">
        <v>19654.0</v>
      </c>
      <c r="N660" s="2">
        <v>13.0</v>
      </c>
      <c r="O660" s="3">
        <v>3060.424769</v>
      </c>
      <c r="P660" s="7" t="str">
        <f>VLOOKUP(A660,'New Data'!A:E,2,FALSE)</f>
        <v>Male</v>
      </c>
      <c r="Q660" s="7">
        <f>VLOOKUP(A660,'New Data'!A:E,3,FALSE)</f>
        <v>40</v>
      </c>
      <c r="R660" s="7" t="str">
        <f>VLOOKUP(A660,'New Data'!A:E,4,FALSE)</f>
        <v>New Hampshire</v>
      </c>
      <c r="S660" s="9">
        <f>VLOOKUP(A660,'New Data'!A:E,5,FALSE)</f>
        <v>45539</v>
      </c>
      <c r="T660" s="10">
        <f t="shared" si="3"/>
        <v>235.4172899</v>
      </c>
      <c r="U660" s="11">
        <f t="shared" si="4"/>
        <v>0.001946661476</v>
      </c>
      <c r="V660" s="12">
        <f t="shared" si="5"/>
        <v>76.51061923</v>
      </c>
      <c r="W660" s="10">
        <f t="shared" si="6"/>
        <v>148.9402749</v>
      </c>
      <c r="X660" s="11">
        <f t="shared" si="7"/>
        <v>0.325</v>
      </c>
      <c r="Y660" s="11"/>
    </row>
    <row r="661">
      <c r="A661" s="7" t="str">
        <f t="shared" si="1"/>
        <v>ELGKR4105C</v>
      </c>
      <c r="B661" s="2" t="s">
        <v>204</v>
      </c>
      <c r="C661" s="7" t="s">
        <v>3131</v>
      </c>
      <c r="D661" s="7" t="str">
        <f t="shared" si="2"/>
        <v>320x50 </v>
      </c>
      <c r="E661" s="2" t="s">
        <v>206</v>
      </c>
      <c r="F661" s="2" t="s">
        <v>66</v>
      </c>
      <c r="G661" s="8" t="s">
        <v>207</v>
      </c>
      <c r="H661" s="2" t="s">
        <v>30</v>
      </c>
      <c r="I661" s="2" t="s">
        <v>31</v>
      </c>
      <c r="J661" s="2">
        <v>18081.0</v>
      </c>
      <c r="K661" s="2">
        <v>44.0</v>
      </c>
      <c r="L661" s="2">
        <v>4545.0</v>
      </c>
      <c r="M661" s="2">
        <v>15617.0</v>
      </c>
      <c r="N661" s="2">
        <v>15.0</v>
      </c>
      <c r="O661" s="3">
        <v>6522.637526</v>
      </c>
      <c r="P661" s="7" t="str">
        <f>VLOOKUP(A661,'New Data'!A:E,2,FALSE)</f>
        <v>Male</v>
      </c>
      <c r="Q661" s="7">
        <f>VLOOKUP(A661,'New Data'!A:E,3,FALSE)</f>
        <v>35</v>
      </c>
      <c r="R661" s="7" t="str">
        <f>VLOOKUP(A661,'New Data'!A:E,4,FALSE)</f>
        <v>Arkansas</v>
      </c>
      <c r="S661" s="9">
        <f>VLOOKUP(A661,'New Data'!A:E,5,FALSE)</f>
        <v>45320</v>
      </c>
      <c r="T661" s="10">
        <f t="shared" si="3"/>
        <v>434.8425017</v>
      </c>
      <c r="U661" s="11">
        <f t="shared" si="4"/>
        <v>0.002433493723</v>
      </c>
      <c r="V661" s="12">
        <f t="shared" si="5"/>
        <v>148.241762</v>
      </c>
      <c r="W661" s="10">
        <f t="shared" si="6"/>
        <v>360.7453972</v>
      </c>
      <c r="X661" s="11">
        <f t="shared" si="7"/>
        <v>0.3409090909</v>
      </c>
      <c r="Y661" s="11"/>
    </row>
    <row r="662">
      <c r="A662" s="7" t="str">
        <f t="shared" si="1"/>
        <v>SVDSI0203I</v>
      </c>
      <c r="B662" s="2" t="s">
        <v>200</v>
      </c>
      <c r="C662" s="7" t="s">
        <v>3135</v>
      </c>
      <c r="D662" s="7" t="str">
        <f t="shared" si="2"/>
        <v>300x250 </v>
      </c>
      <c r="E662" s="2" t="s">
        <v>202</v>
      </c>
      <c r="F662" s="2" t="s">
        <v>36</v>
      </c>
      <c r="G662" s="8" t="s">
        <v>203</v>
      </c>
      <c r="H662" s="2" t="s">
        <v>30</v>
      </c>
      <c r="I662" s="2" t="s">
        <v>31</v>
      </c>
      <c r="J662" s="2">
        <v>10883.0</v>
      </c>
      <c r="K662" s="2">
        <v>46.0</v>
      </c>
      <c r="L662" s="2">
        <v>1652.0</v>
      </c>
      <c r="M662" s="2">
        <v>8869.0</v>
      </c>
      <c r="N662" s="2">
        <v>16.0</v>
      </c>
      <c r="O662" s="3">
        <v>1942.482395</v>
      </c>
      <c r="P662" s="7" t="str">
        <f>VLOOKUP(A662,'New Data'!A:E,2,FALSE)</f>
        <v>Female</v>
      </c>
      <c r="Q662" s="7">
        <f>VLOOKUP(A662,'New Data'!A:E,3,FALSE)</f>
        <v>53</v>
      </c>
      <c r="R662" s="7" t="str">
        <f>VLOOKUP(A662,'New Data'!A:E,4,FALSE)</f>
        <v>Utah</v>
      </c>
      <c r="S662" s="9">
        <f>VLOOKUP(A662,'New Data'!A:E,5,FALSE)</f>
        <v>45056</v>
      </c>
      <c r="T662" s="10">
        <f t="shared" si="3"/>
        <v>121.4051497</v>
      </c>
      <c r="U662" s="11">
        <f t="shared" si="4"/>
        <v>0.004226775705</v>
      </c>
      <c r="V662" s="12">
        <f t="shared" si="5"/>
        <v>42.22787815</v>
      </c>
      <c r="W662" s="10">
        <f t="shared" si="6"/>
        <v>178.4877695</v>
      </c>
      <c r="X662" s="11">
        <f t="shared" si="7"/>
        <v>0.347826087</v>
      </c>
      <c r="Y662" s="11"/>
    </row>
    <row r="663">
      <c r="A663" s="7" t="str">
        <f t="shared" si="1"/>
        <v>YOGGI4679I</v>
      </c>
      <c r="B663" s="2" t="s">
        <v>197</v>
      </c>
      <c r="C663" s="7" t="s">
        <v>3131</v>
      </c>
      <c r="D663" s="7" t="str">
        <f t="shared" si="2"/>
        <v>320x50 </v>
      </c>
      <c r="E663" s="2" t="s">
        <v>199</v>
      </c>
      <c r="F663" s="2" t="s">
        <v>36</v>
      </c>
      <c r="G663" s="8" t="s">
        <v>67</v>
      </c>
      <c r="H663" s="2" t="s">
        <v>89</v>
      </c>
      <c r="I663" s="2" t="s">
        <v>31</v>
      </c>
      <c r="J663" s="2">
        <v>31359.0</v>
      </c>
      <c r="K663" s="2">
        <v>66.0</v>
      </c>
      <c r="L663" s="2">
        <v>18348.0</v>
      </c>
      <c r="M663" s="2">
        <v>25950.0</v>
      </c>
      <c r="N663" s="2">
        <v>24.0</v>
      </c>
      <c r="O663" s="3">
        <v>1623.614838</v>
      </c>
      <c r="P663" s="7" t="str">
        <f>VLOOKUP(A663,'New Data'!A:E,2,FALSE)</f>
        <v>Female</v>
      </c>
      <c r="Q663" s="7">
        <f>VLOOKUP(A663,'New Data'!A:E,3,FALSE)</f>
        <v>21</v>
      </c>
      <c r="R663" s="7" t="str">
        <f>VLOOKUP(A663,'New Data'!A:E,4,FALSE)</f>
        <v>Arizona</v>
      </c>
      <c r="S663" s="9">
        <f>VLOOKUP(A663,'New Data'!A:E,5,FALSE)</f>
        <v>45199</v>
      </c>
      <c r="T663" s="10">
        <f t="shared" si="3"/>
        <v>67.65061825</v>
      </c>
      <c r="U663" s="11">
        <f t="shared" si="4"/>
        <v>0.00210465895</v>
      </c>
      <c r="V663" s="12">
        <f t="shared" si="5"/>
        <v>24.60022482</v>
      </c>
      <c r="W663" s="10">
        <f t="shared" si="6"/>
        <v>51.77508333</v>
      </c>
      <c r="X663" s="11">
        <f t="shared" si="7"/>
        <v>0.3636363636</v>
      </c>
      <c r="Y663" s="11"/>
    </row>
    <row r="664">
      <c r="A664" s="7" t="str">
        <f t="shared" si="1"/>
        <v>QLYBJ6230S</v>
      </c>
      <c r="B664" s="2" t="s">
        <v>193</v>
      </c>
      <c r="C664" s="7" t="s">
        <v>459</v>
      </c>
      <c r="D664" s="7" t="str">
        <f t="shared" si="2"/>
        <v>300x250 </v>
      </c>
      <c r="E664" s="2" t="s">
        <v>195</v>
      </c>
      <c r="F664" s="2" t="s">
        <v>41</v>
      </c>
      <c r="G664" s="8" t="s">
        <v>196</v>
      </c>
      <c r="H664" s="2" t="s">
        <v>30</v>
      </c>
      <c r="I664" s="2" t="s">
        <v>43</v>
      </c>
      <c r="J664" s="2">
        <v>16719.0</v>
      </c>
      <c r="K664" s="2">
        <v>35.0</v>
      </c>
      <c r="L664" s="2">
        <v>9944.0</v>
      </c>
      <c r="M664" s="2">
        <v>15714.0</v>
      </c>
      <c r="N664" s="2">
        <v>13.0</v>
      </c>
      <c r="O664" s="3">
        <v>1588.6475</v>
      </c>
      <c r="P664" s="7" t="str">
        <f>VLOOKUP(A664,'New Data'!A:E,2,FALSE)</f>
        <v>Male</v>
      </c>
      <c r="Q664" s="7">
        <f>VLOOKUP(A664,'New Data'!A:E,3,FALSE)</f>
        <v>64</v>
      </c>
      <c r="R664" s="7" t="str">
        <f>VLOOKUP(A664,'New Data'!A:E,4,FALSE)</f>
        <v>New Mexico</v>
      </c>
      <c r="S664" s="9">
        <f>VLOOKUP(A664,'New Data'!A:E,5,FALSE)</f>
        <v>45037</v>
      </c>
      <c r="T664" s="10">
        <f t="shared" si="3"/>
        <v>122.2036538</v>
      </c>
      <c r="U664" s="11">
        <f t="shared" si="4"/>
        <v>0.00209342664</v>
      </c>
      <c r="V664" s="12">
        <f t="shared" si="5"/>
        <v>45.38992857</v>
      </c>
      <c r="W664" s="10">
        <f t="shared" si="6"/>
        <v>95.02048567</v>
      </c>
      <c r="X664" s="11">
        <f t="shared" si="7"/>
        <v>0.3714285714</v>
      </c>
      <c r="Y664" s="11"/>
    </row>
    <row r="665">
      <c r="A665" s="7" t="str">
        <f t="shared" si="1"/>
        <v>XNDIE5376H</v>
      </c>
      <c r="B665" s="2" t="s">
        <v>189</v>
      </c>
      <c r="C665" s="2" t="s">
        <v>3147</v>
      </c>
      <c r="D665" s="7" t="str">
        <f t="shared" si="2"/>
        <v>300x250 </v>
      </c>
      <c r="E665" s="2" t="s">
        <v>191</v>
      </c>
      <c r="F665" s="2" t="s">
        <v>41</v>
      </c>
      <c r="G665" s="8" t="s">
        <v>192</v>
      </c>
      <c r="H665" s="2" t="s">
        <v>48</v>
      </c>
      <c r="I665" s="2" t="s">
        <v>43</v>
      </c>
      <c r="J665" s="2">
        <v>17645.0</v>
      </c>
      <c r="K665" s="2">
        <v>40.0</v>
      </c>
      <c r="L665" s="2">
        <v>9673.0</v>
      </c>
      <c r="M665" s="2">
        <v>15088.0</v>
      </c>
      <c r="N665" s="2">
        <v>15.0</v>
      </c>
      <c r="O665" s="3">
        <v>1591.772246</v>
      </c>
      <c r="P665" s="7" t="str">
        <f>VLOOKUP(A665,'New Data'!A:E,2,FALSE)</f>
        <v>Female</v>
      </c>
      <c r="Q665" s="7">
        <f>VLOOKUP(A665,'New Data'!A:E,3,FALSE)</f>
        <v>59</v>
      </c>
      <c r="R665" s="7" t="str">
        <f>VLOOKUP(A665,'New Data'!A:E,4,FALSE)</f>
        <v>Indiana</v>
      </c>
      <c r="S665" s="9">
        <f>VLOOKUP(A665,'New Data'!A:E,5,FALSE)</f>
        <v>45203</v>
      </c>
      <c r="T665" s="10">
        <f t="shared" si="3"/>
        <v>106.1181497</v>
      </c>
      <c r="U665" s="11">
        <f t="shared" si="4"/>
        <v>0.002266931142</v>
      </c>
      <c r="V665" s="12">
        <f t="shared" si="5"/>
        <v>39.79430615</v>
      </c>
      <c r="W665" s="10">
        <f t="shared" si="6"/>
        <v>90.21095188</v>
      </c>
      <c r="X665" s="11">
        <f t="shared" si="7"/>
        <v>0.375</v>
      </c>
      <c r="Y665" s="11"/>
    </row>
    <row r="666">
      <c r="A666" s="7" t="str">
        <f t="shared" si="1"/>
        <v>IQNDF8078J</v>
      </c>
      <c r="B666" s="2" t="s">
        <v>185</v>
      </c>
      <c r="C666" s="7" t="s">
        <v>3151</v>
      </c>
      <c r="D666" s="7" t="str">
        <f t="shared" si="2"/>
        <v>320x50 </v>
      </c>
      <c r="E666" s="2" t="s">
        <v>187</v>
      </c>
      <c r="F666" s="2" t="s">
        <v>36</v>
      </c>
      <c r="G666" s="8" t="s">
        <v>188</v>
      </c>
      <c r="H666" s="2" t="s">
        <v>71</v>
      </c>
      <c r="I666" s="2" t="s">
        <v>31</v>
      </c>
      <c r="J666" s="2">
        <v>18401.0</v>
      </c>
      <c r="K666" s="2">
        <v>66.0</v>
      </c>
      <c r="L666" s="2">
        <v>11051.0</v>
      </c>
      <c r="M666" s="2">
        <v>17202.0</v>
      </c>
      <c r="N666" s="2">
        <v>26.0</v>
      </c>
      <c r="O666" s="3">
        <v>6571.491552</v>
      </c>
      <c r="P666" s="7" t="str">
        <f>VLOOKUP(A666,'New Data'!A:E,2,FALSE)</f>
        <v>Female</v>
      </c>
      <c r="Q666" s="7">
        <f>VLOOKUP(A666,'New Data'!A:E,3,FALSE)</f>
        <v>20</v>
      </c>
      <c r="R666" s="7" t="str">
        <f>VLOOKUP(A666,'New Data'!A:E,4,FALSE)</f>
        <v>Mississippi</v>
      </c>
      <c r="S666" s="9">
        <f>VLOOKUP(A666,'New Data'!A:E,5,FALSE)</f>
        <v>45026</v>
      </c>
      <c r="T666" s="10">
        <f t="shared" si="3"/>
        <v>252.7496751</v>
      </c>
      <c r="U666" s="11">
        <f t="shared" si="4"/>
        <v>0.003586761589</v>
      </c>
      <c r="V666" s="12">
        <f t="shared" si="5"/>
        <v>99.56805382</v>
      </c>
      <c r="W666" s="10">
        <f t="shared" si="6"/>
        <v>357.1268709</v>
      </c>
      <c r="X666" s="11">
        <f t="shared" si="7"/>
        <v>0.3939393939</v>
      </c>
      <c r="Y666" s="11"/>
    </row>
    <row r="667">
      <c r="A667" s="7" t="str">
        <f t="shared" si="1"/>
        <v>NQIAQ4797B</v>
      </c>
      <c r="B667" s="2" t="s">
        <v>182</v>
      </c>
      <c r="C667" s="7" t="s">
        <v>3147</v>
      </c>
      <c r="D667" s="7" t="str">
        <f t="shared" si="2"/>
        <v>320x50 </v>
      </c>
      <c r="E667" s="2" t="s">
        <v>184</v>
      </c>
      <c r="F667" s="2" t="s">
        <v>41</v>
      </c>
      <c r="G667" s="8" t="s">
        <v>102</v>
      </c>
      <c r="H667" s="2" t="s">
        <v>30</v>
      </c>
      <c r="I667" s="2" t="s">
        <v>31</v>
      </c>
      <c r="J667" s="2">
        <v>15441.0</v>
      </c>
      <c r="K667" s="2">
        <v>48.0</v>
      </c>
      <c r="L667" s="2">
        <v>7626.0</v>
      </c>
      <c r="M667" s="2">
        <v>14456.0</v>
      </c>
      <c r="N667" s="2">
        <v>19.0</v>
      </c>
      <c r="O667" s="3">
        <v>1614.309013</v>
      </c>
      <c r="P667" s="7" t="str">
        <f>VLOOKUP(A667,'New Data'!A:E,2,FALSE)</f>
        <v>Male</v>
      </c>
      <c r="Q667" s="7">
        <f>VLOOKUP(A667,'New Data'!A:E,3,FALSE)</f>
        <v>28</v>
      </c>
      <c r="R667" s="7" t="str">
        <f>VLOOKUP(A667,'New Data'!A:E,4,FALSE)</f>
        <v>Virginia</v>
      </c>
      <c r="S667" s="9">
        <f>VLOOKUP(A667,'New Data'!A:E,5,FALSE)</f>
        <v>45538</v>
      </c>
      <c r="T667" s="10">
        <f t="shared" si="3"/>
        <v>84.96363226</v>
      </c>
      <c r="U667" s="11">
        <f t="shared" si="4"/>
        <v>0.003108606956</v>
      </c>
      <c r="V667" s="12">
        <f t="shared" si="5"/>
        <v>33.63143777</v>
      </c>
      <c r="W667" s="10">
        <f t="shared" si="6"/>
        <v>104.5469214</v>
      </c>
      <c r="X667" s="11">
        <f t="shared" si="7"/>
        <v>0.3958333333</v>
      </c>
      <c r="Y667" s="11"/>
    </row>
    <row r="668">
      <c r="A668" s="7" t="str">
        <f t="shared" si="1"/>
        <v>BPIEV7647Z</v>
      </c>
      <c r="B668" s="2" t="s">
        <v>174</v>
      </c>
      <c r="C668" s="7" t="s">
        <v>3129</v>
      </c>
      <c r="D668" s="7" t="str">
        <f t="shared" si="2"/>
        <v>320x50 </v>
      </c>
      <c r="E668" s="2" t="s">
        <v>176</v>
      </c>
      <c r="F668" s="2" t="s">
        <v>28</v>
      </c>
      <c r="G668" s="8" t="s">
        <v>177</v>
      </c>
      <c r="H668" s="2" t="s">
        <v>71</v>
      </c>
      <c r="I668" s="2" t="s">
        <v>31</v>
      </c>
      <c r="J668" s="2">
        <v>9319.0</v>
      </c>
      <c r="K668" s="2">
        <v>30.0</v>
      </c>
      <c r="L668" s="2">
        <v>6193.0</v>
      </c>
      <c r="M668" s="2">
        <v>8682.0</v>
      </c>
      <c r="N668" s="2">
        <v>12.0</v>
      </c>
      <c r="O668" s="3">
        <v>4594.604003</v>
      </c>
      <c r="P668" s="7" t="str">
        <f>VLOOKUP(A668,'New Data'!A:E,2,FALSE)</f>
        <v>Female</v>
      </c>
      <c r="Q668" s="7">
        <f>VLOOKUP(A668,'New Data'!A:E,3,FALSE)</f>
        <v>58</v>
      </c>
      <c r="R668" s="7" t="str">
        <f>VLOOKUP(A668,'New Data'!A:E,4,FALSE)</f>
        <v>Iowa</v>
      </c>
      <c r="S668" s="9">
        <f>VLOOKUP(A668,'New Data'!A:E,5,FALSE)</f>
        <v>45021</v>
      </c>
      <c r="T668" s="10">
        <f t="shared" si="3"/>
        <v>382.8836669</v>
      </c>
      <c r="U668" s="11">
        <f t="shared" si="4"/>
        <v>0.003219229531</v>
      </c>
      <c r="V668" s="12">
        <f t="shared" si="5"/>
        <v>153.1534668</v>
      </c>
      <c r="W668" s="10">
        <f t="shared" si="6"/>
        <v>493.036163</v>
      </c>
      <c r="X668" s="11">
        <f t="shared" si="7"/>
        <v>0.4</v>
      </c>
      <c r="Y668" s="11"/>
    </row>
    <row r="669">
      <c r="A669" s="7" t="str">
        <f t="shared" si="1"/>
        <v>SKDOI1091I</v>
      </c>
      <c r="B669" s="2" t="s">
        <v>178</v>
      </c>
      <c r="C669" s="7" t="s">
        <v>3142</v>
      </c>
      <c r="D669" s="7" t="str">
        <f t="shared" si="2"/>
        <v>300x250 </v>
      </c>
      <c r="E669" s="2" t="s">
        <v>180</v>
      </c>
      <c r="F669" s="2" t="s">
        <v>41</v>
      </c>
      <c r="G669" s="8" t="s">
        <v>181</v>
      </c>
      <c r="H669" s="2" t="s">
        <v>30</v>
      </c>
      <c r="I669" s="2" t="s">
        <v>31</v>
      </c>
      <c r="J669" s="2">
        <v>23774.0</v>
      </c>
      <c r="K669" s="2">
        <v>60.0</v>
      </c>
      <c r="L669" s="2">
        <v>10735.0</v>
      </c>
      <c r="M669" s="2">
        <v>21076.0</v>
      </c>
      <c r="N669" s="2">
        <v>24.0</v>
      </c>
      <c r="O669" s="3">
        <v>7657.108034</v>
      </c>
      <c r="P669" s="7" t="str">
        <f>VLOOKUP(A669,'New Data'!A:E,2,FALSE)</f>
        <v>Female</v>
      </c>
      <c r="Q669" s="7">
        <f>VLOOKUP(A669,'New Data'!A:E,3,FALSE)</f>
        <v>28</v>
      </c>
      <c r="R669" s="7" t="str">
        <f>VLOOKUP(A669,'New Data'!A:E,4,FALSE)</f>
        <v>South Carolina</v>
      </c>
      <c r="S669" s="9">
        <f>VLOOKUP(A669,'New Data'!A:E,5,FALSE)</f>
        <v>44973</v>
      </c>
      <c r="T669" s="10">
        <f t="shared" si="3"/>
        <v>319.0461681</v>
      </c>
      <c r="U669" s="11">
        <f t="shared" si="4"/>
        <v>0.002523765458</v>
      </c>
      <c r="V669" s="12">
        <f t="shared" si="5"/>
        <v>127.6184672</v>
      </c>
      <c r="W669" s="10">
        <f t="shared" si="6"/>
        <v>322.0790794</v>
      </c>
      <c r="X669" s="11">
        <f t="shared" si="7"/>
        <v>0.4</v>
      </c>
      <c r="Y669" s="11"/>
    </row>
    <row r="670">
      <c r="A670" s="7" t="str">
        <f t="shared" si="1"/>
        <v>URJMU3263E</v>
      </c>
      <c r="B670" s="2" t="s">
        <v>170</v>
      </c>
      <c r="C670" s="7" t="s">
        <v>3155</v>
      </c>
      <c r="D670" s="7" t="str">
        <f t="shared" si="2"/>
        <v>320x50 </v>
      </c>
      <c r="E670" s="2" t="s">
        <v>172</v>
      </c>
      <c r="F670" s="2" t="s">
        <v>66</v>
      </c>
      <c r="G670" s="8" t="s">
        <v>173</v>
      </c>
      <c r="H670" s="2" t="s">
        <v>135</v>
      </c>
      <c r="I670" s="2" t="s">
        <v>31</v>
      </c>
      <c r="J670" s="2">
        <v>9867.0</v>
      </c>
      <c r="K670" s="2">
        <v>30.0</v>
      </c>
      <c r="L670" s="2">
        <v>6867.0</v>
      </c>
      <c r="M670" s="2">
        <v>9347.0</v>
      </c>
      <c r="N670" s="2">
        <v>12.0</v>
      </c>
      <c r="O670" s="3">
        <v>6839.569086</v>
      </c>
      <c r="P670" s="7" t="str">
        <f>VLOOKUP(A670,'New Data'!A:E,2,FALSE)</f>
        <v>Male</v>
      </c>
      <c r="Q670" s="7">
        <f>VLOOKUP(A670,'New Data'!A:E,3,FALSE)</f>
        <v>41</v>
      </c>
      <c r="R670" s="7" t="str">
        <f>VLOOKUP(A670,'New Data'!A:E,4,FALSE)</f>
        <v>Alaska</v>
      </c>
      <c r="S670" s="9">
        <f>VLOOKUP(A670,'New Data'!A:E,5,FALSE)</f>
        <v>45270</v>
      </c>
      <c r="T670" s="10">
        <f t="shared" si="3"/>
        <v>569.9640905</v>
      </c>
      <c r="U670" s="11">
        <f t="shared" si="4"/>
        <v>0.003040437823</v>
      </c>
      <c r="V670" s="12">
        <f t="shared" si="5"/>
        <v>227.9856362</v>
      </c>
      <c r="W670" s="10">
        <f t="shared" si="6"/>
        <v>693.1761514</v>
      </c>
      <c r="X670" s="11">
        <f t="shared" si="7"/>
        <v>0.4</v>
      </c>
      <c r="Y670" s="11"/>
    </row>
    <row r="671">
      <c r="A671" s="7" t="str">
        <f t="shared" si="1"/>
        <v>MKJOS9956B</v>
      </c>
      <c r="B671" s="2" t="s">
        <v>166</v>
      </c>
      <c r="C671" s="7" t="s">
        <v>3135</v>
      </c>
      <c r="D671" s="7" t="str">
        <f t="shared" si="2"/>
        <v>300x250 </v>
      </c>
      <c r="E671" s="2" t="s">
        <v>168</v>
      </c>
      <c r="F671" s="2" t="s">
        <v>28</v>
      </c>
      <c r="G671" s="8" t="s">
        <v>169</v>
      </c>
      <c r="H671" s="2" t="s">
        <v>48</v>
      </c>
      <c r="I671" s="2" t="s">
        <v>31</v>
      </c>
      <c r="J671" s="2">
        <v>8217.0</v>
      </c>
      <c r="K671" s="2">
        <v>25.0</v>
      </c>
      <c r="L671" s="2">
        <v>5740.0</v>
      </c>
      <c r="M671" s="2">
        <v>8009.0</v>
      </c>
      <c r="N671" s="2">
        <v>11.0</v>
      </c>
      <c r="O671" s="3">
        <v>6051.334623</v>
      </c>
      <c r="P671" s="7" t="str">
        <f>VLOOKUP(A671,'New Data'!A:E,2,FALSE)</f>
        <v>Female</v>
      </c>
      <c r="Q671" s="7">
        <f>VLOOKUP(A671,'New Data'!A:E,3,FALSE)</f>
        <v>33</v>
      </c>
      <c r="R671" s="7" t="str">
        <f>VLOOKUP(A671,'New Data'!A:E,4,FALSE)</f>
        <v>Indiana</v>
      </c>
      <c r="S671" s="9">
        <f>VLOOKUP(A671,'New Data'!A:E,5,FALSE)</f>
        <v>45399</v>
      </c>
      <c r="T671" s="10">
        <f t="shared" si="3"/>
        <v>550.1213294</v>
      </c>
      <c r="U671" s="11">
        <f t="shared" si="4"/>
        <v>0.003042472922</v>
      </c>
      <c r="V671" s="12">
        <f t="shared" si="5"/>
        <v>242.0533849</v>
      </c>
      <c r="W671" s="10">
        <f t="shared" si="6"/>
        <v>736.4408693</v>
      </c>
      <c r="X671" s="11">
        <f t="shared" si="7"/>
        <v>0.44</v>
      </c>
      <c r="Y671" s="11"/>
    </row>
    <row r="672">
      <c r="A672" s="7" t="str">
        <f t="shared" si="1"/>
        <v>XEVLA2869O</v>
      </c>
      <c r="B672" s="2" t="s">
        <v>162</v>
      </c>
      <c r="C672" s="7" t="s">
        <v>459</v>
      </c>
      <c r="D672" s="7" t="str">
        <f t="shared" si="2"/>
        <v>320x50 </v>
      </c>
      <c r="E672" s="2" t="s">
        <v>164</v>
      </c>
      <c r="F672" s="2" t="s">
        <v>28</v>
      </c>
      <c r="G672" s="8" t="s">
        <v>165</v>
      </c>
      <c r="H672" s="2" t="s">
        <v>30</v>
      </c>
      <c r="I672" s="2" t="s">
        <v>31</v>
      </c>
      <c r="J672" s="2">
        <v>91593.0</v>
      </c>
      <c r="K672" s="2">
        <v>40.0</v>
      </c>
      <c r="L672" s="2">
        <v>51004.0</v>
      </c>
      <c r="M672" s="2">
        <v>82985.0</v>
      </c>
      <c r="N672" s="2">
        <v>18.0</v>
      </c>
      <c r="O672" s="3">
        <v>1731.584862</v>
      </c>
      <c r="P672" s="7" t="str">
        <f>VLOOKUP(A672,'New Data'!A:E,2,FALSE)</f>
        <v>Female</v>
      </c>
      <c r="Q672" s="7">
        <f>VLOOKUP(A672,'New Data'!A:E,3,FALSE)</f>
        <v>62</v>
      </c>
      <c r="R672" s="7" t="str">
        <f>VLOOKUP(A672,'New Data'!A:E,4,FALSE)</f>
        <v>Connecticut</v>
      </c>
      <c r="S672" s="9">
        <f>VLOOKUP(A672,'New Data'!A:E,5,FALSE)</f>
        <v>45115</v>
      </c>
      <c r="T672" s="10">
        <f t="shared" si="3"/>
        <v>96.199159</v>
      </c>
      <c r="U672" s="11">
        <f t="shared" si="4"/>
        <v>0.0004367145961</v>
      </c>
      <c r="V672" s="12">
        <f t="shared" si="5"/>
        <v>43.28962155</v>
      </c>
      <c r="W672" s="10">
        <f t="shared" si="6"/>
        <v>18.90520959</v>
      </c>
      <c r="X672" s="11">
        <f t="shared" si="7"/>
        <v>0.45</v>
      </c>
      <c r="Y672" s="11"/>
    </row>
    <row r="673">
      <c r="A673" s="7" t="str">
        <f t="shared" si="1"/>
        <v>RESTH6166P</v>
      </c>
      <c r="B673" s="2" t="s">
        <v>158</v>
      </c>
      <c r="C673" s="7" t="s">
        <v>3142</v>
      </c>
      <c r="D673" s="7" t="str">
        <f t="shared" si="2"/>
        <v>320x50 </v>
      </c>
      <c r="E673" s="2" t="s">
        <v>160</v>
      </c>
      <c r="F673" s="2" t="s">
        <v>66</v>
      </c>
      <c r="G673" s="8" t="s">
        <v>161</v>
      </c>
      <c r="H673" s="2" t="s">
        <v>135</v>
      </c>
      <c r="I673" s="2" t="s">
        <v>31</v>
      </c>
      <c r="J673" s="2">
        <v>7320.0</v>
      </c>
      <c r="K673" s="2">
        <v>33.0</v>
      </c>
      <c r="L673" s="2">
        <v>4020.0</v>
      </c>
      <c r="M673" s="2">
        <v>6692.0</v>
      </c>
      <c r="N673" s="2">
        <v>15.0</v>
      </c>
      <c r="O673" s="3">
        <v>1730.37357</v>
      </c>
      <c r="P673" s="7" t="str">
        <f>VLOOKUP(A673,'New Data'!A:E,2,FALSE)</f>
        <v>Male</v>
      </c>
      <c r="Q673" s="7">
        <f>VLOOKUP(A673,'New Data'!A:E,3,FALSE)</f>
        <v>49</v>
      </c>
      <c r="R673" s="7" t="str">
        <f>VLOOKUP(A673,'New Data'!A:E,4,FALSE)</f>
        <v>South Dakota</v>
      </c>
      <c r="S673" s="9">
        <f>VLOOKUP(A673,'New Data'!A:E,5,FALSE)</f>
        <v>45156</v>
      </c>
      <c r="T673" s="10">
        <f t="shared" si="3"/>
        <v>115.358238</v>
      </c>
      <c r="U673" s="11">
        <f t="shared" si="4"/>
        <v>0.004508196721</v>
      </c>
      <c r="V673" s="12">
        <f t="shared" si="5"/>
        <v>52.43556273</v>
      </c>
      <c r="W673" s="10">
        <f t="shared" si="6"/>
        <v>236.389832</v>
      </c>
      <c r="X673" s="11">
        <f t="shared" si="7"/>
        <v>0.4545454545</v>
      </c>
      <c r="Y673" s="11"/>
    </row>
    <row r="674">
      <c r="A674" s="7" t="str">
        <f t="shared" si="1"/>
        <v>YDBMK6388L</v>
      </c>
      <c r="B674" s="2" t="s">
        <v>154</v>
      </c>
      <c r="C674" s="26" t="s">
        <v>3129</v>
      </c>
      <c r="D674" s="7" t="str">
        <f t="shared" si="2"/>
        <v>320x50 </v>
      </c>
      <c r="E674" s="2" t="s">
        <v>156</v>
      </c>
      <c r="F674" s="2" t="s">
        <v>41</v>
      </c>
      <c r="G674" s="8" t="s">
        <v>157</v>
      </c>
      <c r="H674" s="2" t="s">
        <v>62</v>
      </c>
      <c r="I674" s="2" t="s">
        <v>31</v>
      </c>
      <c r="J674" s="2">
        <v>9060.0</v>
      </c>
      <c r="K674" s="2">
        <v>30.0</v>
      </c>
      <c r="L674" s="2">
        <v>5190.0</v>
      </c>
      <c r="M674" s="2">
        <v>8621.0</v>
      </c>
      <c r="N674" s="2">
        <v>14.0</v>
      </c>
      <c r="O674" s="3">
        <v>4934.851563</v>
      </c>
      <c r="P674" s="7" t="str">
        <f>VLOOKUP(A674,'New Data'!A:E,2,FALSE)</f>
        <v>Female</v>
      </c>
      <c r="Q674" s="7">
        <f>VLOOKUP(A674,'New Data'!A:E,3,FALSE)</f>
        <v>54</v>
      </c>
      <c r="R674" s="7" t="str">
        <f>VLOOKUP(A674,'New Data'!A:E,4,FALSE)</f>
        <v>Alaska</v>
      </c>
      <c r="S674" s="9">
        <f>VLOOKUP(A674,'New Data'!A:E,5,FALSE)</f>
        <v>45433</v>
      </c>
      <c r="T674" s="10">
        <f t="shared" si="3"/>
        <v>352.4893974</v>
      </c>
      <c r="U674" s="11">
        <f t="shared" si="4"/>
        <v>0.003311258278</v>
      </c>
      <c r="V674" s="12">
        <f t="shared" si="5"/>
        <v>164.4950521</v>
      </c>
      <c r="W674" s="10">
        <f t="shared" si="6"/>
        <v>544.685603</v>
      </c>
      <c r="X674" s="11">
        <f t="shared" si="7"/>
        <v>0.4666666667</v>
      </c>
      <c r="Y674" s="11"/>
    </row>
    <row r="675">
      <c r="A675" s="7" t="str">
        <f t="shared" si="1"/>
        <v>NNIQN4994L</v>
      </c>
      <c r="B675" s="2" t="s">
        <v>152</v>
      </c>
      <c r="C675" s="7" t="s">
        <v>3142</v>
      </c>
      <c r="D675" s="7" t="str">
        <f t="shared" si="2"/>
        <v>320x50 </v>
      </c>
      <c r="E675" s="2" t="s">
        <v>83</v>
      </c>
      <c r="F675" s="2" t="s">
        <v>41</v>
      </c>
      <c r="G675" s="8" t="s">
        <v>102</v>
      </c>
      <c r="H675" s="2" t="s">
        <v>30</v>
      </c>
      <c r="I675" s="2" t="s">
        <v>31</v>
      </c>
      <c r="J675" s="2">
        <v>18095.0</v>
      </c>
      <c r="K675" s="2">
        <v>50.0</v>
      </c>
      <c r="L675" s="2">
        <v>10021.0</v>
      </c>
      <c r="M675" s="2">
        <v>16755.0</v>
      </c>
      <c r="N675" s="2">
        <v>24.0</v>
      </c>
      <c r="O675" s="3">
        <v>6768.758768</v>
      </c>
      <c r="P675" s="7" t="str">
        <f>VLOOKUP(A675,'New Data'!A:E,2,FALSE)</f>
        <v>Male</v>
      </c>
      <c r="Q675" s="7">
        <f>VLOOKUP(A675,'New Data'!A:E,3,FALSE)</f>
        <v>41</v>
      </c>
      <c r="R675" s="7" t="str">
        <f>VLOOKUP(A675,'New Data'!A:E,4,FALSE)</f>
        <v>New York</v>
      </c>
      <c r="S675" s="9">
        <f>VLOOKUP(A675,'New Data'!A:E,5,FALSE)</f>
        <v>45241</v>
      </c>
      <c r="T675" s="10">
        <f t="shared" si="3"/>
        <v>282.0316153</v>
      </c>
      <c r="U675" s="11">
        <f t="shared" si="4"/>
        <v>0.002763194253</v>
      </c>
      <c r="V675" s="12">
        <f t="shared" si="5"/>
        <v>135.3751754</v>
      </c>
      <c r="W675" s="10">
        <f t="shared" si="6"/>
        <v>374.0679065</v>
      </c>
      <c r="X675" s="11">
        <f t="shared" si="7"/>
        <v>0.48</v>
      </c>
      <c r="Y675" s="11"/>
    </row>
    <row r="676">
      <c r="A676" s="7" t="str">
        <f t="shared" si="1"/>
        <v>SWROB3634I</v>
      </c>
      <c r="B676" s="2" t="s">
        <v>148</v>
      </c>
      <c r="C676" s="7" t="s">
        <v>3134</v>
      </c>
      <c r="D676" s="7" t="str">
        <f t="shared" si="2"/>
        <v>320x50 </v>
      </c>
      <c r="E676" s="2" t="s">
        <v>150</v>
      </c>
      <c r="F676" s="2" t="s">
        <v>36</v>
      </c>
      <c r="G676" s="8" t="s">
        <v>151</v>
      </c>
      <c r="H676" s="2" t="s">
        <v>30</v>
      </c>
      <c r="I676" s="2" t="s">
        <v>31</v>
      </c>
      <c r="J676" s="2">
        <v>21478.0</v>
      </c>
      <c r="K676" s="2">
        <v>50.0</v>
      </c>
      <c r="L676" s="2">
        <v>15548.0</v>
      </c>
      <c r="M676" s="2">
        <v>20651.0</v>
      </c>
      <c r="N676" s="2">
        <v>24.0</v>
      </c>
      <c r="O676" s="3">
        <v>1541.214047</v>
      </c>
      <c r="P676" s="7" t="str">
        <f>VLOOKUP(A676,'New Data'!A:E,2,FALSE)</f>
        <v>Male</v>
      </c>
      <c r="Q676" s="7">
        <f>VLOOKUP(A676,'New Data'!A:E,3,FALSE)</f>
        <v>45</v>
      </c>
      <c r="R676" s="7" t="str">
        <f>VLOOKUP(A676,'New Data'!A:E,4,FALSE)</f>
        <v>Mississippi</v>
      </c>
      <c r="S676" s="9">
        <f>VLOOKUP(A676,'New Data'!A:E,5,FALSE)</f>
        <v>45346</v>
      </c>
      <c r="T676" s="10">
        <f t="shared" si="3"/>
        <v>64.21725196</v>
      </c>
      <c r="U676" s="11">
        <f t="shared" si="4"/>
        <v>0.002327963498</v>
      </c>
      <c r="V676" s="12">
        <f t="shared" si="5"/>
        <v>30.82428094</v>
      </c>
      <c r="W676" s="10">
        <f t="shared" si="6"/>
        <v>71.75780087</v>
      </c>
      <c r="X676" s="11">
        <f t="shared" si="7"/>
        <v>0.48</v>
      </c>
      <c r="Y676" s="11"/>
    </row>
    <row r="677">
      <c r="A677" s="7" t="str">
        <f t="shared" si="1"/>
        <v>WQOKT9460U</v>
      </c>
      <c r="B677" s="2" t="s">
        <v>131</v>
      </c>
      <c r="C677" s="7" t="s">
        <v>3148</v>
      </c>
      <c r="D677" s="7" t="str">
        <f t="shared" si="2"/>
        <v>320x50 </v>
      </c>
      <c r="E677" s="2" t="s">
        <v>133</v>
      </c>
      <c r="F677" s="2" t="s">
        <v>36</v>
      </c>
      <c r="G677" s="8" t="s">
        <v>134</v>
      </c>
      <c r="H677" s="2" t="s">
        <v>135</v>
      </c>
      <c r="I677" s="2" t="s">
        <v>31</v>
      </c>
      <c r="J677" s="2">
        <v>18022.0</v>
      </c>
      <c r="K677" s="2">
        <v>30.0</v>
      </c>
      <c r="L677" s="2">
        <v>10618.0</v>
      </c>
      <c r="M677" s="2">
        <v>16643.0</v>
      </c>
      <c r="N677" s="2">
        <v>15.0</v>
      </c>
      <c r="O677" s="3">
        <v>4051.158749</v>
      </c>
      <c r="P677" s="7" t="str">
        <f>VLOOKUP(A677,'New Data'!A:E,2,FALSE)</f>
        <v>Female</v>
      </c>
      <c r="Q677" s="7">
        <f>VLOOKUP(A677,'New Data'!A:E,3,FALSE)</f>
        <v>34</v>
      </c>
      <c r="R677" s="7" t="str">
        <f>VLOOKUP(A677,'New Data'!A:E,4,FALSE)</f>
        <v>New Mexico</v>
      </c>
      <c r="S677" s="9">
        <f>VLOOKUP(A677,'New Data'!A:E,5,FALSE)</f>
        <v>45276</v>
      </c>
      <c r="T677" s="10">
        <f t="shared" si="3"/>
        <v>270.0772499</v>
      </c>
      <c r="U677" s="11">
        <f t="shared" si="4"/>
        <v>0.001664632116</v>
      </c>
      <c r="V677" s="12">
        <f t="shared" si="5"/>
        <v>135.038625</v>
      </c>
      <c r="W677" s="10">
        <f t="shared" si="6"/>
        <v>224.7896321</v>
      </c>
      <c r="X677" s="11">
        <f t="shared" si="7"/>
        <v>0.5</v>
      </c>
      <c r="Y677" s="11"/>
    </row>
    <row r="678">
      <c r="A678" s="7" t="str">
        <f t="shared" si="1"/>
        <v>DPTMM2394J</v>
      </c>
      <c r="B678" s="2" t="s">
        <v>136</v>
      </c>
      <c r="C678" s="2" t="s">
        <v>3147</v>
      </c>
      <c r="D678" s="7" t="str">
        <f t="shared" si="2"/>
        <v>320x50 </v>
      </c>
      <c r="E678" s="2" t="s">
        <v>138</v>
      </c>
      <c r="F678" s="2" t="s">
        <v>28</v>
      </c>
      <c r="G678" s="8" t="s">
        <v>79</v>
      </c>
      <c r="H678" s="2" t="s">
        <v>139</v>
      </c>
      <c r="I678" s="2" t="s">
        <v>31</v>
      </c>
      <c r="J678" s="2">
        <v>16644.0</v>
      </c>
      <c r="K678" s="2">
        <v>10.0</v>
      </c>
      <c r="L678" s="2">
        <v>5055.0</v>
      </c>
      <c r="M678" s="2">
        <v>15831.0</v>
      </c>
      <c r="N678" s="2">
        <v>5.0</v>
      </c>
      <c r="O678" s="3">
        <v>6386.464232</v>
      </c>
      <c r="P678" s="7" t="str">
        <f>VLOOKUP(A678,'New Data'!A:E,2,FALSE)</f>
        <v>Male</v>
      </c>
      <c r="Q678" s="7">
        <f>VLOOKUP(A678,'New Data'!A:E,3,FALSE)</f>
        <v>19</v>
      </c>
      <c r="R678" s="7" t="str">
        <f>VLOOKUP(A678,'New Data'!A:E,4,FALSE)</f>
        <v>Oklahoma</v>
      </c>
      <c r="S678" s="9">
        <f>VLOOKUP(A678,'New Data'!A:E,5,FALSE)</f>
        <v>45301</v>
      </c>
      <c r="T678" s="10">
        <f t="shared" si="3"/>
        <v>1277.292846</v>
      </c>
      <c r="U678" s="11">
        <f t="shared" si="4"/>
        <v>0.0006008171113</v>
      </c>
      <c r="V678" s="12">
        <f t="shared" si="5"/>
        <v>638.6464232</v>
      </c>
      <c r="W678" s="10">
        <f t="shared" si="6"/>
        <v>383.7096991</v>
      </c>
      <c r="X678" s="11">
        <f t="shared" si="7"/>
        <v>0.5</v>
      </c>
      <c r="Y678" s="11"/>
    </row>
    <row r="679">
      <c r="A679" s="7" t="str">
        <f t="shared" si="1"/>
        <v>IXZCJ1734X</v>
      </c>
      <c r="B679" s="2" t="s">
        <v>140</v>
      </c>
      <c r="C679" s="7" t="s">
        <v>459</v>
      </c>
      <c r="D679" s="7" t="str">
        <f t="shared" si="2"/>
        <v>320x50 </v>
      </c>
      <c r="E679" s="2" t="s">
        <v>142</v>
      </c>
      <c r="F679" s="2" t="s">
        <v>41</v>
      </c>
      <c r="G679" s="8" t="s">
        <v>143</v>
      </c>
      <c r="H679" s="2" t="s">
        <v>71</v>
      </c>
      <c r="I679" s="2" t="s">
        <v>31</v>
      </c>
      <c r="J679" s="2">
        <v>12354.0</v>
      </c>
      <c r="K679" s="2">
        <v>10.0</v>
      </c>
      <c r="L679" s="2">
        <v>8561.0</v>
      </c>
      <c r="M679" s="2">
        <v>11782.0</v>
      </c>
      <c r="N679" s="2">
        <v>5.0</v>
      </c>
      <c r="O679" s="3">
        <v>1808.307918</v>
      </c>
      <c r="P679" s="7" t="str">
        <f>VLOOKUP(A679,'New Data'!A:E,2,FALSE)</f>
        <v>Male</v>
      </c>
      <c r="Q679" s="7">
        <f>VLOOKUP(A679,'New Data'!A:E,3,FALSE)</f>
        <v>59</v>
      </c>
      <c r="R679" s="7" t="str">
        <f>VLOOKUP(A679,'New Data'!A:E,4,FALSE)</f>
        <v>Tennessee</v>
      </c>
      <c r="S679" s="9">
        <f>VLOOKUP(A679,'New Data'!A:E,5,FALSE)</f>
        <v>45446</v>
      </c>
      <c r="T679" s="10">
        <f t="shared" si="3"/>
        <v>361.6615836</v>
      </c>
      <c r="U679" s="11">
        <f t="shared" si="4"/>
        <v>0.0008094544277</v>
      </c>
      <c r="V679" s="12">
        <f t="shared" si="5"/>
        <v>180.8307918</v>
      </c>
      <c r="W679" s="10">
        <f t="shared" si="6"/>
        <v>146.3742851</v>
      </c>
      <c r="X679" s="11">
        <f t="shared" si="7"/>
        <v>0.5</v>
      </c>
      <c r="Y679" s="11"/>
    </row>
    <row r="680">
      <c r="A680" s="7" t="str">
        <f t="shared" si="1"/>
        <v>TOBUU9192V</v>
      </c>
      <c r="B680" s="2" t="s">
        <v>144</v>
      </c>
      <c r="C680" s="7" t="s">
        <v>3145</v>
      </c>
      <c r="D680" s="7" t="str">
        <f t="shared" si="2"/>
        <v>320x50 </v>
      </c>
      <c r="E680" s="2" t="s">
        <v>146</v>
      </c>
      <c r="F680" s="2" t="s">
        <v>41</v>
      </c>
      <c r="G680" s="8" t="s">
        <v>147</v>
      </c>
      <c r="H680" s="2" t="s">
        <v>135</v>
      </c>
      <c r="I680" s="2" t="s">
        <v>31</v>
      </c>
      <c r="J680" s="2">
        <v>9920.0</v>
      </c>
      <c r="K680" s="2">
        <v>20.0</v>
      </c>
      <c r="L680" s="2">
        <v>6702.0</v>
      </c>
      <c r="M680" s="2">
        <v>9096.0</v>
      </c>
      <c r="N680" s="2">
        <v>10.0</v>
      </c>
      <c r="O680" s="3">
        <v>1453.11439</v>
      </c>
      <c r="P680" s="7" t="str">
        <f>VLOOKUP(A680,'New Data'!A:E,2,FALSE)</f>
        <v>Female</v>
      </c>
      <c r="Q680" s="7">
        <f>VLOOKUP(A680,'New Data'!A:E,3,FALSE)</f>
        <v>18</v>
      </c>
      <c r="R680" s="7" t="str">
        <f>VLOOKUP(A680,'New Data'!A:E,4,FALSE)</f>
        <v>West Virginia</v>
      </c>
      <c r="S680" s="9">
        <f>VLOOKUP(A680,'New Data'!A:E,5,FALSE)</f>
        <v>44980</v>
      </c>
      <c r="T680" s="10">
        <f t="shared" si="3"/>
        <v>145.311439</v>
      </c>
      <c r="U680" s="11">
        <f t="shared" si="4"/>
        <v>0.002016129032</v>
      </c>
      <c r="V680" s="12">
        <f t="shared" si="5"/>
        <v>72.6557195</v>
      </c>
      <c r="W680" s="10">
        <f t="shared" si="6"/>
        <v>146.4833054</v>
      </c>
      <c r="X680" s="11">
        <f t="shared" si="7"/>
        <v>0.5</v>
      </c>
      <c r="Y680" s="11"/>
    </row>
    <row r="681">
      <c r="A681" s="7" t="str">
        <f t="shared" si="1"/>
        <v>UYBWI6518W</v>
      </c>
      <c r="B681" s="2" t="s">
        <v>127</v>
      </c>
      <c r="C681" s="7" t="s">
        <v>923</v>
      </c>
      <c r="D681" s="7" t="str">
        <f t="shared" si="2"/>
        <v>300x50 </v>
      </c>
      <c r="E681" s="2" t="s">
        <v>129</v>
      </c>
      <c r="F681" s="2" t="s">
        <v>41</v>
      </c>
      <c r="G681" s="8" t="s">
        <v>130</v>
      </c>
      <c r="H681" s="2" t="s">
        <v>30</v>
      </c>
      <c r="I681" s="2" t="s">
        <v>31</v>
      </c>
      <c r="J681" s="2">
        <v>7822.0</v>
      </c>
      <c r="K681" s="2">
        <v>25.0</v>
      </c>
      <c r="L681" s="2">
        <v>3786.0</v>
      </c>
      <c r="M681" s="2">
        <v>7232.0</v>
      </c>
      <c r="N681" s="2">
        <v>13.0</v>
      </c>
      <c r="O681" s="3">
        <v>6781.821647</v>
      </c>
      <c r="P681" s="7" t="str">
        <f>VLOOKUP(A681,'New Data'!A:E,2,FALSE)</f>
        <v>Male</v>
      </c>
      <c r="Q681" s="7">
        <f>VLOOKUP(A681,'New Data'!A:E,3,FALSE)</f>
        <v>23</v>
      </c>
      <c r="R681" s="7" t="str">
        <f>VLOOKUP(A681,'New Data'!A:E,4,FALSE)</f>
        <v>Alaska</v>
      </c>
      <c r="S681" s="9">
        <f>VLOOKUP(A681,'New Data'!A:E,5,FALSE)</f>
        <v>45369</v>
      </c>
      <c r="T681" s="10">
        <f t="shared" si="3"/>
        <v>521.6785882</v>
      </c>
      <c r="U681" s="11">
        <f t="shared" si="4"/>
        <v>0.003196113526</v>
      </c>
      <c r="V681" s="12">
        <f t="shared" si="5"/>
        <v>271.2728659</v>
      </c>
      <c r="W681" s="10">
        <f t="shared" si="6"/>
        <v>867.0188759</v>
      </c>
      <c r="X681" s="11">
        <f t="shared" si="7"/>
        <v>0.52</v>
      </c>
      <c r="Y681" s="11"/>
    </row>
    <row r="682">
      <c r="A682" s="7" t="str">
        <f t="shared" si="1"/>
        <v>CDXJO4905E</v>
      </c>
      <c r="B682" s="2" t="s">
        <v>123</v>
      </c>
      <c r="C682" s="7" t="s">
        <v>3138</v>
      </c>
      <c r="D682" s="7" t="str">
        <f t="shared" si="2"/>
        <v>320x50 </v>
      </c>
      <c r="E682" s="2" t="s">
        <v>125</v>
      </c>
      <c r="F682" s="2" t="s">
        <v>28</v>
      </c>
      <c r="G682" s="8" t="s">
        <v>126</v>
      </c>
      <c r="H682" s="2" t="s">
        <v>48</v>
      </c>
      <c r="I682" s="2" t="s">
        <v>31</v>
      </c>
      <c r="J682" s="2">
        <v>14379.0</v>
      </c>
      <c r="K682" s="2">
        <v>30.0</v>
      </c>
      <c r="L682" s="2">
        <v>6272.0</v>
      </c>
      <c r="M682" s="2">
        <v>11886.0</v>
      </c>
      <c r="N682" s="2">
        <v>18.0</v>
      </c>
      <c r="O682" s="3">
        <v>1973.562233</v>
      </c>
      <c r="P682" s="7" t="str">
        <f>VLOOKUP(A682,'New Data'!A:E,2,FALSE)</f>
        <v>Female</v>
      </c>
      <c r="Q682" s="7">
        <f>VLOOKUP(A682,'New Data'!A:E,3,FALSE)</f>
        <v>38</v>
      </c>
      <c r="R682" s="7" t="str">
        <f>VLOOKUP(A682,'New Data'!A:E,4,FALSE)</f>
        <v>Minnesota</v>
      </c>
      <c r="S682" s="9">
        <f>VLOOKUP(A682,'New Data'!A:E,5,FALSE)</f>
        <v>45026</v>
      </c>
      <c r="T682" s="10">
        <f t="shared" si="3"/>
        <v>109.6423463</v>
      </c>
      <c r="U682" s="11">
        <f t="shared" si="4"/>
        <v>0.002086375965</v>
      </c>
      <c r="V682" s="12">
        <f t="shared" si="5"/>
        <v>65.78540777</v>
      </c>
      <c r="W682" s="10">
        <f t="shared" si="6"/>
        <v>137.2530936</v>
      </c>
      <c r="X682" s="11">
        <f t="shared" si="7"/>
        <v>0.6</v>
      </c>
      <c r="Y682" s="11"/>
    </row>
    <row r="683">
      <c r="A683" s="7" t="str">
        <f t="shared" si="1"/>
        <v>HYWBU2767P</v>
      </c>
      <c r="B683" s="2" t="s">
        <v>115</v>
      </c>
      <c r="C683" s="26" t="s">
        <v>3129</v>
      </c>
      <c r="D683" s="7" t="str">
        <f t="shared" si="2"/>
        <v>320x50 </v>
      </c>
      <c r="E683" s="2" t="s">
        <v>117</v>
      </c>
      <c r="F683" s="2" t="s">
        <v>28</v>
      </c>
      <c r="G683" s="8" t="s">
        <v>118</v>
      </c>
      <c r="H683" s="2" t="s">
        <v>30</v>
      </c>
      <c r="I683" s="2" t="s">
        <v>31</v>
      </c>
      <c r="J683" s="2">
        <v>9153.0</v>
      </c>
      <c r="K683" s="2">
        <v>23.0</v>
      </c>
      <c r="L683" s="2">
        <v>4345.0</v>
      </c>
      <c r="M683" s="2">
        <v>8376.0</v>
      </c>
      <c r="N683" s="2">
        <v>14.0</v>
      </c>
      <c r="O683" s="3">
        <v>5007.525805</v>
      </c>
      <c r="P683" s="7" t="str">
        <f>VLOOKUP(A683,'New Data'!A:E,2,FALSE)</f>
        <v>Male</v>
      </c>
      <c r="Q683" s="7">
        <f>VLOOKUP(A683,'New Data'!A:E,3,FALSE)</f>
        <v>51</v>
      </c>
      <c r="R683" s="7" t="str">
        <f>VLOOKUP(A683,'New Data'!A:E,4,FALSE)</f>
        <v>Pennsylvania</v>
      </c>
      <c r="S683" s="9">
        <f>VLOOKUP(A683,'New Data'!A:E,5,FALSE)</f>
        <v>45161</v>
      </c>
      <c r="T683" s="10">
        <f t="shared" si="3"/>
        <v>357.6804146</v>
      </c>
      <c r="U683" s="11">
        <f t="shared" si="4"/>
        <v>0.002512837321</v>
      </c>
      <c r="V683" s="12">
        <f t="shared" si="5"/>
        <v>217.7185133</v>
      </c>
      <c r="W683" s="10">
        <f t="shared" si="6"/>
        <v>547.0912056</v>
      </c>
      <c r="X683" s="11">
        <f t="shared" si="7"/>
        <v>0.6086956522</v>
      </c>
      <c r="Y683" s="11"/>
    </row>
    <row r="684">
      <c r="A684" s="7" t="str">
        <f t="shared" si="1"/>
        <v>VPBJO3661M</v>
      </c>
      <c r="B684" s="2" t="s">
        <v>111</v>
      </c>
      <c r="C684" s="7" t="s">
        <v>3138</v>
      </c>
      <c r="D684" s="7" t="str">
        <f t="shared" si="2"/>
        <v>320x50 </v>
      </c>
      <c r="E684" s="2" t="s">
        <v>113</v>
      </c>
      <c r="F684" s="2" t="s">
        <v>36</v>
      </c>
      <c r="G684" s="8" t="s">
        <v>114</v>
      </c>
      <c r="H684" s="2" t="s">
        <v>48</v>
      </c>
      <c r="I684" s="2" t="s">
        <v>31</v>
      </c>
      <c r="J684" s="2">
        <v>15318.0</v>
      </c>
      <c r="K684" s="2">
        <v>30.0</v>
      </c>
      <c r="L684" s="2">
        <v>5928.0</v>
      </c>
      <c r="M684" s="2">
        <v>13298.0</v>
      </c>
      <c r="N684" s="2">
        <v>19.0</v>
      </c>
      <c r="O684" s="3">
        <v>1570.29739</v>
      </c>
      <c r="P684" s="7" t="str">
        <f>VLOOKUP(A684,'New Data'!A:E,2,FALSE)</f>
        <v>Female</v>
      </c>
      <c r="Q684" s="7">
        <f>VLOOKUP(A684,'New Data'!A:E,3,FALSE)</f>
        <v>41</v>
      </c>
      <c r="R684" s="7" t="str">
        <f>VLOOKUP(A684,'New Data'!A:E,4,FALSE)</f>
        <v>Oregon</v>
      </c>
      <c r="S684" s="9">
        <f>VLOOKUP(A684,'New Data'!A:E,5,FALSE)</f>
        <v>45165</v>
      </c>
      <c r="T684" s="10">
        <f t="shared" si="3"/>
        <v>82.64723105</v>
      </c>
      <c r="U684" s="11">
        <f t="shared" si="4"/>
        <v>0.001958480219</v>
      </c>
      <c r="V684" s="12">
        <f t="shared" si="5"/>
        <v>52.34324633</v>
      </c>
      <c r="W684" s="10">
        <f t="shared" si="6"/>
        <v>102.5132126</v>
      </c>
      <c r="X684" s="11">
        <f t="shared" si="7"/>
        <v>0.6333333333</v>
      </c>
      <c r="Y684" s="11"/>
    </row>
    <row r="685">
      <c r="A685" s="7" t="str">
        <f t="shared" si="1"/>
        <v>WOAJS6397Q</v>
      </c>
      <c r="B685" s="2" t="s">
        <v>107</v>
      </c>
      <c r="C685" s="7" t="s">
        <v>3160</v>
      </c>
      <c r="D685" s="7" t="str">
        <f t="shared" si="2"/>
        <v>320x50 </v>
      </c>
      <c r="E685" s="2" t="s">
        <v>109</v>
      </c>
      <c r="F685" s="2" t="s">
        <v>36</v>
      </c>
      <c r="G685" s="8" t="s">
        <v>110</v>
      </c>
      <c r="H685" s="2" t="s">
        <v>30</v>
      </c>
      <c r="I685" s="2" t="s">
        <v>31</v>
      </c>
      <c r="J685" s="2">
        <v>7248.0</v>
      </c>
      <c r="K685" s="2">
        <v>10.0</v>
      </c>
      <c r="L685" s="2">
        <v>3988.0</v>
      </c>
      <c r="M685" s="2">
        <v>6863.0</v>
      </c>
      <c r="N685" s="2">
        <v>7.0</v>
      </c>
      <c r="O685" s="3">
        <v>1247.0</v>
      </c>
      <c r="P685" s="7" t="str">
        <f>VLOOKUP(A685,'New Data'!A:E,2,FALSE)</f>
        <v>Male</v>
      </c>
      <c r="Q685" s="7">
        <f>VLOOKUP(A685,'New Data'!A:E,3,FALSE)</f>
        <v>57</v>
      </c>
      <c r="R685" s="7" t="str">
        <f>VLOOKUP(A685,'New Data'!A:E,4,FALSE)</f>
        <v>Rhode Island</v>
      </c>
      <c r="S685" s="9">
        <f>VLOOKUP(A685,'New Data'!A:E,5,FALSE)</f>
        <v>45383</v>
      </c>
      <c r="T685" s="10">
        <f t="shared" si="3"/>
        <v>178.1428571</v>
      </c>
      <c r="U685" s="11">
        <f t="shared" si="4"/>
        <v>0.001379690949</v>
      </c>
      <c r="V685" s="12">
        <f t="shared" si="5"/>
        <v>124.7</v>
      </c>
      <c r="W685" s="10">
        <f t="shared" si="6"/>
        <v>172.0474614</v>
      </c>
      <c r="X685" s="11">
        <f t="shared" si="7"/>
        <v>0.7</v>
      </c>
      <c r="Y685" s="11"/>
    </row>
    <row r="686">
      <c r="A686" s="7" t="str">
        <f t="shared" si="1"/>
        <v>DEIGT6412A</v>
      </c>
      <c r="B686" s="2" t="s">
        <v>103</v>
      </c>
      <c r="C686" s="2" t="s">
        <v>3133</v>
      </c>
      <c r="D686" s="7" t="str">
        <f t="shared" si="2"/>
        <v>300x250 </v>
      </c>
      <c r="E686" s="2" t="s">
        <v>105</v>
      </c>
      <c r="F686" s="2" t="s">
        <v>66</v>
      </c>
      <c r="G686" s="8" t="s">
        <v>106</v>
      </c>
      <c r="H686" s="2" t="s">
        <v>30</v>
      </c>
      <c r="I686" s="2" t="s">
        <v>43</v>
      </c>
      <c r="J686" s="2">
        <v>7695.0</v>
      </c>
      <c r="K686" s="2">
        <v>20.0</v>
      </c>
      <c r="L686" s="2">
        <v>3481.0</v>
      </c>
      <c r="M686" s="2">
        <v>7050.0</v>
      </c>
      <c r="N686" s="2">
        <v>14.0</v>
      </c>
      <c r="O686" s="3">
        <v>6727.440499</v>
      </c>
      <c r="P686" s="7" t="str">
        <f>VLOOKUP(A686,'New Data'!A:E,2,FALSE)</f>
        <v>Female</v>
      </c>
      <c r="Q686" s="7">
        <f>VLOOKUP(A686,'New Data'!A:E,3,FALSE)</f>
        <v>24</v>
      </c>
      <c r="R686" s="7" t="str">
        <f>VLOOKUP(A686,'New Data'!A:E,4,FALSE)</f>
        <v>Oregon</v>
      </c>
      <c r="S686" s="9">
        <f>VLOOKUP(A686,'New Data'!A:E,5,FALSE)</f>
        <v>45281</v>
      </c>
      <c r="T686" s="10">
        <f t="shared" si="3"/>
        <v>480.5314642</v>
      </c>
      <c r="U686" s="11">
        <f t="shared" si="4"/>
        <v>0.002599090318</v>
      </c>
      <c r="V686" s="12">
        <f t="shared" si="5"/>
        <v>336.372025</v>
      </c>
      <c r="W686" s="10">
        <f t="shared" si="6"/>
        <v>874.2612734</v>
      </c>
      <c r="X686" s="11">
        <f t="shared" si="7"/>
        <v>0.7</v>
      </c>
      <c r="Y686" s="11"/>
    </row>
    <row r="687">
      <c r="A687" s="7" t="str">
        <f t="shared" si="1"/>
        <v>ZRRCV7570B</v>
      </c>
      <c r="B687" s="2" t="s">
        <v>99</v>
      </c>
      <c r="C687" s="7" t="s">
        <v>3138</v>
      </c>
      <c r="D687" s="7" t="str">
        <f t="shared" si="2"/>
        <v>320x50 </v>
      </c>
      <c r="E687" s="2" t="s">
        <v>101</v>
      </c>
      <c r="F687" s="2" t="s">
        <v>28</v>
      </c>
      <c r="G687" s="8" t="s">
        <v>102</v>
      </c>
      <c r="H687" s="2" t="s">
        <v>30</v>
      </c>
      <c r="I687" s="2" t="s">
        <v>31</v>
      </c>
      <c r="J687" s="2">
        <v>20899.0</v>
      </c>
      <c r="K687" s="2">
        <v>20.0</v>
      </c>
      <c r="L687" s="2">
        <v>11394.0</v>
      </c>
      <c r="M687" s="2">
        <v>19576.0</v>
      </c>
      <c r="N687" s="2">
        <v>19.0</v>
      </c>
      <c r="O687" s="3">
        <v>1649.459852</v>
      </c>
      <c r="P687" s="7" t="str">
        <f>VLOOKUP(A687,'New Data'!A:E,2,FALSE)</f>
        <v>Female</v>
      </c>
      <c r="Q687" s="7">
        <f>VLOOKUP(A687,'New Data'!A:E,3,FALSE)</f>
        <v>45</v>
      </c>
      <c r="R687" s="7" t="str">
        <f>VLOOKUP(A687,'New Data'!A:E,4,FALSE)</f>
        <v>Mississippi</v>
      </c>
      <c r="S687" s="9">
        <f>VLOOKUP(A687,'New Data'!A:E,5,FALSE)</f>
        <v>45177</v>
      </c>
      <c r="T687" s="10">
        <f t="shared" si="3"/>
        <v>86.81367642</v>
      </c>
      <c r="U687" s="11">
        <f t="shared" si="4"/>
        <v>0.0009569835877</v>
      </c>
      <c r="V687" s="12">
        <f t="shared" si="5"/>
        <v>82.4729926</v>
      </c>
      <c r="W687" s="10">
        <f t="shared" si="6"/>
        <v>78.92530035</v>
      </c>
      <c r="X687" s="11">
        <f t="shared" si="7"/>
        <v>0.95</v>
      </c>
      <c r="Y687" s="11"/>
    </row>
    <row r="688">
      <c r="A688" s="7" t="str">
        <f t="shared" si="1"/>
        <v>MYYFY2600T</v>
      </c>
      <c r="B688" s="2" t="s">
        <v>94</v>
      </c>
      <c r="C688" s="7" t="s">
        <v>3139</v>
      </c>
      <c r="D688" s="7" t="str">
        <f t="shared" si="2"/>
        <v>300x250 </v>
      </c>
      <c r="E688" s="2" t="s">
        <v>96</v>
      </c>
      <c r="F688" s="2" t="s">
        <v>36</v>
      </c>
      <c r="G688" s="8" t="s">
        <v>97</v>
      </c>
      <c r="H688" s="2" t="s">
        <v>98</v>
      </c>
      <c r="I688" s="2" t="s">
        <v>43</v>
      </c>
      <c r="J688" s="2">
        <v>12176.0</v>
      </c>
      <c r="K688" s="2">
        <v>10.0</v>
      </c>
      <c r="L688" s="2">
        <v>5460.0</v>
      </c>
      <c r="M688" s="2">
        <v>11154.0</v>
      </c>
      <c r="N688" s="2">
        <v>10.0</v>
      </c>
      <c r="O688" s="3">
        <v>1816.030806</v>
      </c>
      <c r="P688" s="7" t="str">
        <f>VLOOKUP(A688,'New Data'!A:E,2,FALSE)</f>
        <v>Male</v>
      </c>
      <c r="Q688" s="7">
        <f>VLOOKUP(A688,'New Data'!A:E,3,FALSE)</f>
        <v>44</v>
      </c>
      <c r="R688" s="7" t="str">
        <f>VLOOKUP(A688,'New Data'!A:E,4,FALSE)</f>
        <v>Arkansas</v>
      </c>
      <c r="S688" s="9">
        <f>VLOOKUP(A688,'New Data'!A:E,5,FALSE)</f>
        <v>45213</v>
      </c>
      <c r="T688" s="10">
        <f t="shared" si="3"/>
        <v>181.6030806</v>
      </c>
      <c r="U688" s="11">
        <f t="shared" si="4"/>
        <v>0.0008212877792</v>
      </c>
      <c r="V688" s="12">
        <f t="shared" si="5"/>
        <v>181.6030806</v>
      </c>
      <c r="W688" s="10">
        <f t="shared" si="6"/>
        <v>149.1483908</v>
      </c>
      <c r="X688" s="11">
        <f t="shared" si="7"/>
        <v>1</v>
      </c>
      <c r="Y688" s="11"/>
    </row>
    <row r="689">
      <c r="A689" s="7" t="str">
        <f t="shared" si="1"/>
        <v>UDILX1928H</v>
      </c>
      <c r="B689" s="2" t="s">
        <v>90</v>
      </c>
      <c r="C689" s="7" t="s">
        <v>459</v>
      </c>
      <c r="D689" s="7" t="str">
        <f t="shared" si="2"/>
        <v>300x250 </v>
      </c>
      <c r="E689" s="2" t="s">
        <v>92</v>
      </c>
      <c r="F689" s="2" t="s">
        <v>41</v>
      </c>
      <c r="G689" s="8" t="s">
        <v>93</v>
      </c>
      <c r="H689" s="2" t="s">
        <v>30</v>
      </c>
      <c r="I689" s="2" t="s">
        <v>53</v>
      </c>
      <c r="J689" s="2">
        <v>27394.0</v>
      </c>
      <c r="K689" s="2">
        <v>74.0</v>
      </c>
      <c r="L689" s="2">
        <v>16144.0</v>
      </c>
      <c r="M689" s="2">
        <v>24752.0</v>
      </c>
      <c r="N689" s="2">
        <v>78.0</v>
      </c>
      <c r="O689" s="3">
        <v>7264.58761</v>
      </c>
      <c r="P689" s="7" t="str">
        <f>VLOOKUP(A689,'New Data'!A:E,2,FALSE)</f>
        <v>Male</v>
      </c>
      <c r="Q689" s="7">
        <f>VLOOKUP(A689,'New Data'!A:E,3,FALSE)</f>
        <v>58</v>
      </c>
      <c r="R689" s="7" t="str">
        <f>VLOOKUP(A689,'New Data'!A:E,4,FALSE)</f>
        <v>Texas</v>
      </c>
      <c r="S689" s="9">
        <f>VLOOKUP(A689,'New Data'!A:E,5,FALSE)</f>
        <v>45346</v>
      </c>
      <c r="T689" s="10">
        <f t="shared" si="3"/>
        <v>93.13573859</v>
      </c>
      <c r="U689" s="11">
        <f t="shared" si="4"/>
        <v>0.002701321457</v>
      </c>
      <c r="V689" s="12">
        <f t="shared" si="5"/>
        <v>98.17010284</v>
      </c>
      <c r="W689" s="10">
        <f t="shared" si="6"/>
        <v>265.1890053</v>
      </c>
      <c r="X689" s="11">
        <f t="shared" si="7"/>
        <v>1.054054054</v>
      </c>
      <c r="Y689" s="11"/>
    </row>
    <row r="690">
      <c r="A690" s="7" t="str">
        <f t="shared" si="1"/>
        <v>NNIQN4994L</v>
      </c>
      <c r="B690" s="2" t="s">
        <v>81</v>
      </c>
      <c r="C690" s="7" t="s">
        <v>3154</v>
      </c>
      <c r="D690" s="7" t="str">
        <f t="shared" si="2"/>
        <v>320x50 </v>
      </c>
      <c r="E690" s="2" t="s">
        <v>83</v>
      </c>
      <c r="F690" s="2" t="s">
        <v>36</v>
      </c>
      <c r="G690" s="8" t="s">
        <v>84</v>
      </c>
      <c r="H690" s="2" t="s">
        <v>30</v>
      </c>
      <c r="I690" s="2" t="s">
        <v>31</v>
      </c>
      <c r="J690" s="2">
        <v>21028.0</v>
      </c>
      <c r="K690" s="2">
        <v>10.0</v>
      </c>
      <c r="L690" s="2">
        <v>5781.0</v>
      </c>
      <c r="M690" s="2">
        <v>16134.0</v>
      </c>
      <c r="N690" s="2">
        <v>11.0</v>
      </c>
      <c r="O690" s="3">
        <v>5101.321655</v>
      </c>
      <c r="P690" s="7" t="str">
        <f>VLOOKUP(A690,'New Data'!A:E,2,FALSE)</f>
        <v>Male</v>
      </c>
      <c r="Q690" s="7">
        <f>VLOOKUP(A690,'New Data'!A:E,3,FALSE)</f>
        <v>41</v>
      </c>
      <c r="R690" s="7" t="str">
        <f>VLOOKUP(A690,'New Data'!A:E,4,FALSE)</f>
        <v>New York</v>
      </c>
      <c r="S690" s="9">
        <f>VLOOKUP(A690,'New Data'!A:E,5,FALSE)</f>
        <v>45241</v>
      </c>
      <c r="T690" s="10">
        <f t="shared" si="3"/>
        <v>463.7565141</v>
      </c>
      <c r="U690" s="11">
        <f t="shared" si="4"/>
        <v>0.000475556401</v>
      </c>
      <c r="V690" s="12">
        <f t="shared" si="5"/>
        <v>510.1321655</v>
      </c>
      <c r="W690" s="10">
        <f t="shared" si="6"/>
        <v>242.5966167</v>
      </c>
      <c r="X690" s="11">
        <f t="shared" si="7"/>
        <v>1.1</v>
      </c>
      <c r="Y690" s="11"/>
    </row>
    <row r="691">
      <c r="A691" s="7" t="str">
        <f t="shared" si="1"/>
        <v>NXNCM3609R</v>
      </c>
      <c r="B691" s="2" t="s">
        <v>85</v>
      </c>
      <c r="C691" s="7" t="s">
        <v>459</v>
      </c>
      <c r="D691" s="7" t="str">
        <f t="shared" si="2"/>
        <v>300x250 </v>
      </c>
      <c r="E691" s="2" t="s">
        <v>87</v>
      </c>
      <c r="F691" s="2" t="s">
        <v>36</v>
      </c>
      <c r="G691" s="8" t="s">
        <v>88</v>
      </c>
      <c r="H691" s="2" t="s">
        <v>89</v>
      </c>
      <c r="I691" s="2" t="s">
        <v>31</v>
      </c>
      <c r="J691" s="2">
        <v>12710.0</v>
      </c>
      <c r="K691" s="2">
        <v>10.0</v>
      </c>
      <c r="L691" s="2">
        <v>8159.0</v>
      </c>
      <c r="M691" s="2">
        <v>11984.0</v>
      </c>
      <c r="N691" s="2">
        <v>11.0</v>
      </c>
      <c r="O691" s="3">
        <v>7851.397478</v>
      </c>
      <c r="P691" s="7" t="str">
        <f>VLOOKUP(A691,'New Data'!A:E,2,FALSE)</f>
        <v>Female</v>
      </c>
      <c r="Q691" s="7">
        <f>VLOOKUP(A691,'New Data'!A:E,3,FALSE)</f>
        <v>26</v>
      </c>
      <c r="R691" s="7" t="str">
        <f>VLOOKUP(A691,'New Data'!A:E,4,FALSE)</f>
        <v>Wyoming</v>
      </c>
      <c r="S691" s="9">
        <f>VLOOKUP(A691,'New Data'!A:E,5,FALSE)</f>
        <v>45357</v>
      </c>
      <c r="T691" s="10">
        <f t="shared" si="3"/>
        <v>713.7634071</v>
      </c>
      <c r="U691" s="11">
        <f t="shared" si="4"/>
        <v>0.0007867820614</v>
      </c>
      <c r="V691" s="12">
        <f t="shared" si="5"/>
        <v>785.1397478</v>
      </c>
      <c r="W691" s="10">
        <f t="shared" si="6"/>
        <v>617.7338692</v>
      </c>
      <c r="X691" s="11">
        <f t="shared" si="7"/>
        <v>1.1</v>
      </c>
      <c r="Y691" s="11"/>
    </row>
    <row r="692">
      <c r="A692" s="7" t="str">
        <f t="shared" si="1"/>
        <v>ZPFYE9731B</v>
      </c>
      <c r="B692" s="2" t="s">
        <v>76</v>
      </c>
      <c r="C692" s="7" t="s">
        <v>3142</v>
      </c>
      <c r="D692" s="7" t="str">
        <f t="shared" si="2"/>
        <v>300x250 </v>
      </c>
      <c r="E692" s="2" t="s">
        <v>78</v>
      </c>
      <c r="F692" s="2" t="s">
        <v>41</v>
      </c>
      <c r="G692" s="8" t="s">
        <v>79</v>
      </c>
      <c r="H692" s="2" t="s">
        <v>80</v>
      </c>
      <c r="I692" s="2" t="s">
        <v>31</v>
      </c>
      <c r="J692" s="2">
        <v>7409.0</v>
      </c>
      <c r="K692" s="2">
        <v>10.0</v>
      </c>
      <c r="L692" s="2">
        <v>5009.0</v>
      </c>
      <c r="M692" s="2">
        <v>7160.0</v>
      </c>
      <c r="N692" s="2">
        <v>12.0</v>
      </c>
      <c r="O692" s="3">
        <v>1472.110115</v>
      </c>
      <c r="P692" s="7" t="str">
        <f>VLOOKUP(A692,'New Data'!A:E,2,FALSE)</f>
        <v>Female</v>
      </c>
      <c r="Q692" s="7">
        <f>VLOOKUP(A692,'New Data'!A:E,3,FALSE)</f>
        <v>41</v>
      </c>
      <c r="R692" s="7" t="str">
        <f>VLOOKUP(A692,'New Data'!A:E,4,FALSE)</f>
        <v>Kansas</v>
      </c>
      <c r="S692" s="9">
        <f>VLOOKUP(A692,'New Data'!A:E,5,FALSE)</f>
        <v>45141</v>
      </c>
      <c r="T692" s="10">
        <f t="shared" si="3"/>
        <v>122.6758429</v>
      </c>
      <c r="U692" s="11">
        <f t="shared" si="4"/>
        <v>0.001349709812</v>
      </c>
      <c r="V692" s="12">
        <f t="shared" si="5"/>
        <v>147.2110115</v>
      </c>
      <c r="W692" s="10">
        <f t="shared" si="6"/>
        <v>198.6921467</v>
      </c>
      <c r="X692" s="11">
        <f t="shared" si="7"/>
        <v>1.2</v>
      </c>
      <c r="Y692" s="11"/>
    </row>
    <row r="693">
      <c r="A693" s="7" t="str">
        <f t="shared" si="1"/>
        <v>XSQXY8178A</v>
      </c>
      <c r="B693" s="2" t="s">
        <v>72</v>
      </c>
      <c r="C693" s="7" t="s">
        <v>3148</v>
      </c>
      <c r="D693" s="7" t="str">
        <f t="shared" si="2"/>
        <v>300x250 </v>
      </c>
      <c r="E693" s="2" t="s">
        <v>74</v>
      </c>
      <c r="F693" s="2" t="s">
        <v>66</v>
      </c>
      <c r="G693" s="8" t="s">
        <v>75</v>
      </c>
      <c r="H693" s="2" t="s">
        <v>48</v>
      </c>
      <c r="I693" s="2" t="s">
        <v>43</v>
      </c>
      <c r="J693" s="2">
        <v>7585.0</v>
      </c>
      <c r="K693" s="2">
        <v>13.0</v>
      </c>
      <c r="L693" s="2">
        <v>5396.0</v>
      </c>
      <c r="M693" s="2">
        <v>7417.0</v>
      </c>
      <c r="N693" s="2">
        <v>24.0</v>
      </c>
      <c r="O693" s="3">
        <v>7082.653802</v>
      </c>
      <c r="P693" s="7" t="str">
        <f>VLOOKUP(A693,'New Data'!A:E,2,FALSE)</f>
        <v>Female</v>
      </c>
      <c r="Q693" s="7">
        <f>VLOOKUP(A693,'New Data'!A:E,3,FALSE)</f>
        <v>64</v>
      </c>
      <c r="R693" s="7" t="str">
        <f>VLOOKUP(A693,'New Data'!A:E,4,FALSE)</f>
        <v>Washington</v>
      </c>
      <c r="S693" s="9">
        <f>VLOOKUP(A693,'New Data'!A:E,5,FALSE)</f>
        <v>45560</v>
      </c>
      <c r="T693" s="10">
        <f t="shared" si="3"/>
        <v>295.1105751</v>
      </c>
      <c r="U693" s="11">
        <f t="shared" si="4"/>
        <v>0.001713909031</v>
      </c>
      <c r="V693" s="12">
        <f t="shared" si="5"/>
        <v>544.8195232</v>
      </c>
      <c r="W693" s="10">
        <f t="shared" si="6"/>
        <v>933.7711011</v>
      </c>
      <c r="X693" s="11">
        <f t="shared" si="7"/>
        <v>1.846153846</v>
      </c>
      <c r="Y693" s="11"/>
    </row>
    <row r="694">
      <c r="A694" s="7" t="str">
        <f t="shared" si="1"/>
        <v>PHTXE1764B</v>
      </c>
      <c r="B694" s="2" t="s">
        <v>63</v>
      </c>
      <c r="C694" s="7" t="s">
        <v>3141</v>
      </c>
      <c r="D694" s="7" t="str">
        <f t="shared" si="2"/>
        <v>300x250 </v>
      </c>
      <c r="E694" s="2" t="s">
        <v>65</v>
      </c>
      <c r="F694" s="2" t="s">
        <v>66</v>
      </c>
      <c r="G694" s="8" t="s">
        <v>67</v>
      </c>
      <c r="H694" s="2" t="s">
        <v>30</v>
      </c>
      <c r="I694" s="2" t="s">
        <v>43</v>
      </c>
      <c r="J694" s="2">
        <v>7447.0</v>
      </c>
      <c r="K694" s="2">
        <v>10.0</v>
      </c>
      <c r="L694" s="2">
        <v>4163.0</v>
      </c>
      <c r="M694" s="2">
        <v>5586.0</v>
      </c>
      <c r="N694" s="2">
        <v>19.0</v>
      </c>
      <c r="O694" s="3">
        <v>3311.941246</v>
      </c>
      <c r="P694" s="7" t="str">
        <f>VLOOKUP(A694,'New Data'!A:E,2,FALSE)</f>
        <v>Female</v>
      </c>
      <c r="Q694" s="7">
        <f>VLOOKUP(A694,'New Data'!A:E,3,FALSE)</f>
        <v>60</v>
      </c>
      <c r="R694" s="7" t="str">
        <f>VLOOKUP(A694,'New Data'!A:E,4,FALSE)</f>
        <v>Alaska</v>
      </c>
      <c r="S694" s="9">
        <f>VLOOKUP(A694,'New Data'!A:E,5,FALSE)</f>
        <v>45148</v>
      </c>
      <c r="T694" s="10">
        <f t="shared" si="3"/>
        <v>174.3126972</v>
      </c>
      <c r="U694" s="11">
        <f t="shared" si="4"/>
        <v>0.001342822613</v>
      </c>
      <c r="V694" s="12">
        <f t="shared" si="5"/>
        <v>331.1941246</v>
      </c>
      <c r="W694" s="10">
        <f t="shared" si="6"/>
        <v>444.7349598</v>
      </c>
      <c r="X694" s="11">
        <f t="shared" si="7"/>
        <v>1.9</v>
      </c>
      <c r="Y694" s="11"/>
    </row>
    <row r="695">
      <c r="A695" s="7" t="str">
        <f t="shared" si="1"/>
        <v>TOJIT8735S</v>
      </c>
      <c r="B695" s="2" t="s">
        <v>68</v>
      </c>
      <c r="C695" s="7" t="s">
        <v>3133</v>
      </c>
      <c r="D695" s="7" t="str">
        <f t="shared" si="2"/>
        <v>320x50 </v>
      </c>
      <c r="E695" s="2" t="s">
        <v>70</v>
      </c>
      <c r="F695" s="2" t="s">
        <v>36</v>
      </c>
      <c r="G695" s="8" t="s">
        <v>67</v>
      </c>
      <c r="H695" s="2" t="s">
        <v>71</v>
      </c>
      <c r="I695" s="2" t="s">
        <v>31</v>
      </c>
      <c r="J695" s="2">
        <v>15311.0</v>
      </c>
      <c r="K695" s="2">
        <v>10.0</v>
      </c>
      <c r="L695" s="2">
        <v>7757.0</v>
      </c>
      <c r="M695" s="2">
        <v>12630.0</v>
      </c>
      <c r="N695" s="2">
        <v>19.0</v>
      </c>
      <c r="O695" s="3">
        <v>1471.187144</v>
      </c>
      <c r="P695" s="7" t="str">
        <f>VLOOKUP(A695,'New Data'!A:E,2,FALSE)</f>
        <v>Male</v>
      </c>
      <c r="Q695" s="7">
        <f>VLOOKUP(A695,'New Data'!A:E,3,FALSE)</f>
        <v>44</v>
      </c>
      <c r="R695" s="7" t="str">
        <f>VLOOKUP(A695,'New Data'!A:E,4,FALSE)</f>
        <v>Tennessee</v>
      </c>
      <c r="S695" s="9">
        <f>VLOOKUP(A695,'New Data'!A:E,5,FALSE)</f>
        <v>45517</v>
      </c>
      <c r="T695" s="10">
        <f t="shared" si="3"/>
        <v>77.43090232</v>
      </c>
      <c r="U695" s="11">
        <f t="shared" si="4"/>
        <v>0.0006531252041</v>
      </c>
      <c r="V695" s="12">
        <f t="shared" si="5"/>
        <v>147.1187144</v>
      </c>
      <c r="W695" s="10">
        <f t="shared" si="6"/>
        <v>96.08694037</v>
      </c>
      <c r="X695" s="11">
        <f t="shared" si="7"/>
        <v>1.9</v>
      </c>
      <c r="Y695" s="11"/>
    </row>
    <row r="696">
      <c r="A696" s="7" t="str">
        <f t="shared" si="1"/>
        <v>TADZU2116Y</v>
      </c>
      <c r="B696" s="2" t="s">
        <v>58</v>
      </c>
      <c r="C696" s="7" t="s">
        <v>3135</v>
      </c>
      <c r="D696" s="7" t="str">
        <f t="shared" si="2"/>
        <v>300x250 </v>
      </c>
      <c r="E696" s="2" t="s">
        <v>60</v>
      </c>
      <c r="F696" s="2" t="s">
        <v>28</v>
      </c>
      <c r="G696" s="8" t="s">
        <v>61</v>
      </c>
      <c r="H696" s="2" t="s">
        <v>62</v>
      </c>
      <c r="I696" s="2" t="s">
        <v>53</v>
      </c>
      <c r="J696" s="2">
        <v>19379.0</v>
      </c>
      <c r="K696" s="2">
        <v>49.0</v>
      </c>
      <c r="L696" s="2">
        <v>12168.0</v>
      </c>
      <c r="M696" s="2">
        <v>16616.0</v>
      </c>
      <c r="N696" s="2">
        <v>97.0</v>
      </c>
      <c r="O696" s="3">
        <v>7294.100001</v>
      </c>
      <c r="P696" s="7" t="str">
        <f>VLOOKUP(A696,'New Data'!A:E,2,FALSE)</f>
        <v>Female</v>
      </c>
      <c r="Q696" s="7">
        <f>VLOOKUP(A696,'New Data'!A:E,3,FALSE)</f>
        <v>56</v>
      </c>
      <c r="R696" s="7" t="str">
        <f>VLOOKUP(A696,'New Data'!A:E,4,FALSE)</f>
        <v>Utah</v>
      </c>
      <c r="S696" s="9">
        <f>VLOOKUP(A696,'New Data'!A:E,5,FALSE)</f>
        <v>45491</v>
      </c>
      <c r="T696" s="10">
        <f t="shared" si="3"/>
        <v>75.19690723</v>
      </c>
      <c r="U696" s="11">
        <f t="shared" si="4"/>
        <v>0.002528510243</v>
      </c>
      <c r="V696" s="12">
        <f t="shared" si="5"/>
        <v>148.8591837</v>
      </c>
      <c r="W696" s="10">
        <f t="shared" si="6"/>
        <v>376.3919707</v>
      </c>
      <c r="X696" s="11">
        <f t="shared" si="7"/>
        <v>1.979591837</v>
      </c>
      <c r="Y696" s="11"/>
    </row>
    <row r="697">
      <c r="A697" s="7" t="str">
        <f t="shared" si="1"/>
        <v>ELPSH7345M</v>
      </c>
      <c r="B697" s="2" t="s">
        <v>54</v>
      </c>
      <c r="C697" s="7" t="s">
        <v>3166</v>
      </c>
      <c r="D697" s="7" t="str">
        <f t="shared" si="2"/>
        <v>300x250 </v>
      </c>
      <c r="E697" s="2" t="s">
        <v>56</v>
      </c>
      <c r="F697" s="2" t="s">
        <v>41</v>
      </c>
      <c r="G697" s="8" t="s">
        <v>57</v>
      </c>
      <c r="H697" s="2" t="s">
        <v>30</v>
      </c>
      <c r="I697" s="2" t="s">
        <v>31</v>
      </c>
      <c r="J697" s="2">
        <v>7427.0</v>
      </c>
      <c r="K697" s="2">
        <v>0.0</v>
      </c>
      <c r="L697" s="2">
        <v>4752.0</v>
      </c>
      <c r="M697" s="2">
        <v>6566.0</v>
      </c>
      <c r="N697" s="2">
        <v>1.0</v>
      </c>
      <c r="O697" s="3">
        <v>1504.784161</v>
      </c>
      <c r="P697" s="7" t="str">
        <f>VLOOKUP(A697,'New Data'!A:E,2,FALSE)</f>
        <v>Male</v>
      </c>
      <c r="Q697" s="7">
        <f>VLOOKUP(A697,'New Data'!A:E,3,FALSE)</f>
        <v>64</v>
      </c>
      <c r="R697" s="7" t="str">
        <f>VLOOKUP(A697,'New Data'!A:E,4,FALSE)</f>
        <v>New Hampshire</v>
      </c>
      <c r="S697" s="9">
        <f>VLOOKUP(A697,'New Data'!A:E,5,FALSE)</f>
        <v>45347</v>
      </c>
      <c r="T697" s="10">
        <f t="shared" si="3"/>
        <v>1504.784161</v>
      </c>
      <c r="U697" s="11">
        <f t="shared" si="4"/>
        <v>0</v>
      </c>
      <c r="V697" s="12" t="str">
        <f t="shared" si="5"/>
        <v>#DIV/0!</v>
      </c>
      <c r="W697" s="10">
        <f t="shared" si="6"/>
        <v>202.6099584</v>
      </c>
      <c r="X697" s="11" t="str">
        <f t="shared" si="7"/>
        <v>#DIV/0!</v>
      </c>
      <c r="Y697" s="11"/>
    </row>
    <row r="698">
      <c r="A698" s="7" t="str">
        <f t="shared" si="1"/>
        <v>YIFKL6363U</v>
      </c>
      <c r="B698" s="2" t="s">
        <v>44</v>
      </c>
      <c r="C698" s="7" t="s">
        <v>3129</v>
      </c>
      <c r="D698" s="7" t="str">
        <f t="shared" si="2"/>
        <v>300x250 </v>
      </c>
      <c r="E698" s="2" t="s">
        <v>46</v>
      </c>
      <c r="F698" s="2" t="s">
        <v>28</v>
      </c>
      <c r="G698" s="8" t="s">
        <v>47</v>
      </c>
      <c r="H698" s="2" t="s">
        <v>48</v>
      </c>
      <c r="I698" s="2" t="s">
        <v>31</v>
      </c>
      <c r="J698" s="2">
        <v>7691.0</v>
      </c>
      <c r="K698" s="2">
        <v>0.0</v>
      </c>
      <c r="L698" s="2">
        <v>3890.0</v>
      </c>
      <c r="M698" s="2">
        <v>5905.0</v>
      </c>
      <c r="N698" s="2">
        <v>1.0</v>
      </c>
      <c r="O698" s="3">
        <v>5927.806788</v>
      </c>
      <c r="P698" s="7" t="str">
        <f>VLOOKUP(A698,'New Data'!A:E,2,FALSE)</f>
        <v>Female</v>
      </c>
      <c r="Q698" s="7">
        <f>VLOOKUP(A698,'New Data'!A:E,3,FALSE)</f>
        <v>40</v>
      </c>
      <c r="R698" s="7" t="str">
        <f>VLOOKUP(A698,'New Data'!A:E,4,FALSE)</f>
        <v>Michigan</v>
      </c>
      <c r="S698" s="9">
        <f>VLOOKUP(A698,'New Data'!A:E,5,FALSE)</f>
        <v>45145</v>
      </c>
      <c r="T698" s="10">
        <f t="shared" si="3"/>
        <v>5927.806788</v>
      </c>
      <c r="U698" s="11">
        <f t="shared" si="4"/>
        <v>0</v>
      </c>
      <c r="V698" s="12" t="str">
        <f t="shared" si="5"/>
        <v>#DIV/0!</v>
      </c>
      <c r="W698" s="10">
        <f t="shared" si="6"/>
        <v>770.7459092</v>
      </c>
      <c r="X698" s="11" t="str">
        <f t="shared" si="7"/>
        <v>#DIV/0!</v>
      </c>
      <c r="Y698" s="11"/>
    </row>
    <row r="699">
      <c r="A699" s="7" t="str">
        <f t="shared" si="1"/>
        <v>EXWIY3624H</v>
      </c>
      <c r="B699" s="2" t="s">
        <v>49</v>
      </c>
      <c r="C699" s="7" t="s">
        <v>3141</v>
      </c>
      <c r="D699" s="7" t="str">
        <f t="shared" si="2"/>
        <v>300x250 </v>
      </c>
      <c r="E699" s="2" t="s">
        <v>51</v>
      </c>
      <c r="F699" s="2" t="s">
        <v>36</v>
      </c>
      <c r="G699" s="8" t="s">
        <v>52</v>
      </c>
      <c r="H699" s="2" t="s">
        <v>48</v>
      </c>
      <c r="I699" s="2" t="s">
        <v>53</v>
      </c>
      <c r="J699" s="2">
        <v>24464.0</v>
      </c>
      <c r="K699" s="2">
        <v>0.0</v>
      </c>
      <c r="L699" s="2">
        <v>3275.0</v>
      </c>
      <c r="M699" s="2">
        <v>21993.0</v>
      </c>
      <c r="N699" s="2">
        <v>6.0</v>
      </c>
      <c r="O699" s="3">
        <v>2959.114973</v>
      </c>
      <c r="P699" s="7" t="str">
        <f>VLOOKUP(A699,'New Data'!A:E,2,FALSE)</f>
        <v>Female</v>
      </c>
      <c r="Q699" s="7">
        <f>VLOOKUP(A699,'New Data'!A:E,3,FALSE)</f>
        <v>43</v>
      </c>
      <c r="R699" s="7" t="str">
        <f>VLOOKUP(A699,'New Data'!A:E,4,FALSE)</f>
        <v>Missouri</v>
      </c>
      <c r="S699" s="9">
        <f>VLOOKUP(A699,'New Data'!A:E,5,FALSE)</f>
        <v>45472</v>
      </c>
      <c r="T699" s="10">
        <f t="shared" si="3"/>
        <v>493.1858288</v>
      </c>
      <c r="U699" s="11">
        <f t="shared" si="4"/>
        <v>0</v>
      </c>
      <c r="V699" s="12" t="str">
        <f t="shared" si="5"/>
        <v>#DIV/0!</v>
      </c>
      <c r="W699" s="10">
        <f t="shared" si="6"/>
        <v>120.9579371</v>
      </c>
      <c r="X699" s="11" t="str">
        <f t="shared" si="7"/>
        <v>#DIV/0!</v>
      </c>
      <c r="Y699" s="11"/>
    </row>
    <row r="700">
      <c r="A700" s="7" t="str">
        <f t="shared" si="1"/>
        <v>RRFVN6966N</v>
      </c>
      <c r="B700" s="2" t="s">
        <v>38</v>
      </c>
      <c r="C700" s="7" t="s">
        <v>3141</v>
      </c>
      <c r="D700" s="7" t="str">
        <f t="shared" si="2"/>
        <v>300x250 </v>
      </c>
      <c r="E700" s="2" t="s">
        <v>40</v>
      </c>
      <c r="F700" s="2" t="s">
        <v>41</v>
      </c>
      <c r="G700" s="8" t="s">
        <v>42</v>
      </c>
      <c r="H700" s="2" t="s">
        <v>30</v>
      </c>
      <c r="I700" s="2" t="s">
        <v>43</v>
      </c>
      <c r="J700" s="2">
        <v>7470.0</v>
      </c>
      <c r="K700" s="2">
        <v>0.0</v>
      </c>
      <c r="L700" s="2">
        <v>6753.0</v>
      </c>
      <c r="M700" s="2">
        <v>7229.0</v>
      </c>
      <c r="N700" s="2">
        <v>1.0</v>
      </c>
      <c r="O700" s="3">
        <v>1738.995282</v>
      </c>
      <c r="P700" s="7" t="str">
        <f>VLOOKUP(A700,'New Data'!A:E,2,FALSE)</f>
        <v>Male</v>
      </c>
      <c r="Q700" s="7">
        <f>VLOOKUP(A700,'New Data'!A:E,3,FALSE)</f>
        <v>53</v>
      </c>
      <c r="R700" s="7" t="str">
        <f>VLOOKUP(A700,'New Data'!A:E,4,FALSE)</f>
        <v>Delaware</v>
      </c>
      <c r="S700" s="9">
        <f>VLOOKUP(A700,'New Data'!A:E,5,FALSE)</f>
        <v>45562</v>
      </c>
      <c r="T700" s="10">
        <f t="shared" si="3"/>
        <v>1738.995282</v>
      </c>
      <c r="U700" s="11">
        <f t="shared" si="4"/>
        <v>0</v>
      </c>
      <c r="V700" s="12" t="str">
        <f t="shared" si="5"/>
        <v>#DIV/0!</v>
      </c>
      <c r="W700" s="10">
        <f t="shared" si="6"/>
        <v>232.7972265</v>
      </c>
      <c r="X700" s="11" t="str">
        <f t="shared" si="7"/>
        <v>#DIV/0!</v>
      </c>
      <c r="Y700" s="11"/>
    </row>
    <row r="701">
      <c r="A701" s="7" t="str">
        <f t="shared" si="1"/>
        <v>KAOJS0986I</v>
      </c>
      <c r="B701" s="2" t="s">
        <v>33</v>
      </c>
      <c r="C701" s="7" t="s">
        <v>3145</v>
      </c>
      <c r="D701" s="7" t="str">
        <f t="shared" si="2"/>
        <v>300x250 </v>
      </c>
      <c r="E701" s="2" t="s">
        <v>35</v>
      </c>
      <c r="F701" s="2" t="s">
        <v>36</v>
      </c>
      <c r="G701" s="8" t="s">
        <v>37</v>
      </c>
      <c r="H701" s="2" t="s">
        <v>30</v>
      </c>
      <c r="I701" s="2" t="s">
        <v>31</v>
      </c>
      <c r="J701" s="2">
        <v>8111.0</v>
      </c>
      <c r="K701" s="2">
        <v>0.0</v>
      </c>
      <c r="L701" s="2">
        <v>4346.0</v>
      </c>
      <c r="M701" s="2">
        <v>6163.0</v>
      </c>
      <c r="N701" s="2">
        <v>1.0</v>
      </c>
      <c r="O701" s="3">
        <v>5000.761206</v>
      </c>
      <c r="P701" s="7" t="str">
        <f>VLOOKUP(A701,'New Data'!A:E,2,FALSE)</f>
        <v>Female</v>
      </c>
      <c r="Q701" s="7">
        <f>VLOOKUP(A701,'New Data'!A:E,3,FALSE)</f>
        <v>34</v>
      </c>
      <c r="R701" s="7" t="str">
        <f>VLOOKUP(A701,'New Data'!A:E,4,FALSE)</f>
        <v>Arkansas</v>
      </c>
      <c r="S701" s="9">
        <f>VLOOKUP(A701,'New Data'!A:E,5,FALSE)</f>
        <v>45120</v>
      </c>
      <c r="T701" s="10">
        <f t="shared" si="3"/>
        <v>5000.761206</v>
      </c>
      <c r="U701" s="11">
        <f t="shared" si="4"/>
        <v>0</v>
      </c>
      <c r="V701" s="12" t="str">
        <f t="shared" si="5"/>
        <v>#DIV/0!</v>
      </c>
      <c r="W701" s="10">
        <f t="shared" si="6"/>
        <v>616.5406492</v>
      </c>
      <c r="X701" s="11" t="str">
        <f t="shared" si="7"/>
        <v>#DIV/0!</v>
      </c>
      <c r="Y701" s="11"/>
    </row>
    <row r="702">
      <c r="A702" s="7" t="str">
        <f t="shared" si="1"/>
        <v>HPNFI2551J</v>
      </c>
      <c r="B702" s="2" t="s">
        <v>25</v>
      </c>
      <c r="C702" s="7" t="s">
        <v>3130</v>
      </c>
      <c r="D702" s="7" t="str">
        <f t="shared" si="2"/>
        <v>300x250 </v>
      </c>
      <c r="E702" s="2" t="s">
        <v>27</v>
      </c>
      <c r="F702" s="2" t="s">
        <v>28</v>
      </c>
      <c r="G702" s="8" t="s">
        <v>29</v>
      </c>
      <c r="H702" s="2" t="s">
        <v>30</v>
      </c>
      <c r="I702" s="2" t="s">
        <v>31</v>
      </c>
      <c r="J702" s="2">
        <v>23983.0</v>
      </c>
      <c r="K702" s="2">
        <v>0.0</v>
      </c>
      <c r="L702" s="2">
        <v>464.0</v>
      </c>
      <c r="M702" s="2">
        <v>19802.0</v>
      </c>
      <c r="N702" s="2">
        <v>9.0</v>
      </c>
      <c r="O702" s="3">
        <v>4574.34827</v>
      </c>
      <c r="P702" s="7" t="str">
        <f>VLOOKUP(A702,'New Data'!A:E,2,FALSE)</f>
        <v>Male</v>
      </c>
      <c r="Q702" s="7">
        <f>VLOOKUP(A702,'New Data'!A:E,3,FALSE)</f>
        <v>20</v>
      </c>
      <c r="R702" s="7" t="str">
        <f>VLOOKUP(A702,'New Data'!A:E,4,FALSE)</f>
        <v>Alabama</v>
      </c>
      <c r="S702" s="9">
        <f>VLOOKUP(A702,'New Data'!A:E,5,FALSE)</f>
        <v>45377</v>
      </c>
      <c r="T702" s="10">
        <f t="shared" si="3"/>
        <v>508.2609189</v>
      </c>
      <c r="U702" s="11">
        <f t="shared" si="4"/>
        <v>0</v>
      </c>
      <c r="V702" s="12" t="str">
        <f t="shared" si="5"/>
        <v>#DIV/0!</v>
      </c>
      <c r="W702" s="10">
        <f t="shared" si="6"/>
        <v>190.7329471</v>
      </c>
      <c r="X702" s="11" t="str">
        <f t="shared" si="7"/>
        <v>#DIV/0!</v>
      </c>
      <c r="Y702" s="11"/>
    </row>
    <row r="703">
      <c r="O703" s="3"/>
      <c r="T703" s="10"/>
      <c r="U703" s="11"/>
      <c r="W703" s="10"/>
      <c r="X703" s="11"/>
      <c r="Y703" s="11"/>
    </row>
    <row r="704">
      <c r="O704" s="3"/>
      <c r="T704" s="10"/>
      <c r="U704" s="11"/>
      <c r="W704" s="10"/>
      <c r="X704" s="11"/>
      <c r="Y704" s="11"/>
    </row>
    <row r="705">
      <c r="O705" s="3"/>
      <c r="T705" s="10"/>
      <c r="U705" s="11"/>
      <c r="W705" s="10"/>
      <c r="X705" s="11"/>
      <c r="Y705" s="11"/>
    </row>
    <row r="706">
      <c r="O706" s="3"/>
      <c r="T706" s="10"/>
      <c r="U706" s="11"/>
      <c r="W706" s="10"/>
      <c r="X706" s="11"/>
      <c r="Y706" s="11"/>
    </row>
    <row r="707">
      <c r="O707" s="3"/>
      <c r="T707" s="10"/>
      <c r="U707" s="11"/>
      <c r="W707" s="10"/>
      <c r="X707" s="11"/>
      <c r="Y707" s="11"/>
    </row>
    <row r="708">
      <c r="O708" s="3"/>
      <c r="T708" s="10"/>
      <c r="U708" s="11"/>
      <c r="W708" s="10"/>
      <c r="X708" s="11"/>
      <c r="Y708" s="11"/>
    </row>
    <row r="709">
      <c r="O709" s="3"/>
      <c r="T709" s="10"/>
      <c r="U709" s="11"/>
      <c r="W709" s="10"/>
      <c r="X709" s="11"/>
      <c r="Y709" s="11"/>
    </row>
    <row r="710">
      <c r="O710" s="3"/>
      <c r="T710" s="10"/>
      <c r="U710" s="11"/>
      <c r="W710" s="10"/>
      <c r="X710" s="11"/>
      <c r="Y710" s="11"/>
    </row>
    <row r="711">
      <c r="O711" s="3"/>
      <c r="T711" s="10"/>
      <c r="U711" s="11"/>
      <c r="W711" s="10"/>
      <c r="X711" s="11"/>
      <c r="Y711" s="11"/>
    </row>
    <row r="712">
      <c r="O712" s="3"/>
      <c r="T712" s="10"/>
      <c r="U712" s="11"/>
      <c r="W712" s="10"/>
      <c r="X712" s="11"/>
      <c r="Y712" s="11"/>
    </row>
    <row r="713">
      <c r="O713" s="3"/>
      <c r="T713" s="10"/>
      <c r="U713" s="11"/>
      <c r="W713" s="10"/>
      <c r="X713" s="11"/>
      <c r="Y713" s="11"/>
    </row>
    <row r="714">
      <c r="O714" s="3"/>
      <c r="T714" s="10"/>
      <c r="U714" s="11"/>
      <c r="W714" s="10"/>
      <c r="X714" s="11"/>
      <c r="Y714" s="11"/>
    </row>
    <row r="715">
      <c r="O715" s="3"/>
      <c r="T715" s="10"/>
      <c r="U715" s="11"/>
      <c r="W715" s="10"/>
      <c r="X715" s="11"/>
      <c r="Y715" s="11"/>
    </row>
    <row r="716">
      <c r="O716" s="3"/>
      <c r="T716" s="10"/>
      <c r="U716" s="11"/>
      <c r="W716" s="10"/>
      <c r="X716" s="11"/>
      <c r="Y716" s="11"/>
    </row>
    <row r="717">
      <c r="O717" s="3"/>
      <c r="T717" s="10"/>
      <c r="U717" s="11"/>
      <c r="W717" s="10"/>
      <c r="X717" s="11"/>
      <c r="Y717" s="11"/>
    </row>
    <row r="718">
      <c r="O718" s="3"/>
      <c r="T718" s="10"/>
      <c r="U718" s="11"/>
      <c r="W718" s="10"/>
      <c r="X718" s="11"/>
      <c r="Y718" s="11"/>
    </row>
    <row r="719">
      <c r="O719" s="3"/>
      <c r="T719" s="10"/>
      <c r="U719" s="11"/>
      <c r="W719" s="10"/>
      <c r="X719" s="11"/>
      <c r="Y719" s="11"/>
    </row>
    <row r="720">
      <c r="O720" s="3"/>
      <c r="T720" s="10"/>
      <c r="U720" s="11"/>
      <c r="W720" s="10"/>
      <c r="X720" s="11"/>
      <c r="Y720" s="11"/>
    </row>
    <row r="721">
      <c r="O721" s="3"/>
      <c r="T721" s="10"/>
      <c r="U721" s="11"/>
      <c r="W721" s="10"/>
      <c r="X721" s="11"/>
      <c r="Y721" s="11"/>
    </row>
    <row r="722">
      <c r="O722" s="3"/>
      <c r="T722" s="10"/>
      <c r="U722" s="11"/>
      <c r="W722" s="10"/>
      <c r="X722" s="11"/>
      <c r="Y722" s="11"/>
    </row>
    <row r="723">
      <c r="O723" s="3"/>
      <c r="T723" s="10"/>
      <c r="U723" s="11"/>
      <c r="W723" s="10"/>
      <c r="X723" s="11"/>
      <c r="Y723" s="11"/>
    </row>
    <row r="724">
      <c r="O724" s="3"/>
      <c r="T724" s="10"/>
      <c r="U724" s="11"/>
      <c r="W724" s="10"/>
      <c r="X724" s="11"/>
      <c r="Y724" s="11"/>
    </row>
    <row r="725">
      <c r="O725" s="3"/>
      <c r="T725" s="10"/>
      <c r="U725" s="11"/>
      <c r="W725" s="10"/>
      <c r="X725" s="11"/>
      <c r="Y725" s="11"/>
    </row>
    <row r="726">
      <c r="O726" s="3"/>
      <c r="T726" s="10"/>
      <c r="U726" s="11"/>
      <c r="W726" s="10"/>
      <c r="X726" s="11"/>
      <c r="Y726" s="11"/>
    </row>
    <row r="727">
      <c r="O727" s="3"/>
      <c r="T727" s="10"/>
      <c r="U727" s="11"/>
      <c r="W727" s="10"/>
      <c r="X727" s="11"/>
      <c r="Y727" s="11"/>
    </row>
    <row r="728">
      <c r="O728" s="3"/>
      <c r="T728" s="10"/>
      <c r="U728" s="11"/>
      <c r="W728" s="10"/>
      <c r="X728" s="11"/>
      <c r="Y728" s="11"/>
    </row>
    <row r="729">
      <c r="O729" s="3"/>
      <c r="T729" s="10"/>
      <c r="U729" s="11"/>
      <c r="W729" s="10"/>
      <c r="X729" s="11"/>
      <c r="Y729" s="11"/>
    </row>
    <row r="730">
      <c r="O730" s="3"/>
      <c r="T730" s="10"/>
      <c r="U730" s="11"/>
      <c r="W730" s="10"/>
      <c r="X730" s="11"/>
      <c r="Y730" s="11"/>
    </row>
    <row r="731">
      <c r="O731" s="3"/>
      <c r="T731" s="10"/>
      <c r="U731" s="11"/>
      <c r="W731" s="10"/>
      <c r="X731" s="11"/>
      <c r="Y731" s="11"/>
    </row>
    <row r="732">
      <c r="O732" s="3"/>
      <c r="T732" s="10"/>
      <c r="U732" s="11"/>
      <c r="W732" s="10"/>
      <c r="X732" s="11"/>
      <c r="Y732" s="11"/>
    </row>
    <row r="733">
      <c r="O733" s="3"/>
      <c r="T733" s="10"/>
      <c r="U733" s="11"/>
      <c r="W733" s="10"/>
      <c r="X733" s="11"/>
      <c r="Y733" s="11"/>
    </row>
    <row r="734">
      <c r="O734" s="3"/>
      <c r="T734" s="10"/>
      <c r="U734" s="11"/>
      <c r="W734" s="10"/>
      <c r="X734" s="11"/>
      <c r="Y734" s="11"/>
    </row>
    <row r="735">
      <c r="O735" s="3"/>
      <c r="T735" s="10"/>
      <c r="U735" s="11"/>
      <c r="W735" s="10"/>
      <c r="X735" s="11"/>
      <c r="Y735" s="11"/>
    </row>
    <row r="736">
      <c r="O736" s="3"/>
      <c r="T736" s="10"/>
      <c r="U736" s="11"/>
      <c r="W736" s="10"/>
      <c r="X736" s="11"/>
      <c r="Y736" s="11"/>
    </row>
    <row r="737">
      <c r="O737" s="3"/>
      <c r="T737" s="10"/>
      <c r="U737" s="11"/>
      <c r="W737" s="10"/>
      <c r="X737" s="11"/>
      <c r="Y737" s="11"/>
    </row>
    <row r="738">
      <c r="O738" s="3"/>
      <c r="T738" s="10"/>
      <c r="U738" s="11"/>
      <c r="W738" s="10"/>
      <c r="X738" s="11"/>
      <c r="Y738" s="11"/>
    </row>
    <row r="739">
      <c r="O739" s="3"/>
      <c r="T739" s="10"/>
      <c r="U739" s="11"/>
      <c r="W739" s="10"/>
      <c r="X739" s="11"/>
      <c r="Y739" s="11"/>
    </row>
    <row r="740">
      <c r="O740" s="3"/>
      <c r="T740" s="10"/>
      <c r="U740" s="11"/>
      <c r="W740" s="10"/>
      <c r="X740" s="11"/>
      <c r="Y740" s="11"/>
    </row>
    <row r="741">
      <c r="O741" s="3"/>
      <c r="T741" s="10"/>
      <c r="U741" s="11"/>
      <c r="W741" s="10"/>
      <c r="X741" s="11"/>
      <c r="Y741" s="11"/>
    </row>
    <row r="742">
      <c r="O742" s="3"/>
      <c r="T742" s="10"/>
      <c r="U742" s="11"/>
      <c r="W742" s="10"/>
      <c r="X742" s="11"/>
      <c r="Y742" s="11"/>
    </row>
    <row r="743">
      <c r="O743" s="3"/>
      <c r="T743" s="10"/>
      <c r="U743" s="11"/>
      <c r="W743" s="10"/>
      <c r="X743" s="11"/>
      <c r="Y743" s="11"/>
    </row>
    <row r="744">
      <c r="O744" s="3"/>
      <c r="T744" s="10"/>
      <c r="U744" s="11"/>
      <c r="W744" s="10"/>
      <c r="X744" s="11"/>
      <c r="Y744" s="11"/>
    </row>
    <row r="745">
      <c r="O745" s="3"/>
      <c r="T745" s="10"/>
      <c r="U745" s="11"/>
      <c r="W745" s="10"/>
      <c r="X745" s="11"/>
      <c r="Y745" s="11"/>
    </row>
    <row r="746">
      <c r="O746" s="3"/>
      <c r="T746" s="10"/>
      <c r="U746" s="11"/>
      <c r="W746" s="10"/>
      <c r="X746" s="11"/>
      <c r="Y746" s="11"/>
    </row>
    <row r="747">
      <c r="O747" s="3"/>
      <c r="T747" s="10"/>
      <c r="U747" s="11"/>
      <c r="W747" s="10"/>
      <c r="X747" s="11"/>
      <c r="Y747" s="11"/>
    </row>
    <row r="748">
      <c r="O748" s="3"/>
      <c r="T748" s="10"/>
      <c r="U748" s="11"/>
      <c r="W748" s="10"/>
      <c r="X748" s="11"/>
      <c r="Y748" s="11"/>
    </row>
    <row r="749">
      <c r="O749" s="3"/>
      <c r="T749" s="10"/>
      <c r="U749" s="11"/>
      <c r="W749" s="10"/>
      <c r="X749" s="11"/>
      <c r="Y749" s="11"/>
    </row>
    <row r="750">
      <c r="O750" s="3"/>
      <c r="T750" s="10"/>
      <c r="U750" s="11"/>
      <c r="W750" s="10"/>
      <c r="X750" s="11"/>
      <c r="Y750" s="11"/>
    </row>
    <row r="751">
      <c r="O751" s="3"/>
      <c r="T751" s="10"/>
      <c r="U751" s="11"/>
      <c r="W751" s="10"/>
      <c r="X751" s="11"/>
      <c r="Y751" s="11"/>
    </row>
    <row r="752">
      <c r="O752" s="3"/>
      <c r="T752" s="10"/>
      <c r="U752" s="11"/>
      <c r="W752" s="10"/>
      <c r="X752" s="11"/>
      <c r="Y752" s="11"/>
    </row>
    <row r="753">
      <c r="O753" s="3"/>
      <c r="T753" s="10"/>
      <c r="U753" s="11"/>
      <c r="W753" s="10"/>
      <c r="X753" s="11"/>
      <c r="Y753" s="11"/>
    </row>
    <row r="754">
      <c r="O754" s="3"/>
      <c r="T754" s="10"/>
      <c r="U754" s="11"/>
      <c r="W754" s="10"/>
      <c r="X754" s="11"/>
      <c r="Y754" s="11"/>
    </row>
    <row r="755">
      <c r="O755" s="3"/>
      <c r="T755" s="10"/>
      <c r="U755" s="11"/>
      <c r="W755" s="10"/>
      <c r="X755" s="11"/>
      <c r="Y755" s="11"/>
    </row>
    <row r="756">
      <c r="O756" s="3"/>
      <c r="T756" s="10"/>
      <c r="U756" s="11"/>
      <c r="W756" s="10"/>
      <c r="X756" s="11"/>
      <c r="Y756" s="11"/>
    </row>
    <row r="757">
      <c r="O757" s="3"/>
      <c r="T757" s="10"/>
      <c r="U757" s="11"/>
      <c r="W757" s="10"/>
      <c r="X757" s="11"/>
      <c r="Y757" s="11"/>
    </row>
    <row r="758">
      <c r="O758" s="3"/>
      <c r="T758" s="10"/>
      <c r="U758" s="11"/>
      <c r="W758" s="10"/>
      <c r="X758" s="11"/>
      <c r="Y758" s="11"/>
    </row>
    <row r="759">
      <c r="O759" s="3"/>
      <c r="T759" s="10"/>
      <c r="U759" s="11"/>
      <c r="W759" s="10"/>
      <c r="X759" s="11"/>
      <c r="Y759" s="11"/>
    </row>
    <row r="760">
      <c r="O760" s="3"/>
      <c r="T760" s="10"/>
      <c r="U760" s="11"/>
      <c r="W760" s="10"/>
      <c r="X760" s="11"/>
      <c r="Y760" s="11"/>
    </row>
    <row r="761">
      <c r="O761" s="3"/>
      <c r="T761" s="10"/>
      <c r="U761" s="11"/>
      <c r="W761" s="10"/>
      <c r="X761" s="11"/>
      <c r="Y761" s="11"/>
    </row>
    <row r="762">
      <c r="O762" s="3"/>
      <c r="T762" s="10"/>
      <c r="U762" s="11"/>
      <c r="W762" s="10"/>
      <c r="X762" s="11"/>
      <c r="Y762" s="11"/>
    </row>
    <row r="763">
      <c r="O763" s="3"/>
      <c r="T763" s="10"/>
      <c r="U763" s="11"/>
      <c r="W763" s="10"/>
      <c r="X763" s="11"/>
      <c r="Y763" s="11"/>
    </row>
    <row r="764">
      <c r="O764" s="3"/>
      <c r="T764" s="10"/>
      <c r="U764" s="11"/>
      <c r="W764" s="10"/>
      <c r="X764" s="11"/>
      <c r="Y764" s="11"/>
    </row>
    <row r="765">
      <c r="O765" s="3"/>
      <c r="T765" s="10"/>
      <c r="U765" s="11"/>
      <c r="W765" s="10"/>
      <c r="X765" s="11"/>
      <c r="Y765" s="11"/>
    </row>
    <row r="766">
      <c r="O766" s="3"/>
      <c r="T766" s="10"/>
      <c r="U766" s="11"/>
      <c r="W766" s="10"/>
      <c r="X766" s="11"/>
      <c r="Y766" s="11"/>
    </row>
    <row r="767">
      <c r="O767" s="3"/>
      <c r="T767" s="10"/>
      <c r="U767" s="11"/>
      <c r="W767" s="10"/>
      <c r="X767" s="11"/>
      <c r="Y767" s="11"/>
    </row>
    <row r="768">
      <c r="O768" s="3"/>
      <c r="T768" s="10"/>
      <c r="U768" s="11"/>
      <c r="W768" s="10"/>
      <c r="X768" s="11"/>
      <c r="Y768" s="11"/>
    </row>
    <row r="769">
      <c r="O769" s="3"/>
      <c r="T769" s="10"/>
      <c r="U769" s="11"/>
      <c r="W769" s="10"/>
      <c r="X769" s="11"/>
      <c r="Y769" s="11"/>
    </row>
    <row r="770">
      <c r="O770" s="3"/>
      <c r="T770" s="10"/>
      <c r="U770" s="11"/>
      <c r="W770" s="10"/>
      <c r="X770" s="11"/>
      <c r="Y770" s="11"/>
    </row>
    <row r="771">
      <c r="O771" s="3"/>
      <c r="T771" s="10"/>
      <c r="U771" s="11"/>
      <c r="W771" s="10"/>
      <c r="X771" s="11"/>
      <c r="Y771" s="11"/>
    </row>
    <row r="772">
      <c r="O772" s="3"/>
      <c r="T772" s="10"/>
      <c r="U772" s="11"/>
      <c r="W772" s="10"/>
      <c r="X772" s="11"/>
      <c r="Y772" s="11"/>
    </row>
    <row r="773">
      <c r="O773" s="3"/>
      <c r="T773" s="10"/>
      <c r="U773" s="11"/>
      <c r="W773" s="10"/>
      <c r="X773" s="11"/>
      <c r="Y773" s="11"/>
    </row>
    <row r="774">
      <c r="O774" s="3"/>
      <c r="T774" s="10"/>
      <c r="U774" s="11"/>
      <c r="W774" s="10"/>
      <c r="X774" s="11"/>
      <c r="Y774" s="11"/>
    </row>
    <row r="775">
      <c r="O775" s="3"/>
      <c r="T775" s="10"/>
      <c r="U775" s="11"/>
      <c r="W775" s="10"/>
      <c r="X775" s="11"/>
      <c r="Y775" s="11"/>
    </row>
    <row r="776">
      <c r="O776" s="3"/>
      <c r="T776" s="10"/>
      <c r="U776" s="11"/>
      <c r="W776" s="10"/>
      <c r="X776" s="11"/>
      <c r="Y776" s="11"/>
    </row>
    <row r="777">
      <c r="O777" s="3"/>
      <c r="T777" s="10"/>
      <c r="U777" s="11"/>
      <c r="W777" s="10"/>
      <c r="X777" s="11"/>
      <c r="Y777" s="11"/>
    </row>
    <row r="778">
      <c r="O778" s="3"/>
      <c r="T778" s="10"/>
      <c r="U778" s="11"/>
      <c r="W778" s="10"/>
      <c r="X778" s="11"/>
      <c r="Y778" s="11"/>
    </row>
    <row r="779">
      <c r="O779" s="3"/>
      <c r="T779" s="10"/>
      <c r="U779" s="11"/>
      <c r="W779" s="10"/>
      <c r="X779" s="11"/>
      <c r="Y779" s="11"/>
    </row>
    <row r="780">
      <c r="O780" s="3"/>
      <c r="T780" s="10"/>
      <c r="U780" s="11"/>
      <c r="W780" s="10"/>
      <c r="X780" s="11"/>
      <c r="Y780" s="11"/>
    </row>
    <row r="781">
      <c r="O781" s="3"/>
      <c r="T781" s="10"/>
      <c r="U781" s="11"/>
      <c r="W781" s="10"/>
      <c r="X781" s="11"/>
      <c r="Y781" s="11"/>
    </row>
    <row r="782">
      <c r="O782" s="3"/>
      <c r="T782" s="10"/>
      <c r="U782" s="11"/>
      <c r="W782" s="10"/>
      <c r="X782" s="11"/>
      <c r="Y782" s="11"/>
    </row>
    <row r="783">
      <c r="O783" s="3"/>
      <c r="T783" s="10"/>
      <c r="U783" s="11"/>
      <c r="W783" s="10"/>
      <c r="X783" s="11"/>
      <c r="Y783" s="11"/>
    </row>
    <row r="784">
      <c r="O784" s="3"/>
      <c r="T784" s="10"/>
      <c r="U784" s="11"/>
      <c r="W784" s="10"/>
      <c r="X784" s="11"/>
      <c r="Y784" s="11"/>
    </row>
    <row r="785">
      <c r="O785" s="3"/>
      <c r="T785" s="10"/>
      <c r="U785" s="11"/>
      <c r="W785" s="10"/>
      <c r="X785" s="11"/>
      <c r="Y785" s="11"/>
    </row>
    <row r="786">
      <c r="O786" s="3"/>
      <c r="T786" s="10"/>
      <c r="U786" s="11"/>
      <c r="W786" s="10"/>
      <c r="X786" s="11"/>
      <c r="Y786" s="11"/>
    </row>
    <row r="787">
      <c r="O787" s="3"/>
      <c r="T787" s="10"/>
      <c r="U787" s="11"/>
      <c r="W787" s="10"/>
      <c r="X787" s="11"/>
      <c r="Y787" s="11"/>
    </row>
    <row r="788">
      <c r="O788" s="3"/>
      <c r="T788" s="10"/>
      <c r="U788" s="11"/>
      <c r="W788" s="10"/>
      <c r="X788" s="11"/>
      <c r="Y788" s="11"/>
    </row>
    <row r="789">
      <c r="O789" s="3"/>
      <c r="T789" s="10"/>
      <c r="U789" s="11"/>
      <c r="W789" s="10"/>
      <c r="X789" s="11"/>
      <c r="Y789" s="11"/>
    </row>
    <row r="790">
      <c r="O790" s="3"/>
      <c r="T790" s="10"/>
      <c r="U790" s="11"/>
      <c r="W790" s="10"/>
      <c r="X790" s="11"/>
      <c r="Y790" s="11"/>
    </row>
    <row r="791">
      <c r="O791" s="3"/>
      <c r="T791" s="10"/>
      <c r="U791" s="11"/>
      <c r="W791" s="10"/>
      <c r="X791" s="11"/>
      <c r="Y791" s="11"/>
    </row>
    <row r="792">
      <c r="O792" s="3"/>
      <c r="T792" s="10"/>
      <c r="U792" s="11"/>
      <c r="W792" s="10"/>
      <c r="X792" s="11"/>
      <c r="Y792" s="11"/>
    </row>
    <row r="793">
      <c r="O793" s="3"/>
      <c r="T793" s="10"/>
      <c r="U793" s="11"/>
      <c r="W793" s="10"/>
      <c r="X793" s="11"/>
      <c r="Y793" s="11"/>
    </row>
    <row r="794">
      <c r="O794" s="3"/>
      <c r="T794" s="10"/>
      <c r="U794" s="11"/>
      <c r="W794" s="10"/>
      <c r="X794" s="11"/>
      <c r="Y794" s="11"/>
    </row>
    <row r="795">
      <c r="O795" s="3"/>
      <c r="T795" s="10"/>
      <c r="U795" s="11"/>
      <c r="W795" s="10"/>
      <c r="X795" s="11"/>
      <c r="Y795" s="11"/>
    </row>
    <row r="796">
      <c r="O796" s="3"/>
      <c r="T796" s="10"/>
      <c r="U796" s="11"/>
      <c r="W796" s="10"/>
      <c r="X796" s="11"/>
      <c r="Y796" s="11"/>
    </row>
    <row r="797">
      <c r="O797" s="3"/>
      <c r="T797" s="10"/>
      <c r="U797" s="11"/>
      <c r="W797" s="10"/>
      <c r="X797" s="11"/>
      <c r="Y797" s="11"/>
    </row>
    <row r="798">
      <c r="O798" s="3"/>
      <c r="T798" s="10"/>
      <c r="U798" s="11"/>
      <c r="W798" s="10"/>
      <c r="X798" s="11"/>
      <c r="Y798" s="11"/>
    </row>
    <row r="799">
      <c r="O799" s="3"/>
      <c r="T799" s="10"/>
      <c r="U799" s="11"/>
      <c r="W799" s="10"/>
      <c r="X799" s="11"/>
      <c r="Y799" s="11"/>
    </row>
    <row r="800">
      <c r="O800" s="3"/>
      <c r="T800" s="10"/>
      <c r="U800" s="11"/>
      <c r="W800" s="10"/>
      <c r="X800" s="11"/>
      <c r="Y800" s="11"/>
    </row>
    <row r="801">
      <c r="O801" s="3"/>
      <c r="T801" s="10"/>
      <c r="U801" s="11"/>
      <c r="W801" s="10"/>
      <c r="X801" s="11"/>
      <c r="Y801" s="11"/>
    </row>
    <row r="802">
      <c r="O802" s="3"/>
      <c r="T802" s="10"/>
      <c r="U802" s="11"/>
      <c r="W802" s="10"/>
      <c r="X802" s="11"/>
      <c r="Y802" s="11"/>
    </row>
    <row r="803">
      <c r="O803" s="3"/>
      <c r="T803" s="10"/>
      <c r="U803" s="11"/>
      <c r="W803" s="10"/>
      <c r="X803" s="11"/>
      <c r="Y803" s="11"/>
    </row>
    <row r="804">
      <c r="O804" s="3"/>
      <c r="T804" s="10"/>
      <c r="U804" s="11"/>
      <c r="W804" s="10"/>
      <c r="X804" s="11"/>
      <c r="Y804" s="11"/>
    </row>
    <row r="805">
      <c r="O805" s="3"/>
      <c r="T805" s="10"/>
      <c r="U805" s="11"/>
      <c r="W805" s="10"/>
      <c r="X805" s="11"/>
      <c r="Y805" s="11"/>
    </row>
    <row r="806">
      <c r="O806" s="3"/>
      <c r="T806" s="10"/>
      <c r="U806" s="11"/>
      <c r="W806" s="10"/>
      <c r="X806" s="11"/>
      <c r="Y806" s="11"/>
    </row>
    <row r="807">
      <c r="O807" s="3"/>
      <c r="T807" s="10"/>
      <c r="U807" s="11"/>
      <c r="W807" s="10"/>
      <c r="X807" s="11"/>
      <c r="Y807" s="11"/>
    </row>
    <row r="808">
      <c r="O808" s="3"/>
      <c r="T808" s="10"/>
      <c r="U808" s="11"/>
      <c r="W808" s="10"/>
      <c r="X808" s="11"/>
      <c r="Y808" s="11"/>
    </row>
    <row r="809">
      <c r="O809" s="3"/>
      <c r="T809" s="10"/>
      <c r="U809" s="11"/>
      <c r="W809" s="10"/>
      <c r="X809" s="11"/>
      <c r="Y809" s="11"/>
    </row>
    <row r="810">
      <c r="O810" s="3"/>
      <c r="T810" s="10"/>
      <c r="U810" s="11"/>
      <c r="W810" s="10"/>
      <c r="X810" s="11"/>
      <c r="Y810" s="11"/>
    </row>
    <row r="811">
      <c r="O811" s="3"/>
      <c r="T811" s="10"/>
      <c r="U811" s="11"/>
      <c r="W811" s="10"/>
      <c r="X811" s="11"/>
      <c r="Y811" s="11"/>
    </row>
    <row r="812">
      <c r="O812" s="3"/>
      <c r="T812" s="10"/>
      <c r="U812" s="11"/>
      <c r="W812" s="10"/>
      <c r="X812" s="11"/>
      <c r="Y812" s="11"/>
    </row>
    <row r="813">
      <c r="O813" s="3"/>
      <c r="T813" s="10"/>
      <c r="U813" s="11"/>
      <c r="W813" s="10"/>
      <c r="X813" s="11"/>
      <c r="Y813" s="11"/>
    </row>
    <row r="814">
      <c r="O814" s="3"/>
      <c r="T814" s="10"/>
      <c r="U814" s="11"/>
      <c r="W814" s="10"/>
      <c r="X814" s="11"/>
      <c r="Y814" s="11"/>
    </row>
    <row r="815">
      <c r="O815" s="3"/>
      <c r="T815" s="10"/>
      <c r="U815" s="11"/>
      <c r="W815" s="10"/>
      <c r="X815" s="11"/>
      <c r="Y815" s="11"/>
    </row>
    <row r="816">
      <c r="O816" s="3"/>
      <c r="T816" s="10"/>
      <c r="U816" s="11"/>
      <c r="W816" s="10"/>
      <c r="X816" s="11"/>
      <c r="Y816" s="11"/>
    </row>
    <row r="817">
      <c r="O817" s="3"/>
      <c r="T817" s="10"/>
      <c r="U817" s="11"/>
      <c r="W817" s="10"/>
      <c r="X817" s="11"/>
      <c r="Y817" s="11"/>
    </row>
    <row r="818">
      <c r="O818" s="3"/>
      <c r="T818" s="10"/>
      <c r="U818" s="11"/>
      <c r="W818" s="10"/>
      <c r="X818" s="11"/>
      <c r="Y818" s="11"/>
    </row>
    <row r="819">
      <c r="O819" s="3"/>
      <c r="T819" s="10"/>
      <c r="U819" s="11"/>
      <c r="W819" s="10"/>
      <c r="X819" s="11"/>
      <c r="Y819" s="11"/>
    </row>
    <row r="820">
      <c r="O820" s="3"/>
      <c r="T820" s="10"/>
      <c r="U820" s="11"/>
      <c r="W820" s="10"/>
      <c r="X820" s="11"/>
      <c r="Y820" s="11"/>
    </row>
    <row r="821">
      <c r="O821" s="3"/>
      <c r="T821" s="10"/>
      <c r="U821" s="11"/>
      <c r="W821" s="10"/>
      <c r="X821" s="11"/>
      <c r="Y821" s="11"/>
    </row>
    <row r="822">
      <c r="O822" s="3"/>
      <c r="T822" s="10"/>
      <c r="U822" s="11"/>
      <c r="W822" s="10"/>
      <c r="X822" s="11"/>
      <c r="Y822" s="11"/>
    </row>
    <row r="823">
      <c r="O823" s="3"/>
      <c r="T823" s="10"/>
      <c r="U823" s="11"/>
      <c r="W823" s="10"/>
      <c r="X823" s="11"/>
      <c r="Y823" s="11"/>
    </row>
    <row r="824">
      <c r="O824" s="3"/>
      <c r="T824" s="10"/>
      <c r="U824" s="11"/>
      <c r="W824" s="10"/>
      <c r="X824" s="11"/>
      <c r="Y824" s="11"/>
    </row>
    <row r="825">
      <c r="O825" s="3"/>
      <c r="T825" s="10"/>
      <c r="U825" s="11"/>
      <c r="W825" s="10"/>
      <c r="X825" s="11"/>
      <c r="Y825" s="11"/>
    </row>
    <row r="826">
      <c r="O826" s="3"/>
      <c r="T826" s="10"/>
      <c r="U826" s="11"/>
      <c r="W826" s="10"/>
      <c r="X826" s="11"/>
      <c r="Y826" s="11"/>
    </row>
    <row r="827">
      <c r="O827" s="3"/>
      <c r="T827" s="10"/>
      <c r="U827" s="11"/>
      <c r="W827" s="10"/>
      <c r="X827" s="11"/>
      <c r="Y827" s="11"/>
    </row>
    <row r="828">
      <c r="O828" s="3"/>
      <c r="T828" s="10"/>
      <c r="U828" s="11"/>
      <c r="W828" s="10"/>
      <c r="X828" s="11"/>
      <c r="Y828" s="11"/>
    </row>
    <row r="829">
      <c r="O829" s="3"/>
      <c r="T829" s="10"/>
      <c r="U829" s="11"/>
      <c r="W829" s="10"/>
      <c r="X829" s="11"/>
      <c r="Y829" s="11"/>
    </row>
    <row r="830">
      <c r="O830" s="3"/>
      <c r="T830" s="10"/>
      <c r="U830" s="11"/>
      <c r="W830" s="10"/>
      <c r="X830" s="11"/>
      <c r="Y830" s="11"/>
    </row>
    <row r="831">
      <c r="O831" s="3"/>
      <c r="T831" s="10"/>
      <c r="U831" s="11"/>
      <c r="W831" s="10"/>
      <c r="X831" s="11"/>
      <c r="Y831" s="11"/>
    </row>
    <row r="832">
      <c r="O832" s="3"/>
      <c r="T832" s="10"/>
      <c r="U832" s="11"/>
      <c r="W832" s="10"/>
      <c r="X832" s="11"/>
      <c r="Y832" s="11"/>
    </row>
    <row r="833">
      <c r="O833" s="3"/>
      <c r="T833" s="10"/>
      <c r="U833" s="11"/>
      <c r="W833" s="10"/>
      <c r="X833" s="11"/>
      <c r="Y833" s="11"/>
    </row>
    <row r="834">
      <c r="O834" s="3"/>
      <c r="T834" s="10"/>
      <c r="U834" s="11"/>
      <c r="W834" s="10"/>
      <c r="X834" s="11"/>
      <c r="Y834" s="11"/>
    </row>
    <row r="835">
      <c r="O835" s="3"/>
      <c r="T835" s="10"/>
      <c r="U835" s="11"/>
      <c r="W835" s="10"/>
      <c r="X835" s="11"/>
      <c r="Y835" s="11"/>
    </row>
    <row r="836">
      <c r="O836" s="3"/>
      <c r="T836" s="10"/>
      <c r="U836" s="11"/>
      <c r="W836" s="10"/>
      <c r="X836" s="11"/>
      <c r="Y836" s="11"/>
    </row>
    <row r="837">
      <c r="O837" s="3"/>
      <c r="T837" s="10"/>
      <c r="U837" s="11"/>
      <c r="W837" s="10"/>
      <c r="X837" s="11"/>
      <c r="Y837" s="11"/>
    </row>
    <row r="838">
      <c r="O838" s="3"/>
      <c r="T838" s="10"/>
      <c r="U838" s="11"/>
      <c r="W838" s="10"/>
      <c r="X838" s="11"/>
      <c r="Y838" s="11"/>
    </row>
    <row r="839">
      <c r="O839" s="3"/>
      <c r="T839" s="10"/>
      <c r="U839" s="11"/>
      <c r="W839" s="10"/>
      <c r="X839" s="11"/>
      <c r="Y839" s="11"/>
    </row>
    <row r="840">
      <c r="O840" s="3"/>
      <c r="T840" s="10"/>
      <c r="U840" s="11"/>
      <c r="W840" s="10"/>
      <c r="X840" s="11"/>
      <c r="Y840" s="11"/>
    </row>
    <row r="841">
      <c r="O841" s="3"/>
      <c r="T841" s="10"/>
      <c r="U841" s="11"/>
      <c r="W841" s="10"/>
      <c r="X841" s="11"/>
      <c r="Y841" s="11"/>
    </row>
    <row r="842">
      <c r="O842" s="3"/>
      <c r="T842" s="10"/>
      <c r="U842" s="11"/>
      <c r="W842" s="10"/>
      <c r="X842" s="11"/>
      <c r="Y842" s="11"/>
    </row>
    <row r="843">
      <c r="O843" s="3"/>
      <c r="T843" s="10"/>
      <c r="U843" s="11"/>
      <c r="W843" s="10"/>
      <c r="X843" s="11"/>
      <c r="Y843" s="11"/>
    </row>
    <row r="844">
      <c r="O844" s="3"/>
      <c r="T844" s="10"/>
      <c r="U844" s="11"/>
      <c r="W844" s="10"/>
      <c r="X844" s="11"/>
      <c r="Y844" s="11"/>
    </row>
    <row r="845">
      <c r="O845" s="3"/>
      <c r="T845" s="10"/>
      <c r="U845" s="11"/>
      <c r="W845" s="10"/>
      <c r="X845" s="11"/>
      <c r="Y845" s="11"/>
    </row>
    <row r="846">
      <c r="O846" s="3"/>
      <c r="T846" s="10"/>
      <c r="U846" s="11"/>
      <c r="W846" s="10"/>
      <c r="X846" s="11"/>
      <c r="Y846" s="11"/>
    </row>
    <row r="847">
      <c r="O847" s="3"/>
      <c r="T847" s="10"/>
      <c r="U847" s="11"/>
      <c r="W847" s="10"/>
      <c r="X847" s="11"/>
      <c r="Y847" s="11"/>
    </row>
    <row r="848">
      <c r="O848" s="3"/>
      <c r="T848" s="10"/>
      <c r="U848" s="11"/>
      <c r="W848" s="10"/>
      <c r="X848" s="11"/>
      <c r="Y848" s="11"/>
    </row>
    <row r="849">
      <c r="O849" s="3"/>
      <c r="T849" s="10"/>
      <c r="U849" s="11"/>
      <c r="W849" s="10"/>
      <c r="X849" s="11"/>
      <c r="Y849" s="11"/>
    </row>
    <row r="850">
      <c r="O850" s="3"/>
      <c r="T850" s="10"/>
      <c r="U850" s="11"/>
      <c r="W850" s="10"/>
      <c r="X850" s="11"/>
      <c r="Y850" s="11"/>
    </row>
    <row r="851">
      <c r="O851" s="3"/>
      <c r="T851" s="10"/>
      <c r="U851" s="11"/>
      <c r="W851" s="10"/>
      <c r="X851" s="11"/>
      <c r="Y851" s="11"/>
    </row>
    <row r="852">
      <c r="O852" s="3"/>
      <c r="T852" s="10"/>
      <c r="U852" s="11"/>
      <c r="W852" s="10"/>
      <c r="X852" s="11"/>
      <c r="Y852" s="11"/>
    </row>
    <row r="853">
      <c r="O853" s="3"/>
      <c r="T853" s="10"/>
      <c r="U853" s="11"/>
      <c r="W853" s="10"/>
      <c r="X853" s="11"/>
      <c r="Y853" s="11"/>
    </row>
    <row r="854">
      <c r="O854" s="3"/>
      <c r="T854" s="10"/>
      <c r="U854" s="11"/>
      <c r="W854" s="10"/>
      <c r="X854" s="11"/>
      <c r="Y854" s="11"/>
    </row>
    <row r="855">
      <c r="O855" s="3"/>
      <c r="T855" s="10"/>
      <c r="U855" s="11"/>
      <c r="W855" s="10"/>
      <c r="X855" s="11"/>
      <c r="Y855" s="11"/>
    </row>
    <row r="856">
      <c r="O856" s="3"/>
      <c r="T856" s="10"/>
      <c r="U856" s="11"/>
      <c r="W856" s="10"/>
      <c r="X856" s="11"/>
      <c r="Y856" s="11"/>
    </row>
    <row r="857">
      <c r="O857" s="3"/>
      <c r="T857" s="10"/>
      <c r="U857" s="11"/>
      <c r="W857" s="10"/>
      <c r="X857" s="11"/>
      <c r="Y857" s="11"/>
    </row>
    <row r="858">
      <c r="O858" s="3"/>
      <c r="T858" s="10"/>
      <c r="U858" s="11"/>
      <c r="W858" s="10"/>
      <c r="X858" s="11"/>
      <c r="Y858" s="11"/>
    </row>
    <row r="859">
      <c r="O859" s="3"/>
      <c r="T859" s="10"/>
      <c r="U859" s="11"/>
      <c r="W859" s="10"/>
      <c r="X859" s="11"/>
      <c r="Y859" s="11"/>
    </row>
    <row r="860">
      <c r="O860" s="3"/>
      <c r="T860" s="10"/>
      <c r="U860" s="11"/>
      <c r="W860" s="10"/>
      <c r="X860" s="11"/>
      <c r="Y860" s="11"/>
    </row>
    <row r="861">
      <c r="O861" s="3"/>
      <c r="T861" s="10"/>
      <c r="U861" s="11"/>
      <c r="W861" s="10"/>
      <c r="X861" s="11"/>
      <c r="Y861" s="11"/>
    </row>
    <row r="862">
      <c r="O862" s="3"/>
      <c r="T862" s="10"/>
      <c r="U862" s="11"/>
      <c r="W862" s="10"/>
      <c r="X862" s="11"/>
      <c r="Y862" s="11"/>
    </row>
    <row r="863">
      <c r="O863" s="3"/>
      <c r="T863" s="10"/>
      <c r="U863" s="11"/>
      <c r="W863" s="10"/>
      <c r="X863" s="11"/>
      <c r="Y863" s="11"/>
    </row>
    <row r="864">
      <c r="O864" s="3"/>
      <c r="T864" s="10"/>
      <c r="U864" s="11"/>
      <c r="W864" s="10"/>
      <c r="X864" s="11"/>
      <c r="Y864" s="11"/>
    </row>
    <row r="865">
      <c r="O865" s="3"/>
      <c r="T865" s="10"/>
      <c r="U865" s="11"/>
      <c r="W865" s="10"/>
      <c r="X865" s="11"/>
      <c r="Y865" s="11"/>
    </row>
    <row r="866">
      <c r="O866" s="3"/>
      <c r="T866" s="10"/>
      <c r="U866" s="11"/>
      <c r="W866" s="10"/>
      <c r="X866" s="11"/>
      <c r="Y866" s="11"/>
    </row>
    <row r="867">
      <c r="O867" s="3"/>
      <c r="T867" s="10"/>
      <c r="U867" s="11"/>
      <c r="W867" s="10"/>
      <c r="X867" s="11"/>
      <c r="Y867" s="11"/>
    </row>
    <row r="868">
      <c r="O868" s="3"/>
      <c r="T868" s="10"/>
      <c r="U868" s="11"/>
      <c r="W868" s="10"/>
      <c r="X868" s="11"/>
      <c r="Y868" s="11"/>
    </row>
    <row r="869">
      <c r="O869" s="3"/>
      <c r="T869" s="10"/>
      <c r="U869" s="11"/>
      <c r="W869" s="10"/>
      <c r="X869" s="11"/>
      <c r="Y869" s="11"/>
    </row>
    <row r="870">
      <c r="O870" s="3"/>
      <c r="T870" s="10"/>
      <c r="U870" s="11"/>
      <c r="W870" s="10"/>
      <c r="X870" s="11"/>
      <c r="Y870" s="11"/>
    </row>
    <row r="871">
      <c r="O871" s="3"/>
      <c r="T871" s="10"/>
      <c r="U871" s="11"/>
      <c r="W871" s="10"/>
      <c r="X871" s="11"/>
      <c r="Y871" s="11"/>
    </row>
    <row r="872">
      <c r="O872" s="3"/>
      <c r="T872" s="10"/>
      <c r="U872" s="11"/>
      <c r="W872" s="10"/>
      <c r="X872" s="11"/>
      <c r="Y872" s="11"/>
    </row>
    <row r="873">
      <c r="O873" s="3"/>
      <c r="T873" s="10"/>
      <c r="U873" s="11"/>
      <c r="W873" s="10"/>
      <c r="X873" s="11"/>
      <c r="Y873" s="11"/>
    </row>
    <row r="874">
      <c r="O874" s="3"/>
      <c r="T874" s="10"/>
      <c r="U874" s="11"/>
      <c r="W874" s="10"/>
      <c r="X874" s="11"/>
      <c r="Y874" s="11"/>
    </row>
    <row r="875">
      <c r="O875" s="3"/>
      <c r="T875" s="10"/>
      <c r="U875" s="11"/>
      <c r="W875" s="10"/>
      <c r="X875" s="11"/>
      <c r="Y875" s="11"/>
    </row>
    <row r="876">
      <c r="O876" s="3"/>
      <c r="T876" s="10"/>
      <c r="U876" s="11"/>
      <c r="W876" s="10"/>
      <c r="X876" s="11"/>
      <c r="Y876" s="11"/>
    </row>
    <row r="877">
      <c r="O877" s="3"/>
      <c r="T877" s="10"/>
      <c r="U877" s="11"/>
      <c r="W877" s="10"/>
      <c r="X877" s="11"/>
      <c r="Y877" s="11"/>
    </row>
    <row r="878">
      <c r="O878" s="3"/>
      <c r="T878" s="10"/>
      <c r="U878" s="11"/>
      <c r="W878" s="10"/>
      <c r="X878" s="11"/>
      <c r="Y878" s="11"/>
    </row>
    <row r="879">
      <c r="O879" s="3"/>
      <c r="T879" s="10"/>
      <c r="U879" s="11"/>
      <c r="W879" s="10"/>
      <c r="X879" s="11"/>
      <c r="Y879" s="11"/>
    </row>
    <row r="880">
      <c r="O880" s="3"/>
      <c r="T880" s="10"/>
      <c r="U880" s="11"/>
      <c r="W880" s="10"/>
      <c r="X880" s="11"/>
      <c r="Y880" s="11"/>
    </row>
    <row r="881">
      <c r="O881" s="3"/>
      <c r="T881" s="10"/>
      <c r="U881" s="11"/>
      <c r="W881" s="10"/>
      <c r="X881" s="11"/>
      <c r="Y881" s="11"/>
    </row>
    <row r="882">
      <c r="O882" s="3"/>
      <c r="T882" s="10"/>
      <c r="U882" s="11"/>
      <c r="W882" s="10"/>
      <c r="X882" s="11"/>
      <c r="Y882" s="11"/>
    </row>
    <row r="883">
      <c r="O883" s="3"/>
      <c r="T883" s="10"/>
      <c r="U883" s="11"/>
      <c r="W883" s="10"/>
      <c r="X883" s="11"/>
      <c r="Y883" s="11"/>
    </row>
    <row r="884">
      <c r="O884" s="3"/>
      <c r="T884" s="10"/>
      <c r="U884" s="11"/>
      <c r="W884" s="10"/>
      <c r="X884" s="11"/>
      <c r="Y884" s="11"/>
    </row>
    <row r="885">
      <c r="O885" s="3"/>
      <c r="T885" s="10"/>
      <c r="U885" s="11"/>
      <c r="W885" s="10"/>
      <c r="X885" s="11"/>
      <c r="Y885" s="11"/>
    </row>
    <row r="886">
      <c r="O886" s="3"/>
      <c r="T886" s="10"/>
      <c r="U886" s="11"/>
      <c r="W886" s="10"/>
      <c r="X886" s="11"/>
      <c r="Y886" s="11"/>
    </row>
    <row r="887">
      <c r="O887" s="3"/>
      <c r="T887" s="10"/>
      <c r="U887" s="11"/>
      <c r="W887" s="10"/>
      <c r="X887" s="11"/>
      <c r="Y887" s="11"/>
    </row>
    <row r="888">
      <c r="O888" s="3"/>
      <c r="T888" s="10"/>
      <c r="U888" s="11"/>
      <c r="W888" s="10"/>
      <c r="X888" s="11"/>
      <c r="Y888" s="11"/>
    </row>
    <row r="889">
      <c r="O889" s="3"/>
      <c r="T889" s="10"/>
      <c r="U889" s="11"/>
      <c r="W889" s="10"/>
      <c r="X889" s="11"/>
      <c r="Y889" s="11"/>
    </row>
    <row r="890">
      <c r="O890" s="3"/>
      <c r="T890" s="10"/>
      <c r="U890" s="11"/>
      <c r="W890" s="10"/>
      <c r="X890" s="11"/>
      <c r="Y890" s="11"/>
    </row>
    <row r="891">
      <c r="O891" s="3"/>
      <c r="T891" s="10"/>
      <c r="U891" s="11"/>
      <c r="W891" s="10"/>
      <c r="X891" s="11"/>
      <c r="Y891" s="11"/>
    </row>
    <row r="892">
      <c r="O892" s="3"/>
      <c r="T892" s="10"/>
      <c r="U892" s="11"/>
      <c r="W892" s="10"/>
      <c r="X892" s="11"/>
      <c r="Y892" s="11"/>
    </row>
    <row r="893">
      <c r="O893" s="3"/>
      <c r="T893" s="10"/>
      <c r="U893" s="11"/>
      <c r="W893" s="10"/>
      <c r="X893" s="11"/>
      <c r="Y893" s="11"/>
    </row>
    <row r="894">
      <c r="O894" s="3"/>
      <c r="T894" s="10"/>
      <c r="U894" s="11"/>
      <c r="W894" s="10"/>
      <c r="X894" s="11"/>
      <c r="Y894" s="11"/>
    </row>
    <row r="895">
      <c r="O895" s="3"/>
      <c r="T895" s="10"/>
      <c r="U895" s="11"/>
      <c r="W895" s="10"/>
      <c r="X895" s="11"/>
      <c r="Y895" s="11"/>
    </row>
    <row r="896">
      <c r="O896" s="3"/>
      <c r="T896" s="10"/>
      <c r="U896" s="11"/>
      <c r="W896" s="10"/>
      <c r="X896" s="11"/>
      <c r="Y896" s="11"/>
    </row>
    <row r="897">
      <c r="O897" s="3"/>
      <c r="T897" s="10"/>
      <c r="U897" s="11"/>
      <c r="W897" s="10"/>
      <c r="X897" s="11"/>
      <c r="Y897" s="11"/>
    </row>
    <row r="898">
      <c r="O898" s="3"/>
      <c r="T898" s="10"/>
      <c r="U898" s="11"/>
      <c r="W898" s="10"/>
      <c r="X898" s="11"/>
      <c r="Y898" s="11"/>
    </row>
    <row r="899">
      <c r="O899" s="3"/>
      <c r="T899" s="10"/>
      <c r="U899" s="11"/>
      <c r="W899" s="10"/>
      <c r="X899" s="11"/>
      <c r="Y899" s="11"/>
    </row>
    <row r="900">
      <c r="O900" s="3"/>
      <c r="T900" s="10"/>
      <c r="U900" s="11"/>
      <c r="W900" s="10"/>
      <c r="X900" s="11"/>
      <c r="Y900" s="11"/>
    </row>
    <row r="901">
      <c r="O901" s="3"/>
      <c r="T901" s="10"/>
      <c r="U901" s="11"/>
      <c r="W901" s="10"/>
      <c r="X901" s="11"/>
      <c r="Y901" s="11"/>
    </row>
    <row r="902">
      <c r="O902" s="3"/>
      <c r="T902" s="10"/>
      <c r="U902" s="11"/>
      <c r="W902" s="10"/>
      <c r="X902" s="11"/>
      <c r="Y902" s="11"/>
    </row>
    <row r="903">
      <c r="O903" s="3"/>
      <c r="T903" s="10"/>
      <c r="U903" s="11"/>
      <c r="W903" s="10"/>
      <c r="X903" s="11"/>
      <c r="Y903" s="11"/>
    </row>
    <row r="904">
      <c r="O904" s="3"/>
      <c r="T904" s="10"/>
      <c r="U904" s="11"/>
      <c r="W904" s="10"/>
      <c r="X904" s="11"/>
      <c r="Y904" s="11"/>
    </row>
    <row r="905">
      <c r="O905" s="3"/>
      <c r="T905" s="10"/>
      <c r="U905" s="11"/>
      <c r="W905" s="10"/>
      <c r="X905" s="11"/>
      <c r="Y905" s="11"/>
    </row>
    <row r="906">
      <c r="O906" s="3"/>
      <c r="T906" s="10"/>
      <c r="U906" s="11"/>
      <c r="W906" s="10"/>
      <c r="X906" s="11"/>
      <c r="Y906" s="11"/>
    </row>
    <row r="907">
      <c r="O907" s="3"/>
      <c r="T907" s="10"/>
      <c r="U907" s="11"/>
      <c r="W907" s="10"/>
      <c r="X907" s="11"/>
      <c r="Y907" s="11"/>
    </row>
    <row r="908">
      <c r="O908" s="3"/>
      <c r="T908" s="10"/>
      <c r="U908" s="11"/>
      <c r="W908" s="10"/>
      <c r="X908" s="11"/>
      <c r="Y908" s="11"/>
    </row>
    <row r="909">
      <c r="O909" s="3"/>
      <c r="T909" s="10"/>
      <c r="U909" s="11"/>
      <c r="W909" s="10"/>
      <c r="X909" s="11"/>
      <c r="Y909" s="11"/>
    </row>
    <row r="910">
      <c r="O910" s="3"/>
      <c r="T910" s="10"/>
      <c r="U910" s="11"/>
      <c r="W910" s="10"/>
      <c r="X910" s="11"/>
      <c r="Y910" s="11"/>
    </row>
    <row r="911">
      <c r="O911" s="3"/>
      <c r="T911" s="10"/>
      <c r="U911" s="11"/>
      <c r="W911" s="10"/>
      <c r="X911" s="11"/>
      <c r="Y911" s="11"/>
    </row>
    <row r="912">
      <c r="O912" s="3"/>
      <c r="T912" s="10"/>
      <c r="U912" s="11"/>
      <c r="W912" s="10"/>
      <c r="X912" s="11"/>
      <c r="Y912" s="11"/>
    </row>
    <row r="913">
      <c r="O913" s="3"/>
      <c r="T913" s="10"/>
      <c r="U913" s="11"/>
      <c r="W913" s="10"/>
      <c r="X913" s="11"/>
      <c r="Y913" s="11"/>
    </row>
    <row r="914">
      <c r="O914" s="3"/>
      <c r="T914" s="10"/>
      <c r="U914" s="11"/>
      <c r="W914" s="10"/>
      <c r="X914" s="11"/>
      <c r="Y914" s="11"/>
    </row>
    <row r="915">
      <c r="O915" s="3"/>
      <c r="T915" s="10"/>
      <c r="U915" s="11"/>
      <c r="W915" s="10"/>
      <c r="X915" s="11"/>
      <c r="Y915" s="11"/>
    </row>
    <row r="916">
      <c r="O916" s="3"/>
      <c r="T916" s="10"/>
      <c r="U916" s="11"/>
      <c r="W916" s="10"/>
      <c r="X916" s="11"/>
      <c r="Y916" s="11"/>
    </row>
    <row r="917">
      <c r="O917" s="3"/>
      <c r="T917" s="10"/>
      <c r="U917" s="11"/>
      <c r="W917" s="10"/>
      <c r="X917" s="11"/>
      <c r="Y917" s="11"/>
    </row>
    <row r="918">
      <c r="O918" s="3"/>
      <c r="T918" s="10"/>
      <c r="U918" s="11"/>
      <c r="W918" s="10"/>
      <c r="X918" s="11"/>
      <c r="Y918" s="11"/>
    </row>
    <row r="919">
      <c r="O919" s="3"/>
      <c r="T919" s="10"/>
      <c r="U919" s="11"/>
      <c r="W919" s="10"/>
      <c r="X919" s="11"/>
      <c r="Y919" s="11"/>
    </row>
    <row r="920">
      <c r="O920" s="3"/>
      <c r="T920" s="10"/>
      <c r="U920" s="11"/>
      <c r="W920" s="10"/>
      <c r="X920" s="11"/>
      <c r="Y920" s="11"/>
    </row>
    <row r="921">
      <c r="O921" s="3"/>
      <c r="T921" s="10"/>
      <c r="U921" s="11"/>
      <c r="W921" s="10"/>
      <c r="X921" s="11"/>
      <c r="Y921" s="11"/>
    </row>
    <row r="922">
      <c r="O922" s="3"/>
      <c r="T922" s="10"/>
      <c r="U922" s="11"/>
      <c r="W922" s="10"/>
      <c r="X922" s="11"/>
      <c r="Y922" s="11"/>
    </row>
    <row r="923">
      <c r="O923" s="3"/>
      <c r="T923" s="10"/>
      <c r="U923" s="11"/>
      <c r="W923" s="10"/>
      <c r="X923" s="11"/>
      <c r="Y923" s="11"/>
    </row>
    <row r="924">
      <c r="O924" s="3"/>
      <c r="T924" s="10"/>
      <c r="U924" s="11"/>
      <c r="W924" s="10"/>
      <c r="X924" s="11"/>
      <c r="Y924" s="11"/>
    </row>
    <row r="925">
      <c r="O925" s="3"/>
      <c r="T925" s="10"/>
      <c r="U925" s="11"/>
      <c r="W925" s="10"/>
      <c r="X925" s="11"/>
      <c r="Y925" s="11"/>
    </row>
    <row r="926">
      <c r="O926" s="3"/>
      <c r="T926" s="10"/>
      <c r="U926" s="11"/>
      <c r="W926" s="10"/>
      <c r="X926" s="11"/>
      <c r="Y926" s="11"/>
    </row>
    <row r="927">
      <c r="O927" s="3"/>
      <c r="T927" s="10"/>
      <c r="U927" s="11"/>
      <c r="W927" s="10"/>
      <c r="X927" s="11"/>
      <c r="Y927" s="11"/>
    </row>
    <row r="928">
      <c r="O928" s="3"/>
      <c r="T928" s="10"/>
      <c r="U928" s="11"/>
      <c r="W928" s="10"/>
      <c r="X928" s="11"/>
      <c r="Y928" s="11"/>
    </row>
    <row r="929">
      <c r="O929" s="3"/>
      <c r="T929" s="10"/>
      <c r="U929" s="11"/>
      <c r="W929" s="10"/>
      <c r="X929" s="11"/>
      <c r="Y929" s="11"/>
    </row>
    <row r="930">
      <c r="O930" s="3"/>
      <c r="T930" s="10"/>
      <c r="U930" s="11"/>
      <c r="W930" s="10"/>
      <c r="X930" s="11"/>
      <c r="Y930" s="11"/>
    </row>
    <row r="931">
      <c r="O931" s="3"/>
      <c r="T931" s="10"/>
      <c r="U931" s="11"/>
      <c r="W931" s="10"/>
      <c r="X931" s="11"/>
      <c r="Y931" s="11"/>
    </row>
    <row r="932">
      <c r="O932" s="3"/>
      <c r="T932" s="10"/>
      <c r="U932" s="11"/>
      <c r="W932" s="10"/>
      <c r="X932" s="11"/>
      <c r="Y932" s="11"/>
    </row>
    <row r="933">
      <c r="O933" s="3"/>
      <c r="T933" s="10"/>
      <c r="U933" s="11"/>
      <c r="W933" s="10"/>
      <c r="X933" s="11"/>
      <c r="Y933" s="11"/>
    </row>
    <row r="934">
      <c r="O934" s="3"/>
      <c r="T934" s="10"/>
      <c r="U934" s="11"/>
      <c r="W934" s="10"/>
      <c r="X934" s="11"/>
      <c r="Y934" s="11"/>
    </row>
    <row r="935">
      <c r="O935" s="3"/>
      <c r="T935" s="10"/>
      <c r="U935" s="11"/>
      <c r="W935" s="10"/>
      <c r="X935" s="11"/>
      <c r="Y935" s="11"/>
    </row>
    <row r="936">
      <c r="O936" s="3"/>
      <c r="T936" s="10"/>
      <c r="U936" s="11"/>
      <c r="W936" s="10"/>
      <c r="X936" s="11"/>
      <c r="Y936" s="11"/>
    </row>
    <row r="937">
      <c r="O937" s="3"/>
      <c r="T937" s="10"/>
      <c r="U937" s="11"/>
      <c r="W937" s="10"/>
      <c r="X937" s="11"/>
      <c r="Y937" s="11"/>
    </row>
    <row r="938">
      <c r="O938" s="3"/>
      <c r="T938" s="10"/>
      <c r="U938" s="11"/>
      <c r="W938" s="10"/>
      <c r="X938" s="11"/>
      <c r="Y938" s="11"/>
    </row>
    <row r="939">
      <c r="O939" s="3"/>
      <c r="T939" s="10"/>
      <c r="U939" s="11"/>
      <c r="W939" s="10"/>
      <c r="X939" s="11"/>
      <c r="Y939" s="11"/>
    </row>
    <row r="940">
      <c r="O940" s="3"/>
      <c r="T940" s="10"/>
      <c r="U940" s="11"/>
      <c r="W940" s="10"/>
      <c r="X940" s="11"/>
      <c r="Y940" s="11"/>
    </row>
    <row r="941">
      <c r="O941" s="3"/>
      <c r="T941" s="10"/>
      <c r="U941" s="11"/>
      <c r="W941" s="10"/>
      <c r="X941" s="11"/>
      <c r="Y941" s="11"/>
    </row>
    <row r="942">
      <c r="O942" s="3"/>
      <c r="T942" s="10"/>
      <c r="U942" s="11"/>
      <c r="W942" s="10"/>
      <c r="X942" s="11"/>
      <c r="Y942" s="11"/>
    </row>
    <row r="943">
      <c r="O943" s="3"/>
      <c r="T943" s="10"/>
      <c r="U943" s="11"/>
      <c r="W943" s="10"/>
      <c r="X943" s="11"/>
      <c r="Y943" s="11"/>
    </row>
    <row r="944">
      <c r="O944" s="3"/>
      <c r="T944" s="10"/>
      <c r="U944" s="11"/>
      <c r="W944" s="10"/>
      <c r="X944" s="11"/>
      <c r="Y944" s="11"/>
    </row>
    <row r="945">
      <c r="O945" s="3"/>
      <c r="T945" s="10"/>
      <c r="U945" s="11"/>
      <c r="W945" s="10"/>
      <c r="X945" s="11"/>
      <c r="Y945" s="11"/>
    </row>
    <row r="946">
      <c r="O946" s="3"/>
      <c r="T946" s="10"/>
      <c r="U946" s="11"/>
      <c r="W946" s="10"/>
      <c r="X946" s="11"/>
      <c r="Y946" s="11"/>
    </row>
    <row r="947">
      <c r="O947" s="3"/>
      <c r="T947" s="10"/>
      <c r="U947" s="11"/>
      <c r="W947" s="10"/>
      <c r="X947" s="11"/>
      <c r="Y947" s="11"/>
    </row>
    <row r="948">
      <c r="O948" s="3"/>
      <c r="T948" s="10"/>
      <c r="U948" s="11"/>
      <c r="W948" s="10"/>
      <c r="X948" s="11"/>
      <c r="Y948" s="11"/>
    </row>
    <row r="949">
      <c r="O949" s="3"/>
      <c r="T949" s="10"/>
      <c r="U949" s="11"/>
      <c r="W949" s="10"/>
      <c r="X949" s="11"/>
      <c r="Y949" s="11"/>
    </row>
    <row r="950">
      <c r="O950" s="3"/>
      <c r="T950" s="10"/>
      <c r="U950" s="11"/>
      <c r="W950" s="10"/>
      <c r="X950" s="11"/>
      <c r="Y950" s="11"/>
    </row>
    <row r="951">
      <c r="O951" s="3"/>
      <c r="T951" s="10"/>
      <c r="U951" s="11"/>
      <c r="W951" s="10"/>
      <c r="X951" s="11"/>
      <c r="Y951" s="11"/>
    </row>
    <row r="952">
      <c r="O952" s="3"/>
      <c r="T952" s="10"/>
      <c r="U952" s="11"/>
      <c r="W952" s="10"/>
      <c r="X952" s="11"/>
      <c r="Y952" s="11"/>
    </row>
    <row r="953">
      <c r="O953" s="3"/>
      <c r="T953" s="10"/>
      <c r="U953" s="11"/>
      <c r="W953" s="10"/>
      <c r="X953" s="11"/>
      <c r="Y953" s="11"/>
    </row>
    <row r="954">
      <c r="O954" s="3"/>
      <c r="T954" s="10"/>
      <c r="U954" s="11"/>
      <c r="W954" s="10"/>
      <c r="X954" s="11"/>
      <c r="Y954" s="11"/>
    </row>
    <row r="955">
      <c r="O955" s="3"/>
      <c r="T955" s="10"/>
      <c r="U955" s="11"/>
      <c r="W955" s="10"/>
      <c r="X955" s="11"/>
      <c r="Y955" s="11"/>
    </row>
    <row r="956">
      <c r="O956" s="3"/>
      <c r="T956" s="10"/>
      <c r="U956" s="11"/>
      <c r="W956" s="10"/>
      <c r="X956" s="11"/>
      <c r="Y956" s="11"/>
    </row>
    <row r="957">
      <c r="O957" s="3"/>
      <c r="T957" s="10"/>
      <c r="U957" s="11"/>
      <c r="W957" s="10"/>
      <c r="X957" s="11"/>
      <c r="Y957" s="11"/>
    </row>
    <row r="958">
      <c r="O958" s="3"/>
      <c r="T958" s="10"/>
      <c r="U958" s="11"/>
      <c r="W958" s="10"/>
      <c r="X958" s="11"/>
      <c r="Y958" s="11"/>
    </row>
    <row r="959">
      <c r="O959" s="3"/>
      <c r="T959" s="10"/>
      <c r="U959" s="11"/>
      <c r="W959" s="10"/>
      <c r="X959" s="11"/>
      <c r="Y959" s="11"/>
    </row>
    <row r="960">
      <c r="O960" s="3"/>
      <c r="T960" s="10"/>
      <c r="U960" s="11"/>
      <c r="W960" s="10"/>
      <c r="X960" s="11"/>
      <c r="Y960" s="11"/>
    </row>
    <row r="961">
      <c r="O961" s="3"/>
      <c r="T961" s="10"/>
      <c r="U961" s="11"/>
      <c r="W961" s="10"/>
      <c r="X961" s="11"/>
      <c r="Y961" s="11"/>
    </row>
    <row r="962">
      <c r="O962" s="3"/>
      <c r="T962" s="10"/>
      <c r="U962" s="11"/>
      <c r="W962" s="10"/>
      <c r="X962" s="11"/>
      <c r="Y962" s="11"/>
    </row>
    <row r="963">
      <c r="O963" s="3"/>
      <c r="T963" s="10"/>
      <c r="U963" s="11"/>
      <c r="W963" s="10"/>
      <c r="X963" s="11"/>
      <c r="Y963" s="11"/>
    </row>
    <row r="964">
      <c r="O964" s="3"/>
      <c r="T964" s="10"/>
      <c r="U964" s="11"/>
      <c r="W964" s="10"/>
      <c r="X964" s="11"/>
      <c r="Y964" s="11"/>
    </row>
    <row r="965">
      <c r="O965" s="3"/>
      <c r="T965" s="10"/>
      <c r="U965" s="11"/>
      <c r="W965" s="10"/>
      <c r="X965" s="11"/>
      <c r="Y965" s="11"/>
    </row>
    <row r="966">
      <c r="O966" s="3"/>
      <c r="T966" s="10"/>
      <c r="U966" s="11"/>
      <c r="W966" s="10"/>
      <c r="X966" s="11"/>
      <c r="Y966" s="11"/>
    </row>
    <row r="967">
      <c r="O967" s="3"/>
      <c r="T967" s="10"/>
      <c r="U967" s="11"/>
      <c r="W967" s="10"/>
      <c r="X967" s="11"/>
      <c r="Y967" s="11"/>
    </row>
    <row r="968">
      <c r="O968" s="3"/>
      <c r="T968" s="10"/>
      <c r="U968" s="11"/>
      <c r="W968" s="10"/>
      <c r="X968" s="11"/>
      <c r="Y968" s="11"/>
    </row>
    <row r="969">
      <c r="O969" s="3"/>
      <c r="T969" s="10"/>
      <c r="U969" s="11"/>
      <c r="W969" s="10"/>
      <c r="X969" s="11"/>
      <c r="Y969" s="11"/>
    </row>
    <row r="970">
      <c r="O970" s="3"/>
      <c r="T970" s="10"/>
      <c r="U970" s="11"/>
      <c r="W970" s="10"/>
      <c r="X970" s="11"/>
      <c r="Y970" s="11"/>
    </row>
    <row r="971">
      <c r="O971" s="3"/>
      <c r="T971" s="10"/>
      <c r="U971" s="11"/>
      <c r="W971" s="10"/>
      <c r="X971" s="11"/>
      <c r="Y971" s="11"/>
    </row>
    <row r="972">
      <c r="O972" s="3"/>
      <c r="T972" s="10"/>
      <c r="U972" s="11"/>
      <c r="W972" s="10"/>
      <c r="X972" s="11"/>
      <c r="Y972" s="11"/>
    </row>
    <row r="973">
      <c r="O973" s="3"/>
      <c r="T973" s="10"/>
      <c r="U973" s="11"/>
      <c r="W973" s="10"/>
      <c r="X973" s="11"/>
      <c r="Y973" s="11"/>
    </row>
    <row r="974">
      <c r="O974" s="3"/>
      <c r="T974" s="10"/>
      <c r="U974" s="11"/>
      <c r="W974" s="10"/>
      <c r="X974" s="11"/>
      <c r="Y974" s="11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</hyperlinks>
  <drawing r:id="rId70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4" max="14" width="93.0"/>
    <col customWidth="1" min="15" max="15" width="20.78"/>
    <col customWidth="1" min="16" max="16" width="22.67"/>
    <col customWidth="1" min="17" max="17" width="17.78"/>
    <col customWidth="1" min="18" max="18" width="9.89"/>
    <col customWidth="1" min="19" max="19" width="14.11"/>
    <col customWidth="1" min="20" max="20" width="13.44"/>
    <col customWidth="1" min="21" max="21" width="14.22"/>
  </cols>
  <sheetData>
    <row r="1">
      <c r="A1" s="27" t="s">
        <v>3168</v>
      </c>
      <c r="N1" s="27" t="s">
        <v>3169</v>
      </c>
      <c r="V1" s="11"/>
      <c r="Y1" s="11"/>
    </row>
    <row r="2">
      <c r="V2" s="11"/>
      <c r="Y2" s="11"/>
    </row>
    <row r="3">
      <c r="V3" s="11"/>
      <c r="Y3" s="11"/>
    </row>
    <row r="4">
      <c r="V4" s="11"/>
      <c r="Y4" s="11"/>
    </row>
    <row r="5">
      <c r="N5" s="28" t="s">
        <v>3170</v>
      </c>
      <c r="V5" s="11"/>
      <c r="Y5" s="11"/>
    </row>
    <row r="6">
      <c r="V6" s="11"/>
      <c r="Y6" s="11"/>
    </row>
    <row r="7">
      <c r="A7" s="29" t="s">
        <v>3171</v>
      </c>
      <c r="V7" s="11"/>
      <c r="Y7" s="11"/>
    </row>
    <row r="8">
      <c r="A8" s="2" t="s">
        <v>3172</v>
      </c>
      <c r="V8" s="11"/>
      <c r="Y8" s="11"/>
    </row>
    <row r="9">
      <c r="V9" s="11"/>
      <c r="Y9" s="11"/>
    </row>
    <row r="10">
      <c r="A10" s="2" t="s">
        <v>3173</v>
      </c>
      <c r="V10" s="11"/>
      <c r="Y10" s="11"/>
    </row>
    <row r="11">
      <c r="G11" s="2" t="s">
        <v>3174</v>
      </c>
      <c r="V11" s="11"/>
      <c r="Y11" s="11"/>
    </row>
    <row r="12">
      <c r="V12" s="11"/>
      <c r="Y12" s="11"/>
    </row>
    <row r="13">
      <c r="V13" s="11"/>
      <c r="Y13" s="11"/>
    </row>
    <row r="14">
      <c r="V14" s="11"/>
      <c r="Y14" s="11"/>
    </row>
    <row r="15">
      <c r="V15" s="11"/>
      <c r="Y15" s="11"/>
    </row>
    <row r="16">
      <c r="V16" s="11"/>
      <c r="Y16" s="11"/>
    </row>
    <row r="17">
      <c r="V17" s="11"/>
      <c r="Y17" s="11"/>
    </row>
    <row r="18">
      <c r="V18" s="11"/>
      <c r="Y18" s="11"/>
    </row>
    <row r="19">
      <c r="V19" s="11"/>
      <c r="Y19" s="11"/>
    </row>
    <row r="20">
      <c r="V20" s="11"/>
      <c r="Y20" s="11"/>
    </row>
    <row r="21">
      <c r="V21" s="11"/>
      <c r="Y21" s="11"/>
    </row>
    <row r="22">
      <c r="V22" s="11"/>
      <c r="Y22" s="11"/>
    </row>
    <row r="23">
      <c r="V23" s="11"/>
      <c r="Y23" s="11"/>
    </row>
    <row r="24">
      <c r="V24" s="11"/>
      <c r="Y24" s="11"/>
    </row>
    <row r="25">
      <c r="V25" s="11"/>
      <c r="Y25" s="11"/>
    </row>
    <row r="26"/>
    <row r="27"/>
    <row r="28"/>
    <row r="29"/>
    <row r="30">
      <c r="A30" s="29" t="s">
        <v>3181</v>
      </c>
    </row>
    <row r="31"/>
    <row r="32"/>
    <row r="33"/>
    <row r="34"/>
    <row r="35">
      <c r="A35" s="2" t="s">
        <v>3182</v>
      </c>
    </row>
    <row r="36">
      <c r="A36" s="2" t="s">
        <v>3183</v>
      </c>
    </row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>
      <c r="V71" s="11"/>
      <c r="Y71" s="11"/>
    </row>
    <row r="72">
      <c r="V72" s="11"/>
      <c r="Y72" s="11"/>
    </row>
    <row r="73">
      <c r="V73" s="11"/>
      <c r="Y73" s="11"/>
    </row>
    <row r="74">
      <c r="V74" s="11"/>
      <c r="Y74" s="11"/>
    </row>
    <row r="75">
      <c r="V75" s="11"/>
      <c r="Y75" s="11"/>
    </row>
    <row r="76">
      <c r="V76" s="11"/>
      <c r="Y76" s="11"/>
    </row>
    <row r="77">
      <c r="V77" s="11"/>
      <c r="Y77" s="11"/>
    </row>
    <row r="78">
      <c r="V78" s="11"/>
      <c r="Y78" s="11"/>
    </row>
    <row r="79">
      <c r="V79" s="11"/>
      <c r="Y79" s="11"/>
    </row>
    <row r="80">
      <c r="V80" s="11"/>
      <c r="Y80" s="11"/>
    </row>
    <row r="81">
      <c r="V81" s="11"/>
      <c r="Y81" s="11"/>
    </row>
    <row r="82">
      <c r="V82" s="11"/>
      <c r="Y82" s="11"/>
    </row>
    <row r="83">
      <c r="V83" s="11"/>
      <c r="Y83" s="11"/>
    </row>
    <row r="84">
      <c r="V84" s="11"/>
      <c r="Y84" s="11"/>
    </row>
    <row r="85">
      <c r="V85" s="11"/>
      <c r="Y85" s="11"/>
    </row>
    <row r="86">
      <c r="V86" s="11"/>
      <c r="Y86" s="11"/>
    </row>
    <row r="87">
      <c r="V87" s="11"/>
      <c r="Y87" s="11"/>
    </row>
    <row r="88">
      <c r="V88" s="11"/>
      <c r="Y88" s="11"/>
    </row>
    <row r="89">
      <c r="V89" s="11"/>
      <c r="Y89" s="11"/>
    </row>
    <row r="90">
      <c r="V90" s="11"/>
      <c r="Y90" s="11"/>
    </row>
    <row r="91">
      <c r="V91" s="11"/>
      <c r="Y91" s="11"/>
    </row>
    <row r="92">
      <c r="V92" s="11"/>
      <c r="Y92" s="11"/>
      <c r="BM92" s="2" t="s">
        <v>3187</v>
      </c>
      <c r="BP92" s="2" t="s">
        <v>3187</v>
      </c>
      <c r="BS92" s="2" t="s">
        <v>3187</v>
      </c>
    </row>
    <row r="93">
      <c r="V93" s="11"/>
      <c r="Y93" s="11"/>
    </row>
    <row r="94">
      <c r="V94" s="11"/>
      <c r="Y94" s="11"/>
    </row>
    <row r="95">
      <c r="V95" s="11"/>
      <c r="Y95" s="11"/>
    </row>
    <row r="96">
      <c r="V96" s="11"/>
      <c r="Y96" s="11"/>
    </row>
    <row r="97">
      <c r="V97" s="11"/>
      <c r="Y97" s="11"/>
    </row>
    <row r="98">
      <c r="V98" s="11"/>
      <c r="Y98" s="11"/>
    </row>
    <row r="99">
      <c r="V99" s="11"/>
      <c r="Y99" s="11"/>
    </row>
    <row r="100">
      <c r="V100" s="11"/>
      <c r="Y100" s="11"/>
    </row>
    <row r="101">
      <c r="V101" s="11"/>
      <c r="Y101" s="11"/>
    </row>
    <row r="102">
      <c r="V102" s="11"/>
      <c r="Y102" s="11"/>
    </row>
    <row r="103">
      <c r="V103" s="11"/>
      <c r="Y103" s="11"/>
    </row>
    <row r="104">
      <c r="V104" s="11"/>
      <c r="Y104" s="11"/>
    </row>
    <row r="105">
      <c r="V105" s="11"/>
      <c r="Y105" s="11"/>
    </row>
    <row r="106">
      <c r="V106" s="11"/>
      <c r="Y106" s="11"/>
    </row>
    <row r="107">
      <c r="V107" s="11"/>
      <c r="Y107" s="11"/>
    </row>
    <row r="108">
      <c r="V108" s="11"/>
      <c r="Y108" s="11"/>
    </row>
    <row r="109">
      <c r="V109" s="11"/>
      <c r="Y109" s="11"/>
    </row>
    <row r="110">
      <c r="V110" s="11"/>
      <c r="Y110" s="11"/>
    </row>
    <row r="111">
      <c r="V111" s="11"/>
      <c r="Y111" s="11"/>
    </row>
    <row r="112">
      <c r="V112" s="11"/>
      <c r="Y112" s="11"/>
    </row>
    <row r="113">
      <c r="V113" s="11"/>
      <c r="Y113" s="11"/>
    </row>
    <row r="114">
      <c r="V114" s="11"/>
      <c r="Y114" s="11"/>
    </row>
    <row r="115">
      <c r="V115" s="11"/>
      <c r="Y115" s="11"/>
    </row>
    <row r="116">
      <c r="V116" s="11"/>
      <c r="Y116" s="11"/>
    </row>
    <row r="117">
      <c r="V117" s="11"/>
      <c r="Y117" s="11"/>
    </row>
    <row r="118">
      <c r="V118" s="11"/>
      <c r="Y118" s="11"/>
    </row>
    <row r="119">
      <c r="V119" s="11"/>
      <c r="Y119" s="11"/>
    </row>
    <row r="120">
      <c r="V120" s="11"/>
      <c r="Y120" s="11"/>
    </row>
    <row r="121">
      <c r="V121" s="11"/>
      <c r="Y121" s="11"/>
    </row>
    <row r="122">
      <c r="V122" s="11"/>
      <c r="Y122" s="11"/>
    </row>
    <row r="123">
      <c r="V123" s="11"/>
      <c r="Y123" s="11"/>
    </row>
    <row r="124">
      <c r="V124" s="11"/>
      <c r="Y124" s="11"/>
    </row>
    <row r="125">
      <c r="V125" s="11"/>
      <c r="Y125" s="11"/>
    </row>
    <row r="126">
      <c r="V126" s="11"/>
      <c r="Y126" s="11"/>
    </row>
    <row r="127">
      <c r="V127" s="11"/>
      <c r="Y127" s="11"/>
    </row>
    <row r="128">
      <c r="V128" s="11"/>
      <c r="Y128" s="11"/>
    </row>
    <row r="129">
      <c r="V129" s="11"/>
      <c r="Y129" s="11"/>
    </row>
    <row r="130">
      <c r="V130" s="11"/>
      <c r="Y130" s="11"/>
    </row>
    <row r="131">
      <c r="V131" s="11"/>
      <c r="Y131" s="11"/>
    </row>
    <row r="132">
      <c r="V132" s="11"/>
      <c r="Y132" s="11"/>
    </row>
    <row r="133">
      <c r="V133" s="11"/>
      <c r="Y133" s="11"/>
    </row>
    <row r="134">
      <c r="V134" s="11"/>
      <c r="Y134" s="11"/>
    </row>
    <row r="135">
      <c r="V135" s="11"/>
      <c r="Y135" s="11"/>
    </row>
    <row r="136">
      <c r="V136" s="11"/>
      <c r="Y136" s="11"/>
    </row>
    <row r="137">
      <c r="V137" s="11"/>
      <c r="Y137" s="11"/>
    </row>
    <row r="138">
      <c r="V138" s="11"/>
      <c r="Y138" s="11"/>
    </row>
    <row r="139">
      <c r="V139" s="11"/>
      <c r="Y139" s="11"/>
    </row>
    <row r="140">
      <c r="V140" s="11"/>
      <c r="Y140" s="11"/>
    </row>
    <row r="141">
      <c r="V141" s="11"/>
      <c r="Y141" s="11"/>
    </row>
    <row r="142">
      <c r="V142" s="11"/>
      <c r="Y142" s="11"/>
    </row>
    <row r="143">
      <c r="V143" s="11"/>
      <c r="Y143" s="11"/>
    </row>
    <row r="144">
      <c r="V144" s="11"/>
      <c r="Y144" s="11"/>
    </row>
    <row r="145">
      <c r="V145" s="11"/>
      <c r="Y145" s="11"/>
    </row>
    <row r="146">
      <c r="V146" s="11"/>
      <c r="Y146" s="11"/>
    </row>
    <row r="147">
      <c r="V147" s="11"/>
      <c r="Y147" s="11"/>
    </row>
    <row r="148">
      <c r="V148" s="11"/>
      <c r="Y148" s="11"/>
    </row>
    <row r="149">
      <c r="V149" s="11"/>
      <c r="Y149" s="11"/>
    </row>
    <row r="150">
      <c r="V150" s="11"/>
      <c r="Y150" s="11"/>
    </row>
    <row r="151">
      <c r="V151" s="11"/>
      <c r="Y151" s="11"/>
    </row>
    <row r="152">
      <c r="V152" s="11"/>
      <c r="Y152" s="11"/>
    </row>
    <row r="153">
      <c r="V153" s="11"/>
      <c r="Y153" s="11"/>
    </row>
    <row r="154">
      <c r="V154" s="11"/>
      <c r="Y154" s="11"/>
    </row>
    <row r="155">
      <c r="V155" s="11"/>
      <c r="Y155" s="11"/>
    </row>
    <row r="156">
      <c r="V156" s="11"/>
      <c r="Y156" s="11"/>
    </row>
    <row r="157">
      <c r="V157" s="11"/>
      <c r="Y157" s="11"/>
    </row>
    <row r="158">
      <c r="V158" s="11"/>
      <c r="Y158" s="11"/>
    </row>
    <row r="159">
      <c r="V159" s="11"/>
      <c r="Y159" s="11"/>
    </row>
    <row r="160">
      <c r="V160" s="11"/>
      <c r="Y160" s="11"/>
    </row>
    <row r="161">
      <c r="V161" s="11"/>
      <c r="Y161" s="11"/>
    </row>
    <row r="162">
      <c r="V162" s="11"/>
      <c r="Y162" s="11"/>
    </row>
    <row r="163">
      <c r="V163" s="11"/>
      <c r="Y163" s="11"/>
    </row>
    <row r="164">
      <c r="V164" s="11"/>
      <c r="Y164" s="11"/>
    </row>
    <row r="165">
      <c r="V165" s="11"/>
      <c r="Y165" s="11"/>
    </row>
    <row r="166">
      <c r="V166" s="11"/>
      <c r="Y166" s="11"/>
    </row>
    <row r="167">
      <c r="V167" s="11"/>
      <c r="Y167" s="11"/>
    </row>
    <row r="168">
      <c r="V168" s="11"/>
      <c r="Y168" s="11"/>
    </row>
    <row r="169">
      <c r="V169" s="11"/>
      <c r="Y169" s="11"/>
    </row>
    <row r="170">
      <c r="V170" s="11"/>
      <c r="Y170" s="11"/>
    </row>
    <row r="171">
      <c r="V171" s="11"/>
      <c r="Y171" s="11"/>
    </row>
    <row r="172">
      <c r="V172" s="11"/>
      <c r="Y172" s="11"/>
    </row>
    <row r="173">
      <c r="V173" s="11"/>
      <c r="Y173" s="11"/>
    </row>
    <row r="174">
      <c r="V174" s="11"/>
      <c r="Y174" s="11"/>
    </row>
    <row r="175">
      <c r="V175" s="11"/>
      <c r="Y175" s="11"/>
    </row>
    <row r="176">
      <c r="V176" s="11"/>
      <c r="Y176" s="11"/>
    </row>
    <row r="177">
      <c r="V177" s="11"/>
      <c r="Y177" s="11"/>
    </row>
    <row r="178">
      <c r="V178" s="11"/>
      <c r="Y178" s="11"/>
    </row>
    <row r="179">
      <c r="V179" s="11"/>
      <c r="Y179" s="11"/>
    </row>
    <row r="180">
      <c r="V180" s="11"/>
      <c r="Y180" s="11"/>
    </row>
    <row r="181">
      <c r="V181" s="11"/>
      <c r="Y181" s="11"/>
    </row>
    <row r="182">
      <c r="V182" s="11"/>
      <c r="Y182" s="11"/>
    </row>
    <row r="183">
      <c r="V183" s="11"/>
      <c r="Y183" s="11"/>
    </row>
    <row r="184">
      <c r="V184" s="11"/>
      <c r="Y184" s="11"/>
    </row>
    <row r="185">
      <c r="V185" s="11"/>
      <c r="Y185" s="11"/>
    </row>
    <row r="186">
      <c r="V186" s="11"/>
      <c r="Y186" s="11"/>
    </row>
    <row r="187">
      <c r="V187" s="11"/>
      <c r="Y187" s="11"/>
    </row>
    <row r="188">
      <c r="V188" s="11"/>
      <c r="Y188" s="11"/>
    </row>
    <row r="189">
      <c r="V189" s="11"/>
      <c r="Y189" s="11"/>
    </row>
    <row r="190">
      <c r="V190" s="11"/>
      <c r="Y190" s="11"/>
    </row>
    <row r="191">
      <c r="V191" s="11"/>
      <c r="Y191" s="11"/>
    </row>
    <row r="192">
      <c r="V192" s="11"/>
      <c r="Y192" s="11"/>
    </row>
    <row r="193">
      <c r="V193" s="11"/>
      <c r="Y193" s="11"/>
    </row>
    <row r="194">
      <c r="V194" s="11"/>
      <c r="Y194" s="11"/>
    </row>
    <row r="195">
      <c r="V195" s="11"/>
      <c r="Y195" s="11"/>
    </row>
    <row r="196">
      <c r="V196" s="11"/>
      <c r="Y196" s="11"/>
    </row>
    <row r="197">
      <c r="V197" s="11"/>
      <c r="Y197" s="11"/>
    </row>
    <row r="198">
      <c r="V198" s="11"/>
      <c r="Y198" s="11"/>
    </row>
    <row r="199">
      <c r="V199" s="11"/>
      <c r="Y199" s="11"/>
    </row>
    <row r="200">
      <c r="V200" s="11"/>
      <c r="Y200" s="11"/>
    </row>
    <row r="201">
      <c r="V201" s="11"/>
      <c r="Y201" s="11"/>
    </row>
    <row r="202">
      <c r="V202" s="11"/>
      <c r="Y202" s="11"/>
    </row>
    <row r="203">
      <c r="V203" s="11"/>
      <c r="Y203" s="11"/>
    </row>
    <row r="204">
      <c r="V204" s="11"/>
      <c r="Y204" s="11"/>
    </row>
    <row r="205">
      <c r="V205" s="11"/>
      <c r="Y205" s="11"/>
    </row>
    <row r="206">
      <c r="V206" s="11"/>
      <c r="Y206" s="11"/>
    </row>
    <row r="207">
      <c r="V207" s="11"/>
      <c r="Y207" s="11"/>
    </row>
    <row r="208">
      <c r="V208" s="11"/>
      <c r="Y208" s="11"/>
    </row>
    <row r="209">
      <c r="V209" s="11"/>
      <c r="Y209" s="11"/>
    </row>
    <row r="210">
      <c r="V210" s="11"/>
      <c r="Y210" s="11"/>
    </row>
    <row r="211">
      <c r="V211" s="11"/>
      <c r="Y211" s="11"/>
    </row>
    <row r="212">
      <c r="V212" s="11"/>
      <c r="Y212" s="11"/>
    </row>
    <row r="213">
      <c r="V213" s="11"/>
      <c r="Y213" s="11"/>
    </row>
    <row r="214">
      <c r="V214" s="11"/>
      <c r="Y214" s="11"/>
    </row>
    <row r="215">
      <c r="V215" s="11"/>
      <c r="Y215" s="11"/>
    </row>
    <row r="216">
      <c r="V216" s="11"/>
      <c r="Y216" s="11"/>
    </row>
    <row r="217">
      <c r="V217" s="11"/>
      <c r="Y217" s="11"/>
    </row>
    <row r="218">
      <c r="V218" s="11"/>
      <c r="Y218" s="11"/>
    </row>
    <row r="219">
      <c r="V219" s="11"/>
      <c r="Y219" s="11"/>
    </row>
    <row r="220">
      <c r="V220" s="11"/>
      <c r="Y220" s="11"/>
    </row>
    <row r="221">
      <c r="V221" s="11"/>
      <c r="Y221" s="11"/>
    </row>
    <row r="222">
      <c r="V222" s="11"/>
      <c r="Y222" s="11"/>
    </row>
    <row r="223">
      <c r="V223" s="11"/>
      <c r="Y223" s="11"/>
    </row>
    <row r="224">
      <c r="V224" s="11"/>
      <c r="Y224" s="11"/>
    </row>
    <row r="225">
      <c r="V225" s="11"/>
      <c r="Y225" s="11"/>
    </row>
    <row r="226">
      <c r="V226" s="11"/>
      <c r="Y226" s="11"/>
    </row>
    <row r="227">
      <c r="V227" s="11"/>
      <c r="Y227" s="11"/>
    </row>
    <row r="228">
      <c r="V228" s="11"/>
      <c r="Y228" s="11"/>
    </row>
    <row r="229">
      <c r="V229" s="11"/>
      <c r="Y229" s="11"/>
    </row>
    <row r="230">
      <c r="V230" s="11"/>
      <c r="Y230" s="11"/>
    </row>
    <row r="231">
      <c r="V231" s="11"/>
      <c r="Y231" s="11"/>
    </row>
    <row r="232">
      <c r="V232" s="11"/>
      <c r="Y232" s="11"/>
    </row>
    <row r="233">
      <c r="V233" s="11"/>
      <c r="Y233" s="11"/>
    </row>
    <row r="234">
      <c r="V234" s="11"/>
      <c r="Y234" s="11"/>
    </row>
    <row r="235">
      <c r="V235" s="11"/>
      <c r="Y235" s="11"/>
    </row>
    <row r="236">
      <c r="V236" s="11"/>
      <c r="Y236" s="11"/>
    </row>
    <row r="237">
      <c r="V237" s="11"/>
      <c r="Y237" s="11"/>
    </row>
    <row r="238">
      <c r="V238" s="11"/>
      <c r="Y238" s="11"/>
    </row>
    <row r="239">
      <c r="V239" s="11"/>
      <c r="Y239" s="11"/>
    </row>
    <row r="240">
      <c r="V240" s="11"/>
      <c r="Y240" s="11"/>
    </row>
    <row r="241">
      <c r="V241" s="11"/>
      <c r="Y241" s="11"/>
    </row>
    <row r="242">
      <c r="V242" s="11"/>
      <c r="Y242" s="11"/>
    </row>
    <row r="243">
      <c r="V243" s="11"/>
      <c r="Y243" s="11"/>
    </row>
    <row r="244">
      <c r="V244" s="11"/>
      <c r="Y244" s="11"/>
    </row>
    <row r="245">
      <c r="V245" s="11"/>
      <c r="Y245" s="11"/>
    </row>
    <row r="246">
      <c r="V246" s="11"/>
      <c r="Y246" s="11"/>
    </row>
    <row r="247">
      <c r="V247" s="11"/>
      <c r="Y247" s="11"/>
    </row>
    <row r="248">
      <c r="V248" s="11"/>
      <c r="Y248" s="11"/>
    </row>
    <row r="249">
      <c r="V249" s="11"/>
      <c r="Y249" s="11"/>
    </row>
    <row r="250">
      <c r="V250" s="11"/>
      <c r="Y250" s="11"/>
    </row>
    <row r="251">
      <c r="V251" s="11"/>
      <c r="Y251" s="11"/>
    </row>
    <row r="252">
      <c r="V252" s="11"/>
      <c r="Y252" s="11"/>
    </row>
    <row r="253">
      <c r="V253" s="11"/>
      <c r="Y253" s="11"/>
    </row>
    <row r="254">
      <c r="V254" s="11"/>
      <c r="Y254" s="11"/>
    </row>
    <row r="255">
      <c r="V255" s="11"/>
      <c r="Y255" s="11"/>
    </row>
    <row r="256">
      <c r="V256" s="11"/>
      <c r="Y256" s="11"/>
    </row>
    <row r="257">
      <c r="V257" s="11"/>
      <c r="Y257" s="11"/>
    </row>
    <row r="258">
      <c r="V258" s="11"/>
      <c r="Y258" s="11"/>
    </row>
    <row r="259">
      <c r="V259" s="11"/>
      <c r="Y259" s="11"/>
    </row>
    <row r="260">
      <c r="V260" s="11"/>
      <c r="Y260" s="11"/>
    </row>
    <row r="261">
      <c r="V261" s="11"/>
      <c r="Y261" s="11"/>
    </row>
    <row r="262">
      <c r="V262" s="11"/>
      <c r="Y262" s="11"/>
    </row>
    <row r="263">
      <c r="V263" s="11"/>
      <c r="Y263" s="11"/>
    </row>
    <row r="264">
      <c r="V264" s="11"/>
      <c r="Y264" s="11"/>
    </row>
    <row r="265">
      <c r="V265" s="11"/>
      <c r="Y265" s="11"/>
    </row>
    <row r="266">
      <c r="V266" s="11"/>
      <c r="Y266" s="11"/>
    </row>
    <row r="267">
      <c r="V267" s="11"/>
      <c r="Y267" s="11"/>
    </row>
    <row r="268">
      <c r="V268" s="11"/>
      <c r="Y268" s="11"/>
    </row>
    <row r="269">
      <c r="V269" s="11"/>
      <c r="Y269" s="11"/>
    </row>
    <row r="270">
      <c r="V270" s="11"/>
      <c r="Y270" s="11"/>
    </row>
    <row r="271">
      <c r="V271" s="11"/>
      <c r="Y271" s="11"/>
    </row>
    <row r="272">
      <c r="V272" s="11"/>
      <c r="Y272" s="11"/>
    </row>
    <row r="273">
      <c r="V273" s="11"/>
      <c r="Y273" s="11"/>
    </row>
    <row r="274">
      <c r="V274" s="11"/>
      <c r="Y274" s="11"/>
    </row>
    <row r="275">
      <c r="V275" s="11"/>
      <c r="Y275" s="11"/>
    </row>
    <row r="276">
      <c r="V276" s="11"/>
      <c r="Y276" s="11"/>
    </row>
    <row r="277">
      <c r="V277" s="11"/>
      <c r="Y277" s="11"/>
    </row>
    <row r="278">
      <c r="V278" s="11"/>
      <c r="Y278" s="11"/>
    </row>
    <row r="279">
      <c r="V279" s="11"/>
      <c r="Y279" s="11"/>
    </row>
    <row r="280">
      <c r="V280" s="11"/>
      <c r="Y280" s="11"/>
    </row>
    <row r="281">
      <c r="V281" s="11"/>
      <c r="Y281" s="11"/>
    </row>
    <row r="282">
      <c r="V282" s="11"/>
      <c r="Y282" s="11"/>
    </row>
    <row r="283">
      <c r="V283" s="11"/>
      <c r="Y283" s="11"/>
    </row>
    <row r="284">
      <c r="V284" s="11"/>
      <c r="Y284" s="11"/>
    </row>
    <row r="285">
      <c r="V285" s="11"/>
      <c r="Y285" s="11"/>
    </row>
    <row r="286">
      <c r="V286" s="11"/>
      <c r="Y286" s="11"/>
    </row>
    <row r="287">
      <c r="V287" s="11"/>
      <c r="Y287" s="11"/>
    </row>
    <row r="288">
      <c r="V288" s="11"/>
      <c r="Y288" s="11"/>
    </row>
    <row r="289">
      <c r="V289" s="11"/>
      <c r="Y289" s="11"/>
    </row>
    <row r="290">
      <c r="V290" s="11"/>
      <c r="Y290" s="11"/>
    </row>
    <row r="291">
      <c r="V291" s="11"/>
      <c r="Y291" s="11"/>
    </row>
    <row r="292">
      <c r="V292" s="11"/>
      <c r="Y292" s="11"/>
    </row>
    <row r="293">
      <c r="V293" s="11"/>
      <c r="Y293" s="11"/>
    </row>
    <row r="294">
      <c r="V294" s="11"/>
      <c r="Y294" s="11"/>
    </row>
    <row r="295">
      <c r="V295" s="11"/>
      <c r="Y295" s="11"/>
    </row>
    <row r="296">
      <c r="V296" s="11"/>
      <c r="Y296" s="11"/>
    </row>
    <row r="297">
      <c r="V297" s="11"/>
      <c r="Y297" s="11"/>
    </row>
    <row r="298">
      <c r="V298" s="11"/>
      <c r="Y298" s="11"/>
    </row>
    <row r="299">
      <c r="V299" s="11"/>
      <c r="Y299" s="11"/>
    </row>
    <row r="300">
      <c r="V300" s="11"/>
      <c r="Y300" s="11"/>
    </row>
    <row r="301">
      <c r="V301" s="11"/>
      <c r="Y301" s="11"/>
    </row>
    <row r="302">
      <c r="V302" s="11"/>
      <c r="Y302" s="11"/>
    </row>
    <row r="303">
      <c r="V303" s="11"/>
      <c r="Y303" s="11"/>
    </row>
    <row r="304">
      <c r="V304" s="11"/>
      <c r="Y304" s="11"/>
    </row>
    <row r="305">
      <c r="V305" s="11"/>
      <c r="Y305" s="11"/>
    </row>
    <row r="306">
      <c r="V306" s="11"/>
      <c r="Y306" s="11"/>
    </row>
    <row r="307">
      <c r="V307" s="11"/>
      <c r="Y307" s="11"/>
    </row>
    <row r="308">
      <c r="V308" s="11"/>
      <c r="Y308" s="11"/>
    </row>
    <row r="309">
      <c r="V309" s="11"/>
      <c r="Y309" s="11"/>
    </row>
    <row r="310">
      <c r="V310" s="11"/>
      <c r="Y310" s="11"/>
    </row>
    <row r="311">
      <c r="V311" s="11"/>
      <c r="Y311" s="11"/>
    </row>
    <row r="312">
      <c r="V312" s="11"/>
      <c r="Y312" s="11"/>
    </row>
    <row r="313">
      <c r="V313" s="11"/>
      <c r="Y313" s="11"/>
    </row>
    <row r="314">
      <c r="V314" s="11"/>
      <c r="Y314" s="11"/>
    </row>
    <row r="315">
      <c r="V315" s="11"/>
      <c r="Y315" s="11"/>
    </row>
    <row r="316">
      <c r="V316" s="11"/>
      <c r="Y316" s="11"/>
    </row>
    <row r="317">
      <c r="V317" s="11"/>
      <c r="Y317" s="11"/>
    </row>
    <row r="318">
      <c r="V318" s="11"/>
      <c r="Y318" s="11"/>
    </row>
    <row r="319">
      <c r="V319" s="11"/>
      <c r="Y319" s="11"/>
    </row>
    <row r="320">
      <c r="V320" s="11"/>
      <c r="Y320" s="11"/>
    </row>
    <row r="321">
      <c r="V321" s="11"/>
      <c r="Y321" s="11"/>
    </row>
    <row r="322">
      <c r="V322" s="11"/>
      <c r="Y322" s="11"/>
    </row>
    <row r="323">
      <c r="V323" s="11"/>
      <c r="Y323" s="11"/>
    </row>
    <row r="324">
      <c r="V324" s="11"/>
      <c r="Y324" s="11"/>
    </row>
    <row r="325">
      <c r="V325" s="11"/>
      <c r="Y325" s="11"/>
    </row>
    <row r="326">
      <c r="V326" s="11"/>
      <c r="Y326" s="11"/>
    </row>
    <row r="327">
      <c r="V327" s="11"/>
      <c r="Y327" s="11"/>
    </row>
    <row r="328">
      <c r="V328" s="11"/>
      <c r="Y328" s="11"/>
    </row>
    <row r="329">
      <c r="V329" s="11"/>
      <c r="Y329" s="11"/>
    </row>
    <row r="330">
      <c r="V330" s="11"/>
      <c r="Y330" s="11"/>
    </row>
    <row r="331">
      <c r="V331" s="11"/>
      <c r="Y331" s="11"/>
    </row>
    <row r="332">
      <c r="V332" s="11"/>
      <c r="Y332" s="11"/>
    </row>
    <row r="333">
      <c r="V333" s="11"/>
      <c r="Y333" s="11"/>
    </row>
    <row r="334">
      <c r="V334" s="11"/>
      <c r="Y334" s="11"/>
    </row>
    <row r="335">
      <c r="V335" s="11"/>
      <c r="Y335" s="11"/>
    </row>
    <row r="336">
      <c r="V336" s="11"/>
      <c r="Y336" s="11"/>
    </row>
    <row r="337">
      <c r="V337" s="11"/>
      <c r="Y337" s="11"/>
    </row>
    <row r="338">
      <c r="V338" s="11"/>
      <c r="Y338" s="11"/>
    </row>
    <row r="339">
      <c r="V339" s="11"/>
      <c r="Y339" s="11"/>
    </row>
    <row r="340">
      <c r="V340" s="11"/>
      <c r="Y340" s="11"/>
    </row>
    <row r="341">
      <c r="V341" s="11"/>
      <c r="Y341" s="11"/>
    </row>
    <row r="342">
      <c r="V342" s="11"/>
      <c r="Y342" s="11"/>
    </row>
    <row r="343">
      <c r="V343" s="11"/>
      <c r="Y343" s="11"/>
    </row>
    <row r="344">
      <c r="V344" s="11"/>
      <c r="Y344" s="11"/>
    </row>
    <row r="345">
      <c r="V345" s="11"/>
      <c r="Y345" s="11"/>
    </row>
    <row r="346">
      <c r="V346" s="11"/>
      <c r="Y346" s="11"/>
    </row>
    <row r="347">
      <c r="V347" s="11"/>
      <c r="Y347" s="11"/>
    </row>
    <row r="348">
      <c r="V348" s="11"/>
      <c r="Y348" s="11"/>
    </row>
    <row r="349">
      <c r="V349" s="11"/>
      <c r="Y349" s="11"/>
    </row>
    <row r="350">
      <c r="V350" s="11"/>
      <c r="Y350" s="11"/>
    </row>
    <row r="351">
      <c r="V351" s="11"/>
      <c r="Y351" s="11"/>
    </row>
    <row r="352">
      <c r="V352" s="11"/>
      <c r="Y352" s="11"/>
    </row>
    <row r="353">
      <c r="V353" s="11"/>
      <c r="Y353" s="11"/>
    </row>
    <row r="354">
      <c r="V354" s="11"/>
      <c r="Y354" s="11"/>
    </row>
    <row r="355">
      <c r="V355" s="11"/>
      <c r="Y355" s="11"/>
    </row>
    <row r="356">
      <c r="V356" s="11"/>
      <c r="Y356" s="11"/>
    </row>
    <row r="357">
      <c r="V357" s="11"/>
      <c r="Y357" s="11"/>
    </row>
    <row r="358">
      <c r="V358" s="11"/>
      <c r="Y358" s="11"/>
    </row>
    <row r="359">
      <c r="V359" s="11"/>
      <c r="Y359" s="11"/>
    </row>
    <row r="360">
      <c r="V360" s="11"/>
      <c r="Y360" s="11"/>
    </row>
    <row r="361">
      <c r="V361" s="11"/>
      <c r="Y361" s="11"/>
    </row>
    <row r="362">
      <c r="V362" s="11"/>
      <c r="Y362" s="11"/>
    </row>
    <row r="363">
      <c r="V363" s="11"/>
      <c r="Y363" s="11"/>
    </row>
    <row r="364">
      <c r="V364" s="11"/>
      <c r="Y364" s="11"/>
    </row>
    <row r="365">
      <c r="V365" s="11"/>
      <c r="Y365" s="11"/>
    </row>
    <row r="366">
      <c r="V366" s="11"/>
      <c r="Y366" s="11"/>
    </row>
    <row r="367">
      <c r="V367" s="11"/>
      <c r="Y367" s="11"/>
    </row>
    <row r="368">
      <c r="V368" s="11"/>
      <c r="Y368" s="11"/>
    </row>
    <row r="369">
      <c r="V369" s="11"/>
      <c r="Y369" s="11"/>
    </row>
    <row r="370">
      <c r="V370" s="11"/>
      <c r="Y370" s="11"/>
    </row>
    <row r="371">
      <c r="V371" s="11"/>
      <c r="Y371" s="11"/>
    </row>
    <row r="372">
      <c r="V372" s="11"/>
      <c r="Y372" s="11"/>
    </row>
    <row r="373">
      <c r="V373" s="11"/>
      <c r="Y373" s="11"/>
    </row>
    <row r="374">
      <c r="V374" s="11"/>
      <c r="Y374" s="11"/>
    </row>
    <row r="375">
      <c r="V375" s="11"/>
      <c r="Y375" s="11"/>
    </row>
    <row r="376">
      <c r="V376" s="11"/>
      <c r="Y376" s="11"/>
    </row>
    <row r="377">
      <c r="V377" s="11"/>
      <c r="Y377" s="11"/>
    </row>
    <row r="378">
      <c r="V378" s="11"/>
      <c r="Y378" s="11"/>
    </row>
    <row r="379">
      <c r="V379" s="11"/>
      <c r="Y379" s="11"/>
    </row>
    <row r="380">
      <c r="V380" s="11"/>
      <c r="Y380" s="11"/>
    </row>
    <row r="381">
      <c r="V381" s="11"/>
      <c r="Y381" s="11"/>
    </row>
    <row r="382">
      <c r="V382" s="11"/>
      <c r="Y382" s="11"/>
    </row>
    <row r="383">
      <c r="V383" s="11"/>
      <c r="Y383" s="11"/>
    </row>
    <row r="384">
      <c r="V384" s="11"/>
      <c r="Y384" s="11"/>
    </row>
    <row r="385">
      <c r="V385" s="11"/>
      <c r="Y385" s="11"/>
    </row>
    <row r="386">
      <c r="V386" s="11"/>
      <c r="Y386" s="11"/>
    </row>
    <row r="387">
      <c r="V387" s="11"/>
      <c r="Y387" s="11"/>
    </row>
    <row r="388">
      <c r="V388" s="11"/>
      <c r="Y388" s="11"/>
    </row>
    <row r="389">
      <c r="V389" s="11"/>
      <c r="Y389" s="11"/>
    </row>
    <row r="390">
      <c r="V390" s="11"/>
      <c r="Y390" s="11"/>
    </row>
    <row r="391">
      <c r="V391" s="11"/>
      <c r="Y391" s="11"/>
    </row>
    <row r="392">
      <c r="V392" s="11"/>
      <c r="Y392" s="11"/>
    </row>
    <row r="393">
      <c r="V393" s="11"/>
      <c r="Y393" s="11"/>
    </row>
    <row r="394">
      <c r="V394" s="11"/>
      <c r="Y394" s="11"/>
    </row>
    <row r="395">
      <c r="V395" s="11"/>
      <c r="Y395" s="11"/>
    </row>
    <row r="396">
      <c r="V396" s="11"/>
      <c r="Y396" s="11"/>
    </row>
    <row r="397">
      <c r="V397" s="11"/>
      <c r="Y397" s="11"/>
    </row>
    <row r="398">
      <c r="V398" s="11"/>
      <c r="Y398" s="11"/>
    </row>
    <row r="399">
      <c r="V399" s="11"/>
      <c r="Y399" s="11"/>
    </row>
    <row r="400">
      <c r="V400" s="11"/>
      <c r="Y400" s="11"/>
    </row>
    <row r="401">
      <c r="V401" s="11"/>
      <c r="Y401" s="11"/>
    </row>
    <row r="402">
      <c r="V402" s="11"/>
      <c r="Y402" s="11"/>
    </row>
    <row r="403">
      <c r="V403" s="11"/>
      <c r="Y403" s="11"/>
    </row>
    <row r="404">
      <c r="V404" s="11"/>
      <c r="Y404" s="11"/>
    </row>
    <row r="405">
      <c r="V405" s="11"/>
      <c r="Y405" s="11"/>
    </row>
    <row r="406">
      <c r="V406" s="11"/>
      <c r="Y406" s="11"/>
    </row>
    <row r="407">
      <c r="V407" s="11"/>
      <c r="Y407" s="11"/>
    </row>
    <row r="408">
      <c r="V408" s="11"/>
      <c r="Y408" s="11"/>
    </row>
    <row r="409">
      <c r="V409" s="11"/>
      <c r="Y409" s="11"/>
    </row>
    <row r="410">
      <c r="V410" s="11"/>
      <c r="Y410" s="11"/>
    </row>
    <row r="411">
      <c r="V411" s="11"/>
      <c r="Y411" s="11"/>
    </row>
    <row r="412">
      <c r="V412" s="11"/>
      <c r="Y412" s="11"/>
    </row>
    <row r="413">
      <c r="V413" s="11"/>
      <c r="Y413" s="11"/>
    </row>
    <row r="414">
      <c r="V414" s="11"/>
      <c r="Y414" s="11"/>
    </row>
    <row r="415">
      <c r="V415" s="11"/>
      <c r="Y415" s="11"/>
    </row>
    <row r="416">
      <c r="V416" s="11"/>
      <c r="Y416" s="11"/>
    </row>
    <row r="417">
      <c r="V417" s="11"/>
      <c r="Y417" s="11"/>
    </row>
    <row r="418">
      <c r="V418" s="11"/>
      <c r="Y418" s="11"/>
    </row>
    <row r="419">
      <c r="V419" s="11"/>
      <c r="Y419" s="11"/>
    </row>
    <row r="420">
      <c r="V420" s="11"/>
      <c r="Y420" s="11"/>
    </row>
    <row r="421">
      <c r="V421" s="11"/>
      <c r="Y421" s="11"/>
    </row>
    <row r="422">
      <c r="V422" s="11"/>
      <c r="Y422" s="11"/>
    </row>
    <row r="423">
      <c r="V423" s="11"/>
      <c r="Y423" s="11"/>
    </row>
    <row r="424">
      <c r="V424" s="11"/>
      <c r="Y424" s="11"/>
    </row>
    <row r="425">
      <c r="V425" s="11"/>
      <c r="Y425" s="11"/>
    </row>
    <row r="426">
      <c r="V426" s="11"/>
      <c r="Y426" s="11"/>
    </row>
    <row r="427">
      <c r="V427" s="11"/>
      <c r="Y427" s="11"/>
    </row>
    <row r="428">
      <c r="V428" s="11"/>
      <c r="Y428" s="11"/>
    </row>
    <row r="429">
      <c r="V429" s="11"/>
      <c r="Y429" s="11"/>
    </row>
    <row r="430">
      <c r="V430" s="11"/>
      <c r="Y430" s="11"/>
    </row>
    <row r="431">
      <c r="V431" s="11"/>
      <c r="Y431" s="11"/>
    </row>
    <row r="432">
      <c r="V432" s="11"/>
      <c r="Y432" s="11"/>
    </row>
    <row r="433">
      <c r="V433" s="11"/>
      <c r="Y433" s="11"/>
    </row>
    <row r="434">
      <c r="V434" s="11"/>
      <c r="Y434" s="11"/>
    </row>
    <row r="435">
      <c r="V435" s="11"/>
      <c r="Y435" s="11"/>
    </row>
    <row r="436">
      <c r="V436" s="11"/>
      <c r="Y436" s="11"/>
    </row>
    <row r="437">
      <c r="V437" s="11"/>
      <c r="Y437" s="11"/>
    </row>
    <row r="438">
      <c r="V438" s="11"/>
      <c r="Y438" s="11"/>
    </row>
    <row r="439">
      <c r="V439" s="11"/>
      <c r="Y439" s="11"/>
    </row>
    <row r="440">
      <c r="V440" s="11"/>
      <c r="Y440" s="11"/>
    </row>
    <row r="441">
      <c r="V441" s="11"/>
      <c r="Y441" s="11"/>
    </row>
    <row r="442">
      <c r="V442" s="11"/>
      <c r="Y442" s="11"/>
    </row>
    <row r="443">
      <c r="V443" s="11"/>
      <c r="Y443" s="11"/>
    </row>
    <row r="444">
      <c r="V444" s="11"/>
      <c r="Y444" s="11"/>
    </row>
    <row r="445">
      <c r="V445" s="11"/>
      <c r="Y445" s="11"/>
    </row>
    <row r="446">
      <c r="V446" s="11"/>
      <c r="Y446" s="11"/>
    </row>
    <row r="447">
      <c r="V447" s="11"/>
      <c r="Y447" s="11"/>
    </row>
    <row r="448">
      <c r="V448" s="11"/>
      <c r="Y448" s="11"/>
    </row>
    <row r="449">
      <c r="V449" s="11"/>
      <c r="Y449" s="11"/>
    </row>
    <row r="450">
      <c r="V450" s="11"/>
      <c r="Y450" s="11"/>
    </row>
    <row r="451">
      <c r="V451" s="11"/>
      <c r="Y451" s="11"/>
    </row>
    <row r="452">
      <c r="V452" s="11"/>
      <c r="Y452" s="11"/>
    </row>
    <row r="453">
      <c r="V453" s="11"/>
      <c r="Y453" s="11"/>
    </row>
    <row r="454">
      <c r="V454" s="11"/>
      <c r="Y454" s="11"/>
    </row>
    <row r="455">
      <c r="V455" s="11"/>
      <c r="Y455" s="11"/>
    </row>
    <row r="456">
      <c r="V456" s="11"/>
      <c r="Y456" s="11"/>
    </row>
    <row r="457">
      <c r="V457" s="11"/>
      <c r="Y457" s="11"/>
    </row>
    <row r="458">
      <c r="V458" s="11"/>
      <c r="Y458" s="11"/>
    </row>
    <row r="459">
      <c r="V459" s="11"/>
      <c r="Y459" s="11"/>
    </row>
    <row r="460">
      <c r="V460" s="11"/>
      <c r="Y460" s="11"/>
    </row>
    <row r="461">
      <c r="V461" s="11"/>
      <c r="Y461" s="11"/>
    </row>
    <row r="462">
      <c r="V462" s="11"/>
      <c r="Y462" s="11"/>
    </row>
    <row r="463">
      <c r="V463" s="11"/>
      <c r="Y463" s="11"/>
    </row>
    <row r="464">
      <c r="V464" s="11"/>
      <c r="Y464" s="11"/>
    </row>
    <row r="465">
      <c r="V465" s="11"/>
      <c r="Y465" s="11"/>
    </row>
    <row r="466">
      <c r="V466" s="11"/>
      <c r="Y466" s="11"/>
    </row>
    <row r="467">
      <c r="V467" s="11"/>
      <c r="Y467" s="11"/>
    </row>
    <row r="468">
      <c r="V468" s="11"/>
      <c r="Y468" s="11"/>
    </row>
    <row r="469">
      <c r="V469" s="11"/>
      <c r="Y469" s="11"/>
    </row>
    <row r="470">
      <c r="V470" s="11"/>
      <c r="Y470" s="11"/>
    </row>
    <row r="471">
      <c r="V471" s="11"/>
      <c r="Y471" s="11"/>
    </row>
    <row r="472">
      <c r="V472" s="11"/>
      <c r="Y472" s="11"/>
    </row>
    <row r="473">
      <c r="V473" s="11"/>
      <c r="Y473" s="11"/>
    </row>
    <row r="474">
      <c r="V474" s="11"/>
      <c r="Y474" s="11"/>
    </row>
    <row r="475">
      <c r="V475" s="11"/>
      <c r="Y475" s="11"/>
    </row>
    <row r="476">
      <c r="V476" s="11"/>
      <c r="Y476" s="11"/>
    </row>
    <row r="477">
      <c r="V477" s="11"/>
      <c r="Y477" s="11"/>
    </row>
    <row r="478">
      <c r="V478" s="11"/>
      <c r="Y478" s="11"/>
    </row>
    <row r="479">
      <c r="V479" s="11"/>
      <c r="Y479" s="11"/>
    </row>
    <row r="480">
      <c r="V480" s="11"/>
      <c r="Y480" s="11"/>
    </row>
    <row r="481">
      <c r="V481" s="11"/>
      <c r="Y481" s="11"/>
    </row>
    <row r="482">
      <c r="V482" s="11"/>
      <c r="Y482" s="11"/>
    </row>
    <row r="483">
      <c r="V483" s="11"/>
      <c r="Y483" s="11"/>
    </row>
    <row r="484">
      <c r="V484" s="11"/>
      <c r="Y484" s="11"/>
    </row>
    <row r="485">
      <c r="V485" s="11"/>
      <c r="Y485" s="11"/>
    </row>
    <row r="486">
      <c r="V486" s="11"/>
      <c r="Y486" s="11"/>
    </row>
    <row r="487">
      <c r="V487" s="11"/>
      <c r="Y487" s="11"/>
    </row>
    <row r="488">
      <c r="V488" s="11"/>
      <c r="Y488" s="11"/>
    </row>
    <row r="489">
      <c r="V489" s="11"/>
      <c r="Y489" s="11"/>
    </row>
    <row r="490">
      <c r="V490" s="11"/>
      <c r="Y490" s="11"/>
    </row>
    <row r="491">
      <c r="V491" s="11"/>
      <c r="Y491" s="11"/>
    </row>
    <row r="492">
      <c r="V492" s="11"/>
      <c r="Y492" s="11"/>
    </row>
    <row r="493">
      <c r="V493" s="11"/>
      <c r="Y493" s="11"/>
    </row>
    <row r="494">
      <c r="V494" s="11"/>
      <c r="Y494" s="11"/>
    </row>
    <row r="495">
      <c r="V495" s="11"/>
      <c r="Y495" s="11"/>
    </row>
    <row r="496">
      <c r="V496" s="11"/>
      <c r="Y496" s="11"/>
    </row>
    <row r="497">
      <c r="V497" s="11"/>
      <c r="Y497" s="11"/>
    </row>
    <row r="498">
      <c r="V498" s="11"/>
      <c r="Y498" s="11"/>
    </row>
    <row r="499">
      <c r="V499" s="11"/>
      <c r="Y499" s="11"/>
    </row>
    <row r="500">
      <c r="V500" s="11"/>
      <c r="Y500" s="11"/>
    </row>
    <row r="501">
      <c r="V501" s="11"/>
      <c r="Y501" s="11"/>
    </row>
    <row r="502">
      <c r="V502" s="11"/>
      <c r="Y502" s="11"/>
    </row>
    <row r="503">
      <c r="V503" s="11"/>
      <c r="Y503" s="11"/>
    </row>
    <row r="504">
      <c r="V504" s="11"/>
      <c r="Y504" s="11"/>
    </row>
    <row r="505">
      <c r="V505" s="11"/>
      <c r="Y505" s="11"/>
    </row>
    <row r="506">
      <c r="V506" s="11"/>
      <c r="Y506" s="11"/>
    </row>
    <row r="507">
      <c r="V507" s="11"/>
      <c r="Y507" s="11"/>
    </row>
    <row r="508">
      <c r="V508" s="11"/>
      <c r="Y508" s="11"/>
    </row>
    <row r="509">
      <c r="V509" s="11"/>
      <c r="Y509" s="11"/>
    </row>
    <row r="510">
      <c r="V510" s="11"/>
      <c r="Y510" s="11"/>
    </row>
    <row r="511">
      <c r="V511" s="11"/>
      <c r="Y511" s="11"/>
    </row>
    <row r="512">
      <c r="V512" s="11"/>
      <c r="Y512" s="11"/>
    </row>
    <row r="513">
      <c r="V513" s="11"/>
      <c r="Y513" s="11"/>
    </row>
    <row r="514">
      <c r="V514" s="11"/>
      <c r="Y514" s="11"/>
    </row>
    <row r="515">
      <c r="V515" s="11"/>
      <c r="Y515" s="11"/>
    </row>
    <row r="516">
      <c r="V516" s="11"/>
      <c r="Y516" s="11"/>
    </row>
    <row r="517">
      <c r="V517" s="11"/>
      <c r="Y517" s="11"/>
    </row>
    <row r="518">
      <c r="V518" s="11"/>
      <c r="Y518" s="11"/>
    </row>
    <row r="519">
      <c r="V519" s="11"/>
      <c r="Y519" s="11"/>
    </row>
    <row r="520">
      <c r="V520" s="11"/>
      <c r="Y520" s="11"/>
    </row>
    <row r="521">
      <c r="V521" s="11"/>
      <c r="Y521" s="11"/>
    </row>
    <row r="522">
      <c r="V522" s="11"/>
      <c r="Y522" s="11"/>
    </row>
    <row r="523">
      <c r="V523" s="11"/>
      <c r="Y523" s="11"/>
    </row>
    <row r="524">
      <c r="V524" s="11"/>
      <c r="Y524" s="11"/>
    </row>
    <row r="525">
      <c r="V525" s="11"/>
      <c r="Y525" s="11"/>
    </row>
    <row r="526">
      <c r="V526" s="11"/>
      <c r="Y526" s="11"/>
    </row>
    <row r="527">
      <c r="V527" s="11"/>
      <c r="Y527" s="11"/>
    </row>
    <row r="528">
      <c r="V528" s="11"/>
      <c r="Y528" s="11"/>
    </row>
    <row r="529">
      <c r="V529" s="11"/>
      <c r="Y529" s="11"/>
    </row>
    <row r="530">
      <c r="V530" s="11"/>
      <c r="Y530" s="11"/>
    </row>
    <row r="531">
      <c r="V531" s="11"/>
      <c r="Y531" s="11"/>
    </row>
    <row r="532">
      <c r="V532" s="11"/>
      <c r="Y532" s="11"/>
    </row>
    <row r="533">
      <c r="V533" s="11"/>
      <c r="Y533" s="11"/>
    </row>
    <row r="534">
      <c r="V534" s="11"/>
      <c r="Y534" s="11"/>
    </row>
    <row r="535">
      <c r="V535" s="11"/>
      <c r="Y535" s="11"/>
    </row>
    <row r="536">
      <c r="V536" s="11"/>
      <c r="Y536" s="11"/>
    </row>
    <row r="537">
      <c r="V537" s="11"/>
      <c r="Y537" s="11"/>
    </row>
    <row r="538">
      <c r="V538" s="11"/>
      <c r="Y538" s="11"/>
    </row>
    <row r="539">
      <c r="V539" s="11"/>
      <c r="Y539" s="11"/>
    </row>
    <row r="540">
      <c r="V540" s="11"/>
      <c r="Y540" s="11"/>
    </row>
    <row r="541">
      <c r="V541" s="11"/>
      <c r="Y541" s="11"/>
    </row>
    <row r="542">
      <c r="V542" s="11"/>
      <c r="Y542" s="11"/>
    </row>
    <row r="543">
      <c r="V543" s="11"/>
      <c r="Y543" s="11"/>
    </row>
    <row r="544">
      <c r="V544" s="11"/>
      <c r="Y544" s="11"/>
    </row>
    <row r="545">
      <c r="V545" s="11"/>
      <c r="Y545" s="11"/>
    </row>
    <row r="546">
      <c r="V546" s="11"/>
      <c r="Y546" s="11"/>
    </row>
    <row r="547">
      <c r="V547" s="11"/>
      <c r="Y547" s="11"/>
    </row>
    <row r="548">
      <c r="V548" s="11"/>
      <c r="Y548" s="11"/>
    </row>
    <row r="549">
      <c r="V549" s="11"/>
      <c r="Y549" s="11"/>
    </row>
    <row r="550">
      <c r="V550" s="11"/>
      <c r="Y550" s="11"/>
    </row>
    <row r="551">
      <c r="V551" s="11"/>
      <c r="Y551" s="11"/>
    </row>
    <row r="552">
      <c r="V552" s="11"/>
      <c r="Y552" s="11"/>
    </row>
    <row r="553">
      <c r="V553" s="11"/>
      <c r="Y553" s="11"/>
    </row>
    <row r="554">
      <c r="V554" s="11"/>
      <c r="Y554" s="11"/>
    </row>
    <row r="555">
      <c r="V555" s="11"/>
      <c r="Y555" s="11"/>
    </row>
    <row r="556">
      <c r="V556" s="11"/>
      <c r="Y556" s="11"/>
    </row>
    <row r="557">
      <c r="V557" s="11"/>
      <c r="Y557" s="11"/>
    </row>
    <row r="558">
      <c r="V558" s="11"/>
      <c r="Y558" s="11"/>
    </row>
    <row r="559">
      <c r="V559" s="11"/>
      <c r="Y559" s="11"/>
    </row>
    <row r="560">
      <c r="V560" s="11"/>
      <c r="Y560" s="11"/>
    </row>
    <row r="561">
      <c r="V561" s="11"/>
      <c r="Y561" s="11"/>
    </row>
    <row r="562">
      <c r="V562" s="11"/>
      <c r="Y562" s="11"/>
    </row>
    <row r="563">
      <c r="V563" s="11"/>
      <c r="Y563" s="11"/>
    </row>
    <row r="564">
      <c r="V564" s="11"/>
      <c r="Y564" s="11"/>
    </row>
    <row r="565">
      <c r="V565" s="11"/>
      <c r="Y565" s="11"/>
    </row>
    <row r="566">
      <c r="V566" s="11"/>
      <c r="Y566" s="11"/>
    </row>
    <row r="567">
      <c r="V567" s="11"/>
      <c r="Y567" s="11"/>
    </row>
    <row r="568">
      <c r="V568" s="11"/>
      <c r="Y568" s="11"/>
    </row>
    <row r="569">
      <c r="V569" s="11"/>
      <c r="Y569" s="11"/>
    </row>
    <row r="570">
      <c r="V570" s="11"/>
      <c r="Y570" s="11"/>
    </row>
    <row r="571">
      <c r="V571" s="11"/>
      <c r="Y571" s="11"/>
    </row>
    <row r="572">
      <c r="V572" s="11"/>
      <c r="Y572" s="11"/>
    </row>
    <row r="573">
      <c r="V573" s="11"/>
      <c r="Y573" s="11"/>
    </row>
    <row r="574">
      <c r="V574" s="11"/>
      <c r="Y574" s="11"/>
    </row>
    <row r="575">
      <c r="V575" s="11"/>
      <c r="Y575" s="11"/>
    </row>
    <row r="576">
      <c r="V576" s="11"/>
      <c r="Y576" s="11"/>
    </row>
    <row r="577">
      <c r="V577" s="11"/>
      <c r="Y577" s="11"/>
    </row>
    <row r="578">
      <c r="V578" s="11"/>
      <c r="Y578" s="11"/>
    </row>
    <row r="579">
      <c r="V579" s="11"/>
      <c r="Y579" s="11"/>
    </row>
    <row r="580">
      <c r="V580" s="11"/>
      <c r="Y580" s="11"/>
    </row>
    <row r="581">
      <c r="V581" s="11"/>
      <c r="Y581" s="11"/>
    </row>
    <row r="582">
      <c r="V582" s="11"/>
      <c r="Y582" s="11"/>
    </row>
    <row r="583">
      <c r="V583" s="11"/>
      <c r="Y583" s="11"/>
    </row>
    <row r="584">
      <c r="V584" s="11"/>
      <c r="Y584" s="11"/>
    </row>
    <row r="585">
      <c r="V585" s="11"/>
      <c r="Y585" s="11"/>
    </row>
    <row r="586">
      <c r="V586" s="11"/>
      <c r="Y586" s="11"/>
    </row>
    <row r="587">
      <c r="V587" s="11"/>
      <c r="Y587" s="11"/>
    </row>
    <row r="588">
      <c r="V588" s="11"/>
      <c r="Y588" s="11"/>
    </row>
    <row r="589">
      <c r="V589" s="11"/>
      <c r="Y589" s="11"/>
    </row>
    <row r="590">
      <c r="V590" s="11"/>
      <c r="Y590" s="11"/>
    </row>
    <row r="591">
      <c r="V591" s="11"/>
      <c r="Y591" s="11"/>
    </row>
    <row r="592">
      <c r="V592" s="11"/>
      <c r="Y592" s="11"/>
    </row>
    <row r="593">
      <c r="V593" s="11"/>
      <c r="Y593" s="11"/>
    </row>
    <row r="594">
      <c r="V594" s="11"/>
      <c r="Y594" s="11"/>
    </row>
    <row r="595">
      <c r="V595" s="11"/>
      <c r="Y595" s="11"/>
    </row>
    <row r="596">
      <c r="V596" s="11"/>
      <c r="Y596" s="11"/>
    </row>
    <row r="597">
      <c r="V597" s="11"/>
      <c r="Y597" s="11"/>
    </row>
    <row r="598">
      <c r="V598" s="11"/>
      <c r="Y598" s="11"/>
    </row>
    <row r="599">
      <c r="V599" s="11"/>
      <c r="Y599" s="11"/>
    </row>
    <row r="600">
      <c r="V600" s="11"/>
      <c r="Y600" s="11"/>
    </row>
    <row r="601">
      <c r="V601" s="11"/>
      <c r="Y601" s="11"/>
    </row>
    <row r="602">
      <c r="V602" s="11"/>
      <c r="Y602" s="11"/>
    </row>
    <row r="603">
      <c r="V603" s="11"/>
      <c r="Y603" s="11"/>
    </row>
    <row r="604">
      <c r="V604" s="11"/>
      <c r="Y604" s="11"/>
    </row>
    <row r="605">
      <c r="V605" s="11"/>
      <c r="Y605" s="11"/>
    </row>
    <row r="606">
      <c r="V606" s="11"/>
      <c r="Y606" s="11"/>
    </row>
    <row r="607">
      <c r="V607" s="11"/>
      <c r="Y607" s="11"/>
    </row>
    <row r="608">
      <c r="V608" s="11"/>
      <c r="Y608" s="11"/>
    </row>
    <row r="609">
      <c r="V609" s="11"/>
      <c r="Y609" s="11"/>
    </row>
    <row r="610">
      <c r="V610" s="11"/>
      <c r="Y610" s="11"/>
    </row>
    <row r="611">
      <c r="V611" s="11"/>
      <c r="Y611" s="11"/>
    </row>
    <row r="612">
      <c r="V612" s="11"/>
      <c r="Y612" s="11"/>
    </row>
    <row r="613">
      <c r="V613" s="11"/>
      <c r="Y613" s="11"/>
    </row>
    <row r="614">
      <c r="V614" s="11"/>
      <c r="Y614" s="11"/>
    </row>
    <row r="615">
      <c r="V615" s="11"/>
      <c r="Y615" s="11"/>
    </row>
    <row r="616">
      <c r="V616" s="11"/>
      <c r="Y616" s="11"/>
    </row>
    <row r="617">
      <c r="V617" s="11"/>
      <c r="Y617" s="11"/>
    </row>
    <row r="618">
      <c r="V618" s="11"/>
      <c r="Y618" s="11"/>
    </row>
    <row r="619">
      <c r="V619" s="11"/>
      <c r="Y619" s="11"/>
    </row>
    <row r="620">
      <c r="V620" s="11"/>
      <c r="Y620" s="11"/>
    </row>
    <row r="621">
      <c r="V621" s="11"/>
      <c r="Y621" s="11"/>
    </row>
    <row r="622">
      <c r="V622" s="11"/>
      <c r="Y622" s="11"/>
    </row>
    <row r="623">
      <c r="V623" s="11"/>
      <c r="Y623" s="11"/>
    </row>
    <row r="624">
      <c r="V624" s="11"/>
      <c r="Y624" s="11"/>
    </row>
    <row r="625">
      <c r="V625" s="11"/>
      <c r="Y625" s="11"/>
    </row>
    <row r="626">
      <c r="V626" s="11"/>
      <c r="Y626" s="11"/>
    </row>
    <row r="627">
      <c r="V627" s="11"/>
      <c r="Y627" s="11"/>
    </row>
    <row r="628">
      <c r="V628" s="11"/>
      <c r="Y628" s="11"/>
    </row>
    <row r="629">
      <c r="V629" s="11"/>
      <c r="Y629" s="11"/>
    </row>
    <row r="630">
      <c r="V630" s="11"/>
      <c r="Y630" s="11"/>
    </row>
    <row r="631">
      <c r="V631" s="11"/>
      <c r="Y631" s="11"/>
    </row>
    <row r="632">
      <c r="V632" s="11"/>
      <c r="Y632" s="11"/>
    </row>
    <row r="633">
      <c r="V633" s="11"/>
      <c r="Y633" s="11"/>
    </row>
    <row r="634">
      <c r="V634" s="11"/>
      <c r="Y634" s="11"/>
    </row>
    <row r="635">
      <c r="V635" s="11"/>
      <c r="Y635" s="11"/>
    </row>
    <row r="636">
      <c r="V636" s="11"/>
      <c r="Y636" s="11"/>
    </row>
    <row r="637">
      <c r="V637" s="11"/>
      <c r="Y637" s="11"/>
    </row>
    <row r="638">
      <c r="V638" s="11"/>
      <c r="Y638" s="11"/>
    </row>
    <row r="639">
      <c r="V639" s="11"/>
      <c r="Y639" s="11"/>
    </row>
    <row r="640">
      <c r="V640" s="11"/>
      <c r="Y640" s="11"/>
    </row>
    <row r="641">
      <c r="V641" s="11"/>
      <c r="Y641" s="11"/>
    </row>
    <row r="642">
      <c r="V642" s="11"/>
      <c r="Y642" s="11"/>
    </row>
    <row r="643">
      <c r="V643" s="11"/>
      <c r="Y643" s="11"/>
    </row>
    <row r="644">
      <c r="V644" s="11"/>
      <c r="Y644" s="11"/>
    </row>
    <row r="645">
      <c r="V645" s="11"/>
      <c r="Y645" s="11"/>
    </row>
    <row r="646">
      <c r="V646" s="11"/>
      <c r="Y646" s="11"/>
    </row>
    <row r="647">
      <c r="V647" s="11"/>
      <c r="Y647" s="11"/>
    </row>
    <row r="648">
      <c r="V648" s="11"/>
      <c r="Y648" s="11"/>
    </row>
    <row r="649">
      <c r="V649" s="11"/>
      <c r="Y649" s="11"/>
    </row>
    <row r="650">
      <c r="V650" s="11"/>
      <c r="Y650" s="11"/>
    </row>
    <row r="651">
      <c r="V651" s="11"/>
      <c r="Y651" s="11"/>
    </row>
    <row r="652">
      <c r="V652" s="11"/>
      <c r="Y652" s="11"/>
    </row>
    <row r="653">
      <c r="V653" s="11"/>
      <c r="Y653" s="11"/>
    </row>
    <row r="654">
      <c r="V654" s="11"/>
      <c r="Y654" s="11"/>
    </row>
    <row r="655">
      <c r="V655" s="11"/>
      <c r="Y655" s="11"/>
    </row>
    <row r="656">
      <c r="V656" s="11"/>
      <c r="Y656" s="11"/>
    </row>
    <row r="657">
      <c r="V657" s="11"/>
      <c r="Y657" s="11"/>
    </row>
    <row r="658">
      <c r="V658" s="11"/>
      <c r="Y658" s="11"/>
    </row>
    <row r="659">
      <c r="V659" s="11"/>
      <c r="Y659" s="11"/>
    </row>
    <row r="660">
      <c r="V660" s="11"/>
      <c r="Y660" s="11"/>
    </row>
    <row r="661">
      <c r="V661" s="11"/>
      <c r="Y661" s="11"/>
    </row>
    <row r="662">
      <c r="V662" s="11"/>
      <c r="Y662" s="11"/>
    </row>
    <row r="663">
      <c r="V663" s="11"/>
      <c r="Y663" s="11"/>
    </row>
    <row r="664">
      <c r="V664" s="11"/>
      <c r="Y664" s="11"/>
    </row>
    <row r="665">
      <c r="V665" s="11"/>
      <c r="Y665" s="11"/>
    </row>
    <row r="666">
      <c r="V666" s="11"/>
      <c r="Y666" s="11"/>
    </row>
    <row r="667">
      <c r="V667" s="11"/>
      <c r="Y667" s="11"/>
    </row>
    <row r="668">
      <c r="V668" s="11"/>
      <c r="Y668" s="11"/>
    </row>
    <row r="669">
      <c r="V669" s="11"/>
      <c r="Y669" s="11"/>
    </row>
    <row r="670">
      <c r="V670" s="11"/>
      <c r="Y670" s="11"/>
    </row>
    <row r="671">
      <c r="V671" s="11"/>
      <c r="Y671" s="11"/>
    </row>
    <row r="672">
      <c r="V672" s="11"/>
      <c r="Y672" s="11"/>
    </row>
    <row r="673">
      <c r="V673" s="11"/>
      <c r="Y673" s="11"/>
    </row>
    <row r="674">
      <c r="V674" s="11"/>
      <c r="Y674" s="11"/>
    </row>
    <row r="675">
      <c r="V675" s="11"/>
      <c r="Y675" s="11"/>
    </row>
    <row r="676">
      <c r="V676" s="11"/>
      <c r="Y676" s="11"/>
    </row>
    <row r="677">
      <c r="V677" s="11"/>
      <c r="Y677" s="11"/>
    </row>
    <row r="678">
      <c r="V678" s="11"/>
      <c r="Y678" s="11"/>
    </row>
    <row r="679">
      <c r="V679" s="11"/>
      <c r="Y679" s="11"/>
    </row>
    <row r="680">
      <c r="V680" s="11"/>
      <c r="Y680" s="11"/>
    </row>
    <row r="681">
      <c r="V681" s="11"/>
      <c r="Y681" s="11"/>
    </row>
    <row r="682">
      <c r="V682" s="11"/>
      <c r="Y682" s="11"/>
    </row>
    <row r="683">
      <c r="V683" s="11"/>
      <c r="Y683" s="11"/>
    </row>
    <row r="684">
      <c r="V684" s="11"/>
      <c r="Y684" s="11"/>
    </row>
    <row r="685">
      <c r="V685" s="11"/>
      <c r="Y685" s="11"/>
    </row>
    <row r="686">
      <c r="V686" s="11"/>
      <c r="Y686" s="11"/>
    </row>
    <row r="687">
      <c r="V687" s="11"/>
      <c r="Y687" s="11"/>
    </row>
    <row r="688">
      <c r="V688" s="11"/>
      <c r="Y688" s="11"/>
    </row>
    <row r="689">
      <c r="V689" s="11"/>
      <c r="Y689" s="11"/>
    </row>
    <row r="690">
      <c r="V690" s="11"/>
      <c r="Y690" s="11"/>
    </row>
    <row r="691">
      <c r="V691" s="11"/>
      <c r="Y691" s="11"/>
    </row>
    <row r="692">
      <c r="V692" s="11"/>
      <c r="Y692" s="11"/>
    </row>
    <row r="693">
      <c r="V693" s="11"/>
      <c r="Y693" s="11"/>
    </row>
    <row r="694">
      <c r="V694" s="11"/>
      <c r="Y694" s="11"/>
    </row>
    <row r="695">
      <c r="V695" s="11"/>
      <c r="Y695" s="11"/>
    </row>
    <row r="696">
      <c r="V696" s="11"/>
      <c r="Y696" s="11"/>
    </row>
    <row r="697">
      <c r="V697" s="11"/>
      <c r="Y697" s="11"/>
    </row>
    <row r="698">
      <c r="V698" s="11"/>
      <c r="Y698" s="11"/>
    </row>
    <row r="699">
      <c r="V699" s="11"/>
      <c r="Y699" s="11"/>
    </row>
    <row r="700">
      <c r="V700" s="11"/>
      <c r="Y700" s="11"/>
    </row>
    <row r="701">
      <c r="V701" s="11"/>
      <c r="Y701" s="11"/>
    </row>
    <row r="702">
      <c r="V702" s="11"/>
      <c r="Y702" s="11"/>
    </row>
    <row r="703">
      <c r="V703" s="11"/>
      <c r="Y703" s="11"/>
    </row>
    <row r="704">
      <c r="V704" s="11"/>
      <c r="Y704" s="11"/>
    </row>
    <row r="705">
      <c r="V705" s="11"/>
      <c r="Y705" s="11"/>
    </row>
    <row r="706">
      <c r="V706" s="11"/>
      <c r="Y706" s="11"/>
    </row>
    <row r="707">
      <c r="V707" s="11"/>
      <c r="Y707" s="11"/>
    </row>
    <row r="708">
      <c r="V708" s="11"/>
      <c r="Y708" s="11"/>
    </row>
    <row r="709">
      <c r="V709" s="11"/>
      <c r="Y709" s="11"/>
    </row>
    <row r="710">
      <c r="V710" s="11"/>
      <c r="Y710" s="11"/>
    </row>
    <row r="711">
      <c r="V711" s="11"/>
      <c r="Y711" s="11"/>
    </row>
    <row r="712">
      <c r="V712" s="11"/>
      <c r="Y712" s="11"/>
    </row>
    <row r="713">
      <c r="V713" s="11"/>
      <c r="Y713" s="11"/>
    </row>
    <row r="714">
      <c r="V714" s="11"/>
      <c r="Y714" s="11"/>
    </row>
    <row r="715">
      <c r="V715" s="11"/>
      <c r="Y715" s="11"/>
    </row>
    <row r="716">
      <c r="V716" s="11"/>
      <c r="Y716" s="11"/>
    </row>
    <row r="717">
      <c r="V717" s="11"/>
      <c r="Y717" s="11"/>
    </row>
    <row r="718">
      <c r="V718" s="11"/>
      <c r="Y718" s="11"/>
    </row>
    <row r="719">
      <c r="V719" s="11"/>
      <c r="Y719" s="11"/>
    </row>
    <row r="720">
      <c r="V720" s="11"/>
      <c r="Y720" s="11"/>
    </row>
    <row r="721">
      <c r="V721" s="11"/>
      <c r="Y721" s="11"/>
    </row>
    <row r="722">
      <c r="V722" s="11"/>
      <c r="Y722" s="11"/>
    </row>
    <row r="723">
      <c r="V723" s="11"/>
      <c r="Y723" s="11"/>
    </row>
    <row r="724">
      <c r="V724" s="11"/>
      <c r="Y724" s="11"/>
    </row>
    <row r="725">
      <c r="V725" s="11"/>
      <c r="Y725" s="11"/>
    </row>
    <row r="726">
      <c r="V726" s="11"/>
      <c r="Y726" s="11"/>
    </row>
    <row r="727">
      <c r="V727" s="11"/>
      <c r="Y727" s="11"/>
    </row>
    <row r="728">
      <c r="V728" s="11"/>
      <c r="Y728" s="11"/>
    </row>
    <row r="729">
      <c r="V729" s="11"/>
      <c r="Y729" s="11"/>
    </row>
    <row r="730">
      <c r="V730" s="11"/>
      <c r="Y730" s="11"/>
    </row>
    <row r="731">
      <c r="V731" s="11"/>
      <c r="Y731" s="11"/>
    </row>
    <row r="732">
      <c r="V732" s="11"/>
      <c r="Y732" s="11"/>
    </row>
    <row r="733">
      <c r="V733" s="11"/>
      <c r="Y733" s="11"/>
    </row>
    <row r="734">
      <c r="V734" s="11"/>
      <c r="Y734" s="11"/>
    </row>
    <row r="735">
      <c r="V735" s="11"/>
      <c r="Y735" s="11"/>
    </row>
    <row r="736">
      <c r="V736" s="11"/>
      <c r="Y736" s="11"/>
    </row>
    <row r="737">
      <c r="V737" s="11"/>
      <c r="Y737" s="11"/>
    </row>
    <row r="738">
      <c r="V738" s="11"/>
      <c r="Y738" s="11"/>
    </row>
    <row r="739">
      <c r="V739" s="11"/>
      <c r="Y739" s="11"/>
    </row>
    <row r="740">
      <c r="V740" s="11"/>
      <c r="Y740" s="11"/>
    </row>
    <row r="741">
      <c r="V741" s="11"/>
      <c r="Y741" s="11"/>
    </row>
    <row r="742">
      <c r="V742" s="11"/>
      <c r="Y742" s="11"/>
    </row>
    <row r="743">
      <c r="V743" s="11"/>
      <c r="Y743" s="11"/>
    </row>
    <row r="744">
      <c r="V744" s="11"/>
      <c r="Y744" s="11"/>
    </row>
    <row r="745">
      <c r="V745" s="11"/>
      <c r="Y745" s="11"/>
    </row>
    <row r="746">
      <c r="V746" s="11"/>
      <c r="Y746" s="11"/>
    </row>
    <row r="747">
      <c r="V747" s="11"/>
      <c r="Y747" s="11"/>
    </row>
    <row r="748">
      <c r="V748" s="11"/>
      <c r="Y748" s="11"/>
    </row>
    <row r="749">
      <c r="V749" s="11"/>
      <c r="Y749" s="11"/>
    </row>
    <row r="750">
      <c r="V750" s="11"/>
      <c r="Y750" s="11"/>
    </row>
    <row r="751">
      <c r="V751" s="11"/>
      <c r="Y751" s="11"/>
    </row>
    <row r="752">
      <c r="V752" s="11"/>
      <c r="Y752" s="11"/>
    </row>
    <row r="753">
      <c r="V753" s="11"/>
      <c r="Y753" s="11"/>
    </row>
    <row r="754">
      <c r="V754" s="11"/>
      <c r="Y754" s="11"/>
    </row>
    <row r="755">
      <c r="V755" s="11"/>
      <c r="Y755" s="11"/>
    </row>
    <row r="756">
      <c r="V756" s="11"/>
      <c r="Y756" s="11"/>
    </row>
    <row r="757">
      <c r="V757" s="11"/>
      <c r="Y757" s="11"/>
    </row>
    <row r="758">
      <c r="V758" s="11"/>
      <c r="Y758" s="11"/>
    </row>
    <row r="759">
      <c r="V759" s="11"/>
      <c r="Y759" s="11"/>
    </row>
    <row r="760">
      <c r="V760" s="11"/>
      <c r="Y760" s="11"/>
    </row>
    <row r="761">
      <c r="V761" s="11"/>
      <c r="Y761" s="11"/>
    </row>
    <row r="762">
      <c r="V762" s="11"/>
      <c r="Y762" s="11"/>
    </row>
    <row r="763">
      <c r="V763" s="11"/>
      <c r="Y763" s="11"/>
    </row>
    <row r="764">
      <c r="V764" s="11"/>
      <c r="Y764" s="11"/>
    </row>
    <row r="765">
      <c r="V765" s="11"/>
      <c r="Y765" s="11"/>
    </row>
    <row r="766">
      <c r="V766" s="11"/>
      <c r="Y766" s="11"/>
    </row>
    <row r="767">
      <c r="V767" s="11"/>
      <c r="Y767" s="11"/>
    </row>
    <row r="768">
      <c r="V768" s="11"/>
      <c r="Y768" s="11"/>
    </row>
    <row r="769">
      <c r="V769" s="11"/>
      <c r="Y769" s="11"/>
    </row>
    <row r="770">
      <c r="V770" s="11"/>
      <c r="Y770" s="11"/>
    </row>
    <row r="771">
      <c r="V771" s="11"/>
      <c r="Y771" s="11"/>
    </row>
    <row r="772">
      <c r="V772" s="11"/>
      <c r="Y772" s="11"/>
    </row>
    <row r="773">
      <c r="V773" s="11"/>
      <c r="Y773" s="11"/>
    </row>
    <row r="774">
      <c r="V774" s="11"/>
      <c r="Y774" s="11"/>
    </row>
    <row r="775">
      <c r="V775" s="11"/>
      <c r="Y775" s="11"/>
    </row>
    <row r="776">
      <c r="V776" s="11"/>
      <c r="Y776" s="11"/>
    </row>
    <row r="777">
      <c r="V777" s="11"/>
      <c r="Y777" s="11"/>
    </row>
    <row r="778">
      <c r="V778" s="11"/>
      <c r="Y778" s="11"/>
    </row>
    <row r="779">
      <c r="V779" s="11"/>
      <c r="Y779" s="11"/>
    </row>
    <row r="780">
      <c r="V780" s="11"/>
      <c r="Y780" s="11"/>
    </row>
    <row r="781">
      <c r="V781" s="11"/>
      <c r="Y781" s="11"/>
    </row>
    <row r="782">
      <c r="V782" s="11"/>
      <c r="Y782" s="11"/>
    </row>
    <row r="783">
      <c r="V783" s="11"/>
      <c r="Y783" s="11"/>
    </row>
    <row r="784">
      <c r="V784" s="11"/>
      <c r="Y784" s="11"/>
    </row>
    <row r="785">
      <c r="V785" s="11"/>
      <c r="Y785" s="11"/>
    </row>
    <row r="786">
      <c r="V786" s="11"/>
      <c r="Y786" s="11"/>
    </row>
    <row r="787">
      <c r="V787" s="11"/>
      <c r="Y787" s="11"/>
    </row>
    <row r="788">
      <c r="V788" s="11"/>
      <c r="Y788" s="11"/>
    </row>
    <row r="789">
      <c r="V789" s="11"/>
      <c r="Y789" s="11"/>
    </row>
    <row r="790">
      <c r="V790" s="11"/>
      <c r="Y790" s="11"/>
    </row>
    <row r="791">
      <c r="V791" s="11"/>
      <c r="Y791" s="11"/>
    </row>
    <row r="792">
      <c r="V792" s="11"/>
      <c r="Y792" s="11"/>
    </row>
    <row r="793">
      <c r="V793" s="11"/>
      <c r="Y793" s="11"/>
    </row>
    <row r="794">
      <c r="V794" s="11"/>
      <c r="Y794" s="11"/>
    </row>
    <row r="795">
      <c r="V795" s="11"/>
      <c r="Y795" s="11"/>
    </row>
    <row r="796">
      <c r="V796" s="11"/>
      <c r="Y796" s="11"/>
    </row>
    <row r="797">
      <c r="V797" s="11"/>
      <c r="Y797" s="11"/>
    </row>
    <row r="798">
      <c r="V798" s="11"/>
      <c r="Y798" s="11"/>
    </row>
    <row r="799">
      <c r="V799" s="11"/>
      <c r="Y799" s="11"/>
    </row>
    <row r="800">
      <c r="V800" s="11"/>
      <c r="Y800" s="11"/>
    </row>
    <row r="801">
      <c r="V801" s="11"/>
      <c r="Y801" s="11"/>
    </row>
    <row r="802">
      <c r="V802" s="11"/>
      <c r="Y802" s="11"/>
    </row>
    <row r="803">
      <c r="V803" s="11"/>
      <c r="Y803" s="11"/>
    </row>
    <row r="804">
      <c r="V804" s="11"/>
      <c r="Y804" s="11"/>
    </row>
    <row r="805">
      <c r="V805" s="11"/>
      <c r="Y805" s="11"/>
    </row>
    <row r="806">
      <c r="V806" s="11"/>
      <c r="Y806" s="11"/>
    </row>
    <row r="807">
      <c r="V807" s="11"/>
      <c r="Y807" s="11"/>
    </row>
    <row r="808">
      <c r="V808" s="11"/>
      <c r="Y808" s="11"/>
    </row>
    <row r="809">
      <c r="V809" s="11"/>
      <c r="Y809" s="11"/>
    </row>
    <row r="810">
      <c r="V810" s="11"/>
      <c r="Y810" s="11"/>
    </row>
    <row r="811">
      <c r="V811" s="11"/>
      <c r="Y811" s="11"/>
    </row>
    <row r="812">
      <c r="V812" s="11"/>
      <c r="Y812" s="11"/>
    </row>
    <row r="813">
      <c r="V813" s="11"/>
      <c r="Y813" s="11"/>
    </row>
    <row r="814">
      <c r="V814" s="11"/>
      <c r="Y814" s="11"/>
    </row>
    <row r="815">
      <c r="V815" s="11"/>
      <c r="Y815" s="11"/>
    </row>
    <row r="816">
      <c r="V816" s="11"/>
      <c r="Y816" s="11"/>
    </row>
    <row r="817">
      <c r="V817" s="11"/>
      <c r="Y817" s="11"/>
    </row>
    <row r="818">
      <c r="V818" s="11"/>
      <c r="Y818" s="11"/>
    </row>
    <row r="819">
      <c r="V819" s="11"/>
      <c r="Y819" s="11"/>
    </row>
    <row r="820">
      <c r="V820" s="11"/>
      <c r="Y820" s="11"/>
    </row>
    <row r="821">
      <c r="V821" s="11"/>
      <c r="Y821" s="11"/>
    </row>
    <row r="822">
      <c r="V822" s="11"/>
      <c r="Y822" s="11"/>
    </row>
    <row r="823">
      <c r="V823" s="11"/>
      <c r="Y823" s="11"/>
    </row>
    <row r="824">
      <c r="V824" s="11"/>
      <c r="Y824" s="11"/>
    </row>
    <row r="825">
      <c r="V825" s="11"/>
      <c r="Y825" s="11"/>
    </row>
    <row r="826">
      <c r="V826" s="11"/>
      <c r="Y826" s="11"/>
    </row>
    <row r="827">
      <c r="V827" s="11"/>
      <c r="Y827" s="11"/>
    </row>
    <row r="828">
      <c r="V828" s="11"/>
      <c r="Y828" s="11"/>
    </row>
    <row r="829">
      <c r="V829" s="11"/>
      <c r="Y829" s="11"/>
    </row>
    <row r="830">
      <c r="V830" s="11"/>
      <c r="Y830" s="11"/>
    </row>
    <row r="831">
      <c r="V831" s="11"/>
      <c r="Y831" s="11"/>
    </row>
    <row r="832">
      <c r="V832" s="11"/>
      <c r="Y832" s="11"/>
    </row>
    <row r="833">
      <c r="V833" s="11"/>
      <c r="Y833" s="11"/>
    </row>
    <row r="834">
      <c r="V834" s="11"/>
      <c r="Y834" s="11"/>
    </row>
    <row r="835">
      <c r="V835" s="11"/>
      <c r="Y835" s="11"/>
    </row>
    <row r="836">
      <c r="V836" s="11"/>
      <c r="Y836" s="11"/>
    </row>
    <row r="837">
      <c r="V837" s="11"/>
      <c r="Y837" s="11"/>
    </row>
    <row r="838">
      <c r="V838" s="11"/>
      <c r="Y838" s="11"/>
    </row>
    <row r="839">
      <c r="V839" s="11"/>
      <c r="Y839" s="11"/>
    </row>
    <row r="840">
      <c r="V840" s="11"/>
      <c r="Y840" s="11"/>
    </row>
    <row r="841">
      <c r="V841" s="11"/>
      <c r="Y841" s="11"/>
    </row>
    <row r="842">
      <c r="V842" s="11"/>
      <c r="Y842" s="11"/>
    </row>
    <row r="843">
      <c r="V843" s="11"/>
      <c r="Y843" s="11"/>
    </row>
    <row r="844">
      <c r="V844" s="11"/>
      <c r="Y844" s="11"/>
    </row>
    <row r="845">
      <c r="V845" s="11"/>
      <c r="Y845" s="11"/>
    </row>
    <row r="846">
      <c r="V846" s="11"/>
      <c r="Y846" s="11"/>
    </row>
    <row r="847">
      <c r="V847" s="11"/>
      <c r="Y847" s="11"/>
    </row>
    <row r="848">
      <c r="V848" s="11"/>
      <c r="Y848" s="11"/>
    </row>
    <row r="849">
      <c r="V849" s="11"/>
      <c r="Y849" s="11"/>
    </row>
    <row r="850">
      <c r="V850" s="11"/>
      <c r="Y850" s="11"/>
    </row>
    <row r="851">
      <c r="V851" s="11"/>
      <c r="Y851" s="11"/>
    </row>
    <row r="852">
      <c r="V852" s="11"/>
      <c r="Y852" s="11"/>
    </row>
    <row r="853">
      <c r="V853" s="11"/>
      <c r="Y853" s="11"/>
    </row>
    <row r="854">
      <c r="V854" s="11"/>
      <c r="Y854" s="11"/>
    </row>
    <row r="855">
      <c r="V855" s="11"/>
      <c r="Y855" s="11"/>
    </row>
    <row r="856">
      <c r="V856" s="11"/>
      <c r="Y856" s="11"/>
    </row>
    <row r="857">
      <c r="V857" s="11"/>
      <c r="Y857" s="11"/>
    </row>
    <row r="858">
      <c r="V858" s="11"/>
      <c r="Y858" s="11"/>
    </row>
    <row r="859">
      <c r="V859" s="11"/>
      <c r="Y859" s="11"/>
    </row>
    <row r="860">
      <c r="V860" s="11"/>
      <c r="Y860" s="11"/>
    </row>
    <row r="861">
      <c r="V861" s="11"/>
      <c r="Y861" s="11"/>
    </row>
    <row r="862">
      <c r="V862" s="11"/>
      <c r="Y862" s="11"/>
    </row>
    <row r="863">
      <c r="V863" s="11"/>
      <c r="Y863" s="11"/>
    </row>
    <row r="864">
      <c r="V864" s="11"/>
      <c r="Y864" s="11"/>
    </row>
    <row r="865">
      <c r="V865" s="11"/>
      <c r="Y865" s="11"/>
    </row>
    <row r="866">
      <c r="V866" s="11"/>
      <c r="Y866" s="11"/>
    </row>
    <row r="867">
      <c r="V867" s="11"/>
      <c r="Y867" s="11"/>
    </row>
    <row r="868">
      <c r="V868" s="11"/>
      <c r="Y868" s="11"/>
    </row>
    <row r="869">
      <c r="V869" s="11"/>
      <c r="Y869" s="11"/>
    </row>
    <row r="870">
      <c r="V870" s="11"/>
      <c r="Y870" s="11"/>
    </row>
    <row r="871">
      <c r="V871" s="11"/>
      <c r="Y871" s="11"/>
    </row>
    <row r="872">
      <c r="V872" s="11"/>
      <c r="Y872" s="11"/>
    </row>
    <row r="873">
      <c r="V873" s="11"/>
      <c r="Y873" s="11"/>
    </row>
    <row r="874">
      <c r="V874" s="11"/>
      <c r="Y874" s="11"/>
    </row>
    <row r="875">
      <c r="V875" s="11"/>
      <c r="Y875" s="11"/>
    </row>
    <row r="876">
      <c r="V876" s="11"/>
      <c r="Y876" s="11"/>
    </row>
    <row r="877">
      <c r="V877" s="11"/>
      <c r="Y877" s="11"/>
    </row>
    <row r="878">
      <c r="V878" s="11"/>
      <c r="Y878" s="11"/>
    </row>
    <row r="879">
      <c r="V879" s="11"/>
      <c r="Y879" s="11"/>
    </row>
    <row r="880">
      <c r="V880" s="11"/>
      <c r="Y880" s="11"/>
    </row>
    <row r="881">
      <c r="V881" s="11"/>
      <c r="Y881" s="11"/>
    </row>
    <row r="882">
      <c r="V882" s="11"/>
      <c r="Y882" s="11"/>
    </row>
    <row r="883">
      <c r="V883" s="11"/>
      <c r="Y883" s="11"/>
    </row>
    <row r="884">
      <c r="V884" s="11"/>
      <c r="Y884" s="11"/>
    </row>
    <row r="885">
      <c r="V885" s="11"/>
      <c r="Y885" s="11"/>
    </row>
    <row r="886">
      <c r="V886" s="11"/>
      <c r="Y886" s="11"/>
    </row>
    <row r="887">
      <c r="V887" s="11"/>
      <c r="Y887" s="11"/>
    </row>
    <row r="888">
      <c r="V888" s="11"/>
      <c r="Y888" s="11"/>
    </row>
    <row r="889">
      <c r="V889" s="11"/>
      <c r="Y889" s="11"/>
    </row>
    <row r="890">
      <c r="V890" s="11"/>
      <c r="Y890" s="11"/>
    </row>
    <row r="891">
      <c r="V891" s="11"/>
      <c r="Y891" s="11"/>
    </row>
    <row r="892">
      <c r="V892" s="11"/>
      <c r="Y892" s="11"/>
    </row>
    <row r="893">
      <c r="V893" s="11"/>
      <c r="Y893" s="11"/>
    </row>
    <row r="894">
      <c r="V894" s="11"/>
      <c r="Y894" s="11"/>
    </row>
    <row r="895">
      <c r="V895" s="11"/>
      <c r="Y895" s="11"/>
    </row>
    <row r="896">
      <c r="V896" s="11"/>
      <c r="Y896" s="11"/>
    </row>
    <row r="897">
      <c r="V897" s="11"/>
      <c r="Y897" s="11"/>
    </row>
    <row r="898">
      <c r="V898" s="11"/>
      <c r="Y898" s="11"/>
    </row>
    <row r="899">
      <c r="V899" s="11"/>
      <c r="Y899" s="11"/>
    </row>
    <row r="900">
      <c r="V900" s="11"/>
      <c r="Y900" s="11"/>
    </row>
    <row r="901">
      <c r="V901" s="11"/>
      <c r="Y901" s="11"/>
    </row>
    <row r="902">
      <c r="V902" s="11"/>
      <c r="Y902" s="11"/>
    </row>
    <row r="903">
      <c r="V903" s="11"/>
      <c r="Y903" s="11"/>
    </row>
    <row r="904">
      <c r="V904" s="11"/>
      <c r="Y904" s="11"/>
    </row>
    <row r="905">
      <c r="V905" s="11"/>
      <c r="Y905" s="11"/>
    </row>
    <row r="906">
      <c r="V906" s="11"/>
      <c r="Y906" s="11"/>
    </row>
    <row r="907">
      <c r="V907" s="11"/>
      <c r="Y907" s="11"/>
    </row>
    <row r="908">
      <c r="V908" s="11"/>
      <c r="Y908" s="11"/>
    </row>
    <row r="909">
      <c r="V909" s="11"/>
      <c r="Y909" s="11"/>
    </row>
    <row r="910">
      <c r="V910" s="11"/>
      <c r="Y910" s="11"/>
    </row>
    <row r="911">
      <c r="V911" s="11"/>
      <c r="Y911" s="11"/>
    </row>
    <row r="912">
      <c r="V912" s="11"/>
      <c r="Y912" s="11"/>
    </row>
    <row r="913">
      <c r="V913" s="11"/>
      <c r="Y913" s="11"/>
    </row>
    <row r="914">
      <c r="V914" s="11"/>
      <c r="Y914" s="11"/>
    </row>
    <row r="915">
      <c r="V915" s="11"/>
      <c r="Y915" s="11"/>
    </row>
    <row r="916">
      <c r="V916" s="11"/>
      <c r="Y916" s="11"/>
    </row>
    <row r="917">
      <c r="V917" s="11"/>
      <c r="Y917" s="11"/>
    </row>
    <row r="918">
      <c r="V918" s="11"/>
      <c r="Y918" s="11"/>
    </row>
    <row r="919">
      <c r="V919" s="11"/>
      <c r="Y919" s="11"/>
    </row>
    <row r="920">
      <c r="V920" s="11"/>
      <c r="Y920" s="11"/>
    </row>
    <row r="921">
      <c r="V921" s="11"/>
      <c r="Y921" s="11"/>
    </row>
    <row r="922">
      <c r="V922" s="11"/>
      <c r="Y922" s="11"/>
    </row>
    <row r="923">
      <c r="V923" s="11"/>
      <c r="Y923" s="11"/>
    </row>
    <row r="924">
      <c r="V924" s="11"/>
      <c r="Y924" s="11"/>
    </row>
    <row r="925">
      <c r="V925" s="11"/>
      <c r="Y925" s="11"/>
    </row>
    <row r="926">
      <c r="V926" s="11"/>
      <c r="Y926" s="11"/>
    </row>
    <row r="927">
      <c r="V927" s="11"/>
      <c r="Y927" s="11"/>
    </row>
    <row r="928">
      <c r="V928" s="11"/>
      <c r="Y928" s="11"/>
    </row>
    <row r="929">
      <c r="V929" s="11"/>
      <c r="Y929" s="11"/>
    </row>
    <row r="930">
      <c r="V930" s="11"/>
      <c r="Y930" s="11"/>
    </row>
    <row r="931">
      <c r="V931" s="11"/>
      <c r="Y931" s="11"/>
    </row>
    <row r="932">
      <c r="V932" s="11"/>
      <c r="Y932" s="11"/>
    </row>
    <row r="933">
      <c r="V933" s="11"/>
      <c r="Y933" s="11"/>
    </row>
    <row r="934">
      <c r="V934" s="11"/>
      <c r="Y934" s="11"/>
    </row>
    <row r="935">
      <c r="V935" s="11"/>
      <c r="Y935" s="11"/>
    </row>
    <row r="936">
      <c r="V936" s="11"/>
      <c r="Y936" s="11"/>
    </row>
    <row r="937">
      <c r="V937" s="11"/>
      <c r="Y937" s="11"/>
    </row>
    <row r="938">
      <c r="V938" s="11"/>
      <c r="Y938" s="11"/>
    </row>
    <row r="939">
      <c r="V939" s="11"/>
      <c r="Y939" s="11"/>
    </row>
    <row r="940">
      <c r="V940" s="11"/>
      <c r="Y940" s="11"/>
    </row>
    <row r="941">
      <c r="V941" s="11"/>
      <c r="Y941" s="11"/>
    </row>
    <row r="942">
      <c r="V942" s="11"/>
      <c r="Y942" s="11"/>
    </row>
    <row r="943">
      <c r="V943" s="11"/>
      <c r="Y943" s="11"/>
    </row>
    <row r="944">
      <c r="V944" s="11"/>
      <c r="Y944" s="11"/>
    </row>
    <row r="945">
      <c r="V945" s="11"/>
      <c r="Y945" s="11"/>
    </row>
    <row r="946">
      <c r="V946" s="11"/>
      <c r="Y946" s="11"/>
    </row>
    <row r="947">
      <c r="V947" s="11"/>
      <c r="Y947" s="11"/>
    </row>
    <row r="948">
      <c r="V948" s="11"/>
      <c r="Y948" s="11"/>
    </row>
    <row r="949">
      <c r="V949" s="11"/>
      <c r="Y949" s="11"/>
    </row>
    <row r="950">
      <c r="V950" s="11"/>
      <c r="Y950" s="11"/>
    </row>
    <row r="951">
      <c r="V951" s="11"/>
      <c r="Y951" s="11"/>
    </row>
    <row r="952">
      <c r="V952" s="11"/>
      <c r="Y952" s="11"/>
    </row>
    <row r="953">
      <c r="V953" s="11"/>
      <c r="Y953" s="11"/>
    </row>
    <row r="954">
      <c r="V954" s="11"/>
      <c r="Y954" s="11"/>
    </row>
    <row r="955">
      <c r="V955" s="11"/>
      <c r="Y955" s="11"/>
    </row>
    <row r="956">
      <c r="V956" s="11"/>
      <c r="Y956" s="11"/>
    </row>
    <row r="957">
      <c r="V957" s="11"/>
      <c r="Y957" s="11"/>
    </row>
    <row r="958">
      <c r="V958" s="11"/>
      <c r="Y958" s="11"/>
    </row>
    <row r="959">
      <c r="V959" s="11"/>
      <c r="Y959" s="11"/>
    </row>
    <row r="960">
      <c r="V960" s="11"/>
      <c r="Y960" s="11"/>
    </row>
    <row r="961">
      <c r="V961" s="11"/>
      <c r="Y961" s="11"/>
    </row>
    <row r="962">
      <c r="V962" s="11"/>
      <c r="Y962" s="11"/>
    </row>
    <row r="963">
      <c r="V963" s="11"/>
      <c r="Y963" s="11"/>
    </row>
    <row r="964">
      <c r="V964" s="11"/>
      <c r="Y964" s="11"/>
    </row>
    <row r="965">
      <c r="V965" s="11"/>
      <c r="Y965" s="11"/>
    </row>
    <row r="966">
      <c r="V966" s="11"/>
      <c r="Y966" s="11"/>
    </row>
    <row r="967">
      <c r="V967" s="11"/>
      <c r="Y967" s="11"/>
    </row>
    <row r="968">
      <c r="V968" s="11"/>
      <c r="Y968" s="11"/>
    </row>
    <row r="969">
      <c r="V969" s="11"/>
      <c r="Y969" s="11"/>
    </row>
    <row r="970">
      <c r="V970" s="11"/>
      <c r="Y970" s="11"/>
    </row>
    <row r="971">
      <c r="V971" s="11"/>
      <c r="Y971" s="11"/>
    </row>
    <row r="972">
      <c r="V972" s="11"/>
      <c r="Y972" s="11"/>
    </row>
    <row r="973">
      <c r="V973" s="11"/>
      <c r="Y973" s="11"/>
    </row>
    <row r="974">
      <c r="V974" s="11"/>
      <c r="Y974" s="11"/>
    </row>
    <row r="975">
      <c r="V975" s="11"/>
      <c r="Y975" s="11"/>
    </row>
    <row r="976">
      <c r="V976" s="11"/>
      <c r="Y976" s="11"/>
    </row>
    <row r="977">
      <c r="V977" s="11"/>
      <c r="Y977" s="11"/>
    </row>
    <row r="978">
      <c r="V978" s="11"/>
      <c r="Y978" s="11"/>
    </row>
    <row r="979">
      <c r="V979" s="11"/>
      <c r="Y979" s="11"/>
    </row>
    <row r="980">
      <c r="V980" s="11"/>
      <c r="Y980" s="11"/>
    </row>
    <row r="981">
      <c r="V981" s="11"/>
      <c r="Y981" s="11"/>
    </row>
    <row r="982">
      <c r="V982" s="11"/>
      <c r="Y982" s="11"/>
    </row>
    <row r="983">
      <c r="V983" s="11"/>
      <c r="Y983" s="11"/>
    </row>
    <row r="984">
      <c r="V984" s="11"/>
      <c r="Y984" s="11"/>
    </row>
    <row r="985">
      <c r="V985" s="11"/>
      <c r="Y985" s="11"/>
    </row>
    <row r="986">
      <c r="V986" s="11"/>
      <c r="Y986" s="11"/>
    </row>
    <row r="987">
      <c r="V987" s="11"/>
      <c r="Y987" s="11"/>
    </row>
    <row r="988">
      <c r="V988" s="11"/>
      <c r="Y988" s="11"/>
    </row>
    <row r="989">
      <c r="V989" s="11"/>
      <c r="Y989" s="11"/>
    </row>
    <row r="990">
      <c r="V990" s="11"/>
      <c r="Y990" s="11"/>
    </row>
    <row r="991">
      <c r="V991" s="11"/>
      <c r="Y991" s="11"/>
    </row>
    <row r="992">
      <c r="V992" s="11"/>
      <c r="Y992" s="11"/>
    </row>
    <row r="993">
      <c r="V993" s="11"/>
      <c r="Y993" s="11"/>
    </row>
    <row r="994">
      <c r="V994" s="11"/>
      <c r="Y994" s="11"/>
    </row>
    <row r="995">
      <c r="V995" s="11"/>
      <c r="Y995" s="11"/>
    </row>
    <row r="996">
      <c r="V996" s="11"/>
      <c r="Y996" s="11"/>
    </row>
    <row r="997">
      <c r="V997" s="11"/>
      <c r="Y997" s="11"/>
    </row>
    <row r="998">
      <c r="V998" s="11"/>
      <c r="Y998" s="11"/>
    </row>
    <row r="999">
      <c r="V999" s="11"/>
      <c r="Y999" s="11"/>
    </row>
    <row r="1000">
      <c r="V1000" s="11"/>
      <c r="Y1000" s="11"/>
    </row>
  </sheetData>
  <conditionalFormatting sqref="N10:P65">
    <cfRule type="containsText" dxfId="0" priority="1" operator="containsText" text="LOW">
      <formula>NOT(ISERROR(SEARCH(("LOW"),(N10))))</formula>
    </cfRule>
  </conditionalFormatting>
  <conditionalFormatting sqref="N10:P65">
    <cfRule type="containsText" dxfId="1" priority="2" operator="containsText" text="HIGH">
      <formula>NOT(ISERROR(SEARCH(("HIGH"),(N10))))</formula>
    </cfRule>
  </conditionalFormatting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2" width="13.11"/>
    <col customWidth="1" min="3" max="3" width="75.22"/>
    <col customWidth="1" min="4" max="4" width="12.33"/>
    <col customWidth="1" min="5" max="5" width="17.22"/>
    <col customWidth="1" min="6" max="6" width="18.11"/>
    <col customWidth="1" min="7" max="7" width="22.33"/>
    <col customWidth="1" min="8" max="8" width="23.33"/>
    <col customWidth="1" min="9" max="9" width="23.78"/>
    <col customWidth="1" min="10" max="10" width="11.89"/>
    <col customWidth="1" min="11" max="11" width="11.78"/>
    <col customWidth="1" min="12" max="12" width="7.89"/>
    <col customWidth="1" min="13" max="13" width="15.33"/>
    <col customWidth="1" min="14" max="14" width="17.33"/>
    <col customWidth="1" min="15" max="15" width="16.11"/>
    <col customWidth="1" min="16" max="16" width="13.78"/>
  </cols>
  <sheetData>
    <row r="1" ht="13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3189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3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4" t="s">
        <v>19</v>
      </c>
      <c r="V1" s="5" t="s">
        <v>20</v>
      </c>
      <c r="W1" s="2" t="s">
        <v>21</v>
      </c>
      <c r="X1" s="4" t="s">
        <v>22</v>
      </c>
      <c r="Y1" s="5" t="s">
        <v>23</v>
      </c>
      <c r="Z1" s="7" t="s">
        <v>3190</v>
      </c>
      <c r="AA1" s="7" t="s">
        <v>3190</v>
      </c>
    </row>
    <row r="2">
      <c r="A2" s="7" t="str">
        <f t="shared" ref="A2:A728" si="1">TRIM(RIGHT(F2, LEN(F2) - FIND("|", F2)))</f>
        <v>VSEBV0477I</v>
      </c>
      <c r="B2" s="2" t="s">
        <v>2330</v>
      </c>
      <c r="C2" s="2" t="s">
        <v>2331</v>
      </c>
      <c r="D2" s="7" t="str">
        <f t="shared" ref="D2:D728" si="2">LEFT(F2, FIND("|", F2) - 1)
</f>
        <v>320x50 </v>
      </c>
      <c r="E2" s="7">
        <f t="shared" ref="E2:E728" si="3">INT(VALUE(LEFT(D2, FIND("x", D2) - 1))) * INT(VALUE(RIGHT(D2, LEN(D2) - FIND("x", D2))))
</f>
        <v>16000</v>
      </c>
      <c r="F2" s="2" t="s">
        <v>1560</v>
      </c>
      <c r="G2" s="2" t="s">
        <v>41</v>
      </c>
      <c r="H2" s="8" t="s">
        <v>1017</v>
      </c>
      <c r="I2" s="2" t="s">
        <v>71</v>
      </c>
      <c r="J2" s="2" t="s">
        <v>31</v>
      </c>
      <c r="K2" s="2">
        <v>252170.0</v>
      </c>
      <c r="L2" s="2">
        <v>650.0</v>
      </c>
      <c r="M2" s="2">
        <v>9248.0</v>
      </c>
      <c r="N2" s="2">
        <v>14192.0</v>
      </c>
      <c r="O2" s="2">
        <v>1.0</v>
      </c>
      <c r="P2" s="3">
        <v>5874.00478</v>
      </c>
      <c r="Q2" s="7" t="str">
        <f>VLOOKUP(A2,'New Data'!A:E,2,FALSE)</f>
        <v>Female</v>
      </c>
      <c r="R2" s="7">
        <f>VLOOKUP(A2,'New Data'!A:E,3,FALSE)</f>
        <v>37</v>
      </c>
      <c r="S2" s="7" t="str">
        <f>VLOOKUP(A2,'New Data'!A:E,4,FALSE)</f>
        <v>Delaware</v>
      </c>
      <c r="T2" s="9">
        <f>VLOOKUP(A2,'New Data'!A:E,5,FALSE)</f>
        <v>45213</v>
      </c>
      <c r="U2" s="10">
        <f t="shared" ref="U2:U728" si="4">P2/O2</f>
        <v>5874.00478</v>
      </c>
      <c r="V2" s="11">
        <f t="shared" ref="V2:V728" si="5">(L2/K2)</f>
        <v>0.002577626205</v>
      </c>
      <c r="W2" s="12">
        <f t="shared" ref="W2:W728" si="6">P2/L2</f>
        <v>9.036930431</v>
      </c>
      <c r="X2" s="10">
        <f t="shared" ref="X2:X728" si="7">(P2/K2)*1000</f>
        <v>23.29382869</v>
      </c>
      <c r="Y2" s="11">
        <f t="shared" ref="Y2:Y728" si="8">(O2/L2)</f>
        <v>0.001538461538</v>
      </c>
    </row>
    <row r="3">
      <c r="A3" s="7" t="str">
        <f t="shared" si="1"/>
        <v>UYILJ6576R</v>
      </c>
      <c r="B3" s="2" t="s">
        <v>2327</v>
      </c>
      <c r="C3" s="2" t="s">
        <v>2328</v>
      </c>
      <c r="D3" s="7" t="str">
        <f t="shared" si="2"/>
        <v>320x50 </v>
      </c>
      <c r="E3" s="7">
        <f t="shared" si="3"/>
        <v>16000</v>
      </c>
      <c r="F3" s="2" t="s">
        <v>2329</v>
      </c>
      <c r="G3" s="2" t="s">
        <v>36</v>
      </c>
      <c r="H3" s="8" t="s">
        <v>2018</v>
      </c>
      <c r="I3" s="2" t="s">
        <v>30</v>
      </c>
      <c r="J3" s="2" t="s">
        <v>31</v>
      </c>
      <c r="K3" s="2">
        <v>102905.0</v>
      </c>
      <c r="L3" s="2">
        <v>421.0</v>
      </c>
      <c r="M3" s="2">
        <v>45324.0</v>
      </c>
      <c r="N3" s="2">
        <v>99065.0</v>
      </c>
      <c r="O3" s="2">
        <v>1.0</v>
      </c>
      <c r="P3" s="3">
        <v>6407.581828</v>
      </c>
      <c r="Q3" s="7" t="str">
        <f>VLOOKUP(A3,'New Data'!A:E,2,FALSE)</f>
        <v>Male</v>
      </c>
      <c r="R3" s="7">
        <f>VLOOKUP(A3,'New Data'!A:E,3,FALSE)</f>
        <v>22</v>
      </c>
      <c r="S3" s="7" t="str">
        <f>VLOOKUP(A3,'New Data'!A:E,4,FALSE)</f>
        <v>Alaska</v>
      </c>
      <c r="T3" s="9">
        <f>VLOOKUP(A3,'New Data'!A:E,5,FALSE)</f>
        <v>45354</v>
      </c>
      <c r="U3" s="10">
        <f t="shared" si="4"/>
        <v>6407.581828</v>
      </c>
      <c r="V3" s="11">
        <f t="shared" si="5"/>
        <v>0.004091152033</v>
      </c>
      <c r="W3" s="12">
        <f t="shared" si="6"/>
        <v>15.21990933</v>
      </c>
      <c r="X3" s="10">
        <f t="shared" si="7"/>
        <v>62.266963</v>
      </c>
      <c r="Y3" s="11">
        <f t="shared" si="8"/>
        <v>0.002375296912</v>
      </c>
    </row>
    <row r="4">
      <c r="A4" s="7" t="str">
        <f t="shared" si="1"/>
        <v>YTOPI5843W</v>
      </c>
      <c r="B4" s="2" t="s">
        <v>2324</v>
      </c>
      <c r="C4" s="2" t="s">
        <v>2325</v>
      </c>
      <c r="D4" s="7" t="str">
        <f t="shared" si="2"/>
        <v>320x50 </v>
      </c>
      <c r="E4" s="7">
        <f t="shared" si="3"/>
        <v>16000</v>
      </c>
      <c r="F4" s="2" t="s">
        <v>1873</v>
      </c>
      <c r="G4" s="2" t="s">
        <v>28</v>
      </c>
      <c r="H4" s="8" t="s">
        <v>2326</v>
      </c>
      <c r="I4" s="2" t="s">
        <v>139</v>
      </c>
      <c r="J4" s="2" t="s">
        <v>31</v>
      </c>
      <c r="K4" s="2">
        <v>117879.0</v>
      </c>
      <c r="L4" s="2">
        <v>390.0</v>
      </c>
      <c r="M4" s="2">
        <v>52098.0</v>
      </c>
      <c r="N4" s="2">
        <v>86127.0</v>
      </c>
      <c r="O4" s="2">
        <v>1.0</v>
      </c>
      <c r="P4" s="3">
        <v>5102.706729</v>
      </c>
      <c r="Q4" s="7" t="str">
        <f>VLOOKUP(A4,'New Data'!A:E,2,FALSE)</f>
        <v>Female</v>
      </c>
      <c r="R4" s="7">
        <f>VLOOKUP(A4,'New Data'!A:E,3,FALSE)</f>
        <v>54</v>
      </c>
      <c r="S4" s="7" t="str">
        <f>VLOOKUP(A4,'New Data'!A:E,4,FALSE)</f>
        <v>Iowa</v>
      </c>
      <c r="T4" s="9">
        <f>VLOOKUP(A4,'New Data'!A:E,5,FALSE)</f>
        <v>45507</v>
      </c>
      <c r="U4" s="10">
        <f t="shared" si="4"/>
        <v>5102.706729</v>
      </c>
      <c r="V4" s="11">
        <f t="shared" si="5"/>
        <v>0.003308477337</v>
      </c>
      <c r="W4" s="12">
        <f t="shared" si="6"/>
        <v>13.08386341</v>
      </c>
      <c r="X4" s="10">
        <f t="shared" si="7"/>
        <v>43.28766556</v>
      </c>
      <c r="Y4" s="11">
        <f t="shared" si="8"/>
        <v>0.002564102564</v>
      </c>
    </row>
    <row r="5">
      <c r="A5" s="7" t="str">
        <f t="shared" si="1"/>
        <v>IDJBP7103Z</v>
      </c>
      <c r="B5" s="2" t="s">
        <v>2321</v>
      </c>
      <c r="C5" s="2" t="s">
        <v>2322</v>
      </c>
      <c r="D5" s="7" t="str">
        <f t="shared" si="2"/>
        <v>300x250 </v>
      </c>
      <c r="E5" s="7">
        <f t="shared" si="3"/>
        <v>75000</v>
      </c>
      <c r="F5" s="2" t="s">
        <v>2323</v>
      </c>
      <c r="G5" s="2" t="s">
        <v>36</v>
      </c>
      <c r="H5" s="8" t="s">
        <v>449</v>
      </c>
      <c r="I5" s="2" t="s">
        <v>30</v>
      </c>
      <c r="J5" s="2" t="s">
        <v>31</v>
      </c>
      <c r="K5" s="2">
        <v>1116343.0</v>
      </c>
      <c r="L5" s="2">
        <v>3104.0</v>
      </c>
      <c r="M5" s="2">
        <v>550519.0</v>
      </c>
      <c r="N5" s="2">
        <v>977978.0</v>
      </c>
      <c r="O5" s="2">
        <v>9.0</v>
      </c>
      <c r="P5" s="3">
        <v>2494.217596</v>
      </c>
      <c r="Q5" s="7" t="str">
        <f>VLOOKUP(A5,'New Data'!A:E,2,FALSE)</f>
        <v>Male</v>
      </c>
      <c r="R5" s="7">
        <f>VLOOKUP(A5,'New Data'!A:E,3,FALSE)</f>
        <v>21</v>
      </c>
      <c r="S5" s="7" t="str">
        <f>VLOOKUP(A5,'New Data'!A:E,4,FALSE)</f>
        <v>West Virginia</v>
      </c>
      <c r="T5" s="9">
        <f>VLOOKUP(A5,'New Data'!A:E,5,FALSE)</f>
        <v>45010</v>
      </c>
      <c r="U5" s="10">
        <f t="shared" si="4"/>
        <v>277.1352884</v>
      </c>
      <c r="V5" s="11">
        <f t="shared" si="5"/>
        <v>0.002780507425</v>
      </c>
      <c r="W5" s="12">
        <f t="shared" si="6"/>
        <v>0.8035494832</v>
      </c>
      <c r="X5" s="10">
        <f t="shared" si="7"/>
        <v>2.234275304</v>
      </c>
      <c r="Y5" s="11">
        <f t="shared" si="8"/>
        <v>0.002899484536</v>
      </c>
    </row>
    <row r="6">
      <c r="A6" s="7" t="str">
        <f t="shared" si="1"/>
        <v>XJCCK3495N</v>
      </c>
      <c r="B6" s="2" t="s">
        <v>2319</v>
      </c>
      <c r="C6" s="2" t="s">
        <v>2320</v>
      </c>
      <c r="D6" s="7" t="str">
        <f t="shared" si="2"/>
        <v>300x250 </v>
      </c>
      <c r="E6" s="7">
        <f t="shared" si="3"/>
        <v>75000</v>
      </c>
      <c r="F6" s="2" t="s">
        <v>1255</v>
      </c>
      <c r="G6" s="2" t="s">
        <v>36</v>
      </c>
      <c r="H6" s="8" t="s">
        <v>871</v>
      </c>
      <c r="I6" s="2" t="s">
        <v>71</v>
      </c>
      <c r="J6" s="2" t="s">
        <v>31</v>
      </c>
      <c r="K6" s="2">
        <v>564387.0</v>
      </c>
      <c r="L6" s="2">
        <v>1984.0</v>
      </c>
      <c r="M6" s="2">
        <v>78234.0</v>
      </c>
      <c r="N6" s="2">
        <v>438695.0</v>
      </c>
      <c r="O6" s="2">
        <v>6.0</v>
      </c>
      <c r="P6" s="3">
        <v>2712.379678</v>
      </c>
      <c r="Q6" s="7" t="str">
        <f>VLOOKUP(A6,'New Data'!A:E,2,FALSE)</f>
        <v>Male</v>
      </c>
      <c r="R6" s="7">
        <f>VLOOKUP(A6,'New Data'!A:E,3,FALSE)</f>
        <v>36</v>
      </c>
      <c r="S6" s="7" t="str">
        <f>VLOOKUP(A6,'New Data'!A:E,4,FALSE)</f>
        <v>South Carolina</v>
      </c>
      <c r="T6" s="9">
        <f>VLOOKUP(A6,'New Data'!A:E,5,FALSE)</f>
        <v>45134</v>
      </c>
      <c r="U6" s="10">
        <f t="shared" si="4"/>
        <v>452.0632797</v>
      </c>
      <c r="V6" s="11">
        <f t="shared" si="5"/>
        <v>0.00351531839</v>
      </c>
      <c r="W6" s="12">
        <f t="shared" si="6"/>
        <v>1.367126854</v>
      </c>
      <c r="X6" s="10">
        <f t="shared" si="7"/>
        <v>4.80588617</v>
      </c>
      <c r="Y6" s="11">
        <f t="shared" si="8"/>
        <v>0.003024193548</v>
      </c>
    </row>
    <row r="7">
      <c r="A7" s="7" t="str">
        <f t="shared" si="1"/>
        <v>FEICG0482L</v>
      </c>
      <c r="B7" s="2" t="s">
        <v>2317</v>
      </c>
      <c r="C7" s="2" t="s">
        <v>2318</v>
      </c>
      <c r="D7" s="7" t="str">
        <f t="shared" si="2"/>
        <v>300x250 </v>
      </c>
      <c r="E7" s="7">
        <f t="shared" si="3"/>
        <v>75000</v>
      </c>
      <c r="F7" s="2" t="s">
        <v>996</v>
      </c>
      <c r="G7" s="2" t="s">
        <v>28</v>
      </c>
      <c r="H7" s="8" t="s">
        <v>404</v>
      </c>
      <c r="I7" s="2" t="s">
        <v>30</v>
      </c>
      <c r="J7" s="2" t="s">
        <v>31</v>
      </c>
      <c r="K7" s="2">
        <v>186404.0</v>
      </c>
      <c r="L7" s="2">
        <v>940.0</v>
      </c>
      <c r="M7" s="2">
        <v>30885.0</v>
      </c>
      <c r="N7" s="2">
        <v>151358.0</v>
      </c>
      <c r="O7" s="2">
        <v>3.0</v>
      </c>
      <c r="P7" s="3">
        <v>4702.027505</v>
      </c>
      <c r="Q7" s="7" t="str">
        <f>VLOOKUP(A7,'New Data'!A:E,2,FALSE)</f>
        <v>Male</v>
      </c>
      <c r="R7" s="7">
        <f>VLOOKUP(A7,'New Data'!A:E,3,FALSE)</f>
        <v>41</v>
      </c>
      <c r="S7" s="7" t="str">
        <f>VLOOKUP(A7,'New Data'!A:E,4,FALSE)</f>
        <v>Missouri</v>
      </c>
      <c r="T7" s="9">
        <f>VLOOKUP(A7,'New Data'!A:E,5,FALSE)</f>
        <v>45385</v>
      </c>
      <c r="U7" s="10">
        <f t="shared" si="4"/>
        <v>1567.342502</v>
      </c>
      <c r="V7" s="11">
        <f t="shared" si="5"/>
        <v>0.00504281024</v>
      </c>
      <c r="W7" s="12">
        <f t="shared" si="6"/>
        <v>5.00215692</v>
      </c>
      <c r="X7" s="10">
        <f t="shared" si="7"/>
        <v>25.22492814</v>
      </c>
      <c r="Y7" s="11">
        <f t="shared" si="8"/>
        <v>0.003191489362</v>
      </c>
    </row>
    <row r="8">
      <c r="A8" s="7" t="str">
        <f t="shared" si="1"/>
        <v>LWJQD9640X</v>
      </c>
      <c r="B8" s="2" t="s">
        <v>2314</v>
      </c>
      <c r="C8" s="2" t="s">
        <v>2315</v>
      </c>
      <c r="D8" s="7" t="str">
        <f t="shared" si="2"/>
        <v>300x250 </v>
      </c>
      <c r="E8" s="7">
        <f t="shared" si="3"/>
        <v>75000</v>
      </c>
      <c r="F8" s="2" t="s">
        <v>2316</v>
      </c>
      <c r="G8" s="2" t="s">
        <v>41</v>
      </c>
      <c r="H8" s="8" t="s">
        <v>181</v>
      </c>
      <c r="I8" s="2" t="s">
        <v>30</v>
      </c>
      <c r="J8" s="2" t="s">
        <v>31</v>
      </c>
      <c r="K8" s="2">
        <v>470192.0</v>
      </c>
      <c r="L8" s="2">
        <v>940.0</v>
      </c>
      <c r="M8" s="2">
        <v>336480.0</v>
      </c>
      <c r="N8" s="2">
        <v>443202.0</v>
      </c>
      <c r="O8" s="2">
        <v>3.0</v>
      </c>
      <c r="P8" s="3">
        <v>4963.966251</v>
      </c>
      <c r="Q8" s="7" t="str">
        <f>VLOOKUP(A8,'New Data'!A:E,2,FALSE)</f>
        <v>Female</v>
      </c>
      <c r="R8" s="7">
        <f>VLOOKUP(A8,'New Data'!A:E,3,FALSE)</f>
        <v>60</v>
      </c>
      <c r="S8" s="7" t="str">
        <f>VLOOKUP(A8,'New Data'!A:E,4,FALSE)</f>
        <v>Michigan</v>
      </c>
      <c r="T8" s="9">
        <f>VLOOKUP(A8,'New Data'!A:E,5,FALSE)</f>
        <v>45083</v>
      </c>
      <c r="U8" s="10">
        <f t="shared" si="4"/>
        <v>1654.655417</v>
      </c>
      <c r="V8" s="11">
        <f t="shared" si="5"/>
        <v>0.001999183312</v>
      </c>
      <c r="W8" s="12">
        <f t="shared" si="6"/>
        <v>5.280815161</v>
      </c>
      <c r="X8" s="10">
        <f t="shared" si="7"/>
        <v>10.55731754</v>
      </c>
      <c r="Y8" s="11">
        <f t="shared" si="8"/>
        <v>0.003191489362</v>
      </c>
    </row>
    <row r="9">
      <c r="A9" s="7" t="str">
        <f t="shared" si="1"/>
        <v>PHCDP6748A</v>
      </c>
      <c r="B9" s="2" t="s">
        <v>2311</v>
      </c>
      <c r="C9" s="2" t="s">
        <v>2312</v>
      </c>
      <c r="D9" s="7" t="str">
        <f t="shared" si="2"/>
        <v>300x250 </v>
      </c>
      <c r="E9" s="7">
        <f t="shared" si="3"/>
        <v>75000</v>
      </c>
      <c r="F9" s="2" t="s">
        <v>2313</v>
      </c>
      <c r="G9" s="2" t="s">
        <v>66</v>
      </c>
      <c r="H9" s="8" t="s">
        <v>387</v>
      </c>
      <c r="I9" s="2" t="s">
        <v>234</v>
      </c>
      <c r="J9" s="2" t="s">
        <v>53</v>
      </c>
      <c r="K9" s="2">
        <v>117518.0</v>
      </c>
      <c r="L9" s="2">
        <v>299.0</v>
      </c>
      <c r="M9" s="2">
        <v>66458.0</v>
      </c>
      <c r="N9" s="2">
        <v>86571.0</v>
      </c>
      <c r="O9" s="2">
        <v>1.0</v>
      </c>
      <c r="P9" s="3">
        <v>5999.993781</v>
      </c>
      <c r="Q9" s="7" t="str">
        <f>VLOOKUP(A9,'New Data'!A:E,2,FALSE)</f>
        <v>Female</v>
      </c>
      <c r="R9" s="7">
        <f>VLOOKUP(A9,'New Data'!A:E,3,FALSE)</f>
        <v>65</v>
      </c>
      <c r="S9" s="7" t="str">
        <f>VLOOKUP(A9,'New Data'!A:E,4,FALSE)</f>
        <v>California</v>
      </c>
      <c r="T9" s="9">
        <f>VLOOKUP(A9,'New Data'!A:E,5,FALSE)</f>
        <v>45410</v>
      </c>
      <c r="U9" s="10">
        <f t="shared" si="4"/>
        <v>5999.993781</v>
      </c>
      <c r="V9" s="11">
        <f t="shared" si="5"/>
        <v>0.002544291087</v>
      </c>
      <c r="W9" s="12">
        <f t="shared" si="6"/>
        <v>20.06686883</v>
      </c>
      <c r="X9" s="10">
        <f t="shared" si="7"/>
        <v>51.05595552</v>
      </c>
      <c r="Y9" s="11">
        <f t="shared" si="8"/>
        <v>0.003344481605</v>
      </c>
    </row>
    <row r="10">
      <c r="A10" s="7" t="str">
        <f t="shared" si="1"/>
        <v>PFARI5934S</v>
      </c>
      <c r="B10" s="2" t="s">
        <v>2309</v>
      </c>
      <c r="C10" s="2" t="s">
        <v>2310</v>
      </c>
      <c r="D10" s="7" t="str">
        <f t="shared" si="2"/>
        <v>300x250 </v>
      </c>
      <c r="E10" s="7">
        <f t="shared" si="3"/>
        <v>75000</v>
      </c>
      <c r="F10" s="2" t="s">
        <v>298</v>
      </c>
      <c r="G10" s="2" t="s">
        <v>66</v>
      </c>
      <c r="H10" s="8" t="s">
        <v>449</v>
      </c>
      <c r="I10" s="2" t="s">
        <v>62</v>
      </c>
      <c r="J10" s="2" t="s">
        <v>31</v>
      </c>
      <c r="K10" s="2">
        <v>556152.0</v>
      </c>
      <c r="L10" s="2">
        <v>1867.0</v>
      </c>
      <c r="M10" s="2">
        <v>221833.0</v>
      </c>
      <c r="N10" s="2">
        <v>480882.0</v>
      </c>
      <c r="O10" s="2">
        <v>7.0</v>
      </c>
      <c r="P10" s="3">
        <v>1818.100044</v>
      </c>
      <c r="Q10" s="7" t="str">
        <f>VLOOKUP(A10,'New Data'!A:E,2,FALSE)</f>
        <v>Male</v>
      </c>
      <c r="R10" s="7">
        <f>VLOOKUP(A10,'New Data'!A:E,3,FALSE)</f>
        <v>43</v>
      </c>
      <c r="S10" s="7" t="str">
        <f>VLOOKUP(A10,'New Data'!A:E,4,FALSE)</f>
        <v>Kansas</v>
      </c>
      <c r="T10" s="9">
        <f>VLOOKUP(A10,'New Data'!A:E,5,FALSE)</f>
        <v>45057</v>
      </c>
      <c r="U10" s="10">
        <f t="shared" si="4"/>
        <v>259.7285777</v>
      </c>
      <c r="V10" s="11">
        <f t="shared" si="5"/>
        <v>0.003356995929</v>
      </c>
      <c r="W10" s="12">
        <f t="shared" si="6"/>
        <v>0.9738082721</v>
      </c>
      <c r="X10" s="10">
        <f t="shared" si="7"/>
        <v>3.269070405</v>
      </c>
      <c r="Y10" s="11">
        <f t="shared" si="8"/>
        <v>0.003749330477</v>
      </c>
    </row>
    <row r="11">
      <c r="A11" s="7" t="str">
        <f t="shared" si="1"/>
        <v>KNJHG4959G</v>
      </c>
      <c r="B11" s="2" t="s">
        <v>2306</v>
      </c>
      <c r="C11" s="2" t="s">
        <v>2307</v>
      </c>
      <c r="D11" s="7" t="str">
        <f t="shared" si="2"/>
        <v>320x50 </v>
      </c>
      <c r="E11" s="7">
        <f t="shared" si="3"/>
        <v>16000</v>
      </c>
      <c r="F11" s="2" t="s">
        <v>893</v>
      </c>
      <c r="G11" s="2" t="s">
        <v>36</v>
      </c>
      <c r="H11" s="8" t="s">
        <v>2308</v>
      </c>
      <c r="I11" s="2" t="s">
        <v>135</v>
      </c>
      <c r="J11" s="2" t="s">
        <v>31</v>
      </c>
      <c r="K11" s="2">
        <v>39212.0</v>
      </c>
      <c r="L11" s="2">
        <v>260.0</v>
      </c>
      <c r="M11" s="2">
        <v>31317.0</v>
      </c>
      <c r="N11" s="2">
        <v>37660.0</v>
      </c>
      <c r="O11" s="2">
        <v>1.0</v>
      </c>
      <c r="P11" s="3">
        <v>3621.417703</v>
      </c>
      <c r="Q11" s="7" t="str">
        <f>VLOOKUP(A11,'New Data'!A:E,2,FALSE)</f>
        <v>Female</v>
      </c>
      <c r="R11" s="7">
        <f>VLOOKUP(A11,'New Data'!A:E,3,FALSE)</f>
        <v>64</v>
      </c>
      <c r="S11" s="7" t="str">
        <f>VLOOKUP(A11,'New Data'!A:E,4,FALSE)</f>
        <v>North Carolina</v>
      </c>
      <c r="T11" s="9">
        <f>VLOOKUP(A11,'New Data'!A:E,5,FALSE)</f>
        <v>45374</v>
      </c>
      <c r="U11" s="10">
        <f t="shared" si="4"/>
        <v>3621.417703</v>
      </c>
      <c r="V11" s="11">
        <f t="shared" si="5"/>
        <v>0.006630623279</v>
      </c>
      <c r="W11" s="12">
        <f t="shared" si="6"/>
        <v>13.92852963</v>
      </c>
      <c r="X11" s="10">
        <f t="shared" si="7"/>
        <v>92.35483278</v>
      </c>
      <c r="Y11" s="11">
        <f t="shared" si="8"/>
        <v>0.003846153846</v>
      </c>
    </row>
    <row r="12">
      <c r="A12" s="7" t="str">
        <f t="shared" si="1"/>
        <v>IBXAA5591O</v>
      </c>
      <c r="B12" s="2" t="s">
        <v>2304</v>
      </c>
      <c r="C12" s="2" t="s">
        <v>2305</v>
      </c>
      <c r="D12" s="7" t="str">
        <f t="shared" si="2"/>
        <v>300x250 </v>
      </c>
      <c r="E12" s="7">
        <f t="shared" si="3"/>
        <v>75000</v>
      </c>
      <c r="F12" s="2" t="s">
        <v>1076</v>
      </c>
      <c r="G12" s="2" t="s">
        <v>36</v>
      </c>
      <c r="H12" s="8" t="s">
        <v>449</v>
      </c>
      <c r="I12" s="2" t="s">
        <v>30</v>
      </c>
      <c r="J12" s="2" t="s">
        <v>31</v>
      </c>
      <c r="K12" s="2">
        <v>421110.0</v>
      </c>
      <c r="L12" s="2">
        <v>984.0</v>
      </c>
      <c r="M12" s="2">
        <v>212140.0</v>
      </c>
      <c r="N12" s="2">
        <v>389474.0</v>
      </c>
      <c r="O12" s="2">
        <v>4.0</v>
      </c>
      <c r="P12" s="3">
        <v>1635.920216</v>
      </c>
      <c r="Q12" s="7" t="str">
        <f>VLOOKUP(A12,'New Data'!A:E,2,FALSE)</f>
        <v>Male</v>
      </c>
      <c r="R12" s="7">
        <f>VLOOKUP(A12,'New Data'!A:E,3,FALSE)</f>
        <v>25</v>
      </c>
      <c r="S12" s="7" t="str">
        <f>VLOOKUP(A12,'New Data'!A:E,4,FALSE)</f>
        <v>Missouri</v>
      </c>
      <c r="T12" s="9">
        <f>VLOOKUP(A12,'New Data'!A:E,5,FALSE)</f>
        <v>45406</v>
      </c>
      <c r="U12" s="10">
        <f t="shared" si="4"/>
        <v>408.980054</v>
      </c>
      <c r="V12" s="11">
        <f t="shared" si="5"/>
        <v>0.002336681627</v>
      </c>
      <c r="W12" s="12">
        <f t="shared" si="6"/>
        <v>1.662520545</v>
      </c>
      <c r="X12" s="10">
        <f t="shared" si="7"/>
        <v>3.884781212</v>
      </c>
      <c r="Y12" s="11">
        <f t="shared" si="8"/>
        <v>0.00406504065</v>
      </c>
    </row>
    <row r="13">
      <c r="A13" s="7" t="str">
        <f t="shared" si="1"/>
        <v>NOKCJ7278U</v>
      </c>
      <c r="B13" s="2" t="s">
        <v>2302</v>
      </c>
      <c r="C13" s="2" t="s">
        <v>2303</v>
      </c>
      <c r="D13" s="7" t="str">
        <f t="shared" si="2"/>
        <v>300x250 </v>
      </c>
      <c r="E13" s="7">
        <f t="shared" si="3"/>
        <v>75000</v>
      </c>
      <c r="F13" s="2" t="s">
        <v>789</v>
      </c>
      <c r="G13" s="2" t="s">
        <v>36</v>
      </c>
      <c r="H13" s="8" t="s">
        <v>181</v>
      </c>
      <c r="I13" s="2" t="s">
        <v>62</v>
      </c>
      <c r="J13" s="2" t="s">
        <v>31</v>
      </c>
      <c r="K13" s="2">
        <v>1720462.0</v>
      </c>
      <c r="L13" s="2">
        <v>4865.0</v>
      </c>
      <c r="M13" s="2">
        <v>940296.0</v>
      </c>
      <c r="N13" s="2">
        <v>1516537.0</v>
      </c>
      <c r="O13" s="2">
        <v>20.0</v>
      </c>
      <c r="P13" s="3">
        <v>5906.464967</v>
      </c>
      <c r="Q13" s="7" t="str">
        <f>VLOOKUP(A13,'New Data'!A:E,2,FALSE)</f>
        <v>Male</v>
      </c>
      <c r="R13" s="7">
        <f>VLOOKUP(A13,'New Data'!A:E,3,FALSE)</f>
        <v>36</v>
      </c>
      <c r="S13" s="7" t="str">
        <f>VLOOKUP(A13,'New Data'!A:E,4,FALSE)</f>
        <v>Indiana</v>
      </c>
      <c r="T13" s="9">
        <f>VLOOKUP(A13,'New Data'!A:E,5,FALSE)</f>
        <v>45411</v>
      </c>
      <c r="U13" s="10">
        <f t="shared" si="4"/>
        <v>295.3232484</v>
      </c>
      <c r="V13" s="11">
        <f t="shared" si="5"/>
        <v>0.002827728831</v>
      </c>
      <c r="W13" s="12">
        <f t="shared" si="6"/>
        <v>1.214072963</v>
      </c>
      <c r="X13" s="10">
        <f t="shared" si="7"/>
        <v>3.433069122</v>
      </c>
      <c r="Y13" s="11">
        <f t="shared" si="8"/>
        <v>0.004110996917</v>
      </c>
    </row>
    <row r="14">
      <c r="A14" s="7" t="str">
        <f t="shared" si="1"/>
        <v>HNFNT9214M</v>
      </c>
      <c r="B14" s="2" t="s">
        <v>2299</v>
      </c>
      <c r="C14" s="2" t="s">
        <v>2300</v>
      </c>
      <c r="D14" s="7" t="str">
        <f t="shared" si="2"/>
        <v>320x50 </v>
      </c>
      <c r="E14" s="7">
        <f t="shared" si="3"/>
        <v>16000</v>
      </c>
      <c r="F14" s="2" t="s">
        <v>2301</v>
      </c>
      <c r="G14" s="2" t="s">
        <v>36</v>
      </c>
      <c r="H14" s="8" t="s">
        <v>871</v>
      </c>
      <c r="I14" s="2" t="s">
        <v>30</v>
      </c>
      <c r="J14" s="2" t="s">
        <v>31</v>
      </c>
      <c r="K14" s="2">
        <v>210700.0</v>
      </c>
      <c r="L14" s="2">
        <v>704.0</v>
      </c>
      <c r="M14" s="2">
        <v>94625.0</v>
      </c>
      <c r="N14" s="2">
        <v>180681.0</v>
      </c>
      <c r="O14" s="2">
        <v>3.0</v>
      </c>
      <c r="P14" s="3">
        <v>6341.879301</v>
      </c>
      <c r="Q14" s="7" t="str">
        <f>VLOOKUP(A14,'New Data'!A:E,2,FALSE)</f>
        <v>Female</v>
      </c>
      <c r="R14" s="7">
        <f>VLOOKUP(A14,'New Data'!A:E,3,FALSE)</f>
        <v>30</v>
      </c>
      <c r="S14" s="7" t="str">
        <f>VLOOKUP(A14,'New Data'!A:E,4,FALSE)</f>
        <v>New Mexico</v>
      </c>
      <c r="T14" s="9">
        <f>VLOOKUP(A14,'New Data'!A:E,5,FALSE)</f>
        <v>45333</v>
      </c>
      <c r="U14" s="10">
        <f t="shared" si="4"/>
        <v>2113.959767</v>
      </c>
      <c r="V14" s="11">
        <f t="shared" si="5"/>
        <v>0.003341243474</v>
      </c>
      <c r="W14" s="12">
        <f t="shared" si="6"/>
        <v>9.00835128</v>
      </c>
      <c r="X14" s="10">
        <f t="shared" si="7"/>
        <v>30.09909493</v>
      </c>
      <c r="Y14" s="11">
        <f t="shared" si="8"/>
        <v>0.004261363636</v>
      </c>
    </row>
    <row r="15">
      <c r="A15" s="7" t="str">
        <f t="shared" si="1"/>
        <v>LAHPY7048C</v>
      </c>
      <c r="B15" s="2" t="s">
        <v>2296</v>
      </c>
      <c r="C15" s="2" t="s">
        <v>2297</v>
      </c>
      <c r="D15" s="7" t="str">
        <f t="shared" si="2"/>
        <v>320x50 </v>
      </c>
      <c r="E15" s="7">
        <f t="shared" si="3"/>
        <v>16000</v>
      </c>
      <c r="F15" s="2" t="s">
        <v>2298</v>
      </c>
      <c r="G15" s="2" t="s">
        <v>41</v>
      </c>
      <c r="H15" s="8" t="s">
        <v>838</v>
      </c>
      <c r="I15" s="2" t="s">
        <v>62</v>
      </c>
      <c r="J15" s="2" t="s">
        <v>31</v>
      </c>
      <c r="K15" s="2">
        <v>73544.0</v>
      </c>
      <c r="L15" s="2">
        <v>223.0</v>
      </c>
      <c r="M15" s="2">
        <v>40405.0</v>
      </c>
      <c r="N15" s="2">
        <v>67406.0</v>
      </c>
      <c r="O15" s="2">
        <v>1.0</v>
      </c>
      <c r="P15" s="3">
        <v>1465.872266</v>
      </c>
      <c r="Q15" s="7" t="str">
        <f>VLOOKUP(A15,'New Data'!A:E,2,FALSE)</f>
        <v>Female</v>
      </c>
      <c r="R15" s="7">
        <f>VLOOKUP(A15,'New Data'!A:E,3,FALSE)</f>
        <v>41</v>
      </c>
      <c r="S15" s="7" t="str">
        <f>VLOOKUP(A15,'New Data'!A:E,4,FALSE)</f>
        <v>Tennessee</v>
      </c>
      <c r="T15" s="9">
        <f>VLOOKUP(A15,'New Data'!A:E,5,FALSE)</f>
        <v>45028</v>
      </c>
      <c r="U15" s="10">
        <f t="shared" si="4"/>
        <v>1465.872266</v>
      </c>
      <c r="V15" s="11">
        <f t="shared" si="5"/>
        <v>0.003032198412</v>
      </c>
      <c r="W15" s="12">
        <f t="shared" si="6"/>
        <v>6.573418233</v>
      </c>
      <c r="X15" s="10">
        <f t="shared" si="7"/>
        <v>19.93190833</v>
      </c>
      <c r="Y15" s="11">
        <f t="shared" si="8"/>
        <v>0.004484304933</v>
      </c>
    </row>
    <row r="16">
      <c r="A16" s="7" t="str">
        <f t="shared" si="1"/>
        <v>OTXLT2018N</v>
      </c>
      <c r="B16" s="2" t="s">
        <v>2293</v>
      </c>
      <c r="C16" s="2" t="s">
        <v>2294</v>
      </c>
      <c r="D16" s="7" t="str">
        <f t="shared" si="2"/>
        <v>300x250 </v>
      </c>
      <c r="E16" s="7">
        <f t="shared" si="3"/>
        <v>75000</v>
      </c>
      <c r="F16" s="2" t="s">
        <v>2295</v>
      </c>
      <c r="G16" s="2" t="s">
        <v>28</v>
      </c>
      <c r="H16" s="8" t="s">
        <v>181</v>
      </c>
      <c r="I16" s="2" t="s">
        <v>239</v>
      </c>
      <c r="J16" s="2" t="s">
        <v>31</v>
      </c>
      <c r="K16" s="2">
        <v>679098.0</v>
      </c>
      <c r="L16" s="2">
        <v>1984.0</v>
      </c>
      <c r="M16" s="2">
        <v>467726.0</v>
      </c>
      <c r="N16" s="2">
        <v>634589.0</v>
      </c>
      <c r="O16" s="2">
        <v>9.0</v>
      </c>
      <c r="P16" s="3">
        <v>1477.424856</v>
      </c>
      <c r="Q16" s="7" t="str">
        <f>VLOOKUP(A16,'New Data'!A:E,2,FALSE)</f>
        <v>Male</v>
      </c>
      <c r="R16" s="7">
        <f>VLOOKUP(A16,'New Data'!A:E,3,FALSE)</f>
        <v>38</v>
      </c>
      <c r="S16" s="7" t="str">
        <f>VLOOKUP(A16,'New Data'!A:E,4,FALSE)</f>
        <v>Georgia</v>
      </c>
      <c r="T16" s="9">
        <f>VLOOKUP(A16,'New Data'!A:E,5,FALSE)</f>
        <v>45276</v>
      </c>
      <c r="U16" s="10">
        <f t="shared" si="4"/>
        <v>164.1583173</v>
      </c>
      <c r="V16" s="11">
        <f t="shared" si="5"/>
        <v>0.002921522372</v>
      </c>
      <c r="W16" s="12">
        <f t="shared" si="6"/>
        <v>0.7446697863</v>
      </c>
      <c r="X16" s="10">
        <f t="shared" si="7"/>
        <v>2.175569441</v>
      </c>
      <c r="Y16" s="11">
        <f t="shared" si="8"/>
        <v>0.004536290323</v>
      </c>
    </row>
    <row r="17">
      <c r="A17" s="7" t="str">
        <f t="shared" si="1"/>
        <v>ZQQVT1648U</v>
      </c>
      <c r="B17" s="2" t="s">
        <v>2291</v>
      </c>
      <c r="C17" s="2" t="s">
        <v>2292</v>
      </c>
      <c r="D17" s="7" t="str">
        <f t="shared" si="2"/>
        <v>300x250 </v>
      </c>
      <c r="E17" s="7">
        <f t="shared" si="3"/>
        <v>75000</v>
      </c>
      <c r="F17" s="2" t="s">
        <v>2064</v>
      </c>
      <c r="G17" s="2" t="s">
        <v>66</v>
      </c>
      <c r="H17" s="8" t="s">
        <v>151</v>
      </c>
      <c r="I17" s="2" t="s">
        <v>48</v>
      </c>
      <c r="J17" s="2" t="s">
        <v>31</v>
      </c>
      <c r="K17" s="2">
        <v>510778.0</v>
      </c>
      <c r="L17" s="2">
        <v>1290.0</v>
      </c>
      <c r="M17" s="2">
        <v>70777.0</v>
      </c>
      <c r="N17" s="2">
        <v>436133.0</v>
      </c>
      <c r="O17" s="2">
        <v>6.0</v>
      </c>
      <c r="P17" s="3">
        <v>3870.253867</v>
      </c>
      <c r="Q17" s="7" t="str">
        <f>VLOOKUP(A17,'New Data'!A:E,2,FALSE)</f>
        <v>Female</v>
      </c>
      <c r="R17" s="7">
        <f>VLOOKUP(A17,'New Data'!A:E,3,FALSE)</f>
        <v>41</v>
      </c>
      <c r="S17" s="7" t="str">
        <f>VLOOKUP(A17,'New Data'!A:E,4,FALSE)</f>
        <v>Montana</v>
      </c>
      <c r="T17" s="9">
        <f>VLOOKUP(A17,'New Data'!A:E,5,FALSE)</f>
        <v>45507</v>
      </c>
      <c r="U17" s="10">
        <f t="shared" si="4"/>
        <v>645.0423112</v>
      </c>
      <c r="V17" s="11">
        <f t="shared" si="5"/>
        <v>0.002525559049</v>
      </c>
      <c r="W17" s="12">
        <f t="shared" si="6"/>
        <v>3.000196796</v>
      </c>
      <c r="X17" s="10">
        <f t="shared" si="7"/>
        <v>7.577174168</v>
      </c>
      <c r="Y17" s="11">
        <f t="shared" si="8"/>
        <v>0.004651162791</v>
      </c>
    </row>
    <row r="18">
      <c r="A18" s="7" t="str">
        <f t="shared" si="1"/>
        <v>UNAHF7261R</v>
      </c>
      <c r="B18" s="2" t="s">
        <v>2288</v>
      </c>
      <c r="C18" s="2" t="s">
        <v>2289</v>
      </c>
      <c r="D18" s="7" t="str">
        <f t="shared" si="2"/>
        <v>300x50 </v>
      </c>
      <c r="E18" s="7">
        <f t="shared" si="3"/>
        <v>15000</v>
      </c>
      <c r="F18" s="2" t="s">
        <v>2290</v>
      </c>
      <c r="G18" s="2" t="s">
        <v>41</v>
      </c>
      <c r="H18" s="8" t="s">
        <v>181</v>
      </c>
      <c r="I18" s="2" t="s">
        <v>71</v>
      </c>
      <c r="J18" s="2" t="s">
        <v>31</v>
      </c>
      <c r="K18" s="2">
        <v>1083050.0</v>
      </c>
      <c r="L18" s="2">
        <v>3984.0</v>
      </c>
      <c r="M18" s="2">
        <v>590156.0</v>
      </c>
      <c r="N18" s="2">
        <v>953556.0</v>
      </c>
      <c r="O18" s="2">
        <v>19.0</v>
      </c>
      <c r="P18" s="3">
        <v>7495.749847</v>
      </c>
      <c r="Q18" s="7" t="str">
        <f>VLOOKUP(A18,'New Data'!A:E,2,FALSE)</f>
        <v>Female</v>
      </c>
      <c r="R18" s="7">
        <f>VLOOKUP(A18,'New Data'!A:E,3,FALSE)</f>
        <v>43</v>
      </c>
      <c r="S18" s="7" t="str">
        <f>VLOOKUP(A18,'New Data'!A:E,4,FALSE)</f>
        <v>New York</v>
      </c>
      <c r="T18" s="9">
        <f>VLOOKUP(A18,'New Data'!A:E,5,FALSE)</f>
        <v>45116</v>
      </c>
      <c r="U18" s="10">
        <f t="shared" si="4"/>
        <v>394.5131498</v>
      </c>
      <c r="V18" s="11">
        <f t="shared" si="5"/>
        <v>0.003678500531</v>
      </c>
      <c r="W18" s="12">
        <f t="shared" si="6"/>
        <v>1.881463315</v>
      </c>
      <c r="X18" s="10">
        <f t="shared" si="7"/>
        <v>6.920963803</v>
      </c>
      <c r="Y18" s="11">
        <f t="shared" si="8"/>
        <v>0.004769076305</v>
      </c>
    </row>
    <row r="19">
      <c r="A19" s="7" t="str">
        <f t="shared" si="1"/>
        <v>YXYJD5988H</v>
      </c>
      <c r="B19" s="2" t="s">
        <v>2285</v>
      </c>
      <c r="C19" s="2" t="s">
        <v>2286</v>
      </c>
      <c r="D19" s="7" t="str">
        <f t="shared" si="2"/>
        <v>300x250 </v>
      </c>
      <c r="E19" s="7">
        <f t="shared" si="3"/>
        <v>75000</v>
      </c>
      <c r="F19" s="2" t="s">
        <v>2287</v>
      </c>
      <c r="G19" s="2" t="s">
        <v>36</v>
      </c>
      <c r="H19" s="8" t="s">
        <v>449</v>
      </c>
      <c r="I19" s="2" t="s">
        <v>30</v>
      </c>
      <c r="J19" s="2" t="s">
        <v>53</v>
      </c>
      <c r="K19" s="2">
        <v>84460.0</v>
      </c>
      <c r="L19" s="2">
        <v>209.0</v>
      </c>
      <c r="M19" s="2">
        <v>13169.0</v>
      </c>
      <c r="N19" s="2">
        <v>26688.0</v>
      </c>
      <c r="O19" s="2">
        <v>1.0</v>
      </c>
      <c r="P19" s="3">
        <v>4279.230955</v>
      </c>
      <c r="Q19" s="7" t="str">
        <f>VLOOKUP(A19,'New Data'!A:E,2,FALSE)</f>
        <v>Male</v>
      </c>
      <c r="R19" s="7">
        <f>VLOOKUP(A19,'New Data'!A:E,3,FALSE)</f>
        <v>58</v>
      </c>
      <c r="S19" s="7" t="str">
        <f>VLOOKUP(A19,'New Data'!A:E,4,FALSE)</f>
        <v>Rhode Island</v>
      </c>
      <c r="T19" s="9">
        <f>VLOOKUP(A19,'New Data'!A:E,5,FALSE)</f>
        <v>45159</v>
      </c>
      <c r="U19" s="10">
        <f t="shared" si="4"/>
        <v>4279.230955</v>
      </c>
      <c r="V19" s="11">
        <f t="shared" si="5"/>
        <v>0.002474544163</v>
      </c>
      <c r="W19" s="12">
        <f t="shared" si="6"/>
        <v>20.47478926</v>
      </c>
      <c r="X19" s="10">
        <f t="shared" si="7"/>
        <v>50.66577025</v>
      </c>
      <c r="Y19" s="11">
        <f t="shared" si="8"/>
        <v>0.004784688995</v>
      </c>
    </row>
    <row r="20">
      <c r="A20" s="7" t="str">
        <f t="shared" si="1"/>
        <v>BBLZX7578R</v>
      </c>
      <c r="B20" s="2" t="s">
        <v>2282</v>
      </c>
      <c r="C20" s="2" t="s">
        <v>2283</v>
      </c>
      <c r="D20" s="7" t="str">
        <f t="shared" si="2"/>
        <v>300x250 </v>
      </c>
      <c r="E20" s="7">
        <f t="shared" si="3"/>
        <v>75000</v>
      </c>
      <c r="F20" s="2" t="s">
        <v>2284</v>
      </c>
      <c r="G20" s="2" t="s">
        <v>28</v>
      </c>
      <c r="H20" s="8" t="s">
        <v>449</v>
      </c>
      <c r="I20" s="2" t="s">
        <v>30</v>
      </c>
      <c r="J20" s="2" t="s">
        <v>31</v>
      </c>
      <c r="K20" s="2">
        <v>1221746.0</v>
      </c>
      <c r="L20" s="2">
        <v>3874.0</v>
      </c>
      <c r="M20" s="2">
        <v>512107.0</v>
      </c>
      <c r="N20" s="2">
        <v>1088748.0</v>
      </c>
      <c r="O20" s="2">
        <v>19.0</v>
      </c>
      <c r="P20" s="3">
        <v>7483.887187</v>
      </c>
      <c r="Q20" s="7" t="str">
        <f>VLOOKUP(A20,'New Data'!A:E,2,FALSE)</f>
        <v>Male</v>
      </c>
      <c r="R20" s="7">
        <f>VLOOKUP(A20,'New Data'!A:E,3,FALSE)</f>
        <v>44</v>
      </c>
      <c r="S20" s="7" t="str">
        <f>VLOOKUP(A20,'New Data'!A:E,4,FALSE)</f>
        <v>South Dakota</v>
      </c>
      <c r="T20" s="9">
        <f>VLOOKUP(A20,'New Data'!A:E,5,FALSE)</f>
        <v>45540</v>
      </c>
      <c r="U20" s="10">
        <f t="shared" si="4"/>
        <v>393.8887993</v>
      </c>
      <c r="V20" s="11">
        <f t="shared" si="5"/>
        <v>0.003170871851</v>
      </c>
      <c r="W20" s="12">
        <f t="shared" si="6"/>
        <v>1.931824261</v>
      </c>
      <c r="X20" s="10">
        <f t="shared" si="7"/>
        <v>6.125567169</v>
      </c>
      <c r="Y20" s="11">
        <f t="shared" si="8"/>
        <v>0.004904491482</v>
      </c>
    </row>
    <row r="21">
      <c r="A21" s="7" t="str">
        <f t="shared" si="1"/>
        <v>DMNFG5266O</v>
      </c>
      <c r="B21" s="2" t="s">
        <v>2280</v>
      </c>
      <c r="C21" s="2" t="s">
        <v>2281</v>
      </c>
      <c r="D21" s="7" t="str">
        <f t="shared" si="2"/>
        <v>300x250 </v>
      </c>
      <c r="E21" s="7">
        <f t="shared" si="3"/>
        <v>75000</v>
      </c>
      <c r="F21" s="2" t="s">
        <v>1119</v>
      </c>
      <c r="G21" s="2" t="s">
        <v>66</v>
      </c>
      <c r="H21" s="8" t="s">
        <v>1017</v>
      </c>
      <c r="I21" s="2" t="s">
        <v>98</v>
      </c>
      <c r="J21" s="2" t="s">
        <v>31</v>
      </c>
      <c r="K21" s="2">
        <v>292578.0</v>
      </c>
      <c r="L21" s="2">
        <v>812.0</v>
      </c>
      <c r="M21" s="2">
        <v>6474.0</v>
      </c>
      <c r="N21" s="2">
        <v>12323.0</v>
      </c>
      <c r="O21" s="2">
        <v>4.0</v>
      </c>
      <c r="P21" s="3">
        <v>1826.318738</v>
      </c>
      <c r="Q21" s="7" t="str">
        <f>VLOOKUP(A21,'New Data'!A:E,2,FALSE)</f>
        <v>Female</v>
      </c>
      <c r="R21" s="7">
        <f>VLOOKUP(A21,'New Data'!A:E,3,FALSE)</f>
        <v>19</v>
      </c>
      <c r="S21" s="7" t="str">
        <f>VLOOKUP(A21,'New Data'!A:E,4,FALSE)</f>
        <v>Arkansas</v>
      </c>
      <c r="T21" s="9">
        <f>VLOOKUP(A21,'New Data'!A:E,5,FALSE)</f>
        <v>45128</v>
      </c>
      <c r="U21" s="10">
        <f t="shared" si="4"/>
        <v>456.5796845</v>
      </c>
      <c r="V21" s="11">
        <f t="shared" si="5"/>
        <v>0.002775328289</v>
      </c>
      <c r="W21" s="12">
        <f t="shared" si="6"/>
        <v>2.249161007</v>
      </c>
      <c r="X21" s="10">
        <f t="shared" si="7"/>
        <v>6.242160169</v>
      </c>
      <c r="Y21" s="11">
        <f t="shared" si="8"/>
        <v>0.004926108374</v>
      </c>
    </row>
    <row r="22">
      <c r="A22" s="7" t="str">
        <f t="shared" si="1"/>
        <v>DLRVS3201A</v>
      </c>
      <c r="B22" s="2" t="s">
        <v>2278</v>
      </c>
      <c r="C22" s="2" t="s">
        <v>2279</v>
      </c>
      <c r="D22" s="7" t="str">
        <f t="shared" si="2"/>
        <v>320x50 </v>
      </c>
      <c r="E22" s="7">
        <f t="shared" si="3"/>
        <v>16000</v>
      </c>
      <c r="F22" s="2" t="s">
        <v>1910</v>
      </c>
      <c r="G22" s="2" t="s">
        <v>36</v>
      </c>
      <c r="H22" s="8" t="s">
        <v>408</v>
      </c>
      <c r="I22" s="2" t="s">
        <v>30</v>
      </c>
      <c r="J22" s="2" t="s">
        <v>31</v>
      </c>
      <c r="K22" s="2">
        <v>268811.0</v>
      </c>
      <c r="L22" s="2">
        <v>799.0</v>
      </c>
      <c r="M22" s="2">
        <v>95989.0</v>
      </c>
      <c r="N22" s="2">
        <v>173923.0</v>
      </c>
      <c r="O22" s="2">
        <v>4.0</v>
      </c>
      <c r="P22" s="3">
        <v>2549.115158</v>
      </c>
      <c r="Q22" s="7" t="str">
        <f>VLOOKUP(A22,'New Data'!A:E,2,FALSE)</f>
        <v>Male</v>
      </c>
      <c r="R22" s="7">
        <f>VLOOKUP(A22,'New Data'!A:E,3,FALSE)</f>
        <v>20</v>
      </c>
      <c r="S22" s="7" t="str">
        <f>VLOOKUP(A22,'New Data'!A:E,4,FALSE)</f>
        <v>Virginia</v>
      </c>
      <c r="T22" s="9">
        <f>VLOOKUP(A22,'New Data'!A:E,5,FALSE)</f>
        <v>45531</v>
      </c>
      <c r="U22" s="10">
        <f t="shared" si="4"/>
        <v>637.2787895</v>
      </c>
      <c r="V22" s="11">
        <f t="shared" si="5"/>
        <v>0.002972348602</v>
      </c>
      <c r="W22" s="12">
        <f t="shared" si="6"/>
        <v>3.190381925</v>
      </c>
      <c r="X22" s="10">
        <f t="shared" si="7"/>
        <v>9.482927254</v>
      </c>
      <c r="Y22" s="11">
        <f t="shared" si="8"/>
        <v>0.005006257822</v>
      </c>
    </row>
    <row r="23">
      <c r="A23" s="7" t="str">
        <f t="shared" si="1"/>
        <v>WFYQL7703Z</v>
      </c>
      <c r="B23" s="2" t="s">
        <v>2276</v>
      </c>
      <c r="C23" s="2" t="s">
        <v>2277</v>
      </c>
      <c r="D23" s="7" t="str">
        <f t="shared" si="2"/>
        <v>320x50 </v>
      </c>
      <c r="E23" s="7">
        <f t="shared" si="3"/>
        <v>16000</v>
      </c>
      <c r="F23" s="2" t="s">
        <v>1677</v>
      </c>
      <c r="G23" s="2" t="s">
        <v>28</v>
      </c>
      <c r="H23" s="8" t="s">
        <v>871</v>
      </c>
      <c r="I23" s="2" t="s">
        <v>30</v>
      </c>
      <c r="J23" s="2" t="s">
        <v>31</v>
      </c>
      <c r="K23" s="2">
        <v>292885.0</v>
      </c>
      <c r="L23" s="2">
        <v>796.0</v>
      </c>
      <c r="M23" s="2">
        <v>12733.0</v>
      </c>
      <c r="N23" s="2">
        <v>203986.0</v>
      </c>
      <c r="O23" s="2">
        <v>4.0</v>
      </c>
      <c r="P23" s="3">
        <v>1503.913054</v>
      </c>
      <c r="Q23" s="7" t="str">
        <f>VLOOKUP(A23,'New Data'!A:E,2,FALSE)</f>
        <v>Male</v>
      </c>
      <c r="R23" s="7">
        <f>VLOOKUP(A23,'New Data'!A:E,3,FALSE)</f>
        <v>51</v>
      </c>
      <c r="S23" s="7" t="str">
        <f>VLOOKUP(A23,'New Data'!A:E,4,FALSE)</f>
        <v>North Dakota</v>
      </c>
      <c r="T23" s="9">
        <f>VLOOKUP(A23,'New Data'!A:E,5,FALSE)</f>
        <v>45338</v>
      </c>
      <c r="U23" s="10">
        <f t="shared" si="4"/>
        <v>375.9782635</v>
      </c>
      <c r="V23" s="11">
        <f t="shared" si="5"/>
        <v>0.002717790259</v>
      </c>
      <c r="W23" s="12">
        <f t="shared" si="6"/>
        <v>1.889338008</v>
      </c>
      <c r="X23" s="10">
        <f t="shared" si="7"/>
        <v>5.134824433</v>
      </c>
      <c r="Y23" s="11">
        <f t="shared" si="8"/>
        <v>0.005025125628</v>
      </c>
    </row>
    <row r="24">
      <c r="A24" s="7" t="str">
        <f t="shared" si="1"/>
        <v>RAPZK6824L</v>
      </c>
      <c r="B24" s="2" t="s">
        <v>2273</v>
      </c>
      <c r="C24" s="2" t="s">
        <v>2274</v>
      </c>
      <c r="D24" s="7" t="str">
        <f t="shared" si="2"/>
        <v>320x50 </v>
      </c>
      <c r="E24" s="7">
        <f t="shared" si="3"/>
        <v>16000</v>
      </c>
      <c r="F24" s="2" t="s">
        <v>2275</v>
      </c>
      <c r="G24" s="2" t="s">
        <v>28</v>
      </c>
      <c r="H24" s="8" t="s">
        <v>181</v>
      </c>
      <c r="I24" s="2" t="s">
        <v>30</v>
      </c>
      <c r="J24" s="2" t="s">
        <v>31</v>
      </c>
      <c r="K24" s="2">
        <v>780475.0</v>
      </c>
      <c r="L24" s="2">
        <v>2186.0</v>
      </c>
      <c r="M24" s="2">
        <v>453974.0</v>
      </c>
      <c r="N24" s="2">
        <v>691696.0</v>
      </c>
      <c r="O24" s="2">
        <v>11.0</v>
      </c>
      <c r="P24" s="3">
        <v>1726.249457</v>
      </c>
      <c r="Q24" s="7" t="str">
        <f>VLOOKUP(A24,'New Data'!A:E,2,FALSE)</f>
        <v>Male</v>
      </c>
      <c r="R24" s="7">
        <f>VLOOKUP(A24,'New Data'!A:E,3,FALSE)</f>
        <v>28</v>
      </c>
      <c r="S24" s="7" t="str">
        <f>VLOOKUP(A24,'New Data'!A:E,4,FALSE)</f>
        <v>Michigan</v>
      </c>
      <c r="T24" s="9">
        <f>VLOOKUP(A24,'New Data'!A:E,5,FALSE)</f>
        <v>45315</v>
      </c>
      <c r="U24" s="10">
        <f t="shared" si="4"/>
        <v>156.9317688</v>
      </c>
      <c r="V24" s="11">
        <f t="shared" si="5"/>
        <v>0.002800858452</v>
      </c>
      <c r="W24" s="12">
        <f t="shared" si="6"/>
        <v>0.7896841066</v>
      </c>
      <c r="X24" s="10">
        <f t="shared" si="7"/>
        <v>2.211793404</v>
      </c>
      <c r="Y24" s="11">
        <f t="shared" si="8"/>
        <v>0.005032021958</v>
      </c>
    </row>
    <row r="25">
      <c r="A25" s="7" t="str">
        <f t="shared" si="1"/>
        <v>FBZDK4515D</v>
      </c>
      <c r="B25" s="2" t="s">
        <v>2271</v>
      </c>
      <c r="C25" s="2" t="s">
        <v>2272</v>
      </c>
      <c r="D25" s="7" t="str">
        <f t="shared" si="2"/>
        <v>300x250 </v>
      </c>
      <c r="E25" s="7">
        <f t="shared" si="3"/>
        <v>75000</v>
      </c>
      <c r="F25" s="2" t="s">
        <v>702</v>
      </c>
      <c r="G25" s="2" t="s">
        <v>41</v>
      </c>
      <c r="H25" s="8" t="s">
        <v>387</v>
      </c>
      <c r="I25" s="2" t="s">
        <v>30</v>
      </c>
      <c r="J25" s="2" t="s">
        <v>31</v>
      </c>
      <c r="K25" s="2">
        <v>554980.0</v>
      </c>
      <c r="L25" s="2">
        <v>1542.0</v>
      </c>
      <c r="M25" s="2">
        <v>323498.0</v>
      </c>
      <c r="N25" s="2">
        <v>467646.0</v>
      </c>
      <c r="O25" s="2">
        <v>8.0</v>
      </c>
      <c r="P25" s="3">
        <v>1600.769588</v>
      </c>
      <c r="Q25" s="7" t="str">
        <f>VLOOKUP(A25,'New Data'!A:E,2,FALSE)</f>
        <v>Female</v>
      </c>
      <c r="R25" s="7">
        <f>VLOOKUP(A25,'New Data'!A:E,3,FALSE)</f>
        <v>61</v>
      </c>
      <c r="S25" s="7" t="str">
        <f>VLOOKUP(A25,'New Data'!A:E,4,FALSE)</f>
        <v>Vermont</v>
      </c>
      <c r="T25" s="9">
        <f>VLOOKUP(A25,'New Data'!A:E,5,FALSE)</f>
        <v>45431</v>
      </c>
      <c r="U25" s="10">
        <f t="shared" si="4"/>
        <v>200.0961985</v>
      </c>
      <c r="V25" s="11">
        <f t="shared" si="5"/>
        <v>0.002778478504</v>
      </c>
      <c r="W25" s="12">
        <f t="shared" si="6"/>
        <v>1.038112573</v>
      </c>
      <c r="X25" s="10">
        <f t="shared" si="7"/>
        <v>2.884373469</v>
      </c>
      <c r="Y25" s="11">
        <f t="shared" si="8"/>
        <v>0.005188067445</v>
      </c>
    </row>
    <row r="26">
      <c r="A26" s="7" t="str">
        <f t="shared" si="1"/>
        <v>CJJWX4880S</v>
      </c>
      <c r="B26" s="2" t="s">
        <v>2269</v>
      </c>
      <c r="C26" s="2" t="s">
        <v>2270</v>
      </c>
      <c r="D26" s="7" t="str">
        <f t="shared" si="2"/>
        <v>300x250 </v>
      </c>
      <c r="E26" s="7">
        <f t="shared" si="3"/>
        <v>75000</v>
      </c>
      <c r="F26" s="2" t="s">
        <v>440</v>
      </c>
      <c r="G26" s="2" t="s">
        <v>28</v>
      </c>
      <c r="H26" s="8" t="s">
        <v>387</v>
      </c>
      <c r="I26" s="2" t="s">
        <v>239</v>
      </c>
      <c r="J26" s="2" t="s">
        <v>31</v>
      </c>
      <c r="K26" s="2">
        <v>335461.0</v>
      </c>
      <c r="L26" s="2">
        <v>963.0</v>
      </c>
      <c r="M26" s="2">
        <v>171464.0</v>
      </c>
      <c r="N26" s="2">
        <v>247450.0</v>
      </c>
      <c r="O26" s="2">
        <v>5.0</v>
      </c>
      <c r="P26" s="3">
        <v>4445.874629</v>
      </c>
      <c r="Q26" s="7" t="str">
        <f>VLOOKUP(A26,'New Data'!A:E,2,FALSE)</f>
        <v>Male</v>
      </c>
      <c r="R26" s="7">
        <f>VLOOKUP(A26,'New Data'!A:E,3,FALSE)</f>
        <v>54</v>
      </c>
      <c r="S26" s="7" t="str">
        <f>VLOOKUP(A26,'New Data'!A:E,4,FALSE)</f>
        <v>Arizona</v>
      </c>
      <c r="T26" s="9">
        <f>VLOOKUP(A26,'New Data'!A:E,5,FALSE)</f>
        <v>45256</v>
      </c>
      <c r="U26" s="10">
        <f t="shared" si="4"/>
        <v>889.1749258</v>
      </c>
      <c r="V26" s="11">
        <f t="shared" si="5"/>
        <v>0.002870676472</v>
      </c>
      <c r="W26" s="12">
        <f t="shared" si="6"/>
        <v>4.616692242</v>
      </c>
      <c r="X26" s="10">
        <f t="shared" si="7"/>
        <v>13.2530298</v>
      </c>
      <c r="Y26" s="11">
        <f t="shared" si="8"/>
        <v>0.005192107996</v>
      </c>
    </row>
    <row r="27">
      <c r="A27" s="7" t="str">
        <f t="shared" si="1"/>
        <v>EQNJY1753V</v>
      </c>
      <c r="B27" s="2" t="s">
        <v>2264</v>
      </c>
      <c r="C27" s="2" t="s">
        <v>2265</v>
      </c>
      <c r="D27" s="7" t="str">
        <f t="shared" si="2"/>
        <v>320x50 </v>
      </c>
      <c r="E27" s="7">
        <f t="shared" si="3"/>
        <v>16000</v>
      </c>
      <c r="F27" s="2" t="s">
        <v>2266</v>
      </c>
      <c r="G27" s="2" t="s">
        <v>28</v>
      </c>
      <c r="H27" s="8" t="s">
        <v>2098</v>
      </c>
      <c r="I27" s="2" t="s">
        <v>30</v>
      </c>
      <c r="J27" s="2" t="s">
        <v>31</v>
      </c>
      <c r="K27" s="2">
        <v>45965.0</v>
      </c>
      <c r="L27" s="2">
        <v>190.0</v>
      </c>
      <c r="M27" s="2">
        <v>10028.0</v>
      </c>
      <c r="N27" s="2">
        <v>37295.0</v>
      </c>
      <c r="O27" s="2">
        <v>1.0</v>
      </c>
      <c r="P27" s="3">
        <v>4718.836114</v>
      </c>
      <c r="Q27" s="7" t="str">
        <f>VLOOKUP(A27,'New Data'!A:E,2,FALSE)</f>
        <v>Male</v>
      </c>
      <c r="R27" s="7">
        <f>VLOOKUP(A27,'New Data'!A:E,3,FALSE)</f>
        <v>42</v>
      </c>
      <c r="S27" s="7" t="str">
        <f>VLOOKUP(A27,'New Data'!A:E,4,FALSE)</f>
        <v>Hawaii</v>
      </c>
      <c r="T27" s="9">
        <f>VLOOKUP(A27,'New Data'!A:E,5,FALSE)</f>
        <v>45557</v>
      </c>
      <c r="U27" s="10">
        <f t="shared" si="4"/>
        <v>4718.836114</v>
      </c>
      <c r="V27" s="11">
        <f t="shared" si="5"/>
        <v>0.004133579898</v>
      </c>
      <c r="W27" s="12">
        <f t="shared" si="6"/>
        <v>24.83597955</v>
      </c>
      <c r="X27" s="10">
        <f t="shared" si="7"/>
        <v>102.6615058</v>
      </c>
      <c r="Y27" s="11">
        <f t="shared" si="8"/>
        <v>0.005263157895</v>
      </c>
    </row>
    <row r="28">
      <c r="A28" s="7" t="str">
        <f t="shared" si="1"/>
        <v>WKMPV6304C</v>
      </c>
      <c r="B28" s="2" t="s">
        <v>2267</v>
      </c>
      <c r="C28" s="2" t="s">
        <v>2268</v>
      </c>
      <c r="D28" s="7" t="str">
        <f t="shared" si="2"/>
        <v>300x250 </v>
      </c>
      <c r="E28" s="7">
        <f t="shared" si="3"/>
        <v>75000</v>
      </c>
      <c r="F28" s="2" t="s">
        <v>1427</v>
      </c>
      <c r="G28" s="2" t="s">
        <v>66</v>
      </c>
      <c r="H28" s="8" t="s">
        <v>114</v>
      </c>
      <c r="I28" s="2" t="s">
        <v>139</v>
      </c>
      <c r="J28" s="2" t="s">
        <v>43</v>
      </c>
      <c r="K28" s="2">
        <v>114194.0</v>
      </c>
      <c r="L28" s="2">
        <v>380.0</v>
      </c>
      <c r="M28" s="2">
        <v>50923.0</v>
      </c>
      <c r="N28" s="2">
        <v>104074.0</v>
      </c>
      <c r="O28" s="2">
        <v>2.0</v>
      </c>
      <c r="P28" s="3">
        <v>4036.089376</v>
      </c>
      <c r="Q28" s="7" t="str">
        <f>VLOOKUP(A28,'New Data'!A:E,2,FALSE)</f>
        <v>Female</v>
      </c>
      <c r="R28" s="7">
        <f>VLOOKUP(A28,'New Data'!A:E,3,FALSE)</f>
        <v>48</v>
      </c>
      <c r="S28" s="7" t="str">
        <f>VLOOKUP(A28,'New Data'!A:E,4,FALSE)</f>
        <v>Indiana</v>
      </c>
      <c r="T28" s="9">
        <f>VLOOKUP(A28,'New Data'!A:E,5,FALSE)</f>
        <v>45558</v>
      </c>
      <c r="U28" s="10">
        <f t="shared" si="4"/>
        <v>2018.044688</v>
      </c>
      <c r="V28" s="11">
        <f t="shared" si="5"/>
        <v>0.003327670456</v>
      </c>
      <c r="W28" s="12">
        <f t="shared" si="6"/>
        <v>10.62128783</v>
      </c>
      <c r="X28" s="10">
        <f t="shared" si="7"/>
        <v>35.34414572</v>
      </c>
      <c r="Y28" s="11">
        <f t="shared" si="8"/>
        <v>0.005263157895</v>
      </c>
    </row>
    <row r="29">
      <c r="A29" s="7" t="str">
        <f t="shared" si="1"/>
        <v>SLPEF4433Z</v>
      </c>
      <c r="B29" s="2" t="s">
        <v>2262</v>
      </c>
      <c r="C29" s="2" t="s">
        <v>2263</v>
      </c>
      <c r="D29" s="7" t="str">
        <f t="shared" si="2"/>
        <v>300x250 </v>
      </c>
      <c r="E29" s="7">
        <f t="shared" si="3"/>
        <v>75000</v>
      </c>
      <c r="F29" s="2" t="s">
        <v>262</v>
      </c>
      <c r="G29" s="2" t="s">
        <v>41</v>
      </c>
      <c r="H29" s="8" t="s">
        <v>29</v>
      </c>
      <c r="I29" s="2" t="s">
        <v>62</v>
      </c>
      <c r="J29" s="2" t="s">
        <v>53</v>
      </c>
      <c r="K29" s="2">
        <v>61442.0</v>
      </c>
      <c r="L29" s="2">
        <v>190.0</v>
      </c>
      <c r="M29" s="2">
        <v>17048.0</v>
      </c>
      <c r="N29" s="2">
        <v>54166.0</v>
      </c>
      <c r="O29" s="2">
        <v>1.0</v>
      </c>
      <c r="P29" s="3">
        <v>1609.149933</v>
      </c>
      <c r="Q29" s="7" t="str">
        <f>VLOOKUP(A29,'New Data'!A:E,2,FALSE)</f>
        <v>Male</v>
      </c>
      <c r="R29" s="7">
        <f>VLOOKUP(A29,'New Data'!A:E,3,FALSE)</f>
        <v>63</v>
      </c>
      <c r="S29" s="7" t="str">
        <f>VLOOKUP(A29,'New Data'!A:E,4,FALSE)</f>
        <v>California</v>
      </c>
      <c r="T29" s="9">
        <f>VLOOKUP(A29,'New Data'!A:E,5,FALSE)</f>
        <v>45150</v>
      </c>
      <c r="U29" s="10">
        <f t="shared" si="4"/>
        <v>1609.149933</v>
      </c>
      <c r="V29" s="11">
        <f t="shared" si="5"/>
        <v>0.003092347254</v>
      </c>
      <c r="W29" s="12">
        <f t="shared" si="6"/>
        <v>8.469210174</v>
      </c>
      <c r="X29" s="10">
        <f t="shared" si="7"/>
        <v>26.18973883</v>
      </c>
      <c r="Y29" s="11">
        <f t="shared" si="8"/>
        <v>0.005263157895</v>
      </c>
    </row>
    <row r="30">
      <c r="A30" s="7" t="str">
        <f t="shared" si="1"/>
        <v>QOVXZ1547U</v>
      </c>
      <c r="B30" s="2" t="s">
        <v>2259</v>
      </c>
      <c r="C30" s="2" t="s">
        <v>2260</v>
      </c>
      <c r="D30" s="7" t="str">
        <f t="shared" si="2"/>
        <v>320x50 </v>
      </c>
      <c r="E30" s="7">
        <f t="shared" si="3"/>
        <v>16000</v>
      </c>
      <c r="F30" s="2" t="s">
        <v>2261</v>
      </c>
      <c r="G30" s="2" t="s">
        <v>41</v>
      </c>
      <c r="H30" s="8" t="s">
        <v>387</v>
      </c>
      <c r="I30" s="2" t="s">
        <v>30</v>
      </c>
      <c r="J30" s="2" t="s">
        <v>31</v>
      </c>
      <c r="K30" s="2">
        <v>297347.0</v>
      </c>
      <c r="L30" s="2">
        <v>751.0</v>
      </c>
      <c r="M30" s="2">
        <v>166412.0</v>
      </c>
      <c r="N30" s="2">
        <v>251319.0</v>
      </c>
      <c r="O30" s="2">
        <v>4.0</v>
      </c>
      <c r="P30" s="3">
        <v>2255.522409</v>
      </c>
      <c r="Q30" s="7" t="str">
        <f>VLOOKUP(A30,'New Data'!A:E,2,FALSE)</f>
        <v>Male</v>
      </c>
      <c r="R30" s="7">
        <f>VLOOKUP(A30,'New Data'!A:E,3,FALSE)</f>
        <v>59</v>
      </c>
      <c r="S30" s="7" t="str">
        <f>VLOOKUP(A30,'New Data'!A:E,4,FALSE)</f>
        <v>South Carolina</v>
      </c>
      <c r="T30" s="9">
        <f>VLOOKUP(A30,'New Data'!A:E,5,FALSE)</f>
        <v>45368</v>
      </c>
      <c r="U30" s="10">
        <f t="shared" si="4"/>
        <v>563.8806023</v>
      </c>
      <c r="V30" s="11">
        <f t="shared" si="5"/>
        <v>0.002525668663</v>
      </c>
      <c r="W30" s="12">
        <f t="shared" si="6"/>
        <v>3.003358734</v>
      </c>
      <c r="X30" s="10">
        <f t="shared" si="7"/>
        <v>7.585489038</v>
      </c>
      <c r="Y30" s="11">
        <f t="shared" si="8"/>
        <v>0.005326231691</v>
      </c>
    </row>
    <row r="31">
      <c r="A31" s="7" t="str">
        <f t="shared" si="1"/>
        <v>ZBLQJ7353X</v>
      </c>
      <c r="B31" s="2" t="s">
        <v>2256</v>
      </c>
      <c r="C31" s="2" t="s">
        <v>2257</v>
      </c>
      <c r="D31" s="7" t="str">
        <f t="shared" si="2"/>
        <v>320x50 </v>
      </c>
      <c r="E31" s="7">
        <f t="shared" si="3"/>
        <v>16000</v>
      </c>
      <c r="F31" s="2" t="s">
        <v>2258</v>
      </c>
      <c r="G31" s="2" t="s">
        <v>41</v>
      </c>
      <c r="H31" s="8" t="s">
        <v>181</v>
      </c>
      <c r="I31" s="2" t="s">
        <v>139</v>
      </c>
      <c r="J31" s="2" t="s">
        <v>31</v>
      </c>
      <c r="K31" s="2">
        <v>742281.0</v>
      </c>
      <c r="L31" s="2">
        <v>1999.0</v>
      </c>
      <c r="M31" s="2">
        <v>432673.0</v>
      </c>
      <c r="N31" s="2">
        <v>642404.0</v>
      </c>
      <c r="O31" s="2">
        <v>11.0</v>
      </c>
      <c r="P31" s="3">
        <v>6024.422487</v>
      </c>
      <c r="Q31" s="7" t="str">
        <f>VLOOKUP(A31,'New Data'!A:E,2,FALSE)</f>
        <v>Female</v>
      </c>
      <c r="R31" s="7">
        <f>VLOOKUP(A31,'New Data'!A:E,3,FALSE)</f>
        <v>25</v>
      </c>
      <c r="S31" s="7" t="str">
        <f>VLOOKUP(A31,'New Data'!A:E,4,FALSE)</f>
        <v>Vermont</v>
      </c>
      <c r="T31" s="9">
        <f>VLOOKUP(A31,'New Data'!A:E,5,FALSE)</f>
        <v>45515</v>
      </c>
      <c r="U31" s="10">
        <f t="shared" si="4"/>
        <v>547.6747715</v>
      </c>
      <c r="V31" s="11">
        <f t="shared" si="5"/>
        <v>0.002693050206</v>
      </c>
      <c r="W31" s="12">
        <f t="shared" si="6"/>
        <v>3.013718103</v>
      </c>
      <c r="X31" s="10">
        <f t="shared" si="7"/>
        <v>8.116094157</v>
      </c>
      <c r="Y31" s="11">
        <f t="shared" si="8"/>
        <v>0.005502751376</v>
      </c>
    </row>
    <row r="32">
      <c r="A32" s="7" t="str">
        <f t="shared" si="1"/>
        <v>HWUEF0767X</v>
      </c>
      <c r="B32" s="2" t="s">
        <v>2254</v>
      </c>
      <c r="C32" s="2" t="s">
        <v>2255</v>
      </c>
      <c r="D32" s="7" t="str">
        <f t="shared" si="2"/>
        <v>300x250 </v>
      </c>
      <c r="E32" s="7">
        <f t="shared" si="3"/>
        <v>75000</v>
      </c>
      <c r="F32" s="2" t="s">
        <v>1554</v>
      </c>
      <c r="G32" s="2" t="s">
        <v>28</v>
      </c>
      <c r="H32" s="8" t="s">
        <v>181</v>
      </c>
      <c r="I32" s="2" t="s">
        <v>30</v>
      </c>
      <c r="J32" s="2" t="s">
        <v>31</v>
      </c>
      <c r="K32" s="2">
        <v>482834.0</v>
      </c>
      <c r="L32" s="2">
        <v>1269.0</v>
      </c>
      <c r="M32" s="2">
        <v>292059.0</v>
      </c>
      <c r="N32" s="2">
        <v>428761.0</v>
      </c>
      <c r="O32" s="2">
        <v>7.0</v>
      </c>
      <c r="P32" s="3">
        <v>1594.463397</v>
      </c>
      <c r="Q32" s="7" t="str">
        <f>VLOOKUP(A32,'New Data'!A:E,2,FALSE)</f>
        <v>Male</v>
      </c>
      <c r="R32" s="7">
        <f>VLOOKUP(A32,'New Data'!A:E,3,FALSE)</f>
        <v>24</v>
      </c>
      <c r="S32" s="7" t="str">
        <f>VLOOKUP(A32,'New Data'!A:E,4,FALSE)</f>
        <v>Georgia</v>
      </c>
      <c r="T32" s="9">
        <f>VLOOKUP(A32,'New Data'!A:E,5,FALSE)</f>
        <v>45551</v>
      </c>
      <c r="U32" s="10">
        <f t="shared" si="4"/>
        <v>227.7804853</v>
      </c>
      <c r="V32" s="11">
        <f t="shared" si="5"/>
        <v>0.002628232477</v>
      </c>
      <c r="W32" s="12">
        <f t="shared" si="6"/>
        <v>1.256472338</v>
      </c>
      <c r="X32" s="10">
        <f t="shared" si="7"/>
        <v>3.302301406</v>
      </c>
      <c r="Y32" s="11">
        <f t="shared" si="8"/>
        <v>0.005516154452</v>
      </c>
    </row>
    <row r="33">
      <c r="A33" s="7" t="str">
        <f t="shared" si="1"/>
        <v>MKNCM9151D</v>
      </c>
      <c r="B33" s="2" t="s">
        <v>2251</v>
      </c>
      <c r="C33" s="2" t="s">
        <v>2252</v>
      </c>
      <c r="D33" s="7" t="str">
        <f t="shared" si="2"/>
        <v>300x50 </v>
      </c>
      <c r="E33" s="7">
        <f t="shared" si="3"/>
        <v>15000</v>
      </c>
      <c r="F33" s="2" t="s">
        <v>2253</v>
      </c>
      <c r="G33" s="2" t="s">
        <v>28</v>
      </c>
      <c r="H33" s="8" t="s">
        <v>181</v>
      </c>
      <c r="I33" s="2" t="s">
        <v>30</v>
      </c>
      <c r="J33" s="2" t="s">
        <v>31</v>
      </c>
      <c r="K33" s="2">
        <v>562103.0</v>
      </c>
      <c r="L33" s="2">
        <v>1450.0</v>
      </c>
      <c r="M33" s="2">
        <v>340616.0</v>
      </c>
      <c r="N33" s="2">
        <v>488921.0</v>
      </c>
      <c r="O33" s="2">
        <v>8.0</v>
      </c>
      <c r="P33" s="3">
        <v>1733.830172</v>
      </c>
      <c r="Q33" s="7" t="str">
        <f>VLOOKUP(A33,'New Data'!A:E,2,FALSE)</f>
        <v>Female</v>
      </c>
      <c r="R33" s="7">
        <f>VLOOKUP(A33,'New Data'!A:E,3,FALSE)</f>
        <v>57</v>
      </c>
      <c r="S33" s="7" t="str">
        <f>VLOOKUP(A33,'New Data'!A:E,4,FALSE)</f>
        <v>Virginia</v>
      </c>
      <c r="T33" s="9">
        <f>VLOOKUP(A33,'New Data'!A:E,5,FALSE)</f>
        <v>45351</v>
      </c>
      <c r="U33" s="10">
        <f t="shared" si="4"/>
        <v>216.7287715</v>
      </c>
      <c r="V33" s="11">
        <f t="shared" si="5"/>
        <v>0.002579598401</v>
      </c>
      <c r="W33" s="12">
        <f t="shared" si="6"/>
        <v>1.195744946</v>
      </c>
      <c r="X33" s="10">
        <f t="shared" si="7"/>
        <v>3.084541751</v>
      </c>
      <c r="Y33" s="11">
        <f t="shared" si="8"/>
        <v>0.005517241379</v>
      </c>
    </row>
    <row r="34">
      <c r="A34" s="7" t="str">
        <f t="shared" si="1"/>
        <v>DUZHB7832G</v>
      </c>
      <c r="B34" s="2" t="s">
        <v>2248</v>
      </c>
      <c r="C34" s="2" t="s">
        <v>2249</v>
      </c>
      <c r="D34" s="7" t="str">
        <f t="shared" si="2"/>
        <v>320x50 </v>
      </c>
      <c r="E34" s="7">
        <f t="shared" si="3"/>
        <v>16000</v>
      </c>
      <c r="F34" s="2" t="s">
        <v>2250</v>
      </c>
      <c r="G34" s="2" t="s">
        <v>66</v>
      </c>
      <c r="H34" s="8" t="s">
        <v>449</v>
      </c>
      <c r="I34" s="2" t="s">
        <v>30</v>
      </c>
      <c r="J34" s="2" t="s">
        <v>31</v>
      </c>
      <c r="K34" s="2">
        <v>263752.0</v>
      </c>
      <c r="L34" s="2">
        <v>702.0</v>
      </c>
      <c r="M34" s="2">
        <v>127042.0</v>
      </c>
      <c r="N34" s="2">
        <v>225121.0</v>
      </c>
      <c r="O34" s="2">
        <v>4.0</v>
      </c>
      <c r="P34" s="3">
        <v>1465.51471</v>
      </c>
      <c r="Q34" s="7" t="str">
        <f>VLOOKUP(A34,'New Data'!A:E,2,FALSE)</f>
        <v>Female</v>
      </c>
      <c r="R34" s="7">
        <f>VLOOKUP(A34,'New Data'!A:E,3,FALSE)</f>
        <v>33</v>
      </c>
      <c r="S34" s="7" t="str">
        <f>VLOOKUP(A34,'New Data'!A:E,4,FALSE)</f>
        <v>Alabama</v>
      </c>
      <c r="T34" s="9">
        <f>VLOOKUP(A34,'New Data'!A:E,5,FALSE)</f>
        <v>45274</v>
      </c>
      <c r="U34" s="10">
        <f t="shared" si="4"/>
        <v>366.3786775</v>
      </c>
      <c r="V34" s="11">
        <f t="shared" si="5"/>
        <v>0.002661591192</v>
      </c>
      <c r="W34" s="12">
        <f t="shared" si="6"/>
        <v>2.087627792</v>
      </c>
      <c r="X34" s="10">
        <f t="shared" si="7"/>
        <v>5.556411743</v>
      </c>
      <c r="Y34" s="11">
        <f t="shared" si="8"/>
        <v>0.005698005698</v>
      </c>
    </row>
    <row r="35">
      <c r="A35" s="7" t="str">
        <f t="shared" si="1"/>
        <v>JNBOH4462V</v>
      </c>
      <c r="B35" s="2" t="s">
        <v>2245</v>
      </c>
      <c r="C35" s="2" t="s">
        <v>2246</v>
      </c>
      <c r="D35" s="7" t="str">
        <f t="shared" si="2"/>
        <v>300x250 </v>
      </c>
      <c r="E35" s="7">
        <f t="shared" si="3"/>
        <v>75000</v>
      </c>
      <c r="F35" s="2" t="s">
        <v>2247</v>
      </c>
      <c r="G35" s="2" t="s">
        <v>41</v>
      </c>
      <c r="H35" s="8" t="s">
        <v>689</v>
      </c>
      <c r="I35" s="2" t="s">
        <v>48</v>
      </c>
      <c r="J35" s="2" t="s">
        <v>43</v>
      </c>
      <c r="K35" s="2">
        <v>87245.0</v>
      </c>
      <c r="L35" s="2">
        <v>350.0</v>
      </c>
      <c r="M35" s="2">
        <v>71903.0</v>
      </c>
      <c r="N35" s="2">
        <v>80390.0</v>
      </c>
      <c r="O35" s="2">
        <v>2.0</v>
      </c>
      <c r="P35" s="3">
        <v>1500.838771</v>
      </c>
      <c r="Q35" s="7" t="str">
        <f>VLOOKUP(A35,'New Data'!A:E,2,FALSE)</f>
        <v>Female</v>
      </c>
      <c r="R35" s="7">
        <f>VLOOKUP(A35,'New Data'!A:E,3,FALSE)</f>
        <v>24</v>
      </c>
      <c r="S35" s="7" t="str">
        <f>VLOOKUP(A35,'New Data'!A:E,4,FALSE)</f>
        <v>New York</v>
      </c>
      <c r="T35" s="9">
        <f>VLOOKUP(A35,'New Data'!A:E,5,FALSE)</f>
        <v>45352</v>
      </c>
      <c r="U35" s="10">
        <f t="shared" si="4"/>
        <v>750.4193855</v>
      </c>
      <c r="V35" s="11">
        <f t="shared" si="5"/>
        <v>0.004011691214</v>
      </c>
      <c r="W35" s="12">
        <f t="shared" si="6"/>
        <v>4.288110774</v>
      </c>
      <c r="X35" s="10">
        <f t="shared" si="7"/>
        <v>17.20257632</v>
      </c>
      <c r="Y35" s="11">
        <f t="shared" si="8"/>
        <v>0.005714285714</v>
      </c>
    </row>
    <row r="36">
      <c r="A36" s="7" t="str">
        <f t="shared" si="1"/>
        <v>SWROB3634I</v>
      </c>
      <c r="B36" s="2" t="s">
        <v>2243</v>
      </c>
      <c r="C36" s="2" t="s">
        <v>2244</v>
      </c>
      <c r="D36" s="7" t="str">
        <f t="shared" si="2"/>
        <v>320x50 </v>
      </c>
      <c r="E36" s="7">
        <f t="shared" si="3"/>
        <v>16000</v>
      </c>
      <c r="F36" s="2" t="s">
        <v>150</v>
      </c>
      <c r="G36" s="2" t="s">
        <v>28</v>
      </c>
      <c r="H36" s="8" t="s">
        <v>871</v>
      </c>
      <c r="I36" s="2" t="s">
        <v>30</v>
      </c>
      <c r="J36" s="2" t="s">
        <v>31</v>
      </c>
      <c r="K36" s="2">
        <v>254780.0</v>
      </c>
      <c r="L36" s="2">
        <v>699.0</v>
      </c>
      <c r="M36" s="2">
        <v>19169.0</v>
      </c>
      <c r="N36" s="2">
        <v>182583.0</v>
      </c>
      <c r="O36" s="2">
        <v>4.0</v>
      </c>
      <c r="P36" s="3">
        <v>1561.021915</v>
      </c>
      <c r="Q36" s="7" t="str">
        <f>VLOOKUP(A36,'New Data'!A:E,2,FALSE)</f>
        <v>Male</v>
      </c>
      <c r="R36" s="7">
        <f>VLOOKUP(A36,'New Data'!A:E,3,FALSE)</f>
        <v>45</v>
      </c>
      <c r="S36" s="7" t="str">
        <f>VLOOKUP(A36,'New Data'!A:E,4,FALSE)</f>
        <v>Mississippi</v>
      </c>
      <c r="T36" s="9">
        <f>VLOOKUP(A36,'New Data'!A:E,5,FALSE)</f>
        <v>45346</v>
      </c>
      <c r="U36" s="10">
        <f t="shared" si="4"/>
        <v>390.2554788</v>
      </c>
      <c r="V36" s="11">
        <f t="shared" si="5"/>
        <v>0.002743543449</v>
      </c>
      <c r="W36" s="12">
        <f t="shared" si="6"/>
        <v>2.233221624</v>
      </c>
      <c r="X36" s="10">
        <f t="shared" si="7"/>
        <v>6.126940557</v>
      </c>
      <c r="Y36" s="11">
        <f t="shared" si="8"/>
        <v>0.005722460658</v>
      </c>
    </row>
    <row r="37">
      <c r="A37" s="7" t="str">
        <f t="shared" si="1"/>
        <v>VQSPP7748N</v>
      </c>
      <c r="B37" s="2" t="s">
        <v>2241</v>
      </c>
      <c r="C37" s="2" t="s">
        <v>2242</v>
      </c>
      <c r="D37" s="7" t="str">
        <f t="shared" si="2"/>
        <v>300x250 </v>
      </c>
      <c r="E37" s="7">
        <f t="shared" si="3"/>
        <v>75000</v>
      </c>
      <c r="F37" s="2" t="s">
        <v>825</v>
      </c>
      <c r="G37" s="2" t="s">
        <v>41</v>
      </c>
      <c r="H37" s="8" t="s">
        <v>29</v>
      </c>
      <c r="I37" s="2" t="s">
        <v>30</v>
      </c>
      <c r="J37" s="2" t="s">
        <v>43</v>
      </c>
      <c r="K37" s="2">
        <v>104538.0</v>
      </c>
      <c r="L37" s="2">
        <v>347.0</v>
      </c>
      <c r="M37" s="2">
        <v>49049.0</v>
      </c>
      <c r="N37" s="2">
        <v>97093.0</v>
      </c>
      <c r="O37" s="2">
        <v>2.0</v>
      </c>
      <c r="P37" s="3">
        <v>5266.424233</v>
      </c>
      <c r="Q37" s="7" t="str">
        <f>VLOOKUP(A37,'New Data'!A:E,2,FALSE)</f>
        <v>Male</v>
      </c>
      <c r="R37" s="7">
        <f>VLOOKUP(A37,'New Data'!A:E,3,FALSE)</f>
        <v>55</v>
      </c>
      <c r="S37" s="7" t="str">
        <f>VLOOKUP(A37,'New Data'!A:E,4,FALSE)</f>
        <v>North Dakota</v>
      </c>
      <c r="T37" s="9">
        <f>VLOOKUP(A37,'New Data'!A:E,5,FALSE)</f>
        <v>45123</v>
      </c>
      <c r="U37" s="10">
        <f t="shared" si="4"/>
        <v>2633.212117</v>
      </c>
      <c r="V37" s="11">
        <f t="shared" si="5"/>
        <v>0.00331936712</v>
      </c>
      <c r="W37" s="12">
        <f t="shared" si="6"/>
        <v>15.17701508</v>
      </c>
      <c r="X37" s="10">
        <f t="shared" si="7"/>
        <v>50.37808484</v>
      </c>
      <c r="Y37" s="11">
        <f t="shared" si="8"/>
        <v>0.005763688761</v>
      </c>
    </row>
    <row r="38">
      <c r="A38" s="7" t="str">
        <f t="shared" si="1"/>
        <v>YXRCM7069A</v>
      </c>
      <c r="B38" s="2" t="s">
        <v>2238</v>
      </c>
      <c r="C38" s="2" t="s">
        <v>2239</v>
      </c>
      <c r="D38" s="7" t="str">
        <f t="shared" si="2"/>
        <v>320x50 </v>
      </c>
      <c r="E38" s="7">
        <f t="shared" si="3"/>
        <v>16000</v>
      </c>
      <c r="F38" s="2" t="s">
        <v>2240</v>
      </c>
      <c r="G38" s="2" t="s">
        <v>41</v>
      </c>
      <c r="H38" s="8" t="s">
        <v>871</v>
      </c>
      <c r="I38" s="2" t="s">
        <v>30</v>
      </c>
      <c r="J38" s="2" t="s">
        <v>31</v>
      </c>
      <c r="K38" s="2">
        <v>156427.0</v>
      </c>
      <c r="L38" s="2">
        <v>512.0</v>
      </c>
      <c r="M38" s="2">
        <v>61821.0</v>
      </c>
      <c r="N38" s="2">
        <v>145505.0</v>
      </c>
      <c r="O38" s="2">
        <v>3.0</v>
      </c>
      <c r="P38" s="3">
        <v>5159.747494</v>
      </c>
      <c r="Q38" s="7" t="str">
        <f>VLOOKUP(A38,'New Data'!A:E,2,FALSE)</f>
        <v>Female</v>
      </c>
      <c r="R38" s="7">
        <f>VLOOKUP(A38,'New Data'!A:E,3,FALSE)</f>
        <v>39</v>
      </c>
      <c r="S38" s="7" t="str">
        <f>VLOOKUP(A38,'New Data'!A:E,4,FALSE)</f>
        <v>Florida</v>
      </c>
      <c r="T38" s="9">
        <f>VLOOKUP(A38,'New Data'!A:E,5,FALSE)</f>
        <v>45154</v>
      </c>
      <c r="U38" s="10">
        <f t="shared" si="4"/>
        <v>1719.915831</v>
      </c>
      <c r="V38" s="11">
        <f t="shared" si="5"/>
        <v>0.003273092241</v>
      </c>
      <c r="W38" s="12">
        <f t="shared" si="6"/>
        <v>10.07763182</v>
      </c>
      <c r="X38" s="10">
        <f t="shared" si="7"/>
        <v>32.98501853</v>
      </c>
      <c r="Y38" s="11">
        <f t="shared" si="8"/>
        <v>0.005859375</v>
      </c>
    </row>
    <row r="39">
      <c r="A39" s="7" t="str">
        <f t="shared" si="1"/>
        <v>DTBFV9091K</v>
      </c>
      <c r="B39" s="2" t="s">
        <v>2235</v>
      </c>
      <c r="C39" s="2" t="s">
        <v>2236</v>
      </c>
      <c r="D39" s="7" t="str">
        <f t="shared" si="2"/>
        <v>300x250 </v>
      </c>
      <c r="E39" s="7">
        <f t="shared" si="3"/>
        <v>75000</v>
      </c>
      <c r="F39" s="2" t="s">
        <v>2237</v>
      </c>
      <c r="G39" s="2" t="s">
        <v>66</v>
      </c>
      <c r="H39" s="8" t="s">
        <v>271</v>
      </c>
      <c r="I39" s="2" t="s">
        <v>30</v>
      </c>
      <c r="J39" s="2" t="s">
        <v>31</v>
      </c>
      <c r="K39" s="2">
        <v>312206.0</v>
      </c>
      <c r="L39" s="2">
        <v>841.0</v>
      </c>
      <c r="M39" s="2">
        <v>35661.0</v>
      </c>
      <c r="N39" s="2">
        <v>292992.0</v>
      </c>
      <c r="O39" s="2">
        <v>5.0</v>
      </c>
      <c r="P39" s="3">
        <v>1550.938318</v>
      </c>
      <c r="Q39" s="7" t="str">
        <f>VLOOKUP(A39,'New Data'!A:E,2,FALSE)</f>
        <v>Female</v>
      </c>
      <c r="R39" s="7">
        <f>VLOOKUP(A39,'New Data'!A:E,3,FALSE)</f>
        <v>24</v>
      </c>
      <c r="S39" s="7" t="str">
        <f>VLOOKUP(A39,'New Data'!A:E,4,FALSE)</f>
        <v>Oregon</v>
      </c>
      <c r="T39" s="9">
        <f>VLOOKUP(A39,'New Data'!A:E,5,FALSE)</f>
        <v>45555</v>
      </c>
      <c r="U39" s="10">
        <f t="shared" si="4"/>
        <v>310.1876636</v>
      </c>
      <c r="V39" s="11">
        <f t="shared" si="5"/>
        <v>0.002693734265</v>
      </c>
      <c r="W39" s="12">
        <f t="shared" si="6"/>
        <v>1.844159712</v>
      </c>
      <c r="X39" s="10">
        <f t="shared" si="7"/>
        <v>4.967676207</v>
      </c>
      <c r="Y39" s="11">
        <f t="shared" si="8"/>
        <v>0.00594530321</v>
      </c>
    </row>
    <row r="40">
      <c r="A40" s="7" t="str">
        <f t="shared" si="1"/>
        <v>ARBEB1229T</v>
      </c>
      <c r="B40" s="2" t="s">
        <v>2233</v>
      </c>
      <c r="C40" s="2" t="s">
        <v>2234</v>
      </c>
      <c r="D40" s="7" t="str">
        <f t="shared" si="2"/>
        <v>300x250 </v>
      </c>
      <c r="E40" s="7">
        <f t="shared" si="3"/>
        <v>75000</v>
      </c>
      <c r="F40" s="2" t="s">
        <v>1152</v>
      </c>
      <c r="G40" s="2" t="s">
        <v>36</v>
      </c>
      <c r="H40" s="8" t="s">
        <v>207</v>
      </c>
      <c r="I40" s="2" t="s">
        <v>62</v>
      </c>
      <c r="J40" s="2" t="s">
        <v>53</v>
      </c>
      <c r="K40" s="2">
        <v>57257.0</v>
      </c>
      <c r="L40" s="2">
        <v>167.0</v>
      </c>
      <c r="M40" s="2">
        <v>3797.0</v>
      </c>
      <c r="N40" s="2">
        <v>51520.0</v>
      </c>
      <c r="O40" s="2">
        <v>1.0</v>
      </c>
      <c r="P40" s="3">
        <v>1841.358126</v>
      </c>
      <c r="Q40" s="7" t="str">
        <f>VLOOKUP(A40,'New Data'!A:E,2,FALSE)</f>
        <v>Male</v>
      </c>
      <c r="R40" s="7">
        <f>VLOOKUP(A40,'New Data'!A:E,3,FALSE)</f>
        <v>40</v>
      </c>
      <c r="S40" s="7" t="str">
        <f>VLOOKUP(A40,'New Data'!A:E,4,FALSE)</f>
        <v>Alabama</v>
      </c>
      <c r="T40" s="9">
        <f>VLOOKUP(A40,'New Data'!A:E,5,FALSE)</f>
        <v>45478</v>
      </c>
      <c r="U40" s="10">
        <f t="shared" si="4"/>
        <v>1841.358126</v>
      </c>
      <c r="V40" s="11">
        <f t="shared" si="5"/>
        <v>0.002916673944</v>
      </c>
      <c r="W40" s="12">
        <f t="shared" si="6"/>
        <v>11.02609656</v>
      </c>
      <c r="X40" s="10">
        <f t="shared" si="7"/>
        <v>32.15952855</v>
      </c>
      <c r="Y40" s="11">
        <f t="shared" si="8"/>
        <v>0.005988023952</v>
      </c>
    </row>
    <row r="41">
      <c r="A41" s="7" t="str">
        <f t="shared" si="1"/>
        <v>UKVZR6178H</v>
      </c>
      <c r="B41" s="2" t="s">
        <v>2230</v>
      </c>
      <c r="C41" s="2" t="s">
        <v>2231</v>
      </c>
      <c r="D41" s="7" t="str">
        <f t="shared" si="2"/>
        <v>320x50 </v>
      </c>
      <c r="E41" s="7">
        <f t="shared" si="3"/>
        <v>16000</v>
      </c>
      <c r="F41" s="2" t="s">
        <v>2232</v>
      </c>
      <c r="G41" s="2" t="s">
        <v>36</v>
      </c>
      <c r="H41" s="8" t="s">
        <v>387</v>
      </c>
      <c r="I41" s="2" t="s">
        <v>62</v>
      </c>
      <c r="J41" s="2" t="s">
        <v>31</v>
      </c>
      <c r="K41" s="2">
        <v>192201.0</v>
      </c>
      <c r="L41" s="2">
        <v>489.0</v>
      </c>
      <c r="M41" s="2">
        <v>113707.0</v>
      </c>
      <c r="N41" s="2">
        <v>157940.0</v>
      </c>
      <c r="O41" s="2">
        <v>3.0</v>
      </c>
      <c r="P41" s="3">
        <v>6176.004154</v>
      </c>
      <c r="Q41" s="7" t="str">
        <f>VLOOKUP(A41,'New Data'!A:E,2,FALSE)</f>
        <v>Male</v>
      </c>
      <c r="R41" s="7">
        <f>VLOOKUP(A41,'New Data'!A:E,3,FALSE)</f>
        <v>41</v>
      </c>
      <c r="S41" s="7" t="str">
        <f>VLOOKUP(A41,'New Data'!A:E,4,FALSE)</f>
        <v>Oregon</v>
      </c>
      <c r="T41" s="9">
        <f>VLOOKUP(A41,'New Data'!A:E,5,FALSE)</f>
        <v>45403</v>
      </c>
      <c r="U41" s="10">
        <f t="shared" si="4"/>
        <v>2058.668051</v>
      </c>
      <c r="V41" s="11">
        <f t="shared" si="5"/>
        <v>0.002544211529</v>
      </c>
      <c r="W41" s="12">
        <f t="shared" si="6"/>
        <v>12.62986535</v>
      </c>
      <c r="X41" s="10">
        <f t="shared" si="7"/>
        <v>32.13304902</v>
      </c>
      <c r="Y41" s="11">
        <f t="shared" si="8"/>
        <v>0.006134969325</v>
      </c>
    </row>
    <row r="42">
      <c r="A42" s="7" t="str">
        <f t="shared" si="1"/>
        <v>RBDGI2191H</v>
      </c>
      <c r="B42" s="2" t="s">
        <v>2227</v>
      </c>
      <c r="C42" s="2" t="s">
        <v>2228</v>
      </c>
      <c r="D42" s="7" t="str">
        <f t="shared" si="2"/>
        <v>300x250 </v>
      </c>
      <c r="E42" s="7">
        <f t="shared" si="3"/>
        <v>75000</v>
      </c>
      <c r="F42" s="2" t="s">
        <v>2229</v>
      </c>
      <c r="G42" s="2" t="s">
        <v>36</v>
      </c>
      <c r="H42" s="8" t="s">
        <v>102</v>
      </c>
      <c r="I42" s="2" t="s">
        <v>30</v>
      </c>
      <c r="J42" s="2" t="s">
        <v>53</v>
      </c>
      <c r="K42" s="2">
        <v>69239.0</v>
      </c>
      <c r="L42" s="2">
        <v>160.0</v>
      </c>
      <c r="M42" s="2">
        <v>23112.0</v>
      </c>
      <c r="N42" s="2">
        <v>65390.0</v>
      </c>
      <c r="O42" s="2">
        <v>1.0</v>
      </c>
      <c r="P42" s="3">
        <v>4514.952724</v>
      </c>
      <c r="Q42" s="7" t="str">
        <f>VLOOKUP(A42,'New Data'!A:E,2,FALSE)</f>
        <v>Female</v>
      </c>
      <c r="R42" s="7">
        <f>VLOOKUP(A42,'New Data'!A:E,3,FALSE)</f>
        <v>45</v>
      </c>
      <c r="S42" s="7" t="str">
        <f>VLOOKUP(A42,'New Data'!A:E,4,FALSE)</f>
        <v>Connecticut</v>
      </c>
      <c r="T42" s="9">
        <f>VLOOKUP(A42,'New Data'!A:E,5,FALSE)</f>
        <v>45400</v>
      </c>
      <c r="U42" s="10">
        <f t="shared" si="4"/>
        <v>4514.952724</v>
      </c>
      <c r="V42" s="11">
        <f t="shared" si="5"/>
        <v>0.002310836378</v>
      </c>
      <c r="W42" s="12">
        <f t="shared" si="6"/>
        <v>28.21845453</v>
      </c>
      <c r="X42" s="10">
        <f t="shared" si="7"/>
        <v>65.20823126</v>
      </c>
      <c r="Y42" s="11">
        <f t="shared" si="8"/>
        <v>0.00625</v>
      </c>
    </row>
    <row r="43">
      <c r="A43" s="7" t="str">
        <f t="shared" si="1"/>
        <v>WOAJS6397Q</v>
      </c>
      <c r="B43" s="2" t="s">
        <v>2225</v>
      </c>
      <c r="C43" s="2" t="s">
        <v>2226</v>
      </c>
      <c r="D43" s="7" t="str">
        <f t="shared" si="2"/>
        <v>300x250 </v>
      </c>
      <c r="E43" s="7">
        <f t="shared" si="3"/>
        <v>75000</v>
      </c>
      <c r="F43" s="2" t="s">
        <v>448</v>
      </c>
      <c r="G43" s="2" t="s">
        <v>66</v>
      </c>
      <c r="H43" s="8" t="s">
        <v>387</v>
      </c>
      <c r="I43" s="2" t="s">
        <v>30</v>
      </c>
      <c r="J43" s="2" t="s">
        <v>31</v>
      </c>
      <c r="K43" s="2">
        <v>109128.0</v>
      </c>
      <c r="L43" s="2">
        <v>470.0</v>
      </c>
      <c r="M43" s="2">
        <v>38487.0</v>
      </c>
      <c r="N43" s="2">
        <v>90615.0</v>
      </c>
      <c r="O43" s="2">
        <v>3.0</v>
      </c>
      <c r="P43" s="3">
        <v>5153.117204</v>
      </c>
      <c r="Q43" s="7" t="str">
        <f>VLOOKUP(A43,'New Data'!A:E,2,FALSE)</f>
        <v>Male</v>
      </c>
      <c r="R43" s="7">
        <f>VLOOKUP(A43,'New Data'!A:E,3,FALSE)</f>
        <v>57</v>
      </c>
      <c r="S43" s="7" t="str">
        <f>VLOOKUP(A43,'New Data'!A:E,4,FALSE)</f>
        <v>Rhode Island</v>
      </c>
      <c r="T43" s="9">
        <f>VLOOKUP(A43,'New Data'!A:E,5,FALSE)</f>
        <v>45383</v>
      </c>
      <c r="U43" s="10">
        <f t="shared" si="4"/>
        <v>1717.705735</v>
      </c>
      <c r="V43" s="11">
        <f t="shared" si="5"/>
        <v>0.004306868998</v>
      </c>
      <c r="W43" s="12">
        <f t="shared" si="6"/>
        <v>10.96407916</v>
      </c>
      <c r="X43" s="10">
        <f t="shared" si="7"/>
        <v>47.22085261</v>
      </c>
      <c r="Y43" s="11">
        <f t="shared" si="8"/>
        <v>0.006382978723</v>
      </c>
    </row>
    <row r="44">
      <c r="A44" s="7" t="str">
        <f t="shared" si="1"/>
        <v>CLEKY2878M</v>
      </c>
      <c r="B44" s="2" t="s">
        <v>2221</v>
      </c>
      <c r="C44" s="2" t="s">
        <v>2222</v>
      </c>
      <c r="D44" s="7" t="str">
        <f t="shared" si="2"/>
        <v>320x50 </v>
      </c>
      <c r="E44" s="7">
        <f t="shared" si="3"/>
        <v>16000</v>
      </c>
      <c r="F44" s="2" t="s">
        <v>2223</v>
      </c>
      <c r="G44" s="2" t="s">
        <v>36</v>
      </c>
      <c r="H44" s="8" t="s">
        <v>2224</v>
      </c>
      <c r="I44" s="2" t="s">
        <v>48</v>
      </c>
      <c r="J44" s="2" t="s">
        <v>31</v>
      </c>
      <c r="K44" s="2">
        <v>13466.0</v>
      </c>
      <c r="L44" s="2">
        <v>150.0</v>
      </c>
      <c r="M44" s="2">
        <v>8684.0</v>
      </c>
      <c r="N44" s="2">
        <v>11766.0</v>
      </c>
      <c r="O44" s="2">
        <v>1.0</v>
      </c>
      <c r="P44" s="3">
        <v>1527.176274</v>
      </c>
      <c r="Q44" s="7" t="str">
        <f>VLOOKUP(A44,'New Data'!A:E,2,FALSE)</f>
        <v>Female</v>
      </c>
      <c r="R44" s="7">
        <f>VLOOKUP(A44,'New Data'!A:E,3,FALSE)</f>
        <v>22</v>
      </c>
      <c r="S44" s="7" t="str">
        <f>VLOOKUP(A44,'New Data'!A:E,4,FALSE)</f>
        <v>West Virginia</v>
      </c>
      <c r="T44" s="9">
        <f>VLOOKUP(A44,'New Data'!A:E,5,FALSE)</f>
        <v>45491</v>
      </c>
      <c r="U44" s="10">
        <f t="shared" si="4"/>
        <v>1527.176274</v>
      </c>
      <c r="V44" s="11">
        <f t="shared" si="5"/>
        <v>0.01113916531</v>
      </c>
      <c r="W44" s="12">
        <f t="shared" si="6"/>
        <v>10.18117516</v>
      </c>
      <c r="X44" s="10">
        <f t="shared" si="7"/>
        <v>113.4097931</v>
      </c>
      <c r="Y44" s="11">
        <f t="shared" si="8"/>
        <v>0.006666666667</v>
      </c>
    </row>
    <row r="45">
      <c r="A45" s="7" t="str">
        <f t="shared" si="1"/>
        <v>WFYQL7703Z</v>
      </c>
      <c r="B45" s="2" t="s">
        <v>2218</v>
      </c>
      <c r="C45" s="2" t="s">
        <v>2219</v>
      </c>
      <c r="D45" s="7" t="str">
        <f t="shared" si="2"/>
        <v>300x250 </v>
      </c>
      <c r="E45" s="7">
        <f t="shared" si="3"/>
        <v>75000</v>
      </c>
      <c r="F45" s="2" t="s">
        <v>2220</v>
      </c>
      <c r="G45" s="2" t="s">
        <v>66</v>
      </c>
      <c r="H45" s="8" t="s">
        <v>726</v>
      </c>
      <c r="I45" s="2" t="s">
        <v>71</v>
      </c>
      <c r="J45" s="2" t="s">
        <v>31</v>
      </c>
      <c r="K45" s="2">
        <v>210096.0</v>
      </c>
      <c r="L45" s="2">
        <v>590.0</v>
      </c>
      <c r="M45" s="2">
        <v>90928.0</v>
      </c>
      <c r="N45" s="2">
        <v>184823.0</v>
      </c>
      <c r="O45" s="2">
        <v>4.0</v>
      </c>
      <c r="P45" s="3">
        <v>2027.431388</v>
      </c>
      <c r="Q45" s="7" t="str">
        <f>VLOOKUP(A45,'New Data'!A:E,2,FALSE)</f>
        <v>Male</v>
      </c>
      <c r="R45" s="7">
        <f>VLOOKUP(A45,'New Data'!A:E,3,FALSE)</f>
        <v>51</v>
      </c>
      <c r="S45" s="7" t="str">
        <f>VLOOKUP(A45,'New Data'!A:E,4,FALSE)</f>
        <v>North Dakota</v>
      </c>
      <c r="T45" s="9">
        <f>VLOOKUP(A45,'New Data'!A:E,5,FALSE)</f>
        <v>45338</v>
      </c>
      <c r="U45" s="10">
        <f t="shared" si="4"/>
        <v>506.857847</v>
      </c>
      <c r="V45" s="11">
        <f t="shared" si="5"/>
        <v>0.002808240043</v>
      </c>
      <c r="W45" s="12">
        <f t="shared" si="6"/>
        <v>3.436324386</v>
      </c>
      <c r="X45" s="10">
        <f t="shared" si="7"/>
        <v>9.650023742</v>
      </c>
      <c r="Y45" s="11">
        <f t="shared" si="8"/>
        <v>0.006779661017</v>
      </c>
    </row>
    <row r="46">
      <c r="A46" s="7" t="str">
        <f t="shared" si="1"/>
        <v>AFMSM7834H</v>
      </c>
      <c r="B46" s="2" t="s">
        <v>2215</v>
      </c>
      <c r="C46" s="2" t="s">
        <v>2216</v>
      </c>
      <c r="D46" s="7" t="str">
        <f t="shared" si="2"/>
        <v>320x50 </v>
      </c>
      <c r="E46" s="7">
        <f t="shared" si="3"/>
        <v>16000</v>
      </c>
      <c r="F46" s="2" t="s">
        <v>2217</v>
      </c>
      <c r="G46" s="2" t="s">
        <v>66</v>
      </c>
      <c r="H46" s="8" t="s">
        <v>387</v>
      </c>
      <c r="I46" s="2" t="s">
        <v>62</v>
      </c>
      <c r="J46" s="2" t="s">
        <v>31</v>
      </c>
      <c r="K46" s="2">
        <v>1601933.0</v>
      </c>
      <c r="L46" s="2">
        <v>4265.0</v>
      </c>
      <c r="M46" s="2">
        <v>1135085.0</v>
      </c>
      <c r="N46" s="2">
        <v>1487426.0</v>
      </c>
      <c r="O46" s="2">
        <v>29.0</v>
      </c>
      <c r="P46" s="3">
        <v>6785.70979</v>
      </c>
      <c r="Q46" s="7" t="str">
        <f>VLOOKUP(A46,'New Data'!A:E,2,FALSE)</f>
        <v>Male</v>
      </c>
      <c r="R46" s="7">
        <f>VLOOKUP(A46,'New Data'!A:E,3,FALSE)</f>
        <v>59</v>
      </c>
      <c r="S46" s="7" t="str">
        <f>VLOOKUP(A46,'New Data'!A:E,4,FALSE)</f>
        <v>Montana</v>
      </c>
      <c r="T46" s="9">
        <f>VLOOKUP(A46,'New Data'!A:E,5,FALSE)</f>
        <v>45487</v>
      </c>
      <c r="U46" s="10">
        <f t="shared" si="4"/>
        <v>233.9899928</v>
      </c>
      <c r="V46" s="11">
        <f t="shared" si="5"/>
        <v>0.002662408478</v>
      </c>
      <c r="W46" s="12">
        <f t="shared" si="6"/>
        <v>1.591022225</v>
      </c>
      <c r="X46" s="10">
        <f t="shared" si="7"/>
        <v>4.23595106</v>
      </c>
      <c r="Y46" s="11">
        <f t="shared" si="8"/>
        <v>0.006799531067</v>
      </c>
    </row>
    <row r="47">
      <c r="A47" s="7" t="str">
        <f t="shared" si="1"/>
        <v>GKJGA3143R</v>
      </c>
      <c r="B47" s="2" t="s">
        <v>2212</v>
      </c>
      <c r="C47" s="2" t="s">
        <v>2213</v>
      </c>
      <c r="D47" s="7" t="str">
        <f t="shared" si="2"/>
        <v>300x250 </v>
      </c>
      <c r="E47" s="7">
        <f t="shared" si="3"/>
        <v>75000</v>
      </c>
      <c r="F47" s="2" t="s">
        <v>2214</v>
      </c>
      <c r="G47" s="2" t="s">
        <v>41</v>
      </c>
      <c r="H47" s="8" t="s">
        <v>387</v>
      </c>
      <c r="I47" s="2" t="s">
        <v>30</v>
      </c>
      <c r="J47" s="2" t="s">
        <v>31</v>
      </c>
      <c r="K47" s="2">
        <v>321263.0</v>
      </c>
      <c r="L47" s="2">
        <v>852.0</v>
      </c>
      <c r="M47" s="2">
        <v>172887.0</v>
      </c>
      <c r="N47" s="2">
        <v>263424.0</v>
      </c>
      <c r="O47" s="2">
        <v>6.0</v>
      </c>
      <c r="P47" s="3">
        <v>1576.051434</v>
      </c>
      <c r="Q47" s="7" t="str">
        <f>VLOOKUP(A47,'New Data'!A:E,2,FALSE)</f>
        <v>Female</v>
      </c>
      <c r="R47" s="7">
        <f>VLOOKUP(A47,'New Data'!A:E,3,FALSE)</f>
        <v>62</v>
      </c>
      <c r="S47" s="7" t="str">
        <f>VLOOKUP(A47,'New Data'!A:E,4,FALSE)</f>
        <v>Illinois</v>
      </c>
      <c r="T47" s="9">
        <f>VLOOKUP(A47,'New Data'!A:E,5,FALSE)</f>
        <v>45112</v>
      </c>
      <c r="U47" s="10">
        <f t="shared" si="4"/>
        <v>262.675239</v>
      </c>
      <c r="V47" s="11">
        <f t="shared" si="5"/>
        <v>0.002652032758</v>
      </c>
      <c r="W47" s="12">
        <f t="shared" si="6"/>
        <v>1.849825627</v>
      </c>
      <c r="X47" s="10">
        <f t="shared" si="7"/>
        <v>4.905798159</v>
      </c>
      <c r="Y47" s="11">
        <f t="shared" si="8"/>
        <v>0.007042253521</v>
      </c>
    </row>
    <row r="48">
      <c r="A48" s="7" t="str">
        <f t="shared" si="1"/>
        <v>QUAZP4763Z</v>
      </c>
      <c r="B48" s="2" t="s">
        <v>2209</v>
      </c>
      <c r="C48" s="2" t="s">
        <v>2210</v>
      </c>
      <c r="D48" s="7" t="str">
        <f t="shared" si="2"/>
        <v>300x250 </v>
      </c>
      <c r="E48" s="7">
        <f t="shared" si="3"/>
        <v>75000</v>
      </c>
      <c r="F48" s="2" t="s">
        <v>2211</v>
      </c>
      <c r="G48" s="2" t="s">
        <v>28</v>
      </c>
      <c r="H48" s="8" t="s">
        <v>326</v>
      </c>
      <c r="I48" s="2" t="s">
        <v>30</v>
      </c>
      <c r="J48" s="2" t="s">
        <v>31</v>
      </c>
      <c r="K48" s="2">
        <v>756687.0</v>
      </c>
      <c r="L48" s="2">
        <v>1984.0</v>
      </c>
      <c r="M48" s="2">
        <v>442979.0</v>
      </c>
      <c r="N48" s="2">
        <v>611813.0</v>
      </c>
      <c r="O48" s="2">
        <v>14.0</v>
      </c>
      <c r="P48" s="3">
        <v>2452.997504</v>
      </c>
      <c r="Q48" s="7" t="str">
        <f>VLOOKUP(A48,'New Data'!A:E,2,FALSE)</f>
        <v>Male</v>
      </c>
      <c r="R48" s="7">
        <f>VLOOKUP(A48,'New Data'!A:E,3,FALSE)</f>
        <v>30</v>
      </c>
      <c r="S48" s="7" t="str">
        <f>VLOOKUP(A48,'New Data'!A:E,4,FALSE)</f>
        <v>Massachusetts</v>
      </c>
      <c r="T48" s="9">
        <f>VLOOKUP(A48,'New Data'!A:E,5,FALSE)</f>
        <v>45127</v>
      </c>
      <c r="U48" s="10">
        <f t="shared" si="4"/>
        <v>175.2141074</v>
      </c>
      <c r="V48" s="11">
        <f t="shared" si="5"/>
        <v>0.002621955974</v>
      </c>
      <c r="W48" s="12">
        <f t="shared" si="6"/>
        <v>1.236389871</v>
      </c>
      <c r="X48" s="10">
        <f t="shared" si="7"/>
        <v>3.241759808</v>
      </c>
      <c r="Y48" s="11">
        <f t="shared" si="8"/>
        <v>0.007056451613</v>
      </c>
    </row>
    <row r="49">
      <c r="A49" s="7" t="str">
        <f t="shared" si="1"/>
        <v>WFYQL7703Z</v>
      </c>
      <c r="B49" s="2" t="s">
        <v>2207</v>
      </c>
      <c r="C49" s="2" t="s">
        <v>2208</v>
      </c>
      <c r="D49" s="7" t="str">
        <f t="shared" si="2"/>
        <v>320x50 </v>
      </c>
      <c r="E49" s="7">
        <f t="shared" si="3"/>
        <v>16000</v>
      </c>
      <c r="F49" s="2" t="s">
        <v>1677</v>
      </c>
      <c r="G49" s="2" t="s">
        <v>66</v>
      </c>
      <c r="H49" s="8" t="s">
        <v>449</v>
      </c>
      <c r="I49" s="2" t="s">
        <v>30</v>
      </c>
      <c r="J49" s="2" t="s">
        <v>31</v>
      </c>
      <c r="K49" s="2">
        <v>571090.0</v>
      </c>
      <c r="L49" s="2">
        <v>1541.0</v>
      </c>
      <c r="M49" s="2">
        <v>246243.0</v>
      </c>
      <c r="N49" s="2">
        <v>532325.0</v>
      </c>
      <c r="O49" s="2">
        <v>11.0</v>
      </c>
      <c r="P49" s="3">
        <v>4733.618783</v>
      </c>
      <c r="Q49" s="7" t="str">
        <f>VLOOKUP(A49,'New Data'!A:E,2,FALSE)</f>
        <v>Male</v>
      </c>
      <c r="R49" s="7">
        <f>VLOOKUP(A49,'New Data'!A:E,3,FALSE)</f>
        <v>51</v>
      </c>
      <c r="S49" s="7" t="str">
        <f>VLOOKUP(A49,'New Data'!A:E,4,FALSE)</f>
        <v>North Dakota</v>
      </c>
      <c r="T49" s="9">
        <f>VLOOKUP(A49,'New Data'!A:E,5,FALSE)</f>
        <v>45338</v>
      </c>
      <c r="U49" s="10">
        <f t="shared" si="4"/>
        <v>430.3289803</v>
      </c>
      <c r="V49" s="11">
        <f t="shared" si="5"/>
        <v>0.002698348772</v>
      </c>
      <c r="W49" s="12">
        <f t="shared" si="6"/>
        <v>3.071783766</v>
      </c>
      <c r="X49" s="10">
        <f t="shared" si="7"/>
        <v>8.288743951</v>
      </c>
      <c r="Y49" s="11">
        <f t="shared" si="8"/>
        <v>0.007138221934</v>
      </c>
    </row>
    <row r="50">
      <c r="A50" s="7" t="str">
        <f t="shared" si="1"/>
        <v>IWBMW6853J</v>
      </c>
      <c r="B50" s="2" t="s">
        <v>2204</v>
      </c>
      <c r="C50" s="2" t="s">
        <v>2205</v>
      </c>
      <c r="D50" s="7" t="str">
        <f t="shared" si="2"/>
        <v>300x250 </v>
      </c>
      <c r="E50" s="7">
        <f t="shared" si="3"/>
        <v>75000</v>
      </c>
      <c r="F50" s="2" t="s">
        <v>2206</v>
      </c>
      <c r="G50" s="2" t="s">
        <v>36</v>
      </c>
      <c r="H50" s="8" t="s">
        <v>110</v>
      </c>
      <c r="I50" s="2" t="s">
        <v>30</v>
      </c>
      <c r="J50" s="2" t="s">
        <v>43</v>
      </c>
      <c r="K50" s="2">
        <v>50517.0</v>
      </c>
      <c r="L50" s="2">
        <v>270.0</v>
      </c>
      <c r="M50" s="2">
        <v>17179.0</v>
      </c>
      <c r="N50" s="2">
        <v>48389.0</v>
      </c>
      <c r="O50" s="2">
        <v>2.0</v>
      </c>
      <c r="P50" s="3">
        <v>1718.471077</v>
      </c>
      <c r="Q50" s="7" t="str">
        <f>VLOOKUP(A50,'New Data'!A:E,2,FALSE)</f>
        <v>Male</v>
      </c>
      <c r="R50" s="7">
        <f>VLOOKUP(A50,'New Data'!A:E,3,FALSE)</f>
        <v>59</v>
      </c>
      <c r="S50" s="7" t="str">
        <f>VLOOKUP(A50,'New Data'!A:E,4,FALSE)</f>
        <v>North Carolina</v>
      </c>
      <c r="T50" s="9">
        <f>VLOOKUP(A50,'New Data'!A:E,5,FALSE)</f>
        <v>44951</v>
      </c>
      <c r="U50" s="10">
        <f t="shared" si="4"/>
        <v>859.2355385</v>
      </c>
      <c r="V50" s="11">
        <f t="shared" si="5"/>
        <v>0.005344735436</v>
      </c>
      <c r="W50" s="12">
        <f t="shared" si="6"/>
        <v>6.364707693</v>
      </c>
      <c r="X50" s="10">
        <f t="shared" si="7"/>
        <v>34.01767874</v>
      </c>
      <c r="Y50" s="11">
        <f t="shared" si="8"/>
        <v>0.007407407407</v>
      </c>
    </row>
    <row r="51">
      <c r="A51" s="7" t="str">
        <f t="shared" si="1"/>
        <v>TQOZR1674Z</v>
      </c>
      <c r="B51" s="2" t="s">
        <v>2201</v>
      </c>
      <c r="C51" s="2" t="s">
        <v>2202</v>
      </c>
      <c r="D51" s="7" t="str">
        <f t="shared" si="2"/>
        <v>320x50 </v>
      </c>
      <c r="E51" s="7">
        <f t="shared" si="3"/>
        <v>16000</v>
      </c>
      <c r="F51" s="2" t="s">
        <v>2203</v>
      </c>
      <c r="G51" s="2" t="s">
        <v>66</v>
      </c>
      <c r="H51" s="8" t="s">
        <v>871</v>
      </c>
      <c r="I51" s="2" t="s">
        <v>30</v>
      </c>
      <c r="J51" s="2" t="s">
        <v>31</v>
      </c>
      <c r="K51" s="2">
        <v>654902.0</v>
      </c>
      <c r="L51" s="2">
        <v>1874.0</v>
      </c>
      <c r="M51" s="2">
        <v>40733.0</v>
      </c>
      <c r="N51" s="2">
        <v>477114.0</v>
      </c>
      <c r="O51" s="2">
        <v>14.0</v>
      </c>
      <c r="P51" s="3">
        <v>3178.610315</v>
      </c>
      <c r="Q51" s="7" t="str">
        <f>VLOOKUP(A51,'New Data'!A:E,2,FALSE)</f>
        <v>Female</v>
      </c>
      <c r="R51" s="7">
        <f>VLOOKUP(A51,'New Data'!A:E,3,FALSE)</f>
        <v>46</v>
      </c>
      <c r="S51" s="7" t="str">
        <f>VLOOKUP(A51,'New Data'!A:E,4,FALSE)</f>
        <v>Nevada</v>
      </c>
      <c r="T51" s="9">
        <f>VLOOKUP(A51,'New Data'!A:E,5,FALSE)</f>
        <v>45077</v>
      </c>
      <c r="U51" s="10">
        <f t="shared" si="4"/>
        <v>227.0435939</v>
      </c>
      <c r="V51" s="11">
        <f t="shared" si="5"/>
        <v>0.002861496835</v>
      </c>
      <c r="W51" s="12">
        <f t="shared" si="6"/>
        <v>1.696163455</v>
      </c>
      <c r="X51" s="10">
        <f t="shared" si="7"/>
        <v>4.853566358</v>
      </c>
      <c r="Y51" s="11">
        <f t="shared" si="8"/>
        <v>0.007470651014</v>
      </c>
    </row>
    <row r="52">
      <c r="A52" s="7" t="str">
        <f t="shared" si="1"/>
        <v>SFQJF8708G</v>
      </c>
      <c r="B52" s="2" t="s">
        <v>2198</v>
      </c>
      <c r="C52" s="2" t="s">
        <v>2199</v>
      </c>
      <c r="D52" s="7" t="str">
        <f t="shared" si="2"/>
        <v>300x50 </v>
      </c>
      <c r="E52" s="7">
        <f t="shared" si="3"/>
        <v>15000</v>
      </c>
      <c r="F52" s="2" t="s">
        <v>2200</v>
      </c>
      <c r="G52" s="2" t="s">
        <v>28</v>
      </c>
      <c r="H52" s="8" t="s">
        <v>426</v>
      </c>
      <c r="I52" s="2" t="s">
        <v>62</v>
      </c>
      <c r="J52" s="2" t="s">
        <v>31</v>
      </c>
      <c r="K52" s="2">
        <v>46190.0</v>
      </c>
      <c r="L52" s="2">
        <v>130.0</v>
      </c>
      <c r="M52" s="2">
        <v>8618.0</v>
      </c>
      <c r="N52" s="2">
        <v>41618.0</v>
      </c>
      <c r="O52" s="2">
        <v>1.0</v>
      </c>
      <c r="P52" s="3">
        <v>5464.109817</v>
      </c>
      <c r="Q52" s="7" t="str">
        <f>VLOOKUP(A52,'New Data'!A:E,2,FALSE)</f>
        <v>Male</v>
      </c>
      <c r="R52" s="7">
        <f>VLOOKUP(A52,'New Data'!A:E,3,FALSE)</f>
        <v>20</v>
      </c>
      <c r="S52" s="7" t="str">
        <f>VLOOKUP(A52,'New Data'!A:E,4,FALSE)</f>
        <v>Oklahoma</v>
      </c>
      <c r="T52" s="9">
        <f>VLOOKUP(A52,'New Data'!A:E,5,FALSE)</f>
        <v>45090</v>
      </c>
      <c r="U52" s="10">
        <f t="shared" si="4"/>
        <v>5464.109817</v>
      </c>
      <c r="V52" s="11">
        <f t="shared" si="5"/>
        <v>0.002814462005</v>
      </c>
      <c r="W52" s="12">
        <f t="shared" si="6"/>
        <v>42.03161398</v>
      </c>
      <c r="X52" s="10">
        <f t="shared" si="7"/>
        <v>118.2963805</v>
      </c>
      <c r="Y52" s="11">
        <f t="shared" si="8"/>
        <v>0.007692307692</v>
      </c>
    </row>
    <row r="53">
      <c r="A53" s="7" t="str">
        <f t="shared" si="1"/>
        <v>PJSYV2809B</v>
      </c>
      <c r="B53" s="2" t="s">
        <v>2195</v>
      </c>
      <c r="C53" s="2" t="s">
        <v>2196</v>
      </c>
      <c r="D53" s="7" t="str">
        <f t="shared" si="2"/>
        <v>300x250 </v>
      </c>
      <c r="E53" s="7">
        <f t="shared" si="3"/>
        <v>75000</v>
      </c>
      <c r="F53" s="2" t="s">
        <v>2197</v>
      </c>
      <c r="G53" s="2" t="s">
        <v>41</v>
      </c>
      <c r="H53" s="8" t="s">
        <v>449</v>
      </c>
      <c r="I53" s="2" t="s">
        <v>30</v>
      </c>
      <c r="J53" s="2" t="s">
        <v>43</v>
      </c>
      <c r="K53" s="2">
        <v>598460.0</v>
      </c>
      <c r="L53" s="2">
        <v>1654.0</v>
      </c>
      <c r="M53" s="2">
        <v>201153.0</v>
      </c>
      <c r="N53" s="2">
        <v>557263.0</v>
      </c>
      <c r="O53" s="2">
        <v>13.0</v>
      </c>
      <c r="P53" s="3">
        <v>1689.744507</v>
      </c>
      <c r="Q53" s="7" t="str">
        <f>VLOOKUP(A53,'New Data'!A:E,2,FALSE)</f>
        <v>Female</v>
      </c>
      <c r="R53" s="7">
        <f>VLOOKUP(A53,'New Data'!A:E,3,FALSE)</f>
        <v>34</v>
      </c>
      <c r="S53" s="7" t="str">
        <f>VLOOKUP(A53,'New Data'!A:E,4,FALSE)</f>
        <v>Illinois</v>
      </c>
      <c r="T53" s="9">
        <f>VLOOKUP(A53,'New Data'!A:E,5,FALSE)</f>
        <v>45271</v>
      </c>
      <c r="U53" s="10">
        <f t="shared" si="4"/>
        <v>129.9803467</v>
      </c>
      <c r="V53" s="11">
        <f t="shared" si="5"/>
        <v>0.002763760318</v>
      </c>
      <c r="W53" s="12">
        <f t="shared" si="6"/>
        <v>1.021610947</v>
      </c>
      <c r="X53" s="10">
        <f t="shared" si="7"/>
        <v>2.823487797</v>
      </c>
      <c r="Y53" s="11">
        <f t="shared" si="8"/>
        <v>0.007859733978</v>
      </c>
    </row>
    <row r="54">
      <c r="A54" s="7" t="str">
        <f t="shared" si="1"/>
        <v>HAAET5600P</v>
      </c>
      <c r="B54" s="2" t="s">
        <v>2192</v>
      </c>
      <c r="C54" s="2" t="s">
        <v>2193</v>
      </c>
      <c r="D54" s="7" t="str">
        <f t="shared" si="2"/>
        <v>300x250 </v>
      </c>
      <c r="E54" s="7">
        <f t="shared" si="3"/>
        <v>75000</v>
      </c>
      <c r="F54" s="2" t="s">
        <v>2194</v>
      </c>
      <c r="G54" s="2" t="s">
        <v>28</v>
      </c>
      <c r="H54" s="8" t="s">
        <v>387</v>
      </c>
      <c r="I54" s="2" t="s">
        <v>30</v>
      </c>
      <c r="J54" s="2" t="s">
        <v>31</v>
      </c>
      <c r="K54" s="2">
        <v>311753.0</v>
      </c>
      <c r="L54" s="2">
        <v>763.0</v>
      </c>
      <c r="M54" s="2">
        <v>170122.0</v>
      </c>
      <c r="N54" s="2">
        <v>256841.0</v>
      </c>
      <c r="O54" s="2">
        <v>6.0</v>
      </c>
      <c r="P54" s="3">
        <v>1543.612655</v>
      </c>
      <c r="Q54" s="7" t="str">
        <f>VLOOKUP(A54,'New Data'!A:E,2,FALSE)</f>
        <v>Female</v>
      </c>
      <c r="R54" s="7">
        <f>VLOOKUP(A54,'New Data'!A:E,3,FALSE)</f>
        <v>58</v>
      </c>
      <c r="S54" s="7" t="str">
        <f>VLOOKUP(A54,'New Data'!A:E,4,FALSE)</f>
        <v>North Dakota</v>
      </c>
      <c r="T54" s="9">
        <f>VLOOKUP(A54,'New Data'!A:E,5,FALSE)</f>
        <v>44960</v>
      </c>
      <c r="U54" s="10">
        <f t="shared" si="4"/>
        <v>257.2687758</v>
      </c>
      <c r="V54" s="11">
        <f t="shared" si="5"/>
        <v>0.002447450385</v>
      </c>
      <c r="W54" s="12">
        <f t="shared" si="6"/>
        <v>2.023083427</v>
      </c>
      <c r="X54" s="10">
        <f t="shared" si="7"/>
        <v>4.951396314</v>
      </c>
      <c r="Y54" s="11">
        <f t="shared" si="8"/>
        <v>0.007863695937</v>
      </c>
    </row>
    <row r="55">
      <c r="A55" s="7" t="str">
        <f t="shared" si="1"/>
        <v>NWLOJ3636X</v>
      </c>
      <c r="B55" s="2" t="s">
        <v>2189</v>
      </c>
      <c r="C55" s="2" t="s">
        <v>2190</v>
      </c>
      <c r="D55" s="7" t="str">
        <f t="shared" si="2"/>
        <v>320x50 </v>
      </c>
      <c r="E55" s="7">
        <f t="shared" si="3"/>
        <v>16000</v>
      </c>
      <c r="F55" s="2" t="s">
        <v>2191</v>
      </c>
      <c r="G55" s="2" t="s">
        <v>36</v>
      </c>
      <c r="H55" s="8" t="s">
        <v>449</v>
      </c>
      <c r="I55" s="2" t="s">
        <v>1562</v>
      </c>
      <c r="J55" s="2" t="s">
        <v>31</v>
      </c>
      <c r="K55" s="2">
        <v>760502.0</v>
      </c>
      <c r="L55" s="2">
        <v>2140.0</v>
      </c>
      <c r="M55" s="2">
        <v>326721.0</v>
      </c>
      <c r="N55" s="2">
        <v>700814.0</v>
      </c>
      <c r="O55" s="2">
        <v>17.0</v>
      </c>
      <c r="P55" s="3">
        <v>5179.041532</v>
      </c>
      <c r="Q55" s="7" t="str">
        <f>VLOOKUP(A55,'New Data'!A:E,2,FALSE)</f>
        <v>Female</v>
      </c>
      <c r="R55" s="7">
        <f>VLOOKUP(A55,'New Data'!A:E,3,FALSE)</f>
        <v>63</v>
      </c>
      <c r="S55" s="7" t="str">
        <f>VLOOKUP(A55,'New Data'!A:E,4,FALSE)</f>
        <v>Texas</v>
      </c>
      <c r="T55" s="9">
        <f>VLOOKUP(A55,'New Data'!A:E,5,FALSE)</f>
        <v>45407</v>
      </c>
      <c r="U55" s="10">
        <f t="shared" si="4"/>
        <v>304.6495019</v>
      </c>
      <c r="V55" s="11">
        <f t="shared" si="5"/>
        <v>0.002813930798</v>
      </c>
      <c r="W55" s="12">
        <f t="shared" si="6"/>
        <v>2.420112865</v>
      </c>
      <c r="X55" s="10">
        <f t="shared" si="7"/>
        <v>6.810030127</v>
      </c>
      <c r="Y55" s="11">
        <f t="shared" si="8"/>
        <v>0.007943925234</v>
      </c>
    </row>
    <row r="56">
      <c r="A56" s="7" t="str">
        <f t="shared" si="1"/>
        <v>RGSQC0136Q</v>
      </c>
      <c r="B56" s="2" t="s">
        <v>2186</v>
      </c>
      <c r="C56" s="2" t="s">
        <v>2187</v>
      </c>
      <c r="D56" s="7" t="str">
        <f t="shared" si="2"/>
        <v>300x250 </v>
      </c>
      <c r="E56" s="7">
        <f t="shared" si="3"/>
        <v>75000</v>
      </c>
      <c r="F56" s="2" t="s">
        <v>2188</v>
      </c>
      <c r="G56" s="2" t="s">
        <v>41</v>
      </c>
      <c r="H56" s="8" t="s">
        <v>871</v>
      </c>
      <c r="I56" s="2" t="s">
        <v>71</v>
      </c>
      <c r="J56" s="2" t="s">
        <v>31</v>
      </c>
      <c r="K56" s="2">
        <v>1109184.0</v>
      </c>
      <c r="L56" s="2">
        <v>3142.0</v>
      </c>
      <c r="M56" s="2">
        <v>83035.0</v>
      </c>
      <c r="N56" s="2">
        <v>782482.0</v>
      </c>
      <c r="O56" s="2">
        <v>25.0</v>
      </c>
      <c r="P56" s="3">
        <v>7490.860779</v>
      </c>
      <c r="Q56" s="7" t="str">
        <f>VLOOKUP(A56,'New Data'!A:E,2,FALSE)</f>
        <v>Female</v>
      </c>
      <c r="R56" s="7">
        <f>VLOOKUP(A56,'New Data'!A:E,3,FALSE)</f>
        <v>47</v>
      </c>
      <c r="S56" s="7" t="str">
        <f>VLOOKUP(A56,'New Data'!A:E,4,FALSE)</f>
        <v>Illinois</v>
      </c>
      <c r="T56" s="9">
        <f>VLOOKUP(A56,'New Data'!A:E,5,FALSE)</f>
        <v>45448</v>
      </c>
      <c r="U56" s="10">
        <f t="shared" si="4"/>
        <v>299.6344312</v>
      </c>
      <c r="V56" s="11">
        <f t="shared" si="5"/>
        <v>0.002832713058</v>
      </c>
      <c r="W56" s="12">
        <f t="shared" si="6"/>
        <v>2.384105913</v>
      </c>
      <c r="X56" s="10">
        <f t="shared" si="7"/>
        <v>6.753487951</v>
      </c>
      <c r="Y56" s="11">
        <f t="shared" si="8"/>
        <v>0.007956715468</v>
      </c>
    </row>
    <row r="57">
      <c r="A57" s="7" t="str">
        <f t="shared" si="1"/>
        <v>PCCZU6150E</v>
      </c>
      <c r="B57" s="2" t="s">
        <v>2183</v>
      </c>
      <c r="C57" s="2" t="s">
        <v>2184</v>
      </c>
      <c r="D57" s="7" t="str">
        <f t="shared" si="2"/>
        <v>320x50 </v>
      </c>
      <c r="E57" s="7">
        <f t="shared" si="3"/>
        <v>16000</v>
      </c>
      <c r="F57" s="2" t="s">
        <v>2185</v>
      </c>
      <c r="G57" s="2" t="s">
        <v>28</v>
      </c>
      <c r="H57" s="8" t="s">
        <v>387</v>
      </c>
      <c r="I57" s="2" t="s">
        <v>212</v>
      </c>
      <c r="J57" s="2" t="s">
        <v>31</v>
      </c>
      <c r="K57" s="2">
        <v>3196231.0</v>
      </c>
      <c r="L57" s="2">
        <v>8745.0</v>
      </c>
      <c r="M57" s="2">
        <v>2013324.0</v>
      </c>
      <c r="N57" s="2">
        <v>2669103.0</v>
      </c>
      <c r="O57" s="2">
        <v>70.0</v>
      </c>
      <c r="P57" s="3">
        <v>5756.271172</v>
      </c>
      <c r="Q57" s="7" t="str">
        <f>VLOOKUP(A57,'New Data'!A:E,2,FALSE)</f>
        <v>Male</v>
      </c>
      <c r="R57" s="7">
        <f>VLOOKUP(A57,'New Data'!A:E,3,FALSE)</f>
        <v>65</v>
      </c>
      <c r="S57" s="7" t="str">
        <f>VLOOKUP(A57,'New Data'!A:E,4,FALSE)</f>
        <v>New York</v>
      </c>
      <c r="T57" s="9">
        <f>VLOOKUP(A57,'New Data'!A:E,5,FALSE)</f>
        <v>45361</v>
      </c>
      <c r="U57" s="10">
        <f t="shared" si="4"/>
        <v>82.23244531</v>
      </c>
      <c r="V57" s="11">
        <f t="shared" si="5"/>
        <v>0.002736035036</v>
      </c>
      <c r="W57" s="12">
        <f t="shared" si="6"/>
        <v>0.6582356972</v>
      </c>
      <c r="X57" s="10">
        <f t="shared" si="7"/>
        <v>1.80095593</v>
      </c>
      <c r="Y57" s="11">
        <f t="shared" si="8"/>
        <v>0.008004574042</v>
      </c>
    </row>
    <row r="58">
      <c r="A58" s="7" t="str">
        <f t="shared" si="1"/>
        <v>RBDGI2191H</v>
      </c>
      <c r="B58" s="2" t="s">
        <v>2180</v>
      </c>
      <c r="C58" s="2" t="s">
        <v>2181</v>
      </c>
      <c r="D58" s="7" t="str">
        <f t="shared" si="2"/>
        <v>320x50 </v>
      </c>
      <c r="E58" s="7">
        <f t="shared" si="3"/>
        <v>16000</v>
      </c>
      <c r="F58" s="2" t="s">
        <v>2182</v>
      </c>
      <c r="G58" s="2" t="s">
        <v>28</v>
      </c>
      <c r="H58" s="8" t="s">
        <v>871</v>
      </c>
      <c r="I58" s="2" t="s">
        <v>89</v>
      </c>
      <c r="J58" s="2" t="s">
        <v>31</v>
      </c>
      <c r="K58" s="2">
        <v>194833.0</v>
      </c>
      <c r="L58" s="2">
        <v>499.0</v>
      </c>
      <c r="M58" s="2">
        <v>29091.0</v>
      </c>
      <c r="N58" s="2">
        <v>143813.0</v>
      </c>
      <c r="O58" s="2">
        <v>4.0</v>
      </c>
      <c r="P58" s="3">
        <v>1586.314519</v>
      </c>
      <c r="Q58" s="7" t="str">
        <f>VLOOKUP(A58,'New Data'!A:E,2,FALSE)</f>
        <v>Female</v>
      </c>
      <c r="R58" s="7">
        <f>VLOOKUP(A58,'New Data'!A:E,3,FALSE)</f>
        <v>45</v>
      </c>
      <c r="S58" s="7" t="str">
        <f>VLOOKUP(A58,'New Data'!A:E,4,FALSE)</f>
        <v>Connecticut</v>
      </c>
      <c r="T58" s="9">
        <f>VLOOKUP(A58,'New Data'!A:E,5,FALSE)</f>
        <v>45400</v>
      </c>
      <c r="U58" s="10">
        <f t="shared" si="4"/>
        <v>396.5786298</v>
      </c>
      <c r="V58" s="11">
        <f t="shared" si="5"/>
        <v>0.002561167769</v>
      </c>
      <c r="W58" s="12">
        <f t="shared" si="6"/>
        <v>3.178987012</v>
      </c>
      <c r="X58" s="10">
        <f t="shared" si="7"/>
        <v>8.141919074</v>
      </c>
      <c r="Y58" s="11">
        <f t="shared" si="8"/>
        <v>0.008016032064</v>
      </c>
    </row>
    <row r="59">
      <c r="A59" s="7" t="str">
        <f t="shared" si="1"/>
        <v>NPHUV3051S</v>
      </c>
      <c r="B59" s="2" t="s">
        <v>2177</v>
      </c>
      <c r="C59" s="2" t="s">
        <v>2178</v>
      </c>
      <c r="D59" s="7" t="str">
        <f t="shared" si="2"/>
        <v>300x250 </v>
      </c>
      <c r="E59" s="7">
        <f t="shared" si="3"/>
        <v>75000</v>
      </c>
      <c r="F59" s="2" t="s">
        <v>2179</v>
      </c>
      <c r="G59" s="2" t="s">
        <v>28</v>
      </c>
      <c r="H59" s="8" t="s">
        <v>29</v>
      </c>
      <c r="I59" s="2" t="s">
        <v>1562</v>
      </c>
      <c r="J59" s="2" t="s">
        <v>31</v>
      </c>
      <c r="K59" s="2">
        <v>229908.0</v>
      </c>
      <c r="L59" s="2">
        <v>489.0</v>
      </c>
      <c r="M59" s="2">
        <v>98259.0</v>
      </c>
      <c r="N59" s="2">
        <v>212073.0</v>
      </c>
      <c r="O59" s="2">
        <v>4.0</v>
      </c>
      <c r="P59" s="3">
        <v>1464.348944</v>
      </c>
      <c r="Q59" s="7" t="str">
        <f>VLOOKUP(A59,'New Data'!A:E,2,FALSE)</f>
        <v>Female</v>
      </c>
      <c r="R59" s="7">
        <f>VLOOKUP(A59,'New Data'!A:E,3,FALSE)</f>
        <v>52</v>
      </c>
      <c r="S59" s="7" t="str">
        <f>VLOOKUP(A59,'New Data'!A:E,4,FALSE)</f>
        <v>North Carolina</v>
      </c>
      <c r="T59" s="9">
        <f>VLOOKUP(A59,'New Data'!A:E,5,FALSE)</f>
        <v>45235</v>
      </c>
      <c r="U59" s="10">
        <f t="shared" si="4"/>
        <v>366.087236</v>
      </c>
      <c r="V59" s="11">
        <f t="shared" si="5"/>
        <v>0.002126937732</v>
      </c>
      <c r="W59" s="12">
        <f t="shared" si="6"/>
        <v>2.994578618</v>
      </c>
      <c r="X59" s="10">
        <f t="shared" si="7"/>
        <v>6.369282252</v>
      </c>
      <c r="Y59" s="11">
        <f t="shared" si="8"/>
        <v>0.0081799591</v>
      </c>
    </row>
    <row r="60">
      <c r="A60" s="7" t="str">
        <f t="shared" si="1"/>
        <v>YJOWE1578J</v>
      </c>
      <c r="B60" s="2" t="s">
        <v>2174</v>
      </c>
      <c r="C60" s="2" t="s">
        <v>2175</v>
      </c>
      <c r="D60" s="7" t="str">
        <f t="shared" si="2"/>
        <v>320x50 </v>
      </c>
      <c r="E60" s="7">
        <f t="shared" si="3"/>
        <v>16000</v>
      </c>
      <c r="F60" s="2" t="s">
        <v>2176</v>
      </c>
      <c r="G60" s="2" t="s">
        <v>41</v>
      </c>
      <c r="H60" s="8" t="s">
        <v>263</v>
      </c>
      <c r="I60" s="2" t="s">
        <v>30</v>
      </c>
      <c r="J60" s="2" t="s">
        <v>31</v>
      </c>
      <c r="K60" s="2">
        <v>198754.0</v>
      </c>
      <c r="L60" s="2">
        <v>480.0</v>
      </c>
      <c r="M60" s="2">
        <v>137649.0</v>
      </c>
      <c r="N60" s="2">
        <v>178415.0</v>
      </c>
      <c r="O60" s="2">
        <v>4.0</v>
      </c>
      <c r="P60" s="3">
        <v>1803.081497</v>
      </c>
      <c r="Q60" s="7" t="str">
        <f>VLOOKUP(A60,'New Data'!A:E,2,FALSE)</f>
        <v>Male</v>
      </c>
      <c r="R60" s="7">
        <f>VLOOKUP(A60,'New Data'!A:E,3,FALSE)</f>
        <v>20</v>
      </c>
      <c r="S60" s="7" t="str">
        <f>VLOOKUP(A60,'New Data'!A:E,4,FALSE)</f>
        <v>Colorado</v>
      </c>
      <c r="T60" s="9">
        <f>VLOOKUP(A60,'New Data'!A:E,5,FALSE)</f>
        <v>44984</v>
      </c>
      <c r="U60" s="10">
        <f t="shared" si="4"/>
        <v>450.7703743</v>
      </c>
      <c r="V60" s="11">
        <f t="shared" si="5"/>
        <v>0.002415045735</v>
      </c>
      <c r="W60" s="12">
        <f t="shared" si="6"/>
        <v>3.756419785</v>
      </c>
      <c r="X60" s="10">
        <f t="shared" si="7"/>
        <v>9.071925581</v>
      </c>
      <c r="Y60" s="11">
        <f t="shared" si="8"/>
        <v>0.008333333333</v>
      </c>
    </row>
    <row r="61">
      <c r="A61" s="7" t="str">
        <f t="shared" si="1"/>
        <v>HLWQP6959X</v>
      </c>
      <c r="B61" s="2" t="s">
        <v>2171</v>
      </c>
      <c r="C61" s="2" t="s">
        <v>2172</v>
      </c>
      <c r="D61" s="7" t="str">
        <f t="shared" si="2"/>
        <v>320x50 </v>
      </c>
      <c r="E61" s="7">
        <f t="shared" si="3"/>
        <v>16000</v>
      </c>
      <c r="F61" s="2" t="s">
        <v>2173</v>
      </c>
      <c r="G61" s="2" t="s">
        <v>28</v>
      </c>
      <c r="H61" s="8" t="s">
        <v>387</v>
      </c>
      <c r="I61" s="2" t="s">
        <v>30</v>
      </c>
      <c r="J61" s="2" t="s">
        <v>31</v>
      </c>
      <c r="K61" s="2">
        <v>999915.0</v>
      </c>
      <c r="L61" s="2">
        <v>2748.0</v>
      </c>
      <c r="M61" s="2">
        <v>618816.0</v>
      </c>
      <c r="N61" s="2">
        <v>829942.0</v>
      </c>
      <c r="O61" s="2">
        <v>23.0</v>
      </c>
      <c r="P61" s="3">
        <v>7879.316787</v>
      </c>
      <c r="Q61" s="7" t="str">
        <f>VLOOKUP(A61,'New Data'!A:E,2,FALSE)</f>
        <v>Male</v>
      </c>
      <c r="R61" s="7">
        <f>VLOOKUP(A61,'New Data'!A:E,3,FALSE)</f>
        <v>37</v>
      </c>
      <c r="S61" s="7" t="str">
        <f>VLOOKUP(A61,'New Data'!A:E,4,FALSE)</f>
        <v>Vermont</v>
      </c>
      <c r="T61" s="9">
        <f>VLOOKUP(A61,'New Data'!A:E,5,FALSE)</f>
        <v>44932</v>
      </c>
      <c r="U61" s="10">
        <f t="shared" si="4"/>
        <v>342.5789907</v>
      </c>
      <c r="V61" s="11">
        <f t="shared" si="5"/>
        <v>0.0027482336</v>
      </c>
      <c r="W61" s="12">
        <f t="shared" si="6"/>
        <v>2.867291407</v>
      </c>
      <c r="X61" s="10">
        <f t="shared" si="7"/>
        <v>7.879986586</v>
      </c>
      <c r="Y61" s="11">
        <f t="shared" si="8"/>
        <v>0.008369723435</v>
      </c>
    </row>
    <row r="62">
      <c r="A62" s="7" t="str">
        <f t="shared" si="1"/>
        <v>YIFKL6363U</v>
      </c>
      <c r="B62" s="2" t="s">
        <v>2169</v>
      </c>
      <c r="C62" s="2" t="s">
        <v>2170</v>
      </c>
      <c r="D62" s="7" t="str">
        <f t="shared" si="2"/>
        <v>300x250 </v>
      </c>
      <c r="E62" s="7">
        <f t="shared" si="3"/>
        <v>75000</v>
      </c>
      <c r="F62" s="2" t="s">
        <v>46</v>
      </c>
      <c r="G62" s="2" t="s">
        <v>36</v>
      </c>
      <c r="H62" s="8" t="s">
        <v>181</v>
      </c>
      <c r="I62" s="2" t="s">
        <v>30</v>
      </c>
      <c r="J62" s="2" t="s">
        <v>31</v>
      </c>
      <c r="K62" s="2">
        <v>766674.0</v>
      </c>
      <c r="L62" s="2">
        <v>1984.0</v>
      </c>
      <c r="M62" s="2">
        <v>344201.0</v>
      </c>
      <c r="N62" s="2">
        <v>720606.0</v>
      </c>
      <c r="O62" s="2">
        <v>17.0</v>
      </c>
      <c r="P62" s="3">
        <v>5816.234619</v>
      </c>
      <c r="Q62" s="7" t="str">
        <f>VLOOKUP(A62,'New Data'!A:E,2,FALSE)</f>
        <v>Female</v>
      </c>
      <c r="R62" s="7">
        <f>VLOOKUP(A62,'New Data'!A:E,3,FALSE)</f>
        <v>40</v>
      </c>
      <c r="S62" s="7" t="str">
        <f>VLOOKUP(A62,'New Data'!A:E,4,FALSE)</f>
        <v>Michigan</v>
      </c>
      <c r="T62" s="9">
        <f>VLOOKUP(A62,'New Data'!A:E,5,FALSE)</f>
        <v>45145</v>
      </c>
      <c r="U62" s="10">
        <f t="shared" si="4"/>
        <v>342.1314482</v>
      </c>
      <c r="V62" s="11">
        <f t="shared" si="5"/>
        <v>0.002587801334</v>
      </c>
      <c r="W62" s="12">
        <f t="shared" si="6"/>
        <v>2.931569868</v>
      </c>
      <c r="X62" s="10">
        <f t="shared" si="7"/>
        <v>7.586320417</v>
      </c>
      <c r="Y62" s="11">
        <f t="shared" si="8"/>
        <v>0.008568548387</v>
      </c>
    </row>
    <row r="63">
      <c r="A63" s="7" t="str">
        <f t="shared" si="1"/>
        <v>ZXLIT6695R</v>
      </c>
      <c r="B63" s="2" t="s">
        <v>2166</v>
      </c>
      <c r="C63" s="2" t="s">
        <v>2167</v>
      </c>
      <c r="D63" s="7" t="str">
        <f t="shared" si="2"/>
        <v>320x50 </v>
      </c>
      <c r="E63" s="7">
        <f t="shared" si="3"/>
        <v>16000</v>
      </c>
      <c r="F63" s="2" t="s">
        <v>2168</v>
      </c>
      <c r="G63" s="2" t="s">
        <v>28</v>
      </c>
      <c r="H63" s="8" t="s">
        <v>468</v>
      </c>
      <c r="I63" s="2" t="s">
        <v>30</v>
      </c>
      <c r="J63" s="2" t="s">
        <v>31</v>
      </c>
      <c r="K63" s="2">
        <v>81567.0</v>
      </c>
      <c r="L63" s="2">
        <v>440.0</v>
      </c>
      <c r="M63" s="2">
        <v>53264.0</v>
      </c>
      <c r="N63" s="2">
        <v>68123.0</v>
      </c>
      <c r="O63" s="2">
        <v>4.0</v>
      </c>
      <c r="P63" s="3">
        <v>6392.471955</v>
      </c>
      <c r="Q63" s="7" t="str">
        <f>VLOOKUP(A63,'New Data'!A:E,2,FALSE)</f>
        <v>Female</v>
      </c>
      <c r="R63" s="7">
        <f>VLOOKUP(A63,'New Data'!A:E,3,FALSE)</f>
        <v>61</v>
      </c>
      <c r="S63" s="7" t="str">
        <f>VLOOKUP(A63,'New Data'!A:E,4,FALSE)</f>
        <v>Arizona</v>
      </c>
      <c r="T63" s="9">
        <f>VLOOKUP(A63,'New Data'!A:E,5,FALSE)</f>
        <v>45510</v>
      </c>
      <c r="U63" s="10">
        <f t="shared" si="4"/>
        <v>1598.117989</v>
      </c>
      <c r="V63" s="11">
        <f t="shared" si="5"/>
        <v>0.005394338397</v>
      </c>
      <c r="W63" s="12">
        <f t="shared" si="6"/>
        <v>14.52834535</v>
      </c>
      <c r="X63" s="10">
        <f t="shared" si="7"/>
        <v>78.37081117</v>
      </c>
      <c r="Y63" s="11">
        <f t="shared" si="8"/>
        <v>0.009090909091</v>
      </c>
    </row>
    <row r="64">
      <c r="A64" s="7" t="str">
        <f t="shared" si="1"/>
        <v>NMZNE4238Q</v>
      </c>
      <c r="B64" s="2" t="s">
        <v>2163</v>
      </c>
      <c r="C64" s="2" t="s">
        <v>2164</v>
      </c>
      <c r="D64" s="7" t="str">
        <f t="shared" si="2"/>
        <v>320x50 </v>
      </c>
      <c r="E64" s="7">
        <f t="shared" si="3"/>
        <v>16000</v>
      </c>
      <c r="F64" s="2" t="s">
        <v>2165</v>
      </c>
      <c r="G64" s="2" t="s">
        <v>66</v>
      </c>
      <c r="H64" s="8" t="s">
        <v>871</v>
      </c>
      <c r="I64" s="2" t="s">
        <v>62</v>
      </c>
      <c r="J64" s="2" t="s">
        <v>31</v>
      </c>
      <c r="K64" s="2">
        <v>686858.0</v>
      </c>
      <c r="L64" s="2">
        <v>2085.0</v>
      </c>
      <c r="M64" s="2">
        <v>81956.0</v>
      </c>
      <c r="N64" s="2">
        <v>624118.0</v>
      </c>
      <c r="O64" s="2">
        <v>19.0</v>
      </c>
      <c r="P64" s="3">
        <v>7467.081487</v>
      </c>
      <c r="Q64" s="7" t="str">
        <f>VLOOKUP(A64,'New Data'!A:E,2,FALSE)</f>
        <v>Female</v>
      </c>
      <c r="R64" s="7">
        <f>VLOOKUP(A64,'New Data'!A:E,3,FALSE)</f>
        <v>62</v>
      </c>
      <c r="S64" s="7" t="str">
        <f>VLOOKUP(A64,'New Data'!A:E,4,FALSE)</f>
        <v>Kentucky</v>
      </c>
      <c r="T64" s="9">
        <f>VLOOKUP(A64,'New Data'!A:E,5,FALSE)</f>
        <v>45195</v>
      </c>
      <c r="U64" s="10">
        <f t="shared" si="4"/>
        <v>393.0042888</v>
      </c>
      <c r="V64" s="11">
        <f t="shared" si="5"/>
        <v>0.003035561936</v>
      </c>
      <c r="W64" s="12">
        <f t="shared" si="6"/>
        <v>3.581334047</v>
      </c>
      <c r="X64" s="10">
        <f t="shared" si="7"/>
        <v>10.87136131</v>
      </c>
      <c r="Y64" s="11">
        <f t="shared" si="8"/>
        <v>0.009112709832</v>
      </c>
    </row>
    <row r="65">
      <c r="A65" s="7" t="str">
        <f t="shared" si="1"/>
        <v>JUAJZ1179L</v>
      </c>
      <c r="B65" s="2" t="s">
        <v>2160</v>
      </c>
      <c r="C65" s="2" t="s">
        <v>2161</v>
      </c>
      <c r="D65" s="7" t="str">
        <f t="shared" si="2"/>
        <v>300x250 </v>
      </c>
      <c r="E65" s="7">
        <f t="shared" si="3"/>
        <v>75000</v>
      </c>
      <c r="F65" s="2" t="s">
        <v>2162</v>
      </c>
      <c r="G65" s="2" t="s">
        <v>36</v>
      </c>
      <c r="H65" s="8" t="s">
        <v>207</v>
      </c>
      <c r="I65" s="2" t="s">
        <v>30</v>
      </c>
      <c r="J65" s="2" t="s">
        <v>31</v>
      </c>
      <c r="K65" s="2">
        <v>141157.0</v>
      </c>
      <c r="L65" s="2">
        <v>420.0</v>
      </c>
      <c r="M65" s="2">
        <v>8280.0</v>
      </c>
      <c r="N65" s="2">
        <v>107935.0</v>
      </c>
      <c r="O65" s="2">
        <v>4.0</v>
      </c>
      <c r="P65" s="3">
        <v>1631.782949</v>
      </c>
      <c r="Q65" s="7" t="str">
        <f>VLOOKUP(A65,'New Data'!A:E,2,FALSE)</f>
        <v>Male</v>
      </c>
      <c r="R65" s="7">
        <f>VLOOKUP(A65,'New Data'!A:E,3,FALSE)</f>
        <v>56</v>
      </c>
      <c r="S65" s="7" t="str">
        <f>VLOOKUP(A65,'New Data'!A:E,4,FALSE)</f>
        <v>Pennsylvania</v>
      </c>
      <c r="T65" s="9">
        <f>VLOOKUP(A65,'New Data'!A:E,5,FALSE)</f>
        <v>45302</v>
      </c>
      <c r="U65" s="10">
        <f t="shared" si="4"/>
        <v>407.9457373</v>
      </c>
      <c r="V65" s="11">
        <f t="shared" si="5"/>
        <v>0.002975410359</v>
      </c>
      <c r="W65" s="12">
        <f t="shared" si="6"/>
        <v>3.885197498</v>
      </c>
      <c r="X65" s="10">
        <f t="shared" si="7"/>
        <v>11.56005688</v>
      </c>
      <c r="Y65" s="11">
        <f t="shared" si="8"/>
        <v>0.009523809524</v>
      </c>
    </row>
    <row r="66">
      <c r="A66" s="7" t="str">
        <f t="shared" si="1"/>
        <v>WHTMD7367W</v>
      </c>
      <c r="B66" s="2" t="s">
        <v>2157</v>
      </c>
      <c r="C66" s="2" t="s">
        <v>2158</v>
      </c>
      <c r="D66" s="7" t="str">
        <f t="shared" si="2"/>
        <v>300x250 </v>
      </c>
      <c r="E66" s="7">
        <f t="shared" si="3"/>
        <v>75000</v>
      </c>
      <c r="F66" s="2" t="s">
        <v>2159</v>
      </c>
      <c r="G66" s="2" t="s">
        <v>41</v>
      </c>
      <c r="H66" s="8" t="s">
        <v>871</v>
      </c>
      <c r="I66" s="2" t="s">
        <v>89</v>
      </c>
      <c r="J66" s="2" t="s">
        <v>31</v>
      </c>
      <c r="K66" s="2">
        <v>197192.0</v>
      </c>
      <c r="L66" s="2">
        <v>519.0</v>
      </c>
      <c r="M66" s="2">
        <v>80623.0</v>
      </c>
      <c r="N66" s="2">
        <v>181763.0</v>
      </c>
      <c r="O66" s="2">
        <v>5.0</v>
      </c>
      <c r="P66" s="3">
        <v>1584.731757</v>
      </c>
      <c r="Q66" s="7" t="str">
        <f>VLOOKUP(A66,'New Data'!A:E,2,FALSE)</f>
        <v>Male</v>
      </c>
      <c r="R66" s="7">
        <f>VLOOKUP(A66,'New Data'!A:E,3,FALSE)</f>
        <v>20</v>
      </c>
      <c r="S66" s="7" t="str">
        <f>VLOOKUP(A66,'New Data'!A:E,4,FALSE)</f>
        <v>Illinois</v>
      </c>
      <c r="T66" s="9">
        <f>VLOOKUP(A66,'New Data'!A:E,5,FALSE)</f>
        <v>45555</v>
      </c>
      <c r="U66" s="10">
        <f t="shared" si="4"/>
        <v>316.9463514</v>
      </c>
      <c r="V66" s="11">
        <f t="shared" si="5"/>
        <v>0.002631952615</v>
      </c>
      <c r="W66" s="12">
        <f t="shared" si="6"/>
        <v>3.053433058</v>
      </c>
      <c r="X66" s="10">
        <f t="shared" si="7"/>
        <v>8.03649112</v>
      </c>
      <c r="Y66" s="11">
        <f t="shared" si="8"/>
        <v>0.009633911368</v>
      </c>
    </row>
    <row r="67">
      <c r="A67" s="7" t="str">
        <f t="shared" si="1"/>
        <v>SXGTG5116S</v>
      </c>
      <c r="B67" s="2" t="s">
        <v>2154</v>
      </c>
      <c r="C67" s="2" t="s">
        <v>2155</v>
      </c>
      <c r="D67" s="7" t="str">
        <f t="shared" si="2"/>
        <v>320x50 </v>
      </c>
      <c r="E67" s="7">
        <f t="shared" si="3"/>
        <v>16000</v>
      </c>
      <c r="F67" s="2" t="s">
        <v>2156</v>
      </c>
      <c r="G67" s="2" t="s">
        <v>36</v>
      </c>
      <c r="H67" s="8" t="s">
        <v>449</v>
      </c>
      <c r="I67" s="2" t="s">
        <v>135</v>
      </c>
      <c r="J67" s="2" t="s">
        <v>31</v>
      </c>
      <c r="K67" s="2">
        <v>446774.0</v>
      </c>
      <c r="L67" s="2">
        <v>1245.0</v>
      </c>
      <c r="M67" s="2">
        <v>163786.0</v>
      </c>
      <c r="N67" s="2">
        <v>374116.0</v>
      </c>
      <c r="O67" s="2">
        <v>12.0</v>
      </c>
      <c r="P67" s="3">
        <v>7248.231612</v>
      </c>
      <c r="Q67" s="7" t="str">
        <f>VLOOKUP(A67,'New Data'!A:E,2,FALSE)</f>
        <v>Female</v>
      </c>
      <c r="R67" s="7">
        <f>VLOOKUP(A67,'New Data'!A:E,3,FALSE)</f>
        <v>64</v>
      </c>
      <c r="S67" s="7" t="str">
        <f>VLOOKUP(A67,'New Data'!A:E,4,FALSE)</f>
        <v>Virginia</v>
      </c>
      <c r="T67" s="9">
        <f>VLOOKUP(A67,'New Data'!A:E,5,FALSE)</f>
        <v>45403</v>
      </c>
      <c r="U67" s="10">
        <f t="shared" si="4"/>
        <v>604.019301</v>
      </c>
      <c r="V67" s="11">
        <f t="shared" si="5"/>
        <v>0.002786643806</v>
      </c>
      <c r="W67" s="12">
        <f t="shared" si="6"/>
        <v>5.821872781</v>
      </c>
      <c r="X67" s="10">
        <f t="shared" si="7"/>
        <v>16.22348573</v>
      </c>
      <c r="Y67" s="11">
        <f t="shared" si="8"/>
        <v>0.009638554217</v>
      </c>
    </row>
    <row r="68">
      <c r="A68" s="7" t="str">
        <f t="shared" si="1"/>
        <v>OMUVE7654C</v>
      </c>
      <c r="B68" s="2" t="s">
        <v>2152</v>
      </c>
      <c r="C68" s="2" t="s">
        <v>2153</v>
      </c>
      <c r="D68" s="7" t="str">
        <f t="shared" si="2"/>
        <v>300x50 </v>
      </c>
      <c r="E68" s="7">
        <f t="shared" si="3"/>
        <v>15000</v>
      </c>
      <c r="F68" s="2" t="s">
        <v>350</v>
      </c>
      <c r="G68" s="2" t="s">
        <v>28</v>
      </c>
      <c r="H68" s="8" t="s">
        <v>2018</v>
      </c>
      <c r="I68" s="2" t="s">
        <v>30</v>
      </c>
      <c r="J68" s="2" t="s">
        <v>31</v>
      </c>
      <c r="K68" s="2">
        <v>89744.0</v>
      </c>
      <c r="L68" s="2">
        <v>311.0</v>
      </c>
      <c r="M68" s="2">
        <v>48786.0</v>
      </c>
      <c r="N68" s="2">
        <v>85900.0</v>
      </c>
      <c r="O68" s="2">
        <v>3.0</v>
      </c>
      <c r="P68" s="3">
        <v>6369.811226</v>
      </c>
      <c r="Q68" s="7" t="str">
        <f>VLOOKUP(A68,'New Data'!A:E,2,FALSE)</f>
        <v>Female</v>
      </c>
      <c r="R68" s="7">
        <f>VLOOKUP(A68,'New Data'!A:E,3,FALSE)</f>
        <v>27</v>
      </c>
      <c r="S68" s="7" t="str">
        <f>VLOOKUP(A68,'New Data'!A:E,4,FALSE)</f>
        <v>Montana</v>
      </c>
      <c r="T68" s="9">
        <f>VLOOKUP(A68,'New Data'!A:E,5,FALSE)</f>
        <v>45106</v>
      </c>
      <c r="U68" s="10">
        <f t="shared" si="4"/>
        <v>2123.270409</v>
      </c>
      <c r="V68" s="11">
        <f t="shared" si="5"/>
        <v>0.00346541273</v>
      </c>
      <c r="W68" s="12">
        <f t="shared" si="6"/>
        <v>20.48170812</v>
      </c>
      <c r="X68" s="10">
        <f t="shared" si="7"/>
        <v>70.97757205</v>
      </c>
      <c r="Y68" s="11">
        <f t="shared" si="8"/>
        <v>0.009646302251</v>
      </c>
    </row>
    <row r="69">
      <c r="A69" s="7" t="str">
        <f t="shared" si="1"/>
        <v>WOAJS6397Q</v>
      </c>
      <c r="B69" s="2" t="s">
        <v>2149</v>
      </c>
      <c r="C69" s="2" t="s">
        <v>2150</v>
      </c>
      <c r="D69" s="7" t="str">
        <f t="shared" si="2"/>
        <v>300x250 </v>
      </c>
      <c r="E69" s="7">
        <f t="shared" si="3"/>
        <v>75000</v>
      </c>
      <c r="F69" s="2" t="s">
        <v>448</v>
      </c>
      <c r="G69" s="2" t="s">
        <v>36</v>
      </c>
      <c r="H69" s="8" t="s">
        <v>2151</v>
      </c>
      <c r="I69" s="2" t="s">
        <v>30</v>
      </c>
      <c r="J69" s="2" t="s">
        <v>31</v>
      </c>
      <c r="K69" s="2">
        <v>13183.0</v>
      </c>
      <c r="L69" s="2">
        <v>100.0</v>
      </c>
      <c r="M69" s="2">
        <v>4337.0</v>
      </c>
      <c r="N69" s="2">
        <v>10596.0</v>
      </c>
      <c r="O69" s="2">
        <v>1.0</v>
      </c>
      <c r="P69" s="3">
        <v>2430.243664</v>
      </c>
      <c r="Q69" s="7" t="str">
        <f>VLOOKUP(A69,'New Data'!A:E,2,FALSE)</f>
        <v>Male</v>
      </c>
      <c r="R69" s="7">
        <f>VLOOKUP(A69,'New Data'!A:E,3,FALSE)</f>
        <v>57</v>
      </c>
      <c r="S69" s="7" t="str">
        <f>VLOOKUP(A69,'New Data'!A:E,4,FALSE)</f>
        <v>Rhode Island</v>
      </c>
      <c r="T69" s="9">
        <f>VLOOKUP(A69,'New Data'!A:E,5,FALSE)</f>
        <v>45383</v>
      </c>
      <c r="U69" s="10">
        <f t="shared" si="4"/>
        <v>2430.243664</v>
      </c>
      <c r="V69" s="11">
        <f t="shared" si="5"/>
        <v>0.007585526815</v>
      </c>
      <c r="W69" s="12">
        <f t="shared" si="6"/>
        <v>24.30243664</v>
      </c>
      <c r="X69" s="10">
        <f t="shared" si="7"/>
        <v>184.3467848</v>
      </c>
      <c r="Y69" s="11">
        <f t="shared" si="8"/>
        <v>0.01</v>
      </c>
    </row>
    <row r="70">
      <c r="A70" s="7" t="str">
        <f t="shared" si="1"/>
        <v>IXAMN5010X</v>
      </c>
      <c r="B70" s="2" t="s">
        <v>2146</v>
      </c>
      <c r="C70" s="2" t="s">
        <v>2147</v>
      </c>
      <c r="D70" s="7" t="str">
        <f t="shared" si="2"/>
        <v>300x250 </v>
      </c>
      <c r="E70" s="7">
        <f t="shared" si="3"/>
        <v>75000</v>
      </c>
      <c r="F70" s="2" t="s">
        <v>2148</v>
      </c>
      <c r="G70" s="2" t="s">
        <v>36</v>
      </c>
      <c r="H70" s="8" t="s">
        <v>157</v>
      </c>
      <c r="I70" s="2" t="s">
        <v>30</v>
      </c>
      <c r="J70" s="2" t="s">
        <v>31</v>
      </c>
      <c r="K70" s="2">
        <v>106392.0</v>
      </c>
      <c r="L70" s="2">
        <v>299.0</v>
      </c>
      <c r="M70" s="2">
        <v>39599.0</v>
      </c>
      <c r="N70" s="2">
        <v>94941.0</v>
      </c>
      <c r="O70" s="2">
        <v>3.0</v>
      </c>
      <c r="P70" s="3">
        <v>6542.612428</v>
      </c>
      <c r="Q70" s="7" t="str">
        <f>VLOOKUP(A70,'New Data'!A:E,2,FALSE)</f>
        <v>Female</v>
      </c>
      <c r="R70" s="7">
        <f>VLOOKUP(A70,'New Data'!A:E,3,FALSE)</f>
        <v>30</v>
      </c>
      <c r="S70" s="7" t="str">
        <f>VLOOKUP(A70,'New Data'!A:E,4,FALSE)</f>
        <v>Kansas</v>
      </c>
      <c r="T70" s="9">
        <f>VLOOKUP(A70,'New Data'!A:E,5,FALSE)</f>
        <v>45493</v>
      </c>
      <c r="U70" s="10">
        <f t="shared" si="4"/>
        <v>2180.870809</v>
      </c>
      <c r="V70" s="11">
        <f t="shared" si="5"/>
        <v>0.002810361681</v>
      </c>
      <c r="W70" s="12">
        <f t="shared" si="6"/>
        <v>21.88164692</v>
      </c>
      <c r="X70" s="10">
        <f t="shared" si="7"/>
        <v>61.49534202</v>
      </c>
      <c r="Y70" s="11">
        <f t="shared" si="8"/>
        <v>0.01003344482</v>
      </c>
    </row>
    <row r="71">
      <c r="A71" s="7" t="str">
        <f t="shared" si="1"/>
        <v>VGRYB1953J</v>
      </c>
      <c r="B71" s="2" t="s">
        <v>2143</v>
      </c>
      <c r="C71" s="2" t="s">
        <v>2144</v>
      </c>
      <c r="D71" s="7" t="str">
        <f t="shared" si="2"/>
        <v>300x250 </v>
      </c>
      <c r="E71" s="7">
        <f t="shared" si="3"/>
        <v>75000</v>
      </c>
      <c r="F71" s="2" t="s">
        <v>2145</v>
      </c>
      <c r="G71" s="2" t="s">
        <v>36</v>
      </c>
      <c r="H71" s="8" t="s">
        <v>375</v>
      </c>
      <c r="I71" s="2" t="s">
        <v>62</v>
      </c>
      <c r="J71" s="2" t="s">
        <v>43</v>
      </c>
      <c r="K71" s="2">
        <v>73567.0</v>
      </c>
      <c r="L71" s="2">
        <v>197.0</v>
      </c>
      <c r="M71" s="2">
        <v>28800.0</v>
      </c>
      <c r="N71" s="2">
        <v>68566.0</v>
      </c>
      <c r="O71" s="2">
        <v>2.0</v>
      </c>
      <c r="P71" s="3">
        <v>1567.366071</v>
      </c>
      <c r="Q71" s="7" t="str">
        <f>VLOOKUP(A71,'New Data'!A:E,2,FALSE)</f>
        <v>Female</v>
      </c>
      <c r="R71" s="7">
        <f>VLOOKUP(A71,'New Data'!A:E,3,FALSE)</f>
        <v>43</v>
      </c>
      <c r="S71" s="7" t="str">
        <f>VLOOKUP(A71,'New Data'!A:E,4,FALSE)</f>
        <v>Arkansas</v>
      </c>
      <c r="T71" s="9">
        <f>VLOOKUP(A71,'New Data'!A:E,5,FALSE)</f>
        <v>45131</v>
      </c>
      <c r="U71" s="10">
        <f t="shared" si="4"/>
        <v>783.6830355</v>
      </c>
      <c r="V71" s="11">
        <f t="shared" si="5"/>
        <v>0.002677831093</v>
      </c>
      <c r="W71" s="12">
        <f t="shared" si="6"/>
        <v>7.956172949</v>
      </c>
      <c r="X71" s="10">
        <f t="shared" si="7"/>
        <v>21.3052873</v>
      </c>
      <c r="Y71" s="11">
        <f t="shared" si="8"/>
        <v>0.01015228426</v>
      </c>
    </row>
    <row r="72">
      <c r="A72" s="7" t="str">
        <f t="shared" si="1"/>
        <v>MBXJL8921H</v>
      </c>
      <c r="B72" s="2" t="s">
        <v>2140</v>
      </c>
      <c r="C72" s="2" t="s">
        <v>2141</v>
      </c>
      <c r="D72" s="7" t="str">
        <f t="shared" si="2"/>
        <v>300x250 </v>
      </c>
      <c r="E72" s="7">
        <f t="shared" si="3"/>
        <v>75000</v>
      </c>
      <c r="F72" s="2" t="s">
        <v>2142</v>
      </c>
      <c r="G72" s="2" t="s">
        <v>28</v>
      </c>
      <c r="H72" s="8" t="s">
        <v>387</v>
      </c>
      <c r="I72" s="2" t="s">
        <v>71</v>
      </c>
      <c r="J72" s="2" t="s">
        <v>31</v>
      </c>
      <c r="K72" s="2">
        <v>177632.0</v>
      </c>
      <c r="L72" s="2">
        <v>485.0</v>
      </c>
      <c r="M72" s="2">
        <v>70865.0</v>
      </c>
      <c r="N72" s="2">
        <v>95871.0</v>
      </c>
      <c r="O72" s="2">
        <v>5.0</v>
      </c>
      <c r="P72" s="3">
        <v>1483.384404</v>
      </c>
      <c r="Q72" s="7" t="str">
        <f>VLOOKUP(A72,'New Data'!A:E,2,FALSE)</f>
        <v>Female</v>
      </c>
      <c r="R72" s="7">
        <f>VLOOKUP(A72,'New Data'!A:E,3,FALSE)</f>
        <v>45</v>
      </c>
      <c r="S72" s="7" t="str">
        <f>VLOOKUP(A72,'New Data'!A:E,4,FALSE)</f>
        <v>Texas</v>
      </c>
      <c r="T72" s="9">
        <f>VLOOKUP(A72,'New Data'!A:E,5,FALSE)</f>
        <v>45101</v>
      </c>
      <c r="U72" s="10">
        <f t="shared" si="4"/>
        <v>296.6768808</v>
      </c>
      <c r="V72" s="11">
        <f t="shared" si="5"/>
        <v>0.002730363898</v>
      </c>
      <c r="W72" s="12">
        <f t="shared" si="6"/>
        <v>3.058524544</v>
      </c>
      <c r="X72" s="10">
        <f t="shared" si="7"/>
        <v>8.350884998</v>
      </c>
      <c r="Y72" s="11">
        <f t="shared" si="8"/>
        <v>0.01030927835</v>
      </c>
    </row>
    <row r="73">
      <c r="A73" s="7" t="str">
        <f t="shared" si="1"/>
        <v>FTBPT7921O</v>
      </c>
      <c r="B73" s="2" t="s">
        <v>2137</v>
      </c>
      <c r="C73" s="2" t="s">
        <v>2138</v>
      </c>
      <c r="D73" s="7" t="str">
        <f t="shared" si="2"/>
        <v>300x250 </v>
      </c>
      <c r="E73" s="7">
        <f t="shared" si="3"/>
        <v>75000</v>
      </c>
      <c r="F73" s="2" t="s">
        <v>2139</v>
      </c>
      <c r="G73" s="2" t="s">
        <v>28</v>
      </c>
      <c r="H73" s="8" t="s">
        <v>263</v>
      </c>
      <c r="I73" s="2" t="s">
        <v>30</v>
      </c>
      <c r="J73" s="2" t="s">
        <v>31</v>
      </c>
      <c r="K73" s="2">
        <v>224359.0</v>
      </c>
      <c r="L73" s="2">
        <v>480.0</v>
      </c>
      <c r="M73" s="2">
        <v>163149.0</v>
      </c>
      <c r="N73" s="2">
        <v>200859.0</v>
      </c>
      <c r="O73" s="2">
        <v>5.0</v>
      </c>
      <c r="P73" s="3">
        <v>4196.936777</v>
      </c>
      <c r="Q73" s="7" t="str">
        <f>VLOOKUP(A73,'New Data'!A:E,2,FALSE)</f>
        <v>Male</v>
      </c>
      <c r="R73" s="7">
        <f>VLOOKUP(A73,'New Data'!A:E,3,FALSE)</f>
        <v>30</v>
      </c>
      <c r="S73" s="7" t="str">
        <f>VLOOKUP(A73,'New Data'!A:E,4,FALSE)</f>
        <v>California</v>
      </c>
      <c r="T73" s="9">
        <f>VLOOKUP(A73,'New Data'!A:E,5,FALSE)</f>
        <v>45204</v>
      </c>
      <c r="U73" s="10">
        <f t="shared" si="4"/>
        <v>839.3873554</v>
      </c>
      <c r="V73" s="11">
        <f t="shared" si="5"/>
        <v>0.002139428327</v>
      </c>
      <c r="W73" s="12">
        <f t="shared" si="6"/>
        <v>8.743618285</v>
      </c>
      <c r="X73" s="10">
        <f t="shared" si="7"/>
        <v>18.70634464</v>
      </c>
      <c r="Y73" s="11">
        <f t="shared" si="8"/>
        <v>0.01041666667</v>
      </c>
    </row>
    <row r="74">
      <c r="A74" s="7" t="str">
        <f t="shared" si="1"/>
        <v>XLDQB0289S</v>
      </c>
      <c r="B74" s="2" t="s">
        <v>2135</v>
      </c>
      <c r="C74" s="2" t="s">
        <v>2136</v>
      </c>
      <c r="D74" s="7" t="str">
        <f t="shared" si="2"/>
        <v>300x250 </v>
      </c>
      <c r="E74" s="7">
        <f t="shared" si="3"/>
        <v>75000</v>
      </c>
      <c r="F74" s="2" t="s">
        <v>1332</v>
      </c>
      <c r="G74" s="2" t="s">
        <v>66</v>
      </c>
      <c r="H74" s="8" t="s">
        <v>29</v>
      </c>
      <c r="I74" s="2" t="s">
        <v>30</v>
      </c>
      <c r="J74" s="2" t="s">
        <v>31</v>
      </c>
      <c r="K74" s="2">
        <v>189462.0</v>
      </c>
      <c r="L74" s="2">
        <v>478.0</v>
      </c>
      <c r="M74" s="2">
        <v>53431.0</v>
      </c>
      <c r="N74" s="2">
        <v>163634.0</v>
      </c>
      <c r="O74" s="2">
        <v>5.0</v>
      </c>
      <c r="P74" s="3">
        <v>1625.17488</v>
      </c>
      <c r="Q74" s="7" t="str">
        <f>VLOOKUP(A74,'New Data'!A:E,2,FALSE)</f>
        <v>Male</v>
      </c>
      <c r="R74" s="7">
        <f>VLOOKUP(A74,'New Data'!A:E,3,FALSE)</f>
        <v>48</v>
      </c>
      <c r="S74" s="7" t="str">
        <f>VLOOKUP(A74,'New Data'!A:E,4,FALSE)</f>
        <v>California</v>
      </c>
      <c r="T74" s="9">
        <f>VLOOKUP(A74,'New Data'!A:E,5,FALSE)</f>
        <v>45193</v>
      </c>
      <c r="U74" s="10">
        <f t="shared" si="4"/>
        <v>325.034976</v>
      </c>
      <c r="V74" s="11">
        <f t="shared" si="5"/>
        <v>0.002522933359</v>
      </c>
      <c r="W74" s="12">
        <f t="shared" si="6"/>
        <v>3.399947448</v>
      </c>
      <c r="X74" s="10">
        <f t="shared" si="7"/>
        <v>8.577840834</v>
      </c>
      <c r="Y74" s="11">
        <f t="shared" si="8"/>
        <v>0.01046025105</v>
      </c>
    </row>
    <row r="75">
      <c r="A75" s="7" t="str">
        <f t="shared" si="1"/>
        <v>AYMSL2125P</v>
      </c>
      <c r="B75" s="2" t="s">
        <v>2132</v>
      </c>
      <c r="C75" s="2" t="s">
        <v>2133</v>
      </c>
      <c r="D75" s="7" t="str">
        <f t="shared" si="2"/>
        <v>300x250 </v>
      </c>
      <c r="E75" s="7">
        <f t="shared" si="3"/>
        <v>75000</v>
      </c>
      <c r="F75" s="2" t="s">
        <v>2134</v>
      </c>
      <c r="G75" s="2" t="s">
        <v>28</v>
      </c>
      <c r="H75" s="8" t="s">
        <v>437</v>
      </c>
      <c r="I75" s="2" t="s">
        <v>476</v>
      </c>
      <c r="J75" s="2" t="s">
        <v>53</v>
      </c>
      <c r="K75" s="2">
        <v>15904.0</v>
      </c>
      <c r="L75" s="2">
        <v>190.0</v>
      </c>
      <c r="M75" s="2">
        <v>7523.0</v>
      </c>
      <c r="N75" s="2">
        <v>14815.0</v>
      </c>
      <c r="O75" s="2">
        <v>2.0</v>
      </c>
      <c r="P75" s="3">
        <v>1825.725708</v>
      </c>
      <c r="Q75" s="7" t="str">
        <f>VLOOKUP(A75,'New Data'!A:E,2,FALSE)</f>
        <v>Female</v>
      </c>
      <c r="R75" s="7">
        <f>VLOOKUP(A75,'New Data'!A:E,3,FALSE)</f>
        <v>44</v>
      </c>
      <c r="S75" s="7" t="str">
        <f>VLOOKUP(A75,'New Data'!A:E,4,FALSE)</f>
        <v>Mississippi</v>
      </c>
      <c r="T75" s="9">
        <f>VLOOKUP(A75,'New Data'!A:E,5,FALSE)</f>
        <v>45095</v>
      </c>
      <c r="U75" s="10">
        <f t="shared" si="4"/>
        <v>912.862854</v>
      </c>
      <c r="V75" s="11">
        <f t="shared" si="5"/>
        <v>0.01194668008</v>
      </c>
      <c r="W75" s="12">
        <f t="shared" si="6"/>
        <v>9.609082674</v>
      </c>
      <c r="X75" s="10">
        <f t="shared" si="7"/>
        <v>114.7966366</v>
      </c>
      <c r="Y75" s="11">
        <f t="shared" si="8"/>
        <v>0.01052631579</v>
      </c>
    </row>
    <row r="76">
      <c r="A76" s="7" t="str">
        <f t="shared" si="1"/>
        <v>UFEIC4685Q</v>
      </c>
      <c r="B76" s="2" t="s">
        <v>2129</v>
      </c>
      <c r="C76" s="2" t="s">
        <v>2130</v>
      </c>
      <c r="D76" s="7" t="str">
        <f t="shared" si="2"/>
        <v>320x50 </v>
      </c>
      <c r="E76" s="7">
        <f t="shared" si="3"/>
        <v>16000</v>
      </c>
      <c r="F76" s="2" t="s">
        <v>2131</v>
      </c>
      <c r="G76" s="2" t="s">
        <v>66</v>
      </c>
      <c r="H76" s="8" t="s">
        <v>689</v>
      </c>
      <c r="I76" s="2" t="s">
        <v>89</v>
      </c>
      <c r="J76" s="2" t="s">
        <v>31</v>
      </c>
      <c r="K76" s="2">
        <v>113262.0</v>
      </c>
      <c r="L76" s="2">
        <v>380.0</v>
      </c>
      <c r="M76" s="2">
        <v>95762.0</v>
      </c>
      <c r="N76" s="2">
        <v>104612.0</v>
      </c>
      <c r="O76" s="2">
        <v>4.0</v>
      </c>
      <c r="P76" s="3">
        <v>7443.483233</v>
      </c>
      <c r="Q76" s="7" t="str">
        <f>VLOOKUP(A76,'New Data'!A:E,2,FALSE)</f>
        <v>Female</v>
      </c>
      <c r="R76" s="7">
        <f>VLOOKUP(A76,'New Data'!A:E,3,FALSE)</f>
        <v>23</v>
      </c>
      <c r="S76" s="7" t="str">
        <f>VLOOKUP(A76,'New Data'!A:E,4,FALSE)</f>
        <v>Hawaii</v>
      </c>
      <c r="T76" s="9">
        <f>VLOOKUP(A76,'New Data'!A:E,5,FALSE)</f>
        <v>45092</v>
      </c>
      <c r="U76" s="10">
        <f t="shared" si="4"/>
        <v>1860.870808</v>
      </c>
      <c r="V76" s="11">
        <f t="shared" si="5"/>
        <v>0.003355052886</v>
      </c>
      <c r="W76" s="12">
        <f t="shared" si="6"/>
        <v>19.58811377</v>
      </c>
      <c r="X76" s="10">
        <f t="shared" si="7"/>
        <v>65.71915764</v>
      </c>
      <c r="Y76" s="11">
        <f t="shared" si="8"/>
        <v>0.01052631579</v>
      </c>
    </row>
    <row r="77">
      <c r="A77" s="7" t="str">
        <f t="shared" si="1"/>
        <v>SIZMU2622P</v>
      </c>
      <c r="B77" s="2" t="s">
        <v>2125</v>
      </c>
      <c r="C77" s="2" t="s">
        <v>2126</v>
      </c>
      <c r="D77" s="7" t="str">
        <f t="shared" si="2"/>
        <v>300x250 </v>
      </c>
      <c r="E77" s="7">
        <f t="shared" si="3"/>
        <v>75000</v>
      </c>
      <c r="F77" s="2" t="s">
        <v>2127</v>
      </c>
      <c r="G77" s="2" t="s">
        <v>36</v>
      </c>
      <c r="H77" s="8" t="s">
        <v>2128</v>
      </c>
      <c r="I77" s="2" t="s">
        <v>212</v>
      </c>
      <c r="J77" s="2" t="s">
        <v>31</v>
      </c>
      <c r="K77" s="2">
        <v>75161.0</v>
      </c>
      <c r="L77" s="2">
        <v>280.0</v>
      </c>
      <c r="M77" s="2">
        <v>40385.0</v>
      </c>
      <c r="N77" s="2">
        <v>70325.0</v>
      </c>
      <c r="O77" s="2">
        <v>3.0</v>
      </c>
      <c r="P77" s="3">
        <v>1506.461108</v>
      </c>
      <c r="Q77" s="7" t="str">
        <f>VLOOKUP(A77,'New Data'!A:E,2,FALSE)</f>
        <v>Male</v>
      </c>
      <c r="R77" s="7">
        <f>VLOOKUP(A77,'New Data'!A:E,3,FALSE)</f>
        <v>41</v>
      </c>
      <c r="S77" s="7" t="str">
        <f>VLOOKUP(A77,'New Data'!A:E,4,FALSE)</f>
        <v>Wisconsin</v>
      </c>
      <c r="T77" s="9">
        <f>VLOOKUP(A77,'New Data'!A:E,5,FALSE)</f>
        <v>45003</v>
      </c>
      <c r="U77" s="10">
        <f t="shared" si="4"/>
        <v>502.1537027</v>
      </c>
      <c r="V77" s="11">
        <f t="shared" si="5"/>
        <v>0.003725336278</v>
      </c>
      <c r="W77" s="12">
        <f t="shared" si="6"/>
        <v>5.380218243</v>
      </c>
      <c r="X77" s="10">
        <f t="shared" si="7"/>
        <v>20.0431222</v>
      </c>
      <c r="Y77" s="11">
        <f t="shared" si="8"/>
        <v>0.01071428571</v>
      </c>
    </row>
    <row r="78">
      <c r="A78" s="7" t="str">
        <f t="shared" si="1"/>
        <v>XQRTH0321M</v>
      </c>
      <c r="B78" s="2" t="s">
        <v>2122</v>
      </c>
      <c r="C78" s="2" t="s">
        <v>2123</v>
      </c>
      <c r="D78" s="7" t="str">
        <f t="shared" si="2"/>
        <v>320x50 </v>
      </c>
      <c r="E78" s="7">
        <f t="shared" si="3"/>
        <v>16000</v>
      </c>
      <c r="F78" s="2" t="s">
        <v>2124</v>
      </c>
      <c r="G78" s="2" t="s">
        <v>41</v>
      </c>
      <c r="H78" s="8" t="s">
        <v>181</v>
      </c>
      <c r="I78" s="2" t="s">
        <v>71</v>
      </c>
      <c r="J78" s="2" t="s">
        <v>31</v>
      </c>
      <c r="K78" s="2">
        <v>1010148.0</v>
      </c>
      <c r="L78" s="2">
        <v>2874.0</v>
      </c>
      <c r="M78" s="2">
        <v>699834.0</v>
      </c>
      <c r="N78" s="2">
        <v>955905.0</v>
      </c>
      <c r="O78" s="2">
        <v>31.0</v>
      </c>
      <c r="P78" s="3">
        <v>7788.701621</v>
      </c>
      <c r="Q78" s="7" t="str">
        <f>VLOOKUP(A78,'New Data'!A:E,2,FALSE)</f>
        <v>Female</v>
      </c>
      <c r="R78" s="7">
        <f>VLOOKUP(A78,'New Data'!A:E,3,FALSE)</f>
        <v>38</v>
      </c>
      <c r="S78" s="7" t="str">
        <f>VLOOKUP(A78,'New Data'!A:E,4,FALSE)</f>
        <v>Maine</v>
      </c>
      <c r="T78" s="9">
        <f>VLOOKUP(A78,'New Data'!A:E,5,FALSE)</f>
        <v>45426</v>
      </c>
      <c r="U78" s="10">
        <f t="shared" si="4"/>
        <v>251.2484394</v>
      </c>
      <c r="V78" s="11">
        <f t="shared" si="5"/>
        <v>0.002845127645</v>
      </c>
      <c r="W78" s="12">
        <f t="shared" si="6"/>
        <v>2.710056236</v>
      </c>
      <c r="X78" s="10">
        <f t="shared" si="7"/>
        <v>7.710455914</v>
      </c>
      <c r="Y78" s="11">
        <f t="shared" si="8"/>
        <v>0.01078636047</v>
      </c>
    </row>
    <row r="79">
      <c r="A79" s="7" t="str">
        <f t="shared" si="1"/>
        <v>XNDIE5376H</v>
      </c>
      <c r="B79" s="2" t="s">
        <v>2119</v>
      </c>
      <c r="C79" s="2" t="s">
        <v>2120</v>
      </c>
      <c r="D79" s="7" t="str">
        <f t="shared" si="2"/>
        <v>320x50 </v>
      </c>
      <c r="E79" s="7">
        <f t="shared" si="3"/>
        <v>16000</v>
      </c>
      <c r="F79" s="2" t="s">
        <v>2121</v>
      </c>
      <c r="G79" s="2" t="s">
        <v>36</v>
      </c>
      <c r="H79" s="8" t="s">
        <v>263</v>
      </c>
      <c r="I79" s="2" t="s">
        <v>48</v>
      </c>
      <c r="J79" s="2" t="s">
        <v>31</v>
      </c>
      <c r="K79" s="2">
        <v>186702.0</v>
      </c>
      <c r="L79" s="2">
        <v>370.0</v>
      </c>
      <c r="M79" s="2">
        <v>132038.0</v>
      </c>
      <c r="N79" s="2">
        <v>167406.0</v>
      </c>
      <c r="O79" s="2">
        <v>4.0</v>
      </c>
      <c r="P79" s="3">
        <v>1568.73602</v>
      </c>
      <c r="Q79" s="7" t="str">
        <f>VLOOKUP(A79,'New Data'!A:E,2,FALSE)</f>
        <v>Female</v>
      </c>
      <c r="R79" s="7">
        <f>VLOOKUP(A79,'New Data'!A:E,3,FALSE)</f>
        <v>59</v>
      </c>
      <c r="S79" s="7" t="str">
        <f>VLOOKUP(A79,'New Data'!A:E,4,FALSE)</f>
        <v>Indiana</v>
      </c>
      <c r="T79" s="9">
        <f>VLOOKUP(A79,'New Data'!A:E,5,FALSE)</f>
        <v>45203</v>
      </c>
      <c r="U79" s="10">
        <f t="shared" si="4"/>
        <v>392.184005</v>
      </c>
      <c r="V79" s="11">
        <f t="shared" si="5"/>
        <v>0.001981767737</v>
      </c>
      <c r="W79" s="12">
        <f t="shared" si="6"/>
        <v>4.239827081</v>
      </c>
      <c r="X79" s="10">
        <f t="shared" si="7"/>
        <v>8.402352519</v>
      </c>
      <c r="Y79" s="11">
        <f t="shared" si="8"/>
        <v>0.01081081081</v>
      </c>
    </row>
    <row r="80">
      <c r="A80" s="7" t="str">
        <f t="shared" si="1"/>
        <v>EHBUT5002W</v>
      </c>
      <c r="B80" s="2" t="s">
        <v>2116</v>
      </c>
      <c r="C80" s="2" t="s">
        <v>2117</v>
      </c>
      <c r="D80" s="7" t="str">
        <f t="shared" si="2"/>
        <v>300x250 </v>
      </c>
      <c r="E80" s="7">
        <f t="shared" si="3"/>
        <v>75000</v>
      </c>
      <c r="F80" s="2" t="s">
        <v>2118</v>
      </c>
      <c r="G80" s="2" t="s">
        <v>41</v>
      </c>
      <c r="H80" s="8" t="s">
        <v>1880</v>
      </c>
      <c r="I80" s="2" t="s">
        <v>62</v>
      </c>
      <c r="J80" s="2" t="s">
        <v>31</v>
      </c>
      <c r="K80" s="2">
        <v>121991.0</v>
      </c>
      <c r="L80" s="2">
        <v>369.0</v>
      </c>
      <c r="M80" s="2">
        <v>43079.0</v>
      </c>
      <c r="N80" s="2">
        <v>99312.0</v>
      </c>
      <c r="O80" s="2">
        <v>4.0</v>
      </c>
      <c r="P80" s="3">
        <v>3993.214585</v>
      </c>
      <c r="Q80" s="7" t="str">
        <f>VLOOKUP(A80,'New Data'!A:E,2,FALSE)</f>
        <v>Male</v>
      </c>
      <c r="R80" s="7">
        <f>VLOOKUP(A80,'New Data'!A:E,3,FALSE)</f>
        <v>37</v>
      </c>
      <c r="S80" s="7" t="str">
        <f>VLOOKUP(A80,'New Data'!A:E,4,FALSE)</f>
        <v>Oklahoma</v>
      </c>
      <c r="T80" s="9">
        <f>VLOOKUP(A80,'New Data'!A:E,5,FALSE)</f>
        <v>45356</v>
      </c>
      <c r="U80" s="10">
        <f t="shared" si="4"/>
        <v>998.3036463</v>
      </c>
      <c r="V80" s="11">
        <f t="shared" si="5"/>
        <v>0.003024813306</v>
      </c>
      <c r="W80" s="12">
        <f t="shared" si="6"/>
        <v>10.82171974</v>
      </c>
      <c r="X80" s="10">
        <f t="shared" si="7"/>
        <v>32.73368187</v>
      </c>
      <c r="Y80" s="11">
        <f t="shared" si="8"/>
        <v>0.0108401084</v>
      </c>
    </row>
    <row r="81">
      <c r="A81" s="7" t="str">
        <f t="shared" si="1"/>
        <v>WQKOK9466B</v>
      </c>
      <c r="B81" s="2" t="s">
        <v>2114</v>
      </c>
      <c r="C81" s="2" t="s">
        <v>2115</v>
      </c>
      <c r="D81" s="7" t="str">
        <f t="shared" si="2"/>
        <v>300x250 </v>
      </c>
      <c r="E81" s="7">
        <f t="shared" si="3"/>
        <v>75000</v>
      </c>
      <c r="F81" s="2" t="s">
        <v>1338</v>
      </c>
      <c r="G81" s="2" t="s">
        <v>41</v>
      </c>
      <c r="H81" s="8" t="s">
        <v>449</v>
      </c>
      <c r="I81" s="2" t="s">
        <v>71</v>
      </c>
      <c r="J81" s="2" t="s">
        <v>31</v>
      </c>
      <c r="K81" s="2">
        <v>818919.0</v>
      </c>
      <c r="L81" s="2">
        <v>1987.0</v>
      </c>
      <c r="M81" s="2">
        <v>395852.0</v>
      </c>
      <c r="N81" s="2">
        <v>699064.0</v>
      </c>
      <c r="O81" s="2">
        <v>22.0</v>
      </c>
      <c r="P81" s="3">
        <v>6012.102465</v>
      </c>
      <c r="Q81" s="7" t="str">
        <f>VLOOKUP(A81,'New Data'!A:E,2,FALSE)</f>
        <v>Female</v>
      </c>
      <c r="R81" s="7">
        <f>VLOOKUP(A81,'New Data'!A:E,3,FALSE)</f>
        <v>27</v>
      </c>
      <c r="S81" s="7" t="str">
        <f>VLOOKUP(A81,'New Data'!A:E,4,FALSE)</f>
        <v>Connecticut</v>
      </c>
      <c r="T81" s="9">
        <f>VLOOKUP(A81,'New Data'!A:E,5,FALSE)</f>
        <v>45458</v>
      </c>
      <c r="U81" s="10">
        <f t="shared" si="4"/>
        <v>273.2773848</v>
      </c>
      <c r="V81" s="11">
        <f t="shared" si="5"/>
        <v>0.002426369397</v>
      </c>
      <c r="W81" s="12">
        <f t="shared" si="6"/>
        <v>3.025718402</v>
      </c>
      <c r="X81" s="10">
        <f t="shared" si="7"/>
        <v>7.341510534</v>
      </c>
      <c r="Y81" s="11">
        <f t="shared" si="8"/>
        <v>0.01107196779</v>
      </c>
    </row>
    <row r="82">
      <c r="A82" s="7" t="str">
        <f t="shared" si="1"/>
        <v>FGJQD8833Y</v>
      </c>
      <c r="B82" s="2" t="s">
        <v>2111</v>
      </c>
      <c r="C82" s="2" t="s">
        <v>2112</v>
      </c>
      <c r="D82" s="7" t="str">
        <f t="shared" si="2"/>
        <v>300x250 </v>
      </c>
      <c r="E82" s="7">
        <f t="shared" si="3"/>
        <v>75000</v>
      </c>
      <c r="F82" s="2" t="s">
        <v>1210</v>
      </c>
      <c r="G82" s="2" t="s">
        <v>66</v>
      </c>
      <c r="H82" s="8" t="s">
        <v>2113</v>
      </c>
      <c r="I82" s="2" t="s">
        <v>62</v>
      </c>
      <c r="J82" s="2" t="s">
        <v>53</v>
      </c>
      <c r="K82" s="2">
        <v>70506.0</v>
      </c>
      <c r="L82" s="2">
        <v>270.0</v>
      </c>
      <c r="M82" s="2">
        <v>26779.0</v>
      </c>
      <c r="N82" s="2">
        <v>48902.0</v>
      </c>
      <c r="O82" s="2">
        <v>3.0</v>
      </c>
      <c r="P82" s="3">
        <v>1912.966882</v>
      </c>
      <c r="Q82" s="7" t="str">
        <f>VLOOKUP(A82,'New Data'!A:E,2,FALSE)</f>
        <v>Male</v>
      </c>
      <c r="R82" s="7">
        <f>VLOOKUP(A82,'New Data'!A:E,3,FALSE)</f>
        <v>22</v>
      </c>
      <c r="S82" s="7" t="str">
        <f>VLOOKUP(A82,'New Data'!A:E,4,FALSE)</f>
        <v>Colorado</v>
      </c>
      <c r="T82" s="9">
        <f>VLOOKUP(A82,'New Data'!A:E,5,FALSE)</f>
        <v>45493</v>
      </c>
      <c r="U82" s="10">
        <f t="shared" si="4"/>
        <v>637.6556273</v>
      </c>
      <c r="V82" s="11">
        <f t="shared" si="5"/>
        <v>0.003829461322</v>
      </c>
      <c r="W82" s="12">
        <f t="shared" si="6"/>
        <v>7.085062526</v>
      </c>
      <c r="X82" s="10">
        <f t="shared" si="7"/>
        <v>27.13197291</v>
      </c>
      <c r="Y82" s="11">
        <f t="shared" si="8"/>
        <v>0.01111111111</v>
      </c>
    </row>
    <row r="83">
      <c r="A83" s="7" t="str">
        <f t="shared" si="1"/>
        <v>IXGIU1790K</v>
      </c>
      <c r="B83" s="2" t="s">
        <v>2109</v>
      </c>
      <c r="C83" s="2" t="s">
        <v>2110</v>
      </c>
      <c r="D83" s="7" t="str">
        <f t="shared" si="2"/>
        <v>320x50 </v>
      </c>
      <c r="E83" s="7">
        <f t="shared" si="3"/>
        <v>16000</v>
      </c>
      <c r="F83" s="2" t="s">
        <v>1320</v>
      </c>
      <c r="G83" s="2" t="s">
        <v>41</v>
      </c>
      <c r="H83" s="8" t="s">
        <v>845</v>
      </c>
      <c r="I83" s="2" t="s">
        <v>239</v>
      </c>
      <c r="J83" s="2" t="s">
        <v>31</v>
      </c>
      <c r="K83" s="2">
        <v>13592.0</v>
      </c>
      <c r="L83" s="2">
        <v>85.0</v>
      </c>
      <c r="M83" s="2">
        <v>7747.0</v>
      </c>
      <c r="N83" s="2">
        <v>10690.0</v>
      </c>
      <c r="O83" s="2">
        <v>1.0</v>
      </c>
      <c r="P83" s="3">
        <v>1555.112078</v>
      </c>
      <c r="Q83" s="7" t="str">
        <f>VLOOKUP(A83,'New Data'!A:E,2,FALSE)</f>
        <v>Female</v>
      </c>
      <c r="R83" s="7">
        <f>VLOOKUP(A83,'New Data'!A:E,3,FALSE)</f>
        <v>50</v>
      </c>
      <c r="S83" s="7" t="str">
        <f>VLOOKUP(A83,'New Data'!A:E,4,FALSE)</f>
        <v>South Carolina</v>
      </c>
      <c r="T83" s="9">
        <f>VLOOKUP(A83,'New Data'!A:E,5,FALSE)</f>
        <v>45480</v>
      </c>
      <c r="U83" s="10">
        <f t="shared" si="4"/>
        <v>1555.112078</v>
      </c>
      <c r="V83" s="11">
        <f t="shared" si="5"/>
        <v>0.006253678634</v>
      </c>
      <c r="W83" s="12">
        <f t="shared" si="6"/>
        <v>18.29543621</v>
      </c>
      <c r="X83" s="10">
        <f t="shared" si="7"/>
        <v>114.4137785</v>
      </c>
      <c r="Y83" s="11">
        <f t="shared" si="8"/>
        <v>0.01176470588</v>
      </c>
    </row>
    <row r="84">
      <c r="A84" s="7" t="str">
        <f t="shared" si="1"/>
        <v>ELQWA3255B</v>
      </c>
      <c r="B84" s="2" t="s">
        <v>2105</v>
      </c>
      <c r="C84" s="2" t="s">
        <v>2106</v>
      </c>
      <c r="D84" s="7" t="str">
        <f t="shared" si="2"/>
        <v>300x250 </v>
      </c>
      <c r="E84" s="7">
        <f t="shared" si="3"/>
        <v>75000</v>
      </c>
      <c r="F84" s="2" t="s">
        <v>2107</v>
      </c>
      <c r="G84" s="2" t="s">
        <v>66</v>
      </c>
      <c r="H84" s="8" t="s">
        <v>2108</v>
      </c>
      <c r="I84" s="2" t="s">
        <v>30</v>
      </c>
      <c r="J84" s="2" t="s">
        <v>31</v>
      </c>
      <c r="K84" s="2">
        <v>13464.0</v>
      </c>
      <c r="L84" s="2">
        <v>84.0</v>
      </c>
      <c r="M84" s="2">
        <v>1698.0</v>
      </c>
      <c r="N84" s="2">
        <v>11234.0</v>
      </c>
      <c r="O84" s="2">
        <v>1.0</v>
      </c>
      <c r="P84" s="3">
        <v>1466.285104</v>
      </c>
      <c r="Q84" s="7" t="str">
        <f>VLOOKUP(A84,'New Data'!A:E,2,FALSE)</f>
        <v>Male</v>
      </c>
      <c r="R84" s="7">
        <f>VLOOKUP(A84,'New Data'!A:E,3,FALSE)</f>
        <v>30</v>
      </c>
      <c r="S84" s="7" t="str">
        <f>VLOOKUP(A84,'New Data'!A:E,4,FALSE)</f>
        <v>Rhode Island</v>
      </c>
      <c r="T84" s="9">
        <f>VLOOKUP(A84,'New Data'!A:E,5,FALSE)</f>
        <v>45385</v>
      </c>
      <c r="U84" s="10">
        <f t="shared" si="4"/>
        <v>1466.285104</v>
      </c>
      <c r="V84" s="11">
        <f t="shared" si="5"/>
        <v>0.00623885918</v>
      </c>
      <c r="W84" s="12">
        <f t="shared" si="6"/>
        <v>17.45577505</v>
      </c>
      <c r="X84" s="10">
        <f t="shared" si="7"/>
        <v>108.9041224</v>
      </c>
      <c r="Y84" s="11">
        <f t="shared" si="8"/>
        <v>0.0119047619</v>
      </c>
    </row>
    <row r="85">
      <c r="A85" s="7" t="str">
        <f t="shared" si="1"/>
        <v>PPOHQ6538L</v>
      </c>
      <c r="B85" s="2" t="s">
        <v>2102</v>
      </c>
      <c r="C85" s="2" t="s">
        <v>2103</v>
      </c>
      <c r="D85" s="7" t="str">
        <f t="shared" si="2"/>
        <v>300x250 </v>
      </c>
      <c r="E85" s="7">
        <f t="shared" si="3"/>
        <v>75000</v>
      </c>
      <c r="F85" s="2" t="s">
        <v>2104</v>
      </c>
      <c r="G85" s="2" t="s">
        <v>28</v>
      </c>
      <c r="H85" s="8" t="s">
        <v>689</v>
      </c>
      <c r="I85" s="2" t="s">
        <v>30</v>
      </c>
      <c r="J85" s="2" t="s">
        <v>31</v>
      </c>
      <c r="K85" s="2">
        <v>284783.0</v>
      </c>
      <c r="L85" s="2">
        <v>756.0</v>
      </c>
      <c r="M85" s="2">
        <v>239363.0</v>
      </c>
      <c r="N85" s="2">
        <v>261467.0</v>
      </c>
      <c r="O85" s="2">
        <v>9.0</v>
      </c>
      <c r="P85" s="3">
        <v>1605.538072</v>
      </c>
      <c r="Q85" s="7" t="str">
        <f>VLOOKUP(A85,'New Data'!A:E,2,FALSE)</f>
        <v>Female</v>
      </c>
      <c r="R85" s="7">
        <f>VLOOKUP(A85,'New Data'!A:E,3,FALSE)</f>
        <v>46</v>
      </c>
      <c r="S85" s="7" t="str">
        <f>VLOOKUP(A85,'New Data'!A:E,4,FALSE)</f>
        <v>Louisiana</v>
      </c>
      <c r="T85" s="9">
        <f>VLOOKUP(A85,'New Data'!A:E,5,FALSE)</f>
        <v>45040</v>
      </c>
      <c r="U85" s="10">
        <f t="shared" si="4"/>
        <v>178.3931191</v>
      </c>
      <c r="V85" s="11">
        <f t="shared" si="5"/>
        <v>0.002654652841</v>
      </c>
      <c r="W85" s="12">
        <f t="shared" si="6"/>
        <v>2.123727608</v>
      </c>
      <c r="X85" s="10">
        <f t="shared" si="7"/>
        <v>5.637759529</v>
      </c>
      <c r="Y85" s="11">
        <f t="shared" si="8"/>
        <v>0.0119047619</v>
      </c>
    </row>
    <row r="86">
      <c r="A86" s="7" t="str">
        <f t="shared" si="1"/>
        <v>ASOMQ3553Y</v>
      </c>
      <c r="B86" s="2" t="s">
        <v>2099</v>
      </c>
      <c r="C86" s="2" t="s">
        <v>2100</v>
      </c>
      <c r="D86" s="7" t="str">
        <f t="shared" si="2"/>
        <v>300x250 </v>
      </c>
      <c r="E86" s="7">
        <f t="shared" si="3"/>
        <v>75000</v>
      </c>
      <c r="F86" s="2" t="s">
        <v>2101</v>
      </c>
      <c r="G86" s="2" t="s">
        <v>66</v>
      </c>
      <c r="H86" s="8" t="s">
        <v>726</v>
      </c>
      <c r="I86" s="2" t="s">
        <v>71</v>
      </c>
      <c r="J86" s="2" t="s">
        <v>31</v>
      </c>
      <c r="K86" s="2">
        <v>188170.0</v>
      </c>
      <c r="L86" s="2">
        <v>490.0</v>
      </c>
      <c r="M86" s="2">
        <v>155266.0</v>
      </c>
      <c r="N86" s="2">
        <v>176562.0</v>
      </c>
      <c r="O86" s="2">
        <v>6.0</v>
      </c>
      <c r="P86" s="3">
        <v>1599.715069</v>
      </c>
      <c r="Q86" s="7" t="str">
        <f>VLOOKUP(A86,'New Data'!A:E,2,FALSE)</f>
        <v>Male</v>
      </c>
      <c r="R86" s="7">
        <f>VLOOKUP(A86,'New Data'!A:E,3,FALSE)</f>
        <v>42</v>
      </c>
      <c r="S86" s="7" t="str">
        <f>VLOOKUP(A86,'New Data'!A:E,4,FALSE)</f>
        <v>North Carolina</v>
      </c>
      <c r="T86" s="9">
        <f>VLOOKUP(A86,'New Data'!A:E,5,FALSE)</f>
        <v>45363</v>
      </c>
      <c r="U86" s="10">
        <f t="shared" si="4"/>
        <v>266.6191782</v>
      </c>
      <c r="V86" s="11">
        <f t="shared" si="5"/>
        <v>0.002604028272</v>
      </c>
      <c r="W86" s="12">
        <f t="shared" si="6"/>
        <v>3.264724631</v>
      </c>
      <c r="X86" s="10">
        <f t="shared" si="7"/>
        <v>8.501435239</v>
      </c>
      <c r="Y86" s="11">
        <f t="shared" si="8"/>
        <v>0.01224489796</v>
      </c>
    </row>
    <row r="87">
      <c r="A87" s="7" t="str">
        <f t="shared" si="1"/>
        <v>UBHTX8408S</v>
      </c>
      <c r="B87" s="2" t="s">
        <v>2095</v>
      </c>
      <c r="C87" s="2" t="s">
        <v>2096</v>
      </c>
      <c r="D87" s="7" t="str">
        <f t="shared" si="2"/>
        <v>300x250 </v>
      </c>
      <c r="E87" s="7">
        <f t="shared" si="3"/>
        <v>75000</v>
      </c>
      <c r="F87" s="2" t="s">
        <v>2097</v>
      </c>
      <c r="G87" s="2" t="s">
        <v>36</v>
      </c>
      <c r="H87" s="8" t="s">
        <v>2098</v>
      </c>
      <c r="I87" s="2" t="s">
        <v>80</v>
      </c>
      <c r="J87" s="2" t="s">
        <v>31</v>
      </c>
      <c r="K87" s="2">
        <v>9725.0</v>
      </c>
      <c r="L87" s="2">
        <v>80.0</v>
      </c>
      <c r="M87" s="2">
        <v>6616.0</v>
      </c>
      <c r="N87" s="2">
        <v>8778.0</v>
      </c>
      <c r="O87" s="2">
        <v>1.0</v>
      </c>
      <c r="P87" s="3">
        <v>4942.283987</v>
      </c>
      <c r="Q87" s="7" t="str">
        <f>VLOOKUP(A87,'New Data'!A:E,2,FALSE)</f>
        <v>Female</v>
      </c>
      <c r="R87" s="7">
        <f>VLOOKUP(A87,'New Data'!A:E,3,FALSE)</f>
        <v>42</v>
      </c>
      <c r="S87" s="7" t="str">
        <f>VLOOKUP(A87,'New Data'!A:E,4,FALSE)</f>
        <v>New Jersey</v>
      </c>
      <c r="T87" s="9">
        <f>VLOOKUP(A87,'New Data'!A:E,5,FALSE)</f>
        <v>45223</v>
      </c>
      <c r="U87" s="10">
        <f t="shared" si="4"/>
        <v>4942.283987</v>
      </c>
      <c r="V87" s="11">
        <f t="shared" si="5"/>
        <v>0.00822622108</v>
      </c>
      <c r="W87" s="12">
        <f t="shared" si="6"/>
        <v>61.77854984</v>
      </c>
      <c r="X87" s="10">
        <f t="shared" si="7"/>
        <v>508.2040089</v>
      </c>
      <c r="Y87" s="11">
        <f t="shared" si="8"/>
        <v>0.0125</v>
      </c>
    </row>
    <row r="88">
      <c r="A88" s="7" t="str">
        <f t="shared" si="1"/>
        <v>EZLPP1861T</v>
      </c>
      <c r="B88" s="2" t="s">
        <v>2093</v>
      </c>
      <c r="C88" s="2" t="s">
        <v>2094</v>
      </c>
      <c r="D88" s="7" t="str">
        <f t="shared" si="2"/>
        <v>320x50 </v>
      </c>
      <c r="E88" s="7">
        <f t="shared" si="3"/>
        <v>16000</v>
      </c>
      <c r="F88" s="2" t="s">
        <v>233</v>
      </c>
      <c r="G88" s="2" t="s">
        <v>66</v>
      </c>
      <c r="H88" s="8" t="s">
        <v>387</v>
      </c>
      <c r="I88" s="2" t="s">
        <v>30</v>
      </c>
      <c r="J88" s="2" t="s">
        <v>31</v>
      </c>
      <c r="K88" s="2">
        <v>1515751.0</v>
      </c>
      <c r="L88" s="2">
        <v>3874.0</v>
      </c>
      <c r="M88" s="2">
        <v>1151776.0</v>
      </c>
      <c r="N88" s="2">
        <v>1396230.0</v>
      </c>
      <c r="O88" s="2">
        <v>49.0</v>
      </c>
      <c r="P88" s="3">
        <v>7850.644244</v>
      </c>
      <c r="Q88" s="7" t="str">
        <f>VLOOKUP(A88,'New Data'!A:E,2,FALSE)</f>
        <v>Female</v>
      </c>
      <c r="R88" s="7">
        <f>VLOOKUP(A88,'New Data'!A:E,3,FALSE)</f>
        <v>38</v>
      </c>
      <c r="S88" s="7" t="str">
        <f>VLOOKUP(A88,'New Data'!A:E,4,FALSE)</f>
        <v>Colorado</v>
      </c>
      <c r="T88" s="9">
        <f>VLOOKUP(A88,'New Data'!A:E,5,FALSE)</f>
        <v>45489</v>
      </c>
      <c r="U88" s="10">
        <f t="shared" si="4"/>
        <v>160.2172295</v>
      </c>
      <c r="V88" s="11">
        <f t="shared" si="5"/>
        <v>0.002555828761</v>
      </c>
      <c r="W88" s="12">
        <f t="shared" si="6"/>
        <v>2.026495675</v>
      </c>
      <c r="X88" s="10">
        <f t="shared" si="7"/>
        <v>5.179375929</v>
      </c>
      <c r="Y88" s="11">
        <f t="shared" si="8"/>
        <v>0.0126484254</v>
      </c>
    </row>
    <row r="89">
      <c r="A89" s="7" t="str">
        <f t="shared" si="1"/>
        <v>MPRAX9910J</v>
      </c>
      <c r="B89" s="2" t="s">
        <v>2090</v>
      </c>
      <c r="C89" s="2" t="s">
        <v>2091</v>
      </c>
      <c r="D89" s="7" t="str">
        <f t="shared" si="2"/>
        <v>300x250 </v>
      </c>
      <c r="E89" s="7">
        <f t="shared" si="3"/>
        <v>75000</v>
      </c>
      <c r="F89" s="2" t="s">
        <v>2092</v>
      </c>
      <c r="G89" s="2" t="s">
        <v>66</v>
      </c>
      <c r="H89" s="8" t="s">
        <v>449</v>
      </c>
      <c r="I89" s="2" t="s">
        <v>48</v>
      </c>
      <c r="J89" s="2" t="s">
        <v>53</v>
      </c>
      <c r="K89" s="2">
        <v>307888.0</v>
      </c>
      <c r="L89" s="2">
        <v>863.0</v>
      </c>
      <c r="M89" s="2">
        <v>134959.0</v>
      </c>
      <c r="N89" s="2">
        <v>274790.0</v>
      </c>
      <c r="O89" s="2">
        <v>11.0</v>
      </c>
      <c r="P89" s="3">
        <v>1559.643865</v>
      </c>
      <c r="Q89" s="7" t="str">
        <f>VLOOKUP(A89,'New Data'!A:E,2,FALSE)</f>
        <v>Male</v>
      </c>
      <c r="R89" s="7">
        <f>VLOOKUP(A89,'New Data'!A:E,3,FALSE)</f>
        <v>25</v>
      </c>
      <c r="S89" s="7" t="str">
        <f>VLOOKUP(A89,'New Data'!A:E,4,FALSE)</f>
        <v>Minnesota</v>
      </c>
      <c r="T89" s="9">
        <f>VLOOKUP(A89,'New Data'!A:E,5,FALSE)</f>
        <v>45564</v>
      </c>
      <c r="U89" s="10">
        <f t="shared" si="4"/>
        <v>141.7858059</v>
      </c>
      <c r="V89" s="11">
        <f t="shared" si="5"/>
        <v>0.002802967313</v>
      </c>
      <c r="W89" s="12">
        <f t="shared" si="6"/>
        <v>1.80723507</v>
      </c>
      <c r="X89" s="10">
        <f t="shared" si="7"/>
        <v>5.065620826</v>
      </c>
      <c r="Y89" s="11">
        <f t="shared" si="8"/>
        <v>0.01274623407</v>
      </c>
    </row>
    <row r="90">
      <c r="A90" s="7" t="str">
        <f t="shared" si="1"/>
        <v>VMZVX0803G</v>
      </c>
      <c r="B90" s="2" t="s">
        <v>2087</v>
      </c>
      <c r="C90" s="2" t="s">
        <v>2088</v>
      </c>
      <c r="D90" s="7" t="str">
        <f t="shared" si="2"/>
        <v>300x250 </v>
      </c>
      <c r="E90" s="7">
        <f t="shared" si="3"/>
        <v>75000</v>
      </c>
      <c r="F90" s="2" t="s">
        <v>2089</v>
      </c>
      <c r="G90" s="2" t="s">
        <v>28</v>
      </c>
      <c r="H90" s="8" t="s">
        <v>449</v>
      </c>
      <c r="I90" s="2" t="s">
        <v>48</v>
      </c>
      <c r="J90" s="2" t="s">
        <v>31</v>
      </c>
      <c r="K90" s="2">
        <v>85965.0</v>
      </c>
      <c r="L90" s="2">
        <v>233.0</v>
      </c>
      <c r="M90" s="2">
        <v>33865.0</v>
      </c>
      <c r="N90" s="2">
        <v>78662.0</v>
      </c>
      <c r="O90" s="2">
        <v>3.0</v>
      </c>
      <c r="P90" s="3">
        <v>1555.534812</v>
      </c>
      <c r="Q90" s="7" t="str">
        <f>VLOOKUP(A90,'New Data'!A:E,2,FALSE)</f>
        <v>Female</v>
      </c>
      <c r="R90" s="7">
        <f>VLOOKUP(A90,'New Data'!A:E,3,FALSE)</f>
        <v>46</v>
      </c>
      <c r="S90" s="7" t="str">
        <f>VLOOKUP(A90,'New Data'!A:E,4,FALSE)</f>
        <v>Arizona</v>
      </c>
      <c r="T90" s="9">
        <f>VLOOKUP(A90,'New Data'!A:E,5,FALSE)</f>
        <v>45121</v>
      </c>
      <c r="U90" s="10">
        <f t="shared" si="4"/>
        <v>518.511604</v>
      </c>
      <c r="V90" s="11">
        <f t="shared" si="5"/>
        <v>0.002710405398</v>
      </c>
      <c r="W90" s="12">
        <f t="shared" si="6"/>
        <v>6.676115073</v>
      </c>
      <c r="X90" s="10">
        <f t="shared" si="7"/>
        <v>18.09497833</v>
      </c>
      <c r="Y90" s="11">
        <f t="shared" si="8"/>
        <v>0.01287553648</v>
      </c>
    </row>
    <row r="91">
      <c r="A91" s="7" t="str">
        <f t="shared" si="1"/>
        <v>SNNTU2001Z</v>
      </c>
      <c r="B91" s="2" t="s">
        <v>2084</v>
      </c>
      <c r="C91" s="2" t="s">
        <v>2085</v>
      </c>
      <c r="D91" s="7" t="str">
        <f t="shared" si="2"/>
        <v>320x50 </v>
      </c>
      <c r="E91" s="7">
        <f t="shared" si="3"/>
        <v>16000</v>
      </c>
      <c r="F91" s="2" t="s">
        <v>2086</v>
      </c>
      <c r="G91" s="2" t="s">
        <v>41</v>
      </c>
      <c r="H91" s="8" t="s">
        <v>689</v>
      </c>
      <c r="I91" s="2" t="s">
        <v>48</v>
      </c>
      <c r="J91" s="2" t="s">
        <v>31</v>
      </c>
      <c r="K91" s="2">
        <v>264580.0</v>
      </c>
      <c r="L91" s="2">
        <v>691.0</v>
      </c>
      <c r="M91" s="2">
        <v>217526.0</v>
      </c>
      <c r="N91" s="2">
        <v>240731.0</v>
      </c>
      <c r="O91" s="2">
        <v>9.0</v>
      </c>
      <c r="P91" s="3">
        <v>4874.651722</v>
      </c>
      <c r="Q91" s="7" t="str">
        <f>VLOOKUP(A91,'New Data'!A:E,2,FALSE)</f>
        <v>Male</v>
      </c>
      <c r="R91" s="7">
        <f>VLOOKUP(A91,'New Data'!A:E,3,FALSE)</f>
        <v>29</v>
      </c>
      <c r="S91" s="7" t="str">
        <f>VLOOKUP(A91,'New Data'!A:E,4,FALSE)</f>
        <v>Wyoming</v>
      </c>
      <c r="T91" s="9">
        <f>VLOOKUP(A91,'New Data'!A:E,5,FALSE)</f>
        <v>45070</v>
      </c>
      <c r="U91" s="10">
        <f t="shared" si="4"/>
        <v>541.6279691</v>
      </c>
      <c r="V91" s="11">
        <f t="shared" si="5"/>
        <v>0.002611686446</v>
      </c>
      <c r="W91" s="12">
        <f t="shared" si="6"/>
        <v>7.054488744</v>
      </c>
      <c r="X91" s="10">
        <f t="shared" si="7"/>
        <v>18.42411264</v>
      </c>
      <c r="Y91" s="11">
        <f t="shared" si="8"/>
        <v>0.01302460203</v>
      </c>
    </row>
    <row r="92">
      <c r="A92" s="7" t="str">
        <f t="shared" si="1"/>
        <v>NMQEL6671J</v>
      </c>
      <c r="B92" s="2" t="s">
        <v>2081</v>
      </c>
      <c r="C92" s="2" t="s">
        <v>2082</v>
      </c>
      <c r="D92" s="7" t="str">
        <f t="shared" si="2"/>
        <v>300x250 </v>
      </c>
      <c r="E92" s="7">
        <f t="shared" si="3"/>
        <v>75000</v>
      </c>
      <c r="F92" s="2" t="s">
        <v>2083</v>
      </c>
      <c r="G92" s="2" t="s">
        <v>36</v>
      </c>
      <c r="H92" s="8" t="s">
        <v>157</v>
      </c>
      <c r="I92" s="2" t="s">
        <v>30</v>
      </c>
      <c r="J92" s="2" t="s">
        <v>31</v>
      </c>
      <c r="K92" s="2">
        <v>77748.0</v>
      </c>
      <c r="L92" s="2">
        <v>227.0</v>
      </c>
      <c r="M92" s="2">
        <v>6170.0</v>
      </c>
      <c r="N92" s="2">
        <v>53603.0</v>
      </c>
      <c r="O92" s="2">
        <v>3.0</v>
      </c>
      <c r="P92" s="3">
        <v>1498.3009</v>
      </c>
      <c r="Q92" s="7" t="str">
        <f>VLOOKUP(A92,'New Data'!A:E,2,FALSE)</f>
        <v>Male</v>
      </c>
      <c r="R92" s="7">
        <f>VLOOKUP(A92,'New Data'!A:E,3,FALSE)</f>
        <v>29</v>
      </c>
      <c r="S92" s="7" t="str">
        <f>VLOOKUP(A92,'New Data'!A:E,4,FALSE)</f>
        <v>Florida</v>
      </c>
      <c r="T92" s="9">
        <f>VLOOKUP(A92,'New Data'!A:E,5,FALSE)</f>
        <v>45400</v>
      </c>
      <c r="U92" s="10">
        <f t="shared" si="4"/>
        <v>499.4336333</v>
      </c>
      <c r="V92" s="11">
        <f t="shared" si="5"/>
        <v>0.002919689252</v>
      </c>
      <c r="W92" s="12">
        <f t="shared" si="6"/>
        <v>6.600444493</v>
      </c>
      <c r="X92" s="10">
        <f t="shared" si="7"/>
        <v>19.27124685</v>
      </c>
      <c r="Y92" s="11">
        <f t="shared" si="8"/>
        <v>0.01321585903</v>
      </c>
    </row>
    <row r="93">
      <c r="A93" s="7" t="str">
        <f t="shared" si="1"/>
        <v>GLOSR9987H</v>
      </c>
      <c r="B93" s="2" t="s">
        <v>2079</v>
      </c>
      <c r="C93" s="2" t="s">
        <v>2080</v>
      </c>
      <c r="D93" s="7" t="str">
        <f t="shared" si="2"/>
        <v>320x50 </v>
      </c>
      <c r="E93" s="7">
        <f t="shared" si="3"/>
        <v>16000</v>
      </c>
      <c r="F93" s="2" t="s">
        <v>1197</v>
      </c>
      <c r="G93" s="2" t="s">
        <v>36</v>
      </c>
      <c r="H93" s="8" t="s">
        <v>387</v>
      </c>
      <c r="I93" s="2" t="s">
        <v>30</v>
      </c>
      <c r="J93" s="2" t="s">
        <v>31</v>
      </c>
      <c r="K93" s="2">
        <v>1222302.0</v>
      </c>
      <c r="L93" s="2">
        <v>3142.0</v>
      </c>
      <c r="M93" s="2">
        <v>553773.0</v>
      </c>
      <c r="N93" s="2">
        <v>1120128.0</v>
      </c>
      <c r="O93" s="2">
        <v>42.0</v>
      </c>
      <c r="P93" s="3">
        <v>7880.770406</v>
      </c>
      <c r="Q93" s="7" t="str">
        <f>VLOOKUP(A93,'New Data'!A:E,2,FALSE)</f>
        <v>Female</v>
      </c>
      <c r="R93" s="7">
        <f>VLOOKUP(A93,'New Data'!A:E,3,FALSE)</f>
        <v>61</v>
      </c>
      <c r="S93" s="7" t="str">
        <f>VLOOKUP(A93,'New Data'!A:E,4,FALSE)</f>
        <v>North Dakota</v>
      </c>
      <c r="T93" s="9">
        <f>VLOOKUP(A93,'New Data'!A:E,5,FALSE)</f>
        <v>45274</v>
      </c>
      <c r="U93" s="10">
        <f t="shared" si="4"/>
        <v>187.6373906</v>
      </c>
      <c r="V93" s="11">
        <f t="shared" si="5"/>
        <v>0.002570559485</v>
      </c>
      <c r="W93" s="12">
        <f t="shared" si="6"/>
        <v>2.508201912</v>
      </c>
      <c r="X93" s="10">
        <f t="shared" si="7"/>
        <v>6.447482215</v>
      </c>
      <c r="Y93" s="11">
        <f t="shared" si="8"/>
        <v>0.01336728199</v>
      </c>
    </row>
    <row r="94">
      <c r="A94" s="7" t="str">
        <f t="shared" si="1"/>
        <v>MYWVG5740K</v>
      </c>
      <c r="B94" s="2" t="s">
        <v>2075</v>
      </c>
      <c r="C94" s="2" t="s">
        <v>2076</v>
      </c>
      <c r="D94" s="7" t="str">
        <f t="shared" si="2"/>
        <v>300x250 </v>
      </c>
      <c r="E94" s="7">
        <f t="shared" si="3"/>
        <v>75000</v>
      </c>
      <c r="F94" s="2" t="s">
        <v>2077</v>
      </c>
      <c r="G94" s="2" t="s">
        <v>66</v>
      </c>
      <c r="H94" s="8" t="s">
        <v>2078</v>
      </c>
      <c r="I94" s="2" t="s">
        <v>135</v>
      </c>
      <c r="J94" s="2" t="s">
        <v>31</v>
      </c>
      <c r="K94" s="2">
        <v>117713.0</v>
      </c>
      <c r="L94" s="2">
        <v>374.0</v>
      </c>
      <c r="M94" s="2">
        <v>16357.0</v>
      </c>
      <c r="N94" s="2">
        <v>100222.0</v>
      </c>
      <c r="O94" s="2">
        <v>5.0</v>
      </c>
      <c r="P94" s="3">
        <v>2505.403543</v>
      </c>
      <c r="Q94" s="7" t="str">
        <f>VLOOKUP(A94,'New Data'!A:E,2,FALSE)</f>
        <v>Female</v>
      </c>
      <c r="R94" s="7">
        <f>VLOOKUP(A94,'New Data'!A:E,3,FALSE)</f>
        <v>18</v>
      </c>
      <c r="S94" s="7" t="str">
        <f>VLOOKUP(A94,'New Data'!A:E,4,FALSE)</f>
        <v>Pennsylvania</v>
      </c>
      <c r="T94" s="9">
        <f>VLOOKUP(A94,'New Data'!A:E,5,FALSE)</f>
        <v>45149</v>
      </c>
      <c r="U94" s="10">
        <f t="shared" si="4"/>
        <v>501.0807086</v>
      </c>
      <c r="V94" s="11">
        <f t="shared" si="5"/>
        <v>0.003177219169</v>
      </c>
      <c r="W94" s="12">
        <f t="shared" si="6"/>
        <v>6.698939955</v>
      </c>
      <c r="X94" s="10">
        <f t="shared" si="7"/>
        <v>21.28400043</v>
      </c>
      <c r="Y94" s="11">
        <f t="shared" si="8"/>
        <v>0.01336898396</v>
      </c>
    </row>
    <row r="95">
      <c r="A95" s="7" t="str">
        <f t="shared" si="1"/>
        <v>VNITQ2564X</v>
      </c>
      <c r="B95" s="2" t="s">
        <v>2072</v>
      </c>
      <c r="C95" s="2" t="s">
        <v>2073</v>
      </c>
      <c r="D95" s="7" t="str">
        <f t="shared" si="2"/>
        <v>320x50 </v>
      </c>
      <c r="E95" s="7">
        <f t="shared" si="3"/>
        <v>16000</v>
      </c>
      <c r="F95" s="2" t="s">
        <v>2074</v>
      </c>
      <c r="G95" s="2" t="s">
        <v>36</v>
      </c>
      <c r="H95" s="8" t="s">
        <v>114</v>
      </c>
      <c r="I95" s="2" t="s">
        <v>30</v>
      </c>
      <c r="J95" s="2" t="s">
        <v>31</v>
      </c>
      <c r="K95" s="2">
        <v>104814.0</v>
      </c>
      <c r="L95" s="2">
        <v>369.0</v>
      </c>
      <c r="M95" s="2">
        <v>55984.0</v>
      </c>
      <c r="N95" s="2">
        <v>99432.0</v>
      </c>
      <c r="O95" s="2">
        <v>5.0</v>
      </c>
      <c r="P95" s="3">
        <v>1942.847513</v>
      </c>
      <c r="Q95" s="7" t="str">
        <f>VLOOKUP(A95,'New Data'!A:E,2,FALSE)</f>
        <v>Female</v>
      </c>
      <c r="R95" s="7">
        <f>VLOOKUP(A95,'New Data'!A:E,3,FALSE)</f>
        <v>38</v>
      </c>
      <c r="S95" s="7" t="str">
        <f>VLOOKUP(A95,'New Data'!A:E,4,FALSE)</f>
        <v>Florida</v>
      </c>
      <c r="T95" s="9">
        <f>VLOOKUP(A95,'New Data'!A:E,5,FALSE)</f>
        <v>45440</v>
      </c>
      <c r="U95" s="10">
        <f t="shared" si="4"/>
        <v>388.5695026</v>
      </c>
      <c r="V95" s="11">
        <f t="shared" si="5"/>
        <v>0.003520522068</v>
      </c>
      <c r="W95" s="12">
        <f t="shared" si="6"/>
        <v>5.265169412</v>
      </c>
      <c r="X95" s="10">
        <f t="shared" si="7"/>
        <v>18.5361451</v>
      </c>
      <c r="Y95" s="11">
        <f t="shared" si="8"/>
        <v>0.0135501355</v>
      </c>
    </row>
    <row r="96">
      <c r="A96" s="7" t="str">
        <f t="shared" si="1"/>
        <v>VHSGZ6955F</v>
      </c>
      <c r="B96" s="2" t="s">
        <v>2069</v>
      </c>
      <c r="C96" s="2" t="s">
        <v>2070</v>
      </c>
      <c r="D96" s="7" t="str">
        <f t="shared" si="2"/>
        <v>300x250 </v>
      </c>
      <c r="E96" s="7">
        <f t="shared" si="3"/>
        <v>75000</v>
      </c>
      <c r="F96" s="2" t="s">
        <v>2071</v>
      </c>
      <c r="G96" s="2" t="s">
        <v>36</v>
      </c>
      <c r="H96" s="8" t="s">
        <v>114</v>
      </c>
      <c r="I96" s="2" t="s">
        <v>30</v>
      </c>
      <c r="J96" s="2" t="s">
        <v>31</v>
      </c>
      <c r="K96" s="2">
        <v>224877.0</v>
      </c>
      <c r="L96" s="2">
        <v>805.0</v>
      </c>
      <c r="M96" s="2">
        <v>121175.0</v>
      </c>
      <c r="N96" s="2">
        <v>213280.0</v>
      </c>
      <c r="O96" s="2">
        <v>11.0</v>
      </c>
      <c r="P96" s="3">
        <v>7360.992969</v>
      </c>
      <c r="Q96" s="7" t="str">
        <f>VLOOKUP(A96,'New Data'!A:E,2,FALSE)</f>
        <v>Female</v>
      </c>
      <c r="R96" s="7">
        <f>VLOOKUP(A96,'New Data'!A:E,3,FALSE)</f>
        <v>38</v>
      </c>
      <c r="S96" s="7" t="str">
        <f>VLOOKUP(A96,'New Data'!A:E,4,FALSE)</f>
        <v>Alabama</v>
      </c>
      <c r="T96" s="9">
        <f>VLOOKUP(A96,'New Data'!A:E,5,FALSE)</f>
        <v>44956</v>
      </c>
      <c r="U96" s="10">
        <f t="shared" si="4"/>
        <v>669.181179</v>
      </c>
      <c r="V96" s="11">
        <f t="shared" si="5"/>
        <v>0.003579734699</v>
      </c>
      <c r="W96" s="12">
        <f t="shared" si="6"/>
        <v>9.144090645</v>
      </c>
      <c r="X96" s="10">
        <f t="shared" si="7"/>
        <v>32.73341858</v>
      </c>
      <c r="Y96" s="11">
        <f t="shared" si="8"/>
        <v>0.01366459627</v>
      </c>
    </row>
    <row r="97">
      <c r="A97" s="7" t="str">
        <f t="shared" si="1"/>
        <v>EZLPP1861T</v>
      </c>
      <c r="B97" s="2" t="s">
        <v>2067</v>
      </c>
      <c r="C97" s="2" t="s">
        <v>2068</v>
      </c>
      <c r="D97" s="7" t="str">
        <f t="shared" si="2"/>
        <v>320x50 </v>
      </c>
      <c r="E97" s="7">
        <f t="shared" si="3"/>
        <v>16000</v>
      </c>
      <c r="F97" s="2" t="s">
        <v>233</v>
      </c>
      <c r="G97" s="2" t="s">
        <v>66</v>
      </c>
      <c r="H97" s="8" t="s">
        <v>689</v>
      </c>
      <c r="I97" s="2" t="s">
        <v>30</v>
      </c>
      <c r="J97" s="2" t="s">
        <v>31</v>
      </c>
      <c r="K97" s="2">
        <v>55274.0</v>
      </c>
      <c r="L97" s="2">
        <v>219.0</v>
      </c>
      <c r="M97" s="2">
        <v>47583.0</v>
      </c>
      <c r="N97" s="2">
        <v>51275.0</v>
      </c>
      <c r="O97" s="2">
        <v>3.0</v>
      </c>
      <c r="P97" s="3">
        <v>1532.757905</v>
      </c>
      <c r="Q97" s="7" t="str">
        <f>VLOOKUP(A97,'New Data'!A:E,2,FALSE)</f>
        <v>Female</v>
      </c>
      <c r="R97" s="7">
        <f>VLOOKUP(A97,'New Data'!A:E,3,FALSE)</f>
        <v>38</v>
      </c>
      <c r="S97" s="7" t="str">
        <f>VLOOKUP(A97,'New Data'!A:E,4,FALSE)</f>
        <v>Colorado</v>
      </c>
      <c r="T97" s="9">
        <f>VLOOKUP(A97,'New Data'!A:E,5,FALSE)</f>
        <v>45489</v>
      </c>
      <c r="U97" s="10">
        <f t="shared" si="4"/>
        <v>510.9193017</v>
      </c>
      <c r="V97" s="11">
        <f t="shared" si="5"/>
        <v>0.003962079821</v>
      </c>
      <c r="W97" s="12">
        <f t="shared" si="6"/>
        <v>6.998894543</v>
      </c>
      <c r="X97" s="10">
        <f t="shared" si="7"/>
        <v>27.73017884</v>
      </c>
      <c r="Y97" s="11">
        <f t="shared" si="8"/>
        <v>0.01369863014</v>
      </c>
    </row>
    <row r="98">
      <c r="A98" s="7" t="str">
        <f t="shared" si="1"/>
        <v>QOVXZ1547U</v>
      </c>
      <c r="B98" s="2" t="s">
        <v>2065</v>
      </c>
      <c r="C98" s="2" t="s">
        <v>2066</v>
      </c>
      <c r="D98" s="7" t="str">
        <f t="shared" si="2"/>
        <v>300x250 </v>
      </c>
      <c r="E98" s="7">
        <f t="shared" si="3"/>
        <v>75000</v>
      </c>
      <c r="F98" s="2" t="s">
        <v>1266</v>
      </c>
      <c r="G98" s="2" t="s">
        <v>28</v>
      </c>
      <c r="H98" s="8" t="s">
        <v>151</v>
      </c>
      <c r="I98" s="2" t="s">
        <v>30</v>
      </c>
      <c r="J98" s="2" t="s">
        <v>53</v>
      </c>
      <c r="K98" s="2">
        <v>65983.0</v>
      </c>
      <c r="L98" s="2">
        <v>212.0</v>
      </c>
      <c r="M98" s="2">
        <v>8536.0</v>
      </c>
      <c r="N98" s="2">
        <v>57434.0</v>
      </c>
      <c r="O98" s="2">
        <v>3.0</v>
      </c>
      <c r="P98" s="3">
        <v>1599.076249</v>
      </c>
      <c r="Q98" s="7" t="str">
        <f>VLOOKUP(A98,'New Data'!A:E,2,FALSE)</f>
        <v>Male</v>
      </c>
      <c r="R98" s="7">
        <f>VLOOKUP(A98,'New Data'!A:E,3,FALSE)</f>
        <v>59</v>
      </c>
      <c r="S98" s="7" t="str">
        <f>VLOOKUP(A98,'New Data'!A:E,4,FALSE)</f>
        <v>South Carolina</v>
      </c>
      <c r="T98" s="9">
        <f>VLOOKUP(A98,'New Data'!A:E,5,FALSE)</f>
        <v>45368</v>
      </c>
      <c r="U98" s="10">
        <f t="shared" si="4"/>
        <v>533.0254163</v>
      </c>
      <c r="V98" s="11">
        <f t="shared" si="5"/>
        <v>0.00321294879</v>
      </c>
      <c r="W98" s="12">
        <f t="shared" si="6"/>
        <v>7.542812495</v>
      </c>
      <c r="X98" s="10">
        <f t="shared" si="7"/>
        <v>24.23467028</v>
      </c>
      <c r="Y98" s="11">
        <f t="shared" si="8"/>
        <v>0.0141509434</v>
      </c>
    </row>
    <row r="99">
      <c r="A99" s="7" t="str">
        <f t="shared" si="1"/>
        <v>ZQQVT1648U</v>
      </c>
      <c r="B99" s="2" t="s">
        <v>2062</v>
      </c>
      <c r="C99" s="2" t="s">
        <v>2063</v>
      </c>
      <c r="D99" s="7" t="str">
        <f t="shared" si="2"/>
        <v>300x250 </v>
      </c>
      <c r="E99" s="7">
        <f t="shared" si="3"/>
        <v>75000</v>
      </c>
      <c r="F99" s="2" t="s">
        <v>2064</v>
      </c>
      <c r="G99" s="2" t="s">
        <v>66</v>
      </c>
      <c r="H99" s="8" t="s">
        <v>29</v>
      </c>
      <c r="I99" s="2" t="s">
        <v>139</v>
      </c>
      <c r="J99" s="2" t="s">
        <v>31</v>
      </c>
      <c r="K99" s="2">
        <v>435848.0</v>
      </c>
      <c r="L99" s="2">
        <v>1058.0</v>
      </c>
      <c r="M99" s="2">
        <v>274912.0</v>
      </c>
      <c r="N99" s="2">
        <v>415601.0</v>
      </c>
      <c r="O99" s="2">
        <v>15.0</v>
      </c>
      <c r="P99" s="3">
        <v>1554.439959</v>
      </c>
      <c r="Q99" s="7" t="str">
        <f>VLOOKUP(A99,'New Data'!A:E,2,FALSE)</f>
        <v>Female</v>
      </c>
      <c r="R99" s="7">
        <f>VLOOKUP(A99,'New Data'!A:E,3,FALSE)</f>
        <v>41</v>
      </c>
      <c r="S99" s="7" t="str">
        <f>VLOOKUP(A99,'New Data'!A:E,4,FALSE)</f>
        <v>Montana</v>
      </c>
      <c r="T99" s="9">
        <f>VLOOKUP(A99,'New Data'!A:E,5,FALSE)</f>
        <v>45507</v>
      </c>
      <c r="U99" s="10">
        <f t="shared" si="4"/>
        <v>103.6293306</v>
      </c>
      <c r="V99" s="11">
        <f t="shared" si="5"/>
        <v>0.002427451772</v>
      </c>
      <c r="W99" s="12">
        <f t="shared" si="6"/>
        <v>1.469224914</v>
      </c>
      <c r="X99" s="10">
        <f t="shared" si="7"/>
        <v>3.566472621</v>
      </c>
      <c r="Y99" s="11">
        <f t="shared" si="8"/>
        <v>0.01417769376</v>
      </c>
    </row>
    <row r="100">
      <c r="A100" s="7" t="str">
        <f t="shared" si="1"/>
        <v>DLRVS3201A</v>
      </c>
      <c r="B100" s="2" t="s">
        <v>2060</v>
      </c>
      <c r="C100" s="2" t="s">
        <v>2061</v>
      </c>
      <c r="D100" s="7" t="str">
        <f t="shared" si="2"/>
        <v>300x250 </v>
      </c>
      <c r="E100" s="7">
        <f t="shared" si="3"/>
        <v>75000</v>
      </c>
      <c r="F100" s="2" t="s">
        <v>250</v>
      </c>
      <c r="G100" s="2" t="s">
        <v>28</v>
      </c>
      <c r="H100" s="8" t="s">
        <v>29</v>
      </c>
      <c r="I100" s="2" t="s">
        <v>89</v>
      </c>
      <c r="J100" s="2" t="s">
        <v>31</v>
      </c>
      <c r="K100" s="2">
        <v>144088.0</v>
      </c>
      <c r="L100" s="2">
        <v>490.0</v>
      </c>
      <c r="M100" s="2">
        <v>26416.0</v>
      </c>
      <c r="N100" s="2">
        <v>137369.0</v>
      </c>
      <c r="O100" s="2">
        <v>7.0</v>
      </c>
      <c r="P100" s="3">
        <v>1464.064235</v>
      </c>
      <c r="Q100" s="7" t="str">
        <f>VLOOKUP(A100,'New Data'!A:E,2,FALSE)</f>
        <v>Male</v>
      </c>
      <c r="R100" s="7">
        <f>VLOOKUP(A100,'New Data'!A:E,3,FALSE)</f>
        <v>20</v>
      </c>
      <c r="S100" s="7" t="str">
        <f>VLOOKUP(A100,'New Data'!A:E,4,FALSE)</f>
        <v>Virginia</v>
      </c>
      <c r="T100" s="9">
        <f>VLOOKUP(A100,'New Data'!A:E,5,FALSE)</f>
        <v>45531</v>
      </c>
      <c r="U100" s="10">
        <f t="shared" si="4"/>
        <v>209.1520336</v>
      </c>
      <c r="V100" s="11">
        <f t="shared" si="5"/>
        <v>0.003400699572</v>
      </c>
      <c r="W100" s="12">
        <f t="shared" si="6"/>
        <v>2.987886194</v>
      </c>
      <c r="X100" s="10">
        <f t="shared" si="7"/>
        <v>10.1609033</v>
      </c>
      <c r="Y100" s="11">
        <f t="shared" si="8"/>
        <v>0.01428571429</v>
      </c>
    </row>
    <row r="101">
      <c r="A101" s="7" t="str">
        <f t="shared" si="1"/>
        <v>GFIAB5156G</v>
      </c>
      <c r="B101" s="2" t="s">
        <v>2057</v>
      </c>
      <c r="C101" s="2" t="s">
        <v>2058</v>
      </c>
      <c r="D101" s="7" t="str">
        <f t="shared" si="2"/>
        <v>300x250 </v>
      </c>
      <c r="E101" s="7">
        <f t="shared" si="3"/>
        <v>75000</v>
      </c>
      <c r="F101" s="2" t="s">
        <v>2059</v>
      </c>
      <c r="G101" s="2" t="s">
        <v>36</v>
      </c>
      <c r="H101" s="8" t="s">
        <v>449</v>
      </c>
      <c r="I101" s="2" t="s">
        <v>30</v>
      </c>
      <c r="J101" s="2" t="s">
        <v>31</v>
      </c>
      <c r="K101" s="2">
        <v>310255.0</v>
      </c>
      <c r="L101" s="2">
        <v>970.0</v>
      </c>
      <c r="M101" s="2">
        <v>105054.0</v>
      </c>
      <c r="N101" s="2">
        <v>260998.0</v>
      </c>
      <c r="O101" s="2">
        <v>14.0</v>
      </c>
      <c r="P101" s="3">
        <v>6057.856722</v>
      </c>
      <c r="Q101" s="7" t="str">
        <f>VLOOKUP(A101,'New Data'!A:E,2,FALSE)</f>
        <v>Male</v>
      </c>
      <c r="R101" s="7">
        <f>VLOOKUP(A101,'New Data'!A:E,3,FALSE)</f>
        <v>24</v>
      </c>
      <c r="S101" s="7" t="str">
        <f>VLOOKUP(A101,'New Data'!A:E,4,FALSE)</f>
        <v>Tennessee</v>
      </c>
      <c r="T101" s="9">
        <f>VLOOKUP(A101,'New Data'!A:E,5,FALSE)</f>
        <v>45224</v>
      </c>
      <c r="U101" s="10">
        <f t="shared" si="4"/>
        <v>432.7040516</v>
      </c>
      <c r="V101" s="11">
        <f t="shared" si="5"/>
        <v>0.003126460492</v>
      </c>
      <c r="W101" s="12">
        <f t="shared" si="6"/>
        <v>6.245213115</v>
      </c>
      <c r="X101" s="10">
        <f t="shared" si="7"/>
        <v>19.52541207</v>
      </c>
      <c r="Y101" s="11">
        <f t="shared" si="8"/>
        <v>0.01443298969</v>
      </c>
    </row>
    <row r="102">
      <c r="A102" s="7" t="str">
        <f t="shared" si="1"/>
        <v>EMKQQ7215U</v>
      </c>
      <c r="B102" s="2" t="s">
        <v>2054</v>
      </c>
      <c r="C102" s="2" t="s">
        <v>2055</v>
      </c>
      <c r="D102" s="7" t="str">
        <f t="shared" si="2"/>
        <v>320x50 </v>
      </c>
      <c r="E102" s="7">
        <f t="shared" si="3"/>
        <v>16000</v>
      </c>
      <c r="F102" s="2" t="s">
        <v>2056</v>
      </c>
      <c r="G102" s="2" t="s">
        <v>66</v>
      </c>
      <c r="H102" s="8" t="s">
        <v>871</v>
      </c>
      <c r="I102" s="2" t="s">
        <v>30</v>
      </c>
      <c r="J102" s="2" t="s">
        <v>31</v>
      </c>
      <c r="K102" s="2">
        <v>12512.0</v>
      </c>
      <c r="L102" s="2">
        <v>69.0</v>
      </c>
      <c r="M102" s="2">
        <v>6240.0</v>
      </c>
      <c r="N102" s="2">
        <v>9672.0</v>
      </c>
      <c r="O102" s="2">
        <v>1.0</v>
      </c>
      <c r="P102" s="3">
        <v>2298.888965</v>
      </c>
      <c r="Q102" s="7" t="str">
        <f>VLOOKUP(A102,'New Data'!A:E,2,FALSE)</f>
        <v>Female</v>
      </c>
      <c r="R102" s="7">
        <f>VLOOKUP(A102,'New Data'!A:E,3,FALSE)</f>
        <v>28</v>
      </c>
      <c r="S102" s="7" t="str">
        <f>VLOOKUP(A102,'New Data'!A:E,4,FALSE)</f>
        <v>Utah</v>
      </c>
      <c r="T102" s="9">
        <f>VLOOKUP(A102,'New Data'!A:E,5,FALSE)</f>
        <v>45191</v>
      </c>
      <c r="U102" s="10">
        <f t="shared" si="4"/>
        <v>2298.888965</v>
      </c>
      <c r="V102" s="11">
        <f t="shared" si="5"/>
        <v>0.005514705882</v>
      </c>
      <c r="W102" s="12">
        <f t="shared" si="6"/>
        <v>33.31723138</v>
      </c>
      <c r="X102" s="10">
        <f t="shared" si="7"/>
        <v>183.7347319</v>
      </c>
      <c r="Y102" s="11">
        <f t="shared" si="8"/>
        <v>0.01449275362</v>
      </c>
    </row>
    <row r="103">
      <c r="A103" s="7" t="str">
        <f t="shared" si="1"/>
        <v>QDYXJ7569A</v>
      </c>
      <c r="B103" s="2" t="s">
        <v>2051</v>
      </c>
      <c r="C103" s="2" t="s">
        <v>2052</v>
      </c>
      <c r="D103" s="7" t="str">
        <f t="shared" si="2"/>
        <v>300x250 </v>
      </c>
      <c r="E103" s="7">
        <f t="shared" si="3"/>
        <v>75000</v>
      </c>
      <c r="F103" s="2" t="s">
        <v>2053</v>
      </c>
      <c r="G103" s="2" t="s">
        <v>36</v>
      </c>
      <c r="H103" s="8" t="s">
        <v>93</v>
      </c>
      <c r="I103" s="2" t="s">
        <v>62</v>
      </c>
      <c r="J103" s="2" t="s">
        <v>31</v>
      </c>
      <c r="K103" s="2">
        <v>109567.0</v>
      </c>
      <c r="L103" s="2">
        <v>345.0</v>
      </c>
      <c r="M103" s="2">
        <v>57620.0</v>
      </c>
      <c r="N103" s="2">
        <v>97903.0</v>
      </c>
      <c r="O103" s="2">
        <v>5.0</v>
      </c>
      <c r="P103" s="3">
        <v>1616.714722</v>
      </c>
      <c r="Q103" s="7" t="str">
        <f>VLOOKUP(A103,'New Data'!A:E,2,FALSE)</f>
        <v>Female</v>
      </c>
      <c r="R103" s="7">
        <f>VLOOKUP(A103,'New Data'!A:E,3,FALSE)</f>
        <v>51</v>
      </c>
      <c r="S103" s="7" t="str">
        <f>VLOOKUP(A103,'New Data'!A:E,4,FALSE)</f>
        <v>Idaho</v>
      </c>
      <c r="T103" s="9">
        <f>VLOOKUP(A103,'New Data'!A:E,5,FALSE)</f>
        <v>45137</v>
      </c>
      <c r="U103" s="10">
        <f t="shared" si="4"/>
        <v>323.3429444</v>
      </c>
      <c r="V103" s="11">
        <f t="shared" si="5"/>
        <v>0.003148758294</v>
      </c>
      <c r="W103" s="12">
        <f t="shared" si="6"/>
        <v>4.686129629</v>
      </c>
      <c r="X103" s="10">
        <f t="shared" si="7"/>
        <v>14.75548954</v>
      </c>
      <c r="Y103" s="11">
        <f t="shared" si="8"/>
        <v>0.01449275362</v>
      </c>
    </row>
    <row r="104">
      <c r="A104" s="7" t="str">
        <f t="shared" si="1"/>
        <v>ALGYF1437Q</v>
      </c>
      <c r="B104" s="2" t="s">
        <v>2047</v>
      </c>
      <c r="C104" s="2" t="s">
        <v>2048</v>
      </c>
      <c r="D104" s="7" t="str">
        <f t="shared" si="2"/>
        <v>300x250 </v>
      </c>
      <c r="E104" s="7">
        <f t="shared" si="3"/>
        <v>75000</v>
      </c>
      <c r="F104" s="2" t="s">
        <v>2049</v>
      </c>
      <c r="G104" s="2" t="s">
        <v>41</v>
      </c>
      <c r="H104" s="8" t="s">
        <v>2050</v>
      </c>
      <c r="I104" s="2" t="s">
        <v>139</v>
      </c>
      <c r="J104" s="2" t="s">
        <v>31</v>
      </c>
      <c r="K104" s="2">
        <v>13382.0</v>
      </c>
      <c r="L104" s="2">
        <v>68.0</v>
      </c>
      <c r="M104" s="2">
        <v>3340.0</v>
      </c>
      <c r="N104" s="2">
        <v>11662.0</v>
      </c>
      <c r="O104" s="2">
        <v>1.0</v>
      </c>
      <c r="P104" s="3">
        <v>1447.927193</v>
      </c>
      <c r="Q104" s="7" t="str">
        <f>VLOOKUP(A104,'New Data'!A:E,2,FALSE)</f>
        <v>Male</v>
      </c>
      <c r="R104" s="7">
        <f>VLOOKUP(A104,'New Data'!A:E,3,FALSE)</f>
        <v>57</v>
      </c>
      <c r="S104" s="7" t="str">
        <f>VLOOKUP(A104,'New Data'!A:E,4,FALSE)</f>
        <v>Washington</v>
      </c>
      <c r="T104" s="9">
        <f>VLOOKUP(A104,'New Data'!A:E,5,FALSE)</f>
        <v>45258</v>
      </c>
      <c r="U104" s="10">
        <f t="shared" si="4"/>
        <v>1447.927193</v>
      </c>
      <c r="V104" s="11">
        <f t="shared" si="5"/>
        <v>0.005081452698</v>
      </c>
      <c r="W104" s="12">
        <f t="shared" si="6"/>
        <v>21.29304696</v>
      </c>
      <c r="X104" s="10">
        <f t="shared" si="7"/>
        <v>108.1996109</v>
      </c>
      <c r="Y104" s="11">
        <f t="shared" si="8"/>
        <v>0.01470588235</v>
      </c>
    </row>
    <row r="105">
      <c r="A105" s="7" t="str">
        <f t="shared" si="1"/>
        <v>DZRCO0881W</v>
      </c>
      <c r="B105" s="2" t="s">
        <v>2044</v>
      </c>
      <c r="C105" s="2" t="s">
        <v>2045</v>
      </c>
      <c r="D105" s="7" t="str">
        <f t="shared" si="2"/>
        <v>300x250 </v>
      </c>
      <c r="E105" s="7">
        <f t="shared" si="3"/>
        <v>75000</v>
      </c>
      <c r="F105" s="2" t="s">
        <v>2046</v>
      </c>
      <c r="G105" s="2" t="s">
        <v>36</v>
      </c>
      <c r="H105" s="8" t="s">
        <v>29</v>
      </c>
      <c r="I105" s="2" t="s">
        <v>48</v>
      </c>
      <c r="J105" s="2" t="s">
        <v>31</v>
      </c>
      <c r="K105" s="2">
        <v>77703.0</v>
      </c>
      <c r="L105" s="2">
        <v>204.0</v>
      </c>
      <c r="M105" s="2">
        <v>33478.0</v>
      </c>
      <c r="N105" s="2">
        <v>72874.0</v>
      </c>
      <c r="O105" s="2">
        <v>3.0</v>
      </c>
      <c r="P105" s="3">
        <v>1566.912406</v>
      </c>
      <c r="Q105" s="7" t="str">
        <f>VLOOKUP(A105,'New Data'!A:E,2,FALSE)</f>
        <v>Female</v>
      </c>
      <c r="R105" s="7">
        <f>VLOOKUP(A105,'New Data'!A:E,3,FALSE)</f>
        <v>47</v>
      </c>
      <c r="S105" s="7" t="str">
        <f>VLOOKUP(A105,'New Data'!A:E,4,FALSE)</f>
        <v>Utah</v>
      </c>
      <c r="T105" s="9">
        <f>VLOOKUP(A105,'New Data'!A:E,5,FALSE)</f>
        <v>45080</v>
      </c>
      <c r="U105" s="10">
        <f t="shared" si="4"/>
        <v>522.3041353</v>
      </c>
      <c r="V105" s="11">
        <f t="shared" si="5"/>
        <v>0.002625381259</v>
      </c>
      <c r="W105" s="12">
        <f t="shared" si="6"/>
        <v>7.680943167</v>
      </c>
      <c r="X105" s="10">
        <f t="shared" si="7"/>
        <v>20.16540424</v>
      </c>
      <c r="Y105" s="11">
        <f t="shared" si="8"/>
        <v>0.01470588235</v>
      </c>
    </row>
    <row r="106">
      <c r="A106" s="7" t="str">
        <f t="shared" si="1"/>
        <v>XLMPS4623T</v>
      </c>
      <c r="B106" s="2" t="s">
        <v>2041</v>
      </c>
      <c r="C106" s="2" t="s">
        <v>2042</v>
      </c>
      <c r="D106" s="7" t="str">
        <f t="shared" si="2"/>
        <v>320x50 </v>
      </c>
      <c r="E106" s="7">
        <f t="shared" si="3"/>
        <v>16000</v>
      </c>
      <c r="F106" s="2" t="s">
        <v>2043</v>
      </c>
      <c r="G106" s="2" t="s">
        <v>41</v>
      </c>
      <c r="H106" s="8" t="s">
        <v>387</v>
      </c>
      <c r="I106" s="2" t="s">
        <v>30</v>
      </c>
      <c r="J106" s="2" t="s">
        <v>31</v>
      </c>
      <c r="K106" s="2">
        <v>80456.0</v>
      </c>
      <c r="L106" s="2">
        <v>204.0</v>
      </c>
      <c r="M106" s="2">
        <v>46039.0</v>
      </c>
      <c r="N106" s="2">
        <v>65383.0</v>
      </c>
      <c r="O106" s="2">
        <v>3.0</v>
      </c>
      <c r="P106" s="3">
        <v>2039.848792</v>
      </c>
      <c r="Q106" s="7" t="str">
        <f>VLOOKUP(A106,'New Data'!A:E,2,FALSE)</f>
        <v>Female</v>
      </c>
      <c r="R106" s="7">
        <f>VLOOKUP(A106,'New Data'!A:E,3,FALSE)</f>
        <v>64</v>
      </c>
      <c r="S106" s="7" t="str">
        <f>VLOOKUP(A106,'New Data'!A:E,4,FALSE)</f>
        <v>Kansas</v>
      </c>
      <c r="T106" s="9">
        <f>VLOOKUP(A106,'New Data'!A:E,5,FALSE)</f>
        <v>44991</v>
      </c>
      <c r="U106" s="10">
        <f t="shared" si="4"/>
        <v>679.9495973</v>
      </c>
      <c r="V106" s="11">
        <f t="shared" si="5"/>
        <v>0.00253554738</v>
      </c>
      <c r="W106" s="12">
        <f t="shared" si="6"/>
        <v>9.999258784</v>
      </c>
      <c r="X106" s="10">
        <f t="shared" si="7"/>
        <v>25.35359441</v>
      </c>
      <c r="Y106" s="11">
        <f t="shared" si="8"/>
        <v>0.01470588235</v>
      </c>
    </row>
    <row r="107">
      <c r="A107" s="7" t="str">
        <f t="shared" si="1"/>
        <v>DDAUP9478O</v>
      </c>
      <c r="B107" s="2" t="s">
        <v>2039</v>
      </c>
      <c r="C107" s="2" t="s">
        <v>2040</v>
      </c>
      <c r="D107" s="7" t="str">
        <f t="shared" si="2"/>
        <v>320x50 </v>
      </c>
      <c r="E107" s="7">
        <f t="shared" si="3"/>
        <v>16000</v>
      </c>
      <c r="F107" s="2" t="s">
        <v>819</v>
      </c>
      <c r="G107" s="2" t="s">
        <v>28</v>
      </c>
      <c r="H107" s="8" t="s">
        <v>449</v>
      </c>
      <c r="I107" s="2" t="s">
        <v>62</v>
      </c>
      <c r="J107" s="2" t="s">
        <v>31</v>
      </c>
      <c r="K107" s="2">
        <v>888037.0</v>
      </c>
      <c r="L107" s="2">
        <v>2841.0</v>
      </c>
      <c r="M107" s="2">
        <v>370429.0</v>
      </c>
      <c r="N107" s="2">
        <v>820340.0</v>
      </c>
      <c r="O107" s="2">
        <v>42.0</v>
      </c>
      <c r="P107" s="3">
        <v>8134.350524</v>
      </c>
      <c r="Q107" s="7" t="str">
        <f>VLOOKUP(A107,'New Data'!A:E,2,FALSE)</f>
        <v>Male</v>
      </c>
      <c r="R107" s="7">
        <f>VLOOKUP(A107,'New Data'!A:E,3,FALSE)</f>
        <v>46</v>
      </c>
      <c r="S107" s="7" t="str">
        <f>VLOOKUP(A107,'New Data'!A:E,4,FALSE)</f>
        <v>Louisiana</v>
      </c>
      <c r="T107" s="9">
        <f>VLOOKUP(A107,'New Data'!A:E,5,FALSE)</f>
        <v>45077</v>
      </c>
      <c r="U107" s="10">
        <f t="shared" si="4"/>
        <v>193.6750125</v>
      </c>
      <c r="V107" s="11">
        <f t="shared" si="5"/>
        <v>0.003199191025</v>
      </c>
      <c r="W107" s="12">
        <f t="shared" si="6"/>
        <v>2.863199762</v>
      </c>
      <c r="X107" s="10">
        <f t="shared" si="7"/>
        <v>9.159922981</v>
      </c>
      <c r="Y107" s="11">
        <f t="shared" si="8"/>
        <v>0.01478352693</v>
      </c>
    </row>
    <row r="108">
      <c r="A108" s="7" t="str">
        <f t="shared" si="1"/>
        <v>NKXQD8942M</v>
      </c>
      <c r="B108" s="2" t="s">
        <v>2037</v>
      </c>
      <c r="C108" s="2" t="s">
        <v>2038</v>
      </c>
      <c r="D108" s="7" t="str">
        <f t="shared" si="2"/>
        <v>300x250 </v>
      </c>
      <c r="E108" s="7">
        <f t="shared" si="3"/>
        <v>75000</v>
      </c>
      <c r="F108" s="2" t="s">
        <v>914</v>
      </c>
      <c r="G108" s="2" t="s">
        <v>36</v>
      </c>
      <c r="H108" s="8" t="s">
        <v>263</v>
      </c>
      <c r="I108" s="2" t="s">
        <v>62</v>
      </c>
      <c r="J108" s="2" t="s">
        <v>31</v>
      </c>
      <c r="K108" s="2">
        <v>103665.0</v>
      </c>
      <c r="L108" s="2">
        <v>270.0</v>
      </c>
      <c r="M108" s="2">
        <v>77283.0</v>
      </c>
      <c r="N108" s="2">
        <v>94019.0</v>
      </c>
      <c r="O108" s="2">
        <v>4.0</v>
      </c>
      <c r="P108" s="3">
        <v>5284.685565</v>
      </c>
      <c r="Q108" s="7" t="str">
        <f>VLOOKUP(A108,'New Data'!A:E,2,FALSE)</f>
        <v>Female</v>
      </c>
      <c r="R108" s="7">
        <f>VLOOKUP(A108,'New Data'!A:E,3,FALSE)</f>
        <v>36</v>
      </c>
      <c r="S108" s="7" t="str">
        <f>VLOOKUP(A108,'New Data'!A:E,4,FALSE)</f>
        <v>Texas</v>
      </c>
      <c r="T108" s="9">
        <f>VLOOKUP(A108,'New Data'!A:E,5,FALSE)</f>
        <v>45125</v>
      </c>
      <c r="U108" s="10">
        <f t="shared" si="4"/>
        <v>1321.171391</v>
      </c>
      <c r="V108" s="11">
        <f t="shared" si="5"/>
        <v>0.002604543481</v>
      </c>
      <c r="W108" s="12">
        <f t="shared" si="6"/>
        <v>19.5729095</v>
      </c>
      <c r="X108" s="10">
        <f t="shared" si="7"/>
        <v>50.97849385</v>
      </c>
      <c r="Y108" s="11">
        <f t="shared" si="8"/>
        <v>0.01481481481</v>
      </c>
    </row>
    <row r="109">
      <c r="A109" s="7" t="str">
        <f t="shared" si="1"/>
        <v>AOBAC3198V</v>
      </c>
      <c r="B109" s="2" t="s">
        <v>2034</v>
      </c>
      <c r="C109" s="2" t="s">
        <v>2035</v>
      </c>
      <c r="D109" s="7" t="str">
        <f t="shared" si="2"/>
        <v>320x50 </v>
      </c>
      <c r="E109" s="7">
        <f t="shared" si="3"/>
        <v>16000</v>
      </c>
      <c r="F109" s="2" t="s">
        <v>2036</v>
      </c>
      <c r="G109" s="2" t="s">
        <v>41</v>
      </c>
      <c r="H109" s="8" t="s">
        <v>275</v>
      </c>
      <c r="I109" s="2" t="s">
        <v>48</v>
      </c>
      <c r="J109" s="2" t="s">
        <v>31</v>
      </c>
      <c r="K109" s="2">
        <v>213699.0</v>
      </c>
      <c r="L109" s="2">
        <v>270.0</v>
      </c>
      <c r="M109" s="2">
        <v>18395.0</v>
      </c>
      <c r="N109" s="2">
        <v>164487.0</v>
      </c>
      <c r="O109" s="2">
        <v>4.0</v>
      </c>
      <c r="P109" s="3">
        <v>2194.987125</v>
      </c>
      <c r="Q109" s="7" t="str">
        <f>VLOOKUP(A109,'New Data'!A:E,2,FALSE)</f>
        <v>Male</v>
      </c>
      <c r="R109" s="7">
        <f>VLOOKUP(A109,'New Data'!A:E,3,FALSE)</f>
        <v>24</v>
      </c>
      <c r="S109" s="7" t="str">
        <f>VLOOKUP(A109,'New Data'!A:E,4,FALSE)</f>
        <v>Idaho</v>
      </c>
      <c r="T109" s="9">
        <f>VLOOKUP(A109,'New Data'!A:E,5,FALSE)</f>
        <v>45216</v>
      </c>
      <c r="U109" s="10">
        <f t="shared" si="4"/>
        <v>548.7467813</v>
      </c>
      <c r="V109" s="11">
        <f t="shared" si="5"/>
        <v>0.001263459352</v>
      </c>
      <c r="W109" s="12">
        <f t="shared" si="6"/>
        <v>8.129581944</v>
      </c>
      <c r="X109" s="10">
        <f t="shared" si="7"/>
        <v>10.27139633</v>
      </c>
      <c r="Y109" s="11">
        <f t="shared" si="8"/>
        <v>0.01481481481</v>
      </c>
    </row>
    <row r="110">
      <c r="A110" s="7" t="str">
        <f t="shared" si="1"/>
        <v>UCZLN2659H</v>
      </c>
      <c r="B110" s="2" t="s">
        <v>2031</v>
      </c>
      <c r="C110" s="2" t="s">
        <v>2032</v>
      </c>
      <c r="D110" s="7" t="str">
        <f t="shared" si="2"/>
        <v>300x50 </v>
      </c>
      <c r="E110" s="7">
        <f t="shared" si="3"/>
        <v>15000</v>
      </c>
      <c r="F110" s="2" t="s">
        <v>2033</v>
      </c>
      <c r="G110" s="2" t="s">
        <v>28</v>
      </c>
      <c r="H110" s="8" t="s">
        <v>271</v>
      </c>
      <c r="I110" s="2" t="s">
        <v>786</v>
      </c>
      <c r="J110" s="2" t="s">
        <v>31</v>
      </c>
      <c r="K110" s="2">
        <v>130602.0</v>
      </c>
      <c r="L110" s="2">
        <v>269.0</v>
      </c>
      <c r="M110" s="2">
        <v>11736.0</v>
      </c>
      <c r="N110" s="2">
        <v>113735.0</v>
      </c>
      <c r="O110" s="2">
        <v>4.0</v>
      </c>
      <c r="P110" s="3">
        <v>1507.84712</v>
      </c>
      <c r="Q110" s="7" t="str">
        <f>VLOOKUP(A110,'New Data'!A:E,2,FALSE)</f>
        <v>Male</v>
      </c>
      <c r="R110" s="7">
        <f>VLOOKUP(A110,'New Data'!A:E,3,FALSE)</f>
        <v>64</v>
      </c>
      <c r="S110" s="7" t="str">
        <f>VLOOKUP(A110,'New Data'!A:E,4,FALSE)</f>
        <v>South Dakota</v>
      </c>
      <c r="T110" s="9">
        <f>VLOOKUP(A110,'New Data'!A:E,5,FALSE)</f>
        <v>45210</v>
      </c>
      <c r="U110" s="10">
        <f t="shared" si="4"/>
        <v>376.96178</v>
      </c>
      <c r="V110" s="11">
        <f t="shared" si="5"/>
        <v>0.002059692807</v>
      </c>
      <c r="W110" s="12">
        <f t="shared" si="6"/>
        <v>5.605379628</v>
      </c>
      <c r="X110" s="10">
        <f t="shared" si="7"/>
        <v>11.5453601</v>
      </c>
      <c r="Y110" s="11">
        <f t="shared" si="8"/>
        <v>0.01486988848</v>
      </c>
    </row>
    <row r="111">
      <c r="A111" s="7" t="str">
        <f t="shared" si="1"/>
        <v>VRJZP3827J</v>
      </c>
      <c r="B111" s="2" t="s">
        <v>2028</v>
      </c>
      <c r="C111" s="2" t="s">
        <v>2029</v>
      </c>
      <c r="D111" s="7" t="str">
        <f t="shared" si="2"/>
        <v>320x50 </v>
      </c>
      <c r="E111" s="7">
        <f t="shared" si="3"/>
        <v>16000</v>
      </c>
      <c r="F111" s="2" t="s">
        <v>2030</v>
      </c>
      <c r="G111" s="2" t="s">
        <v>41</v>
      </c>
      <c r="H111" s="8" t="s">
        <v>181</v>
      </c>
      <c r="I111" s="2" t="s">
        <v>62</v>
      </c>
      <c r="J111" s="2" t="s">
        <v>31</v>
      </c>
      <c r="K111" s="2">
        <v>65257.0</v>
      </c>
      <c r="L111" s="2">
        <v>201.0</v>
      </c>
      <c r="M111" s="2">
        <v>12749.0</v>
      </c>
      <c r="N111" s="2">
        <v>19274.0</v>
      </c>
      <c r="O111" s="2">
        <v>3.0</v>
      </c>
      <c r="P111" s="3">
        <v>2468.135837</v>
      </c>
      <c r="Q111" s="7" t="str">
        <f>VLOOKUP(A111,'New Data'!A:E,2,FALSE)</f>
        <v>Female</v>
      </c>
      <c r="R111" s="7">
        <f>VLOOKUP(A111,'New Data'!A:E,3,FALSE)</f>
        <v>64</v>
      </c>
      <c r="S111" s="7" t="str">
        <f>VLOOKUP(A111,'New Data'!A:E,4,FALSE)</f>
        <v>Oregon</v>
      </c>
      <c r="T111" s="9">
        <f>VLOOKUP(A111,'New Data'!A:E,5,FALSE)</f>
        <v>45537</v>
      </c>
      <c r="U111" s="10">
        <f t="shared" si="4"/>
        <v>822.7119457</v>
      </c>
      <c r="V111" s="11">
        <f t="shared" si="5"/>
        <v>0.003080129335</v>
      </c>
      <c r="W111" s="12">
        <f t="shared" si="6"/>
        <v>12.27928277</v>
      </c>
      <c r="X111" s="10">
        <f t="shared" si="7"/>
        <v>37.82177907</v>
      </c>
      <c r="Y111" s="11">
        <f t="shared" si="8"/>
        <v>0.01492537313</v>
      </c>
    </row>
    <row r="112">
      <c r="A112" s="7" t="str">
        <f t="shared" si="1"/>
        <v>UUBIN9425T</v>
      </c>
      <c r="B112" s="2" t="s">
        <v>2024</v>
      </c>
      <c r="C112" s="2" t="s">
        <v>2025</v>
      </c>
      <c r="D112" s="7" t="str">
        <f t="shared" si="2"/>
        <v>300x50 </v>
      </c>
      <c r="E112" s="7">
        <f t="shared" si="3"/>
        <v>15000</v>
      </c>
      <c r="F112" s="2" t="s">
        <v>2026</v>
      </c>
      <c r="G112" s="2" t="s">
        <v>66</v>
      </c>
      <c r="H112" s="8" t="s">
        <v>2027</v>
      </c>
      <c r="I112" s="2" t="s">
        <v>62</v>
      </c>
      <c r="J112" s="2" t="s">
        <v>31</v>
      </c>
      <c r="K112" s="2">
        <v>13608.0</v>
      </c>
      <c r="L112" s="2">
        <v>66.0</v>
      </c>
      <c r="M112" s="2">
        <v>2714.0</v>
      </c>
      <c r="N112" s="2">
        <v>9332.0</v>
      </c>
      <c r="O112" s="2">
        <v>1.0</v>
      </c>
      <c r="P112" s="3">
        <v>1762.663235</v>
      </c>
      <c r="Q112" s="7" t="str">
        <f>VLOOKUP(A112,'New Data'!A:E,2,FALSE)</f>
        <v>Male</v>
      </c>
      <c r="R112" s="7">
        <f>VLOOKUP(A112,'New Data'!A:E,3,FALSE)</f>
        <v>26</v>
      </c>
      <c r="S112" s="7" t="str">
        <f>VLOOKUP(A112,'New Data'!A:E,4,FALSE)</f>
        <v>Louisiana</v>
      </c>
      <c r="T112" s="9">
        <f>VLOOKUP(A112,'New Data'!A:E,5,FALSE)</f>
        <v>45422</v>
      </c>
      <c r="U112" s="10">
        <f t="shared" si="4"/>
        <v>1762.663235</v>
      </c>
      <c r="V112" s="11">
        <f t="shared" si="5"/>
        <v>0.004850088183</v>
      </c>
      <c r="W112" s="12">
        <f t="shared" si="6"/>
        <v>26.70701871</v>
      </c>
      <c r="X112" s="10">
        <f t="shared" si="7"/>
        <v>129.5313959</v>
      </c>
      <c r="Y112" s="11">
        <f t="shared" si="8"/>
        <v>0.01515151515</v>
      </c>
    </row>
    <row r="113">
      <c r="A113" s="7" t="str">
        <f t="shared" si="1"/>
        <v>VOFGB6363F</v>
      </c>
      <c r="B113" s="2" t="s">
        <v>2022</v>
      </c>
      <c r="C113" s="2" t="s">
        <v>2023</v>
      </c>
      <c r="D113" s="7" t="str">
        <f t="shared" si="2"/>
        <v>320x50 </v>
      </c>
      <c r="E113" s="7">
        <f t="shared" si="3"/>
        <v>16000</v>
      </c>
      <c r="F113" s="2" t="s">
        <v>121</v>
      </c>
      <c r="G113" s="2" t="s">
        <v>41</v>
      </c>
      <c r="H113" s="8" t="s">
        <v>29</v>
      </c>
      <c r="I113" s="2" t="s">
        <v>30</v>
      </c>
      <c r="J113" s="2" t="s">
        <v>31</v>
      </c>
      <c r="K113" s="2">
        <v>126337.0</v>
      </c>
      <c r="L113" s="2">
        <v>325.0</v>
      </c>
      <c r="M113" s="2">
        <v>51394.0</v>
      </c>
      <c r="N113" s="2">
        <v>117635.0</v>
      </c>
      <c r="O113" s="2">
        <v>5.0</v>
      </c>
      <c r="P113" s="3">
        <v>1487.088288</v>
      </c>
      <c r="Q113" s="7" t="str">
        <f>VLOOKUP(A113,'New Data'!A:E,2,FALSE)</f>
        <v>Female</v>
      </c>
      <c r="R113" s="7">
        <f>VLOOKUP(A113,'New Data'!A:E,3,FALSE)</f>
        <v>53</v>
      </c>
      <c r="S113" s="7" t="str">
        <f>VLOOKUP(A113,'New Data'!A:E,4,FALSE)</f>
        <v>Arkansas</v>
      </c>
      <c r="T113" s="9">
        <f>VLOOKUP(A113,'New Data'!A:E,5,FALSE)</f>
        <v>45330</v>
      </c>
      <c r="U113" s="10">
        <f t="shared" si="4"/>
        <v>297.4176576</v>
      </c>
      <c r="V113" s="11">
        <f t="shared" si="5"/>
        <v>0.002572484704</v>
      </c>
      <c r="W113" s="12">
        <f t="shared" si="6"/>
        <v>4.575656271</v>
      </c>
      <c r="X113" s="10">
        <f t="shared" si="7"/>
        <v>11.77080577</v>
      </c>
      <c r="Y113" s="11">
        <f t="shared" si="8"/>
        <v>0.01538461538</v>
      </c>
    </row>
    <row r="114">
      <c r="A114" s="7" t="str">
        <f t="shared" si="1"/>
        <v>DAIHT9728L</v>
      </c>
      <c r="B114" s="2" t="s">
        <v>2019</v>
      </c>
      <c r="C114" s="2" t="s">
        <v>2020</v>
      </c>
      <c r="D114" s="7" t="str">
        <f t="shared" si="2"/>
        <v>320x50 </v>
      </c>
      <c r="E114" s="7">
        <f t="shared" si="3"/>
        <v>16000</v>
      </c>
      <c r="F114" s="2" t="s">
        <v>2021</v>
      </c>
      <c r="G114" s="2" t="s">
        <v>36</v>
      </c>
      <c r="H114" s="8" t="s">
        <v>726</v>
      </c>
      <c r="I114" s="2" t="s">
        <v>30</v>
      </c>
      <c r="J114" s="2" t="s">
        <v>31</v>
      </c>
      <c r="K114" s="2">
        <v>77313.0</v>
      </c>
      <c r="L114" s="2">
        <v>191.0</v>
      </c>
      <c r="M114" s="2">
        <v>40366.0</v>
      </c>
      <c r="N114" s="2">
        <v>71128.0</v>
      </c>
      <c r="O114" s="2">
        <v>3.0</v>
      </c>
      <c r="P114" s="3">
        <v>1790.390198</v>
      </c>
      <c r="Q114" s="7" t="str">
        <f>VLOOKUP(A114,'New Data'!A:E,2,FALSE)</f>
        <v>Female</v>
      </c>
      <c r="R114" s="7">
        <f>VLOOKUP(A114,'New Data'!A:E,3,FALSE)</f>
        <v>40</v>
      </c>
      <c r="S114" s="7" t="str">
        <f>VLOOKUP(A114,'New Data'!A:E,4,FALSE)</f>
        <v>Virginia</v>
      </c>
      <c r="T114" s="9">
        <f>VLOOKUP(A114,'New Data'!A:E,5,FALSE)</f>
        <v>45221</v>
      </c>
      <c r="U114" s="10">
        <f t="shared" si="4"/>
        <v>596.7967327</v>
      </c>
      <c r="V114" s="11">
        <f t="shared" si="5"/>
        <v>0.002470477151</v>
      </c>
      <c r="W114" s="12">
        <f t="shared" si="6"/>
        <v>9.37377067</v>
      </c>
      <c r="X114" s="10">
        <f t="shared" si="7"/>
        <v>23.15768626</v>
      </c>
      <c r="Y114" s="11">
        <f t="shared" si="8"/>
        <v>0.01570680628</v>
      </c>
    </row>
    <row r="115">
      <c r="A115" s="7" t="str">
        <f t="shared" si="1"/>
        <v>INIEJ5776C</v>
      </c>
      <c r="B115" s="2" t="s">
        <v>2015</v>
      </c>
      <c r="C115" s="2" t="s">
        <v>2016</v>
      </c>
      <c r="D115" s="7" t="str">
        <f t="shared" si="2"/>
        <v>300x250 </v>
      </c>
      <c r="E115" s="7">
        <f t="shared" si="3"/>
        <v>75000</v>
      </c>
      <c r="F115" s="2" t="s">
        <v>2017</v>
      </c>
      <c r="G115" s="2" t="s">
        <v>28</v>
      </c>
      <c r="H115" s="8" t="s">
        <v>2018</v>
      </c>
      <c r="I115" s="2" t="s">
        <v>62</v>
      </c>
      <c r="J115" s="2" t="s">
        <v>31</v>
      </c>
      <c r="K115" s="2">
        <v>39705.0</v>
      </c>
      <c r="L115" s="2">
        <v>190.0</v>
      </c>
      <c r="M115" s="2">
        <v>12950.0</v>
      </c>
      <c r="N115" s="2">
        <v>38030.0</v>
      </c>
      <c r="O115" s="2">
        <v>3.0</v>
      </c>
      <c r="P115" s="3">
        <v>1476.419509</v>
      </c>
      <c r="Q115" s="7" t="str">
        <f>VLOOKUP(A115,'New Data'!A:E,2,FALSE)</f>
        <v>Female</v>
      </c>
      <c r="R115" s="7">
        <f>VLOOKUP(A115,'New Data'!A:E,3,FALSE)</f>
        <v>21</v>
      </c>
      <c r="S115" s="7" t="str">
        <f>VLOOKUP(A115,'New Data'!A:E,4,FALSE)</f>
        <v>West Virginia</v>
      </c>
      <c r="T115" s="9">
        <f>VLOOKUP(A115,'New Data'!A:E,5,FALSE)</f>
        <v>45411</v>
      </c>
      <c r="U115" s="10">
        <f t="shared" si="4"/>
        <v>492.1398363</v>
      </c>
      <c r="V115" s="11">
        <f t="shared" si="5"/>
        <v>0.004785291525</v>
      </c>
      <c r="W115" s="12">
        <f t="shared" si="6"/>
        <v>7.770628995</v>
      </c>
      <c r="X115" s="10">
        <f t="shared" si="7"/>
        <v>37.18472507</v>
      </c>
      <c r="Y115" s="11">
        <f t="shared" si="8"/>
        <v>0.01578947368</v>
      </c>
    </row>
    <row r="116">
      <c r="A116" s="7" t="str">
        <f t="shared" si="1"/>
        <v>DPGGD9172J</v>
      </c>
      <c r="B116" s="2" t="s">
        <v>2012</v>
      </c>
      <c r="C116" s="2" t="s">
        <v>2013</v>
      </c>
      <c r="D116" s="7" t="str">
        <f t="shared" si="2"/>
        <v>320x50 </v>
      </c>
      <c r="E116" s="7">
        <f t="shared" si="3"/>
        <v>16000</v>
      </c>
      <c r="F116" s="2" t="s">
        <v>2014</v>
      </c>
      <c r="G116" s="2" t="s">
        <v>28</v>
      </c>
      <c r="H116" s="8" t="s">
        <v>263</v>
      </c>
      <c r="I116" s="2" t="s">
        <v>48</v>
      </c>
      <c r="J116" s="2" t="s">
        <v>31</v>
      </c>
      <c r="K116" s="2">
        <v>69136.0</v>
      </c>
      <c r="L116" s="2">
        <v>190.0</v>
      </c>
      <c r="M116" s="2">
        <v>40571.0</v>
      </c>
      <c r="N116" s="2">
        <v>63614.0</v>
      </c>
      <c r="O116" s="2">
        <v>3.0</v>
      </c>
      <c r="P116" s="3">
        <v>1507.946851</v>
      </c>
      <c r="Q116" s="7" t="str">
        <f>VLOOKUP(A116,'New Data'!A:E,2,FALSE)</f>
        <v>Male</v>
      </c>
      <c r="R116" s="7">
        <f>VLOOKUP(A116,'New Data'!A:E,3,FALSE)</f>
        <v>60</v>
      </c>
      <c r="S116" s="7" t="str">
        <f>VLOOKUP(A116,'New Data'!A:E,4,FALSE)</f>
        <v>Florida</v>
      </c>
      <c r="T116" s="9">
        <f>VLOOKUP(A116,'New Data'!A:E,5,FALSE)</f>
        <v>45534</v>
      </c>
      <c r="U116" s="10">
        <f t="shared" si="4"/>
        <v>502.6489503</v>
      </c>
      <c r="V116" s="11">
        <f t="shared" si="5"/>
        <v>0.002748206434</v>
      </c>
      <c r="W116" s="12">
        <f t="shared" si="6"/>
        <v>7.936562374</v>
      </c>
      <c r="X116" s="10">
        <f t="shared" si="7"/>
        <v>21.81131178</v>
      </c>
      <c r="Y116" s="11">
        <f t="shared" si="8"/>
        <v>0.01578947368</v>
      </c>
    </row>
    <row r="117">
      <c r="A117" s="7" t="str">
        <f t="shared" si="1"/>
        <v>IXQEK3844N</v>
      </c>
      <c r="B117" s="2" t="s">
        <v>2010</v>
      </c>
      <c r="C117" s="2" t="s">
        <v>2011</v>
      </c>
      <c r="D117" s="7" t="str">
        <f t="shared" si="2"/>
        <v>300x250 </v>
      </c>
      <c r="E117" s="7">
        <f t="shared" si="3"/>
        <v>75000</v>
      </c>
      <c r="F117" s="2" t="s">
        <v>864</v>
      </c>
      <c r="G117" s="2" t="s">
        <v>36</v>
      </c>
      <c r="H117" s="8" t="s">
        <v>93</v>
      </c>
      <c r="I117" s="2" t="s">
        <v>30</v>
      </c>
      <c r="J117" s="2" t="s">
        <v>31</v>
      </c>
      <c r="K117" s="2">
        <v>286998.0</v>
      </c>
      <c r="L117" s="2">
        <v>815.0</v>
      </c>
      <c r="M117" s="2">
        <v>61586.0</v>
      </c>
      <c r="N117" s="2">
        <v>247500.0</v>
      </c>
      <c r="O117" s="2">
        <v>13.0</v>
      </c>
      <c r="P117" s="3">
        <v>6395.550624</v>
      </c>
      <c r="Q117" s="7" t="str">
        <f>VLOOKUP(A117,'New Data'!A:E,2,FALSE)</f>
        <v>Male</v>
      </c>
      <c r="R117" s="7">
        <f>VLOOKUP(A117,'New Data'!A:E,3,FALSE)</f>
        <v>18</v>
      </c>
      <c r="S117" s="7" t="str">
        <f>VLOOKUP(A117,'New Data'!A:E,4,FALSE)</f>
        <v>Indiana</v>
      </c>
      <c r="T117" s="9">
        <f>VLOOKUP(A117,'New Data'!A:E,5,FALSE)</f>
        <v>45508</v>
      </c>
      <c r="U117" s="10">
        <f t="shared" si="4"/>
        <v>491.9654326</v>
      </c>
      <c r="V117" s="11">
        <f t="shared" si="5"/>
        <v>0.002839741043</v>
      </c>
      <c r="W117" s="12">
        <f t="shared" si="6"/>
        <v>7.847301379</v>
      </c>
      <c r="X117" s="10">
        <f t="shared" si="7"/>
        <v>22.28430381</v>
      </c>
      <c r="Y117" s="11">
        <f t="shared" si="8"/>
        <v>0.01595092025</v>
      </c>
    </row>
    <row r="118">
      <c r="A118" s="7" t="str">
        <f t="shared" si="1"/>
        <v>VSEBV0477I</v>
      </c>
      <c r="B118" s="2" t="s">
        <v>2008</v>
      </c>
      <c r="C118" s="2" t="s">
        <v>2009</v>
      </c>
      <c r="D118" s="7" t="str">
        <f t="shared" si="2"/>
        <v>320x50 </v>
      </c>
      <c r="E118" s="7">
        <f t="shared" si="3"/>
        <v>16000</v>
      </c>
      <c r="F118" s="2" t="s">
        <v>1560</v>
      </c>
      <c r="G118" s="2" t="s">
        <v>36</v>
      </c>
      <c r="H118" s="8" t="s">
        <v>387</v>
      </c>
      <c r="I118" s="2" t="s">
        <v>135</v>
      </c>
      <c r="J118" s="2" t="s">
        <v>31</v>
      </c>
      <c r="K118" s="2">
        <v>171575.0</v>
      </c>
      <c r="L118" s="2">
        <v>499.0</v>
      </c>
      <c r="M118" s="2">
        <v>101487.0</v>
      </c>
      <c r="N118" s="2">
        <v>136036.0</v>
      </c>
      <c r="O118" s="2">
        <v>8.0</v>
      </c>
      <c r="P118" s="3">
        <v>1658.332426</v>
      </c>
      <c r="Q118" s="7" t="str">
        <f>VLOOKUP(A118,'New Data'!A:E,2,FALSE)</f>
        <v>Female</v>
      </c>
      <c r="R118" s="7">
        <f>VLOOKUP(A118,'New Data'!A:E,3,FALSE)</f>
        <v>37</v>
      </c>
      <c r="S118" s="7" t="str">
        <f>VLOOKUP(A118,'New Data'!A:E,4,FALSE)</f>
        <v>Delaware</v>
      </c>
      <c r="T118" s="9">
        <f>VLOOKUP(A118,'New Data'!A:E,5,FALSE)</f>
        <v>45213</v>
      </c>
      <c r="U118" s="10">
        <f t="shared" si="4"/>
        <v>207.2915533</v>
      </c>
      <c r="V118" s="11">
        <f t="shared" si="5"/>
        <v>0.002908349118</v>
      </c>
      <c r="W118" s="12">
        <f t="shared" si="6"/>
        <v>3.323311475</v>
      </c>
      <c r="X118" s="10">
        <f t="shared" si="7"/>
        <v>9.665349999</v>
      </c>
      <c r="Y118" s="11">
        <f t="shared" si="8"/>
        <v>0.01603206413</v>
      </c>
    </row>
    <row r="119">
      <c r="A119" s="7" t="str">
        <f t="shared" si="1"/>
        <v>YFRQE4602U</v>
      </c>
      <c r="B119" s="2" t="s">
        <v>2005</v>
      </c>
      <c r="C119" s="2" t="s">
        <v>2006</v>
      </c>
      <c r="D119" s="7" t="str">
        <f t="shared" si="2"/>
        <v>300x250 </v>
      </c>
      <c r="E119" s="7">
        <f t="shared" si="3"/>
        <v>75000</v>
      </c>
      <c r="F119" s="2" t="s">
        <v>2007</v>
      </c>
      <c r="G119" s="2" t="s">
        <v>36</v>
      </c>
      <c r="H119" s="8" t="s">
        <v>449</v>
      </c>
      <c r="I119" s="2" t="s">
        <v>139</v>
      </c>
      <c r="J119" s="2" t="s">
        <v>31</v>
      </c>
      <c r="K119" s="2">
        <v>1767940.0</v>
      </c>
      <c r="L119" s="2">
        <v>4852.0</v>
      </c>
      <c r="M119" s="2">
        <v>881525.0</v>
      </c>
      <c r="N119" s="2">
        <v>1550866.0</v>
      </c>
      <c r="O119" s="2">
        <v>78.0</v>
      </c>
      <c r="P119" s="3">
        <v>7511.656191</v>
      </c>
      <c r="Q119" s="7" t="str">
        <f>VLOOKUP(A119,'New Data'!A:E,2,FALSE)</f>
        <v>Male</v>
      </c>
      <c r="R119" s="7">
        <f>VLOOKUP(A119,'New Data'!A:E,3,FALSE)</f>
        <v>35</v>
      </c>
      <c r="S119" s="7" t="str">
        <f>VLOOKUP(A119,'New Data'!A:E,4,FALSE)</f>
        <v>Ohio</v>
      </c>
      <c r="T119" s="9">
        <f>VLOOKUP(A119,'New Data'!A:E,5,FALSE)</f>
        <v>45083</v>
      </c>
      <c r="U119" s="10">
        <f t="shared" si="4"/>
        <v>96.3032845</v>
      </c>
      <c r="V119" s="11">
        <f t="shared" si="5"/>
        <v>0.002744437028</v>
      </c>
      <c r="W119" s="12">
        <f t="shared" si="6"/>
        <v>1.548156676</v>
      </c>
      <c r="X119" s="10">
        <f t="shared" si="7"/>
        <v>4.248818507</v>
      </c>
      <c r="Y119" s="11">
        <f t="shared" si="8"/>
        <v>0.01607584501</v>
      </c>
    </row>
    <row r="120">
      <c r="A120" s="7" t="str">
        <f t="shared" si="1"/>
        <v>ZHEWP3598B</v>
      </c>
      <c r="B120" s="2" t="s">
        <v>2002</v>
      </c>
      <c r="C120" s="2" t="s">
        <v>2003</v>
      </c>
      <c r="D120" s="7" t="str">
        <f t="shared" si="2"/>
        <v>300x250 </v>
      </c>
      <c r="E120" s="7">
        <f t="shared" si="3"/>
        <v>75000</v>
      </c>
      <c r="F120" s="2" t="s">
        <v>2004</v>
      </c>
      <c r="G120" s="2" t="s">
        <v>28</v>
      </c>
      <c r="H120" s="8" t="s">
        <v>181</v>
      </c>
      <c r="I120" s="2" t="s">
        <v>786</v>
      </c>
      <c r="J120" s="2" t="s">
        <v>31</v>
      </c>
      <c r="K120" s="2">
        <v>908899.0</v>
      </c>
      <c r="L120" s="2">
        <v>1984.0</v>
      </c>
      <c r="M120" s="2">
        <v>644697.0</v>
      </c>
      <c r="N120" s="2">
        <v>853964.0</v>
      </c>
      <c r="O120" s="2">
        <v>32.0</v>
      </c>
      <c r="P120" s="3">
        <v>5181.087383</v>
      </c>
      <c r="Q120" s="7" t="str">
        <f>VLOOKUP(A120,'New Data'!A:E,2,FALSE)</f>
        <v>Female</v>
      </c>
      <c r="R120" s="7">
        <f>VLOOKUP(A120,'New Data'!A:E,3,FALSE)</f>
        <v>26</v>
      </c>
      <c r="S120" s="7" t="str">
        <f>VLOOKUP(A120,'New Data'!A:E,4,FALSE)</f>
        <v>Florida</v>
      </c>
      <c r="T120" s="9">
        <f>VLOOKUP(A120,'New Data'!A:E,5,FALSE)</f>
        <v>44940</v>
      </c>
      <c r="U120" s="10">
        <f t="shared" si="4"/>
        <v>161.9089807</v>
      </c>
      <c r="V120" s="11">
        <f t="shared" si="5"/>
        <v>0.002182860802</v>
      </c>
      <c r="W120" s="12">
        <f t="shared" si="6"/>
        <v>2.611435173</v>
      </c>
      <c r="X120" s="10">
        <f t="shared" si="7"/>
        <v>5.700399476</v>
      </c>
      <c r="Y120" s="11">
        <f t="shared" si="8"/>
        <v>0.01612903226</v>
      </c>
    </row>
    <row r="121">
      <c r="A121" s="7" t="str">
        <f t="shared" si="1"/>
        <v>NWLOJ3636X</v>
      </c>
      <c r="B121" s="2" t="s">
        <v>1999</v>
      </c>
      <c r="C121" s="2" t="s">
        <v>2000</v>
      </c>
      <c r="D121" s="7" t="str">
        <f t="shared" si="2"/>
        <v>300x50 </v>
      </c>
      <c r="E121" s="7">
        <f t="shared" si="3"/>
        <v>15000</v>
      </c>
      <c r="F121" s="2" t="s">
        <v>2001</v>
      </c>
      <c r="G121" s="2" t="s">
        <v>41</v>
      </c>
      <c r="H121" s="8" t="s">
        <v>157</v>
      </c>
      <c r="I121" s="2" t="s">
        <v>30</v>
      </c>
      <c r="J121" s="2" t="s">
        <v>31</v>
      </c>
      <c r="K121" s="2">
        <v>84306.0</v>
      </c>
      <c r="L121" s="2">
        <v>185.0</v>
      </c>
      <c r="M121" s="2">
        <v>45376.0</v>
      </c>
      <c r="N121" s="2">
        <v>79935.0</v>
      </c>
      <c r="O121" s="2">
        <v>3.0</v>
      </c>
      <c r="P121" s="3">
        <v>1809.590961</v>
      </c>
      <c r="Q121" s="7" t="str">
        <f>VLOOKUP(A121,'New Data'!A:E,2,FALSE)</f>
        <v>Female</v>
      </c>
      <c r="R121" s="7">
        <f>VLOOKUP(A121,'New Data'!A:E,3,FALSE)</f>
        <v>63</v>
      </c>
      <c r="S121" s="7" t="str">
        <f>VLOOKUP(A121,'New Data'!A:E,4,FALSE)</f>
        <v>Texas</v>
      </c>
      <c r="T121" s="9">
        <f>VLOOKUP(A121,'New Data'!A:E,5,FALSE)</f>
        <v>45407</v>
      </c>
      <c r="U121" s="10">
        <f t="shared" si="4"/>
        <v>603.196987</v>
      </c>
      <c r="V121" s="11">
        <f t="shared" si="5"/>
        <v>0.002194387114</v>
      </c>
      <c r="W121" s="12">
        <f t="shared" si="6"/>
        <v>9.781572762</v>
      </c>
      <c r="X121" s="10">
        <f t="shared" si="7"/>
        <v>21.46455722</v>
      </c>
      <c r="Y121" s="11">
        <f t="shared" si="8"/>
        <v>0.01621621622</v>
      </c>
    </row>
    <row r="122">
      <c r="A122" s="7" t="str">
        <f t="shared" si="1"/>
        <v>VQKIZ8502W</v>
      </c>
      <c r="B122" s="2" t="s">
        <v>1996</v>
      </c>
      <c r="C122" s="2" t="s">
        <v>1997</v>
      </c>
      <c r="D122" s="7" t="str">
        <f t="shared" si="2"/>
        <v>300x250 </v>
      </c>
      <c r="E122" s="7">
        <f t="shared" si="3"/>
        <v>75000</v>
      </c>
      <c r="F122" s="2" t="s">
        <v>1998</v>
      </c>
      <c r="G122" s="2" t="s">
        <v>36</v>
      </c>
      <c r="H122" s="8" t="s">
        <v>871</v>
      </c>
      <c r="I122" s="2" t="s">
        <v>62</v>
      </c>
      <c r="J122" s="2" t="s">
        <v>31</v>
      </c>
      <c r="K122" s="2">
        <v>180353.0</v>
      </c>
      <c r="L122" s="2">
        <v>471.0</v>
      </c>
      <c r="M122" s="2">
        <v>67637.0</v>
      </c>
      <c r="N122" s="2">
        <v>145416.0</v>
      </c>
      <c r="O122" s="2">
        <v>8.0</v>
      </c>
      <c r="P122" s="3">
        <v>1720.881985</v>
      </c>
      <c r="Q122" s="7" t="str">
        <f>VLOOKUP(A122,'New Data'!A:E,2,FALSE)</f>
        <v>Female</v>
      </c>
      <c r="R122" s="7">
        <f>VLOOKUP(A122,'New Data'!A:E,3,FALSE)</f>
        <v>27</v>
      </c>
      <c r="S122" s="7" t="str">
        <f>VLOOKUP(A122,'New Data'!A:E,4,FALSE)</f>
        <v>North Carolina</v>
      </c>
      <c r="T122" s="9">
        <f>VLOOKUP(A122,'New Data'!A:E,5,FALSE)</f>
        <v>45302</v>
      </c>
      <c r="U122" s="10">
        <f t="shared" si="4"/>
        <v>215.1102481</v>
      </c>
      <c r="V122" s="11">
        <f t="shared" si="5"/>
        <v>0.002611545136</v>
      </c>
      <c r="W122" s="12">
        <f t="shared" si="6"/>
        <v>3.653677251</v>
      </c>
      <c r="X122" s="10">
        <f t="shared" si="7"/>
        <v>9.541743054</v>
      </c>
      <c r="Y122" s="11">
        <f t="shared" si="8"/>
        <v>0.016985138</v>
      </c>
    </row>
    <row r="123">
      <c r="A123" s="7" t="str">
        <f t="shared" si="1"/>
        <v>PAIWC8906L</v>
      </c>
      <c r="B123" s="2" t="s">
        <v>1993</v>
      </c>
      <c r="C123" s="2" t="s">
        <v>1994</v>
      </c>
      <c r="D123" s="7" t="str">
        <f t="shared" si="2"/>
        <v>300x250 </v>
      </c>
      <c r="E123" s="7">
        <f t="shared" si="3"/>
        <v>75000</v>
      </c>
      <c r="F123" s="2" t="s">
        <v>1995</v>
      </c>
      <c r="G123" s="2" t="s">
        <v>66</v>
      </c>
      <c r="H123" s="8" t="s">
        <v>181</v>
      </c>
      <c r="I123" s="2" t="s">
        <v>48</v>
      </c>
      <c r="J123" s="2" t="s">
        <v>31</v>
      </c>
      <c r="K123" s="2">
        <v>728841.0</v>
      </c>
      <c r="L123" s="2">
        <v>2174.0</v>
      </c>
      <c r="M123" s="2">
        <v>424340.0</v>
      </c>
      <c r="N123" s="2">
        <v>634059.0</v>
      </c>
      <c r="O123" s="2">
        <v>37.0</v>
      </c>
      <c r="P123" s="3">
        <v>8054.141368</v>
      </c>
      <c r="Q123" s="7" t="str">
        <f>VLOOKUP(A123,'New Data'!A:E,2,FALSE)</f>
        <v>Male</v>
      </c>
      <c r="R123" s="7">
        <f>VLOOKUP(A123,'New Data'!A:E,3,FALSE)</f>
        <v>41</v>
      </c>
      <c r="S123" s="7" t="str">
        <f>VLOOKUP(A123,'New Data'!A:E,4,FALSE)</f>
        <v>Vermont</v>
      </c>
      <c r="T123" s="9">
        <f>VLOOKUP(A123,'New Data'!A:E,5,FALSE)</f>
        <v>45438</v>
      </c>
      <c r="U123" s="10">
        <f t="shared" si="4"/>
        <v>217.6794964</v>
      </c>
      <c r="V123" s="11">
        <f t="shared" si="5"/>
        <v>0.002982817926</v>
      </c>
      <c r="W123" s="12">
        <f t="shared" si="6"/>
        <v>3.704756839</v>
      </c>
      <c r="X123" s="10">
        <f t="shared" si="7"/>
        <v>11.05061511</v>
      </c>
      <c r="Y123" s="11">
        <f t="shared" si="8"/>
        <v>0.01701931923</v>
      </c>
    </row>
    <row r="124">
      <c r="A124" s="7" t="str">
        <f t="shared" si="1"/>
        <v>ABWXM0805N</v>
      </c>
      <c r="B124" s="2" t="s">
        <v>1990</v>
      </c>
      <c r="C124" s="2" t="s">
        <v>1991</v>
      </c>
      <c r="D124" s="7" t="str">
        <f t="shared" si="2"/>
        <v>300x50 </v>
      </c>
      <c r="E124" s="7">
        <f t="shared" si="3"/>
        <v>15000</v>
      </c>
      <c r="F124" s="2" t="s">
        <v>1992</v>
      </c>
      <c r="G124" s="2" t="s">
        <v>28</v>
      </c>
      <c r="H124" s="8" t="s">
        <v>1555</v>
      </c>
      <c r="I124" s="2" t="s">
        <v>62</v>
      </c>
      <c r="J124" s="2" t="s">
        <v>31</v>
      </c>
      <c r="K124" s="2">
        <v>114723.0</v>
      </c>
      <c r="L124" s="2">
        <v>350.0</v>
      </c>
      <c r="M124" s="2">
        <v>14623.0</v>
      </c>
      <c r="N124" s="2">
        <v>92063.0</v>
      </c>
      <c r="O124" s="2">
        <v>6.0</v>
      </c>
      <c r="P124" s="3">
        <v>4742.008637</v>
      </c>
      <c r="Q124" s="14" t="str">
        <f>VLOOKUP(A124,'New Data'!$A:$E,2,FALSE)</f>
        <v>Female</v>
      </c>
      <c r="R124" s="7">
        <f>VLOOKUP(A124,'New Data'!A:E,3,FALSE)</f>
        <v>62</v>
      </c>
      <c r="S124" s="7" t="str">
        <f>VLOOKUP(A124,'New Data'!A:E,4,FALSE)</f>
        <v>Arkansas</v>
      </c>
      <c r="T124" s="9">
        <f>VLOOKUP(A124,'New Data'!A:E,5,FALSE)</f>
        <v>45553</v>
      </c>
      <c r="U124" s="10">
        <f t="shared" si="4"/>
        <v>790.3347728</v>
      </c>
      <c r="V124" s="11">
        <f t="shared" si="5"/>
        <v>0.003050826774</v>
      </c>
      <c r="W124" s="12">
        <f t="shared" si="6"/>
        <v>13.54859611</v>
      </c>
      <c r="X124" s="10">
        <f t="shared" si="7"/>
        <v>41.33441975</v>
      </c>
      <c r="Y124" s="11">
        <f t="shared" si="8"/>
        <v>0.01714285714</v>
      </c>
    </row>
    <row r="125">
      <c r="A125" s="7" t="str">
        <f t="shared" si="1"/>
        <v>CCRNM8255N</v>
      </c>
      <c r="B125" s="2" t="s">
        <v>1987</v>
      </c>
      <c r="C125" s="2" t="s">
        <v>1988</v>
      </c>
      <c r="D125" s="7" t="str">
        <f t="shared" si="2"/>
        <v>300x250 </v>
      </c>
      <c r="E125" s="7">
        <f t="shared" si="3"/>
        <v>75000</v>
      </c>
      <c r="F125" s="2" t="s">
        <v>1989</v>
      </c>
      <c r="G125" s="2" t="s">
        <v>41</v>
      </c>
      <c r="H125" s="8" t="s">
        <v>371</v>
      </c>
      <c r="I125" s="2" t="s">
        <v>62</v>
      </c>
      <c r="J125" s="2" t="s">
        <v>31</v>
      </c>
      <c r="K125" s="2">
        <v>67752.0</v>
      </c>
      <c r="L125" s="2">
        <v>174.0</v>
      </c>
      <c r="M125" s="2">
        <v>47126.0</v>
      </c>
      <c r="N125" s="2">
        <v>65080.0</v>
      </c>
      <c r="O125" s="2">
        <v>3.0</v>
      </c>
      <c r="P125" s="3">
        <v>1557.01573</v>
      </c>
      <c r="Q125" s="7" t="str">
        <f>VLOOKUP(A125,'New Data'!A:E,2,FALSE)</f>
        <v>Male</v>
      </c>
      <c r="R125" s="7">
        <f>VLOOKUP(A125,'New Data'!A:E,3,FALSE)</f>
        <v>29</v>
      </c>
      <c r="S125" s="7" t="str">
        <f>VLOOKUP(A125,'New Data'!A:E,4,FALSE)</f>
        <v>Pennsylvania</v>
      </c>
      <c r="T125" s="9">
        <f>VLOOKUP(A125,'New Data'!A:E,5,FALSE)</f>
        <v>45207</v>
      </c>
      <c r="U125" s="10">
        <f t="shared" si="4"/>
        <v>519.0052433</v>
      </c>
      <c r="V125" s="11">
        <f t="shared" si="5"/>
        <v>0.002568189869</v>
      </c>
      <c r="W125" s="12">
        <f t="shared" si="6"/>
        <v>8.948366264</v>
      </c>
      <c r="X125" s="10">
        <f t="shared" si="7"/>
        <v>22.98110358</v>
      </c>
      <c r="Y125" s="11">
        <f t="shared" si="8"/>
        <v>0.01724137931</v>
      </c>
    </row>
    <row r="126">
      <c r="A126" s="7" t="str">
        <f t="shared" si="1"/>
        <v>DIVZD4914F</v>
      </c>
      <c r="B126" s="2" t="s">
        <v>1985</v>
      </c>
      <c r="C126" s="2" t="s">
        <v>1986</v>
      </c>
      <c r="D126" s="7" t="str">
        <f t="shared" si="2"/>
        <v>300x250 </v>
      </c>
      <c r="E126" s="7">
        <f t="shared" si="3"/>
        <v>75000</v>
      </c>
      <c r="F126" s="2" t="s">
        <v>1843</v>
      </c>
      <c r="G126" s="2" t="s">
        <v>41</v>
      </c>
      <c r="H126" s="8" t="s">
        <v>29</v>
      </c>
      <c r="I126" s="2" t="s">
        <v>30</v>
      </c>
      <c r="J126" s="2" t="s">
        <v>31</v>
      </c>
      <c r="K126" s="2">
        <v>262807.0</v>
      </c>
      <c r="L126" s="2">
        <v>684.0</v>
      </c>
      <c r="M126" s="2">
        <v>109871.0</v>
      </c>
      <c r="N126" s="2">
        <v>236426.0</v>
      </c>
      <c r="O126" s="2">
        <v>12.0</v>
      </c>
      <c r="P126" s="3">
        <v>5150.468923</v>
      </c>
      <c r="Q126" s="7" t="str">
        <f>VLOOKUP(A126,'New Data'!A:E,2,FALSE)</f>
        <v>Male</v>
      </c>
      <c r="R126" s="7">
        <f>VLOOKUP(A126,'New Data'!A:E,3,FALSE)</f>
        <v>61</v>
      </c>
      <c r="S126" s="7" t="str">
        <f>VLOOKUP(A126,'New Data'!A:E,4,FALSE)</f>
        <v>North Dakota</v>
      </c>
      <c r="T126" s="9">
        <f>VLOOKUP(A126,'New Data'!A:E,5,FALSE)</f>
        <v>45375</v>
      </c>
      <c r="U126" s="10">
        <f t="shared" si="4"/>
        <v>429.2057436</v>
      </c>
      <c r="V126" s="11">
        <f t="shared" si="5"/>
        <v>0.002602670401</v>
      </c>
      <c r="W126" s="12">
        <f t="shared" si="6"/>
        <v>7.529925326</v>
      </c>
      <c r="X126" s="10">
        <f t="shared" si="7"/>
        <v>19.59791377</v>
      </c>
      <c r="Y126" s="11">
        <f t="shared" si="8"/>
        <v>0.01754385965</v>
      </c>
    </row>
    <row r="127">
      <c r="A127" s="7" t="str">
        <f t="shared" si="1"/>
        <v>MNVGC8599B</v>
      </c>
      <c r="B127" s="2" t="s">
        <v>1982</v>
      </c>
      <c r="C127" s="2" t="s">
        <v>1983</v>
      </c>
      <c r="D127" s="7" t="str">
        <f t="shared" si="2"/>
        <v>300x250 </v>
      </c>
      <c r="E127" s="7">
        <f t="shared" si="3"/>
        <v>75000</v>
      </c>
      <c r="F127" s="2" t="s">
        <v>1984</v>
      </c>
      <c r="G127" s="2" t="s">
        <v>28</v>
      </c>
      <c r="H127" s="8" t="s">
        <v>114</v>
      </c>
      <c r="I127" s="2" t="s">
        <v>48</v>
      </c>
      <c r="J127" s="2" t="s">
        <v>43</v>
      </c>
      <c r="K127" s="2">
        <v>49412.0</v>
      </c>
      <c r="L127" s="2">
        <v>170.0</v>
      </c>
      <c r="M127" s="2">
        <v>22155.0</v>
      </c>
      <c r="N127" s="2">
        <v>43802.0</v>
      </c>
      <c r="O127" s="2">
        <v>3.0</v>
      </c>
      <c r="P127" s="3">
        <v>1595.659466</v>
      </c>
      <c r="Q127" s="7" t="str">
        <f>VLOOKUP(A127,'New Data'!A:E,2,FALSE)</f>
        <v>Male</v>
      </c>
      <c r="R127" s="7">
        <f>VLOOKUP(A127,'New Data'!A:E,3,FALSE)</f>
        <v>36</v>
      </c>
      <c r="S127" s="7" t="str">
        <f>VLOOKUP(A127,'New Data'!A:E,4,FALSE)</f>
        <v>Alabama</v>
      </c>
      <c r="T127" s="9">
        <f>VLOOKUP(A127,'New Data'!A:E,5,FALSE)</f>
        <v>45220</v>
      </c>
      <c r="U127" s="10">
        <f t="shared" si="4"/>
        <v>531.8864887</v>
      </c>
      <c r="V127" s="11">
        <f t="shared" si="5"/>
        <v>0.003440459807</v>
      </c>
      <c r="W127" s="12">
        <f t="shared" si="6"/>
        <v>9.386232153</v>
      </c>
      <c r="X127" s="10">
        <f t="shared" si="7"/>
        <v>32.29295446</v>
      </c>
      <c r="Y127" s="11">
        <f t="shared" si="8"/>
        <v>0.01764705882</v>
      </c>
    </row>
    <row r="128">
      <c r="A128" s="7" t="str">
        <f t="shared" si="1"/>
        <v>XLGLF3015N</v>
      </c>
      <c r="B128" s="2" t="s">
        <v>1979</v>
      </c>
      <c r="C128" s="2" t="s">
        <v>1980</v>
      </c>
      <c r="D128" s="7" t="str">
        <f t="shared" si="2"/>
        <v>300x250 </v>
      </c>
      <c r="E128" s="7">
        <f t="shared" si="3"/>
        <v>75000</v>
      </c>
      <c r="F128" s="2" t="s">
        <v>1981</v>
      </c>
      <c r="G128" s="2" t="s">
        <v>66</v>
      </c>
      <c r="H128" s="8" t="s">
        <v>475</v>
      </c>
      <c r="I128" s="2" t="s">
        <v>48</v>
      </c>
      <c r="J128" s="2" t="s">
        <v>31</v>
      </c>
      <c r="K128" s="2">
        <v>83537.0</v>
      </c>
      <c r="L128" s="2">
        <v>222.0</v>
      </c>
      <c r="M128" s="2">
        <v>67987.0</v>
      </c>
      <c r="N128" s="2">
        <v>79409.0</v>
      </c>
      <c r="O128" s="2">
        <v>4.0</v>
      </c>
      <c r="P128" s="3">
        <v>1761.079323</v>
      </c>
      <c r="Q128" s="7" t="str">
        <f>VLOOKUP(A128,'New Data'!A:E,2,FALSE)</f>
        <v>Female</v>
      </c>
      <c r="R128" s="7">
        <f>VLOOKUP(A128,'New Data'!A:E,3,FALSE)</f>
        <v>54</v>
      </c>
      <c r="S128" s="7" t="str">
        <f>VLOOKUP(A128,'New Data'!A:E,4,FALSE)</f>
        <v>Alabama</v>
      </c>
      <c r="T128" s="9">
        <f>VLOOKUP(A128,'New Data'!A:E,5,FALSE)</f>
        <v>45169</v>
      </c>
      <c r="U128" s="10">
        <f t="shared" si="4"/>
        <v>440.2698308</v>
      </c>
      <c r="V128" s="11">
        <f t="shared" si="5"/>
        <v>0.002657505058</v>
      </c>
      <c r="W128" s="12">
        <f t="shared" si="6"/>
        <v>7.932789743</v>
      </c>
      <c r="X128" s="10">
        <f t="shared" si="7"/>
        <v>21.08142886</v>
      </c>
      <c r="Y128" s="11">
        <f t="shared" si="8"/>
        <v>0.01801801802</v>
      </c>
    </row>
    <row r="129">
      <c r="A129" s="7" t="str">
        <f t="shared" si="1"/>
        <v>XOUNU4391H</v>
      </c>
      <c r="B129" s="2" t="s">
        <v>1976</v>
      </c>
      <c r="C129" s="2" t="s">
        <v>1977</v>
      </c>
      <c r="D129" s="7" t="str">
        <f t="shared" si="2"/>
        <v>320x50 </v>
      </c>
      <c r="E129" s="7">
        <f t="shared" si="3"/>
        <v>16000</v>
      </c>
      <c r="F129" s="2" t="s">
        <v>1978</v>
      </c>
      <c r="G129" s="2" t="s">
        <v>41</v>
      </c>
      <c r="H129" s="8" t="s">
        <v>29</v>
      </c>
      <c r="I129" s="2" t="s">
        <v>30</v>
      </c>
      <c r="J129" s="2" t="s">
        <v>31</v>
      </c>
      <c r="K129" s="2">
        <v>405957.0</v>
      </c>
      <c r="L129" s="2">
        <v>874.0</v>
      </c>
      <c r="M129" s="2">
        <v>204189.0</v>
      </c>
      <c r="N129" s="2">
        <v>385654.0</v>
      </c>
      <c r="O129" s="2">
        <v>16.0</v>
      </c>
      <c r="P129" s="3">
        <v>5864.126493</v>
      </c>
      <c r="Q129" s="7" t="str">
        <f>VLOOKUP(A129,'New Data'!A:E,2,FALSE)</f>
        <v>Female</v>
      </c>
      <c r="R129" s="7">
        <f>VLOOKUP(A129,'New Data'!A:E,3,FALSE)</f>
        <v>60</v>
      </c>
      <c r="S129" s="7" t="str">
        <f>VLOOKUP(A129,'New Data'!A:E,4,FALSE)</f>
        <v>Maryland</v>
      </c>
      <c r="T129" s="9">
        <f>VLOOKUP(A129,'New Data'!A:E,5,FALSE)</f>
        <v>45487</v>
      </c>
      <c r="U129" s="10">
        <f t="shared" si="4"/>
        <v>366.5079058</v>
      </c>
      <c r="V129" s="11">
        <f t="shared" si="5"/>
        <v>0.00215293738</v>
      </c>
      <c r="W129" s="12">
        <f t="shared" si="6"/>
        <v>6.70952688</v>
      </c>
      <c r="X129" s="10">
        <f t="shared" si="7"/>
        <v>14.44519122</v>
      </c>
      <c r="Y129" s="11">
        <f t="shared" si="8"/>
        <v>0.01830663616</v>
      </c>
    </row>
    <row r="130">
      <c r="A130" s="7" t="str">
        <f t="shared" si="1"/>
        <v>RLBQR3041X</v>
      </c>
      <c r="B130" s="2" t="s">
        <v>1973</v>
      </c>
      <c r="C130" s="2" t="s">
        <v>1974</v>
      </c>
      <c r="D130" s="7" t="str">
        <f t="shared" si="2"/>
        <v>300x50 </v>
      </c>
      <c r="E130" s="7">
        <f t="shared" si="3"/>
        <v>15000</v>
      </c>
      <c r="F130" s="2" t="s">
        <v>1975</v>
      </c>
      <c r="G130" s="2" t="s">
        <v>66</v>
      </c>
      <c r="H130" s="8" t="s">
        <v>263</v>
      </c>
      <c r="I130" s="2" t="s">
        <v>30</v>
      </c>
      <c r="J130" s="2" t="s">
        <v>31</v>
      </c>
      <c r="K130" s="2">
        <v>100058.0</v>
      </c>
      <c r="L130" s="2">
        <v>435.0</v>
      </c>
      <c r="M130" s="2">
        <v>73422.0</v>
      </c>
      <c r="N130" s="2">
        <v>91976.0</v>
      </c>
      <c r="O130" s="2">
        <v>8.0</v>
      </c>
      <c r="P130" s="3">
        <v>5831.225793</v>
      </c>
      <c r="Q130" s="7" t="str">
        <f>VLOOKUP(A130,'New Data'!A:E,2,FALSE)</f>
        <v>Female</v>
      </c>
      <c r="R130" s="7">
        <f>VLOOKUP(A130,'New Data'!A:E,3,FALSE)</f>
        <v>36</v>
      </c>
      <c r="S130" s="7" t="str">
        <f>VLOOKUP(A130,'New Data'!A:E,4,FALSE)</f>
        <v>Nevada</v>
      </c>
      <c r="T130" s="9">
        <f>VLOOKUP(A130,'New Data'!A:E,5,FALSE)</f>
        <v>45016</v>
      </c>
      <c r="U130" s="10">
        <f t="shared" si="4"/>
        <v>728.9032241</v>
      </c>
      <c r="V130" s="11">
        <f t="shared" si="5"/>
        <v>0.004347478462</v>
      </c>
      <c r="W130" s="12">
        <f t="shared" si="6"/>
        <v>13.40511677</v>
      </c>
      <c r="X130" s="10">
        <f t="shared" si="7"/>
        <v>58.27845643</v>
      </c>
      <c r="Y130" s="11">
        <f t="shared" si="8"/>
        <v>0.0183908046</v>
      </c>
    </row>
    <row r="131">
      <c r="A131" s="7" t="str">
        <f t="shared" si="1"/>
        <v>YBMER8440V</v>
      </c>
      <c r="B131" s="2" t="s">
        <v>1970</v>
      </c>
      <c r="C131" s="2" t="s">
        <v>1971</v>
      </c>
      <c r="D131" s="7" t="str">
        <f t="shared" si="2"/>
        <v>320x50 </v>
      </c>
      <c r="E131" s="7">
        <f t="shared" si="3"/>
        <v>16000</v>
      </c>
      <c r="F131" s="2" t="s">
        <v>1972</v>
      </c>
      <c r="G131" s="2" t="s">
        <v>36</v>
      </c>
      <c r="H131" s="8" t="s">
        <v>689</v>
      </c>
      <c r="I131" s="2" t="s">
        <v>71</v>
      </c>
      <c r="J131" s="2" t="s">
        <v>31</v>
      </c>
      <c r="K131" s="2">
        <v>481526.0</v>
      </c>
      <c r="L131" s="2">
        <v>1235.0</v>
      </c>
      <c r="M131" s="2">
        <v>396802.0</v>
      </c>
      <c r="N131" s="2">
        <v>437639.0</v>
      </c>
      <c r="O131" s="2">
        <v>23.0</v>
      </c>
      <c r="P131" s="3">
        <v>2037.865594</v>
      </c>
      <c r="Q131" s="7" t="str">
        <f>VLOOKUP(A131,'New Data'!A:E,2,FALSE)</f>
        <v>Male</v>
      </c>
      <c r="R131" s="7">
        <f>VLOOKUP(A131,'New Data'!A:E,3,FALSE)</f>
        <v>58</v>
      </c>
      <c r="S131" s="7" t="str">
        <f>VLOOKUP(A131,'New Data'!A:E,4,FALSE)</f>
        <v>Arkansas</v>
      </c>
      <c r="T131" s="9">
        <f>VLOOKUP(A131,'New Data'!A:E,5,FALSE)</f>
        <v>45275</v>
      </c>
      <c r="U131" s="10">
        <f t="shared" si="4"/>
        <v>88.60285191</v>
      </c>
      <c r="V131" s="11">
        <f t="shared" si="5"/>
        <v>0.002564762858</v>
      </c>
      <c r="W131" s="12">
        <f t="shared" si="6"/>
        <v>1.650093598</v>
      </c>
      <c r="X131" s="10">
        <f t="shared" si="7"/>
        <v>4.232098773</v>
      </c>
      <c r="Y131" s="11">
        <f t="shared" si="8"/>
        <v>0.01862348178</v>
      </c>
    </row>
    <row r="132">
      <c r="A132" s="7" t="str">
        <f t="shared" si="1"/>
        <v>WOZNO2145E</v>
      </c>
      <c r="B132" s="2" t="s">
        <v>1967</v>
      </c>
      <c r="C132" s="2" t="s">
        <v>1968</v>
      </c>
      <c r="D132" s="7" t="str">
        <f t="shared" si="2"/>
        <v>300x250 </v>
      </c>
      <c r="E132" s="7">
        <f t="shared" si="3"/>
        <v>75000</v>
      </c>
      <c r="F132" s="2" t="s">
        <v>1969</v>
      </c>
      <c r="G132" s="2" t="s">
        <v>28</v>
      </c>
      <c r="H132" s="8" t="s">
        <v>29</v>
      </c>
      <c r="I132" s="2" t="s">
        <v>48</v>
      </c>
      <c r="J132" s="2" t="s">
        <v>43</v>
      </c>
      <c r="K132" s="2">
        <v>63460.0</v>
      </c>
      <c r="L132" s="2">
        <v>212.0</v>
      </c>
      <c r="M132" s="2">
        <v>26978.0</v>
      </c>
      <c r="N132" s="2">
        <v>59516.0</v>
      </c>
      <c r="O132" s="2">
        <v>4.0</v>
      </c>
      <c r="P132" s="3">
        <v>1945.433188</v>
      </c>
      <c r="Q132" s="7" t="str">
        <f>VLOOKUP(A132,'New Data'!A:E,2,FALSE)</f>
        <v>Female</v>
      </c>
      <c r="R132" s="7">
        <f>VLOOKUP(A132,'New Data'!A:E,3,FALSE)</f>
        <v>32</v>
      </c>
      <c r="S132" s="7" t="str">
        <f>VLOOKUP(A132,'New Data'!A:E,4,FALSE)</f>
        <v>Georgia</v>
      </c>
      <c r="T132" s="9">
        <f>VLOOKUP(A132,'New Data'!A:E,5,FALSE)</f>
        <v>45291</v>
      </c>
      <c r="U132" s="10">
        <f t="shared" si="4"/>
        <v>486.358297</v>
      </c>
      <c r="V132" s="11">
        <f t="shared" si="5"/>
        <v>0.003340687047</v>
      </c>
      <c r="W132" s="12">
        <f t="shared" si="6"/>
        <v>9.176571642</v>
      </c>
      <c r="X132" s="10">
        <f t="shared" si="7"/>
        <v>30.65605402</v>
      </c>
      <c r="Y132" s="11">
        <f t="shared" si="8"/>
        <v>0.01886792453</v>
      </c>
    </row>
    <row r="133">
      <c r="A133" s="7" t="str">
        <f t="shared" si="1"/>
        <v>ZKNQP2729Q</v>
      </c>
      <c r="B133" s="2" t="s">
        <v>1965</v>
      </c>
      <c r="C133" s="2" t="s">
        <v>1966</v>
      </c>
      <c r="D133" s="7" t="str">
        <f t="shared" si="2"/>
        <v>320x50 </v>
      </c>
      <c r="E133" s="7">
        <f t="shared" si="3"/>
        <v>16000</v>
      </c>
      <c r="F133" s="2" t="s">
        <v>436</v>
      </c>
      <c r="G133" s="2" t="s">
        <v>36</v>
      </c>
      <c r="H133" s="8" t="s">
        <v>29</v>
      </c>
      <c r="I133" s="2" t="s">
        <v>139</v>
      </c>
      <c r="J133" s="2" t="s">
        <v>31</v>
      </c>
      <c r="K133" s="2">
        <v>680912.0</v>
      </c>
      <c r="L133" s="2">
        <v>2000.0</v>
      </c>
      <c r="M133" s="2">
        <v>388915.0</v>
      </c>
      <c r="N133" s="2">
        <v>648524.0</v>
      </c>
      <c r="O133" s="2">
        <v>39.0</v>
      </c>
      <c r="P133" s="3">
        <v>7814.262494</v>
      </c>
      <c r="Q133" s="7" t="str">
        <f>VLOOKUP(A133,'New Data'!A:E,2,FALSE)</f>
        <v>Female</v>
      </c>
      <c r="R133" s="7">
        <f>VLOOKUP(A133,'New Data'!A:E,3,FALSE)</f>
        <v>57</v>
      </c>
      <c r="S133" s="7" t="str">
        <f>VLOOKUP(A133,'New Data'!A:E,4,FALSE)</f>
        <v>Massachusetts</v>
      </c>
      <c r="T133" s="9">
        <f>VLOOKUP(A133,'New Data'!A:E,5,FALSE)</f>
        <v>44955</v>
      </c>
      <c r="U133" s="10">
        <f t="shared" si="4"/>
        <v>200.365705</v>
      </c>
      <c r="V133" s="11">
        <f t="shared" si="5"/>
        <v>0.002937237117</v>
      </c>
      <c r="W133" s="12">
        <f t="shared" si="6"/>
        <v>3.907131247</v>
      </c>
      <c r="X133" s="10">
        <f t="shared" si="7"/>
        <v>11.47617092</v>
      </c>
      <c r="Y133" s="11">
        <f t="shared" si="8"/>
        <v>0.0195</v>
      </c>
    </row>
    <row r="134">
      <c r="A134" s="7" t="str">
        <f t="shared" si="1"/>
        <v>MDRXP7045D</v>
      </c>
      <c r="B134" s="2" t="s">
        <v>1963</v>
      </c>
      <c r="C134" s="2" t="s">
        <v>1964</v>
      </c>
      <c r="D134" s="7" t="str">
        <f t="shared" si="2"/>
        <v>320x50 </v>
      </c>
      <c r="E134" s="7">
        <f t="shared" si="3"/>
        <v>16000</v>
      </c>
      <c r="F134" s="2" t="s">
        <v>917</v>
      </c>
      <c r="G134" s="2" t="s">
        <v>41</v>
      </c>
      <c r="H134" s="8" t="s">
        <v>375</v>
      </c>
      <c r="I134" s="2" t="s">
        <v>30</v>
      </c>
      <c r="J134" s="2" t="s">
        <v>31</v>
      </c>
      <c r="K134" s="2">
        <v>25377.0</v>
      </c>
      <c r="L134" s="2">
        <v>101.0</v>
      </c>
      <c r="M134" s="2">
        <v>16698.0</v>
      </c>
      <c r="N134" s="2">
        <v>23798.0</v>
      </c>
      <c r="O134" s="2">
        <v>2.0</v>
      </c>
      <c r="P134" s="3">
        <v>5175.142919</v>
      </c>
      <c r="Q134" s="7" t="str">
        <f>VLOOKUP(A134,'New Data'!A:E,2,FALSE)</f>
        <v>Male</v>
      </c>
      <c r="R134" s="7">
        <f>VLOOKUP(A134,'New Data'!A:E,3,FALSE)</f>
        <v>40</v>
      </c>
      <c r="S134" s="7" t="str">
        <f>VLOOKUP(A134,'New Data'!A:E,4,FALSE)</f>
        <v>Utah</v>
      </c>
      <c r="T134" s="9">
        <f>VLOOKUP(A134,'New Data'!A:E,5,FALSE)</f>
        <v>45092</v>
      </c>
      <c r="U134" s="10">
        <f t="shared" si="4"/>
        <v>2587.57146</v>
      </c>
      <c r="V134" s="11">
        <f t="shared" si="5"/>
        <v>0.003979981873</v>
      </c>
      <c r="W134" s="12">
        <f t="shared" si="6"/>
        <v>51.2390388</v>
      </c>
      <c r="X134" s="10">
        <f t="shared" si="7"/>
        <v>203.9304456</v>
      </c>
      <c r="Y134" s="11">
        <f t="shared" si="8"/>
        <v>0.0198019802</v>
      </c>
    </row>
    <row r="135">
      <c r="A135" s="7" t="str">
        <f t="shared" si="1"/>
        <v>SFQJF8708G</v>
      </c>
      <c r="B135" s="2" t="s">
        <v>1960</v>
      </c>
      <c r="C135" s="2" t="s">
        <v>1961</v>
      </c>
      <c r="D135" s="7" t="str">
        <f t="shared" si="2"/>
        <v>300x250 </v>
      </c>
      <c r="E135" s="7">
        <f t="shared" si="3"/>
        <v>75000</v>
      </c>
      <c r="F135" s="2" t="s">
        <v>1962</v>
      </c>
      <c r="G135" s="2" t="s">
        <v>36</v>
      </c>
      <c r="H135" s="8" t="s">
        <v>114</v>
      </c>
      <c r="I135" s="2" t="s">
        <v>30</v>
      </c>
      <c r="J135" s="2" t="s">
        <v>31</v>
      </c>
      <c r="K135" s="2">
        <v>15449.0</v>
      </c>
      <c r="L135" s="2">
        <v>50.0</v>
      </c>
      <c r="M135" s="2">
        <v>4595.0</v>
      </c>
      <c r="N135" s="2">
        <v>13765.0</v>
      </c>
      <c r="O135" s="2">
        <v>1.0</v>
      </c>
      <c r="P135" s="3">
        <v>3122.942574</v>
      </c>
      <c r="Q135" s="7" t="str">
        <f>VLOOKUP(A135,'New Data'!A:E,2,FALSE)</f>
        <v>Male</v>
      </c>
      <c r="R135" s="7">
        <f>VLOOKUP(A135,'New Data'!A:E,3,FALSE)</f>
        <v>20</v>
      </c>
      <c r="S135" s="7" t="str">
        <f>VLOOKUP(A135,'New Data'!A:E,4,FALSE)</f>
        <v>Oklahoma</v>
      </c>
      <c r="T135" s="9">
        <f>VLOOKUP(A135,'New Data'!A:E,5,FALSE)</f>
        <v>45090</v>
      </c>
      <c r="U135" s="10">
        <f t="shared" si="4"/>
        <v>3122.942574</v>
      </c>
      <c r="V135" s="11">
        <f t="shared" si="5"/>
        <v>0.003236455434</v>
      </c>
      <c r="W135" s="12">
        <f t="shared" si="6"/>
        <v>62.45885148</v>
      </c>
      <c r="X135" s="10">
        <f t="shared" si="7"/>
        <v>202.1452893</v>
      </c>
      <c r="Y135" s="11">
        <f t="shared" si="8"/>
        <v>0.02</v>
      </c>
    </row>
    <row r="136">
      <c r="A136" s="7" t="str">
        <f t="shared" si="1"/>
        <v>YXUGJ2459B</v>
      </c>
      <c r="B136" s="2" t="s">
        <v>1954</v>
      </c>
      <c r="C136" s="2" t="s">
        <v>1955</v>
      </c>
      <c r="D136" s="7" t="str">
        <f t="shared" si="2"/>
        <v>300x50 </v>
      </c>
      <c r="E136" s="7">
        <f t="shared" si="3"/>
        <v>15000</v>
      </c>
      <c r="F136" s="2" t="s">
        <v>1956</v>
      </c>
      <c r="G136" s="2" t="s">
        <v>36</v>
      </c>
      <c r="H136" s="8" t="s">
        <v>106</v>
      </c>
      <c r="I136" s="2" t="s">
        <v>30</v>
      </c>
      <c r="J136" s="2" t="s">
        <v>31</v>
      </c>
      <c r="K136" s="2">
        <v>15602.0</v>
      </c>
      <c r="L136" s="2">
        <v>50.0</v>
      </c>
      <c r="M136" s="2">
        <v>7676.0</v>
      </c>
      <c r="N136" s="2">
        <v>13775.0</v>
      </c>
      <c r="O136" s="2">
        <v>1.0</v>
      </c>
      <c r="P136" s="3">
        <v>2600.894327</v>
      </c>
      <c r="Q136" s="7" t="str">
        <f>VLOOKUP(A136,'New Data'!A:E,2,FALSE)</f>
        <v>Male</v>
      </c>
      <c r="R136" s="7">
        <f>VLOOKUP(A136,'New Data'!A:E,3,FALSE)</f>
        <v>38</v>
      </c>
      <c r="S136" s="7" t="str">
        <f>VLOOKUP(A136,'New Data'!A:E,4,FALSE)</f>
        <v>Missouri</v>
      </c>
      <c r="T136" s="9">
        <f>VLOOKUP(A136,'New Data'!A:E,5,FALSE)</f>
        <v>45173</v>
      </c>
      <c r="U136" s="10">
        <f t="shared" si="4"/>
        <v>2600.894327</v>
      </c>
      <c r="V136" s="11">
        <f t="shared" si="5"/>
        <v>0.003204717344</v>
      </c>
      <c r="W136" s="12">
        <f t="shared" si="6"/>
        <v>52.01788654</v>
      </c>
      <c r="X136" s="10">
        <f t="shared" si="7"/>
        <v>166.7026232</v>
      </c>
      <c r="Y136" s="11">
        <f t="shared" si="8"/>
        <v>0.02</v>
      </c>
    </row>
    <row r="137">
      <c r="A137" s="7" t="str">
        <f t="shared" si="1"/>
        <v>JHQYJ2545D</v>
      </c>
      <c r="B137" s="2" t="s">
        <v>1957</v>
      </c>
      <c r="C137" s="2" t="s">
        <v>1958</v>
      </c>
      <c r="D137" s="7" t="str">
        <f t="shared" si="2"/>
        <v>300x250 </v>
      </c>
      <c r="E137" s="7">
        <f t="shared" si="3"/>
        <v>75000</v>
      </c>
      <c r="F137" s="2" t="s">
        <v>1959</v>
      </c>
      <c r="G137" s="2" t="s">
        <v>66</v>
      </c>
      <c r="H137" s="8" t="s">
        <v>726</v>
      </c>
      <c r="I137" s="2" t="s">
        <v>30</v>
      </c>
      <c r="J137" s="2" t="s">
        <v>31</v>
      </c>
      <c r="K137" s="2">
        <v>130796.0</v>
      </c>
      <c r="L137" s="2">
        <v>300.0</v>
      </c>
      <c r="M137" s="2">
        <v>109118.0</v>
      </c>
      <c r="N137" s="2">
        <v>122937.0</v>
      </c>
      <c r="O137" s="2">
        <v>6.0</v>
      </c>
      <c r="P137" s="3">
        <v>2196.661232</v>
      </c>
      <c r="Q137" s="7" t="str">
        <f>VLOOKUP(A137,'New Data'!A:E,2,FALSE)</f>
        <v>Female</v>
      </c>
      <c r="R137" s="7">
        <f>VLOOKUP(A137,'New Data'!A:E,3,FALSE)</f>
        <v>23</v>
      </c>
      <c r="S137" s="7" t="str">
        <f>VLOOKUP(A137,'New Data'!A:E,4,FALSE)</f>
        <v>New York</v>
      </c>
      <c r="T137" s="9">
        <f>VLOOKUP(A137,'New Data'!A:E,5,FALSE)</f>
        <v>44927</v>
      </c>
      <c r="U137" s="10">
        <f t="shared" si="4"/>
        <v>366.1102053</v>
      </c>
      <c r="V137" s="11">
        <f t="shared" si="5"/>
        <v>0.002293648124</v>
      </c>
      <c r="W137" s="12">
        <f t="shared" si="6"/>
        <v>7.322204107</v>
      </c>
      <c r="X137" s="10">
        <f t="shared" si="7"/>
        <v>16.79455971</v>
      </c>
      <c r="Y137" s="11">
        <f t="shared" si="8"/>
        <v>0.02</v>
      </c>
    </row>
    <row r="138">
      <c r="A138" s="7" t="str">
        <f t="shared" si="1"/>
        <v>JGGKX2037G</v>
      </c>
      <c r="B138" s="2" t="s">
        <v>1951</v>
      </c>
      <c r="C138" s="2" t="s">
        <v>1952</v>
      </c>
      <c r="D138" s="7" t="str">
        <f t="shared" si="2"/>
        <v>320x50 </v>
      </c>
      <c r="E138" s="7">
        <f t="shared" si="3"/>
        <v>16000</v>
      </c>
      <c r="F138" s="2" t="s">
        <v>1953</v>
      </c>
      <c r="G138" s="2" t="s">
        <v>28</v>
      </c>
      <c r="H138" s="8" t="s">
        <v>29</v>
      </c>
      <c r="I138" s="2" t="s">
        <v>30</v>
      </c>
      <c r="J138" s="2" t="s">
        <v>31</v>
      </c>
      <c r="K138" s="2">
        <v>102884.0</v>
      </c>
      <c r="L138" s="2">
        <v>299.0</v>
      </c>
      <c r="M138" s="2">
        <v>42841.0</v>
      </c>
      <c r="N138" s="2">
        <v>96539.0</v>
      </c>
      <c r="O138" s="2">
        <v>6.0</v>
      </c>
      <c r="P138" s="3">
        <v>2015.448331</v>
      </c>
      <c r="Q138" s="7" t="str">
        <f>VLOOKUP(A138,'New Data'!A:E,2,FALSE)</f>
        <v>Female</v>
      </c>
      <c r="R138" s="7">
        <f>VLOOKUP(A138,'New Data'!A:E,3,FALSE)</f>
        <v>45</v>
      </c>
      <c r="S138" s="7" t="str">
        <f>VLOOKUP(A138,'New Data'!A:E,4,FALSE)</f>
        <v>North Carolina</v>
      </c>
      <c r="T138" s="9">
        <f>VLOOKUP(A138,'New Data'!A:E,5,FALSE)</f>
        <v>45436</v>
      </c>
      <c r="U138" s="10">
        <f t="shared" si="4"/>
        <v>335.9080552</v>
      </c>
      <c r="V138" s="11">
        <f t="shared" si="5"/>
        <v>0.002906185607</v>
      </c>
      <c r="W138" s="12">
        <f t="shared" si="6"/>
        <v>6.74062987</v>
      </c>
      <c r="X138" s="10">
        <f t="shared" si="7"/>
        <v>19.58952151</v>
      </c>
      <c r="Y138" s="11">
        <f t="shared" si="8"/>
        <v>0.02006688963</v>
      </c>
    </row>
    <row r="139">
      <c r="A139" s="7" t="str">
        <f t="shared" si="1"/>
        <v>NGAMR1003C</v>
      </c>
      <c r="B139" s="2" t="s">
        <v>1948</v>
      </c>
      <c r="C139" s="2" t="s">
        <v>1949</v>
      </c>
      <c r="D139" s="7" t="str">
        <f t="shared" si="2"/>
        <v>300x250 </v>
      </c>
      <c r="E139" s="7">
        <f t="shared" si="3"/>
        <v>75000</v>
      </c>
      <c r="F139" s="2" t="s">
        <v>1950</v>
      </c>
      <c r="G139" s="2" t="s">
        <v>28</v>
      </c>
      <c r="H139" s="8" t="s">
        <v>29</v>
      </c>
      <c r="I139" s="2" t="s">
        <v>62</v>
      </c>
      <c r="J139" s="2" t="s">
        <v>31</v>
      </c>
      <c r="K139" s="2">
        <v>13326.0</v>
      </c>
      <c r="L139" s="2">
        <v>98.0</v>
      </c>
      <c r="M139" s="2">
        <v>3568.0</v>
      </c>
      <c r="N139" s="2">
        <v>11388.0</v>
      </c>
      <c r="O139" s="2">
        <v>2.0</v>
      </c>
      <c r="P139" s="3">
        <v>1442.032183</v>
      </c>
      <c r="Q139" s="7" t="str">
        <f>VLOOKUP(A139,'New Data'!A:E,2,FALSE)</f>
        <v>Male</v>
      </c>
      <c r="R139" s="7">
        <f>VLOOKUP(A139,'New Data'!A:E,3,FALSE)</f>
        <v>52</v>
      </c>
      <c r="S139" s="7" t="str">
        <f>VLOOKUP(A139,'New Data'!A:E,4,FALSE)</f>
        <v>Nebraska</v>
      </c>
      <c r="T139" s="9">
        <f>VLOOKUP(A139,'New Data'!A:E,5,FALSE)</f>
        <v>45242</v>
      </c>
      <c r="U139" s="10">
        <f t="shared" si="4"/>
        <v>721.0160915</v>
      </c>
      <c r="V139" s="11">
        <f t="shared" si="5"/>
        <v>0.007354044725</v>
      </c>
      <c r="W139" s="12">
        <f t="shared" si="6"/>
        <v>14.71461411</v>
      </c>
      <c r="X139" s="10">
        <f t="shared" si="7"/>
        <v>108.2119303</v>
      </c>
      <c r="Y139" s="11">
        <f t="shared" si="8"/>
        <v>0.02040816327</v>
      </c>
    </row>
    <row r="140">
      <c r="A140" s="7" t="str">
        <f t="shared" si="1"/>
        <v>ZFWXT7245G</v>
      </c>
      <c r="B140" s="2" t="s">
        <v>1942</v>
      </c>
      <c r="C140" s="2" t="s">
        <v>1943</v>
      </c>
      <c r="D140" s="7" t="str">
        <f t="shared" si="2"/>
        <v>300x250 </v>
      </c>
      <c r="E140" s="7">
        <f t="shared" si="3"/>
        <v>75000</v>
      </c>
      <c r="F140" s="2" t="s">
        <v>1944</v>
      </c>
      <c r="G140" s="2" t="s">
        <v>66</v>
      </c>
      <c r="H140" s="8" t="s">
        <v>1945</v>
      </c>
      <c r="I140" s="2" t="s">
        <v>239</v>
      </c>
      <c r="J140" s="2" t="s">
        <v>31</v>
      </c>
      <c r="K140" s="2">
        <v>35034.0</v>
      </c>
      <c r="L140" s="2">
        <v>145.0</v>
      </c>
      <c r="M140" s="2">
        <v>13904.0</v>
      </c>
      <c r="N140" s="2">
        <v>34123.0</v>
      </c>
      <c r="O140" s="2">
        <v>3.0</v>
      </c>
      <c r="P140" s="3">
        <v>2141.469346</v>
      </c>
      <c r="Q140" s="7" t="str">
        <f>VLOOKUP(A140,'New Data'!A:E,2,FALSE)</f>
        <v>Male</v>
      </c>
      <c r="R140" s="7">
        <f>VLOOKUP(A140,'New Data'!A:E,3,FALSE)</f>
        <v>25</v>
      </c>
      <c r="S140" s="7" t="str">
        <f>VLOOKUP(A140,'New Data'!A:E,4,FALSE)</f>
        <v>Maine</v>
      </c>
      <c r="T140" s="9">
        <f>VLOOKUP(A140,'New Data'!A:E,5,FALSE)</f>
        <v>45452</v>
      </c>
      <c r="U140" s="10">
        <f t="shared" si="4"/>
        <v>713.8231153</v>
      </c>
      <c r="V140" s="11">
        <f t="shared" si="5"/>
        <v>0.004138836559</v>
      </c>
      <c r="W140" s="12">
        <f t="shared" si="6"/>
        <v>14.76875411</v>
      </c>
      <c r="X140" s="10">
        <f t="shared" si="7"/>
        <v>61.12545944</v>
      </c>
      <c r="Y140" s="11">
        <f t="shared" si="8"/>
        <v>0.02068965517</v>
      </c>
    </row>
    <row r="141">
      <c r="A141" s="7" t="str">
        <f t="shared" si="1"/>
        <v>KSREK1687R</v>
      </c>
      <c r="B141" s="2" t="s">
        <v>1946</v>
      </c>
      <c r="C141" s="2" t="s">
        <v>1947</v>
      </c>
      <c r="D141" s="7" t="str">
        <f t="shared" si="2"/>
        <v>300x250 </v>
      </c>
      <c r="E141" s="7">
        <f t="shared" si="3"/>
        <v>75000</v>
      </c>
      <c r="F141" s="2" t="s">
        <v>692</v>
      </c>
      <c r="G141" s="2" t="s">
        <v>36</v>
      </c>
      <c r="H141" s="8" t="s">
        <v>479</v>
      </c>
      <c r="I141" s="2" t="s">
        <v>48</v>
      </c>
      <c r="J141" s="2" t="s">
        <v>31</v>
      </c>
      <c r="K141" s="2">
        <v>37355.0</v>
      </c>
      <c r="L141" s="2">
        <v>145.0</v>
      </c>
      <c r="M141" s="2">
        <v>17138.0</v>
      </c>
      <c r="N141" s="2">
        <v>35689.0</v>
      </c>
      <c r="O141" s="2">
        <v>3.0</v>
      </c>
      <c r="P141" s="3">
        <v>1577.366086</v>
      </c>
      <c r="Q141" s="7" t="str">
        <f>VLOOKUP(A141,'New Data'!A:E,2,FALSE)</f>
        <v>Female</v>
      </c>
      <c r="R141" s="7">
        <f>VLOOKUP(A141,'New Data'!A:E,3,FALSE)</f>
        <v>59</v>
      </c>
      <c r="S141" s="7" t="str">
        <f>VLOOKUP(A141,'New Data'!A:E,4,FALSE)</f>
        <v>Massachusetts</v>
      </c>
      <c r="T141" s="9">
        <f>VLOOKUP(A141,'New Data'!A:E,5,FALSE)</f>
        <v>45229</v>
      </c>
      <c r="U141" s="10">
        <f t="shared" si="4"/>
        <v>525.7886953</v>
      </c>
      <c r="V141" s="11">
        <f t="shared" si="5"/>
        <v>0.003881675813</v>
      </c>
      <c r="W141" s="12">
        <f t="shared" si="6"/>
        <v>10.8783868</v>
      </c>
      <c r="X141" s="10">
        <f t="shared" si="7"/>
        <v>42.22637093</v>
      </c>
      <c r="Y141" s="11">
        <f t="shared" si="8"/>
        <v>0.02068965517</v>
      </c>
    </row>
    <row r="142">
      <c r="A142" s="7" t="str">
        <f t="shared" si="1"/>
        <v>ABWXM0805N</v>
      </c>
      <c r="B142" s="2" t="s">
        <v>1940</v>
      </c>
      <c r="C142" s="2" t="s">
        <v>1941</v>
      </c>
      <c r="D142" s="7" t="str">
        <f t="shared" si="2"/>
        <v>300x250 </v>
      </c>
      <c r="E142" s="7">
        <f t="shared" si="3"/>
        <v>75000</v>
      </c>
      <c r="F142" s="2" t="s">
        <v>1743</v>
      </c>
      <c r="G142" s="2" t="s">
        <v>66</v>
      </c>
      <c r="H142" s="8" t="s">
        <v>188</v>
      </c>
      <c r="I142" s="2" t="s">
        <v>239</v>
      </c>
      <c r="J142" s="2" t="s">
        <v>53</v>
      </c>
      <c r="K142" s="2">
        <v>49415.0</v>
      </c>
      <c r="L142" s="2">
        <v>144.0</v>
      </c>
      <c r="M142" s="2">
        <v>24692.0</v>
      </c>
      <c r="N142" s="2">
        <v>45565.0</v>
      </c>
      <c r="O142" s="2">
        <v>3.0</v>
      </c>
      <c r="P142" s="3">
        <v>1471.175728</v>
      </c>
      <c r="Q142" s="14" t="str">
        <f>VLOOKUP(A142,'New Data'!$A:$E,2,FALSE)</f>
        <v>Female</v>
      </c>
      <c r="R142" s="7">
        <f>VLOOKUP(A142,'New Data'!A:E,3,FALSE)</f>
        <v>62</v>
      </c>
      <c r="S142" s="7" t="str">
        <f>VLOOKUP(A142,'New Data'!A:E,4,FALSE)</f>
        <v>Arkansas</v>
      </c>
      <c r="T142" s="9">
        <f>VLOOKUP(A142,'New Data'!A:E,5,FALSE)</f>
        <v>45553</v>
      </c>
      <c r="U142" s="10">
        <f t="shared" si="4"/>
        <v>490.3919093</v>
      </c>
      <c r="V142" s="11">
        <f t="shared" si="5"/>
        <v>0.00291409491</v>
      </c>
      <c r="W142" s="12">
        <f t="shared" si="6"/>
        <v>10.21649811</v>
      </c>
      <c r="X142" s="10">
        <f t="shared" si="7"/>
        <v>29.77184515</v>
      </c>
      <c r="Y142" s="11">
        <f t="shared" si="8"/>
        <v>0.02083333333</v>
      </c>
    </row>
    <row r="143">
      <c r="A143" s="7" t="str">
        <f t="shared" si="1"/>
        <v>WOOPY2470Q</v>
      </c>
      <c r="B143" s="2" t="s">
        <v>1937</v>
      </c>
      <c r="C143" s="2" t="s">
        <v>1938</v>
      </c>
      <c r="D143" s="7" t="str">
        <f t="shared" si="2"/>
        <v>300x50 </v>
      </c>
      <c r="E143" s="7">
        <f t="shared" si="3"/>
        <v>15000</v>
      </c>
      <c r="F143" s="2" t="s">
        <v>1939</v>
      </c>
      <c r="G143" s="2" t="s">
        <v>36</v>
      </c>
      <c r="H143" s="8" t="s">
        <v>871</v>
      </c>
      <c r="I143" s="2" t="s">
        <v>30</v>
      </c>
      <c r="J143" s="2" t="s">
        <v>31</v>
      </c>
      <c r="K143" s="2">
        <v>207823.0</v>
      </c>
      <c r="L143" s="2">
        <v>600.0</v>
      </c>
      <c r="M143" s="2">
        <v>33602.0</v>
      </c>
      <c r="N143" s="2">
        <v>167814.0</v>
      </c>
      <c r="O143" s="2">
        <v>13.0</v>
      </c>
      <c r="P143" s="3">
        <v>6048.955611</v>
      </c>
      <c r="Q143" s="7" t="str">
        <f>VLOOKUP(A143,'New Data'!A:E,2,FALSE)</f>
        <v>Female</v>
      </c>
      <c r="R143" s="7">
        <f>VLOOKUP(A143,'New Data'!A:E,3,FALSE)</f>
        <v>52</v>
      </c>
      <c r="S143" s="7" t="str">
        <f>VLOOKUP(A143,'New Data'!A:E,4,FALSE)</f>
        <v>North Carolina</v>
      </c>
      <c r="T143" s="9">
        <f>VLOOKUP(A143,'New Data'!A:E,5,FALSE)</f>
        <v>45094</v>
      </c>
      <c r="U143" s="10">
        <f t="shared" si="4"/>
        <v>465.3042778</v>
      </c>
      <c r="V143" s="11">
        <f t="shared" si="5"/>
        <v>0.002887072172</v>
      </c>
      <c r="W143" s="12">
        <f t="shared" si="6"/>
        <v>10.08159269</v>
      </c>
      <c r="X143" s="10">
        <f t="shared" si="7"/>
        <v>29.10628569</v>
      </c>
      <c r="Y143" s="11">
        <f t="shared" si="8"/>
        <v>0.02166666667</v>
      </c>
    </row>
    <row r="144">
      <c r="A144" s="7" t="str">
        <f t="shared" si="1"/>
        <v>BUPVZ1190I</v>
      </c>
      <c r="B144" s="2" t="s">
        <v>1933</v>
      </c>
      <c r="C144" s="2" t="s">
        <v>1934</v>
      </c>
      <c r="D144" s="7" t="str">
        <f t="shared" si="2"/>
        <v>300x250 </v>
      </c>
      <c r="E144" s="7">
        <f t="shared" si="3"/>
        <v>75000</v>
      </c>
      <c r="F144" s="2" t="s">
        <v>1935</v>
      </c>
      <c r="G144" s="2" t="s">
        <v>36</v>
      </c>
      <c r="H144" s="8" t="s">
        <v>1936</v>
      </c>
      <c r="I144" s="2" t="s">
        <v>30</v>
      </c>
      <c r="J144" s="2" t="s">
        <v>31</v>
      </c>
      <c r="K144" s="2">
        <v>7583.0</v>
      </c>
      <c r="L144" s="2">
        <v>45.0</v>
      </c>
      <c r="M144" s="2">
        <v>4608.0</v>
      </c>
      <c r="N144" s="2">
        <v>5881.0</v>
      </c>
      <c r="O144" s="2">
        <v>1.0</v>
      </c>
      <c r="P144" s="3">
        <v>5033.482578</v>
      </c>
      <c r="Q144" s="7" t="str">
        <f>VLOOKUP(A144,'New Data'!A:E,2,FALSE)</f>
        <v>Male</v>
      </c>
      <c r="R144" s="7">
        <f>VLOOKUP(A144,'New Data'!A:E,3,FALSE)</f>
        <v>20</v>
      </c>
      <c r="S144" s="7" t="str">
        <f>VLOOKUP(A144,'New Data'!A:E,4,FALSE)</f>
        <v>Vermont</v>
      </c>
      <c r="T144" s="9">
        <f>VLOOKUP(A144,'New Data'!A:E,5,FALSE)</f>
        <v>45425</v>
      </c>
      <c r="U144" s="10">
        <f t="shared" si="4"/>
        <v>5033.482578</v>
      </c>
      <c r="V144" s="11">
        <f t="shared" si="5"/>
        <v>0.005934326784</v>
      </c>
      <c r="W144" s="12">
        <f t="shared" si="6"/>
        <v>111.8551684</v>
      </c>
      <c r="X144" s="10">
        <f t="shared" si="7"/>
        <v>663.7851217</v>
      </c>
      <c r="Y144" s="11">
        <f t="shared" si="8"/>
        <v>0.02222222222</v>
      </c>
    </row>
    <row r="145">
      <c r="A145" s="7" t="str">
        <f t="shared" si="1"/>
        <v>XWYIT9866J</v>
      </c>
      <c r="B145" s="2" t="s">
        <v>1931</v>
      </c>
      <c r="C145" s="2" t="s">
        <v>1932</v>
      </c>
      <c r="D145" s="7" t="str">
        <f t="shared" si="2"/>
        <v>300x250 </v>
      </c>
      <c r="E145" s="7">
        <f t="shared" si="3"/>
        <v>75000</v>
      </c>
      <c r="F145" s="2" t="s">
        <v>266</v>
      </c>
      <c r="G145" s="2" t="s">
        <v>66</v>
      </c>
      <c r="H145" s="8" t="s">
        <v>29</v>
      </c>
      <c r="I145" s="2" t="s">
        <v>30</v>
      </c>
      <c r="J145" s="2" t="s">
        <v>31</v>
      </c>
      <c r="K145" s="2">
        <v>161178.0</v>
      </c>
      <c r="L145" s="2">
        <v>492.0</v>
      </c>
      <c r="M145" s="2">
        <v>70181.0</v>
      </c>
      <c r="N145" s="2">
        <v>150003.0</v>
      </c>
      <c r="O145" s="2">
        <v>11.0</v>
      </c>
      <c r="P145" s="3">
        <v>5892.48218</v>
      </c>
      <c r="Q145" s="7" t="str">
        <f>VLOOKUP(A145,'New Data'!A:E,2,FALSE)</f>
        <v>Female</v>
      </c>
      <c r="R145" s="7">
        <f>VLOOKUP(A145,'New Data'!A:E,3,FALSE)</f>
        <v>53</v>
      </c>
      <c r="S145" s="7" t="str">
        <f>VLOOKUP(A145,'New Data'!A:E,4,FALSE)</f>
        <v>Utah</v>
      </c>
      <c r="T145" s="9">
        <f>VLOOKUP(A145,'New Data'!A:E,5,FALSE)</f>
        <v>45428</v>
      </c>
      <c r="U145" s="10">
        <f t="shared" si="4"/>
        <v>535.6801982</v>
      </c>
      <c r="V145" s="11">
        <f t="shared" si="5"/>
        <v>0.003052525779</v>
      </c>
      <c r="W145" s="12">
        <f t="shared" si="6"/>
        <v>11.9765898</v>
      </c>
      <c r="X145" s="10">
        <f t="shared" si="7"/>
        <v>36.5588491</v>
      </c>
      <c r="Y145" s="11">
        <f t="shared" si="8"/>
        <v>0.02235772358</v>
      </c>
    </row>
    <row r="146">
      <c r="A146" s="7" t="str">
        <f t="shared" si="1"/>
        <v>SZZTG0430B</v>
      </c>
      <c r="B146" s="2" t="s">
        <v>1929</v>
      </c>
      <c r="C146" s="2" t="s">
        <v>1930</v>
      </c>
      <c r="D146" s="7" t="str">
        <f t="shared" si="2"/>
        <v>300x250 </v>
      </c>
      <c r="E146" s="7">
        <f t="shared" si="3"/>
        <v>75000</v>
      </c>
      <c r="F146" s="2" t="s">
        <v>1786</v>
      </c>
      <c r="G146" s="2" t="s">
        <v>41</v>
      </c>
      <c r="H146" s="8" t="s">
        <v>387</v>
      </c>
      <c r="I146" s="2" t="s">
        <v>89</v>
      </c>
      <c r="J146" s="2" t="s">
        <v>31</v>
      </c>
      <c r="K146" s="2">
        <v>1575592.0</v>
      </c>
      <c r="L146" s="2">
        <v>3874.0</v>
      </c>
      <c r="M146" s="2">
        <v>1155869.0</v>
      </c>
      <c r="N146" s="2">
        <v>1447900.0</v>
      </c>
      <c r="O146" s="2">
        <v>88.0</v>
      </c>
      <c r="P146" s="3">
        <v>7818.648297</v>
      </c>
      <c r="Q146" s="7" t="str">
        <f>VLOOKUP(A146,'New Data'!A:E,2,FALSE)</f>
        <v>Male</v>
      </c>
      <c r="R146" s="7">
        <f>VLOOKUP(A146,'New Data'!A:E,3,FALSE)</f>
        <v>38</v>
      </c>
      <c r="S146" s="7" t="str">
        <f>VLOOKUP(A146,'New Data'!A:E,4,FALSE)</f>
        <v>Pennsylvania</v>
      </c>
      <c r="T146" s="9">
        <f>VLOOKUP(A146,'New Data'!A:E,5,FALSE)</f>
        <v>45483</v>
      </c>
      <c r="U146" s="10">
        <f t="shared" si="4"/>
        <v>88.8482761</v>
      </c>
      <c r="V146" s="11">
        <f t="shared" si="5"/>
        <v>0.002458758359</v>
      </c>
      <c r="W146" s="12">
        <f t="shared" si="6"/>
        <v>2.018236525</v>
      </c>
      <c r="X146" s="10">
        <f t="shared" si="7"/>
        <v>4.962355925</v>
      </c>
      <c r="Y146" s="11">
        <f t="shared" si="8"/>
        <v>0.02271553949</v>
      </c>
    </row>
    <row r="147">
      <c r="A147" s="7" t="str">
        <f t="shared" si="1"/>
        <v>SPCMX2024W</v>
      </c>
      <c r="B147" s="2" t="s">
        <v>1925</v>
      </c>
      <c r="C147" s="2" t="s">
        <v>1926</v>
      </c>
      <c r="D147" s="7" t="str">
        <f t="shared" si="2"/>
        <v>320x50 </v>
      </c>
      <c r="E147" s="7">
        <f t="shared" si="3"/>
        <v>16000</v>
      </c>
      <c r="F147" s="2" t="s">
        <v>1927</v>
      </c>
      <c r="G147" s="2" t="s">
        <v>36</v>
      </c>
      <c r="H147" s="8" t="s">
        <v>1928</v>
      </c>
      <c r="I147" s="2" t="s">
        <v>30</v>
      </c>
      <c r="J147" s="2" t="s">
        <v>31</v>
      </c>
      <c r="K147" s="2">
        <v>11325.0</v>
      </c>
      <c r="L147" s="2">
        <v>88.0</v>
      </c>
      <c r="M147" s="2">
        <v>6186.0</v>
      </c>
      <c r="N147" s="2">
        <v>10612.0</v>
      </c>
      <c r="O147" s="2">
        <v>2.0</v>
      </c>
      <c r="P147" s="3">
        <v>1573.25409</v>
      </c>
      <c r="Q147" s="7" t="str">
        <f>VLOOKUP(A147,'New Data'!A:E,2,FALSE)</f>
        <v>Female</v>
      </c>
      <c r="R147" s="7">
        <f>VLOOKUP(A147,'New Data'!A:E,3,FALSE)</f>
        <v>61</v>
      </c>
      <c r="S147" s="7" t="str">
        <f>VLOOKUP(A147,'New Data'!A:E,4,FALSE)</f>
        <v>Iowa</v>
      </c>
      <c r="T147" s="9">
        <f>VLOOKUP(A147,'New Data'!A:E,5,FALSE)</f>
        <v>45038</v>
      </c>
      <c r="U147" s="10">
        <f t="shared" si="4"/>
        <v>786.627045</v>
      </c>
      <c r="V147" s="11">
        <f t="shared" si="5"/>
        <v>0.007770419426</v>
      </c>
      <c r="W147" s="12">
        <f t="shared" si="6"/>
        <v>17.87788739</v>
      </c>
      <c r="X147" s="10">
        <f t="shared" si="7"/>
        <v>138.9186834</v>
      </c>
      <c r="Y147" s="11">
        <f t="shared" si="8"/>
        <v>0.02272727273</v>
      </c>
    </row>
    <row r="148">
      <c r="A148" s="7" t="str">
        <f t="shared" si="1"/>
        <v>ASKQT4796T</v>
      </c>
      <c r="B148" s="2" t="s">
        <v>1922</v>
      </c>
      <c r="C148" s="2" t="s">
        <v>1923</v>
      </c>
      <c r="D148" s="7" t="str">
        <f t="shared" si="2"/>
        <v>320x50 </v>
      </c>
      <c r="E148" s="7">
        <f t="shared" si="3"/>
        <v>16000</v>
      </c>
      <c r="F148" s="2" t="s">
        <v>1924</v>
      </c>
      <c r="G148" s="2" t="s">
        <v>41</v>
      </c>
      <c r="H148" s="8" t="s">
        <v>29</v>
      </c>
      <c r="I148" s="2" t="s">
        <v>71</v>
      </c>
      <c r="J148" s="2" t="s">
        <v>31</v>
      </c>
      <c r="K148" s="2">
        <v>12088.0</v>
      </c>
      <c r="L148" s="2">
        <v>88.0</v>
      </c>
      <c r="M148" s="2">
        <v>1124.0</v>
      </c>
      <c r="N148" s="2">
        <v>10003.0</v>
      </c>
      <c r="O148" s="2">
        <v>2.0</v>
      </c>
      <c r="P148" s="3">
        <v>1500.026152</v>
      </c>
      <c r="Q148" s="7" t="str">
        <f>VLOOKUP(A148,'New Data'!A:E,2,FALSE)</f>
        <v>Female</v>
      </c>
      <c r="R148" s="7">
        <f>VLOOKUP(A148,'New Data'!A:E,3,FALSE)</f>
        <v>60</v>
      </c>
      <c r="S148" s="7" t="str">
        <f>VLOOKUP(A148,'New Data'!A:E,4,FALSE)</f>
        <v>Connecticut</v>
      </c>
      <c r="T148" s="9">
        <f>VLOOKUP(A148,'New Data'!A:E,5,FALSE)</f>
        <v>45244</v>
      </c>
      <c r="U148" s="10">
        <f t="shared" si="4"/>
        <v>750.013076</v>
      </c>
      <c r="V148" s="11">
        <f t="shared" si="5"/>
        <v>0.007279947055</v>
      </c>
      <c r="W148" s="12">
        <f t="shared" si="6"/>
        <v>17.04575173</v>
      </c>
      <c r="X148" s="10">
        <f t="shared" si="7"/>
        <v>124.0921701</v>
      </c>
      <c r="Y148" s="11">
        <f t="shared" si="8"/>
        <v>0.02272727273</v>
      </c>
    </row>
    <row r="149">
      <c r="A149" s="7" t="str">
        <f t="shared" si="1"/>
        <v>SWROB3634I</v>
      </c>
      <c r="B149" s="2" t="s">
        <v>1919</v>
      </c>
      <c r="C149" s="2" t="s">
        <v>1920</v>
      </c>
      <c r="D149" s="7" t="str">
        <f t="shared" si="2"/>
        <v>300x250 </v>
      </c>
      <c r="E149" s="7">
        <f t="shared" si="3"/>
        <v>75000</v>
      </c>
      <c r="F149" s="2" t="s">
        <v>1921</v>
      </c>
      <c r="G149" s="2" t="s">
        <v>66</v>
      </c>
      <c r="H149" s="8" t="s">
        <v>181</v>
      </c>
      <c r="I149" s="2" t="s">
        <v>48</v>
      </c>
      <c r="J149" s="2" t="s">
        <v>31</v>
      </c>
      <c r="K149" s="2">
        <v>1956642.0</v>
      </c>
      <c r="L149" s="2">
        <v>4563.0</v>
      </c>
      <c r="M149" s="2">
        <v>981461.0</v>
      </c>
      <c r="N149" s="2">
        <v>1731673.0</v>
      </c>
      <c r="O149" s="2">
        <v>106.0</v>
      </c>
      <c r="P149" s="3">
        <v>7730.240616</v>
      </c>
      <c r="Q149" s="7" t="str">
        <f>VLOOKUP(A149,'New Data'!A:E,2,FALSE)</f>
        <v>Male</v>
      </c>
      <c r="R149" s="7">
        <f>VLOOKUP(A149,'New Data'!A:E,3,FALSE)</f>
        <v>45</v>
      </c>
      <c r="S149" s="7" t="str">
        <f>VLOOKUP(A149,'New Data'!A:E,4,FALSE)</f>
        <v>Mississippi</v>
      </c>
      <c r="T149" s="9">
        <f>VLOOKUP(A149,'New Data'!A:E,5,FALSE)</f>
        <v>45346</v>
      </c>
      <c r="U149" s="10">
        <f t="shared" si="4"/>
        <v>72.92679826</v>
      </c>
      <c r="V149" s="11">
        <f t="shared" si="5"/>
        <v>0.002332056656</v>
      </c>
      <c r="W149" s="12">
        <f t="shared" si="6"/>
        <v>1.694113657</v>
      </c>
      <c r="X149" s="10">
        <f t="shared" si="7"/>
        <v>3.95076903</v>
      </c>
      <c r="Y149" s="11">
        <f t="shared" si="8"/>
        <v>0.02323033092</v>
      </c>
    </row>
    <row r="150">
      <c r="A150" s="7" t="str">
        <f t="shared" si="1"/>
        <v>RESTH6166P</v>
      </c>
      <c r="B150" s="2" t="s">
        <v>1917</v>
      </c>
      <c r="C150" s="2" t="s">
        <v>1918</v>
      </c>
      <c r="D150" s="7" t="str">
        <f t="shared" si="2"/>
        <v>320x50 </v>
      </c>
      <c r="E150" s="7">
        <f t="shared" si="3"/>
        <v>16000</v>
      </c>
      <c r="F150" s="2" t="s">
        <v>160</v>
      </c>
      <c r="G150" s="2" t="s">
        <v>36</v>
      </c>
      <c r="H150" s="8" t="s">
        <v>387</v>
      </c>
      <c r="I150" s="2" t="s">
        <v>30</v>
      </c>
      <c r="J150" s="2" t="s">
        <v>31</v>
      </c>
      <c r="K150" s="2">
        <v>47931.0</v>
      </c>
      <c r="L150" s="2">
        <v>170.0</v>
      </c>
      <c r="M150" s="2">
        <v>15989.0</v>
      </c>
      <c r="N150" s="2">
        <v>38916.0</v>
      </c>
      <c r="O150" s="2">
        <v>4.0</v>
      </c>
      <c r="P150" s="3">
        <v>1487.228625</v>
      </c>
      <c r="Q150" s="7" t="str">
        <f>VLOOKUP(A150,'New Data'!A:E,2,FALSE)</f>
        <v>Male</v>
      </c>
      <c r="R150" s="7">
        <f>VLOOKUP(A150,'New Data'!A:E,3,FALSE)</f>
        <v>49</v>
      </c>
      <c r="S150" s="7" t="str">
        <f>VLOOKUP(A150,'New Data'!A:E,4,FALSE)</f>
        <v>South Dakota</v>
      </c>
      <c r="T150" s="9">
        <f>VLOOKUP(A150,'New Data'!A:E,5,FALSE)</f>
        <v>45156</v>
      </c>
      <c r="U150" s="10">
        <f t="shared" si="4"/>
        <v>371.8071563</v>
      </c>
      <c r="V150" s="11">
        <f t="shared" si="5"/>
        <v>0.003546765142</v>
      </c>
      <c r="W150" s="12">
        <f t="shared" si="6"/>
        <v>8.748403676</v>
      </c>
      <c r="X150" s="10">
        <f t="shared" si="7"/>
        <v>31.0285332</v>
      </c>
      <c r="Y150" s="11">
        <f t="shared" si="8"/>
        <v>0.02352941176</v>
      </c>
    </row>
    <row r="151">
      <c r="A151" s="7" t="str">
        <f t="shared" si="1"/>
        <v>VQWRD0962W</v>
      </c>
      <c r="B151" s="2" t="s">
        <v>1914</v>
      </c>
      <c r="C151" s="2" t="s">
        <v>1915</v>
      </c>
      <c r="D151" s="7" t="str">
        <f t="shared" si="2"/>
        <v>300x250 </v>
      </c>
      <c r="E151" s="7">
        <f t="shared" si="3"/>
        <v>75000</v>
      </c>
      <c r="F151" s="2" t="s">
        <v>1916</v>
      </c>
      <c r="G151" s="2" t="s">
        <v>41</v>
      </c>
      <c r="H151" s="8" t="s">
        <v>449</v>
      </c>
      <c r="I151" s="2" t="s">
        <v>48</v>
      </c>
      <c r="J151" s="2" t="s">
        <v>53</v>
      </c>
      <c r="K151" s="2">
        <v>59296.0</v>
      </c>
      <c r="L151" s="2">
        <v>170.0</v>
      </c>
      <c r="M151" s="2">
        <v>25482.0</v>
      </c>
      <c r="N151" s="2">
        <v>54149.0</v>
      </c>
      <c r="O151" s="2">
        <v>4.0</v>
      </c>
      <c r="P151" s="3">
        <v>1568.715259</v>
      </c>
      <c r="Q151" s="7" t="str">
        <f>VLOOKUP(A151,'New Data'!A:E,2,FALSE)</f>
        <v>Male</v>
      </c>
      <c r="R151" s="7">
        <f>VLOOKUP(A151,'New Data'!A:E,3,FALSE)</f>
        <v>35</v>
      </c>
      <c r="S151" s="7" t="str">
        <f>VLOOKUP(A151,'New Data'!A:E,4,FALSE)</f>
        <v>Maine</v>
      </c>
      <c r="T151" s="9">
        <f>VLOOKUP(A151,'New Data'!A:E,5,FALSE)</f>
        <v>45431</v>
      </c>
      <c r="U151" s="10">
        <f t="shared" si="4"/>
        <v>392.1788148</v>
      </c>
      <c r="V151" s="11">
        <f t="shared" si="5"/>
        <v>0.002866972477</v>
      </c>
      <c r="W151" s="12">
        <f t="shared" si="6"/>
        <v>9.227736818</v>
      </c>
      <c r="X151" s="10">
        <f t="shared" si="7"/>
        <v>26.45566748</v>
      </c>
      <c r="Y151" s="11">
        <f t="shared" si="8"/>
        <v>0.02352941176</v>
      </c>
    </row>
    <row r="152">
      <c r="A152" s="7" t="str">
        <f t="shared" si="1"/>
        <v>DZKXR6496B</v>
      </c>
      <c r="B152" s="2" t="s">
        <v>1911</v>
      </c>
      <c r="C152" s="2" t="s">
        <v>1912</v>
      </c>
      <c r="D152" s="7" t="str">
        <f t="shared" si="2"/>
        <v>300x250 </v>
      </c>
      <c r="E152" s="7">
        <f t="shared" si="3"/>
        <v>75000</v>
      </c>
      <c r="F152" s="2" t="s">
        <v>1913</v>
      </c>
      <c r="G152" s="2" t="s">
        <v>28</v>
      </c>
      <c r="H152" s="8" t="s">
        <v>207</v>
      </c>
      <c r="I152" s="2" t="s">
        <v>48</v>
      </c>
      <c r="J152" s="2" t="s">
        <v>31</v>
      </c>
      <c r="K152" s="2">
        <v>57917.0</v>
      </c>
      <c r="L152" s="2">
        <v>212.0</v>
      </c>
      <c r="M152" s="2">
        <v>3650.0</v>
      </c>
      <c r="N152" s="2">
        <v>55128.0</v>
      </c>
      <c r="O152" s="2">
        <v>5.0</v>
      </c>
      <c r="P152" s="3">
        <v>1669.728905</v>
      </c>
      <c r="Q152" s="7" t="str">
        <f>VLOOKUP(A152,'New Data'!A:E,2,FALSE)</f>
        <v>Female</v>
      </c>
      <c r="R152" s="7">
        <f>VLOOKUP(A152,'New Data'!A:E,3,FALSE)</f>
        <v>32</v>
      </c>
      <c r="S152" s="7" t="str">
        <f>VLOOKUP(A152,'New Data'!A:E,4,FALSE)</f>
        <v>Utah</v>
      </c>
      <c r="T152" s="9">
        <f>VLOOKUP(A152,'New Data'!A:E,5,FALSE)</f>
        <v>45547</v>
      </c>
      <c r="U152" s="10">
        <f t="shared" si="4"/>
        <v>333.945781</v>
      </c>
      <c r="V152" s="11">
        <f t="shared" si="5"/>
        <v>0.003660410588</v>
      </c>
      <c r="W152" s="12">
        <f t="shared" si="6"/>
        <v>7.876079741</v>
      </c>
      <c r="X152" s="10">
        <f t="shared" si="7"/>
        <v>28.82968567</v>
      </c>
      <c r="Y152" s="11">
        <f t="shared" si="8"/>
        <v>0.02358490566</v>
      </c>
    </row>
    <row r="153">
      <c r="A153" s="7" t="str">
        <f t="shared" si="1"/>
        <v>DLRVS3201A</v>
      </c>
      <c r="B153" s="2" t="s">
        <v>1908</v>
      </c>
      <c r="C153" s="2" t="s">
        <v>1909</v>
      </c>
      <c r="D153" s="7" t="str">
        <f t="shared" si="2"/>
        <v>320x50 </v>
      </c>
      <c r="E153" s="7">
        <f t="shared" si="3"/>
        <v>16000</v>
      </c>
      <c r="F153" s="2" t="s">
        <v>1910</v>
      </c>
      <c r="G153" s="2" t="s">
        <v>28</v>
      </c>
      <c r="H153" s="8" t="s">
        <v>114</v>
      </c>
      <c r="I153" s="2" t="s">
        <v>30</v>
      </c>
      <c r="J153" s="2" t="s">
        <v>31</v>
      </c>
      <c r="K153" s="2">
        <v>85280.0</v>
      </c>
      <c r="L153" s="2">
        <v>211.0</v>
      </c>
      <c r="M153" s="2">
        <v>35860.0</v>
      </c>
      <c r="N153" s="2">
        <v>79837.0</v>
      </c>
      <c r="O153" s="2">
        <v>5.0</v>
      </c>
      <c r="P153" s="3">
        <v>2217.932092</v>
      </c>
      <c r="Q153" s="7" t="str">
        <f>VLOOKUP(A153,'New Data'!A:E,2,FALSE)</f>
        <v>Male</v>
      </c>
      <c r="R153" s="7">
        <f>VLOOKUP(A153,'New Data'!A:E,3,FALSE)</f>
        <v>20</v>
      </c>
      <c r="S153" s="7" t="str">
        <f>VLOOKUP(A153,'New Data'!A:E,4,FALSE)</f>
        <v>Virginia</v>
      </c>
      <c r="T153" s="9">
        <f>VLOOKUP(A153,'New Data'!A:E,5,FALSE)</f>
        <v>45531</v>
      </c>
      <c r="U153" s="10">
        <f t="shared" si="4"/>
        <v>443.5864184</v>
      </c>
      <c r="V153" s="11">
        <f t="shared" si="5"/>
        <v>0.002474202627</v>
      </c>
      <c r="W153" s="12">
        <f t="shared" si="6"/>
        <v>10.5115265</v>
      </c>
      <c r="X153" s="10">
        <f t="shared" si="7"/>
        <v>26.00764648</v>
      </c>
      <c r="Y153" s="11">
        <f t="shared" si="8"/>
        <v>0.02369668246</v>
      </c>
    </row>
    <row r="154">
      <c r="A154" s="7" t="str">
        <f t="shared" si="1"/>
        <v>LAUXF7510L</v>
      </c>
      <c r="B154" s="2" t="s">
        <v>1905</v>
      </c>
      <c r="C154" s="2" t="s">
        <v>1906</v>
      </c>
      <c r="D154" s="7" t="str">
        <f t="shared" si="2"/>
        <v>300x250 </v>
      </c>
      <c r="E154" s="7">
        <f t="shared" si="3"/>
        <v>75000</v>
      </c>
      <c r="F154" s="2" t="s">
        <v>333</v>
      </c>
      <c r="G154" s="2" t="s">
        <v>28</v>
      </c>
      <c r="H154" s="8" t="s">
        <v>1907</v>
      </c>
      <c r="I154" s="2" t="s">
        <v>30</v>
      </c>
      <c r="J154" s="2" t="s">
        <v>31</v>
      </c>
      <c r="K154" s="2">
        <v>10485.0</v>
      </c>
      <c r="L154" s="2">
        <v>84.0</v>
      </c>
      <c r="M154" s="2">
        <v>4255.0</v>
      </c>
      <c r="N154" s="2">
        <v>7669.0</v>
      </c>
      <c r="O154" s="2">
        <v>2.0</v>
      </c>
      <c r="P154" s="3">
        <v>2239.262819</v>
      </c>
      <c r="Q154" s="7" t="str">
        <f>VLOOKUP(A154,'New Data'!A:E,2,FALSE)</f>
        <v>Female</v>
      </c>
      <c r="R154" s="7">
        <f>VLOOKUP(A154,'New Data'!A:E,3,FALSE)</f>
        <v>30</v>
      </c>
      <c r="S154" s="7" t="str">
        <f>VLOOKUP(A154,'New Data'!A:E,4,FALSE)</f>
        <v>West Virginia</v>
      </c>
      <c r="T154" s="9">
        <f>VLOOKUP(A154,'New Data'!A:E,5,FALSE)</f>
        <v>45430</v>
      </c>
      <c r="U154" s="10">
        <f t="shared" si="4"/>
        <v>1119.63141</v>
      </c>
      <c r="V154" s="11">
        <f t="shared" si="5"/>
        <v>0.008011444921</v>
      </c>
      <c r="W154" s="12">
        <f t="shared" si="6"/>
        <v>26.6578907</v>
      </c>
      <c r="X154" s="10">
        <f t="shared" si="7"/>
        <v>213.5682231</v>
      </c>
      <c r="Y154" s="11">
        <f t="shared" si="8"/>
        <v>0.02380952381</v>
      </c>
    </row>
    <row r="155">
      <c r="A155" s="7" t="str">
        <f t="shared" si="1"/>
        <v>SERKQ1423A</v>
      </c>
      <c r="B155" s="2" t="s">
        <v>1902</v>
      </c>
      <c r="C155" s="2" t="s">
        <v>1903</v>
      </c>
      <c r="D155" s="7" t="str">
        <f t="shared" si="2"/>
        <v>320x50 </v>
      </c>
      <c r="E155" s="7">
        <f t="shared" si="3"/>
        <v>16000</v>
      </c>
      <c r="F155" s="2" t="s">
        <v>1904</v>
      </c>
      <c r="G155" s="2" t="s">
        <v>36</v>
      </c>
      <c r="H155" s="8" t="s">
        <v>404</v>
      </c>
      <c r="I155" s="2" t="s">
        <v>48</v>
      </c>
      <c r="J155" s="2" t="s">
        <v>31</v>
      </c>
      <c r="K155" s="2">
        <v>19549.0</v>
      </c>
      <c r="L155" s="2">
        <v>84.0</v>
      </c>
      <c r="M155" s="2">
        <v>6187.0</v>
      </c>
      <c r="N155" s="2">
        <v>17166.0</v>
      </c>
      <c r="O155" s="2">
        <v>2.0</v>
      </c>
      <c r="P155" s="3">
        <v>1844.986921</v>
      </c>
      <c r="Q155" s="7" t="str">
        <f>VLOOKUP(A155,'New Data'!A:E,2,FALSE)</f>
        <v>Male</v>
      </c>
      <c r="R155" s="7">
        <f>VLOOKUP(A155,'New Data'!A:E,3,FALSE)</f>
        <v>46</v>
      </c>
      <c r="S155" s="7" t="str">
        <f>VLOOKUP(A155,'New Data'!A:E,4,FALSE)</f>
        <v>Virginia</v>
      </c>
      <c r="T155" s="9">
        <f>VLOOKUP(A155,'New Data'!A:E,5,FALSE)</f>
        <v>45534</v>
      </c>
      <c r="U155" s="10">
        <f t="shared" si="4"/>
        <v>922.4934605</v>
      </c>
      <c r="V155" s="11">
        <f t="shared" si="5"/>
        <v>0.004296894982</v>
      </c>
      <c r="W155" s="12">
        <f t="shared" si="6"/>
        <v>21.96413001</v>
      </c>
      <c r="X155" s="10">
        <f t="shared" si="7"/>
        <v>94.37756003</v>
      </c>
      <c r="Y155" s="11">
        <f t="shared" si="8"/>
        <v>0.02380952381</v>
      </c>
    </row>
    <row r="156">
      <c r="A156" s="7" t="str">
        <f t="shared" si="1"/>
        <v>DYSHC7693I</v>
      </c>
      <c r="B156" s="2" t="s">
        <v>1899</v>
      </c>
      <c r="C156" s="2" t="s">
        <v>1900</v>
      </c>
      <c r="D156" s="7" t="str">
        <f t="shared" si="2"/>
        <v>320x50 </v>
      </c>
      <c r="E156" s="7">
        <f t="shared" si="3"/>
        <v>16000</v>
      </c>
      <c r="F156" s="2" t="s">
        <v>1901</v>
      </c>
      <c r="G156" s="2" t="s">
        <v>41</v>
      </c>
      <c r="H156" s="8" t="s">
        <v>726</v>
      </c>
      <c r="I156" s="2" t="s">
        <v>30</v>
      </c>
      <c r="J156" s="2" t="s">
        <v>31</v>
      </c>
      <c r="K156" s="2">
        <v>65380.0</v>
      </c>
      <c r="L156" s="2">
        <v>208.0</v>
      </c>
      <c r="M156" s="2">
        <v>30039.0</v>
      </c>
      <c r="N156" s="2">
        <v>60482.0</v>
      </c>
      <c r="O156" s="2">
        <v>5.0</v>
      </c>
      <c r="P156" s="3">
        <v>2905.884162</v>
      </c>
      <c r="Q156" s="7" t="str">
        <f>VLOOKUP(A156,'New Data'!A:E,2,FALSE)</f>
        <v>Female</v>
      </c>
      <c r="R156" s="7">
        <f>VLOOKUP(A156,'New Data'!A:E,3,FALSE)</f>
        <v>58</v>
      </c>
      <c r="S156" s="7" t="str">
        <f>VLOOKUP(A156,'New Data'!A:E,4,FALSE)</f>
        <v>Alaska</v>
      </c>
      <c r="T156" s="9">
        <f>VLOOKUP(A156,'New Data'!A:E,5,FALSE)</f>
        <v>44941</v>
      </c>
      <c r="U156" s="10">
        <f t="shared" si="4"/>
        <v>581.1768324</v>
      </c>
      <c r="V156" s="11">
        <f t="shared" si="5"/>
        <v>0.00318140104</v>
      </c>
      <c r="W156" s="12">
        <f t="shared" si="6"/>
        <v>13.97059693</v>
      </c>
      <c r="X156" s="10">
        <f t="shared" si="7"/>
        <v>44.44607161</v>
      </c>
      <c r="Y156" s="11">
        <f t="shared" si="8"/>
        <v>0.02403846154</v>
      </c>
    </row>
    <row r="157">
      <c r="A157" s="7" t="str">
        <f t="shared" si="1"/>
        <v>DLXOX1644U</v>
      </c>
      <c r="B157" s="2" t="s">
        <v>1897</v>
      </c>
      <c r="C157" s="2" t="s">
        <v>1898</v>
      </c>
      <c r="D157" s="7" t="str">
        <f t="shared" si="2"/>
        <v>320x50 </v>
      </c>
      <c r="E157" s="7">
        <f t="shared" si="3"/>
        <v>16000</v>
      </c>
      <c r="F157" s="2" t="s">
        <v>226</v>
      </c>
      <c r="G157" s="2" t="s">
        <v>66</v>
      </c>
      <c r="H157" s="8" t="s">
        <v>534</v>
      </c>
      <c r="I157" s="2" t="s">
        <v>30</v>
      </c>
      <c r="J157" s="2" t="s">
        <v>31</v>
      </c>
      <c r="K157" s="2">
        <v>97346.0</v>
      </c>
      <c r="L157" s="2">
        <v>790.0</v>
      </c>
      <c r="M157" s="2">
        <v>44118.0</v>
      </c>
      <c r="N157" s="2">
        <v>91080.0</v>
      </c>
      <c r="O157" s="2">
        <v>19.0</v>
      </c>
      <c r="P157" s="3">
        <v>1657.56487</v>
      </c>
      <c r="Q157" s="7" t="str">
        <f>VLOOKUP(A157,'New Data'!A:E,2,FALSE)</f>
        <v>Female</v>
      </c>
      <c r="R157" s="7">
        <f>VLOOKUP(A157,'New Data'!A:E,3,FALSE)</f>
        <v>43</v>
      </c>
      <c r="S157" s="7" t="str">
        <f>VLOOKUP(A157,'New Data'!A:E,4,FALSE)</f>
        <v>Maryland</v>
      </c>
      <c r="T157" s="9">
        <f>VLOOKUP(A157,'New Data'!A:E,5,FALSE)</f>
        <v>45453</v>
      </c>
      <c r="U157" s="10">
        <f t="shared" si="4"/>
        <v>87.24025632</v>
      </c>
      <c r="V157" s="11">
        <f t="shared" si="5"/>
        <v>0.008115382245</v>
      </c>
      <c r="W157" s="12">
        <f t="shared" si="6"/>
        <v>2.09818338</v>
      </c>
      <c r="X157" s="10">
        <f t="shared" si="7"/>
        <v>17.02756015</v>
      </c>
      <c r="Y157" s="11">
        <f t="shared" si="8"/>
        <v>0.02405063291</v>
      </c>
    </row>
    <row r="158">
      <c r="A158" s="7" t="str">
        <f t="shared" si="1"/>
        <v>EUWTQ7057W</v>
      </c>
      <c r="B158" s="2" t="s">
        <v>1890</v>
      </c>
      <c r="C158" s="2" t="s">
        <v>1891</v>
      </c>
      <c r="D158" s="7" t="str">
        <f t="shared" si="2"/>
        <v>300x250 </v>
      </c>
      <c r="E158" s="7">
        <f t="shared" si="3"/>
        <v>75000</v>
      </c>
      <c r="F158" s="2" t="s">
        <v>1892</v>
      </c>
      <c r="G158" s="2" t="s">
        <v>66</v>
      </c>
      <c r="H158" s="8" t="s">
        <v>29</v>
      </c>
      <c r="I158" s="2" t="s">
        <v>48</v>
      </c>
      <c r="J158" s="2" t="s">
        <v>31</v>
      </c>
      <c r="K158" s="2">
        <v>9210.0</v>
      </c>
      <c r="L158" s="2">
        <v>80.0</v>
      </c>
      <c r="M158" s="2">
        <v>3798.0</v>
      </c>
      <c r="N158" s="2">
        <v>8619.0</v>
      </c>
      <c r="O158" s="2">
        <v>2.0</v>
      </c>
      <c r="P158" s="3">
        <v>1536.629068</v>
      </c>
      <c r="Q158" s="7" t="str">
        <f>VLOOKUP(A158,'New Data'!A:E,2,FALSE)</f>
        <v>Female</v>
      </c>
      <c r="R158" s="7">
        <f>VLOOKUP(A158,'New Data'!A:E,3,FALSE)</f>
        <v>64</v>
      </c>
      <c r="S158" s="7" t="str">
        <f>VLOOKUP(A158,'New Data'!A:E,4,FALSE)</f>
        <v>Tennessee</v>
      </c>
      <c r="T158" s="9">
        <f>VLOOKUP(A158,'New Data'!A:E,5,FALSE)</f>
        <v>45543</v>
      </c>
      <c r="U158" s="10">
        <f t="shared" si="4"/>
        <v>768.314534</v>
      </c>
      <c r="V158" s="11">
        <f t="shared" si="5"/>
        <v>0.008686210641</v>
      </c>
      <c r="W158" s="12">
        <f t="shared" si="6"/>
        <v>19.20786335</v>
      </c>
      <c r="X158" s="10">
        <f t="shared" si="7"/>
        <v>166.843547</v>
      </c>
      <c r="Y158" s="11">
        <f t="shared" si="8"/>
        <v>0.025</v>
      </c>
    </row>
    <row r="159">
      <c r="A159" s="7" t="str">
        <f t="shared" si="1"/>
        <v>GYLSP9079C</v>
      </c>
      <c r="B159" s="2" t="s">
        <v>1881</v>
      </c>
      <c r="C159" s="2" t="s">
        <v>1882</v>
      </c>
      <c r="D159" s="7" t="str">
        <f t="shared" si="2"/>
        <v>300x250 </v>
      </c>
      <c r="E159" s="7">
        <f t="shared" si="3"/>
        <v>75000</v>
      </c>
      <c r="F159" s="2" t="s">
        <v>1883</v>
      </c>
      <c r="G159" s="2" t="s">
        <v>66</v>
      </c>
      <c r="H159" s="8" t="s">
        <v>670</v>
      </c>
      <c r="I159" s="2" t="s">
        <v>30</v>
      </c>
      <c r="J159" s="2" t="s">
        <v>53</v>
      </c>
      <c r="K159" s="2">
        <v>16202.0</v>
      </c>
      <c r="L159" s="2">
        <v>80.0</v>
      </c>
      <c r="M159" s="2">
        <v>11786.0</v>
      </c>
      <c r="N159" s="2">
        <v>15365.0</v>
      </c>
      <c r="O159" s="2">
        <v>2.0</v>
      </c>
      <c r="P159" s="3">
        <v>1570.34276</v>
      </c>
      <c r="Q159" s="7" t="str">
        <f>VLOOKUP(A159,'New Data'!A:E,2,FALSE)</f>
        <v>Female</v>
      </c>
      <c r="R159" s="7">
        <f>VLOOKUP(A159,'New Data'!A:E,3,FALSE)</f>
        <v>19</v>
      </c>
      <c r="S159" s="7" t="str">
        <f>VLOOKUP(A159,'New Data'!A:E,4,FALSE)</f>
        <v>Missouri</v>
      </c>
      <c r="T159" s="9">
        <f>VLOOKUP(A159,'New Data'!A:E,5,FALSE)</f>
        <v>45500</v>
      </c>
      <c r="U159" s="10">
        <f t="shared" si="4"/>
        <v>785.17138</v>
      </c>
      <c r="V159" s="11">
        <f t="shared" si="5"/>
        <v>0.004937662017</v>
      </c>
      <c r="W159" s="12">
        <f t="shared" si="6"/>
        <v>19.6292845</v>
      </c>
      <c r="X159" s="10">
        <f t="shared" si="7"/>
        <v>96.9227725</v>
      </c>
      <c r="Y159" s="11">
        <f t="shared" si="8"/>
        <v>0.025</v>
      </c>
    </row>
    <row r="160">
      <c r="A160" s="7" t="str">
        <f t="shared" si="1"/>
        <v>DANIT5805U</v>
      </c>
      <c r="B160" s="2" t="s">
        <v>1884</v>
      </c>
      <c r="C160" s="2" t="s">
        <v>1885</v>
      </c>
      <c r="D160" s="7" t="str">
        <f t="shared" si="2"/>
        <v>320x50 </v>
      </c>
      <c r="E160" s="7">
        <f t="shared" si="3"/>
        <v>16000</v>
      </c>
      <c r="F160" s="2" t="s">
        <v>1886</v>
      </c>
      <c r="G160" s="2" t="s">
        <v>41</v>
      </c>
      <c r="H160" s="8" t="s">
        <v>689</v>
      </c>
      <c r="I160" s="2" t="s">
        <v>71</v>
      </c>
      <c r="J160" s="2" t="s">
        <v>31</v>
      </c>
      <c r="K160" s="2">
        <v>8278.0</v>
      </c>
      <c r="L160" s="2">
        <v>40.0</v>
      </c>
      <c r="M160" s="2">
        <v>6758.0</v>
      </c>
      <c r="N160" s="2">
        <v>7537.0</v>
      </c>
      <c r="O160" s="2">
        <v>1.0</v>
      </c>
      <c r="P160" s="3">
        <v>1526.296619</v>
      </c>
      <c r="Q160" s="7" t="str">
        <f>VLOOKUP(A160,'New Data'!A:E,2,FALSE)</f>
        <v>Male</v>
      </c>
      <c r="R160" s="7">
        <f>VLOOKUP(A160,'New Data'!A:E,3,FALSE)</f>
        <v>55</v>
      </c>
      <c r="S160" s="7" t="str">
        <f>VLOOKUP(A160,'New Data'!A:E,4,FALSE)</f>
        <v>New Jersey</v>
      </c>
      <c r="T160" s="9">
        <f>VLOOKUP(A160,'New Data'!A:E,5,FALSE)</f>
        <v>45041</v>
      </c>
      <c r="U160" s="10">
        <f t="shared" si="4"/>
        <v>1526.296619</v>
      </c>
      <c r="V160" s="11">
        <f t="shared" si="5"/>
        <v>0.004832085045</v>
      </c>
      <c r="W160" s="12">
        <f t="shared" si="6"/>
        <v>38.15741548</v>
      </c>
      <c r="X160" s="10">
        <f t="shared" si="7"/>
        <v>184.3798767</v>
      </c>
      <c r="Y160" s="11">
        <f t="shared" si="8"/>
        <v>0.025</v>
      </c>
    </row>
    <row r="161">
      <c r="A161" s="7" t="str">
        <f t="shared" si="1"/>
        <v>TPPAP8234B</v>
      </c>
      <c r="B161" s="2" t="s">
        <v>1893</v>
      </c>
      <c r="C161" s="2" t="s">
        <v>1894</v>
      </c>
      <c r="D161" s="7" t="str">
        <f t="shared" si="2"/>
        <v>300x250 </v>
      </c>
      <c r="E161" s="7">
        <f t="shared" si="3"/>
        <v>75000</v>
      </c>
      <c r="F161" s="2" t="s">
        <v>1895</v>
      </c>
      <c r="G161" s="2" t="s">
        <v>28</v>
      </c>
      <c r="H161" s="8" t="s">
        <v>1896</v>
      </c>
      <c r="I161" s="2" t="s">
        <v>48</v>
      </c>
      <c r="J161" s="2" t="s">
        <v>31</v>
      </c>
      <c r="K161" s="2">
        <v>9702.0</v>
      </c>
      <c r="L161" s="2">
        <v>40.0</v>
      </c>
      <c r="M161" s="2">
        <v>5564.0</v>
      </c>
      <c r="N161" s="2">
        <v>8210.0</v>
      </c>
      <c r="O161" s="2">
        <v>1.0</v>
      </c>
      <c r="P161" s="3">
        <v>5711.39201</v>
      </c>
      <c r="Q161" s="7" t="str">
        <f>VLOOKUP(A161,'New Data'!A:E,2,FALSE)</f>
        <v>Female</v>
      </c>
      <c r="R161" s="7">
        <f>VLOOKUP(A161,'New Data'!A:E,3,FALSE)</f>
        <v>41</v>
      </c>
      <c r="S161" s="7" t="str">
        <f>VLOOKUP(A161,'New Data'!A:E,4,FALSE)</f>
        <v>West Virginia</v>
      </c>
      <c r="T161" s="9">
        <f>VLOOKUP(A161,'New Data'!A:E,5,FALSE)</f>
        <v>44956</v>
      </c>
      <c r="U161" s="10">
        <f t="shared" si="4"/>
        <v>5711.39201</v>
      </c>
      <c r="V161" s="11">
        <f t="shared" si="5"/>
        <v>0.004122861266</v>
      </c>
      <c r="W161" s="12">
        <f t="shared" si="6"/>
        <v>142.7848003</v>
      </c>
      <c r="X161" s="10">
        <f t="shared" si="7"/>
        <v>588.6819223</v>
      </c>
      <c r="Y161" s="11">
        <f t="shared" si="8"/>
        <v>0.025</v>
      </c>
    </row>
    <row r="162">
      <c r="A162" s="7" t="str">
        <f t="shared" si="1"/>
        <v>LBLVK2168C</v>
      </c>
      <c r="B162" s="2" t="s">
        <v>1887</v>
      </c>
      <c r="C162" s="2" t="s">
        <v>1888</v>
      </c>
      <c r="D162" s="7" t="str">
        <f t="shared" si="2"/>
        <v>300x250 </v>
      </c>
      <c r="E162" s="7">
        <f t="shared" si="3"/>
        <v>75000</v>
      </c>
      <c r="F162" s="2" t="s">
        <v>1889</v>
      </c>
      <c r="G162" s="2" t="s">
        <v>36</v>
      </c>
      <c r="H162" s="8" t="s">
        <v>114</v>
      </c>
      <c r="I162" s="2" t="s">
        <v>62</v>
      </c>
      <c r="J162" s="2" t="s">
        <v>43</v>
      </c>
      <c r="K162" s="2">
        <v>65043.0</v>
      </c>
      <c r="L162" s="2">
        <v>160.0</v>
      </c>
      <c r="M162" s="2">
        <v>25871.0</v>
      </c>
      <c r="N162" s="2">
        <v>53969.0</v>
      </c>
      <c r="O162" s="2">
        <v>4.0</v>
      </c>
      <c r="P162" s="3">
        <v>2347.918531</v>
      </c>
      <c r="Q162" s="7" t="str">
        <f>VLOOKUP(A162,'New Data'!A:E,2,FALSE)</f>
        <v>Male</v>
      </c>
      <c r="R162" s="7">
        <f>VLOOKUP(A162,'New Data'!A:E,3,FALSE)</f>
        <v>61</v>
      </c>
      <c r="S162" s="7" t="str">
        <f>VLOOKUP(A162,'New Data'!A:E,4,FALSE)</f>
        <v>Tennessee</v>
      </c>
      <c r="T162" s="9">
        <f>VLOOKUP(A162,'New Data'!A:E,5,FALSE)</f>
        <v>45272</v>
      </c>
      <c r="U162" s="10">
        <f t="shared" si="4"/>
        <v>586.9796328</v>
      </c>
      <c r="V162" s="11">
        <f t="shared" si="5"/>
        <v>0.002459911136</v>
      </c>
      <c r="W162" s="12">
        <f t="shared" si="6"/>
        <v>14.67449082</v>
      </c>
      <c r="X162" s="10">
        <f t="shared" si="7"/>
        <v>36.09794338</v>
      </c>
      <c r="Y162" s="11">
        <f t="shared" si="8"/>
        <v>0.025</v>
      </c>
    </row>
    <row r="163">
      <c r="A163" s="7" t="str">
        <f t="shared" si="1"/>
        <v>JZKWS2776C</v>
      </c>
      <c r="B163" s="2" t="s">
        <v>1877</v>
      </c>
      <c r="C163" s="2" t="s">
        <v>1878</v>
      </c>
      <c r="D163" s="7" t="str">
        <f t="shared" si="2"/>
        <v>320x50 </v>
      </c>
      <c r="E163" s="7">
        <f t="shared" si="3"/>
        <v>16000</v>
      </c>
      <c r="F163" s="2" t="s">
        <v>1879</v>
      </c>
      <c r="G163" s="2" t="s">
        <v>41</v>
      </c>
      <c r="H163" s="8" t="s">
        <v>1880</v>
      </c>
      <c r="I163" s="2" t="s">
        <v>30</v>
      </c>
      <c r="J163" s="2" t="s">
        <v>31</v>
      </c>
      <c r="K163" s="2">
        <v>95289.0</v>
      </c>
      <c r="L163" s="2">
        <v>199.0</v>
      </c>
      <c r="M163" s="2">
        <v>19527.0</v>
      </c>
      <c r="N163" s="2">
        <v>82800.0</v>
      </c>
      <c r="O163" s="2">
        <v>5.0</v>
      </c>
      <c r="P163" s="3">
        <v>3223.535948</v>
      </c>
      <c r="Q163" s="7" t="str">
        <f>VLOOKUP(A163,'New Data'!A:E,2,FALSE)</f>
        <v>Male</v>
      </c>
      <c r="R163" s="7">
        <f>VLOOKUP(A163,'New Data'!A:E,3,FALSE)</f>
        <v>45</v>
      </c>
      <c r="S163" s="7" t="str">
        <f>VLOOKUP(A163,'New Data'!A:E,4,FALSE)</f>
        <v>Missouri</v>
      </c>
      <c r="T163" s="9">
        <f>VLOOKUP(A163,'New Data'!A:E,5,FALSE)</f>
        <v>45562</v>
      </c>
      <c r="U163" s="10">
        <f t="shared" si="4"/>
        <v>644.7071896</v>
      </c>
      <c r="V163" s="11">
        <f t="shared" si="5"/>
        <v>0.002088383759</v>
      </c>
      <c r="W163" s="12">
        <f t="shared" si="6"/>
        <v>16.19867311</v>
      </c>
      <c r="X163" s="10">
        <f t="shared" si="7"/>
        <v>33.82904583</v>
      </c>
      <c r="Y163" s="11">
        <f t="shared" si="8"/>
        <v>0.02512562814</v>
      </c>
    </row>
    <row r="164">
      <c r="A164" s="7" t="str">
        <f t="shared" si="1"/>
        <v>LAUXF7510L</v>
      </c>
      <c r="B164" s="2" t="s">
        <v>1875</v>
      </c>
      <c r="C164" s="2" t="s">
        <v>1876</v>
      </c>
      <c r="D164" s="7" t="str">
        <f t="shared" si="2"/>
        <v>300x250 </v>
      </c>
      <c r="E164" s="7">
        <f t="shared" si="3"/>
        <v>75000</v>
      </c>
      <c r="F164" s="2" t="s">
        <v>333</v>
      </c>
      <c r="G164" s="2" t="s">
        <v>36</v>
      </c>
      <c r="H164" s="8" t="s">
        <v>61</v>
      </c>
      <c r="I164" s="2" t="s">
        <v>212</v>
      </c>
      <c r="J164" s="2" t="s">
        <v>31</v>
      </c>
      <c r="K164" s="2">
        <v>11062.0</v>
      </c>
      <c r="L164" s="2">
        <v>78.0</v>
      </c>
      <c r="M164" s="2">
        <v>6539.0</v>
      </c>
      <c r="N164" s="2">
        <v>9391.0</v>
      </c>
      <c r="O164" s="2">
        <v>2.0</v>
      </c>
      <c r="P164" s="3">
        <v>1500.09932</v>
      </c>
      <c r="Q164" s="7" t="str">
        <f>VLOOKUP(A164,'New Data'!A:E,2,FALSE)</f>
        <v>Female</v>
      </c>
      <c r="R164" s="7">
        <f>VLOOKUP(A164,'New Data'!A:E,3,FALSE)</f>
        <v>30</v>
      </c>
      <c r="S164" s="7" t="str">
        <f>VLOOKUP(A164,'New Data'!A:E,4,FALSE)</f>
        <v>West Virginia</v>
      </c>
      <c r="T164" s="9">
        <f>VLOOKUP(A164,'New Data'!A:E,5,FALSE)</f>
        <v>45430</v>
      </c>
      <c r="U164" s="10">
        <f t="shared" si="4"/>
        <v>750.04966</v>
      </c>
      <c r="V164" s="11">
        <f t="shared" si="5"/>
        <v>0.007051166154</v>
      </c>
      <c r="W164" s="12">
        <f t="shared" si="6"/>
        <v>19.23204256</v>
      </c>
      <c r="X164" s="10">
        <f t="shared" si="7"/>
        <v>135.6083276</v>
      </c>
      <c r="Y164" s="11">
        <f t="shared" si="8"/>
        <v>0.02564102564</v>
      </c>
    </row>
    <row r="165">
      <c r="A165" s="7" t="str">
        <f t="shared" si="1"/>
        <v>YTOPI5843W</v>
      </c>
      <c r="B165" s="2" t="s">
        <v>1871</v>
      </c>
      <c r="C165" s="2" t="s">
        <v>1872</v>
      </c>
      <c r="D165" s="7" t="str">
        <f t="shared" si="2"/>
        <v>320x50 </v>
      </c>
      <c r="E165" s="7">
        <f t="shared" si="3"/>
        <v>16000</v>
      </c>
      <c r="F165" s="2" t="s">
        <v>1873</v>
      </c>
      <c r="G165" s="2" t="s">
        <v>41</v>
      </c>
      <c r="H165" s="8" t="s">
        <v>1874</v>
      </c>
      <c r="I165" s="2" t="s">
        <v>30</v>
      </c>
      <c r="J165" s="2" t="s">
        <v>31</v>
      </c>
      <c r="K165" s="2">
        <v>54134.0</v>
      </c>
      <c r="L165" s="2">
        <v>155.0</v>
      </c>
      <c r="M165" s="2">
        <v>37418.0</v>
      </c>
      <c r="N165" s="2">
        <v>51299.0</v>
      </c>
      <c r="O165" s="2">
        <v>4.0</v>
      </c>
      <c r="P165" s="3">
        <v>1502.01775</v>
      </c>
      <c r="Q165" s="7" t="str">
        <f>VLOOKUP(A165,'New Data'!A:E,2,FALSE)</f>
        <v>Female</v>
      </c>
      <c r="R165" s="7">
        <f>VLOOKUP(A165,'New Data'!A:E,3,FALSE)</f>
        <v>54</v>
      </c>
      <c r="S165" s="7" t="str">
        <f>VLOOKUP(A165,'New Data'!A:E,4,FALSE)</f>
        <v>Iowa</v>
      </c>
      <c r="T165" s="9">
        <f>VLOOKUP(A165,'New Data'!A:E,5,FALSE)</f>
        <v>45507</v>
      </c>
      <c r="U165" s="10">
        <f t="shared" si="4"/>
        <v>375.5044375</v>
      </c>
      <c r="V165" s="11">
        <f t="shared" si="5"/>
        <v>0.002863265231</v>
      </c>
      <c r="W165" s="12">
        <f t="shared" si="6"/>
        <v>9.690437097</v>
      </c>
      <c r="X165" s="10">
        <f t="shared" si="7"/>
        <v>27.74629161</v>
      </c>
      <c r="Y165" s="11">
        <f t="shared" si="8"/>
        <v>0.02580645161</v>
      </c>
    </row>
    <row r="166">
      <c r="A166" s="7" t="str">
        <f t="shared" si="1"/>
        <v>WZUCC2935Y</v>
      </c>
      <c r="B166" s="2" t="s">
        <v>1868</v>
      </c>
      <c r="C166" s="2" t="s">
        <v>1869</v>
      </c>
      <c r="D166" s="7" t="str">
        <f t="shared" si="2"/>
        <v>320x50 </v>
      </c>
      <c r="E166" s="7">
        <f t="shared" si="3"/>
        <v>16000</v>
      </c>
      <c r="F166" s="2" t="s">
        <v>1870</v>
      </c>
      <c r="G166" s="2" t="s">
        <v>36</v>
      </c>
      <c r="H166" s="8" t="s">
        <v>375</v>
      </c>
      <c r="I166" s="2" t="s">
        <v>30</v>
      </c>
      <c r="J166" s="2" t="s">
        <v>31</v>
      </c>
      <c r="K166" s="2">
        <v>152881.0</v>
      </c>
      <c r="L166" s="2">
        <v>426.0</v>
      </c>
      <c r="M166" s="2">
        <v>94895.0</v>
      </c>
      <c r="N166" s="2">
        <v>145113.0</v>
      </c>
      <c r="O166" s="2">
        <v>11.0</v>
      </c>
      <c r="P166" s="3">
        <v>1496.668524</v>
      </c>
      <c r="Q166" s="7" t="str">
        <f>VLOOKUP(A166,'New Data'!A:E,2,FALSE)</f>
        <v>Male</v>
      </c>
      <c r="R166" s="7">
        <f>VLOOKUP(A166,'New Data'!A:E,3,FALSE)</f>
        <v>42</v>
      </c>
      <c r="S166" s="7" t="str">
        <f>VLOOKUP(A166,'New Data'!A:E,4,FALSE)</f>
        <v>Michigan</v>
      </c>
      <c r="T166" s="9">
        <f>VLOOKUP(A166,'New Data'!A:E,5,FALSE)</f>
        <v>45442</v>
      </c>
      <c r="U166" s="10">
        <f t="shared" si="4"/>
        <v>136.0607749</v>
      </c>
      <c r="V166" s="11">
        <f t="shared" si="5"/>
        <v>0.002786480988</v>
      </c>
      <c r="W166" s="12">
        <f t="shared" si="6"/>
        <v>3.513306394</v>
      </c>
      <c r="X166" s="10">
        <f t="shared" si="7"/>
        <v>9.789761475</v>
      </c>
      <c r="Y166" s="11">
        <f t="shared" si="8"/>
        <v>0.02582159624</v>
      </c>
    </row>
    <row r="167">
      <c r="A167" s="7" t="str">
        <f t="shared" si="1"/>
        <v>DMNFG5266O</v>
      </c>
      <c r="B167" s="2" t="s">
        <v>1866</v>
      </c>
      <c r="C167" s="2" t="s">
        <v>1867</v>
      </c>
      <c r="D167" s="7" t="str">
        <f t="shared" si="2"/>
        <v>300x250 </v>
      </c>
      <c r="E167" s="7">
        <f t="shared" si="3"/>
        <v>75000</v>
      </c>
      <c r="F167" s="2" t="s">
        <v>1119</v>
      </c>
      <c r="G167" s="2" t="s">
        <v>36</v>
      </c>
      <c r="H167" s="8" t="s">
        <v>157</v>
      </c>
      <c r="I167" s="2" t="s">
        <v>30</v>
      </c>
      <c r="J167" s="2" t="s">
        <v>31</v>
      </c>
      <c r="K167" s="2">
        <v>88499.0</v>
      </c>
      <c r="L167" s="2">
        <v>186.0</v>
      </c>
      <c r="M167" s="2">
        <v>18950.0</v>
      </c>
      <c r="N167" s="2">
        <v>71458.0</v>
      </c>
      <c r="O167" s="2">
        <v>5.0</v>
      </c>
      <c r="P167" s="3">
        <v>1803.139812</v>
      </c>
      <c r="Q167" s="7" t="str">
        <f>VLOOKUP(A167,'New Data'!A:E,2,FALSE)</f>
        <v>Female</v>
      </c>
      <c r="R167" s="7">
        <f>VLOOKUP(A167,'New Data'!A:E,3,FALSE)</f>
        <v>19</v>
      </c>
      <c r="S167" s="7" t="str">
        <f>VLOOKUP(A167,'New Data'!A:E,4,FALSE)</f>
        <v>Arkansas</v>
      </c>
      <c r="T167" s="9">
        <f>VLOOKUP(A167,'New Data'!A:E,5,FALSE)</f>
        <v>45128</v>
      </c>
      <c r="U167" s="10">
        <f t="shared" si="4"/>
        <v>360.6279624</v>
      </c>
      <c r="V167" s="11">
        <f t="shared" si="5"/>
        <v>0.002101718663</v>
      </c>
      <c r="W167" s="12">
        <f t="shared" si="6"/>
        <v>9.694300065</v>
      </c>
      <c r="X167" s="10">
        <f t="shared" si="7"/>
        <v>20.37469138</v>
      </c>
      <c r="Y167" s="11">
        <f t="shared" si="8"/>
        <v>0.02688172043</v>
      </c>
    </row>
    <row r="168">
      <c r="A168" s="7" t="str">
        <f t="shared" si="1"/>
        <v>JMHAM7380E</v>
      </c>
      <c r="B168" s="2" t="s">
        <v>1863</v>
      </c>
      <c r="C168" s="2" t="s">
        <v>1864</v>
      </c>
      <c r="D168" s="7" t="str">
        <f t="shared" si="2"/>
        <v>320x50 </v>
      </c>
      <c r="E168" s="7">
        <f t="shared" si="3"/>
        <v>16000</v>
      </c>
      <c r="F168" s="2" t="s">
        <v>1865</v>
      </c>
      <c r="G168" s="2" t="s">
        <v>36</v>
      </c>
      <c r="H168" s="8" t="s">
        <v>871</v>
      </c>
      <c r="I168" s="2" t="s">
        <v>30</v>
      </c>
      <c r="J168" s="2" t="s">
        <v>31</v>
      </c>
      <c r="K168" s="2">
        <v>212009.0</v>
      </c>
      <c r="L168" s="2">
        <v>555.0</v>
      </c>
      <c r="M168" s="2">
        <v>16903.0</v>
      </c>
      <c r="N168" s="2">
        <v>149653.0</v>
      </c>
      <c r="O168" s="2">
        <v>15.0</v>
      </c>
      <c r="P168" s="3">
        <v>3983.621797</v>
      </c>
      <c r="Q168" s="7" t="str">
        <f>VLOOKUP(A168,'New Data'!A:E,2,FALSE)</f>
        <v>Male</v>
      </c>
      <c r="R168" s="7">
        <f>VLOOKUP(A168,'New Data'!A:E,3,FALSE)</f>
        <v>29</v>
      </c>
      <c r="S168" s="7" t="str">
        <f>VLOOKUP(A168,'New Data'!A:E,4,FALSE)</f>
        <v>Montana</v>
      </c>
      <c r="T168" s="9">
        <f>VLOOKUP(A168,'New Data'!A:E,5,FALSE)</f>
        <v>45380</v>
      </c>
      <c r="U168" s="10">
        <f t="shared" si="4"/>
        <v>265.5747865</v>
      </c>
      <c r="V168" s="11">
        <f t="shared" si="5"/>
        <v>0.002617813395</v>
      </c>
      <c r="W168" s="12">
        <f t="shared" si="6"/>
        <v>7.177696932</v>
      </c>
      <c r="X168" s="10">
        <f t="shared" si="7"/>
        <v>18.78987117</v>
      </c>
      <c r="Y168" s="11">
        <f t="shared" si="8"/>
        <v>0.02702702703</v>
      </c>
    </row>
    <row r="169">
      <c r="A169" s="7" t="str">
        <f t="shared" si="1"/>
        <v>TSUJX7553E</v>
      </c>
      <c r="B169" s="2" t="s">
        <v>1860</v>
      </c>
      <c r="C169" s="2" t="s">
        <v>1861</v>
      </c>
      <c r="D169" s="7" t="str">
        <f t="shared" si="2"/>
        <v>320x50 </v>
      </c>
      <c r="E169" s="7">
        <f t="shared" si="3"/>
        <v>16000</v>
      </c>
      <c r="F169" s="2" t="s">
        <v>1862</v>
      </c>
      <c r="G169" s="2" t="s">
        <v>41</v>
      </c>
      <c r="H169" s="8" t="s">
        <v>67</v>
      </c>
      <c r="I169" s="2" t="s">
        <v>30</v>
      </c>
      <c r="J169" s="2" t="s">
        <v>31</v>
      </c>
      <c r="K169" s="2">
        <v>12209.0</v>
      </c>
      <c r="L169" s="2">
        <v>147.0</v>
      </c>
      <c r="M169" s="2">
        <v>3976.0</v>
      </c>
      <c r="N169" s="2">
        <v>5219.0</v>
      </c>
      <c r="O169" s="2">
        <v>4.0</v>
      </c>
      <c r="P169" s="3">
        <v>3818.955182</v>
      </c>
      <c r="Q169" s="7" t="str">
        <f>VLOOKUP(A169,'New Data'!A:E,2,FALSE)</f>
        <v>Female</v>
      </c>
      <c r="R169" s="7">
        <f>VLOOKUP(A169,'New Data'!A:E,3,FALSE)</f>
        <v>59</v>
      </c>
      <c r="S169" s="7" t="str">
        <f>VLOOKUP(A169,'New Data'!A:E,4,FALSE)</f>
        <v>Alaska</v>
      </c>
      <c r="T169" s="9">
        <f>VLOOKUP(A169,'New Data'!A:E,5,FALSE)</f>
        <v>45353</v>
      </c>
      <c r="U169" s="10">
        <f t="shared" si="4"/>
        <v>954.7387955</v>
      </c>
      <c r="V169" s="11">
        <f t="shared" si="5"/>
        <v>0.01204029814</v>
      </c>
      <c r="W169" s="12">
        <f t="shared" si="6"/>
        <v>25.97928695</v>
      </c>
      <c r="X169" s="10">
        <f t="shared" si="7"/>
        <v>312.7983604</v>
      </c>
      <c r="Y169" s="11">
        <f t="shared" si="8"/>
        <v>0.02721088435</v>
      </c>
    </row>
    <row r="170">
      <c r="A170" s="7" t="str">
        <f t="shared" si="1"/>
        <v>RUPEE8669S</v>
      </c>
      <c r="B170" s="2" t="s">
        <v>1858</v>
      </c>
      <c r="C170" s="2" t="s">
        <v>1859</v>
      </c>
      <c r="D170" s="7" t="str">
        <f t="shared" si="2"/>
        <v>320x50 </v>
      </c>
      <c r="E170" s="7">
        <f t="shared" si="3"/>
        <v>16000</v>
      </c>
      <c r="F170" s="2" t="s">
        <v>1127</v>
      </c>
      <c r="G170" s="2" t="s">
        <v>41</v>
      </c>
      <c r="H170" s="8" t="s">
        <v>114</v>
      </c>
      <c r="I170" s="2" t="s">
        <v>30</v>
      </c>
      <c r="J170" s="2" t="s">
        <v>31</v>
      </c>
      <c r="K170" s="2">
        <v>40859.0</v>
      </c>
      <c r="L170" s="2">
        <v>144.0</v>
      </c>
      <c r="M170" s="2">
        <v>17695.0</v>
      </c>
      <c r="N170" s="2">
        <v>37108.0</v>
      </c>
      <c r="O170" s="2">
        <v>4.0</v>
      </c>
      <c r="P170" s="3">
        <v>6130.368425</v>
      </c>
      <c r="Q170" s="7" t="str">
        <f>VLOOKUP(A170,'New Data'!A:E,2,FALSE)</f>
        <v>Male</v>
      </c>
      <c r="R170" s="7">
        <f>VLOOKUP(A170,'New Data'!A:E,3,FALSE)</f>
        <v>58</v>
      </c>
      <c r="S170" s="7" t="str">
        <f>VLOOKUP(A170,'New Data'!A:E,4,FALSE)</f>
        <v>Colorado</v>
      </c>
      <c r="T170" s="9">
        <f>VLOOKUP(A170,'New Data'!A:E,5,FALSE)</f>
        <v>45139</v>
      </c>
      <c r="U170" s="10">
        <f t="shared" si="4"/>
        <v>1532.592106</v>
      </c>
      <c r="V170" s="11">
        <f t="shared" si="5"/>
        <v>0.003524315328</v>
      </c>
      <c r="W170" s="12">
        <f t="shared" si="6"/>
        <v>42.57200295</v>
      </c>
      <c r="X170" s="10">
        <f t="shared" si="7"/>
        <v>150.0371626</v>
      </c>
      <c r="Y170" s="11">
        <f t="shared" si="8"/>
        <v>0.02777777778</v>
      </c>
    </row>
    <row r="171">
      <c r="A171" s="7" t="str">
        <f t="shared" si="1"/>
        <v>MBYFR7830Z</v>
      </c>
      <c r="B171" s="2" t="s">
        <v>1852</v>
      </c>
      <c r="C171" s="2" t="s">
        <v>1853</v>
      </c>
      <c r="D171" s="7" t="str">
        <f t="shared" si="2"/>
        <v>300x250 </v>
      </c>
      <c r="E171" s="7">
        <f t="shared" si="3"/>
        <v>75000</v>
      </c>
      <c r="F171" s="2" t="s">
        <v>1087</v>
      </c>
      <c r="G171" s="2" t="s">
        <v>66</v>
      </c>
      <c r="H171" s="8" t="s">
        <v>871</v>
      </c>
      <c r="I171" s="2" t="s">
        <v>71</v>
      </c>
      <c r="J171" s="2" t="s">
        <v>31</v>
      </c>
      <c r="K171" s="2">
        <v>61574.0</v>
      </c>
      <c r="L171" s="2">
        <v>280.0</v>
      </c>
      <c r="M171" s="2">
        <v>18717.0</v>
      </c>
      <c r="N171" s="2">
        <v>46367.0</v>
      </c>
      <c r="O171" s="2">
        <v>8.0</v>
      </c>
      <c r="P171" s="3">
        <v>4999.665205</v>
      </c>
      <c r="Q171" s="7" t="str">
        <f>VLOOKUP(A171,'New Data'!A:E,2,FALSE)</f>
        <v>Female</v>
      </c>
      <c r="R171" s="7">
        <f>VLOOKUP(A171,'New Data'!A:E,3,FALSE)</f>
        <v>51</v>
      </c>
      <c r="S171" s="7" t="str">
        <f>VLOOKUP(A171,'New Data'!A:E,4,FALSE)</f>
        <v>Nevada</v>
      </c>
      <c r="T171" s="9">
        <f>VLOOKUP(A171,'New Data'!A:E,5,FALSE)</f>
        <v>45236</v>
      </c>
      <c r="U171" s="10">
        <f t="shared" si="4"/>
        <v>624.9581506</v>
      </c>
      <c r="V171" s="11">
        <f t="shared" si="5"/>
        <v>0.004547373892</v>
      </c>
      <c r="W171" s="12">
        <f t="shared" si="6"/>
        <v>17.85594716</v>
      </c>
      <c r="X171" s="10">
        <f t="shared" si="7"/>
        <v>81.19766793</v>
      </c>
      <c r="Y171" s="11">
        <f t="shared" si="8"/>
        <v>0.02857142857</v>
      </c>
    </row>
    <row r="172">
      <c r="A172" s="7" t="str">
        <f t="shared" si="1"/>
        <v>OLDCT4805K</v>
      </c>
      <c r="B172" s="2" t="s">
        <v>1854</v>
      </c>
      <c r="C172" s="2" t="s">
        <v>1855</v>
      </c>
      <c r="D172" s="7" t="str">
        <f t="shared" si="2"/>
        <v>300x250 </v>
      </c>
      <c r="E172" s="7">
        <f t="shared" si="3"/>
        <v>75000</v>
      </c>
      <c r="F172" s="2" t="s">
        <v>1856</v>
      </c>
      <c r="G172" s="2" t="s">
        <v>66</v>
      </c>
      <c r="H172" s="8" t="s">
        <v>1857</v>
      </c>
      <c r="I172" s="2" t="s">
        <v>234</v>
      </c>
      <c r="J172" s="2" t="s">
        <v>31</v>
      </c>
      <c r="K172" s="2">
        <v>217824.0</v>
      </c>
      <c r="L172" s="2">
        <v>560.0</v>
      </c>
      <c r="M172" s="2">
        <v>75089.0</v>
      </c>
      <c r="N172" s="2">
        <v>179723.0</v>
      </c>
      <c r="O172" s="2">
        <v>16.0</v>
      </c>
      <c r="P172" s="3">
        <v>1451.808544</v>
      </c>
      <c r="Q172" s="7" t="str">
        <f>VLOOKUP(A172,'New Data'!A:E,2,FALSE)</f>
        <v>Female</v>
      </c>
      <c r="R172" s="7">
        <f>VLOOKUP(A172,'New Data'!A:E,3,FALSE)</f>
        <v>49</v>
      </c>
      <c r="S172" s="7" t="str">
        <f>VLOOKUP(A172,'New Data'!A:E,4,FALSE)</f>
        <v>New Hampshire</v>
      </c>
      <c r="T172" s="9">
        <f>VLOOKUP(A172,'New Data'!A:E,5,FALSE)</f>
        <v>45019</v>
      </c>
      <c r="U172" s="10">
        <f t="shared" si="4"/>
        <v>90.738034</v>
      </c>
      <c r="V172" s="11">
        <f t="shared" si="5"/>
        <v>0.002570882915</v>
      </c>
      <c r="W172" s="12">
        <f t="shared" si="6"/>
        <v>2.592515257</v>
      </c>
      <c r="X172" s="10">
        <f t="shared" si="7"/>
        <v>6.665053181</v>
      </c>
      <c r="Y172" s="11">
        <f t="shared" si="8"/>
        <v>0.02857142857</v>
      </c>
    </row>
    <row r="173">
      <c r="A173" s="7" t="str">
        <f t="shared" si="1"/>
        <v>KUECC7597O</v>
      </c>
      <c r="B173" s="2" t="s">
        <v>1849</v>
      </c>
      <c r="C173" s="2" t="s">
        <v>1850</v>
      </c>
      <c r="D173" s="7" t="str">
        <f t="shared" si="2"/>
        <v>300x250 </v>
      </c>
      <c r="E173" s="7">
        <f t="shared" si="3"/>
        <v>75000</v>
      </c>
      <c r="F173" s="2" t="s">
        <v>1851</v>
      </c>
      <c r="G173" s="2" t="s">
        <v>28</v>
      </c>
      <c r="H173" s="8" t="s">
        <v>165</v>
      </c>
      <c r="I173" s="2" t="s">
        <v>30</v>
      </c>
      <c r="J173" s="2" t="s">
        <v>53</v>
      </c>
      <c r="K173" s="2">
        <v>51889.0</v>
      </c>
      <c r="L173" s="2">
        <v>174.0</v>
      </c>
      <c r="M173" s="2">
        <v>33879.0</v>
      </c>
      <c r="N173" s="2">
        <v>49382.0</v>
      </c>
      <c r="O173" s="2">
        <v>5.0</v>
      </c>
      <c r="P173" s="3">
        <v>2172.841747</v>
      </c>
      <c r="Q173" s="7" t="str">
        <f>VLOOKUP(A173,'New Data'!A:E,2,FALSE)</f>
        <v>Female</v>
      </c>
      <c r="R173" s="7">
        <f>VLOOKUP(A173,'New Data'!A:E,3,FALSE)</f>
        <v>59</v>
      </c>
      <c r="S173" s="7" t="str">
        <f>VLOOKUP(A173,'New Data'!A:E,4,FALSE)</f>
        <v>Wyoming</v>
      </c>
      <c r="T173" s="9">
        <f>VLOOKUP(A173,'New Data'!A:E,5,FALSE)</f>
        <v>45398</v>
      </c>
      <c r="U173" s="10">
        <f t="shared" si="4"/>
        <v>434.5683494</v>
      </c>
      <c r="V173" s="11">
        <f t="shared" si="5"/>
        <v>0.003353311877</v>
      </c>
      <c r="W173" s="12">
        <f t="shared" si="6"/>
        <v>12.48759625</v>
      </c>
      <c r="X173" s="10">
        <f t="shared" si="7"/>
        <v>41.87480481</v>
      </c>
      <c r="Y173" s="11">
        <f t="shared" si="8"/>
        <v>0.02873563218</v>
      </c>
    </row>
    <row r="174">
      <c r="A174" s="7" t="str">
        <f t="shared" si="1"/>
        <v>LQLYG6047L</v>
      </c>
      <c r="B174" s="2" t="s">
        <v>1847</v>
      </c>
      <c r="C174" s="2" t="s">
        <v>1848</v>
      </c>
      <c r="D174" s="7" t="str">
        <f t="shared" si="2"/>
        <v>320x50 </v>
      </c>
      <c r="E174" s="7">
        <f t="shared" si="3"/>
        <v>16000</v>
      </c>
      <c r="F174" s="2" t="s">
        <v>1269</v>
      </c>
      <c r="G174" s="2" t="s">
        <v>36</v>
      </c>
      <c r="H174" s="8" t="s">
        <v>519</v>
      </c>
      <c r="I174" s="2" t="s">
        <v>234</v>
      </c>
      <c r="J174" s="2" t="s">
        <v>31</v>
      </c>
      <c r="K174" s="2">
        <v>11919.0</v>
      </c>
      <c r="L174" s="2">
        <v>69.0</v>
      </c>
      <c r="M174" s="2">
        <v>8100.0</v>
      </c>
      <c r="N174" s="2">
        <v>11524.0</v>
      </c>
      <c r="O174" s="2">
        <v>2.0</v>
      </c>
      <c r="P174" s="3">
        <v>6350.916905</v>
      </c>
      <c r="Q174" s="7" t="str">
        <f>VLOOKUP(A174,'New Data'!A:E,2,FALSE)</f>
        <v>Male</v>
      </c>
      <c r="R174" s="7">
        <f>VLOOKUP(A174,'New Data'!A:E,3,FALSE)</f>
        <v>34</v>
      </c>
      <c r="S174" s="7" t="str">
        <f>VLOOKUP(A174,'New Data'!A:E,4,FALSE)</f>
        <v>New Mexico</v>
      </c>
      <c r="T174" s="9">
        <f>VLOOKUP(A174,'New Data'!A:E,5,FALSE)</f>
        <v>45485</v>
      </c>
      <c r="U174" s="10">
        <f t="shared" si="4"/>
        <v>3175.458453</v>
      </c>
      <c r="V174" s="11">
        <f t="shared" si="5"/>
        <v>0.005789076265</v>
      </c>
      <c r="W174" s="12">
        <f t="shared" si="6"/>
        <v>92.04227399</v>
      </c>
      <c r="X174" s="10">
        <f t="shared" si="7"/>
        <v>532.8397437</v>
      </c>
      <c r="Y174" s="11">
        <f t="shared" si="8"/>
        <v>0.02898550725</v>
      </c>
    </row>
    <row r="175">
      <c r="A175" s="7" t="str">
        <f t="shared" si="1"/>
        <v>XPGSD5184Z</v>
      </c>
      <c r="B175" s="2" t="s">
        <v>1844</v>
      </c>
      <c r="C175" s="2" t="s">
        <v>1845</v>
      </c>
      <c r="D175" s="7" t="str">
        <f t="shared" si="2"/>
        <v>300x250 </v>
      </c>
      <c r="E175" s="7">
        <f t="shared" si="3"/>
        <v>75000</v>
      </c>
      <c r="F175" s="2" t="s">
        <v>1491</v>
      </c>
      <c r="G175" s="2" t="s">
        <v>66</v>
      </c>
      <c r="H175" s="8" t="s">
        <v>1846</v>
      </c>
      <c r="I175" s="2" t="s">
        <v>30</v>
      </c>
      <c r="J175" s="2" t="s">
        <v>53</v>
      </c>
      <c r="K175" s="2">
        <v>27473.0</v>
      </c>
      <c r="L175" s="2">
        <v>69.0</v>
      </c>
      <c r="M175" s="2">
        <v>11306.0</v>
      </c>
      <c r="N175" s="2">
        <v>20625.0</v>
      </c>
      <c r="O175" s="2">
        <v>2.0</v>
      </c>
      <c r="P175" s="3">
        <v>2922.286102</v>
      </c>
      <c r="Q175" s="7" t="str">
        <f>VLOOKUP(A175,'New Data'!A:E,2,FALSE)</f>
        <v>Male</v>
      </c>
      <c r="R175" s="7">
        <f>VLOOKUP(A175,'New Data'!A:E,3,FALSE)</f>
        <v>29</v>
      </c>
      <c r="S175" s="7" t="str">
        <f>VLOOKUP(A175,'New Data'!A:E,4,FALSE)</f>
        <v>Georgia</v>
      </c>
      <c r="T175" s="9">
        <f>VLOOKUP(A175,'New Data'!A:E,5,FALSE)</f>
        <v>45409</v>
      </c>
      <c r="U175" s="10">
        <f t="shared" si="4"/>
        <v>1461.143051</v>
      </c>
      <c r="V175" s="11">
        <f t="shared" si="5"/>
        <v>0.002511556801</v>
      </c>
      <c r="W175" s="12">
        <f t="shared" si="6"/>
        <v>42.35197249</v>
      </c>
      <c r="X175" s="10">
        <f t="shared" si="7"/>
        <v>106.3693846</v>
      </c>
      <c r="Y175" s="11">
        <f t="shared" si="8"/>
        <v>0.02898550725</v>
      </c>
    </row>
    <row r="176">
      <c r="A176" s="7" t="str">
        <f t="shared" si="1"/>
        <v>DIVZD4914F</v>
      </c>
      <c r="B176" s="2" t="s">
        <v>1841</v>
      </c>
      <c r="C176" s="2" t="s">
        <v>1842</v>
      </c>
      <c r="D176" s="7" t="str">
        <f t="shared" si="2"/>
        <v>300x250 </v>
      </c>
      <c r="E176" s="7">
        <f t="shared" si="3"/>
        <v>75000</v>
      </c>
      <c r="F176" s="2" t="s">
        <v>1843</v>
      </c>
      <c r="G176" s="2" t="s">
        <v>41</v>
      </c>
      <c r="H176" s="8" t="s">
        <v>449</v>
      </c>
      <c r="I176" s="2" t="s">
        <v>48</v>
      </c>
      <c r="J176" s="2" t="s">
        <v>31</v>
      </c>
      <c r="K176" s="2">
        <v>335664.0</v>
      </c>
      <c r="L176" s="2">
        <v>852.0</v>
      </c>
      <c r="M176" s="2">
        <v>148742.0</v>
      </c>
      <c r="N176" s="2">
        <v>313071.0</v>
      </c>
      <c r="O176" s="2">
        <v>25.0</v>
      </c>
      <c r="P176" s="3">
        <v>1542.500216</v>
      </c>
      <c r="Q176" s="7" t="str">
        <f>VLOOKUP(A176,'New Data'!A:E,2,FALSE)</f>
        <v>Male</v>
      </c>
      <c r="R176" s="7">
        <f>VLOOKUP(A176,'New Data'!A:E,3,FALSE)</f>
        <v>61</v>
      </c>
      <c r="S176" s="7" t="str">
        <f>VLOOKUP(A176,'New Data'!A:E,4,FALSE)</f>
        <v>North Dakota</v>
      </c>
      <c r="T176" s="9">
        <f>VLOOKUP(A176,'New Data'!A:E,5,FALSE)</f>
        <v>45375</v>
      </c>
      <c r="U176" s="10">
        <f t="shared" si="4"/>
        <v>61.70000864</v>
      </c>
      <c r="V176" s="11">
        <f t="shared" si="5"/>
        <v>0.002538252538</v>
      </c>
      <c r="W176" s="12">
        <f t="shared" si="6"/>
        <v>1.810446263</v>
      </c>
      <c r="X176" s="10">
        <f t="shared" si="7"/>
        <v>4.595369822</v>
      </c>
      <c r="Y176" s="11">
        <f t="shared" si="8"/>
        <v>0.029342723</v>
      </c>
    </row>
    <row r="177">
      <c r="A177" s="7" t="str">
        <f t="shared" si="1"/>
        <v>ADOWV1114V</v>
      </c>
      <c r="B177" s="2" t="s">
        <v>1839</v>
      </c>
      <c r="C177" s="2" t="s">
        <v>1840</v>
      </c>
      <c r="D177" s="7" t="str">
        <f t="shared" si="2"/>
        <v>300x250 </v>
      </c>
      <c r="E177" s="7">
        <f t="shared" si="3"/>
        <v>75000</v>
      </c>
      <c r="F177" s="2" t="s">
        <v>986</v>
      </c>
      <c r="G177" s="2" t="s">
        <v>41</v>
      </c>
      <c r="H177" s="8" t="s">
        <v>344</v>
      </c>
      <c r="I177" s="2" t="s">
        <v>30</v>
      </c>
      <c r="J177" s="2" t="s">
        <v>31</v>
      </c>
      <c r="K177" s="2">
        <v>13202.0</v>
      </c>
      <c r="L177" s="2">
        <v>101.0</v>
      </c>
      <c r="M177" s="2">
        <v>10871.0</v>
      </c>
      <c r="N177" s="2">
        <v>12885.0</v>
      </c>
      <c r="O177" s="2">
        <v>3.0</v>
      </c>
      <c r="P177" s="3">
        <v>1699.060809</v>
      </c>
      <c r="Q177" s="7" t="str">
        <f>VLOOKUP(A177,'New Data'!A:E,2,FALSE)</f>
        <v>Male</v>
      </c>
      <c r="R177" s="7">
        <f>VLOOKUP(A177,'New Data'!A:E,3,FALSE)</f>
        <v>20</v>
      </c>
      <c r="S177" s="7" t="str">
        <f>VLOOKUP(A177,'New Data'!A:E,4,FALSE)</f>
        <v>New Jersey</v>
      </c>
      <c r="T177" s="9">
        <f>VLOOKUP(A177,'New Data'!A:E,5,FALSE)</f>
        <v>45179</v>
      </c>
      <c r="U177" s="10">
        <f t="shared" si="4"/>
        <v>566.353603</v>
      </c>
      <c r="V177" s="11">
        <f t="shared" si="5"/>
        <v>0.007650356007</v>
      </c>
      <c r="W177" s="12">
        <f t="shared" si="6"/>
        <v>16.82238425</v>
      </c>
      <c r="X177" s="10">
        <f t="shared" si="7"/>
        <v>128.6972284</v>
      </c>
      <c r="Y177" s="11">
        <f t="shared" si="8"/>
        <v>0.0297029703</v>
      </c>
    </row>
    <row r="178">
      <c r="A178" s="7" t="str">
        <f t="shared" si="1"/>
        <v>LYDJQ5653N</v>
      </c>
      <c r="B178" s="2" t="s">
        <v>1836</v>
      </c>
      <c r="C178" s="2" t="s">
        <v>1837</v>
      </c>
      <c r="D178" s="7" t="str">
        <f t="shared" si="2"/>
        <v>300x50 </v>
      </c>
      <c r="E178" s="7">
        <f t="shared" si="3"/>
        <v>15000</v>
      </c>
      <c r="F178" s="2" t="s">
        <v>1838</v>
      </c>
      <c r="G178" s="2" t="s">
        <v>66</v>
      </c>
      <c r="H178" s="8" t="s">
        <v>263</v>
      </c>
      <c r="I178" s="2" t="s">
        <v>30</v>
      </c>
      <c r="J178" s="2" t="s">
        <v>31</v>
      </c>
      <c r="K178" s="2">
        <v>39844.0</v>
      </c>
      <c r="L178" s="2">
        <v>101.0</v>
      </c>
      <c r="M178" s="2">
        <v>28001.0</v>
      </c>
      <c r="N178" s="2">
        <v>36335.0</v>
      </c>
      <c r="O178" s="2">
        <v>3.0</v>
      </c>
      <c r="P178" s="3">
        <v>4439.368082</v>
      </c>
      <c r="Q178" s="7" t="str">
        <f>VLOOKUP(A178,'New Data'!A:E,2,FALSE)</f>
        <v>Female</v>
      </c>
      <c r="R178" s="7">
        <f>VLOOKUP(A178,'New Data'!A:E,3,FALSE)</f>
        <v>46</v>
      </c>
      <c r="S178" s="7" t="str">
        <f>VLOOKUP(A178,'New Data'!A:E,4,FALSE)</f>
        <v>New Jersey</v>
      </c>
      <c r="T178" s="9">
        <f>VLOOKUP(A178,'New Data'!A:E,5,FALSE)</f>
        <v>45221</v>
      </c>
      <c r="U178" s="10">
        <f t="shared" si="4"/>
        <v>1479.789361</v>
      </c>
      <c r="V178" s="11">
        <f t="shared" si="5"/>
        <v>0.002534886056</v>
      </c>
      <c r="W178" s="12">
        <f t="shared" si="6"/>
        <v>43.95413943</v>
      </c>
      <c r="X178" s="10">
        <f t="shared" si="7"/>
        <v>111.4187351</v>
      </c>
      <c r="Y178" s="11">
        <f t="shared" si="8"/>
        <v>0.0297029703</v>
      </c>
    </row>
    <row r="179">
      <c r="A179" s="7" t="str">
        <f t="shared" si="1"/>
        <v>JUAJZ1179L</v>
      </c>
      <c r="B179" s="2" t="s">
        <v>1833</v>
      </c>
      <c r="C179" s="2" t="s">
        <v>1834</v>
      </c>
      <c r="D179" s="7" t="str">
        <f t="shared" si="2"/>
        <v>300x50 </v>
      </c>
      <c r="E179" s="7">
        <f t="shared" si="3"/>
        <v>15000</v>
      </c>
      <c r="F179" s="2" t="s">
        <v>1835</v>
      </c>
      <c r="G179" s="2" t="s">
        <v>41</v>
      </c>
      <c r="H179" s="8" t="s">
        <v>102</v>
      </c>
      <c r="I179" s="2" t="s">
        <v>234</v>
      </c>
      <c r="J179" s="2" t="s">
        <v>31</v>
      </c>
      <c r="K179" s="2">
        <v>88022.0</v>
      </c>
      <c r="L179" s="2">
        <v>370.0</v>
      </c>
      <c r="M179" s="2">
        <v>45972.0</v>
      </c>
      <c r="N179" s="2">
        <v>83922.0</v>
      </c>
      <c r="O179" s="2">
        <v>11.0</v>
      </c>
      <c r="P179" s="3">
        <v>5669.14476</v>
      </c>
      <c r="Q179" s="7" t="str">
        <f>VLOOKUP(A179,'New Data'!A:E,2,FALSE)</f>
        <v>Male</v>
      </c>
      <c r="R179" s="7">
        <f>VLOOKUP(A179,'New Data'!A:E,3,FALSE)</f>
        <v>56</v>
      </c>
      <c r="S179" s="7" t="str">
        <f>VLOOKUP(A179,'New Data'!A:E,4,FALSE)</f>
        <v>Pennsylvania</v>
      </c>
      <c r="T179" s="9">
        <f>VLOOKUP(A179,'New Data'!A:E,5,FALSE)</f>
        <v>45302</v>
      </c>
      <c r="U179" s="10">
        <f t="shared" si="4"/>
        <v>515.3767964</v>
      </c>
      <c r="V179" s="11">
        <f t="shared" si="5"/>
        <v>0.004203494581</v>
      </c>
      <c r="W179" s="12">
        <f t="shared" si="6"/>
        <v>15.32201286</v>
      </c>
      <c r="X179" s="10">
        <f t="shared" si="7"/>
        <v>64.40599805</v>
      </c>
      <c r="Y179" s="11">
        <f t="shared" si="8"/>
        <v>0.02972972973</v>
      </c>
    </row>
    <row r="180">
      <c r="A180" s="7" t="str">
        <f t="shared" si="1"/>
        <v>LYCVY6358C</v>
      </c>
      <c r="B180" s="2" t="s">
        <v>1827</v>
      </c>
      <c r="C180" s="2" t="s">
        <v>1828</v>
      </c>
      <c r="D180" s="7" t="str">
        <f t="shared" si="2"/>
        <v>300x50 </v>
      </c>
      <c r="E180" s="7">
        <f t="shared" si="3"/>
        <v>15000</v>
      </c>
      <c r="F180" s="2" t="s">
        <v>1829</v>
      </c>
      <c r="G180" s="2" t="s">
        <v>36</v>
      </c>
      <c r="H180" s="8" t="s">
        <v>871</v>
      </c>
      <c r="I180" s="2" t="s">
        <v>30</v>
      </c>
      <c r="J180" s="2" t="s">
        <v>31</v>
      </c>
      <c r="K180" s="2">
        <v>257862.0</v>
      </c>
      <c r="L180" s="2">
        <v>700.0</v>
      </c>
      <c r="M180" s="2">
        <v>105048.0</v>
      </c>
      <c r="N180" s="2">
        <v>238629.0</v>
      </c>
      <c r="O180" s="2">
        <v>21.0</v>
      </c>
      <c r="P180" s="3">
        <v>5899.429483</v>
      </c>
      <c r="Q180" s="7" t="str">
        <f>VLOOKUP(A180,'New Data'!A:E,2,FALSE)</f>
        <v>Female</v>
      </c>
      <c r="R180" s="7">
        <f>VLOOKUP(A180,'New Data'!A:E,3,FALSE)</f>
        <v>48</v>
      </c>
      <c r="S180" s="7" t="str">
        <f>VLOOKUP(A180,'New Data'!A:E,4,FALSE)</f>
        <v>Michigan</v>
      </c>
      <c r="T180" s="9">
        <f>VLOOKUP(A180,'New Data'!A:E,5,FALSE)</f>
        <v>45503</v>
      </c>
      <c r="U180" s="10">
        <f t="shared" si="4"/>
        <v>280.9252135</v>
      </c>
      <c r="V180" s="11">
        <f t="shared" si="5"/>
        <v>0.002714630306</v>
      </c>
      <c r="W180" s="12">
        <f t="shared" si="6"/>
        <v>8.427756404</v>
      </c>
      <c r="X180" s="10">
        <f t="shared" si="7"/>
        <v>22.87824295</v>
      </c>
      <c r="Y180" s="11">
        <f t="shared" si="8"/>
        <v>0.03</v>
      </c>
    </row>
    <row r="181">
      <c r="A181" s="7" t="str">
        <f t="shared" si="1"/>
        <v>DZGAO1303N</v>
      </c>
      <c r="B181" s="2" t="s">
        <v>1830</v>
      </c>
      <c r="C181" s="2" t="s">
        <v>1831</v>
      </c>
      <c r="D181" s="7" t="str">
        <f t="shared" si="2"/>
        <v>320x50 </v>
      </c>
      <c r="E181" s="7">
        <f t="shared" si="3"/>
        <v>16000</v>
      </c>
      <c r="F181" s="2" t="s">
        <v>1832</v>
      </c>
      <c r="G181" s="2" t="s">
        <v>28</v>
      </c>
      <c r="H181" s="8" t="s">
        <v>263</v>
      </c>
      <c r="I181" s="2" t="s">
        <v>71</v>
      </c>
      <c r="J181" s="2" t="s">
        <v>31</v>
      </c>
      <c r="K181" s="2">
        <v>88819.0</v>
      </c>
      <c r="L181" s="2">
        <v>200.0</v>
      </c>
      <c r="M181" s="2">
        <v>65488.0</v>
      </c>
      <c r="N181" s="2">
        <v>80451.0</v>
      </c>
      <c r="O181" s="2">
        <v>6.0</v>
      </c>
      <c r="P181" s="3">
        <v>1442.22799</v>
      </c>
      <c r="Q181" s="7" t="str">
        <f>VLOOKUP(A181,'New Data'!A:E,2,FALSE)</f>
        <v>Male</v>
      </c>
      <c r="R181" s="7">
        <f>VLOOKUP(A181,'New Data'!A:E,3,FALSE)</f>
        <v>35</v>
      </c>
      <c r="S181" s="7" t="str">
        <f>VLOOKUP(A181,'New Data'!A:E,4,FALSE)</f>
        <v>New Mexico</v>
      </c>
      <c r="T181" s="9">
        <f>VLOOKUP(A181,'New Data'!A:E,5,FALSE)</f>
        <v>44948</v>
      </c>
      <c r="U181" s="10">
        <f t="shared" si="4"/>
        <v>240.3713317</v>
      </c>
      <c r="V181" s="11">
        <f t="shared" si="5"/>
        <v>0.002251770455</v>
      </c>
      <c r="W181" s="12">
        <f t="shared" si="6"/>
        <v>7.21113995</v>
      </c>
      <c r="X181" s="10">
        <f t="shared" si="7"/>
        <v>16.23783188</v>
      </c>
      <c r="Y181" s="11">
        <f t="shared" si="8"/>
        <v>0.03</v>
      </c>
    </row>
    <row r="182">
      <c r="A182" s="7" t="str">
        <f t="shared" si="1"/>
        <v>DEIGT6412A</v>
      </c>
      <c r="B182" s="2" t="s">
        <v>1824</v>
      </c>
      <c r="C182" s="2" t="s">
        <v>1825</v>
      </c>
      <c r="D182" s="7" t="str">
        <f t="shared" si="2"/>
        <v>320x50 </v>
      </c>
      <c r="E182" s="7">
        <f t="shared" si="3"/>
        <v>16000</v>
      </c>
      <c r="F182" s="2" t="s">
        <v>1826</v>
      </c>
      <c r="G182" s="2" t="s">
        <v>66</v>
      </c>
      <c r="H182" s="8" t="s">
        <v>726</v>
      </c>
      <c r="I182" s="2" t="s">
        <v>89</v>
      </c>
      <c r="J182" s="2" t="s">
        <v>31</v>
      </c>
      <c r="K182" s="2">
        <v>106151.0</v>
      </c>
      <c r="L182" s="2">
        <v>299.0</v>
      </c>
      <c r="M182" s="2">
        <v>75304.0</v>
      </c>
      <c r="N182" s="2">
        <v>99311.0</v>
      </c>
      <c r="O182" s="2">
        <v>9.0</v>
      </c>
      <c r="P182" s="3">
        <v>6616.88066</v>
      </c>
      <c r="Q182" s="7" t="str">
        <f>VLOOKUP(A182,'New Data'!A:E,2,FALSE)</f>
        <v>Female</v>
      </c>
      <c r="R182" s="7">
        <f>VLOOKUP(A182,'New Data'!A:E,3,FALSE)</f>
        <v>24</v>
      </c>
      <c r="S182" s="7" t="str">
        <f>VLOOKUP(A182,'New Data'!A:E,4,FALSE)</f>
        <v>Oregon</v>
      </c>
      <c r="T182" s="9">
        <f>VLOOKUP(A182,'New Data'!A:E,5,FALSE)</f>
        <v>45281</v>
      </c>
      <c r="U182" s="10">
        <f t="shared" si="4"/>
        <v>735.2089622</v>
      </c>
      <c r="V182" s="11">
        <f t="shared" si="5"/>
        <v>0.002816742188</v>
      </c>
      <c r="W182" s="12">
        <f t="shared" si="6"/>
        <v>22.13003565</v>
      </c>
      <c r="X182" s="10">
        <f t="shared" si="7"/>
        <v>62.33460504</v>
      </c>
      <c r="Y182" s="11">
        <f t="shared" si="8"/>
        <v>0.03010033445</v>
      </c>
    </row>
    <row r="183">
      <c r="A183" s="7" t="str">
        <f t="shared" si="1"/>
        <v>ZAJWN7862U</v>
      </c>
      <c r="B183" s="2" t="s">
        <v>1817</v>
      </c>
      <c r="C183" s="2" t="s">
        <v>1818</v>
      </c>
      <c r="D183" s="7" t="str">
        <f t="shared" si="2"/>
        <v>300x250 </v>
      </c>
      <c r="E183" s="7">
        <f t="shared" si="3"/>
        <v>75000</v>
      </c>
      <c r="F183" s="2" t="s">
        <v>1819</v>
      </c>
      <c r="G183" s="2" t="s">
        <v>36</v>
      </c>
      <c r="H183" s="8" t="s">
        <v>408</v>
      </c>
      <c r="I183" s="2" t="s">
        <v>30</v>
      </c>
      <c r="J183" s="2" t="s">
        <v>31</v>
      </c>
      <c r="K183" s="2">
        <v>9130.0</v>
      </c>
      <c r="L183" s="2">
        <v>33.0</v>
      </c>
      <c r="M183" s="2">
        <v>3721.0</v>
      </c>
      <c r="N183" s="2">
        <v>5564.0</v>
      </c>
      <c r="O183" s="2">
        <v>1.0</v>
      </c>
      <c r="P183" s="3">
        <v>1655.792857</v>
      </c>
      <c r="Q183" s="7" t="str">
        <f>VLOOKUP(A183,'New Data'!A:E,2,FALSE)</f>
        <v>Female</v>
      </c>
      <c r="R183" s="7">
        <f>VLOOKUP(A183,'New Data'!A:E,3,FALSE)</f>
        <v>34</v>
      </c>
      <c r="S183" s="7" t="str">
        <f>VLOOKUP(A183,'New Data'!A:E,4,FALSE)</f>
        <v>Illinois</v>
      </c>
      <c r="T183" s="9">
        <f>VLOOKUP(A183,'New Data'!A:E,5,FALSE)</f>
        <v>45546</v>
      </c>
      <c r="U183" s="10">
        <f t="shared" si="4"/>
        <v>1655.792857</v>
      </c>
      <c r="V183" s="11">
        <f t="shared" si="5"/>
        <v>0.003614457831</v>
      </c>
      <c r="W183" s="12">
        <f t="shared" si="6"/>
        <v>50.17554112</v>
      </c>
      <c r="X183" s="10">
        <f t="shared" si="7"/>
        <v>181.3573775</v>
      </c>
      <c r="Y183" s="11">
        <f t="shared" si="8"/>
        <v>0.0303030303</v>
      </c>
    </row>
    <row r="184">
      <c r="A184" s="7" t="str">
        <f t="shared" si="1"/>
        <v>MPGXL3067A</v>
      </c>
      <c r="B184" s="2" t="s">
        <v>1820</v>
      </c>
      <c r="C184" s="2" t="s">
        <v>1821</v>
      </c>
      <c r="D184" s="7" t="str">
        <f t="shared" si="2"/>
        <v>320x50 </v>
      </c>
      <c r="E184" s="7">
        <f t="shared" si="3"/>
        <v>16000</v>
      </c>
      <c r="F184" s="2" t="s">
        <v>1822</v>
      </c>
      <c r="G184" s="2" t="s">
        <v>36</v>
      </c>
      <c r="H184" s="8" t="s">
        <v>1823</v>
      </c>
      <c r="I184" s="2" t="s">
        <v>1562</v>
      </c>
      <c r="J184" s="2" t="s">
        <v>31</v>
      </c>
      <c r="K184" s="2">
        <v>56927.0</v>
      </c>
      <c r="L184" s="2">
        <v>165.0</v>
      </c>
      <c r="M184" s="2">
        <v>20980.0</v>
      </c>
      <c r="N184" s="2">
        <v>55050.0</v>
      </c>
      <c r="O184" s="2">
        <v>5.0</v>
      </c>
      <c r="P184" s="3">
        <v>2463.821917</v>
      </c>
      <c r="Q184" s="7" t="str">
        <f>VLOOKUP(A184,'New Data'!A:E,2,FALSE)</f>
        <v>Male</v>
      </c>
      <c r="R184" s="7">
        <f>VLOOKUP(A184,'New Data'!A:E,3,FALSE)</f>
        <v>39</v>
      </c>
      <c r="S184" s="7" t="str">
        <f>VLOOKUP(A184,'New Data'!A:E,4,FALSE)</f>
        <v>Iowa</v>
      </c>
      <c r="T184" s="9">
        <f>VLOOKUP(A184,'New Data'!A:E,5,FALSE)</f>
        <v>45410</v>
      </c>
      <c r="U184" s="10">
        <f t="shared" si="4"/>
        <v>492.7643834</v>
      </c>
      <c r="V184" s="11">
        <f t="shared" si="5"/>
        <v>0.002898448891</v>
      </c>
      <c r="W184" s="12">
        <f t="shared" si="6"/>
        <v>14.93225404</v>
      </c>
      <c r="X184" s="10">
        <f t="shared" si="7"/>
        <v>43.28037516</v>
      </c>
      <c r="Y184" s="11">
        <f t="shared" si="8"/>
        <v>0.0303030303</v>
      </c>
    </row>
    <row r="185">
      <c r="A185" s="7" t="str">
        <f t="shared" si="1"/>
        <v>YJOKS4938A</v>
      </c>
      <c r="B185" s="2" t="s">
        <v>1815</v>
      </c>
      <c r="C185" s="2" t="s">
        <v>1816</v>
      </c>
      <c r="D185" s="7" t="str">
        <f t="shared" si="2"/>
        <v>300x250 </v>
      </c>
      <c r="E185" s="7">
        <f t="shared" si="3"/>
        <v>75000</v>
      </c>
      <c r="F185" s="2" t="s">
        <v>1625</v>
      </c>
      <c r="G185" s="2" t="s">
        <v>66</v>
      </c>
      <c r="H185" s="8" t="s">
        <v>483</v>
      </c>
      <c r="I185" s="2" t="s">
        <v>30</v>
      </c>
      <c r="J185" s="2" t="s">
        <v>53</v>
      </c>
      <c r="K185" s="2">
        <v>32845.0</v>
      </c>
      <c r="L185" s="2">
        <v>164.0</v>
      </c>
      <c r="M185" s="2">
        <v>16163.0</v>
      </c>
      <c r="N185" s="2">
        <v>30368.0</v>
      </c>
      <c r="O185" s="2">
        <v>5.0</v>
      </c>
      <c r="P185" s="3">
        <v>1910.436686</v>
      </c>
      <c r="Q185" s="7" t="str">
        <f>VLOOKUP(A185,'New Data'!A:E,2,FALSE)</f>
        <v>Female</v>
      </c>
      <c r="R185" s="7">
        <f>VLOOKUP(A185,'New Data'!A:E,3,FALSE)</f>
        <v>49</v>
      </c>
      <c r="S185" s="7" t="str">
        <f>VLOOKUP(A185,'New Data'!A:E,4,FALSE)</f>
        <v>Alaska</v>
      </c>
      <c r="T185" s="9">
        <f>VLOOKUP(A185,'New Data'!A:E,5,FALSE)</f>
        <v>45092</v>
      </c>
      <c r="U185" s="10">
        <f t="shared" si="4"/>
        <v>382.0873372</v>
      </c>
      <c r="V185" s="11">
        <f t="shared" si="5"/>
        <v>0.004993149642</v>
      </c>
      <c r="W185" s="12">
        <f t="shared" si="6"/>
        <v>11.64900418</v>
      </c>
      <c r="X185" s="10">
        <f t="shared" si="7"/>
        <v>58.16522107</v>
      </c>
      <c r="Y185" s="11">
        <f t="shared" si="8"/>
        <v>0.03048780488</v>
      </c>
    </row>
    <row r="186">
      <c r="A186" s="7" t="str">
        <f t="shared" si="1"/>
        <v>WVAIV4666J</v>
      </c>
      <c r="B186" s="2" t="s">
        <v>1809</v>
      </c>
      <c r="C186" s="2" t="s">
        <v>1810</v>
      </c>
      <c r="D186" s="7" t="str">
        <f t="shared" si="2"/>
        <v>320x50 </v>
      </c>
      <c r="E186" s="7">
        <f t="shared" si="3"/>
        <v>16000</v>
      </c>
      <c r="F186" s="2" t="s">
        <v>1611</v>
      </c>
      <c r="G186" s="2" t="s">
        <v>41</v>
      </c>
      <c r="H186" s="8" t="s">
        <v>1811</v>
      </c>
      <c r="I186" s="2" t="s">
        <v>30</v>
      </c>
      <c r="J186" s="2" t="s">
        <v>31</v>
      </c>
      <c r="K186" s="2">
        <v>10093.0</v>
      </c>
      <c r="L186" s="2">
        <v>65.0</v>
      </c>
      <c r="M186" s="2">
        <v>3901.0</v>
      </c>
      <c r="N186" s="2">
        <v>9645.0</v>
      </c>
      <c r="O186" s="2">
        <v>2.0</v>
      </c>
      <c r="P186" s="3">
        <v>3105.283004</v>
      </c>
      <c r="Q186" s="7" t="str">
        <f>VLOOKUP(A186,'New Data'!A:E,2,FALSE)</f>
        <v>Female</v>
      </c>
      <c r="R186" s="7">
        <f>VLOOKUP(A186,'New Data'!A:E,3,FALSE)</f>
        <v>50</v>
      </c>
      <c r="S186" s="7" t="str">
        <f>VLOOKUP(A186,'New Data'!A:E,4,FALSE)</f>
        <v>Idaho</v>
      </c>
      <c r="T186" s="9">
        <f>VLOOKUP(A186,'New Data'!A:E,5,FALSE)</f>
        <v>45135</v>
      </c>
      <c r="U186" s="10">
        <f t="shared" si="4"/>
        <v>1552.641502</v>
      </c>
      <c r="V186" s="11">
        <f t="shared" si="5"/>
        <v>0.006440107005</v>
      </c>
      <c r="W186" s="12">
        <f t="shared" si="6"/>
        <v>47.77358468</v>
      </c>
      <c r="X186" s="10">
        <f t="shared" si="7"/>
        <v>307.6669973</v>
      </c>
      <c r="Y186" s="11">
        <f t="shared" si="8"/>
        <v>0.03076923077</v>
      </c>
    </row>
    <row r="187">
      <c r="A187" s="7" t="str">
        <f t="shared" si="1"/>
        <v>ZHVGN2491H</v>
      </c>
      <c r="B187" s="2" t="s">
        <v>1812</v>
      </c>
      <c r="C187" s="2" t="s">
        <v>1813</v>
      </c>
      <c r="D187" s="7" t="str">
        <f t="shared" si="2"/>
        <v>320x50 </v>
      </c>
      <c r="E187" s="7">
        <f t="shared" si="3"/>
        <v>16000</v>
      </c>
      <c r="F187" s="2" t="s">
        <v>1814</v>
      </c>
      <c r="G187" s="2" t="s">
        <v>36</v>
      </c>
      <c r="H187" s="8" t="s">
        <v>449</v>
      </c>
      <c r="I187" s="2" t="s">
        <v>234</v>
      </c>
      <c r="J187" s="2" t="s">
        <v>31</v>
      </c>
      <c r="K187" s="2">
        <v>37227.0</v>
      </c>
      <c r="L187" s="2">
        <v>130.0</v>
      </c>
      <c r="M187" s="2">
        <v>13542.0</v>
      </c>
      <c r="N187" s="2">
        <v>32456.0</v>
      </c>
      <c r="O187" s="2">
        <v>4.0</v>
      </c>
      <c r="P187" s="3">
        <v>1901.094691</v>
      </c>
      <c r="Q187" s="7" t="str">
        <f>VLOOKUP(A187,'New Data'!A:E,2,FALSE)</f>
        <v>Female</v>
      </c>
      <c r="R187" s="7">
        <f>VLOOKUP(A187,'New Data'!A:E,3,FALSE)</f>
        <v>33</v>
      </c>
      <c r="S187" s="7" t="str">
        <f>VLOOKUP(A187,'New Data'!A:E,4,FALSE)</f>
        <v>Wyoming</v>
      </c>
      <c r="T187" s="9">
        <f>VLOOKUP(A187,'New Data'!A:E,5,FALSE)</f>
        <v>45324</v>
      </c>
      <c r="U187" s="10">
        <f t="shared" si="4"/>
        <v>475.2736728</v>
      </c>
      <c r="V187" s="11">
        <f t="shared" si="5"/>
        <v>0.003492089075</v>
      </c>
      <c r="W187" s="12">
        <f t="shared" si="6"/>
        <v>14.62380532</v>
      </c>
      <c r="X187" s="10">
        <f t="shared" si="7"/>
        <v>51.06763078</v>
      </c>
      <c r="Y187" s="11">
        <f t="shared" si="8"/>
        <v>0.03076923077</v>
      </c>
    </row>
    <row r="188">
      <c r="A188" s="7" t="str">
        <f t="shared" si="1"/>
        <v>XGMHH6981T</v>
      </c>
      <c r="B188" s="2" t="s">
        <v>1806</v>
      </c>
      <c r="C188" s="2" t="s">
        <v>1807</v>
      </c>
      <c r="D188" s="7" t="str">
        <f t="shared" si="2"/>
        <v>320x50 </v>
      </c>
      <c r="E188" s="7">
        <f t="shared" si="3"/>
        <v>16000</v>
      </c>
      <c r="F188" s="2" t="s">
        <v>1808</v>
      </c>
      <c r="G188" s="2" t="s">
        <v>28</v>
      </c>
      <c r="H188" s="8" t="s">
        <v>387</v>
      </c>
      <c r="I188" s="2" t="s">
        <v>62</v>
      </c>
      <c r="J188" s="2" t="s">
        <v>31</v>
      </c>
      <c r="K188" s="2">
        <v>458931.0</v>
      </c>
      <c r="L188" s="2">
        <v>974.0</v>
      </c>
      <c r="M188" s="2">
        <v>264325.0</v>
      </c>
      <c r="N188" s="2">
        <v>378011.0</v>
      </c>
      <c r="O188" s="2">
        <v>30.0</v>
      </c>
      <c r="P188" s="3">
        <v>7462.677935</v>
      </c>
      <c r="Q188" s="7" t="str">
        <f>VLOOKUP(A188,'New Data'!A:E,2,FALSE)</f>
        <v>Female</v>
      </c>
      <c r="R188" s="7">
        <f>VLOOKUP(A188,'New Data'!A:E,3,FALSE)</f>
        <v>54</v>
      </c>
      <c r="S188" s="7" t="str">
        <f>VLOOKUP(A188,'New Data'!A:E,4,FALSE)</f>
        <v>Oregon</v>
      </c>
      <c r="T188" s="9">
        <f>VLOOKUP(A188,'New Data'!A:E,5,FALSE)</f>
        <v>45272</v>
      </c>
      <c r="U188" s="10">
        <f t="shared" si="4"/>
        <v>248.7559312</v>
      </c>
      <c r="V188" s="11">
        <f t="shared" si="5"/>
        <v>0.002122323399</v>
      </c>
      <c r="W188" s="12">
        <f t="shared" si="6"/>
        <v>7.661886997</v>
      </c>
      <c r="X188" s="10">
        <f t="shared" si="7"/>
        <v>16.26100206</v>
      </c>
      <c r="Y188" s="11">
        <f t="shared" si="8"/>
        <v>0.03080082136</v>
      </c>
    </row>
    <row r="189">
      <c r="A189" s="7" t="str">
        <f t="shared" si="1"/>
        <v>BZOBI2836C</v>
      </c>
      <c r="B189" s="2" t="s">
        <v>1797</v>
      </c>
      <c r="C189" s="2" t="s">
        <v>1798</v>
      </c>
      <c r="D189" s="7" t="str">
        <f t="shared" si="2"/>
        <v>320x50 </v>
      </c>
      <c r="E189" s="7">
        <f t="shared" si="3"/>
        <v>16000</v>
      </c>
      <c r="F189" s="2" t="s">
        <v>1649</v>
      </c>
      <c r="G189" s="2" t="s">
        <v>28</v>
      </c>
      <c r="H189" s="8" t="s">
        <v>1551</v>
      </c>
      <c r="I189" s="2" t="s">
        <v>48</v>
      </c>
      <c r="J189" s="2" t="s">
        <v>31</v>
      </c>
      <c r="K189" s="2">
        <v>10992.0</v>
      </c>
      <c r="L189" s="2">
        <v>97.0</v>
      </c>
      <c r="M189" s="2">
        <v>6677.0</v>
      </c>
      <c r="N189" s="2">
        <v>10132.0</v>
      </c>
      <c r="O189" s="2">
        <v>3.0</v>
      </c>
      <c r="P189" s="3">
        <v>1675.987427</v>
      </c>
      <c r="Q189" s="7" t="str">
        <f>VLOOKUP(A189,'New Data'!A:E,2,FALSE)</f>
        <v>Male</v>
      </c>
      <c r="R189" s="7">
        <f>VLOOKUP(A189,'New Data'!A:E,3,FALSE)</f>
        <v>60</v>
      </c>
      <c r="S189" s="7" t="str">
        <f>VLOOKUP(A189,'New Data'!A:E,4,FALSE)</f>
        <v>Alaska</v>
      </c>
      <c r="T189" s="9">
        <f>VLOOKUP(A189,'New Data'!A:E,5,FALSE)</f>
        <v>45287</v>
      </c>
      <c r="U189" s="10">
        <f t="shared" si="4"/>
        <v>558.6624757</v>
      </c>
      <c r="V189" s="11">
        <f t="shared" si="5"/>
        <v>0.008824599709</v>
      </c>
      <c r="W189" s="12">
        <f t="shared" si="6"/>
        <v>17.2782209</v>
      </c>
      <c r="X189" s="10">
        <f t="shared" si="7"/>
        <v>152.4733831</v>
      </c>
      <c r="Y189" s="11">
        <f t="shared" si="8"/>
        <v>0.03092783505</v>
      </c>
    </row>
    <row r="190">
      <c r="A190" s="7" t="str">
        <f t="shared" si="1"/>
        <v>RMFKW1583H</v>
      </c>
      <c r="B190" s="2" t="s">
        <v>1799</v>
      </c>
      <c r="C190" s="2" t="s">
        <v>1800</v>
      </c>
      <c r="D190" s="7" t="str">
        <f t="shared" si="2"/>
        <v>300x250 </v>
      </c>
      <c r="E190" s="7">
        <f t="shared" si="3"/>
        <v>75000</v>
      </c>
      <c r="F190" s="2" t="s">
        <v>1801</v>
      </c>
      <c r="G190" s="2" t="s">
        <v>66</v>
      </c>
      <c r="H190" s="8" t="s">
        <v>1802</v>
      </c>
      <c r="I190" s="2" t="s">
        <v>89</v>
      </c>
      <c r="J190" s="2" t="s">
        <v>31</v>
      </c>
      <c r="K190" s="2">
        <v>11289.0</v>
      </c>
      <c r="L190" s="2">
        <v>97.0</v>
      </c>
      <c r="M190" s="2">
        <v>1345.0</v>
      </c>
      <c r="N190" s="2">
        <v>8187.0</v>
      </c>
      <c r="O190" s="2">
        <v>3.0</v>
      </c>
      <c r="P190" s="3">
        <v>1665.160445</v>
      </c>
      <c r="Q190" s="7" t="str">
        <f>VLOOKUP(A190,'New Data'!A:E,2,FALSE)</f>
        <v>Male</v>
      </c>
      <c r="R190" s="7">
        <f>VLOOKUP(A190,'New Data'!A:E,3,FALSE)</f>
        <v>53</v>
      </c>
      <c r="S190" s="7" t="str">
        <f>VLOOKUP(A190,'New Data'!A:E,4,FALSE)</f>
        <v>Indiana</v>
      </c>
      <c r="T190" s="9">
        <f>VLOOKUP(A190,'New Data'!A:E,5,FALSE)</f>
        <v>45396</v>
      </c>
      <c r="U190" s="10">
        <f t="shared" si="4"/>
        <v>555.0534817</v>
      </c>
      <c r="V190" s="11">
        <f t="shared" si="5"/>
        <v>0.008592435114</v>
      </c>
      <c r="W190" s="12">
        <f t="shared" si="6"/>
        <v>17.16660253</v>
      </c>
      <c r="X190" s="10">
        <f t="shared" si="7"/>
        <v>147.5029183</v>
      </c>
      <c r="Y190" s="11">
        <f t="shared" si="8"/>
        <v>0.03092783505</v>
      </c>
    </row>
    <row r="191">
      <c r="A191" s="7" t="str">
        <f t="shared" si="1"/>
        <v>ERAWQ4479D</v>
      </c>
      <c r="B191" s="2" t="s">
        <v>1803</v>
      </c>
      <c r="C191" s="2" t="s">
        <v>1804</v>
      </c>
      <c r="D191" s="7" t="str">
        <f t="shared" si="2"/>
        <v>300x250 </v>
      </c>
      <c r="E191" s="7">
        <f t="shared" si="3"/>
        <v>75000</v>
      </c>
      <c r="F191" s="2" t="s">
        <v>1805</v>
      </c>
      <c r="G191" s="2" t="s">
        <v>36</v>
      </c>
      <c r="H191" s="8" t="s">
        <v>88</v>
      </c>
      <c r="I191" s="2" t="s">
        <v>62</v>
      </c>
      <c r="J191" s="2" t="s">
        <v>31</v>
      </c>
      <c r="K191" s="2">
        <v>12136.0</v>
      </c>
      <c r="L191" s="2">
        <v>97.0</v>
      </c>
      <c r="M191" s="2">
        <v>2089.0</v>
      </c>
      <c r="N191" s="2">
        <v>11500.0</v>
      </c>
      <c r="O191" s="2">
        <v>3.0</v>
      </c>
      <c r="P191" s="3">
        <v>5224.932463</v>
      </c>
      <c r="Q191" s="7" t="str">
        <f>VLOOKUP(A191,'New Data'!A:E,2,FALSE)</f>
        <v>Female</v>
      </c>
      <c r="R191" s="7">
        <f>VLOOKUP(A191,'New Data'!A:E,3,FALSE)</f>
        <v>62</v>
      </c>
      <c r="S191" s="7" t="str">
        <f>VLOOKUP(A191,'New Data'!A:E,4,FALSE)</f>
        <v>Oklahoma</v>
      </c>
      <c r="T191" s="9">
        <f>VLOOKUP(A191,'New Data'!A:E,5,FALSE)</f>
        <v>45384</v>
      </c>
      <c r="U191" s="10">
        <f t="shared" si="4"/>
        <v>1741.644154</v>
      </c>
      <c r="V191" s="11">
        <f t="shared" si="5"/>
        <v>0.007992748846</v>
      </c>
      <c r="W191" s="12">
        <f t="shared" si="6"/>
        <v>53.86528312</v>
      </c>
      <c r="X191" s="10">
        <f t="shared" si="7"/>
        <v>430.5316795</v>
      </c>
      <c r="Y191" s="11">
        <f t="shared" si="8"/>
        <v>0.03092783505</v>
      </c>
    </row>
    <row r="192">
      <c r="A192" s="7" t="str">
        <f t="shared" si="1"/>
        <v>OICXW8154D</v>
      </c>
      <c r="B192" s="2" t="s">
        <v>1794</v>
      </c>
      <c r="C192" s="2" t="s">
        <v>1795</v>
      </c>
      <c r="D192" s="7" t="str">
        <f t="shared" si="2"/>
        <v>300x250 </v>
      </c>
      <c r="E192" s="7">
        <f t="shared" si="3"/>
        <v>75000</v>
      </c>
      <c r="F192" s="2" t="s">
        <v>1796</v>
      </c>
      <c r="G192" s="2" t="s">
        <v>41</v>
      </c>
      <c r="H192" s="8" t="s">
        <v>1229</v>
      </c>
      <c r="I192" s="2" t="s">
        <v>71</v>
      </c>
      <c r="J192" s="2" t="s">
        <v>43</v>
      </c>
      <c r="K192" s="2">
        <v>81486.0</v>
      </c>
      <c r="L192" s="2">
        <v>193.0</v>
      </c>
      <c r="M192" s="2">
        <v>57653.0</v>
      </c>
      <c r="N192" s="2">
        <v>76803.0</v>
      </c>
      <c r="O192" s="2">
        <v>6.0</v>
      </c>
      <c r="P192" s="3">
        <v>1463.842874</v>
      </c>
      <c r="Q192" s="7" t="str">
        <f>VLOOKUP(A192,'New Data'!A:E,2,FALSE)</f>
        <v>Male</v>
      </c>
      <c r="R192" s="7">
        <f>VLOOKUP(A192,'New Data'!A:E,3,FALSE)</f>
        <v>40</v>
      </c>
      <c r="S192" s="7" t="str">
        <f>VLOOKUP(A192,'New Data'!A:E,4,FALSE)</f>
        <v>Rhode Island</v>
      </c>
      <c r="T192" s="9">
        <f>VLOOKUP(A192,'New Data'!A:E,5,FALSE)</f>
        <v>45421</v>
      </c>
      <c r="U192" s="10">
        <f t="shared" si="4"/>
        <v>243.9738123</v>
      </c>
      <c r="V192" s="11">
        <f t="shared" si="5"/>
        <v>0.002368505019</v>
      </c>
      <c r="W192" s="12">
        <f t="shared" si="6"/>
        <v>7.584678104</v>
      </c>
      <c r="X192" s="10">
        <f t="shared" si="7"/>
        <v>17.96434816</v>
      </c>
      <c r="Y192" s="11">
        <f t="shared" si="8"/>
        <v>0.0310880829</v>
      </c>
    </row>
    <row r="193">
      <c r="A193" s="7" t="str">
        <f t="shared" si="1"/>
        <v>EQNJY1753V</v>
      </c>
      <c r="B193" s="2" t="s">
        <v>1791</v>
      </c>
      <c r="C193" s="2" t="s">
        <v>1792</v>
      </c>
      <c r="D193" s="7" t="str">
        <f t="shared" si="2"/>
        <v>300x250 </v>
      </c>
      <c r="E193" s="7">
        <f t="shared" si="3"/>
        <v>75000</v>
      </c>
      <c r="F193" s="2" t="s">
        <v>1793</v>
      </c>
      <c r="G193" s="2" t="s">
        <v>41</v>
      </c>
      <c r="H193" s="8" t="s">
        <v>192</v>
      </c>
      <c r="I193" s="2" t="s">
        <v>30</v>
      </c>
      <c r="J193" s="2" t="s">
        <v>31</v>
      </c>
      <c r="K193" s="2">
        <v>22444.0</v>
      </c>
      <c r="L193" s="2">
        <v>160.0</v>
      </c>
      <c r="M193" s="2">
        <v>12672.0</v>
      </c>
      <c r="N193" s="2">
        <v>21345.0</v>
      </c>
      <c r="O193" s="2">
        <v>5.0</v>
      </c>
      <c r="P193" s="3">
        <v>2539.200563</v>
      </c>
      <c r="Q193" s="7" t="str">
        <f>VLOOKUP(A193,'New Data'!A:E,2,FALSE)</f>
        <v>Male</v>
      </c>
      <c r="R193" s="7">
        <f>VLOOKUP(A193,'New Data'!A:E,3,FALSE)</f>
        <v>42</v>
      </c>
      <c r="S193" s="7" t="str">
        <f>VLOOKUP(A193,'New Data'!A:E,4,FALSE)</f>
        <v>Hawaii</v>
      </c>
      <c r="T193" s="9">
        <f>VLOOKUP(A193,'New Data'!A:E,5,FALSE)</f>
        <v>45557</v>
      </c>
      <c r="U193" s="10">
        <f t="shared" si="4"/>
        <v>507.8401126</v>
      </c>
      <c r="V193" s="11">
        <f t="shared" si="5"/>
        <v>0.007128854037</v>
      </c>
      <c r="W193" s="12">
        <f t="shared" si="6"/>
        <v>15.87000352</v>
      </c>
      <c r="X193" s="10">
        <f t="shared" si="7"/>
        <v>113.1349386</v>
      </c>
      <c r="Y193" s="11">
        <f t="shared" si="8"/>
        <v>0.03125</v>
      </c>
    </row>
    <row r="194">
      <c r="A194" s="7" t="str">
        <f t="shared" si="1"/>
        <v>HCZPH4346B</v>
      </c>
      <c r="B194" s="2" t="s">
        <v>1788</v>
      </c>
      <c r="C194" s="2" t="s">
        <v>1789</v>
      </c>
      <c r="D194" s="7" t="str">
        <f t="shared" si="2"/>
        <v>320x50 </v>
      </c>
      <c r="E194" s="7">
        <f t="shared" si="3"/>
        <v>16000</v>
      </c>
      <c r="F194" s="2" t="s">
        <v>1790</v>
      </c>
      <c r="G194" s="2" t="s">
        <v>41</v>
      </c>
      <c r="H194" s="8" t="s">
        <v>67</v>
      </c>
      <c r="I194" s="2" t="s">
        <v>30</v>
      </c>
      <c r="J194" s="2" t="s">
        <v>31</v>
      </c>
      <c r="K194" s="2">
        <v>42830.0</v>
      </c>
      <c r="L194" s="2">
        <v>160.0</v>
      </c>
      <c r="M194" s="2">
        <v>24499.0</v>
      </c>
      <c r="N194" s="2">
        <v>34496.0</v>
      </c>
      <c r="O194" s="2">
        <v>5.0</v>
      </c>
      <c r="P194" s="3">
        <v>6261.575724</v>
      </c>
      <c r="Q194" s="7" t="str">
        <f>VLOOKUP(A194,'New Data'!A:E,2,FALSE)</f>
        <v>Female</v>
      </c>
      <c r="R194" s="7">
        <f>VLOOKUP(A194,'New Data'!A:E,3,FALSE)</f>
        <v>22</v>
      </c>
      <c r="S194" s="7" t="str">
        <f>VLOOKUP(A194,'New Data'!A:E,4,FALSE)</f>
        <v>California</v>
      </c>
      <c r="T194" s="9">
        <f>VLOOKUP(A194,'New Data'!A:E,5,FALSE)</f>
        <v>45025</v>
      </c>
      <c r="U194" s="10">
        <f t="shared" si="4"/>
        <v>1252.315145</v>
      </c>
      <c r="V194" s="11">
        <f t="shared" si="5"/>
        <v>0.003735699276</v>
      </c>
      <c r="W194" s="12">
        <f t="shared" si="6"/>
        <v>39.13484828</v>
      </c>
      <c r="X194" s="10">
        <f t="shared" si="7"/>
        <v>146.1960244</v>
      </c>
      <c r="Y194" s="11">
        <f t="shared" si="8"/>
        <v>0.03125</v>
      </c>
    </row>
    <row r="195">
      <c r="A195" s="7" t="str">
        <f t="shared" si="1"/>
        <v>SZZTG0430B</v>
      </c>
      <c r="B195" s="2" t="s">
        <v>1784</v>
      </c>
      <c r="C195" s="2" t="s">
        <v>1785</v>
      </c>
      <c r="D195" s="7" t="str">
        <f t="shared" si="2"/>
        <v>300x250 </v>
      </c>
      <c r="E195" s="7">
        <f t="shared" si="3"/>
        <v>75000</v>
      </c>
      <c r="F195" s="2" t="s">
        <v>1786</v>
      </c>
      <c r="G195" s="2" t="s">
        <v>28</v>
      </c>
      <c r="H195" s="8" t="s">
        <v>1787</v>
      </c>
      <c r="I195" s="2" t="s">
        <v>30</v>
      </c>
      <c r="J195" s="2" t="s">
        <v>53</v>
      </c>
      <c r="K195" s="2">
        <v>219088.0</v>
      </c>
      <c r="L195" s="2">
        <v>541.0</v>
      </c>
      <c r="M195" s="2">
        <v>75638.0</v>
      </c>
      <c r="N195" s="2">
        <v>153987.0</v>
      </c>
      <c r="O195" s="2">
        <v>17.0</v>
      </c>
      <c r="P195" s="3">
        <v>6761.073824</v>
      </c>
      <c r="Q195" s="7" t="str">
        <f>VLOOKUP(A195,'New Data'!A:E,2,FALSE)</f>
        <v>Male</v>
      </c>
      <c r="R195" s="7">
        <f>VLOOKUP(A195,'New Data'!A:E,3,FALSE)</f>
        <v>38</v>
      </c>
      <c r="S195" s="7" t="str">
        <f>VLOOKUP(A195,'New Data'!A:E,4,FALSE)</f>
        <v>Pennsylvania</v>
      </c>
      <c r="T195" s="9">
        <f>VLOOKUP(A195,'New Data'!A:E,5,FALSE)</f>
        <v>45483</v>
      </c>
      <c r="U195" s="10">
        <f t="shared" si="4"/>
        <v>397.7102249</v>
      </c>
      <c r="V195" s="11">
        <f t="shared" si="5"/>
        <v>0.002469327394</v>
      </c>
      <c r="W195" s="12">
        <f t="shared" si="6"/>
        <v>12.49736382</v>
      </c>
      <c r="X195" s="10">
        <f t="shared" si="7"/>
        <v>30.86008282</v>
      </c>
      <c r="Y195" s="11">
        <f t="shared" si="8"/>
        <v>0.0314232902</v>
      </c>
    </row>
    <row r="196">
      <c r="A196" s="7" t="str">
        <f t="shared" si="1"/>
        <v>DXADI4176M</v>
      </c>
      <c r="B196" s="2" t="s">
        <v>1782</v>
      </c>
      <c r="C196" s="2" t="s">
        <v>1783</v>
      </c>
      <c r="D196" s="7" t="str">
        <f t="shared" si="2"/>
        <v>300x250 </v>
      </c>
      <c r="E196" s="7">
        <f t="shared" si="3"/>
        <v>75000</v>
      </c>
      <c r="F196" s="2" t="s">
        <v>501</v>
      </c>
      <c r="G196" s="2" t="s">
        <v>41</v>
      </c>
      <c r="H196" s="8" t="s">
        <v>871</v>
      </c>
      <c r="I196" s="2" t="s">
        <v>30</v>
      </c>
      <c r="J196" s="2" t="s">
        <v>31</v>
      </c>
      <c r="K196" s="2">
        <v>100991.0</v>
      </c>
      <c r="L196" s="2">
        <v>286.0</v>
      </c>
      <c r="M196" s="2">
        <v>56138.0</v>
      </c>
      <c r="N196" s="2">
        <v>88836.0</v>
      </c>
      <c r="O196" s="2">
        <v>9.0</v>
      </c>
      <c r="P196" s="3">
        <v>4652.367629</v>
      </c>
      <c r="Q196" s="7" t="str">
        <f>VLOOKUP(A196,'New Data'!A:E,2,FALSE)</f>
        <v>Female</v>
      </c>
      <c r="R196" s="7">
        <f>VLOOKUP(A196,'New Data'!A:E,3,FALSE)</f>
        <v>18</v>
      </c>
      <c r="S196" s="7" t="str">
        <f>VLOOKUP(A196,'New Data'!A:E,4,FALSE)</f>
        <v>Utah</v>
      </c>
      <c r="T196" s="9">
        <f>VLOOKUP(A196,'New Data'!A:E,5,FALSE)</f>
        <v>45303</v>
      </c>
      <c r="U196" s="10">
        <f t="shared" si="4"/>
        <v>516.9297366</v>
      </c>
      <c r="V196" s="11">
        <f t="shared" si="5"/>
        <v>0.002831935519</v>
      </c>
      <c r="W196" s="12">
        <f t="shared" si="6"/>
        <v>16.26701968</v>
      </c>
      <c r="X196" s="10">
        <f t="shared" si="7"/>
        <v>46.06715083</v>
      </c>
      <c r="Y196" s="11">
        <f t="shared" si="8"/>
        <v>0.03146853147</v>
      </c>
    </row>
    <row r="197">
      <c r="A197" s="7" t="str">
        <f t="shared" si="1"/>
        <v>XAYIG7093D</v>
      </c>
      <c r="B197" s="2" t="s">
        <v>1779</v>
      </c>
      <c r="C197" s="2" t="s">
        <v>1780</v>
      </c>
      <c r="D197" s="7" t="str">
        <f t="shared" si="2"/>
        <v>300x250 </v>
      </c>
      <c r="E197" s="7">
        <f t="shared" si="3"/>
        <v>75000</v>
      </c>
      <c r="F197" s="2" t="s">
        <v>1781</v>
      </c>
      <c r="G197" s="2" t="s">
        <v>28</v>
      </c>
      <c r="H197" s="8" t="s">
        <v>657</v>
      </c>
      <c r="I197" s="2" t="s">
        <v>234</v>
      </c>
      <c r="J197" s="2" t="s">
        <v>31</v>
      </c>
      <c r="K197" s="2">
        <v>8437.0</v>
      </c>
      <c r="L197" s="2">
        <v>63.0</v>
      </c>
      <c r="M197" s="2">
        <v>5271.0</v>
      </c>
      <c r="N197" s="2">
        <v>7065.0</v>
      </c>
      <c r="O197" s="2">
        <v>2.0</v>
      </c>
      <c r="P197" s="3">
        <v>1880.533168</v>
      </c>
      <c r="Q197" s="7" t="str">
        <f>VLOOKUP(A197,'New Data'!A:E,2,FALSE)</f>
        <v>Male</v>
      </c>
      <c r="R197" s="7">
        <f>VLOOKUP(A197,'New Data'!A:E,3,FALSE)</f>
        <v>35</v>
      </c>
      <c r="S197" s="7" t="str">
        <f>VLOOKUP(A197,'New Data'!A:E,4,FALSE)</f>
        <v>Illinois</v>
      </c>
      <c r="T197" s="9">
        <f>VLOOKUP(A197,'New Data'!A:E,5,FALSE)</f>
        <v>44981</v>
      </c>
      <c r="U197" s="10">
        <f t="shared" si="4"/>
        <v>940.266584</v>
      </c>
      <c r="V197" s="11">
        <f t="shared" si="5"/>
        <v>0.007467109162</v>
      </c>
      <c r="W197" s="12">
        <f t="shared" si="6"/>
        <v>29.84973283</v>
      </c>
      <c r="X197" s="10">
        <f t="shared" si="7"/>
        <v>222.8912135</v>
      </c>
      <c r="Y197" s="11">
        <f t="shared" si="8"/>
        <v>0.03174603175</v>
      </c>
    </row>
    <row r="198">
      <c r="A198" s="7" t="str">
        <f t="shared" si="1"/>
        <v>SNGLC5511I</v>
      </c>
      <c r="B198" s="2" t="s">
        <v>1776</v>
      </c>
      <c r="C198" s="2" t="s">
        <v>1777</v>
      </c>
      <c r="D198" s="7" t="str">
        <f t="shared" si="2"/>
        <v>320x50 </v>
      </c>
      <c r="E198" s="7">
        <f t="shared" si="3"/>
        <v>16000</v>
      </c>
      <c r="F198" s="2" t="s">
        <v>1778</v>
      </c>
      <c r="G198" s="2" t="s">
        <v>41</v>
      </c>
      <c r="H198" s="8" t="s">
        <v>102</v>
      </c>
      <c r="I198" s="2" t="s">
        <v>30</v>
      </c>
      <c r="J198" s="2" t="s">
        <v>31</v>
      </c>
      <c r="K198" s="2">
        <v>111884.0</v>
      </c>
      <c r="L198" s="2">
        <v>220.0</v>
      </c>
      <c r="M198" s="2">
        <v>53017.0</v>
      </c>
      <c r="N198" s="2">
        <v>106432.0</v>
      </c>
      <c r="O198" s="2">
        <v>7.0</v>
      </c>
      <c r="P198" s="3">
        <v>1786.105122</v>
      </c>
      <c r="Q198" s="7" t="str">
        <f>VLOOKUP(A198,'New Data'!A:E,2,FALSE)</f>
        <v>Female</v>
      </c>
      <c r="R198" s="7">
        <f>VLOOKUP(A198,'New Data'!A:E,3,FALSE)</f>
        <v>43</v>
      </c>
      <c r="S198" s="7" t="str">
        <f>VLOOKUP(A198,'New Data'!A:E,4,FALSE)</f>
        <v>North Dakota</v>
      </c>
      <c r="T198" s="9">
        <f>VLOOKUP(A198,'New Data'!A:E,5,FALSE)</f>
        <v>45111</v>
      </c>
      <c r="U198" s="10">
        <f t="shared" si="4"/>
        <v>255.1578746</v>
      </c>
      <c r="V198" s="11">
        <f t="shared" si="5"/>
        <v>0.001966322262</v>
      </c>
      <c r="W198" s="12">
        <f t="shared" si="6"/>
        <v>8.118659645</v>
      </c>
      <c r="X198" s="10">
        <f t="shared" si="7"/>
        <v>15.9639012</v>
      </c>
      <c r="Y198" s="11">
        <f t="shared" si="8"/>
        <v>0.03181818182</v>
      </c>
    </row>
    <row r="199">
      <c r="A199" s="7" t="str">
        <f t="shared" si="1"/>
        <v>WOZNO2145E</v>
      </c>
      <c r="B199" s="2" t="s">
        <v>1773</v>
      </c>
      <c r="C199" s="2" t="s">
        <v>1774</v>
      </c>
      <c r="D199" s="7" t="str">
        <f t="shared" si="2"/>
        <v>320x50 </v>
      </c>
      <c r="E199" s="7">
        <f t="shared" si="3"/>
        <v>16000</v>
      </c>
      <c r="F199" s="2" t="s">
        <v>1775</v>
      </c>
      <c r="G199" s="2" t="s">
        <v>66</v>
      </c>
      <c r="H199" s="8" t="s">
        <v>387</v>
      </c>
      <c r="I199" s="2" t="s">
        <v>30</v>
      </c>
      <c r="J199" s="2" t="s">
        <v>31</v>
      </c>
      <c r="K199" s="2">
        <v>921791.0</v>
      </c>
      <c r="L199" s="2">
        <v>2150.0</v>
      </c>
      <c r="M199" s="2">
        <v>668449.0</v>
      </c>
      <c r="N199" s="2">
        <v>852442.0</v>
      </c>
      <c r="O199" s="2">
        <v>69.0</v>
      </c>
      <c r="P199" s="3">
        <v>8042.897949</v>
      </c>
      <c r="Q199" s="7" t="str">
        <f>VLOOKUP(A199,'New Data'!A:E,2,FALSE)</f>
        <v>Female</v>
      </c>
      <c r="R199" s="7">
        <f>VLOOKUP(A199,'New Data'!A:E,3,FALSE)</f>
        <v>32</v>
      </c>
      <c r="S199" s="7" t="str">
        <f>VLOOKUP(A199,'New Data'!A:E,4,FALSE)</f>
        <v>Georgia</v>
      </c>
      <c r="T199" s="9">
        <f>VLOOKUP(A199,'New Data'!A:E,5,FALSE)</f>
        <v>45291</v>
      </c>
      <c r="U199" s="10">
        <f t="shared" si="4"/>
        <v>116.5637384</v>
      </c>
      <c r="V199" s="11">
        <f t="shared" si="5"/>
        <v>0.002332415916</v>
      </c>
      <c r="W199" s="12">
        <f t="shared" si="6"/>
        <v>3.740882767</v>
      </c>
      <c r="X199" s="10">
        <f t="shared" si="7"/>
        <v>8.725294507</v>
      </c>
      <c r="Y199" s="11">
        <f t="shared" si="8"/>
        <v>0.03209302326</v>
      </c>
    </row>
    <row r="200">
      <c r="A200" s="7" t="str">
        <f t="shared" si="1"/>
        <v>LJRKT6242F</v>
      </c>
      <c r="B200" s="2" t="s">
        <v>1771</v>
      </c>
      <c r="C200" s="2" t="s">
        <v>1772</v>
      </c>
      <c r="D200" s="7" t="str">
        <f t="shared" si="2"/>
        <v>320x50 </v>
      </c>
      <c r="E200" s="7">
        <f t="shared" si="3"/>
        <v>16000</v>
      </c>
      <c r="F200" s="2" t="s">
        <v>957</v>
      </c>
      <c r="G200" s="2" t="s">
        <v>28</v>
      </c>
      <c r="H200" s="8" t="s">
        <v>1050</v>
      </c>
      <c r="I200" s="2" t="s">
        <v>89</v>
      </c>
      <c r="J200" s="2" t="s">
        <v>31</v>
      </c>
      <c r="K200" s="2">
        <v>21903.0</v>
      </c>
      <c r="L200" s="2">
        <v>124.0</v>
      </c>
      <c r="M200" s="2">
        <v>18831.0</v>
      </c>
      <c r="N200" s="2">
        <v>20922.0</v>
      </c>
      <c r="O200" s="2">
        <v>4.0</v>
      </c>
      <c r="P200" s="3">
        <v>1661.167909</v>
      </c>
      <c r="Q200" s="7" t="str">
        <f>VLOOKUP(A200,'New Data'!A:E,2,FALSE)</f>
        <v>Female</v>
      </c>
      <c r="R200" s="7">
        <f>VLOOKUP(A200,'New Data'!A:E,3,FALSE)</f>
        <v>54</v>
      </c>
      <c r="S200" s="7" t="str">
        <f>VLOOKUP(A200,'New Data'!A:E,4,FALSE)</f>
        <v>New Jersey</v>
      </c>
      <c r="T200" s="9">
        <f>VLOOKUP(A200,'New Data'!A:E,5,FALSE)</f>
        <v>45137</v>
      </c>
      <c r="U200" s="10">
        <f t="shared" si="4"/>
        <v>415.2919773</v>
      </c>
      <c r="V200" s="11">
        <f t="shared" si="5"/>
        <v>0.005661324933</v>
      </c>
      <c r="W200" s="12">
        <f t="shared" si="6"/>
        <v>13.3965154</v>
      </c>
      <c r="X200" s="10">
        <f t="shared" si="7"/>
        <v>75.84202662</v>
      </c>
      <c r="Y200" s="11">
        <f t="shared" si="8"/>
        <v>0.03225806452</v>
      </c>
    </row>
    <row r="201">
      <c r="A201" s="7" t="str">
        <f t="shared" si="1"/>
        <v>WQKOK9466B</v>
      </c>
      <c r="B201" s="2" t="s">
        <v>1768</v>
      </c>
      <c r="C201" s="2" t="s">
        <v>1769</v>
      </c>
      <c r="D201" s="7" t="str">
        <f t="shared" si="2"/>
        <v>320x50 </v>
      </c>
      <c r="E201" s="7">
        <f t="shared" si="3"/>
        <v>16000</v>
      </c>
      <c r="F201" s="2" t="s">
        <v>1770</v>
      </c>
      <c r="G201" s="2" t="s">
        <v>66</v>
      </c>
      <c r="H201" s="8" t="s">
        <v>726</v>
      </c>
      <c r="I201" s="2" t="s">
        <v>30</v>
      </c>
      <c r="J201" s="2" t="s">
        <v>31</v>
      </c>
      <c r="K201" s="2">
        <v>108559.0</v>
      </c>
      <c r="L201" s="2">
        <v>212.0</v>
      </c>
      <c r="M201" s="2">
        <v>79254.0</v>
      </c>
      <c r="N201" s="2">
        <v>100563.0</v>
      </c>
      <c r="O201" s="2">
        <v>7.0</v>
      </c>
      <c r="P201" s="3">
        <v>6850.576483</v>
      </c>
      <c r="Q201" s="7" t="str">
        <f>VLOOKUP(A201,'New Data'!A:E,2,FALSE)</f>
        <v>Female</v>
      </c>
      <c r="R201" s="7">
        <f>VLOOKUP(A201,'New Data'!A:E,3,FALSE)</f>
        <v>27</v>
      </c>
      <c r="S201" s="7" t="str">
        <f>VLOOKUP(A201,'New Data'!A:E,4,FALSE)</f>
        <v>Connecticut</v>
      </c>
      <c r="T201" s="9">
        <f>VLOOKUP(A201,'New Data'!A:E,5,FALSE)</f>
        <v>45458</v>
      </c>
      <c r="U201" s="10">
        <f t="shared" si="4"/>
        <v>978.6537833</v>
      </c>
      <c r="V201" s="11">
        <f t="shared" si="5"/>
        <v>0.001952855129</v>
      </c>
      <c r="W201" s="12">
        <f t="shared" si="6"/>
        <v>32.31404001</v>
      </c>
      <c r="X201" s="10">
        <f t="shared" si="7"/>
        <v>63.1046388</v>
      </c>
      <c r="Y201" s="11">
        <f t="shared" si="8"/>
        <v>0.03301886792</v>
      </c>
    </row>
    <row r="202">
      <c r="A202" s="7" t="str">
        <f t="shared" si="1"/>
        <v>XWYIT9866J</v>
      </c>
      <c r="B202" s="2" t="s">
        <v>1766</v>
      </c>
      <c r="C202" s="2" t="s">
        <v>1767</v>
      </c>
      <c r="D202" s="7" t="str">
        <f t="shared" si="2"/>
        <v>300x250 </v>
      </c>
      <c r="E202" s="7">
        <f t="shared" si="3"/>
        <v>75000</v>
      </c>
      <c r="F202" s="2" t="s">
        <v>266</v>
      </c>
      <c r="G202" s="2" t="s">
        <v>41</v>
      </c>
      <c r="H202" s="8" t="s">
        <v>726</v>
      </c>
      <c r="I202" s="2" t="s">
        <v>30</v>
      </c>
      <c r="J202" s="2" t="s">
        <v>53</v>
      </c>
      <c r="K202" s="2">
        <v>113420.0</v>
      </c>
      <c r="L202" s="2">
        <v>333.0</v>
      </c>
      <c r="M202" s="2">
        <v>33557.0</v>
      </c>
      <c r="N202" s="2">
        <v>104929.0</v>
      </c>
      <c r="O202" s="2">
        <v>11.0</v>
      </c>
      <c r="P202" s="3">
        <v>5124.435934</v>
      </c>
      <c r="Q202" s="7" t="str">
        <f>VLOOKUP(A202,'New Data'!A:E,2,FALSE)</f>
        <v>Female</v>
      </c>
      <c r="R202" s="7">
        <f>VLOOKUP(A202,'New Data'!A:E,3,FALSE)</f>
        <v>53</v>
      </c>
      <c r="S202" s="7" t="str">
        <f>VLOOKUP(A202,'New Data'!A:E,4,FALSE)</f>
        <v>Utah</v>
      </c>
      <c r="T202" s="9">
        <f>VLOOKUP(A202,'New Data'!A:E,5,FALSE)</f>
        <v>45428</v>
      </c>
      <c r="U202" s="10">
        <f t="shared" si="4"/>
        <v>465.8578122</v>
      </c>
      <c r="V202" s="11">
        <f t="shared" si="5"/>
        <v>0.002935990125</v>
      </c>
      <c r="W202" s="12">
        <f t="shared" si="6"/>
        <v>15.3886965</v>
      </c>
      <c r="X202" s="10">
        <f t="shared" si="7"/>
        <v>45.18106096</v>
      </c>
      <c r="Y202" s="11">
        <f t="shared" si="8"/>
        <v>0.03303303303</v>
      </c>
    </row>
    <row r="203">
      <c r="A203" s="7" t="str">
        <f t="shared" si="1"/>
        <v>MKJOS9956B</v>
      </c>
      <c r="B203" s="2" t="s">
        <v>1763</v>
      </c>
      <c r="C203" s="2" t="s">
        <v>1764</v>
      </c>
      <c r="D203" s="7" t="str">
        <f t="shared" si="2"/>
        <v>320x50 </v>
      </c>
      <c r="E203" s="7">
        <f t="shared" si="3"/>
        <v>16000</v>
      </c>
      <c r="F203" s="2" t="s">
        <v>1765</v>
      </c>
      <c r="G203" s="2" t="s">
        <v>36</v>
      </c>
      <c r="H203" s="8" t="s">
        <v>973</v>
      </c>
      <c r="I203" s="2" t="s">
        <v>212</v>
      </c>
      <c r="J203" s="2" t="s">
        <v>31</v>
      </c>
      <c r="K203" s="2">
        <v>13713.0</v>
      </c>
      <c r="L203" s="2">
        <v>151.0</v>
      </c>
      <c r="M203" s="2">
        <v>8339.0</v>
      </c>
      <c r="N203" s="2">
        <v>13051.0</v>
      </c>
      <c r="O203" s="2">
        <v>5.0</v>
      </c>
      <c r="P203" s="3">
        <v>1490.006197</v>
      </c>
      <c r="Q203" s="7" t="str">
        <f>VLOOKUP(A203,'New Data'!A:E,2,FALSE)</f>
        <v>Female</v>
      </c>
      <c r="R203" s="7">
        <f>VLOOKUP(A203,'New Data'!A:E,3,FALSE)</f>
        <v>33</v>
      </c>
      <c r="S203" s="7" t="str">
        <f>VLOOKUP(A203,'New Data'!A:E,4,FALSE)</f>
        <v>Indiana</v>
      </c>
      <c r="T203" s="9">
        <f>VLOOKUP(A203,'New Data'!A:E,5,FALSE)</f>
        <v>45399</v>
      </c>
      <c r="U203" s="10">
        <f t="shared" si="4"/>
        <v>298.0012394</v>
      </c>
      <c r="V203" s="11">
        <f t="shared" si="5"/>
        <v>0.01101144899</v>
      </c>
      <c r="W203" s="12">
        <f t="shared" si="6"/>
        <v>9.867590709</v>
      </c>
      <c r="X203" s="10">
        <f t="shared" si="7"/>
        <v>108.6564717</v>
      </c>
      <c r="Y203" s="11">
        <f t="shared" si="8"/>
        <v>0.03311258278</v>
      </c>
    </row>
    <row r="204">
      <c r="A204" s="7" t="str">
        <f t="shared" si="1"/>
        <v>XNMNN2508C</v>
      </c>
      <c r="B204" s="2" t="s">
        <v>1747</v>
      </c>
      <c r="C204" s="2" t="s">
        <v>1748</v>
      </c>
      <c r="D204" s="7" t="str">
        <f t="shared" si="2"/>
        <v>320x50 </v>
      </c>
      <c r="E204" s="7">
        <f t="shared" si="3"/>
        <v>16000</v>
      </c>
      <c r="F204" s="2" t="s">
        <v>960</v>
      </c>
      <c r="G204" s="2" t="s">
        <v>36</v>
      </c>
      <c r="H204" s="8" t="s">
        <v>1749</v>
      </c>
      <c r="I204" s="2" t="s">
        <v>89</v>
      </c>
      <c r="J204" s="2" t="s">
        <v>31</v>
      </c>
      <c r="K204" s="2">
        <v>9157.0</v>
      </c>
      <c r="L204" s="2">
        <v>60.0</v>
      </c>
      <c r="M204" s="2">
        <v>4520.0</v>
      </c>
      <c r="N204" s="2">
        <v>8037.0</v>
      </c>
      <c r="O204" s="2">
        <v>2.0</v>
      </c>
      <c r="P204" s="3">
        <v>1449.177804</v>
      </c>
      <c r="Q204" s="7" t="str">
        <f>VLOOKUP(A204,'New Data'!A:E,2,FALSE)</f>
        <v>Female</v>
      </c>
      <c r="R204" s="7">
        <f>VLOOKUP(A204,'New Data'!A:E,3,FALSE)</f>
        <v>43</v>
      </c>
      <c r="S204" s="7" t="str">
        <f>VLOOKUP(A204,'New Data'!A:E,4,FALSE)</f>
        <v>Colorado</v>
      </c>
      <c r="T204" s="9">
        <f>VLOOKUP(A204,'New Data'!A:E,5,FALSE)</f>
        <v>45405</v>
      </c>
      <c r="U204" s="10">
        <f t="shared" si="4"/>
        <v>724.588902</v>
      </c>
      <c r="V204" s="11">
        <f t="shared" si="5"/>
        <v>0.006552364311</v>
      </c>
      <c r="W204" s="12">
        <f t="shared" si="6"/>
        <v>24.1529634</v>
      </c>
      <c r="X204" s="10">
        <f t="shared" si="7"/>
        <v>158.2590154</v>
      </c>
      <c r="Y204" s="11">
        <f t="shared" si="8"/>
        <v>0.03333333333</v>
      </c>
    </row>
    <row r="205">
      <c r="A205" s="7" t="str">
        <f t="shared" si="1"/>
        <v>NVALC0032U</v>
      </c>
      <c r="B205" s="2" t="s">
        <v>1760</v>
      </c>
      <c r="C205" s="2" t="s">
        <v>1761</v>
      </c>
      <c r="D205" s="7" t="str">
        <f t="shared" si="2"/>
        <v>300x250 </v>
      </c>
      <c r="E205" s="7">
        <f t="shared" si="3"/>
        <v>75000</v>
      </c>
      <c r="F205" s="2" t="s">
        <v>1762</v>
      </c>
      <c r="G205" s="2" t="s">
        <v>36</v>
      </c>
      <c r="H205" s="8" t="s">
        <v>1285</v>
      </c>
      <c r="I205" s="2" t="s">
        <v>71</v>
      </c>
      <c r="J205" s="2" t="s">
        <v>31</v>
      </c>
      <c r="K205" s="2">
        <v>14932.0</v>
      </c>
      <c r="L205" s="2">
        <v>90.0</v>
      </c>
      <c r="M205" s="2">
        <v>8947.0</v>
      </c>
      <c r="N205" s="2">
        <v>14256.0</v>
      </c>
      <c r="O205" s="2">
        <v>3.0</v>
      </c>
      <c r="P205" s="3">
        <v>1724.417704</v>
      </c>
      <c r="Q205" s="7" t="str">
        <f>VLOOKUP(A205,'New Data'!A:E,2,FALSE)</f>
        <v>Female</v>
      </c>
      <c r="R205" s="7">
        <f>VLOOKUP(A205,'New Data'!A:E,3,FALSE)</f>
        <v>27</v>
      </c>
      <c r="S205" s="7" t="str">
        <f>VLOOKUP(A205,'New Data'!A:E,4,FALSE)</f>
        <v>New Jersey</v>
      </c>
      <c r="T205" s="9">
        <f>VLOOKUP(A205,'New Data'!A:E,5,FALSE)</f>
        <v>45151</v>
      </c>
      <c r="U205" s="10">
        <f t="shared" si="4"/>
        <v>574.8059013</v>
      </c>
      <c r="V205" s="11">
        <f t="shared" si="5"/>
        <v>0.006027323868</v>
      </c>
      <c r="W205" s="12">
        <f t="shared" si="6"/>
        <v>19.16019671</v>
      </c>
      <c r="X205" s="10">
        <f t="shared" si="7"/>
        <v>115.484711</v>
      </c>
      <c r="Y205" s="11">
        <f t="shared" si="8"/>
        <v>0.03333333333</v>
      </c>
    </row>
    <row r="206">
      <c r="A206" s="7" t="str">
        <f t="shared" si="1"/>
        <v>HFPQI8101C</v>
      </c>
      <c r="B206" s="2" t="s">
        <v>1744</v>
      </c>
      <c r="C206" s="2" t="s">
        <v>1745</v>
      </c>
      <c r="D206" s="7" t="str">
        <f t="shared" si="2"/>
        <v>300x250 </v>
      </c>
      <c r="E206" s="7">
        <f t="shared" si="3"/>
        <v>75000</v>
      </c>
      <c r="F206" s="2" t="s">
        <v>1746</v>
      </c>
      <c r="G206" s="2" t="s">
        <v>36</v>
      </c>
      <c r="H206" s="8" t="s">
        <v>279</v>
      </c>
      <c r="I206" s="2" t="s">
        <v>30</v>
      </c>
      <c r="J206" s="2" t="s">
        <v>31</v>
      </c>
      <c r="K206" s="2">
        <v>7789.0</v>
      </c>
      <c r="L206" s="2">
        <v>30.0</v>
      </c>
      <c r="M206" s="2">
        <v>4655.0</v>
      </c>
      <c r="N206" s="2">
        <v>7434.0</v>
      </c>
      <c r="O206" s="2">
        <v>1.0</v>
      </c>
      <c r="P206" s="3">
        <v>6396.868763</v>
      </c>
      <c r="Q206" s="7" t="str">
        <f>VLOOKUP(A206,'New Data'!A:E,2,FALSE)</f>
        <v>Male</v>
      </c>
      <c r="R206" s="7">
        <f>VLOOKUP(A206,'New Data'!A:E,3,FALSE)</f>
        <v>23</v>
      </c>
      <c r="S206" s="7" t="str">
        <f>VLOOKUP(A206,'New Data'!A:E,4,FALSE)</f>
        <v>California</v>
      </c>
      <c r="T206" s="9">
        <f>VLOOKUP(A206,'New Data'!A:E,5,FALSE)</f>
        <v>45521</v>
      </c>
      <c r="U206" s="10">
        <f t="shared" si="4"/>
        <v>6396.868763</v>
      </c>
      <c r="V206" s="11">
        <f t="shared" si="5"/>
        <v>0.003851585569</v>
      </c>
      <c r="W206" s="12">
        <f t="shared" si="6"/>
        <v>213.2289588</v>
      </c>
      <c r="X206" s="10">
        <f t="shared" si="7"/>
        <v>821.2695806</v>
      </c>
      <c r="Y206" s="11">
        <f t="shared" si="8"/>
        <v>0.03333333333</v>
      </c>
    </row>
    <row r="207">
      <c r="A207" s="7" t="str">
        <f t="shared" si="1"/>
        <v>ZFWXT7245G</v>
      </c>
      <c r="B207" s="2" t="s">
        <v>1753</v>
      </c>
      <c r="C207" s="2" t="s">
        <v>1754</v>
      </c>
      <c r="D207" s="7" t="str">
        <f t="shared" si="2"/>
        <v>300x50 </v>
      </c>
      <c r="E207" s="7">
        <f t="shared" si="3"/>
        <v>15000</v>
      </c>
      <c r="F207" s="2" t="s">
        <v>1755</v>
      </c>
      <c r="G207" s="2" t="s">
        <v>28</v>
      </c>
      <c r="H207" s="8" t="s">
        <v>1756</v>
      </c>
      <c r="I207" s="2" t="s">
        <v>62</v>
      </c>
      <c r="J207" s="2" t="s">
        <v>31</v>
      </c>
      <c r="K207" s="2">
        <v>8862.0</v>
      </c>
      <c r="L207" s="2">
        <v>30.0</v>
      </c>
      <c r="M207" s="2">
        <v>1359.0</v>
      </c>
      <c r="N207" s="2">
        <v>7114.0</v>
      </c>
      <c r="O207" s="2">
        <v>1.0</v>
      </c>
      <c r="P207" s="3">
        <v>1481.945157</v>
      </c>
      <c r="Q207" s="7" t="str">
        <f>VLOOKUP(A207,'New Data'!A:E,2,FALSE)</f>
        <v>Male</v>
      </c>
      <c r="R207" s="7">
        <f>VLOOKUP(A207,'New Data'!A:E,3,FALSE)</f>
        <v>25</v>
      </c>
      <c r="S207" s="7" t="str">
        <f>VLOOKUP(A207,'New Data'!A:E,4,FALSE)</f>
        <v>Maine</v>
      </c>
      <c r="T207" s="9">
        <f>VLOOKUP(A207,'New Data'!A:E,5,FALSE)</f>
        <v>45452</v>
      </c>
      <c r="U207" s="10">
        <f t="shared" si="4"/>
        <v>1481.945157</v>
      </c>
      <c r="V207" s="11">
        <f t="shared" si="5"/>
        <v>0.003385240352</v>
      </c>
      <c r="W207" s="12">
        <f t="shared" si="6"/>
        <v>49.3981719</v>
      </c>
      <c r="X207" s="10">
        <f t="shared" si="7"/>
        <v>167.2246848</v>
      </c>
      <c r="Y207" s="11">
        <f t="shared" si="8"/>
        <v>0.03333333333</v>
      </c>
    </row>
    <row r="208">
      <c r="A208" s="7" t="str">
        <f t="shared" si="1"/>
        <v>FSZHR3629S</v>
      </c>
      <c r="B208" s="2" t="s">
        <v>1750</v>
      </c>
      <c r="C208" s="2" t="s">
        <v>1751</v>
      </c>
      <c r="D208" s="7" t="str">
        <f t="shared" si="2"/>
        <v>300x250 </v>
      </c>
      <c r="E208" s="7">
        <f t="shared" si="3"/>
        <v>75000</v>
      </c>
      <c r="F208" s="2" t="s">
        <v>1752</v>
      </c>
      <c r="G208" s="2" t="s">
        <v>28</v>
      </c>
      <c r="H208" s="8" t="s">
        <v>1656</v>
      </c>
      <c r="I208" s="2" t="s">
        <v>71</v>
      </c>
      <c r="J208" s="2" t="s">
        <v>31</v>
      </c>
      <c r="K208" s="2">
        <v>150457.0</v>
      </c>
      <c r="L208" s="2">
        <v>420.0</v>
      </c>
      <c r="M208" s="2">
        <v>58372.0</v>
      </c>
      <c r="N208" s="2">
        <v>135099.0</v>
      </c>
      <c r="O208" s="2">
        <v>14.0</v>
      </c>
      <c r="P208" s="3">
        <v>5906.830006</v>
      </c>
      <c r="Q208" s="7" t="str">
        <f>VLOOKUP(A208,'New Data'!A:E,2,FALSE)</f>
        <v>Female</v>
      </c>
      <c r="R208" s="7">
        <f>VLOOKUP(A208,'New Data'!A:E,3,FALSE)</f>
        <v>39</v>
      </c>
      <c r="S208" s="7" t="str">
        <f>VLOOKUP(A208,'New Data'!A:E,4,FALSE)</f>
        <v>Georgia</v>
      </c>
      <c r="T208" s="9">
        <f>VLOOKUP(A208,'New Data'!A:E,5,FALSE)</f>
        <v>44939</v>
      </c>
      <c r="U208" s="10">
        <f t="shared" si="4"/>
        <v>421.916429</v>
      </c>
      <c r="V208" s="11">
        <f t="shared" si="5"/>
        <v>0.002791495244</v>
      </c>
      <c r="W208" s="12">
        <f t="shared" si="6"/>
        <v>14.06388097</v>
      </c>
      <c r="X208" s="10">
        <f t="shared" si="7"/>
        <v>39.25925684</v>
      </c>
      <c r="Y208" s="11">
        <f t="shared" si="8"/>
        <v>0.03333333333</v>
      </c>
    </row>
    <row r="209">
      <c r="A209" s="7" t="str">
        <f t="shared" si="1"/>
        <v>MLCPE3769A</v>
      </c>
      <c r="B209" s="2" t="s">
        <v>1757</v>
      </c>
      <c r="C209" s="2" t="s">
        <v>1758</v>
      </c>
      <c r="D209" s="7" t="str">
        <f t="shared" si="2"/>
        <v>320x50 </v>
      </c>
      <c r="E209" s="7">
        <f t="shared" si="3"/>
        <v>16000</v>
      </c>
      <c r="F209" s="2" t="s">
        <v>1759</v>
      </c>
      <c r="G209" s="2" t="s">
        <v>66</v>
      </c>
      <c r="H209" s="8" t="s">
        <v>93</v>
      </c>
      <c r="I209" s="2" t="s">
        <v>476</v>
      </c>
      <c r="J209" s="2" t="s">
        <v>31</v>
      </c>
      <c r="K209" s="2">
        <v>51056.0</v>
      </c>
      <c r="L209" s="2">
        <v>120.0</v>
      </c>
      <c r="M209" s="2">
        <v>24672.0</v>
      </c>
      <c r="N209" s="2">
        <v>45563.0</v>
      </c>
      <c r="O209" s="2">
        <v>4.0</v>
      </c>
      <c r="P209" s="3">
        <v>2215.631845</v>
      </c>
      <c r="Q209" s="7" t="str">
        <f>VLOOKUP(A209,'New Data'!A:E,2,FALSE)</f>
        <v>Male</v>
      </c>
      <c r="R209" s="7">
        <f>VLOOKUP(A209,'New Data'!A:E,3,FALSE)</f>
        <v>64</v>
      </c>
      <c r="S209" s="7" t="str">
        <f>VLOOKUP(A209,'New Data'!A:E,4,FALSE)</f>
        <v>Missouri</v>
      </c>
      <c r="T209" s="9">
        <f>VLOOKUP(A209,'New Data'!A:E,5,FALSE)</f>
        <v>45004</v>
      </c>
      <c r="U209" s="10">
        <f t="shared" si="4"/>
        <v>553.9079613</v>
      </c>
      <c r="V209" s="11">
        <f t="shared" si="5"/>
        <v>0.002350360389</v>
      </c>
      <c r="W209" s="12">
        <f t="shared" si="6"/>
        <v>18.46359871</v>
      </c>
      <c r="X209" s="10">
        <f t="shared" si="7"/>
        <v>43.39611103</v>
      </c>
      <c r="Y209" s="11">
        <f t="shared" si="8"/>
        <v>0.03333333333</v>
      </c>
    </row>
    <row r="210">
      <c r="A210" s="7" t="str">
        <f t="shared" si="1"/>
        <v>ABWXM0805N</v>
      </c>
      <c r="B210" s="2" t="s">
        <v>1741</v>
      </c>
      <c r="C210" s="2" t="s">
        <v>1742</v>
      </c>
      <c r="D210" s="7" t="str">
        <f t="shared" si="2"/>
        <v>300x250 </v>
      </c>
      <c r="E210" s="7">
        <f t="shared" si="3"/>
        <v>75000</v>
      </c>
      <c r="F210" s="2" t="s">
        <v>1743</v>
      </c>
      <c r="G210" s="2" t="s">
        <v>28</v>
      </c>
      <c r="H210" s="8" t="s">
        <v>1511</v>
      </c>
      <c r="I210" s="2" t="s">
        <v>48</v>
      </c>
      <c r="J210" s="2" t="s">
        <v>53</v>
      </c>
      <c r="K210" s="2">
        <v>65243.0</v>
      </c>
      <c r="L210" s="2">
        <v>120.0</v>
      </c>
      <c r="M210" s="2">
        <v>39543.0</v>
      </c>
      <c r="N210" s="2">
        <v>54290.0</v>
      </c>
      <c r="O210" s="2">
        <v>4.0</v>
      </c>
      <c r="P210" s="3">
        <v>3754.685247</v>
      </c>
      <c r="Q210" s="14" t="str">
        <f>VLOOKUP(A210,'New Data'!A:E,2,FALSE)</f>
        <v>Female</v>
      </c>
      <c r="R210" s="7">
        <f>VLOOKUP(A210,'New Data'!A:E,3,FALSE)</f>
        <v>62</v>
      </c>
      <c r="S210" s="7" t="str">
        <f>VLOOKUP(A210,'New Data'!A:E,4,FALSE)</f>
        <v>Arkansas</v>
      </c>
      <c r="T210" s="9">
        <f>VLOOKUP(A210,'New Data'!A:E,5,FALSE)</f>
        <v>45553</v>
      </c>
      <c r="U210" s="10">
        <f t="shared" si="4"/>
        <v>938.6713118</v>
      </c>
      <c r="V210" s="11">
        <f t="shared" si="5"/>
        <v>0.001839277777</v>
      </c>
      <c r="W210" s="12">
        <f t="shared" si="6"/>
        <v>31.28904373</v>
      </c>
      <c r="X210" s="10">
        <f t="shared" si="7"/>
        <v>57.54924278</v>
      </c>
      <c r="Y210" s="11">
        <f t="shared" si="8"/>
        <v>0.03333333333</v>
      </c>
    </row>
    <row r="211">
      <c r="A211" s="7" t="str">
        <f t="shared" si="1"/>
        <v>ALJEC5836N</v>
      </c>
      <c r="B211" s="2" t="s">
        <v>1738</v>
      </c>
      <c r="C211" s="2" t="s">
        <v>1739</v>
      </c>
      <c r="D211" s="7" t="str">
        <f t="shared" si="2"/>
        <v>320x50 </v>
      </c>
      <c r="E211" s="7">
        <f t="shared" si="3"/>
        <v>16000</v>
      </c>
      <c r="F211" s="2" t="s">
        <v>1740</v>
      </c>
      <c r="G211" s="2" t="s">
        <v>28</v>
      </c>
      <c r="H211" s="8" t="s">
        <v>449</v>
      </c>
      <c r="I211" s="2" t="s">
        <v>48</v>
      </c>
      <c r="J211" s="2" t="s">
        <v>31</v>
      </c>
      <c r="K211" s="2">
        <v>120603.0</v>
      </c>
      <c r="L211" s="2">
        <v>298.0</v>
      </c>
      <c r="M211" s="2">
        <v>47405.0</v>
      </c>
      <c r="N211" s="2">
        <v>100881.0</v>
      </c>
      <c r="O211" s="2">
        <v>10.0</v>
      </c>
      <c r="P211" s="3">
        <v>6633.532635</v>
      </c>
      <c r="Q211" s="7" t="str">
        <f>VLOOKUP(A211,'New Data'!A:E,2,FALSE)</f>
        <v>Male</v>
      </c>
      <c r="R211" s="7">
        <f>VLOOKUP(A211,'New Data'!A:E,3,FALSE)</f>
        <v>32</v>
      </c>
      <c r="S211" s="7" t="str">
        <f>VLOOKUP(A211,'New Data'!A:E,4,FALSE)</f>
        <v>Massachusetts</v>
      </c>
      <c r="T211" s="9">
        <f>VLOOKUP(A211,'New Data'!A:E,5,FALSE)</f>
        <v>45468</v>
      </c>
      <c r="U211" s="10">
        <f t="shared" si="4"/>
        <v>663.3532635</v>
      </c>
      <c r="V211" s="11">
        <f t="shared" si="5"/>
        <v>0.002470916976</v>
      </c>
      <c r="W211" s="12">
        <f t="shared" si="6"/>
        <v>22.26017663</v>
      </c>
      <c r="X211" s="10">
        <f t="shared" si="7"/>
        <v>55.00304831</v>
      </c>
      <c r="Y211" s="11">
        <f t="shared" si="8"/>
        <v>0.03355704698</v>
      </c>
    </row>
    <row r="212">
      <c r="A212" s="7" t="str">
        <f t="shared" si="1"/>
        <v>UTLZK1972J</v>
      </c>
      <c r="B212" s="2" t="s">
        <v>1735</v>
      </c>
      <c r="C212" s="2" t="s">
        <v>1736</v>
      </c>
      <c r="D212" s="7" t="str">
        <f t="shared" si="2"/>
        <v>320x50 </v>
      </c>
      <c r="E212" s="7">
        <f t="shared" si="3"/>
        <v>16000</v>
      </c>
      <c r="F212" s="2" t="s">
        <v>1737</v>
      </c>
      <c r="G212" s="2" t="s">
        <v>36</v>
      </c>
      <c r="H212" s="8" t="s">
        <v>1393</v>
      </c>
      <c r="I212" s="2" t="s">
        <v>89</v>
      </c>
      <c r="J212" s="2" t="s">
        <v>31</v>
      </c>
      <c r="K212" s="2">
        <v>10677.0</v>
      </c>
      <c r="L212" s="2">
        <v>88.0</v>
      </c>
      <c r="M212" s="2">
        <v>7247.0</v>
      </c>
      <c r="N212" s="2">
        <v>10338.0</v>
      </c>
      <c r="O212" s="2">
        <v>3.0</v>
      </c>
      <c r="P212" s="3">
        <v>1483.452706</v>
      </c>
      <c r="Q212" s="7" t="str">
        <f>VLOOKUP(A212,'New Data'!A:E,2,FALSE)</f>
        <v>Female</v>
      </c>
      <c r="R212" s="7">
        <f>VLOOKUP(A212,'New Data'!A:E,3,FALSE)</f>
        <v>18</v>
      </c>
      <c r="S212" s="7" t="str">
        <f>VLOOKUP(A212,'New Data'!A:E,4,FALSE)</f>
        <v>Tennessee</v>
      </c>
      <c r="T212" s="9">
        <f>VLOOKUP(A212,'New Data'!A:E,5,FALSE)</f>
        <v>45464</v>
      </c>
      <c r="U212" s="10">
        <f t="shared" si="4"/>
        <v>494.4842353</v>
      </c>
      <c r="V212" s="11">
        <f t="shared" si="5"/>
        <v>0.008242015547</v>
      </c>
      <c r="W212" s="12">
        <f t="shared" si="6"/>
        <v>16.85741711</v>
      </c>
      <c r="X212" s="10">
        <f t="shared" si="7"/>
        <v>138.9390939</v>
      </c>
      <c r="Y212" s="11">
        <f t="shared" si="8"/>
        <v>0.03409090909</v>
      </c>
    </row>
    <row r="213">
      <c r="A213" s="7" t="str">
        <f t="shared" si="1"/>
        <v>RZUDP2486J</v>
      </c>
      <c r="B213" s="2" t="s">
        <v>1729</v>
      </c>
      <c r="C213" s="2" t="s">
        <v>1730</v>
      </c>
      <c r="D213" s="7" t="str">
        <f t="shared" si="2"/>
        <v>300x250 </v>
      </c>
      <c r="E213" s="7">
        <f t="shared" si="3"/>
        <v>75000</v>
      </c>
      <c r="F213" s="2" t="s">
        <v>1731</v>
      </c>
      <c r="G213" s="2" t="s">
        <v>28</v>
      </c>
      <c r="H213" s="8" t="s">
        <v>196</v>
      </c>
      <c r="I213" s="2" t="s">
        <v>71</v>
      </c>
      <c r="J213" s="2" t="s">
        <v>31</v>
      </c>
      <c r="K213" s="2">
        <v>14136.0</v>
      </c>
      <c r="L213" s="2">
        <v>88.0</v>
      </c>
      <c r="M213" s="2">
        <v>4683.0</v>
      </c>
      <c r="N213" s="2">
        <v>13273.0</v>
      </c>
      <c r="O213" s="2">
        <v>3.0</v>
      </c>
      <c r="P213" s="3">
        <v>1476.536841</v>
      </c>
      <c r="Q213" s="7" t="str">
        <f>VLOOKUP(A213,'New Data'!A:E,2,FALSE)</f>
        <v>Male</v>
      </c>
      <c r="R213" s="7">
        <f>VLOOKUP(A213,'New Data'!A:E,3,FALSE)</f>
        <v>43</v>
      </c>
      <c r="S213" s="7" t="str">
        <f>VLOOKUP(A213,'New Data'!A:E,4,FALSE)</f>
        <v>Arkansas</v>
      </c>
      <c r="T213" s="9">
        <f>VLOOKUP(A213,'New Data'!A:E,5,FALSE)</f>
        <v>45298</v>
      </c>
      <c r="U213" s="10">
        <f t="shared" si="4"/>
        <v>492.178947</v>
      </c>
      <c r="V213" s="11">
        <f t="shared" si="5"/>
        <v>0.006225240521</v>
      </c>
      <c r="W213" s="12">
        <f t="shared" si="6"/>
        <v>16.77882774</v>
      </c>
      <c r="X213" s="10">
        <f t="shared" si="7"/>
        <v>104.4522383</v>
      </c>
      <c r="Y213" s="11">
        <f t="shared" si="8"/>
        <v>0.03409090909</v>
      </c>
    </row>
    <row r="214">
      <c r="A214" s="7" t="str">
        <f t="shared" si="1"/>
        <v>AOBAC3198V</v>
      </c>
      <c r="B214" s="2" t="s">
        <v>1732</v>
      </c>
      <c r="C214" s="2" t="s">
        <v>1733</v>
      </c>
      <c r="D214" s="7" t="str">
        <f t="shared" si="2"/>
        <v>300x250 </v>
      </c>
      <c r="E214" s="7">
        <f t="shared" si="3"/>
        <v>75000</v>
      </c>
      <c r="F214" s="2" t="s">
        <v>1734</v>
      </c>
      <c r="G214" s="2" t="s">
        <v>41</v>
      </c>
      <c r="H214" s="8" t="s">
        <v>275</v>
      </c>
      <c r="I214" s="2" t="s">
        <v>30</v>
      </c>
      <c r="J214" s="2" t="s">
        <v>31</v>
      </c>
      <c r="K214" s="2">
        <v>14730.0</v>
      </c>
      <c r="L214" s="2">
        <v>88.0</v>
      </c>
      <c r="M214" s="2">
        <v>1272.0</v>
      </c>
      <c r="N214" s="2">
        <v>12427.0</v>
      </c>
      <c r="O214" s="2">
        <v>3.0</v>
      </c>
      <c r="P214" s="3">
        <v>5190.535998</v>
      </c>
      <c r="Q214" s="7" t="str">
        <f>VLOOKUP(A214,'New Data'!A:E,2,FALSE)</f>
        <v>Male</v>
      </c>
      <c r="R214" s="7">
        <f>VLOOKUP(A214,'New Data'!A:E,3,FALSE)</f>
        <v>24</v>
      </c>
      <c r="S214" s="7" t="str">
        <f>VLOOKUP(A214,'New Data'!A:E,4,FALSE)</f>
        <v>Idaho</v>
      </c>
      <c r="T214" s="9">
        <f>VLOOKUP(A214,'New Data'!A:E,5,FALSE)</f>
        <v>45216</v>
      </c>
      <c r="U214" s="10">
        <f t="shared" si="4"/>
        <v>1730.178666</v>
      </c>
      <c r="V214" s="11">
        <f t="shared" si="5"/>
        <v>0.005974202308</v>
      </c>
      <c r="W214" s="12">
        <f t="shared" si="6"/>
        <v>58.98336361</v>
      </c>
      <c r="X214" s="10">
        <f t="shared" si="7"/>
        <v>352.378547</v>
      </c>
      <c r="Y214" s="11">
        <f t="shared" si="8"/>
        <v>0.03409090909</v>
      </c>
    </row>
    <row r="215">
      <c r="A215" s="7" t="str">
        <f t="shared" si="1"/>
        <v>HTPDW1024C</v>
      </c>
      <c r="B215" s="2" t="s">
        <v>1723</v>
      </c>
      <c r="C215" s="2" t="s">
        <v>1724</v>
      </c>
      <c r="D215" s="7" t="str">
        <f t="shared" si="2"/>
        <v>300x50 </v>
      </c>
      <c r="E215" s="7">
        <f t="shared" si="3"/>
        <v>15000</v>
      </c>
      <c r="F215" s="2" t="s">
        <v>1725</v>
      </c>
      <c r="G215" s="2" t="s">
        <v>28</v>
      </c>
      <c r="H215" s="8" t="s">
        <v>426</v>
      </c>
      <c r="I215" s="2" t="s">
        <v>71</v>
      </c>
      <c r="J215" s="2" t="s">
        <v>31</v>
      </c>
      <c r="K215" s="2">
        <v>19408.0</v>
      </c>
      <c r="L215" s="2">
        <v>58.0</v>
      </c>
      <c r="M215" s="2">
        <v>6596.0</v>
      </c>
      <c r="N215" s="2">
        <v>13880.0</v>
      </c>
      <c r="O215" s="2">
        <v>2.0</v>
      </c>
      <c r="P215" s="3">
        <v>5492.821648</v>
      </c>
      <c r="Q215" s="7" t="str">
        <f>VLOOKUP(A215,'New Data'!A:E,2,FALSE)</f>
        <v>Male</v>
      </c>
      <c r="R215" s="7">
        <f>VLOOKUP(A215,'New Data'!A:E,3,FALSE)</f>
        <v>39</v>
      </c>
      <c r="S215" s="7" t="str">
        <f>VLOOKUP(A215,'New Data'!A:E,4,FALSE)</f>
        <v>Alabama</v>
      </c>
      <c r="T215" s="9">
        <f>VLOOKUP(A215,'New Data'!A:E,5,FALSE)</f>
        <v>45224</v>
      </c>
      <c r="U215" s="10">
        <f t="shared" si="4"/>
        <v>2746.410824</v>
      </c>
      <c r="V215" s="11">
        <f t="shared" si="5"/>
        <v>0.002988458368</v>
      </c>
      <c r="W215" s="12">
        <f t="shared" si="6"/>
        <v>94.70382152</v>
      </c>
      <c r="X215" s="10">
        <f t="shared" si="7"/>
        <v>283.0184279</v>
      </c>
      <c r="Y215" s="11">
        <f t="shared" si="8"/>
        <v>0.03448275862</v>
      </c>
    </row>
    <row r="216">
      <c r="A216" s="7" t="str">
        <f t="shared" si="1"/>
        <v>IHOHM5014T</v>
      </c>
      <c r="B216" s="2" t="s">
        <v>1726</v>
      </c>
      <c r="C216" s="2" t="s">
        <v>1727</v>
      </c>
      <c r="D216" s="7" t="str">
        <f t="shared" si="2"/>
        <v>300x250 </v>
      </c>
      <c r="E216" s="7">
        <f t="shared" si="3"/>
        <v>75000</v>
      </c>
      <c r="F216" s="2" t="s">
        <v>1728</v>
      </c>
      <c r="G216" s="2" t="s">
        <v>36</v>
      </c>
      <c r="H216" s="8" t="s">
        <v>326</v>
      </c>
      <c r="I216" s="2" t="s">
        <v>30</v>
      </c>
      <c r="J216" s="2" t="s">
        <v>53</v>
      </c>
      <c r="K216" s="2">
        <v>56737.0</v>
      </c>
      <c r="L216" s="2">
        <v>145.0</v>
      </c>
      <c r="M216" s="2">
        <v>41296.0</v>
      </c>
      <c r="N216" s="2">
        <v>53472.0</v>
      </c>
      <c r="O216" s="2">
        <v>5.0</v>
      </c>
      <c r="P216" s="3">
        <v>2028.370144</v>
      </c>
      <c r="Q216" s="7" t="str">
        <f>VLOOKUP(A216,'New Data'!A:E,2,FALSE)</f>
        <v>Male</v>
      </c>
      <c r="R216" s="7">
        <f>VLOOKUP(A216,'New Data'!A:E,3,FALSE)</f>
        <v>31</v>
      </c>
      <c r="S216" s="7" t="str">
        <f>VLOOKUP(A216,'New Data'!A:E,4,FALSE)</f>
        <v>Maine</v>
      </c>
      <c r="T216" s="9">
        <f>VLOOKUP(A216,'New Data'!A:E,5,FALSE)</f>
        <v>45040</v>
      </c>
      <c r="U216" s="10">
        <f t="shared" si="4"/>
        <v>405.6740288</v>
      </c>
      <c r="V216" s="11">
        <f t="shared" si="5"/>
        <v>0.002555651515</v>
      </c>
      <c r="W216" s="12">
        <f t="shared" si="6"/>
        <v>13.98875961</v>
      </c>
      <c r="X216" s="10">
        <f t="shared" si="7"/>
        <v>35.7503947</v>
      </c>
      <c r="Y216" s="11">
        <f t="shared" si="8"/>
        <v>0.03448275862</v>
      </c>
    </row>
    <row r="217">
      <c r="A217" s="7" t="str">
        <f t="shared" si="1"/>
        <v>HQWSA5089H</v>
      </c>
      <c r="B217" s="2" t="s">
        <v>1719</v>
      </c>
      <c r="C217" s="2" t="s">
        <v>1720</v>
      </c>
      <c r="D217" s="7" t="str">
        <f t="shared" si="2"/>
        <v>300x50 </v>
      </c>
      <c r="E217" s="7">
        <f t="shared" si="3"/>
        <v>15000</v>
      </c>
      <c r="F217" s="2" t="s">
        <v>1721</v>
      </c>
      <c r="G217" s="2" t="s">
        <v>28</v>
      </c>
      <c r="H217" s="8" t="s">
        <v>1722</v>
      </c>
      <c r="I217" s="2" t="s">
        <v>30</v>
      </c>
      <c r="J217" s="2" t="s">
        <v>31</v>
      </c>
      <c r="K217" s="13">
        <v>446774.0</v>
      </c>
      <c r="L217" s="2">
        <v>951.0</v>
      </c>
      <c r="M217" s="13">
        <v>196581.0</v>
      </c>
      <c r="N217" s="13">
        <v>379758.0</v>
      </c>
      <c r="O217" s="2">
        <v>33.0</v>
      </c>
      <c r="P217" s="3">
        <v>6956.627366</v>
      </c>
      <c r="Q217" s="7" t="str">
        <f>VLOOKUP(A217,'New Data'!A:E,2,FALSE)</f>
        <v>Male</v>
      </c>
      <c r="R217" s="7">
        <f>VLOOKUP(A217,'New Data'!A:E,3,FALSE)</f>
        <v>50</v>
      </c>
      <c r="S217" s="7" t="str">
        <f>VLOOKUP(A217,'New Data'!A:E,4,FALSE)</f>
        <v>Arizona</v>
      </c>
      <c r="T217" s="9">
        <f>VLOOKUP(A217,'New Data'!A:E,5,FALSE)</f>
        <v>45098</v>
      </c>
      <c r="U217" s="10">
        <f t="shared" si="4"/>
        <v>210.8068899</v>
      </c>
      <c r="V217" s="11">
        <f t="shared" si="5"/>
        <v>0.00212859298</v>
      </c>
      <c r="W217" s="12">
        <f t="shared" si="6"/>
        <v>7.315065579</v>
      </c>
      <c r="X217" s="10">
        <f t="shared" si="7"/>
        <v>15.57079724</v>
      </c>
      <c r="Y217" s="11">
        <f t="shared" si="8"/>
        <v>0.03470031546</v>
      </c>
    </row>
    <row r="218">
      <c r="A218" s="7" t="str">
        <f t="shared" si="1"/>
        <v>GKJGA3143R</v>
      </c>
      <c r="B218" s="2" t="s">
        <v>1715</v>
      </c>
      <c r="C218" s="2" t="s">
        <v>1716</v>
      </c>
      <c r="D218" s="7" t="str">
        <f t="shared" si="2"/>
        <v>320x50 </v>
      </c>
      <c r="E218" s="7">
        <f t="shared" si="3"/>
        <v>16000</v>
      </c>
      <c r="F218" s="2" t="s">
        <v>1717</v>
      </c>
      <c r="G218" s="2" t="s">
        <v>66</v>
      </c>
      <c r="H218" s="8" t="s">
        <v>1718</v>
      </c>
      <c r="I218" s="2" t="s">
        <v>30</v>
      </c>
      <c r="J218" s="2" t="s">
        <v>31</v>
      </c>
      <c r="K218" s="2">
        <v>10779.0</v>
      </c>
      <c r="L218" s="2">
        <v>86.0</v>
      </c>
      <c r="M218" s="2">
        <v>6420.0</v>
      </c>
      <c r="N218" s="2">
        <v>10287.0</v>
      </c>
      <c r="O218" s="2">
        <v>3.0</v>
      </c>
      <c r="P218" s="3">
        <v>1759.704833</v>
      </c>
      <c r="Q218" s="7" t="str">
        <f>VLOOKUP(A218,'New Data'!A:E,2,FALSE)</f>
        <v>Female</v>
      </c>
      <c r="R218" s="7">
        <f>VLOOKUP(A218,'New Data'!A:E,3,FALSE)</f>
        <v>62</v>
      </c>
      <c r="S218" s="7" t="str">
        <f>VLOOKUP(A218,'New Data'!A:E,4,FALSE)</f>
        <v>Illinois</v>
      </c>
      <c r="T218" s="9">
        <f>VLOOKUP(A218,'New Data'!A:E,5,FALSE)</f>
        <v>45112</v>
      </c>
      <c r="U218" s="10">
        <f t="shared" si="4"/>
        <v>586.5682777</v>
      </c>
      <c r="V218" s="11">
        <f t="shared" si="5"/>
        <v>0.007978476668</v>
      </c>
      <c r="W218" s="12">
        <f t="shared" si="6"/>
        <v>20.4616841</v>
      </c>
      <c r="X218" s="10">
        <f t="shared" si="7"/>
        <v>163.2530692</v>
      </c>
      <c r="Y218" s="11">
        <f t="shared" si="8"/>
        <v>0.03488372093</v>
      </c>
    </row>
    <row r="219">
      <c r="A219" s="7" t="str">
        <f t="shared" si="1"/>
        <v>NGAMR1003C</v>
      </c>
      <c r="B219" s="2" t="s">
        <v>1710</v>
      </c>
      <c r="C219" s="2" t="s">
        <v>1711</v>
      </c>
      <c r="D219" s="7" t="str">
        <f t="shared" si="2"/>
        <v>320x50 </v>
      </c>
      <c r="E219" s="7">
        <f t="shared" si="3"/>
        <v>16000</v>
      </c>
      <c r="F219" s="2" t="s">
        <v>1194</v>
      </c>
      <c r="G219" s="2" t="s">
        <v>41</v>
      </c>
      <c r="H219" s="8" t="s">
        <v>387</v>
      </c>
      <c r="I219" s="2" t="s">
        <v>30</v>
      </c>
      <c r="J219" s="2" t="s">
        <v>31</v>
      </c>
      <c r="K219" s="2">
        <v>48436.0</v>
      </c>
      <c r="L219" s="2">
        <v>171.0</v>
      </c>
      <c r="M219" s="2">
        <v>16543.0</v>
      </c>
      <c r="N219" s="2">
        <v>42427.0</v>
      </c>
      <c r="O219" s="2">
        <v>6.0</v>
      </c>
      <c r="P219" s="3">
        <v>4386.648215</v>
      </c>
      <c r="Q219" s="7" t="str">
        <f>VLOOKUP(A219,'New Data'!A:E,2,FALSE)</f>
        <v>Male</v>
      </c>
      <c r="R219" s="7">
        <f>VLOOKUP(A219,'New Data'!A:E,3,FALSE)</f>
        <v>52</v>
      </c>
      <c r="S219" s="7" t="str">
        <f>VLOOKUP(A219,'New Data'!A:E,4,FALSE)</f>
        <v>Nebraska</v>
      </c>
      <c r="T219" s="9">
        <f>VLOOKUP(A219,'New Data'!A:E,5,FALSE)</f>
        <v>45242</v>
      </c>
      <c r="U219" s="10">
        <f t="shared" si="4"/>
        <v>731.1080358</v>
      </c>
      <c r="V219" s="11">
        <f t="shared" si="5"/>
        <v>0.00353043191</v>
      </c>
      <c r="W219" s="12">
        <f t="shared" si="6"/>
        <v>25.65291354</v>
      </c>
      <c r="X219" s="10">
        <f t="shared" si="7"/>
        <v>90.56586454</v>
      </c>
      <c r="Y219" s="11">
        <f t="shared" si="8"/>
        <v>0.0350877193</v>
      </c>
    </row>
    <row r="220">
      <c r="A220" s="7" t="str">
        <f t="shared" si="1"/>
        <v>IGJXP7390M</v>
      </c>
      <c r="B220" s="2" t="s">
        <v>1712</v>
      </c>
      <c r="C220" s="2" t="s">
        <v>1713</v>
      </c>
      <c r="D220" s="7" t="str">
        <f t="shared" si="2"/>
        <v>320x50 </v>
      </c>
      <c r="E220" s="7">
        <f t="shared" si="3"/>
        <v>16000</v>
      </c>
      <c r="F220" s="2" t="s">
        <v>1714</v>
      </c>
      <c r="G220" s="2" t="s">
        <v>28</v>
      </c>
      <c r="H220" s="8" t="s">
        <v>161</v>
      </c>
      <c r="I220" s="2" t="s">
        <v>30</v>
      </c>
      <c r="J220" s="2" t="s">
        <v>31</v>
      </c>
      <c r="K220" s="2">
        <v>38735.0</v>
      </c>
      <c r="L220" s="2">
        <v>114.0</v>
      </c>
      <c r="M220" s="2">
        <v>28719.0</v>
      </c>
      <c r="N220" s="2">
        <v>36629.0</v>
      </c>
      <c r="O220" s="2">
        <v>4.0</v>
      </c>
      <c r="P220" s="3">
        <v>2127.824066</v>
      </c>
      <c r="Q220" s="7" t="str">
        <f>VLOOKUP(A220,'New Data'!A:E,2,FALSE)</f>
        <v>Male</v>
      </c>
      <c r="R220" s="7">
        <f>VLOOKUP(A220,'New Data'!A:E,3,FALSE)</f>
        <v>30</v>
      </c>
      <c r="S220" s="7" t="str">
        <f>VLOOKUP(A220,'New Data'!A:E,4,FALSE)</f>
        <v>Washington</v>
      </c>
      <c r="T220" s="9">
        <f>VLOOKUP(A220,'New Data'!A:E,5,FALSE)</f>
        <v>45303</v>
      </c>
      <c r="U220" s="10">
        <f t="shared" si="4"/>
        <v>531.9560165</v>
      </c>
      <c r="V220" s="11">
        <f t="shared" si="5"/>
        <v>0.002943074739</v>
      </c>
      <c r="W220" s="12">
        <f t="shared" si="6"/>
        <v>18.66512339</v>
      </c>
      <c r="X220" s="10">
        <f t="shared" si="7"/>
        <v>54.93285313</v>
      </c>
      <c r="Y220" s="11">
        <f t="shared" si="8"/>
        <v>0.0350877193</v>
      </c>
    </row>
    <row r="221">
      <c r="A221" s="7" t="str">
        <f t="shared" si="1"/>
        <v>CUJSR0419H</v>
      </c>
      <c r="B221" s="2" t="s">
        <v>1707</v>
      </c>
      <c r="C221" s="2" t="s">
        <v>1708</v>
      </c>
      <c r="D221" s="7" t="str">
        <f t="shared" si="2"/>
        <v>320x50 </v>
      </c>
      <c r="E221" s="7">
        <f t="shared" si="3"/>
        <v>16000</v>
      </c>
      <c r="F221" s="2" t="s">
        <v>1709</v>
      </c>
      <c r="G221" s="2" t="s">
        <v>41</v>
      </c>
      <c r="H221" s="8" t="s">
        <v>340</v>
      </c>
      <c r="I221" s="2" t="s">
        <v>476</v>
      </c>
      <c r="J221" s="2" t="s">
        <v>31</v>
      </c>
      <c r="K221" s="2">
        <v>66554.0</v>
      </c>
      <c r="L221" s="2">
        <v>169.0</v>
      </c>
      <c r="M221" s="2">
        <v>39206.0</v>
      </c>
      <c r="N221" s="2">
        <v>62109.0</v>
      </c>
      <c r="O221" s="2">
        <v>6.0</v>
      </c>
      <c r="P221" s="3">
        <v>1890.885935</v>
      </c>
      <c r="Q221" s="7" t="str">
        <f>VLOOKUP(A221,'New Data'!A:E,2,FALSE)</f>
        <v>Male</v>
      </c>
      <c r="R221" s="7">
        <f>VLOOKUP(A221,'New Data'!A:E,3,FALSE)</f>
        <v>49</v>
      </c>
      <c r="S221" s="7" t="str">
        <f>VLOOKUP(A221,'New Data'!A:E,4,FALSE)</f>
        <v>Connecticut</v>
      </c>
      <c r="T221" s="9">
        <f>VLOOKUP(A221,'New Data'!A:E,5,FALSE)</f>
        <v>45376</v>
      </c>
      <c r="U221" s="10">
        <f t="shared" si="4"/>
        <v>315.1476558</v>
      </c>
      <c r="V221" s="11">
        <f t="shared" si="5"/>
        <v>0.002539291402</v>
      </c>
      <c r="W221" s="12">
        <f t="shared" si="6"/>
        <v>11.18867417</v>
      </c>
      <c r="X221" s="10">
        <f t="shared" si="7"/>
        <v>28.41130413</v>
      </c>
      <c r="Y221" s="11">
        <f t="shared" si="8"/>
        <v>0.03550295858</v>
      </c>
    </row>
    <row r="222">
      <c r="A222" s="7" t="str">
        <f t="shared" si="1"/>
        <v>OBEFA3199W</v>
      </c>
      <c r="B222" s="2" t="s">
        <v>1704</v>
      </c>
      <c r="C222" s="2" t="s">
        <v>1705</v>
      </c>
      <c r="D222" s="7" t="str">
        <f t="shared" si="2"/>
        <v>320x50 </v>
      </c>
      <c r="E222" s="7">
        <f t="shared" si="3"/>
        <v>16000</v>
      </c>
      <c r="F222" s="2" t="s">
        <v>1706</v>
      </c>
      <c r="G222" s="2" t="s">
        <v>36</v>
      </c>
      <c r="H222" s="8" t="s">
        <v>1301</v>
      </c>
      <c r="I222" s="2" t="s">
        <v>212</v>
      </c>
      <c r="J222" s="2" t="s">
        <v>31</v>
      </c>
      <c r="K222" s="2">
        <v>111624.0</v>
      </c>
      <c r="L222" s="2">
        <v>590.0</v>
      </c>
      <c r="M222" s="2">
        <v>40343.0</v>
      </c>
      <c r="N222" s="2">
        <v>101306.0</v>
      </c>
      <c r="O222" s="2">
        <v>21.0</v>
      </c>
      <c r="P222" s="3">
        <v>6510.446656</v>
      </c>
      <c r="Q222" s="7" t="str">
        <f>VLOOKUP(A222,'New Data'!A:E,2,FALSE)</f>
        <v>Male</v>
      </c>
      <c r="R222" s="7">
        <f>VLOOKUP(A222,'New Data'!A:E,3,FALSE)</f>
        <v>47</v>
      </c>
      <c r="S222" s="7" t="str">
        <f>VLOOKUP(A222,'New Data'!A:E,4,FALSE)</f>
        <v>South Carolina</v>
      </c>
      <c r="T222" s="9">
        <f>VLOOKUP(A222,'New Data'!A:E,5,FALSE)</f>
        <v>45074</v>
      </c>
      <c r="U222" s="10">
        <f t="shared" si="4"/>
        <v>310.0212693</v>
      </c>
      <c r="V222" s="11">
        <f t="shared" si="5"/>
        <v>0.005285601663</v>
      </c>
      <c r="W222" s="12">
        <f t="shared" si="6"/>
        <v>11.03465535</v>
      </c>
      <c r="X222" s="10">
        <f t="shared" si="7"/>
        <v>58.32479266</v>
      </c>
      <c r="Y222" s="11">
        <f t="shared" si="8"/>
        <v>0.03559322034</v>
      </c>
    </row>
    <row r="223">
      <c r="A223" s="7" t="str">
        <f t="shared" si="1"/>
        <v>ORNZZ7431N</v>
      </c>
      <c r="B223" s="2" t="s">
        <v>1701</v>
      </c>
      <c r="C223" s="2" t="s">
        <v>1702</v>
      </c>
      <c r="D223" s="7" t="str">
        <f t="shared" si="2"/>
        <v>320x50 </v>
      </c>
      <c r="E223" s="7">
        <f t="shared" si="3"/>
        <v>16000</v>
      </c>
      <c r="F223" s="2" t="s">
        <v>1703</v>
      </c>
      <c r="G223" s="2" t="s">
        <v>66</v>
      </c>
      <c r="H223" s="8" t="s">
        <v>181</v>
      </c>
      <c r="I223" s="2" t="s">
        <v>135</v>
      </c>
      <c r="J223" s="2" t="s">
        <v>31</v>
      </c>
      <c r="K223" s="2">
        <v>1323451.0</v>
      </c>
      <c r="L223" s="2">
        <v>3414.0</v>
      </c>
      <c r="M223" s="2">
        <v>737990.0</v>
      </c>
      <c r="N223" s="2">
        <v>1177859.0</v>
      </c>
      <c r="O223" s="2">
        <v>123.0</v>
      </c>
      <c r="P223" s="3">
        <v>8187.114541</v>
      </c>
      <c r="Q223" s="7" t="str">
        <f>VLOOKUP(A223,'New Data'!A:E,2,FALSE)</f>
        <v>Male</v>
      </c>
      <c r="R223" s="7">
        <f>VLOOKUP(A223,'New Data'!A:E,3,FALSE)</f>
        <v>48</v>
      </c>
      <c r="S223" s="7" t="str">
        <f>VLOOKUP(A223,'New Data'!A:E,4,FALSE)</f>
        <v>Utah</v>
      </c>
      <c r="T223" s="9">
        <f>VLOOKUP(A223,'New Data'!A:E,5,FALSE)</f>
        <v>45168</v>
      </c>
      <c r="U223" s="10">
        <f t="shared" si="4"/>
        <v>66.56190684</v>
      </c>
      <c r="V223" s="11">
        <f t="shared" si="5"/>
        <v>0.002579619495</v>
      </c>
      <c r="W223" s="12">
        <f t="shared" si="6"/>
        <v>2.398100334</v>
      </c>
      <c r="X223" s="10">
        <f t="shared" si="7"/>
        <v>6.186186373</v>
      </c>
      <c r="Y223" s="11">
        <f t="shared" si="8"/>
        <v>0.03602811951</v>
      </c>
    </row>
    <row r="224">
      <c r="A224" s="7" t="str">
        <f t="shared" si="1"/>
        <v>VMYST9432L</v>
      </c>
      <c r="B224" s="2" t="s">
        <v>1695</v>
      </c>
      <c r="C224" s="2" t="s">
        <v>1696</v>
      </c>
      <c r="D224" s="7" t="str">
        <f t="shared" si="2"/>
        <v>300x250 </v>
      </c>
      <c r="E224" s="7">
        <f t="shared" si="3"/>
        <v>75000</v>
      </c>
      <c r="F224" s="2" t="s">
        <v>1697</v>
      </c>
      <c r="G224" s="2" t="s">
        <v>41</v>
      </c>
      <c r="H224" s="8" t="s">
        <v>475</v>
      </c>
      <c r="I224" s="2" t="s">
        <v>71</v>
      </c>
      <c r="J224" s="2" t="s">
        <v>31</v>
      </c>
      <c r="K224" s="2">
        <v>10389.0</v>
      </c>
      <c r="L224" s="2">
        <v>55.0</v>
      </c>
      <c r="M224" s="2">
        <v>8161.0</v>
      </c>
      <c r="N224" s="2">
        <v>9951.0</v>
      </c>
      <c r="O224" s="2">
        <v>2.0</v>
      </c>
      <c r="P224" s="3">
        <v>2582.493847</v>
      </c>
      <c r="Q224" s="7" t="str">
        <f>VLOOKUP(A224,'New Data'!A:E,2,FALSE)</f>
        <v>Male</v>
      </c>
      <c r="R224" s="7">
        <f>VLOOKUP(A224,'New Data'!A:E,3,FALSE)</f>
        <v>61</v>
      </c>
      <c r="S224" s="7" t="str">
        <f>VLOOKUP(A224,'New Data'!A:E,4,FALSE)</f>
        <v>Alaska</v>
      </c>
      <c r="T224" s="9">
        <f>VLOOKUP(A224,'New Data'!A:E,5,FALSE)</f>
        <v>45147</v>
      </c>
      <c r="U224" s="10">
        <f t="shared" si="4"/>
        <v>1291.246924</v>
      </c>
      <c r="V224" s="11">
        <f t="shared" si="5"/>
        <v>0.005294061026</v>
      </c>
      <c r="W224" s="12">
        <f t="shared" si="6"/>
        <v>46.95443358</v>
      </c>
      <c r="X224" s="10">
        <f t="shared" si="7"/>
        <v>248.5796368</v>
      </c>
      <c r="Y224" s="11">
        <f t="shared" si="8"/>
        <v>0.03636363636</v>
      </c>
    </row>
    <row r="225">
      <c r="A225" s="7" t="str">
        <f t="shared" si="1"/>
        <v>TLVFK1900S</v>
      </c>
      <c r="B225" s="2" t="s">
        <v>1698</v>
      </c>
      <c r="C225" s="2" t="s">
        <v>1699</v>
      </c>
      <c r="D225" s="7" t="str">
        <f t="shared" si="2"/>
        <v>300x250 </v>
      </c>
      <c r="E225" s="7">
        <f t="shared" si="3"/>
        <v>75000</v>
      </c>
      <c r="F225" s="2" t="s">
        <v>1700</v>
      </c>
      <c r="G225" s="2" t="s">
        <v>36</v>
      </c>
      <c r="H225" s="8" t="s">
        <v>263</v>
      </c>
      <c r="I225" s="2" t="s">
        <v>48</v>
      </c>
      <c r="J225" s="2" t="s">
        <v>31</v>
      </c>
      <c r="K225" s="2">
        <v>136733.0</v>
      </c>
      <c r="L225" s="2">
        <v>110.0</v>
      </c>
      <c r="M225" s="2">
        <v>102728.0</v>
      </c>
      <c r="N225" s="2">
        <v>127130.0</v>
      </c>
      <c r="O225" s="2">
        <v>4.0</v>
      </c>
      <c r="P225" s="3">
        <v>1946.050447</v>
      </c>
      <c r="Q225" s="7" t="str">
        <f>VLOOKUP(A225,'New Data'!A:E,2,FALSE)</f>
        <v>Male</v>
      </c>
      <c r="R225" s="7">
        <f>VLOOKUP(A225,'New Data'!A:E,3,FALSE)</f>
        <v>59</v>
      </c>
      <c r="S225" s="7" t="str">
        <f>VLOOKUP(A225,'New Data'!A:E,4,FALSE)</f>
        <v>Washington</v>
      </c>
      <c r="T225" s="9">
        <f>VLOOKUP(A225,'New Data'!A:E,5,FALSE)</f>
        <v>45386</v>
      </c>
      <c r="U225" s="10">
        <f t="shared" si="4"/>
        <v>486.5126118</v>
      </c>
      <c r="V225" s="11">
        <f t="shared" si="5"/>
        <v>0.000804487578</v>
      </c>
      <c r="W225" s="12">
        <f t="shared" si="6"/>
        <v>17.6913677</v>
      </c>
      <c r="X225" s="10">
        <f t="shared" si="7"/>
        <v>14.23248555</v>
      </c>
      <c r="Y225" s="11">
        <f t="shared" si="8"/>
        <v>0.03636363636</v>
      </c>
    </row>
    <row r="226">
      <c r="A226" s="7" t="str">
        <f t="shared" si="1"/>
        <v>UTLZK1972J</v>
      </c>
      <c r="B226" s="2" t="s">
        <v>1689</v>
      </c>
      <c r="C226" s="2" t="s">
        <v>1690</v>
      </c>
      <c r="D226" s="7" t="str">
        <f t="shared" si="2"/>
        <v>300x250 </v>
      </c>
      <c r="E226" s="7">
        <f t="shared" si="3"/>
        <v>75000</v>
      </c>
      <c r="F226" s="2" t="s">
        <v>1691</v>
      </c>
      <c r="G226" s="2" t="s">
        <v>66</v>
      </c>
      <c r="H226" s="8" t="s">
        <v>689</v>
      </c>
      <c r="I226" s="2" t="s">
        <v>30</v>
      </c>
      <c r="J226" s="2" t="s">
        <v>53</v>
      </c>
      <c r="K226" s="2">
        <v>102958.0</v>
      </c>
      <c r="L226" s="2">
        <v>320.0</v>
      </c>
      <c r="M226" s="2">
        <v>86884.0</v>
      </c>
      <c r="N226" s="2">
        <v>94687.0</v>
      </c>
      <c r="O226" s="2">
        <v>12.0</v>
      </c>
      <c r="P226" s="3">
        <v>6624.221175</v>
      </c>
      <c r="Q226" s="7" t="str">
        <f>VLOOKUP(A226,'New Data'!A:E,2,FALSE)</f>
        <v>Female</v>
      </c>
      <c r="R226" s="7">
        <f>VLOOKUP(A226,'New Data'!A:E,3,FALSE)</f>
        <v>18</v>
      </c>
      <c r="S226" s="7" t="str">
        <f>VLOOKUP(A226,'New Data'!A:E,4,FALSE)</f>
        <v>Tennessee</v>
      </c>
      <c r="T226" s="9">
        <f>VLOOKUP(A226,'New Data'!A:E,5,FALSE)</f>
        <v>45464</v>
      </c>
      <c r="U226" s="10">
        <f t="shared" si="4"/>
        <v>552.0184313</v>
      </c>
      <c r="V226" s="11">
        <f t="shared" si="5"/>
        <v>0.003108063482</v>
      </c>
      <c r="W226" s="12">
        <f t="shared" si="6"/>
        <v>20.70069117</v>
      </c>
      <c r="X226" s="10">
        <f t="shared" si="7"/>
        <v>64.33906229</v>
      </c>
      <c r="Y226" s="11">
        <f t="shared" si="8"/>
        <v>0.0375</v>
      </c>
    </row>
    <row r="227">
      <c r="A227" s="7" t="str">
        <f t="shared" si="1"/>
        <v>GSFPR8052D</v>
      </c>
      <c r="B227" s="2" t="s">
        <v>1692</v>
      </c>
      <c r="C227" s="2" t="s">
        <v>1693</v>
      </c>
      <c r="D227" s="7" t="str">
        <f t="shared" si="2"/>
        <v>300x250 </v>
      </c>
      <c r="E227" s="7">
        <f t="shared" si="3"/>
        <v>75000</v>
      </c>
      <c r="F227" s="2" t="s">
        <v>1694</v>
      </c>
      <c r="G227" s="2" t="s">
        <v>66</v>
      </c>
      <c r="H227" s="8" t="s">
        <v>1301</v>
      </c>
      <c r="I227" s="2" t="s">
        <v>62</v>
      </c>
      <c r="J227" s="2" t="s">
        <v>53</v>
      </c>
      <c r="K227" s="2">
        <v>95644.0</v>
      </c>
      <c r="L227" s="2">
        <v>240.0</v>
      </c>
      <c r="M227" s="2">
        <v>13294.0</v>
      </c>
      <c r="N227" s="2">
        <v>86775.0</v>
      </c>
      <c r="O227" s="2">
        <v>9.0</v>
      </c>
      <c r="P227" s="3">
        <v>5587.763675</v>
      </c>
      <c r="Q227" s="7" t="str">
        <f>VLOOKUP(A227,'New Data'!A:E,2,FALSE)</f>
        <v>Female</v>
      </c>
      <c r="R227" s="7">
        <f>VLOOKUP(A227,'New Data'!A:E,3,FALSE)</f>
        <v>28</v>
      </c>
      <c r="S227" s="7" t="str">
        <f>VLOOKUP(A227,'New Data'!A:E,4,FALSE)</f>
        <v>West Virginia</v>
      </c>
      <c r="T227" s="9">
        <f>VLOOKUP(A227,'New Data'!A:E,5,FALSE)</f>
        <v>45462</v>
      </c>
      <c r="U227" s="10">
        <f t="shared" si="4"/>
        <v>620.8626306</v>
      </c>
      <c r="V227" s="11">
        <f t="shared" si="5"/>
        <v>0.002509305341</v>
      </c>
      <c r="W227" s="12">
        <f t="shared" si="6"/>
        <v>23.28234865</v>
      </c>
      <c r="X227" s="10">
        <f t="shared" si="7"/>
        <v>58.4225218</v>
      </c>
      <c r="Y227" s="11">
        <f t="shared" si="8"/>
        <v>0.0375</v>
      </c>
    </row>
    <row r="228">
      <c r="A228" s="7" t="str">
        <f t="shared" si="1"/>
        <v>GFDFS4398C</v>
      </c>
      <c r="B228" s="2" t="s">
        <v>1686</v>
      </c>
      <c r="C228" s="2" t="s">
        <v>1687</v>
      </c>
      <c r="D228" s="7" t="str">
        <f t="shared" si="2"/>
        <v>300x250 </v>
      </c>
      <c r="E228" s="7">
        <f t="shared" si="3"/>
        <v>75000</v>
      </c>
      <c r="F228" s="2" t="s">
        <v>1688</v>
      </c>
      <c r="G228" s="2" t="s">
        <v>41</v>
      </c>
      <c r="H228" s="8" t="s">
        <v>29</v>
      </c>
      <c r="I228" s="2" t="s">
        <v>71</v>
      </c>
      <c r="J228" s="2" t="s">
        <v>43</v>
      </c>
      <c r="K228" s="2">
        <v>161222.0</v>
      </c>
      <c r="L228" s="2">
        <v>500.0</v>
      </c>
      <c r="M228" s="2">
        <v>66740.0</v>
      </c>
      <c r="N228" s="2">
        <v>149743.0</v>
      </c>
      <c r="O228" s="2">
        <v>19.0</v>
      </c>
      <c r="P228" s="3">
        <v>5767.797381</v>
      </c>
      <c r="Q228" s="7" t="str">
        <f>VLOOKUP(A228,'New Data'!A:E,2,FALSE)</f>
        <v>Male</v>
      </c>
      <c r="R228" s="7">
        <f>VLOOKUP(A228,'New Data'!A:E,3,FALSE)</f>
        <v>49</v>
      </c>
      <c r="S228" s="7" t="str">
        <f>VLOOKUP(A228,'New Data'!A:E,4,FALSE)</f>
        <v>Oregon</v>
      </c>
      <c r="T228" s="9">
        <f>VLOOKUP(A228,'New Data'!A:E,5,FALSE)</f>
        <v>45480</v>
      </c>
      <c r="U228" s="10">
        <f t="shared" si="4"/>
        <v>303.5682832</v>
      </c>
      <c r="V228" s="11">
        <f t="shared" si="5"/>
        <v>0.003101313716</v>
      </c>
      <c r="W228" s="12">
        <f t="shared" si="6"/>
        <v>11.53559476</v>
      </c>
      <c r="X228" s="10">
        <f t="shared" si="7"/>
        <v>35.77549826</v>
      </c>
      <c r="Y228" s="11">
        <f t="shared" si="8"/>
        <v>0.038</v>
      </c>
    </row>
    <row r="229">
      <c r="A229" s="7" t="str">
        <f t="shared" si="1"/>
        <v>GODYB4457O</v>
      </c>
      <c r="B229" s="2" t="s">
        <v>1683</v>
      </c>
      <c r="C229" s="2" t="s">
        <v>1684</v>
      </c>
      <c r="D229" s="7" t="str">
        <f t="shared" si="2"/>
        <v>300x250 </v>
      </c>
      <c r="E229" s="7">
        <f t="shared" si="3"/>
        <v>75000</v>
      </c>
      <c r="F229" s="2" t="s">
        <v>1685</v>
      </c>
      <c r="G229" s="2" t="s">
        <v>36</v>
      </c>
      <c r="H229" s="8" t="s">
        <v>263</v>
      </c>
      <c r="I229" s="2" t="s">
        <v>89</v>
      </c>
      <c r="J229" s="2" t="s">
        <v>31</v>
      </c>
      <c r="K229" s="2">
        <v>15033.0</v>
      </c>
      <c r="L229" s="2">
        <v>76.0</v>
      </c>
      <c r="M229" s="2">
        <v>5495.0</v>
      </c>
      <c r="N229" s="2">
        <v>7050.0</v>
      </c>
      <c r="O229" s="2">
        <v>3.0</v>
      </c>
      <c r="P229" s="3">
        <v>1650.72301</v>
      </c>
      <c r="Q229" s="7" t="str">
        <f>VLOOKUP(A229,'New Data'!A:E,2,FALSE)</f>
        <v>Female</v>
      </c>
      <c r="R229" s="7">
        <f>VLOOKUP(A229,'New Data'!A:E,3,FALSE)</f>
        <v>48</v>
      </c>
      <c r="S229" s="7" t="str">
        <f>VLOOKUP(A229,'New Data'!A:E,4,FALSE)</f>
        <v>Minnesota</v>
      </c>
      <c r="T229" s="9">
        <f>VLOOKUP(A229,'New Data'!A:E,5,FALSE)</f>
        <v>45018</v>
      </c>
      <c r="U229" s="10">
        <f t="shared" si="4"/>
        <v>550.2410033</v>
      </c>
      <c r="V229" s="11">
        <f t="shared" si="5"/>
        <v>0.005055544469</v>
      </c>
      <c r="W229" s="12">
        <f t="shared" si="6"/>
        <v>21.72003961</v>
      </c>
      <c r="X229" s="10">
        <f t="shared" si="7"/>
        <v>109.8066261</v>
      </c>
      <c r="Y229" s="11">
        <f t="shared" si="8"/>
        <v>0.03947368421</v>
      </c>
    </row>
    <row r="230">
      <c r="A230" s="7" t="str">
        <f t="shared" si="1"/>
        <v>VPCIP7254I</v>
      </c>
      <c r="B230" s="2" t="s">
        <v>1679</v>
      </c>
      <c r="C230" s="2" t="s">
        <v>1680</v>
      </c>
      <c r="D230" s="7" t="str">
        <f t="shared" si="2"/>
        <v>320x50 </v>
      </c>
      <c r="E230" s="7">
        <f t="shared" si="3"/>
        <v>16000</v>
      </c>
      <c r="F230" s="2" t="s">
        <v>1681</v>
      </c>
      <c r="G230" s="2" t="s">
        <v>66</v>
      </c>
      <c r="H230" s="8" t="s">
        <v>1682</v>
      </c>
      <c r="I230" s="2" t="s">
        <v>30</v>
      </c>
      <c r="J230" s="2" t="s">
        <v>31</v>
      </c>
      <c r="K230" s="2">
        <v>10191.0</v>
      </c>
      <c r="L230" s="2">
        <v>75.0</v>
      </c>
      <c r="M230" s="2">
        <v>1243.0</v>
      </c>
      <c r="N230" s="2">
        <v>8897.0</v>
      </c>
      <c r="O230" s="2">
        <v>3.0</v>
      </c>
      <c r="P230" s="3">
        <v>2365.914372</v>
      </c>
      <c r="Q230" s="7" t="str">
        <f>VLOOKUP(A230,'New Data'!A:E,2,FALSE)</f>
        <v>Male</v>
      </c>
      <c r="R230" s="7">
        <f>VLOOKUP(A230,'New Data'!A:E,3,FALSE)</f>
        <v>37</v>
      </c>
      <c r="S230" s="7" t="str">
        <f>VLOOKUP(A230,'New Data'!A:E,4,FALSE)</f>
        <v>Pennsylvania</v>
      </c>
      <c r="T230" s="9">
        <f>VLOOKUP(A230,'New Data'!A:E,5,FALSE)</f>
        <v>45071</v>
      </c>
      <c r="U230" s="10">
        <f t="shared" si="4"/>
        <v>788.638124</v>
      </c>
      <c r="V230" s="11">
        <f t="shared" si="5"/>
        <v>0.007359434795</v>
      </c>
      <c r="W230" s="12">
        <f t="shared" si="6"/>
        <v>31.54552496</v>
      </c>
      <c r="X230" s="10">
        <f t="shared" si="7"/>
        <v>232.157234</v>
      </c>
      <c r="Y230" s="11">
        <f t="shared" si="8"/>
        <v>0.04</v>
      </c>
    </row>
    <row r="231">
      <c r="A231" s="7" t="str">
        <f t="shared" si="1"/>
        <v>WFYQL7703Z</v>
      </c>
      <c r="B231" s="2" t="s">
        <v>1675</v>
      </c>
      <c r="C231" s="2" t="s">
        <v>1676</v>
      </c>
      <c r="D231" s="7" t="str">
        <f t="shared" si="2"/>
        <v>320x50 </v>
      </c>
      <c r="E231" s="7">
        <f t="shared" si="3"/>
        <v>16000</v>
      </c>
      <c r="F231" s="2" t="s">
        <v>1677</v>
      </c>
      <c r="G231" s="2" t="s">
        <v>28</v>
      </c>
      <c r="H231" s="8" t="s">
        <v>1678</v>
      </c>
      <c r="I231" s="2" t="s">
        <v>71</v>
      </c>
      <c r="J231" s="2" t="s">
        <v>31</v>
      </c>
      <c r="K231" s="2">
        <v>23941.0</v>
      </c>
      <c r="L231" s="2">
        <v>150.0</v>
      </c>
      <c r="M231" s="2">
        <v>13054.0</v>
      </c>
      <c r="N231" s="2">
        <v>22276.0</v>
      </c>
      <c r="O231" s="2">
        <v>6.0</v>
      </c>
      <c r="P231" s="3">
        <v>2856.165425</v>
      </c>
      <c r="Q231" s="7" t="str">
        <f>VLOOKUP(A231,'New Data'!A:E,2,FALSE)</f>
        <v>Male</v>
      </c>
      <c r="R231" s="7">
        <f>VLOOKUP(A231,'New Data'!A:E,3,FALSE)</f>
        <v>51</v>
      </c>
      <c r="S231" s="7" t="str">
        <f>VLOOKUP(A231,'New Data'!A:E,4,FALSE)</f>
        <v>North Dakota</v>
      </c>
      <c r="T231" s="9">
        <f>VLOOKUP(A231,'New Data'!A:E,5,FALSE)</f>
        <v>45338</v>
      </c>
      <c r="U231" s="10">
        <f t="shared" si="4"/>
        <v>476.0275708</v>
      </c>
      <c r="V231" s="11">
        <f t="shared" si="5"/>
        <v>0.006265402448</v>
      </c>
      <c r="W231" s="12">
        <f t="shared" si="6"/>
        <v>19.04110283</v>
      </c>
      <c r="X231" s="10">
        <f t="shared" si="7"/>
        <v>119.3001723</v>
      </c>
      <c r="Y231" s="11">
        <f t="shared" si="8"/>
        <v>0.04</v>
      </c>
    </row>
    <row r="232">
      <c r="A232" s="7" t="str">
        <f t="shared" si="1"/>
        <v>EDMHM0851Y</v>
      </c>
      <c r="B232" s="2" t="s">
        <v>1673</v>
      </c>
      <c r="C232" s="2" t="s">
        <v>1674</v>
      </c>
      <c r="D232" s="7" t="str">
        <f t="shared" si="2"/>
        <v>300x250 </v>
      </c>
      <c r="E232" s="7">
        <f t="shared" si="3"/>
        <v>75000</v>
      </c>
      <c r="F232" s="2" t="s">
        <v>282</v>
      </c>
      <c r="G232" s="2" t="s">
        <v>28</v>
      </c>
      <c r="H232" s="8" t="s">
        <v>871</v>
      </c>
      <c r="I232" s="2" t="s">
        <v>239</v>
      </c>
      <c r="J232" s="2" t="s">
        <v>53</v>
      </c>
      <c r="K232" s="2">
        <v>96779.0</v>
      </c>
      <c r="L232" s="2">
        <v>299.0</v>
      </c>
      <c r="M232" s="2">
        <v>9831.0</v>
      </c>
      <c r="N232" s="2">
        <v>63640.0</v>
      </c>
      <c r="O232" s="2">
        <v>12.0</v>
      </c>
      <c r="P232" s="3">
        <v>6317.510754</v>
      </c>
      <c r="Q232" s="7" t="str">
        <f>VLOOKUP(A232,'New Data'!A:E,2,FALSE)</f>
        <v>Male</v>
      </c>
      <c r="R232" s="7">
        <f>VLOOKUP(A232,'New Data'!A:E,3,FALSE)</f>
        <v>44</v>
      </c>
      <c r="S232" s="7" t="str">
        <f>VLOOKUP(A232,'New Data'!A:E,4,FALSE)</f>
        <v>Nebraska</v>
      </c>
      <c r="T232" s="9">
        <f>VLOOKUP(A232,'New Data'!A:E,5,FALSE)</f>
        <v>44950</v>
      </c>
      <c r="U232" s="10">
        <f t="shared" si="4"/>
        <v>526.4592295</v>
      </c>
      <c r="V232" s="11">
        <f t="shared" si="5"/>
        <v>0.003089513221</v>
      </c>
      <c r="W232" s="12">
        <f t="shared" si="6"/>
        <v>21.12879851</v>
      </c>
      <c r="X232" s="10">
        <f t="shared" si="7"/>
        <v>65.27770233</v>
      </c>
      <c r="Y232" s="11">
        <f t="shared" si="8"/>
        <v>0.04013377926</v>
      </c>
    </row>
    <row r="233">
      <c r="A233" s="7" t="str">
        <f t="shared" si="1"/>
        <v>OBTHQ1814N</v>
      </c>
      <c r="B233" s="2" t="s">
        <v>1671</v>
      </c>
      <c r="C233" s="2" t="s">
        <v>1672</v>
      </c>
      <c r="D233" s="7" t="str">
        <f t="shared" si="2"/>
        <v>320x50 </v>
      </c>
      <c r="E233" s="7">
        <f t="shared" si="3"/>
        <v>16000</v>
      </c>
      <c r="F233" s="2" t="s">
        <v>1594</v>
      </c>
      <c r="G233" s="2" t="s">
        <v>66</v>
      </c>
      <c r="H233" s="8" t="s">
        <v>93</v>
      </c>
      <c r="I233" s="2" t="s">
        <v>71</v>
      </c>
      <c r="J233" s="2" t="s">
        <v>31</v>
      </c>
      <c r="K233" s="2">
        <v>76049.0</v>
      </c>
      <c r="L233" s="2">
        <v>199.0</v>
      </c>
      <c r="M233" s="2">
        <v>34921.0</v>
      </c>
      <c r="N233" s="2">
        <v>69138.0</v>
      </c>
      <c r="O233" s="2">
        <v>8.0</v>
      </c>
      <c r="P233" s="3">
        <v>6942.800458</v>
      </c>
      <c r="Q233" s="7" t="str">
        <f>VLOOKUP(A233,'New Data'!A:E,2,FALSE)</f>
        <v>Female</v>
      </c>
      <c r="R233" s="7">
        <f>VLOOKUP(A233,'New Data'!A:E,3,FALSE)</f>
        <v>35</v>
      </c>
      <c r="S233" s="7" t="str">
        <f>VLOOKUP(A233,'New Data'!A:E,4,FALSE)</f>
        <v>Wisconsin</v>
      </c>
      <c r="T233" s="9">
        <f>VLOOKUP(A233,'New Data'!A:E,5,FALSE)</f>
        <v>45135</v>
      </c>
      <c r="U233" s="10">
        <f t="shared" si="4"/>
        <v>867.8500573</v>
      </c>
      <c r="V233" s="11">
        <f t="shared" si="5"/>
        <v>0.002616733948</v>
      </c>
      <c r="W233" s="12">
        <f t="shared" si="6"/>
        <v>34.88844451</v>
      </c>
      <c r="X233" s="10">
        <f t="shared" si="7"/>
        <v>91.29377714</v>
      </c>
      <c r="Y233" s="11">
        <f t="shared" si="8"/>
        <v>0.04020100503</v>
      </c>
    </row>
    <row r="234">
      <c r="A234" s="7" t="str">
        <f t="shared" si="1"/>
        <v>QLYBJ6230S</v>
      </c>
      <c r="B234" s="2" t="s">
        <v>1668</v>
      </c>
      <c r="C234" s="2" t="s">
        <v>1669</v>
      </c>
      <c r="D234" s="7" t="str">
        <f t="shared" si="2"/>
        <v>320x50 </v>
      </c>
      <c r="E234" s="7">
        <f t="shared" si="3"/>
        <v>16000</v>
      </c>
      <c r="F234" s="2" t="s">
        <v>1670</v>
      </c>
      <c r="G234" s="2" t="s">
        <v>36</v>
      </c>
      <c r="H234" s="8" t="s">
        <v>426</v>
      </c>
      <c r="I234" s="2" t="s">
        <v>62</v>
      </c>
      <c r="J234" s="2" t="s">
        <v>31</v>
      </c>
      <c r="K234" s="2">
        <v>12488.0</v>
      </c>
      <c r="L234" s="2">
        <v>99.0</v>
      </c>
      <c r="M234" s="2">
        <v>4021.0</v>
      </c>
      <c r="N234" s="2">
        <v>11403.0</v>
      </c>
      <c r="O234" s="2">
        <v>4.0</v>
      </c>
      <c r="P234" s="3">
        <v>2176.657469</v>
      </c>
      <c r="Q234" s="7" t="str">
        <f>VLOOKUP(A234,'New Data'!A:E,2,FALSE)</f>
        <v>Male</v>
      </c>
      <c r="R234" s="7">
        <f>VLOOKUP(A234,'New Data'!A:E,3,FALSE)</f>
        <v>64</v>
      </c>
      <c r="S234" s="7" t="str">
        <f>VLOOKUP(A234,'New Data'!A:E,4,FALSE)</f>
        <v>New Mexico</v>
      </c>
      <c r="T234" s="9">
        <f>VLOOKUP(A234,'New Data'!A:E,5,FALSE)</f>
        <v>45037</v>
      </c>
      <c r="U234" s="10">
        <f t="shared" si="4"/>
        <v>544.1643673</v>
      </c>
      <c r="V234" s="11">
        <f t="shared" si="5"/>
        <v>0.007927610506</v>
      </c>
      <c r="W234" s="12">
        <f t="shared" si="6"/>
        <v>21.98643908</v>
      </c>
      <c r="X234" s="10">
        <f t="shared" si="7"/>
        <v>174.2999254</v>
      </c>
      <c r="Y234" s="11">
        <f t="shared" si="8"/>
        <v>0.0404040404</v>
      </c>
    </row>
    <row r="235">
      <c r="A235" s="7" t="str">
        <f t="shared" si="1"/>
        <v>FGJQD8833Y</v>
      </c>
      <c r="B235" s="2" t="s">
        <v>1666</v>
      </c>
      <c r="C235" s="2" t="s">
        <v>1667</v>
      </c>
      <c r="D235" s="7" t="str">
        <f t="shared" si="2"/>
        <v>300x250 </v>
      </c>
      <c r="E235" s="7">
        <f t="shared" si="3"/>
        <v>75000</v>
      </c>
      <c r="F235" s="2" t="s">
        <v>1210</v>
      </c>
      <c r="G235" s="2" t="s">
        <v>41</v>
      </c>
      <c r="H235" s="8" t="s">
        <v>143</v>
      </c>
      <c r="I235" s="2" t="s">
        <v>48</v>
      </c>
      <c r="J235" s="2" t="s">
        <v>31</v>
      </c>
      <c r="K235" s="2">
        <v>20278.0</v>
      </c>
      <c r="L235" s="2">
        <v>74.0</v>
      </c>
      <c r="M235" s="2">
        <v>14227.0</v>
      </c>
      <c r="N235" s="2">
        <v>19480.0</v>
      </c>
      <c r="O235" s="2">
        <v>3.0</v>
      </c>
      <c r="P235" s="3">
        <v>2921.110207</v>
      </c>
      <c r="Q235" s="7" t="str">
        <f>VLOOKUP(A235,'New Data'!A:E,2,FALSE)</f>
        <v>Male</v>
      </c>
      <c r="R235" s="7">
        <f>VLOOKUP(A235,'New Data'!A:E,3,FALSE)</f>
        <v>22</v>
      </c>
      <c r="S235" s="7" t="str">
        <f>VLOOKUP(A235,'New Data'!A:E,4,FALSE)</f>
        <v>Colorado</v>
      </c>
      <c r="T235" s="9">
        <f>VLOOKUP(A235,'New Data'!A:E,5,FALSE)</f>
        <v>45493</v>
      </c>
      <c r="U235" s="10">
        <f t="shared" si="4"/>
        <v>973.7034023</v>
      </c>
      <c r="V235" s="11">
        <f t="shared" si="5"/>
        <v>0.003649275076</v>
      </c>
      <c r="W235" s="12">
        <f t="shared" si="6"/>
        <v>39.47446226</v>
      </c>
      <c r="X235" s="10">
        <f t="shared" si="7"/>
        <v>144.0531713</v>
      </c>
      <c r="Y235" s="11">
        <f t="shared" si="8"/>
        <v>0.04054054054</v>
      </c>
    </row>
    <row r="236">
      <c r="A236" s="7" t="str">
        <f t="shared" si="1"/>
        <v>SLPEF4433Z</v>
      </c>
      <c r="B236" s="2" t="s">
        <v>1662</v>
      </c>
      <c r="C236" s="2" t="s">
        <v>1663</v>
      </c>
      <c r="D236" s="7" t="str">
        <f t="shared" si="2"/>
        <v>300x250 </v>
      </c>
      <c r="E236" s="7">
        <f t="shared" si="3"/>
        <v>75000</v>
      </c>
      <c r="F236" s="2" t="s">
        <v>262</v>
      </c>
      <c r="G236" s="2" t="s">
        <v>36</v>
      </c>
      <c r="H236" s="8" t="s">
        <v>1455</v>
      </c>
      <c r="I236" s="2" t="s">
        <v>30</v>
      </c>
      <c r="J236" s="2" t="s">
        <v>31</v>
      </c>
      <c r="K236" s="2">
        <v>11214.0</v>
      </c>
      <c r="L236" s="2">
        <v>49.0</v>
      </c>
      <c r="M236" s="2">
        <v>5523.0</v>
      </c>
      <c r="N236" s="2">
        <v>10267.0</v>
      </c>
      <c r="O236" s="2">
        <v>2.0</v>
      </c>
      <c r="P236" s="3">
        <v>1554.389215</v>
      </c>
      <c r="Q236" s="7" t="str">
        <f>VLOOKUP(A236,'New Data'!A:E,2,FALSE)</f>
        <v>Male</v>
      </c>
      <c r="R236" s="7">
        <f>VLOOKUP(A236,'New Data'!A:E,3,FALSE)</f>
        <v>63</v>
      </c>
      <c r="S236" s="7" t="str">
        <f>VLOOKUP(A236,'New Data'!A:E,4,FALSE)</f>
        <v>California</v>
      </c>
      <c r="T236" s="9">
        <f>VLOOKUP(A236,'New Data'!A:E,5,FALSE)</f>
        <v>45150</v>
      </c>
      <c r="U236" s="10">
        <f t="shared" si="4"/>
        <v>777.1946075</v>
      </c>
      <c r="V236" s="11">
        <f t="shared" si="5"/>
        <v>0.004369538077</v>
      </c>
      <c r="W236" s="12">
        <f t="shared" si="6"/>
        <v>31.72222888</v>
      </c>
      <c r="X236" s="10">
        <f t="shared" si="7"/>
        <v>138.611487</v>
      </c>
      <c r="Y236" s="11">
        <f t="shared" si="8"/>
        <v>0.04081632653</v>
      </c>
    </row>
    <row r="237">
      <c r="A237" s="7" t="str">
        <f t="shared" si="1"/>
        <v>LTHGG8490O</v>
      </c>
      <c r="B237" s="2" t="s">
        <v>1664</v>
      </c>
      <c r="C237" s="2" t="s">
        <v>1665</v>
      </c>
      <c r="D237" s="7" t="str">
        <f t="shared" si="2"/>
        <v>320x50 </v>
      </c>
      <c r="E237" s="7">
        <f t="shared" si="3"/>
        <v>16000</v>
      </c>
      <c r="F237" s="2" t="s">
        <v>1228</v>
      </c>
      <c r="G237" s="2" t="s">
        <v>41</v>
      </c>
      <c r="H237" s="8" t="s">
        <v>871</v>
      </c>
      <c r="I237" s="2" t="s">
        <v>30</v>
      </c>
      <c r="J237" s="2" t="s">
        <v>31</v>
      </c>
      <c r="K237" s="2">
        <v>36543.0</v>
      </c>
      <c r="L237" s="2">
        <v>147.0</v>
      </c>
      <c r="M237" s="2">
        <v>18046.0</v>
      </c>
      <c r="N237" s="2">
        <v>27358.0</v>
      </c>
      <c r="O237" s="2">
        <v>6.0</v>
      </c>
      <c r="P237" s="3">
        <v>1513.088728</v>
      </c>
      <c r="Q237" s="7" t="str">
        <f>VLOOKUP(A237,'New Data'!A:E,2,FALSE)</f>
        <v>Female</v>
      </c>
      <c r="R237" s="7">
        <f>VLOOKUP(A237,'New Data'!A:E,3,FALSE)</f>
        <v>18</v>
      </c>
      <c r="S237" s="7" t="str">
        <f>VLOOKUP(A237,'New Data'!A:E,4,FALSE)</f>
        <v>Idaho</v>
      </c>
      <c r="T237" s="9">
        <f>VLOOKUP(A237,'New Data'!A:E,5,FALSE)</f>
        <v>45164</v>
      </c>
      <c r="U237" s="10">
        <f t="shared" si="4"/>
        <v>252.1814547</v>
      </c>
      <c r="V237" s="11">
        <f t="shared" si="5"/>
        <v>0.004022658238</v>
      </c>
      <c r="W237" s="12">
        <f t="shared" si="6"/>
        <v>10.2931206</v>
      </c>
      <c r="X237" s="10">
        <f t="shared" si="7"/>
        <v>41.40570637</v>
      </c>
      <c r="Y237" s="11">
        <f t="shared" si="8"/>
        <v>0.04081632653</v>
      </c>
    </row>
    <row r="238">
      <c r="A238" s="7" t="str">
        <f t="shared" si="1"/>
        <v>CUCAI3074I</v>
      </c>
      <c r="B238" s="2" t="s">
        <v>1660</v>
      </c>
      <c r="C238" s="2" t="s">
        <v>1661</v>
      </c>
      <c r="D238" s="7" t="str">
        <f t="shared" si="2"/>
        <v>320x50 </v>
      </c>
      <c r="E238" s="7">
        <f t="shared" si="3"/>
        <v>16000</v>
      </c>
      <c r="F238" s="2" t="s">
        <v>1023</v>
      </c>
      <c r="G238" s="2" t="s">
        <v>36</v>
      </c>
      <c r="H238" s="8" t="s">
        <v>165</v>
      </c>
      <c r="I238" s="2" t="s">
        <v>98</v>
      </c>
      <c r="J238" s="2" t="s">
        <v>31</v>
      </c>
      <c r="K238" s="2">
        <v>34959.0</v>
      </c>
      <c r="L238" s="2">
        <v>122.0</v>
      </c>
      <c r="M238" s="2">
        <v>17511.0</v>
      </c>
      <c r="N238" s="2">
        <v>31974.0</v>
      </c>
      <c r="O238" s="2">
        <v>5.0</v>
      </c>
      <c r="P238" s="3">
        <v>1477.493357</v>
      </c>
      <c r="Q238" s="7" t="str">
        <f>VLOOKUP(A238,'New Data'!A:E,2,FALSE)</f>
        <v>Male</v>
      </c>
      <c r="R238" s="7">
        <f>VLOOKUP(A238,'New Data'!A:E,3,FALSE)</f>
        <v>30</v>
      </c>
      <c r="S238" s="7" t="str">
        <f>VLOOKUP(A238,'New Data'!A:E,4,FALSE)</f>
        <v>South Carolina</v>
      </c>
      <c r="T238" s="9">
        <f>VLOOKUP(A238,'New Data'!A:E,5,FALSE)</f>
        <v>45183</v>
      </c>
      <c r="U238" s="10">
        <f t="shared" si="4"/>
        <v>295.4986714</v>
      </c>
      <c r="V238" s="11">
        <f t="shared" si="5"/>
        <v>0.00348980234</v>
      </c>
      <c r="W238" s="12">
        <f t="shared" si="6"/>
        <v>12.11060129</v>
      </c>
      <c r="X238" s="10">
        <f t="shared" si="7"/>
        <v>42.26360471</v>
      </c>
      <c r="Y238" s="11">
        <f t="shared" si="8"/>
        <v>0.04098360656</v>
      </c>
    </row>
    <row r="239">
      <c r="A239" s="7" t="str">
        <f t="shared" si="1"/>
        <v>FWDFC3678M</v>
      </c>
      <c r="B239" s="2" t="s">
        <v>1657</v>
      </c>
      <c r="C239" s="2" t="s">
        <v>1658</v>
      </c>
      <c r="D239" s="7" t="str">
        <f t="shared" si="2"/>
        <v>300x250 </v>
      </c>
      <c r="E239" s="7">
        <f t="shared" si="3"/>
        <v>75000</v>
      </c>
      <c r="F239" s="2" t="s">
        <v>1659</v>
      </c>
      <c r="G239" s="2" t="s">
        <v>66</v>
      </c>
      <c r="H239" s="8" t="s">
        <v>157</v>
      </c>
      <c r="I239" s="2" t="s">
        <v>139</v>
      </c>
      <c r="J239" s="2" t="s">
        <v>31</v>
      </c>
      <c r="K239" s="2">
        <v>45402.0</v>
      </c>
      <c r="L239" s="2">
        <v>122.0</v>
      </c>
      <c r="M239" s="2">
        <v>17284.0</v>
      </c>
      <c r="N239" s="2">
        <v>27542.0</v>
      </c>
      <c r="O239" s="2">
        <v>5.0</v>
      </c>
      <c r="P239" s="3">
        <v>2163.265346</v>
      </c>
      <c r="Q239" s="7" t="str">
        <f>VLOOKUP(A239,'New Data'!A:E,2,FALSE)</f>
        <v>Male</v>
      </c>
      <c r="R239" s="7">
        <f>VLOOKUP(A239,'New Data'!A:E,3,FALSE)</f>
        <v>37</v>
      </c>
      <c r="S239" s="7" t="str">
        <f>VLOOKUP(A239,'New Data'!A:E,4,FALSE)</f>
        <v>Pennsylvania</v>
      </c>
      <c r="T239" s="9">
        <f>VLOOKUP(A239,'New Data'!A:E,5,FALSE)</f>
        <v>45010</v>
      </c>
      <c r="U239" s="10">
        <f t="shared" si="4"/>
        <v>432.6530692</v>
      </c>
      <c r="V239" s="11">
        <f t="shared" si="5"/>
        <v>0.002687106295</v>
      </c>
      <c r="W239" s="12">
        <f t="shared" si="6"/>
        <v>17.73168316</v>
      </c>
      <c r="X239" s="10">
        <f t="shared" si="7"/>
        <v>47.64691745</v>
      </c>
      <c r="Y239" s="11">
        <f t="shared" si="8"/>
        <v>0.04098360656</v>
      </c>
    </row>
    <row r="240">
      <c r="A240" s="7" t="str">
        <f t="shared" si="1"/>
        <v>FWDFC3678M</v>
      </c>
      <c r="B240" s="2" t="s">
        <v>1654</v>
      </c>
      <c r="C240" s="2" t="s">
        <v>1655</v>
      </c>
      <c r="D240" s="7" t="str">
        <f t="shared" si="2"/>
        <v>320x50 </v>
      </c>
      <c r="E240" s="7">
        <f t="shared" si="3"/>
        <v>16000</v>
      </c>
      <c r="F240" s="2" t="s">
        <v>1343</v>
      </c>
      <c r="G240" s="2" t="s">
        <v>66</v>
      </c>
      <c r="H240" s="8" t="s">
        <v>1656</v>
      </c>
      <c r="I240" s="2" t="s">
        <v>212</v>
      </c>
      <c r="J240" s="2" t="s">
        <v>31</v>
      </c>
      <c r="K240" s="2">
        <v>190592.0</v>
      </c>
      <c r="L240" s="2">
        <v>601.0</v>
      </c>
      <c r="M240" s="2">
        <v>28906.0</v>
      </c>
      <c r="N240" s="2">
        <v>172515.0</v>
      </c>
      <c r="O240" s="2">
        <v>25.0</v>
      </c>
      <c r="P240" s="3">
        <v>4742.047766</v>
      </c>
      <c r="Q240" s="7" t="str">
        <f>VLOOKUP(A240,'New Data'!A:E,2,FALSE)</f>
        <v>Male</v>
      </c>
      <c r="R240" s="7">
        <f>VLOOKUP(A240,'New Data'!A:E,3,FALSE)</f>
        <v>37</v>
      </c>
      <c r="S240" s="7" t="str">
        <f>VLOOKUP(A240,'New Data'!A:E,4,FALSE)</f>
        <v>Pennsylvania</v>
      </c>
      <c r="T240" s="9">
        <f>VLOOKUP(A240,'New Data'!A:E,5,FALSE)</f>
        <v>45010</v>
      </c>
      <c r="U240" s="10">
        <f t="shared" si="4"/>
        <v>189.6819106</v>
      </c>
      <c r="V240" s="11">
        <f t="shared" si="5"/>
        <v>0.003153332774</v>
      </c>
      <c r="W240" s="12">
        <f t="shared" si="6"/>
        <v>7.890262506</v>
      </c>
      <c r="X240" s="10">
        <f t="shared" si="7"/>
        <v>24.88062335</v>
      </c>
      <c r="Y240" s="11">
        <f t="shared" si="8"/>
        <v>0.04159733777</v>
      </c>
    </row>
    <row r="241">
      <c r="A241" s="7" t="str">
        <f t="shared" si="1"/>
        <v>BZOBI2836C</v>
      </c>
      <c r="B241" s="2" t="s">
        <v>1647</v>
      </c>
      <c r="C241" s="2" t="s">
        <v>1648</v>
      </c>
      <c r="D241" s="7" t="str">
        <f t="shared" si="2"/>
        <v>320x50 </v>
      </c>
      <c r="E241" s="7">
        <f t="shared" si="3"/>
        <v>16000</v>
      </c>
      <c r="F241" s="2" t="s">
        <v>1649</v>
      </c>
      <c r="G241" s="2" t="s">
        <v>41</v>
      </c>
      <c r="H241" s="8" t="s">
        <v>1650</v>
      </c>
      <c r="I241" s="2" t="s">
        <v>48</v>
      </c>
      <c r="J241" s="2" t="s">
        <v>31</v>
      </c>
      <c r="K241" s="2">
        <v>13779.0</v>
      </c>
      <c r="L241" s="2">
        <v>96.0</v>
      </c>
      <c r="M241" s="2">
        <v>3482.0</v>
      </c>
      <c r="N241" s="2">
        <v>12487.0</v>
      </c>
      <c r="O241" s="2">
        <v>4.0</v>
      </c>
      <c r="P241" s="3">
        <v>1530.041892</v>
      </c>
      <c r="Q241" s="7" t="str">
        <f>VLOOKUP(A241,'New Data'!A:E,2,FALSE)</f>
        <v>Male</v>
      </c>
      <c r="R241" s="7">
        <f>VLOOKUP(A241,'New Data'!A:E,3,FALSE)</f>
        <v>60</v>
      </c>
      <c r="S241" s="7" t="str">
        <f>VLOOKUP(A241,'New Data'!A:E,4,FALSE)</f>
        <v>Alaska</v>
      </c>
      <c r="T241" s="9">
        <f>VLOOKUP(A241,'New Data'!A:E,5,FALSE)</f>
        <v>45287</v>
      </c>
      <c r="U241" s="10">
        <f t="shared" si="4"/>
        <v>382.510473</v>
      </c>
      <c r="V241" s="11">
        <f t="shared" si="5"/>
        <v>0.006967123884</v>
      </c>
      <c r="W241" s="12">
        <f t="shared" si="6"/>
        <v>15.93793638</v>
      </c>
      <c r="X241" s="10">
        <f t="shared" si="7"/>
        <v>111.0415772</v>
      </c>
      <c r="Y241" s="11">
        <f t="shared" si="8"/>
        <v>0.04166666667</v>
      </c>
    </row>
    <row r="242">
      <c r="A242" s="7" t="str">
        <f t="shared" si="1"/>
        <v>VSEBV0477I</v>
      </c>
      <c r="B242" s="2" t="s">
        <v>1651</v>
      </c>
      <c r="C242" s="2" t="s">
        <v>1652</v>
      </c>
      <c r="D242" s="7" t="str">
        <f t="shared" si="2"/>
        <v>300x250 </v>
      </c>
      <c r="E242" s="7">
        <f t="shared" si="3"/>
        <v>75000</v>
      </c>
      <c r="F242" s="2" t="s">
        <v>1653</v>
      </c>
      <c r="G242" s="2" t="s">
        <v>36</v>
      </c>
      <c r="H242" s="8" t="s">
        <v>408</v>
      </c>
      <c r="I242" s="2" t="s">
        <v>89</v>
      </c>
      <c r="J242" s="2" t="s">
        <v>43</v>
      </c>
      <c r="K242" s="2">
        <v>123430.0</v>
      </c>
      <c r="L242" s="2">
        <v>360.0</v>
      </c>
      <c r="M242" s="2">
        <v>45294.0</v>
      </c>
      <c r="N242" s="2">
        <v>77646.0</v>
      </c>
      <c r="O242" s="2">
        <v>15.0</v>
      </c>
      <c r="P242" s="3">
        <v>6808.562584</v>
      </c>
      <c r="Q242" s="7" t="str">
        <f>VLOOKUP(A242,'New Data'!A:E,2,FALSE)</f>
        <v>Female</v>
      </c>
      <c r="R242" s="7">
        <f>VLOOKUP(A242,'New Data'!A:E,3,FALSE)</f>
        <v>37</v>
      </c>
      <c r="S242" s="7" t="str">
        <f>VLOOKUP(A242,'New Data'!A:E,4,FALSE)</f>
        <v>Delaware</v>
      </c>
      <c r="T242" s="9">
        <f>VLOOKUP(A242,'New Data'!A:E,5,FALSE)</f>
        <v>45213</v>
      </c>
      <c r="U242" s="10">
        <f t="shared" si="4"/>
        <v>453.9041723</v>
      </c>
      <c r="V242" s="11">
        <f t="shared" si="5"/>
        <v>0.002916632909</v>
      </c>
      <c r="W242" s="12">
        <f t="shared" si="6"/>
        <v>18.91267384</v>
      </c>
      <c r="X242" s="10">
        <f t="shared" si="7"/>
        <v>55.16132694</v>
      </c>
      <c r="Y242" s="11">
        <f t="shared" si="8"/>
        <v>0.04166666667</v>
      </c>
    </row>
    <row r="243">
      <c r="A243" s="7" t="str">
        <f t="shared" si="1"/>
        <v>QLOUJ8272S</v>
      </c>
      <c r="B243" s="2" t="s">
        <v>1644</v>
      </c>
      <c r="C243" s="2" t="s">
        <v>1645</v>
      </c>
      <c r="D243" s="7" t="str">
        <f t="shared" si="2"/>
        <v>300x250 </v>
      </c>
      <c r="E243" s="7">
        <f t="shared" si="3"/>
        <v>75000</v>
      </c>
      <c r="F243" s="2" t="s">
        <v>1646</v>
      </c>
      <c r="G243" s="2" t="s">
        <v>28</v>
      </c>
      <c r="H243" s="8" t="s">
        <v>426</v>
      </c>
      <c r="I243" s="2" t="s">
        <v>212</v>
      </c>
      <c r="J243" s="2" t="s">
        <v>53</v>
      </c>
      <c r="K243" s="2">
        <v>18537.0</v>
      </c>
      <c r="L243" s="2">
        <v>95.0</v>
      </c>
      <c r="M243" s="2">
        <v>6473.0</v>
      </c>
      <c r="N243" s="2">
        <v>17081.0</v>
      </c>
      <c r="O243" s="2">
        <v>4.0</v>
      </c>
      <c r="P243" s="3">
        <v>5206.238968</v>
      </c>
      <c r="Q243" s="7" t="str">
        <f>VLOOKUP(A243,'New Data'!A:E,2,FALSE)</f>
        <v>Female</v>
      </c>
      <c r="R243" s="7">
        <f>VLOOKUP(A243,'New Data'!A:E,3,FALSE)</f>
        <v>48</v>
      </c>
      <c r="S243" s="7" t="str">
        <f>VLOOKUP(A243,'New Data'!A:E,4,FALSE)</f>
        <v>New York</v>
      </c>
      <c r="T243" s="9">
        <f>VLOOKUP(A243,'New Data'!A:E,5,FALSE)</f>
        <v>45452</v>
      </c>
      <c r="U243" s="10">
        <f t="shared" si="4"/>
        <v>1301.559742</v>
      </c>
      <c r="V243" s="11">
        <f t="shared" si="5"/>
        <v>0.005124885364</v>
      </c>
      <c r="W243" s="12">
        <f t="shared" si="6"/>
        <v>54.80251545</v>
      </c>
      <c r="X243" s="10">
        <f t="shared" si="7"/>
        <v>280.8566094</v>
      </c>
      <c r="Y243" s="11">
        <f t="shared" si="8"/>
        <v>0.04210526316</v>
      </c>
    </row>
    <row r="244">
      <c r="A244" s="7" t="str">
        <f t="shared" si="1"/>
        <v>FHXYS4659R</v>
      </c>
      <c r="B244" s="2" t="s">
        <v>1641</v>
      </c>
      <c r="C244" s="2" t="s">
        <v>1642</v>
      </c>
      <c r="D244" s="7" t="str">
        <f t="shared" si="2"/>
        <v>300x250 </v>
      </c>
      <c r="E244" s="7">
        <f t="shared" si="3"/>
        <v>75000</v>
      </c>
      <c r="F244" s="2" t="s">
        <v>1643</v>
      </c>
      <c r="G244" s="2" t="s">
        <v>28</v>
      </c>
      <c r="H244" s="8" t="s">
        <v>483</v>
      </c>
      <c r="I244" s="2" t="s">
        <v>30</v>
      </c>
      <c r="J244" s="2" t="s">
        <v>31</v>
      </c>
      <c r="K244" s="2">
        <v>53464.0</v>
      </c>
      <c r="L244" s="2">
        <v>212.0</v>
      </c>
      <c r="M244" s="2">
        <v>22151.0</v>
      </c>
      <c r="N244" s="2">
        <v>49058.0</v>
      </c>
      <c r="O244" s="2">
        <v>9.0</v>
      </c>
      <c r="P244" s="3">
        <v>5741.098045</v>
      </c>
      <c r="Q244" s="7" t="str">
        <f>VLOOKUP(A244,'New Data'!A:E,2,FALSE)</f>
        <v>Female</v>
      </c>
      <c r="R244" s="7">
        <f>VLOOKUP(A244,'New Data'!A:E,3,FALSE)</f>
        <v>21</v>
      </c>
      <c r="S244" s="7" t="str">
        <f>VLOOKUP(A244,'New Data'!A:E,4,FALSE)</f>
        <v>Kentucky</v>
      </c>
      <c r="T244" s="9">
        <f>VLOOKUP(A244,'New Data'!A:E,5,FALSE)</f>
        <v>45250</v>
      </c>
      <c r="U244" s="10">
        <f t="shared" si="4"/>
        <v>637.8997828</v>
      </c>
      <c r="V244" s="11">
        <f t="shared" si="5"/>
        <v>0.003965285052</v>
      </c>
      <c r="W244" s="12">
        <f t="shared" si="6"/>
        <v>27.08065116</v>
      </c>
      <c r="X244" s="10">
        <f t="shared" si="7"/>
        <v>107.3825012</v>
      </c>
      <c r="Y244" s="11">
        <f t="shared" si="8"/>
        <v>0.04245283019</v>
      </c>
    </row>
    <row r="245">
      <c r="A245" s="7" t="str">
        <f t="shared" si="1"/>
        <v>QYCQG9954K</v>
      </c>
      <c r="B245" s="2" t="s">
        <v>1638</v>
      </c>
      <c r="C245" s="2" t="s">
        <v>1639</v>
      </c>
      <c r="D245" s="7" t="str">
        <f t="shared" si="2"/>
        <v>300x250 </v>
      </c>
      <c r="E245" s="7">
        <f t="shared" si="3"/>
        <v>75000</v>
      </c>
      <c r="F245" s="2" t="s">
        <v>1640</v>
      </c>
      <c r="G245" s="2" t="s">
        <v>41</v>
      </c>
      <c r="H245" s="8" t="s">
        <v>534</v>
      </c>
      <c r="I245" s="2" t="s">
        <v>212</v>
      </c>
      <c r="J245" s="2" t="s">
        <v>31</v>
      </c>
      <c r="K245" s="2">
        <v>247106.0</v>
      </c>
      <c r="L245" s="2">
        <v>750.0</v>
      </c>
      <c r="M245" s="2">
        <v>159618.0</v>
      </c>
      <c r="N245" s="2">
        <v>233150.0</v>
      </c>
      <c r="O245" s="2">
        <v>32.0</v>
      </c>
      <c r="P245" s="3">
        <v>7629.94427</v>
      </c>
      <c r="Q245" s="7" t="str">
        <f>VLOOKUP(A245,'New Data'!A:E,2,FALSE)</f>
        <v>Female</v>
      </c>
      <c r="R245" s="7">
        <f>VLOOKUP(A245,'New Data'!A:E,3,FALSE)</f>
        <v>29</v>
      </c>
      <c r="S245" s="7" t="str">
        <f>VLOOKUP(A245,'New Data'!A:E,4,FALSE)</f>
        <v>Idaho</v>
      </c>
      <c r="T245" s="9">
        <f>VLOOKUP(A245,'New Data'!A:E,5,FALSE)</f>
        <v>45120</v>
      </c>
      <c r="U245" s="10">
        <f t="shared" si="4"/>
        <v>238.4357584</v>
      </c>
      <c r="V245" s="11">
        <f t="shared" si="5"/>
        <v>0.00303513472</v>
      </c>
      <c r="W245" s="12">
        <f t="shared" si="6"/>
        <v>10.17325903</v>
      </c>
      <c r="X245" s="10">
        <f t="shared" si="7"/>
        <v>30.87721168</v>
      </c>
      <c r="Y245" s="11">
        <f t="shared" si="8"/>
        <v>0.04266666667</v>
      </c>
    </row>
    <row r="246">
      <c r="A246" s="7" t="str">
        <f t="shared" si="1"/>
        <v>CUZSG1386K</v>
      </c>
      <c r="B246" s="2" t="s">
        <v>1636</v>
      </c>
      <c r="C246" s="2" t="s">
        <v>1637</v>
      </c>
      <c r="D246" s="7" t="str">
        <f t="shared" si="2"/>
        <v>320x50 </v>
      </c>
      <c r="E246" s="7">
        <f t="shared" si="3"/>
        <v>16000</v>
      </c>
      <c r="F246" s="2" t="s">
        <v>943</v>
      </c>
      <c r="G246" s="2" t="s">
        <v>66</v>
      </c>
      <c r="H246" s="8" t="s">
        <v>871</v>
      </c>
      <c r="I246" s="2" t="s">
        <v>30</v>
      </c>
      <c r="J246" s="2" t="s">
        <v>31</v>
      </c>
      <c r="K246" s="2">
        <v>96508.0</v>
      </c>
      <c r="L246" s="2">
        <v>351.0</v>
      </c>
      <c r="M246" s="2">
        <v>47065.0</v>
      </c>
      <c r="N246" s="2">
        <v>73640.0</v>
      </c>
      <c r="O246" s="2">
        <v>15.0</v>
      </c>
      <c r="P246" s="3">
        <v>5310.769572</v>
      </c>
      <c r="Q246" s="7" t="str">
        <f>VLOOKUP(A246,'New Data'!A:E,2,FALSE)</f>
        <v>Female</v>
      </c>
      <c r="R246" s="7">
        <f>VLOOKUP(A246,'New Data'!A:E,3,FALSE)</f>
        <v>29</v>
      </c>
      <c r="S246" s="7" t="str">
        <f>VLOOKUP(A246,'New Data'!A:E,4,FALSE)</f>
        <v>Virginia</v>
      </c>
      <c r="T246" s="9">
        <f>VLOOKUP(A246,'New Data'!A:E,5,FALSE)</f>
        <v>45559</v>
      </c>
      <c r="U246" s="10">
        <f t="shared" si="4"/>
        <v>354.0513048</v>
      </c>
      <c r="V246" s="11">
        <f t="shared" si="5"/>
        <v>0.003637004186</v>
      </c>
      <c r="W246" s="12">
        <f t="shared" si="6"/>
        <v>15.13039764</v>
      </c>
      <c r="X246" s="10">
        <f t="shared" si="7"/>
        <v>55.02931956</v>
      </c>
      <c r="Y246" s="11">
        <f t="shared" si="8"/>
        <v>0.04273504274</v>
      </c>
    </row>
    <row r="247">
      <c r="A247" s="7" t="str">
        <f t="shared" si="1"/>
        <v>CKQDJ5078T</v>
      </c>
      <c r="B247" s="2" t="s">
        <v>1627</v>
      </c>
      <c r="C247" s="2" t="s">
        <v>1628</v>
      </c>
      <c r="D247" s="7" t="str">
        <f t="shared" si="2"/>
        <v>320x50 </v>
      </c>
      <c r="E247" s="7">
        <f t="shared" si="3"/>
        <v>16000</v>
      </c>
      <c r="F247" s="2" t="s">
        <v>1629</v>
      </c>
      <c r="G247" s="2" t="s">
        <v>41</v>
      </c>
      <c r="H247" s="8" t="s">
        <v>468</v>
      </c>
      <c r="I247" s="2" t="s">
        <v>220</v>
      </c>
      <c r="J247" s="2" t="s">
        <v>31</v>
      </c>
      <c r="K247" s="2">
        <v>22175.0</v>
      </c>
      <c r="L247" s="2">
        <v>140.0</v>
      </c>
      <c r="M247" s="2">
        <v>14910.0</v>
      </c>
      <c r="N247" s="2">
        <v>20074.0</v>
      </c>
      <c r="O247" s="2">
        <v>6.0</v>
      </c>
      <c r="P247" s="3">
        <v>1909.277483</v>
      </c>
      <c r="Q247" s="7" t="str">
        <f>VLOOKUP(A247,'New Data'!A:E,2,FALSE)</f>
        <v>Female</v>
      </c>
      <c r="R247" s="7">
        <f>VLOOKUP(A247,'New Data'!A:E,3,FALSE)</f>
        <v>23</v>
      </c>
      <c r="S247" s="7" t="str">
        <f>VLOOKUP(A247,'New Data'!A:E,4,FALSE)</f>
        <v>Louisiana</v>
      </c>
      <c r="T247" s="9">
        <f>VLOOKUP(A247,'New Data'!A:E,5,FALSE)</f>
        <v>45199</v>
      </c>
      <c r="U247" s="10">
        <f t="shared" si="4"/>
        <v>318.2129138</v>
      </c>
      <c r="V247" s="11">
        <f t="shared" si="5"/>
        <v>0.006313416009</v>
      </c>
      <c r="W247" s="12">
        <f t="shared" si="6"/>
        <v>13.63769631</v>
      </c>
      <c r="X247" s="10">
        <f t="shared" si="7"/>
        <v>86.10045019</v>
      </c>
      <c r="Y247" s="11">
        <f t="shared" si="8"/>
        <v>0.04285714286</v>
      </c>
    </row>
    <row r="248">
      <c r="A248" s="7" t="str">
        <f t="shared" si="1"/>
        <v>YJOKS4938A</v>
      </c>
      <c r="B248" s="2" t="s">
        <v>1623</v>
      </c>
      <c r="C248" s="2" t="s">
        <v>1624</v>
      </c>
      <c r="D248" s="7" t="str">
        <f t="shared" si="2"/>
        <v>300x250 </v>
      </c>
      <c r="E248" s="7">
        <f t="shared" si="3"/>
        <v>75000</v>
      </c>
      <c r="F248" s="2" t="s">
        <v>1625</v>
      </c>
      <c r="G248" s="2" t="s">
        <v>41</v>
      </c>
      <c r="H248" s="8" t="s">
        <v>1626</v>
      </c>
      <c r="I248" s="2" t="s">
        <v>30</v>
      </c>
      <c r="J248" s="2" t="s">
        <v>31</v>
      </c>
      <c r="K248" s="2">
        <v>15547.0</v>
      </c>
      <c r="L248" s="2">
        <v>70.0</v>
      </c>
      <c r="M248" s="2">
        <v>7615.0</v>
      </c>
      <c r="N248" s="2">
        <v>14939.0</v>
      </c>
      <c r="O248" s="2">
        <v>3.0</v>
      </c>
      <c r="P248" s="3">
        <v>1767.464456</v>
      </c>
      <c r="Q248" s="7" t="str">
        <f>VLOOKUP(A248,'New Data'!A:E,2,FALSE)</f>
        <v>Female</v>
      </c>
      <c r="R248" s="7">
        <f>VLOOKUP(A248,'New Data'!A:E,3,FALSE)</f>
        <v>49</v>
      </c>
      <c r="S248" s="7" t="str">
        <f>VLOOKUP(A248,'New Data'!A:E,4,FALSE)</f>
        <v>Alaska</v>
      </c>
      <c r="T248" s="9">
        <f>VLOOKUP(A248,'New Data'!A:E,5,FALSE)</f>
        <v>45092</v>
      </c>
      <c r="U248" s="10">
        <f t="shared" si="4"/>
        <v>589.1548187</v>
      </c>
      <c r="V248" s="11">
        <f t="shared" si="5"/>
        <v>0.004502476362</v>
      </c>
      <c r="W248" s="12">
        <f t="shared" si="6"/>
        <v>25.24949223</v>
      </c>
      <c r="X248" s="10">
        <f t="shared" si="7"/>
        <v>113.6852419</v>
      </c>
      <c r="Y248" s="11">
        <f t="shared" si="8"/>
        <v>0.04285714286</v>
      </c>
    </row>
    <row r="249">
      <c r="A249" s="7" t="str">
        <f t="shared" si="1"/>
        <v>XYOJW6022K</v>
      </c>
      <c r="B249" s="2" t="s">
        <v>1630</v>
      </c>
      <c r="C249" s="2" t="s">
        <v>1631</v>
      </c>
      <c r="D249" s="7" t="str">
        <f t="shared" si="2"/>
        <v>300x50 </v>
      </c>
      <c r="E249" s="7">
        <f t="shared" si="3"/>
        <v>15000</v>
      </c>
      <c r="F249" s="2" t="s">
        <v>1632</v>
      </c>
      <c r="G249" s="2" t="s">
        <v>66</v>
      </c>
      <c r="H249" s="8" t="s">
        <v>1568</v>
      </c>
      <c r="I249" s="2" t="s">
        <v>48</v>
      </c>
      <c r="J249" s="2" t="s">
        <v>31</v>
      </c>
      <c r="K249" s="2">
        <v>115412.0</v>
      </c>
      <c r="L249" s="2">
        <v>490.0</v>
      </c>
      <c r="M249" s="2">
        <v>71564.0</v>
      </c>
      <c r="N249" s="2">
        <v>81785.0</v>
      </c>
      <c r="O249" s="2">
        <v>21.0</v>
      </c>
      <c r="P249" s="3">
        <v>6861.53638</v>
      </c>
      <c r="Q249" s="7" t="str">
        <f>VLOOKUP(A249,'New Data'!A:E,2,FALSE)</f>
        <v>Female</v>
      </c>
      <c r="R249" s="7">
        <f>VLOOKUP(A249,'New Data'!A:E,3,FALSE)</f>
        <v>43</v>
      </c>
      <c r="S249" s="7" t="str">
        <f>VLOOKUP(A249,'New Data'!A:E,4,FALSE)</f>
        <v>Ohio</v>
      </c>
      <c r="T249" s="9">
        <f>VLOOKUP(A249,'New Data'!A:E,5,FALSE)</f>
        <v>45144</v>
      </c>
      <c r="U249" s="10">
        <f t="shared" si="4"/>
        <v>326.7398276</v>
      </c>
      <c r="V249" s="11">
        <f t="shared" si="5"/>
        <v>0.00424565903</v>
      </c>
      <c r="W249" s="12">
        <f t="shared" si="6"/>
        <v>14.00313547</v>
      </c>
      <c r="X249" s="10">
        <f t="shared" si="7"/>
        <v>59.45253856</v>
      </c>
      <c r="Y249" s="11">
        <f t="shared" si="8"/>
        <v>0.04285714286</v>
      </c>
    </row>
    <row r="250">
      <c r="A250" s="7" t="str">
        <f t="shared" si="1"/>
        <v>KWTTE8102B</v>
      </c>
      <c r="B250" s="2" t="s">
        <v>1633</v>
      </c>
      <c r="C250" s="2" t="s">
        <v>1634</v>
      </c>
      <c r="D250" s="7" t="str">
        <f t="shared" si="2"/>
        <v>300x250 </v>
      </c>
      <c r="E250" s="7">
        <f t="shared" si="3"/>
        <v>75000</v>
      </c>
      <c r="F250" s="2" t="s">
        <v>1635</v>
      </c>
      <c r="G250" s="2" t="s">
        <v>28</v>
      </c>
      <c r="H250" s="8" t="s">
        <v>114</v>
      </c>
      <c r="I250" s="2" t="s">
        <v>89</v>
      </c>
      <c r="J250" s="2" t="s">
        <v>31</v>
      </c>
      <c r="K250" s="2">
        <v>69928.0</v>
      </c>
      <c r="L250" s="2">
        <v>210.0</v>
      </c>
      <c r="M250" s="2">
        <v>30196.0</v>
      </c>
      <c r="N250" s="2">
        <v>62327.0</v>
      </c>
      <c r="O250" s="2">
        <v>9.0</v>
      </c>
      <c r="P250" s="3">
        <v>6318.413085</v>
      </c>
      <c r="Q250" s="7" t="str">
        <f>VLOOKUP(A250,'New Data'!A:E,2,FALSE)</f>
        <v>Female</v>
      </c>
      <c r="R250" s="7">
        <f>VLOOKUP(A250,'New Data'!A:E,3,FALSE)</f>
        <v>22</v>
      </c>
      <c r="S250" s="7" t="str">
        <f>VLOOKUP(A250,'New Data'!A:E,4,FALSE)</f>
        <v>Rhode Island</v>
      </c>
      <c r="T250" s="9">
        <f>VLOOKUP(A250,'New Data'!A:E,5,FALSE)</f>
        <v>45227</v>
      </c>
      <c r="U250" s="10">
        <f t="shared" si="4"/>
        <v>702.0458983</v>
      </c>
      <c r="V250" s="11">
        <f t="shared" si="5"/>
        <v>0.003003088891</v>
      </c>
      <c r="W250" s="12">
        <f t="shared" si="6"/>
        <v>30.08768136</v>
      </c>
      <c r="X250" s="10">
        <f t="shared" si="7"/>
        <v>90.35598165</v>
      </c>
      <c r="Y250" s="11">
        <f t="shared" si="8"/>
        <v>0.04285714286</v>
      </c>
    </row>
    <row r="251">
      <c r="A251" s="7" t="str">
        <f t="shared" si="1"/>
        <v>NQQNL7320T</v>
      </c>
      <c r="B251" s="2" t="s">
        <v>1620</v>
      </c>
      <c r="C251" s="2" t="s">
        <v>1621</v>
      </c>
      <c r="D251" s="7" t="str">
        <f t="shared" si="2"/>
        <v>300x250 </v>
      </c>
      <c r="E251" s="7">
        <f t="shared" si="3"/>
        <v>75000</v>
      </c>
      <c r="F251" s="2" t="s">
        <v>1622</v>
      </c>
      <c r="G251" s="2" t="s">
        <v>28</v>
      </c>
      <c r="H251" s="8" t="s">
        <v>807</v>
      </c>
      <c r="I251" s="2" t="s">
        <v>71</v>
      </c>
      <c r="J251" s="2" t="s">
        <v>31</v>
      </c>
      <c r="K251" s="2">
        <v>11343.0</v>
      </c>
      <c r="L251" s="2">
        <v>69.0</v>
      </c>
      <c r="M251" s="2">
        <v>5900.0</v>
      </c>
      <c r="N251" s="2">
        <v>10175.0</v>
      </c>
      <c r="O251" s="2">
        <v>3.0</v>
      </c>
      <c r="P251" s="3">
        <v>2178.153775</v>
      </c>
      <c r="Q251" s="7" t="str">
        <f>VLOOKUP(A251,'New Data'!A:E,2,FALSE)</f>
        <v>Male</v>
      </c>
      <c r="R251" s="7">
        <f>VLOOKUP(A251,'New Data'!A:E,3,FALSE)</f>
        <v>56</v>
      </c>
      <c r="S251" s="7" t="str">
        <f>VLOOKUP(A251,'New Data'!A:E,4,FALSE)</f>
        <v>Nevada</v>
      </c>
      <c r="T251" s="9">
        <f>VLOOKUP(A251,'New Data'!A:E,5,FALSE)</f>
        <v>44955</v>
      </c>
      <c r="U251" s="10">
        <f t="shared" si="4"/>
        <v>726.0512583</v>
      </c>
      <c r="V251" s="11">
        <f t="shared" si="5"/>
        <v>0.006083046813</v>
      </c>
      <c r="W251" s="12">
        <f t="shared" si="6"/>
        <v>31.56744601</v>
      </c>
      <c r="X251" s="10">
        <f t="shared" si="7"/>
        <v>192.0262519</v>
      </c>
      <c r="Y251" s="11">
        <f t="shared" si="8"/>
        <v>0.04347826087</v>
      </c>
    </row>
    <row r="252">
      <c r="A252" s="7" t="str">
        <f t="shared" si="1"/>
        <v>CCUNM3999A</v>
      </c>
      <c r="B252" s="2" t="s">
        <v>1617</v>
      </c>
      <c r="C252" s="2" t="s">
        <v>1618</v>
      </c>
      <c r="D252" s="7" t="str">
        <f t="shared" si="2"/>
        <v>320x50 </v>
      </c>
      <c r="E252" s="7">
        <f t="shared" si="3"/>
        <v>16000</v>
      </c>
      <c r="F252" s="2" t="s">
        <v>1619</v>
      </c>
      <c r="G252" s="2" t="s">
        <v>28</v>
      </c>
      <c r="H252" s="8" t="s">
        <v>299</v>
      </c>
      <c r="I252" s="2" t="s">
        <v>30</v>
      </c>
      <c r="J252" s="2" t="s">
        <v>31</v>
      </c>
      <c r="K252" s="2">
        <v>92764.0</v>
      </c>
      <c r="L252" s="2">
        <v>320.0</v>
      </c>
      <c r="M252" s="2">
        <v>19625.0</v>
      </c>
      <c r="N252" s="2">
        <v>76531.0</v>
      </c>
      <c r="O252" s="2">
        <v>14.0</v>
      </c>
      <c r="P252" s="3">
        <v>6730.012549</v>
      </c>
      <c r="Q252" s="7" t="str">
        <f>VLOOKUP(A252,'New Data'!A:E,2,FALSE)</f>
        <v>Male</v>
      </c>
      <c r="R252" s="7">
        <f>VLOOKUP(A252,'New Data'!A:E,3,FALSE)</f>
        <v>38</v>
      </c>
      <c r="S252" s="7" t="str">
        <f>VLOOKUP(A252,'New Data'!A:E,4,FALSE)</f>
        <v>Washington</v>
      </c>
      <c r="T252" s="9">
        <f>VLOOKUP(A252,'New Data'!A:E,5,FALSE)</f>
        <v>45377</v>
      </c>
      <c r="U252" s="10">
        <f t="shared" si="4"/>
        <v>480.7151821</v>
      </c>
      <c r="V252" s="11">
        <f t="shared" si="5"/>
        <v>0.003449614074</v>
      </c>
      <c r="W252" s="12">
        <f t="shared" si="6"/>
        <v>21.03128922</v>
      </c>
      <c r="X252" s="10">
        <f t="shared" si="7"/>
        <v>72.54983128</v>
      </c>
      <c r="Y252" s="11">
        <f t="shared" si="8"/>
        <v>0.04375</v>
      </c>
    </row>
    <row r="253">
      <c r="A253" s="7" t="str">
        <f t="shared" si="1"/>
        <v>ARBEB1229T</v>
      </c>
      <c r="B253" s="2" t="s">
        <v>1614</v>
      </c>
      <c r="C253" s="2" t="s">
        <v>1615</v>
      </c>
      <c r="D253" s="7" t="str">
        <f t="shared" si="2"/>
        <v>320x50 </v>
      </c>
      <c r="E253" s="7">
        <f t="shared" si="3"/>
        <v>16000</v>
      </c>
      <c r="F253" s="2" t="s">
        <v>1616</v>
      </c>
      <c r="G253" s="2" t="s">
        <v>36</v>
      </c>
      <c r="H253" s="8" t="s">
        <v>334</v>
      </c>
      <c r="I253" s="2" t="s">
        <v>71</v>
      </c>
      <c r="J253" s="2" t="s">
        <v>31</v>
      </c>
      <c r="K253" s="2">
        <v>96728.0</v>
      </c>
      <c r="L253" s="2">
        <v>341.0</v>
      </c>
      <c r="M253" s="2">
        <v>69700.0</v>
      </c>
      <c r="N253" s="2">
        <v>91910.0</v>
      </c>
      <c r="O253" s="2">
        <v>15.0</v>
      </c>
      <c r="P253" s="3">
        <v>6587.243331</v>
      </c>
      <c r="Q253" s="7" t="str">
        <f>VLOOKUP(A253,'New Data'!A:E,2,FALSE)</f>
        <v>Male</v>
      </c>
      <c r="R253" s="7">
        <f>VLOOKUP(A253,'New Data'!A:E,3,FALSE)</f>
        <v>40</v>
      </c>
      <c r="S253" s="7" t="str">
        <f>VLOOKUP(A253,'New Data'!A:E,4,FALSE)</f>
        <v>Alabama</v>
      </c>
      <c r="T253" s="9">
        <f>VLOOKUP(A253,'New Data'!A:E,5,FALSE)</f>
        <v>45478</v>
      </c>
      <c r="U253" s="10">
        <f t="shared" si="4"/>
        <v>439.1495554</v>
      </c>
      <c r="V253" s="11">
        <f t="shared" si="5"/>
        <v>0.003525349433</v>
      </c>
      <c r="W253" s="12">
        <f t="shared" si="6"/>
        <v>19.31742912</v>
      </c>
      <c r="X253" s="10">
        <f t="shared" si="7"/>
        <v>68.10068782</v>
      </c>
      <c r="Y253" s="11">
        <f t="shared" si="8"/>
        <v>0.04398826979</v>
      </c>
    </row>
    <row r="254">
      <c r="A254" s="7" t="str">
        <f t="shared" si="1"/>
        <v>WVAIV4666J</v>
      </c>
      <c r="B254" s="2" t="s">
        <v>1609</v>
      </c>
      <c r="C254" s="2" t="s">
        <v>1610</v>
      </c>
      <c r="D254" s="7" t="str">
        <f t="shared" si="2"/>
        <v>320x50 </v>
      </c>
      <c r="E254" s="7">
        <f t="shared" si="3"/>
        <v>16000</v>
      </c>
      <c r="F254" s="2" t="s">
        <v>1611</v>
      </c>
      <c r="G254" s="2" t="s">
        <v>36</v>
      </c>
      <c r="H254" s="8" t="s">
        <v>871</v>
      </c>
      <c r="I254" s="2" t="s">
        <v>30</v>
      </c>
      <c r="J254" s="2" t="s">
        <v>31</v>
      </c>
      <c r="K254" s="2">
        <v>68008.0</v>
      </c>
      <c r="L254" s="2">
        <v>204.0</v>
      </c>
      <c r="M254" s="2">
        <v>2996.0</v>
      </c>
      <c r="N254" s="2">
        <v>49686.0</v>
      </c>
      <c r="O254" s="2">
        <v>9.0</v>
      </c>
      <c r="P254" s="3">
        <v>1923.808141</v>
      </c>
      <c r="Q254" s="7" t="str">
        <f>VLOOKUP(A254,'New Data'!A:E,2,FALSE)</f>
        <v>Female</v>
      </c>
      <c r="R254" s="7">
        <f>VLOOKUP(A254,'New Data'!A:E,3,FALSE)</f>
        <v>50</v>
      </c>
      <c r="S254" s="7" t="str">
        <f>VLOOKUP(A254,'New Data'!A:E,4,FALSE)</f>
        <v>Idaho</v>
      </c>
      <c r="T254" s="9">
        <f>VLOOKUP(A254,'New Data'!A:E,5,FALSE)</f>
        <v>45135</v>
      </c>
      <c r="U254" s="10">
        <f t="shared" si="4"/>
        <v>213.7564601</v>
      </c>
      <c r="V254" s="11">
        <f t="shared" si="5"/>
        <v>0.0029996471</v>
      </c>
      <c r="W254" s="12">
        <f t="shared" si="6"/>
        <v>9.430432064</v>
      </c>
      <c r="X254" s="10">
        <f t="shared" si="7"/>
        <v>28.28796819</v>
      </c>
      <c r="Y254" s="11">
        <f t="shared" si="8"/>
        <v>0.04411764706</v>
      </c>
    </row>
    <row r="255">
      <c r="A255" s="7" t="str">
        <f t="shared" si="1"/>
        <v>DVSKS0893I</v>
      </c>
      <c r="B255" s="2" t="s">
        <v>1612</v>
      </c>
      <c r="C255" s="2" t="s">
        <v>1613</v>
      </c>
      <c r="D255" s="7" t="str">
        <f t="shared" si="2"/>
        <v>320x50 </v>
      </c>
      <c r="E255" s="7">
        <f t="shared" si="3"/>
        <v>16000</v>
      </c>
      <c r="F255" s="2" t="s">
        <v>230</v>
      </c>
      <c r="G255" s="2" t="s">
        <v>66</v>
      </c>
      <c r="H255" s="8" t="s">
        <v>1017</v>
      </c>
      <c r="I255" s="2" t="s">
        <v>62</v>
      </c>
      <c r="J255" s="2" t="s">
        <v>31</v>
      </c>
      <c r="K255" s="2">
        <v>90463.0</v>
      </c>
      <c r="L255" s="2">
        <v>204.0</v>
      </c>
      <c r="M255" s="2">
        <v>803.0</v>
      </c>
      <c r="N255" s="2">
        <v>2465.0</v>
      </c>
      <c r="O255" s="2">
        <v>9.0</v>
      </c>
      <c r="P255" s="3">
        <v>6120.602514</v>
      </c>
      <c r="Q255" s="7" t="str">
        <f>VLOOKUP(A255,'New Data'!A:E,2,FALSE)</f>
        <v>Female</v>
      </c>
      <c r="R255" s="7">
        <f>VLOOKUP(A255,'New Data'!A:E,3,FALSE)</f>
        <v>31</v>
      </c>
      <c r="S255" s="7" t="str">
        <f>VLOOKUP(A255,'New Data'!A:E,4,FALSE)</f>
        <v>Maine</v>
      </c>
      <c r="T255" s="9">
        <f>VLOOKUP(A255,'New Data'!A:E,5,FALSE)</f>
        <v>45109</v>
      </c>
      <c r="U255" s="10">
        <f t="shared" si="4"/>
        <v>680.066946</v>
      </c>
      <c r="V255" s="11">
        <f t="shared" si="5"/>
        <v>0.002255065607</v>
      </c>
      <c r="W255" s="12">
        <f t="shared" si="6"/>
        <v>30.0029535</v>
      </c>
      <c r="X255" s="10">
        <f t="shared" si="7"/>
        <v>67.65862854</v>
      </c>
      <c r="Y255" s="11">
        <f t="shared" si="8"/>
        <v>0.04411764706</v>
      </c>
    </row>
    <row r="256">
      <c r="A256" s="7" t="str">
        <f t="shared" si="1"/>
        <v>FPSKP7757U</v>
      </c>
      <c r="B256" s="2" t="s">
        <v>1607</v>
      </c>
      <c r="C256" s="2" t="s">
        <v>1608</v>
      </c>
      <c r="D256" s="7" t="str">
        <f t="shared" si="2"/>
        <v>320x50 </v>
      </c>
      <c r="E256" s="7">
        <f t="shared" si="3"/>
        <v>16000</v>
      </c>
      <c r="F256" s="2" t="s">
        <v>1580</v>
      </c>
      <c r="G256" s="2" t="s">
        <v>36</v>
      </c>
      <c r="H256" s="8" t="s">
        <v>275</v>
      </c>
      <c r="I256" s="2" t="s">
        <v>62</v>
      </c>
      <c r="J256" s="2" t="s">
        <v>31</v>
      </c>
      <c r="K256" s="2">
        <v>23965.0</v>
      </c>
      <c r="L256" s="2">
        <v>270.0</v>
      </c>
      <c r="M256" s="2">
        <v>13608.0</v>
      </c>
      <c r="N256" s="2">
        <v>21704.0</v>
      </c>
      <c r="O256" s="2">
        <v>12.0</v>
      </c>
      <c r="P256" s="3">
        <v>5706.864417</v>
      </c>
      <c r="Q256" s="7" t="str">
        <f>VLOOKUP(A256,'New Data'!A:E,2,FALSE)</f>
        <v>Male</v>
      </c>
      <c r="R256" s="7">
        <f>VLOOKUP(A256,'New Data'!A:E,3,FALSE)</f>
        <v>19</v>
      </c>
      <c r="S256" s="7" t="str">
        <f>VLOOKUP(A256,'New Data'!A:E,4,FALSE)</f>
        <v>Nevada</v>
      </c>
      <c r="T256" s="9">
        <f>VLOOKUP(A256,'New Data'!A:E,5,FALSE)</f>
        <v>45102</v>
      </c>
      <c r="U256" s="10">
        <f t="shared" si="4"/>
        <v>475.5720348</v>
      </c>
      <c r="V256" s="11">
        <f t="shared" si="5"/>
        <v>0.01126643021</v>
      </c>
      <c r="W256" s="12">
        <f t="shared" si="6"/>
        <v>21.13653488</v>
      </c>
      <c r="X256" s="10">
        <f t="shared" si="7"/>
        <v>238.1332951</v>
      </c>
      <c r="Y256" s="11">
        <f t="shared" si="8"/>
        <v>0.04444444444</v>
      </c>
    </row>
    <row r="257">
      <c r="A257" s="7" t="str">
        <f t="shared" si="1"/>
        <v>ONZEO0121L</v>
      </c>
      <c r="B257" s="2" t="s">
        <v>1604</v>
      </c>
      <c r="C257" s="2" t="s">
        <v>1605</v>
      </c>
      <c r="D257" s="7" t="str">
        <f t="shared" si="2"/>
        <v>320x50 </v>
      </c>
      <c r="E257" s="7">
        <f t="shared" si="3"/>
        <v>16000</v>
      </c>
      <c r="F257" s="2" t="s">
        <v>1606</v>
      </c>
      <c r="G257" s="2" t="s">
        <v>66</v>
      </c>
      <c r="H257" s="8" t="s">
        <v>583</v>
      </c>
      <c r="I257" s="2" t="s">
        <v>212</v>
      </c>
      <c r="J257" s="2" t="s">
        <v>31</v>
      </c>
      <c r="K257" s="2">
        <v>21482.0</v>
      </c>
      <c r="L257" s="2">
        <v>67.0</v>
      </c>
      <c r="M257" s="2">
        <v>10473.0</v>
      </c>
      <c r="N257" s="2">
        <v>19679.0</v>
      </c>
      <c r="O257" s="2">
        <v>3.0</v>
      </c>
      <c r="P257" s="3">
        <v>3563.098841</v>
      </c>
      <c r="Q257" s="7" t="str">
        <f>VLOOKUP(A257,'New Data'!A:E,2,FALSE)</f>
        <v>Male</v>
      </c>
      <c r="R257" s="7">
        <f>VLOOKUP(A257,'New Data'!A:E,3,FALSE)</f>
        <v>24</v>
      </c>
      <c r="S257" s="7" t="str">
        <f>VLOOKUP(A257,'New Data'!A:E,4,FALSE)</f>
        <v>Alabama</v>
      </c>
      <c r="T257" s="9">
        <f>VLOOKUP(A257,'New Data'!A:E,5,FALSE)</f>
        <v>45478</v>
      </c>
      <c r="U257" s="10">
        <f t="shared" si="4"/>
        <v>1187.699614</v>
      </c>
      <c r="V257" s="11">
        <f t="shared" si="5"/>
        <v>0.003118890234</v>
      </c>
      <c r="W257" s="12">
        <f t="shared" si="6"/>
        <v>53.18057972</v>
      </c>
      <c r="X257" s="10">
        <f t="shared" si="7"/>
        <v>165.8643907</v>
      </c>
      <c r="Y257" s="11">
        <f t="shared" si="8"/>
        <v>0.0447761194</v>
      </c>
    </row>
    <row r="258">
      <c r="A258" s="7" t="str">
        <f t="shared" si="1"/>
        <v>GNJHQ6615U</v>
      </c>
      <c r="B258" s="2" t="s">
        <v>1601</v>
      </c>
      <c r="C258" s="2" t="s">
        <v>1602</v>
      </c>
      <c r="D258" s="7" t="str">
        <f t="shared" si="2"/>
        <v>320x50 </v>
      </c>
      <c r="E258" s="7">
        <f t="shared" si="3"/>
        <v>16000</v>
      </c>
      <c r="F258" s="2" t="s">
        <v>1603</v>
      </c>
      <c r="G258" s="2" t="s">
        <v>36</v>
      </c>
      <c r="H258" s="8" t="s">
        <v>165</v>
      </c>
      <c r="I258" s="2" t="s">
        <v>48</v>
      </c>
      <c r="J258" s="2" t="s">
        <v>31</v>
      </c>
      <c r="K258" s="2">
        <v>63794.0</v>
      </c>
      <c r="L258" s="2">
        <v>200.0</v>
      </c>
      <c r="M258" s="2">
        <v>46557.0</v>
      </c>
      <c r="N258" s="2">
        <v>60868.0</v>
      </c>
      <c r="O258" s="2">
        <v>9.0</v>
      </c>
      <c r="P258" s="3">
        <v>6832.940067</v>
      </c>
      <c r="Q258" s="7" t="str">
        <f>VLOOKUP(A258,'New Data'!A:E,2,FALSE)</f>
        <v>Female</v>
      </c>
      <c r="R258" s="7">
        <f>VLOOKUP(A258,'New Data'!A:E,3,FALSE)</f>
        <v>23</v>
      </c>
      <c r="S258" s="7" t="str">
        <f>VLOOKUP(A258,'New Data'!A:E,4,FALSE)</f>
        <v>Vermont</v>
      </c>
      <c r="T258" s="9">
        <f>VLOOKUP(A258,'New Data'!A:E,5,FALSE)</f>
        <v>45327</v>
      </c>
      <c r="U258" s="10">
        <f t="shared" si="4"/>
        <v>759.215563</v>
      </c>
      <c r="V258" s="11">
        <f t="shared" si="5"/>
        <v>0.003135091074</v>
      </c>
      <c r="W258" s="12">
        <f t="shared" si="6"/>
        <v>34.16470034</v>
      </c>
      <c r="X258" s="10">
        <f t="shared" si="7"/>
        <v>107.1094471</v>
      </c>
      <c r="Y258" s="11">
        <f t="shared" si="8"/>
        <v>0.045</v>
      </c>
    </row>
    <row r="259">
      <c r="A259" s="7" t="str">
        <f t="shared" si="1"/>
        <v>HQWSA5089H</v>
      </c>
      <c r="B259" s="2" t="s">
        <v>1598</v>
      </c>
      <c r="C259" s="2" t="s">
        <v>1599</v>
      </c>
      <c r="D259" s="7" t="str">
        <f t="shared" si="2"/>
        <v>300x250 </v>
      </c>
      <c r="E259" s="7">
        <f t="shared" si="3"/>
        <v>75000</v>
      </c>
      <c r="F259" s="2" t="s">
        <v>1600</v>
      </c>
      <c r="G259" s="2" t="s">
        <v>41</v>
      </c>
      <c r="H259" s="8" t="s">
        <v>689</v>
      </c>
      <c r="I259" s="2" t="s">
        <v>30</v>
      </c>
      <c r="J259" s="2" t="s">
        <v>31</v>
      </c>
      <c r="K259" s="2">
        <v>75531.0</v>
      </c>
      <c r="L259" s="2">
        <v>200.0</v>
      </c>
      <c r="M259" s="2">
        <v>63816.0</v>
      </c>
      <c r="N259" s="2">
        <v>70011.0</v>
      </c>
      <c r="O259" s="2">
        <v>9.0</v>
      </c>
      <c r="P259" s="3">
        <v>7261.86504</v>
      </c>
      <c r="Q259" s="7" t="str">
        <f>VLOOKUP(A259,'New Data'!A:E,2,FALSE)</f>
        <v>Male</v>
      </c>
      <c r="R259" s="7">
        <f>VLOOKUP(A259,'New Data'!A:E,3,FALSE)</f>
        <v>50</v>
      </c>
      <c r="S259" s="7" t="str">
        <f>VLOOKUP(A259,'New Data'!A:E,4,FALSE)</f>
        <v>Arizona</v>
      </c>
      <c r="T259" s="9">
        <f>VLOOKUP(A259,'New Data'!A:E,5,FALSE)</f>
        <v>45098</v>
      </c>
      <c r="U259" s="10">
        <f t="shared" si="4"/>
        <v>806.8738933</v>
      </c>
      <c r="V259" s="11">
        <f t="shared" si="5"/>
        <v>0.002647919397</v>
      </c>
      <c r="W259" s="12">
        <f t="shared" si="6"/>
        <v>36.3093252</v>
      </c>
      <c r="X259" s="10">
        <f t="shared" si="7"/>
        <v>96.1441665</v>
      </c>
      <c r="Y259" s="11">
        <f t="shared" si="8"/>
        <v>0.045</v>
      </c>
    </row>
    <row r="260">
      <c r="A260" s="7" t="str">
        <f t="shared" si="1"/>
        <v>ALQHY3719W</v>
      </c>
      <c r="B260" s="2" t="s">
        <v>1595</v>
      </c>
      <c r="C260" s="2" t="s">
        <v>1596</v>
      </c>
      <c r="D260" s="7" t="str">
        <f t="shared" si="2"/>
        <v>300x250 </v>
      </c>
      <c r="E260" s="7">
        <f t="shared" si="3"/>
        <v>75000</v>
      </c>
      <c r="F260" s="2" t="s">
        <v>1597</v>
      </c>
      <c r="G260" s="2" t="s">
        <v>36</v>
      </c>
      <c r="H260" s="8" t="s">
        <v>653</v>
      </c>
      <c r="I260" s="2" t="s">
        <v>48</v>
      </c>
      <c r="J260" s="2" t="s">
        <v>43</v>
      </c>
      <c r="K260" s="2">
        <v>120902.0</v>
      </c>
      <c r="L260" s="2">
        <v>333.0</v>
      </c>
      <c r="M260" s="2">
        <v>9964.0</v>
      </c>
      <c r="N260" s="2">
        <v>70015.0</v>
      </c>
      <c r="O260" s="2">
        <v>15.0</v>
      </c>
      <c r="P260" s="3">
        <v>4669.013669</v>
      </c>
      <c r="Q260" s="7" t="str">
        <f>VLOOKUP(A260,'New Data'!A:E,2,FALSE)</f>
        <v>Male</v>
      </c>
      <c r="R260" s="7">
        <f>VLOOKUP(A260,'New Data'!A:E,3,FALSE)</f>
        <v>45</v>
      </c>
      <c r="S260" s="7" t="str">
        <f>VLOOKUP(A260,'New Data'!A:E,4,FALSE)</f>
        <v>North Carolina</v>
      </c>
      <c r="T260" s="9">
        <f>VLOOKUP(A260,'New Data'!A:E,5,FALSE)</f>
        <v>45035</v>
      </c>
      <c r="U260" s="10">
        <f t="shared" si="4"/>
        <v>311.2675779</v>
      </c>
      <c r="V260" s="11">
        <f t="shared" si="5"/>
        <v>0.002754296869</v>
      </c>
      <c r="W260" s="12">
        <f t="shared" si="6"/>
        <v>14.02106207</v>
      </c>
      <c r="X260" s="10">
        <f t="shared" si="7"/>
        <v>38.61816735</v>
      </c>
      <c r="Y260" s="11">
        <f t="shared" si="8"/>
        <v>0.04504504505</v>
      </c>
    </row>
    <row r="261">
      <c r="A261" s="7" t="str">
        <f t="shared" si="1"/>
        <v>OBTHQ1814N</v>
      </c>
      <c r="B261" s="2" t="s">
        <v>1592</v>
      </c>
      <c r="C261" s="2" t="s">
        <v>1593</v>
      </c>
      <c r="D261" s="7" t="str">
        <f t="shared" si="2"/>
        <v>320x50 </v>
      </c>
      <c r="E261" s="7">
        <f t="shared" si="3"/>
        <v>16000</v>
      </c>
      <c r="F261" s="2" t="s">
        <v>1594</v>
      </c>
      <c r="G261" s="2" t="s">
        <v>36</v>
      </c>
      <c r="H261" s="8" t="s">
        <v>1329</v>
      </c>
      <c r="I261" s="2" t="s">
        <v>30</v>
      </c>
      <c r="J261" s="2" t="s">
        <v>31</v>
      </c>
      <c r="K261" s="2">
        <v>80408.0</v>
      </c>
      <c r="L261" s="2">
        <v>199.0</v>
      </c>
      <c r="M261" s="2">
        <v>13127.0</v>
      </c>
      <c r="N261" s="2">
        <v>67027.0</v>
      </c>
      <c r="O261" s="2">
        <v>9.0</v>
      </c>
      <c r="P261" s="3">
        <v>1788.111618</v>
      </c>
      <c r="Q261" s="7" t="str">
        <f>VLOOKUP(A261,'New Data'!A:E,2,FALSE)</f>
        <v>Female</v>
      </c>
      <c r="R261" s="7">
        <f>VLOOKUP(A261,'New Data'!A:E,3,FALSE)</f>
        <v>35</v>
      </c>
      <c r="S261" s="7" t="str">
        <f>VLOOKUP(A261,'New Data'!A:E,4,FALSE)</f>
        <v>Wisconsin</v>
      </c>
      <c r="T261" s="9">
        <f>VLOOKUP(A261,'New Data'!A:E,5,FALSE)</f>
        <v>45135</v>
      </c>
      <c r="U261" s="10">
        <f t="shared" si="4"/>
        <v>198.6790687</v>
      </c>
      <c r="V261" s="11">
        <f t="shared" si="5"/>
        <v>0.002474878122</v>
      </c>
      <c r="W261" s="12">
        <f t="shared" si="6"/>
        <v>8.985485518</v>
      </c>
      <c r="X261" s="10">
        <f t="shared" si="7"/>
        <v>22.23798152</v>
      </c>
      <c r="Y261" s="11">
        <f t="shared" si="8"/>
        <v>0.04522613065</v>
      </c>
    </row>
    <row r="262">
      <c r="A262" s="7" t="str">
        <f t="shared" si="1"/>
        <v>RUXTH5361L</v>
      </c>
      <c r="B262" s="2" t="s">
        <v>1574</v>
      </c>
      <c r="C262" s="2" t="s">
        <v>1575</v>
      </c>
      <c r="D262" s="7" t="str">
        <f t="shared" si="2"/>
        <v>300x250 </v>
      </c>
      <c r="E262" s="7">
        <f t="shared" si="3"/>
        <v>75000</v>
      </c>
      <c r="F262" s="2" t="s">
        <v>1576</v>
      </c>
      <c r="G262" s="2" t="s">
        <v>41</v>
      </c>
      <c r="H262" s="8" t="s">
        <v>1577</v>
      </c>
      <c r="I262" s="2" t="s">
        <v>786</v>
      </c>
      <c r="J262" s="2" t="s">
        <v>43</v>
      </c>
      <c r="K262" s="2">
        <v>11668.0</v>
      </c>
      <c r="L262" s="2">
        <v>110.0</v>
      </c>
      <c r="M262" s="2">
        <v>7860.0</v>
      </c>
      <c r="N262" s="2">
        <v>11009.0</v>
      </c>
      <c r="O262" s="2">
        <v>5.0</v>
      </c>
      <c r="P262" s="3">
        <v>2653.981579</v>
      </c>
      <c r="Q262" s="7" t="str">
        <f>VLOOKUP(A262,'New Data'!A:E,2,FALSE)</f>
        <v>Male</v>
      </c>
      <c r="R262" s="7">
        <f>VLOOKUP(A262,'New Data'!A:E,3,FALSE)</f>
        <v>49</v>
      </c>
      <c r="S262" s="7" t="str">
        <f>VLOOKUP(A262,'New Data'!A:E,4,FALSE)</f>
        <v>Georgia</v>
      </c>
      <c r="T262" s="9">
        <f>VLOOKUP(A262,'New Data'!A:E,5,FALSE)</f>
        <v>44949</v>
      </c>
      <c r="U262" s="10">
        <f t="shared" si="4"/>
        <v>530.7963158</v>
      </c>
      <c r="V262" s="11">
        <f t="shared" si="5"/>
        <v>0.009427494001</v>
      </c>
      <c r="W262" s="12">
        <f t="shared" si="6"/>
        <v>24.12710526</v>
      </c>
      <c r="X262" s="10">
        <f t="shared" si="7"/>
        <v>227.4581401</v>
      </c>
      <c r="Y262" s="11">
        <f t="shared" si="8"/>
        <v>0.04545454545</v>
      </c>
    </row>
    <row r="263">
      <c r="A263" s="7" t="str">
        <f t="shared" si="1"/>
        <v>IXGTG8836K</v>
      </c>
      <c r="B263" s="2" t="s">
        <v>1581</v>
      </c>
      <c r="C263" s="2" t="s">
        <v>1582</v>
      </c>
      <c r="D263" s="7" t="str">
        <f t="shared" si="2"/>
        <v>300x250 </v>
      </c>
      <c r="E263" s="7">
        <f t="shared" si="3"/>
        <v>75000</v>
      </c>
      <c r="F263" s="2" t="s">
        <v>1567</v>
      </c>
      <c r="G263" s="2" t="s">
        <v>28</v>
      </c>
      <c r="H263" s="8" t="s">
        <v>1583</v>
      </c>
      <c r="I263" s="2" t="s">
        <v>48</v>
      </c>
      <c r="J263" s="2" t="s">
        <v>31</v>
      </c>
      <c r="K263" s="2">
        <v>11681.0</v>
      </c>
      <c r="L263" s="2">
        <v>88.0</v>
      </c>
      <c r="M263" s="2">
        <v>4713.0</v>
      </c>
      <c r="N263" s="2">
        <v>8230.0</v>
      </c>
      <c r="O263" s="2">
        <v>4.0</v>
      </c>
      <c r="P263" s="3">
        <v>5216.648879</v>
      </c>
      <c r="Q263" s="7" t="str">
        <f>VLOOKUP(A263,'New Data'!A:E,2,FALSE)</f>
        <v>Male</v>
      </c>
      <c r="R263" s="7">
        <f>VLOOKUP(A263,'New Data'!A:E,3,FALSE)</f>
        <v>24</v>
      </c>
      <c r="S263" s="7" t="str">
        <f>VLOOKUP(A263,'New Data'!A:E,4,FALSE)</f>
        <v>New Jersey</v>
      </c>
      <c r="T263" s="9">
        <f>VLOOKUP(A263,'New Data'!A:E,5,FALSE)</f>
        <v>45065</v>
      </c>
      <c r="U263" s="10">
        <f t="shared" si="4"/>
        <v>1304.16222</v>
      </c>
      <c r="V263" s="11">
        <f t="shared" si="5"/>
        <v>0.007533601575</v>
      </c>
      <c r="W263" s="12">
        <f t="shared" si="6"/>
        <v>59.2801009</v>
      </c>
      <c r="X263" s="10">
        <f t="shared" si="7"/>
        <v>446.5926615</v>
      </c>
      <c r="Y263" s="11">
        <f t="shared" si="8"/>
        <v>0.04545454545</v>
      </c>
    </row>
    <row r="264">
      <c r="A264" s="7" t="str">
        <f t="shared" si="1"/>
        <v>VPWSU8183E</v>
      </c>
      <c r="B264" s="2" t="s">
        <v>1571</v>
      </c>
      <c r="C264" s="2" t="s">
        <v>1572</v>
      </c>
      <c r="D264" s="7" t="str">
        <f t="shared" si="2"/>
        <v>300x250 </v>
      </c>
      <c r="E264" s="7">
        <f t="shared" si="3"/>
        <v>75000</v>
      </c>
      <c r="F264" s="2" t="s">
        <v>498</v>
      </c>
      <c r="G264" s="2" t="s">
        <v>41</v>
      </c>
      <c r="H264" s="8" t="s">
        <v>1573</v>
      </c>
      <c r="I264" s="2" t="s">
        <v>30</v>
      </c>
      <c r="J264" s="2" t="s">
        <v>31</v>
      </c>
      <c r="K264" s="2">
        <v>10942.0</v>
      </c>
      <c r="L264" s="2">
        <v>66.0</v>
      </c>
      <c r="M264" s="2">
        <v>4578.0</v>
      </c>
      <c r="N264" s="2">
        <v>9155.0</v>
      </c>
      <c r="O264" s="2">
        <v>3.0</v>
      </c>
      <c r="P264" s="3">
        <v>1595.752624</v>
      </c>
      <c r="Q264" s="7" t="str">
        <f>VLOOKUP(A264,'New Data'!A:E,2,FALSE)</f>
        <v>Female</v>
      </c>
      <c r="R264" s="7">
        <f>VLOOKUP(A264,'New Data'!A:E,3,FALSE)</f>
        <v>34</v>
      </c>
      <c r="S264" s="7" t="str">
        <f>VLOOKUP(A264,'New Data'!A:E,4,FALSE)</f>
        <v>Georgia</v>
      </c>
      <c r="T264" s="9">
        <f>VLOOKUP(A264,'New Data'!A:E,5,FALSE)</f>
        <v>45415</v>
      </c>
      <c r="U264" s="10">
        <f t="shared" si="4"/>
        <v>531.9175413</v>
      </c>
      <c r="V264" s="11">
        <f t="shared" si="5"/>
        <v>0.006031804058</v>
      </c>
      <c r="W264" s="12">
        <f t="shared" si="6"/>
        <v>24.17807006</v>
      </c>
      <c r="X264" s="10">
        <f t="shared" si="7"/>
        <v>145.8373811</v>
      </c>
      <c r="Y264" s="11">
        <f t="shared" si="8"/>
        <v>0.04545454545</v>
      </c>
    </row>
    <row r="265">
      <c r="A265" s="7" t="str">
        <f t="shared" si="1"/>
        <v>JOJKS6529M</v>
      </c>
      <c r="B265" s="2" t="s">
        <v>1584</v>
      </c>
      <c r="C265" s="2" t="s">
        <v>1585</v>
      </c>
      <c r="D265" s="7" t="str">
        <f t="shared" si="2"/>
        <v>320x50 </v>
      </c>
      <c r="E265" s="7">
        <f t="shared" si="3"/>
        <v>16000</v>
      </c>
      <c r="F265" s="2" t="s">
        <v>490</v>
      </c>
      <c r="G265" s="2" t="s">
        <v>66</v>
      </c>
      <c r="H265" s="8" t="s">
        <v>1586</v>
      </c>
      <c r="I265" s="2" t="s">
        <v>80</v>
      </c>
      <c r="J265" s="2" t="s">
        <v>31</v>
      </c>
      <c r="K265" s="2">
        <v>13655.0</v>
      </c>
      <c r="L265" s="2">
        <v>66.0</v>
      </c>
      <c r="M265" s="2">
        <v>9519.0</v>
      </c>
      <c r="N265" s="2">
        <v>13041.0</v>
      </c>
      <c r="O265" s="2">
        <v>3.0</v>
      </c>
      <c r="P265" s="3">
        <v>1475.245119</v>
      </c>
      <c r="Q265" s="7" t="str">
        <f>VLOOKUP(A265,'New Data'!A:E,2,FALSE)</f>
        <v>Male</v>
      </c>
      <c r="R265" s="7">
        <f>VLOOKUP(A265,'New Data'!A:E,3,FALSE)</f>
        <v>64</v>
      </c>
      <c r="S265" s="7" t="str">
        <f>VLOOKUP(A265,'New Data'!A:E,4,FALSE)</f>
        <v>North Carolina</v>
      </c>
      <c r="T265" s="9">
        <f>VLOOKUP(A265,'New Data'!A:E,5,FALSE)</f>
        <v>44942</v>
      </c>
      <c r="U265" s="10">
        <f t="shared" si="4"/>
        <v>491.748373</v>
      </c>
      <c r="V265" s="11">
        <f t="shared" si="5"/>
        <v>0.004833394361</v>
      </c>
      <c r="W265" s="12">
        <f t="shared" si="6"/>
        <v>22.35219877</v>
      </c>
      <c r="X265" s="10">
        <f t="shared" si="7"/>
        <v>108.0369915</v>
      </c>
      <c r="Y265" s="11">
        <f t="shared" si="8"/>
        <v>0.04545454545</v>
      </c>
    </row>
    <row r="266">
      <c r="A266" s="7" t="str">
        <f t="shared" si="1"/>
        <v>FPSKP7757U</v>
      </c>
      <c r="B266" s="2" t="s">
        <v>1578</v>
      </c>
      <c r="C266" s="2" t="s">
        <v>1579</v>
      </c>
      <c r="D266" s="7" t="str">
        <f t="shared" si="2"/>
        <v>320x50 </v>
      </c>
      <c r="E266" s="7">
        <f t="shared" si="3"/>
        <v>16000</v>
      </c>
      <c r="F266" s="2" t="s">
        <v>1580</v>
      </c>
      <c r="G266" s="2" t="s">
        <v>36</v>
      </c>
      <c r="H266" s="8" t="s">
        <v>398</v>
      </c>
      <c r="I266" s="2" t="s">
        <v>62</v>
      </c>
      <c r="J266" s="2" t="s">
        <v>31</v>
      </c>
      <c r="K266" s="2">
        <v>24100.0</v>
      </c>
      <c r="L266" s="2">
        <v>110.0</v>
      </c>
      <c r="M266" s="2">
        <v>11355.0</v>
      </c>
      <c r="N266" s="2">
        <v>21740.0</v>
      </c>
      <c r="O266" s="2">
        <v>5.0</v>
      </c>
      <c r="P266" s="3">
        <v>5912.260975</v>
      </c>
      <c r="Q266" s="7" t="str">
        <f>VLOOKUP(A266,'New Data'!A:E,2,FALSE)</f>
        <v>Male</v>
      </c>
      <c r="R266" s="7">
        <f>VLOOKUP(A266,'New Data'!A:E,3,FALSE)</f>
        <v>19</v>
      </c>
      <c r="S266" s="7" t="str">
        <f>VLOOKUP(A266,'New Data'!A:E,4,FALSE)</f>
        <v>Nevada</v>
      </c>
      <c r="T266" s="9">
        <f>VLOOKUP(A266,'New Data'!A:E,5,FALSE)</f>
        <v>45102</v>
      </c>
      <c r="U266" s="10">
        <f t="shared" si="4"/>
        <v>1182.452195</v>
      </c>
      <c r="V266" s="11">
        <f t="shared" si="5"/>
        <v>0.004564315353</v>
      </c>
      <c r="W266" s="12">
        <f t="shared" si="6"/>
        <v>53.74782705</v>
      </c>
      <c r="X266" s="10">
        <f t="shared" si="7"/>
        <v>245.3220322</v>
      </c>
      <c r="Y266" s="11">
        <f t="shared" si="8"/>
        <v>0.04545454545</v>
      </c>
    </row>
    <row r="267">
      <c r="A267" s="7" t="str">
        <f t="shared" si="1"/>
        <v>QETJS1358H</v>
      </c>
      <c r="B267" s="2" t="s">
        <v>1590</v>
      </c>
      <c r="C267" s="2" t="s">
        <v>1591</v>
      </c>
      <c r="D267" s="7" t="str">
        <f t="shared" si="2"/>
        <v>320x50 </v>
      </c>
      <c r="E267" s="7">
        <f t="shared" si="3"/>
        <v>16000</v>
      </c>
      <c r="F267" s="2" t="s">
        <v>800</v>
      </c>
      <c r="G267" s="2" t="s">
        <v>28</v>
      </c>
      <c r="H267" s="8" t="s">
        <v>709</v>
      </c>
      <c r="I267" s="2" t="s">
        <v>62</v>
      </c>
      <c r="J267" s="2" t="s">
        <v>31</v>
      </c>
      <c r="K267" s="2">
        <v>27032.0</v>
      </c>
      <c r="L267" s="2">
        <v>110.0</v>
      </c>
      <c r="M267" s="2">
        <v>21893.0</v>
      </c>
      <c r="N267" s="2">
        <v>26127.0</v>
      </c>
      <c r="O267" s="2">
        <v>5.0</v>
      </c>
      <c r="P267" s="3">
        <v>5292.896913</v>
      </c>
      <c r="Q267" s="7" t="str">
        <f>VLOOKUP(A267,'New Data'!A:E,2,FALSE)</f>
        <v>Male</v>
      </c>
      <c r="R267" s="7">
        <f>VLOOKUP(A267,'New Data'!A:E,3,FALSE)</f>
        <v>58</v>
      </c>
      <c r="S267" s="7" t="str">
        <f>VLOOKUP(A267,'New Data'!A:E,4,FALSE)</f>
        <v>Washington</v>
      </c>
      <c r="T267" s="9">
        <f>VLOOKUP(A267,'New Data'!A:E,5,FALSE)</f>
        <v>45493</v>
      </c>
      <c r="U267" s="10">
        <f t="shared" si="4"/>
        <v>1058.579383</v>
      </c>
      <c r="V267" s="11">
        <f t="shared" si="5"/>
        <v>0.004069251258</v>
      </c>
      <c r="W267" s="12">
        <f t="shared" si="6"/>
        <v>48.11724466</v>
      </c>
      <c r="X267" s="10">
        <f t="shared" si="7"/>
        <v>195.8011584</v>
      </c>
      <c r="Y267" s="11">
        <f t="shared" si="8"/>
        <v>0.04545454545</v>
      </c>
    </row>
    <row r="268">
      <c r="A268" s="7" t="str">
        <f t="shared" si="1"/>
        <v>GNJHQ6615U</v>
      </c>
      <c r="B268" s="2" t="s">
        <v>1587</v>
      </c>
      <c r="C268" s="2" t="s">
        <v>1588</v>
      </c>
      <c r="D268" s="7" t="str">
        <f t="shared" si="2"/>
        <v>300x250 </v>
      </c>
      <c r="E268" s="7">
        <f t="shared" si="3"/>
        <v>75000</v>
      </c>
      <c r="F268" s="2" t="s">
        <v>1589</v>
      </c>
      <c r="G268" s="2" t="s">
        <v>41</v>
      </c>
      <c r="H268" s="8" t="s">
        <v>114</v>
      </c>
      <c r="I268" s="2" t="s">
        <v>476</v>
      </c>
      <c r="J268" s="2" t="s">
        <v>31</v>
      </c>
      <c r="K268" s="2">
        <v>114267.0</v>
      </c>
      <c r="L268" s="2">
        <v>110.0</v>
      </c>
      <c r="M268" s="2">
        <v>60964.0</v>
      </c>
      <c r="N268" s="2">
        <v>108301.0</v>
      </c>
      <c r="O268" s="2">
        <v>5.0</v>
      </c>
      <c r="P268" s="3">
        <v>2679.154068</v>
      </c>
      <c r="Q268" s="7" t="str">
        <f>VLOOKUP(A268,'New Data'!A:E,2,FALSE)</f>
        <v>Female</v>
      </c>
      <c r="R268" s="7">
        <f>VLOOKUP(A268,'New Data'!A:E,3,FALSE)</f>
        <v>23</v>
      </c>
      <c r="S268" s="7" t="str">
        <f>VLOOKUP(A268,'New Data'!A:E,4,FALSE)</f>
        <v>Vermont</v>
      </c>
      <c r="T268" s="9">
        <f>VLOOKUP(A268,'New Data'!A:E,5,FALSE)</f>
        <v>45327</v>
      </c>
      <c r="U268" s="10">
        <f t="shared" si="4"/>
        <v>535.8308136</v>
      </c>
      <c r="V268" s="11">
        <f t="shared" si="5"/>
        <v>0.0009626576352</v>
      </c>
      <c r="W268" s="12">
        <f t="shared" si="6"/>
        <v>24.35594607</v>
      </c>
      <c r="X268" s="10">
        <f t="shared" si="7"/>
        <v>23.44643745</v>
      </c>
      <c r="Y268" s="11">
        <f t="shared" si="8"/>
        <v>0.04545454545</v>
      </c>
    </row>
    <row r="269">
      <c r="A269" s="7" t="str">
        <f t="shared" si="1"/>
        <v>ZXMCR0435E</v>
      </c>
      <c r="B269" s="2" t="s">
        <v>1569</v>
      </c>
      <c r="C269" s="2" t="s">
        <v>1570</v>
      </c>
      <c r="D269" s="7" t="str">
        <f t="shared" si="2"/>
        <v>320x50 </v>
      </c>
      <c r="E269" s="7">
        <f t="shared" si="3"/>
        <v>16000</v>
      </c>
      <c r="F269" s="2" t="s">
        <v>634</v>
      </c>
      <c r="G269" s="2" t="s">
        <v>66</v>
      </c>
      <c r="H269" s="8" t="s">
        <v>114</v>
      </c>
      <c r="I269" s="2" t="s">
        <v>48</v>
      </c>
      <c r="J269" s="2" t="s">
        <v>31</v>
      </c>
      <c r="K269" s="2">
        <v>64577.0</v>
      </c>
      <c r="L269" s="2">
        <v>240.0</v>
      </c>
      <c r="M269" s="2">
        <v>37732.0</v>
      </c>
      <c r="N269" s="2">
        <v>60357.0</v>
      </c>
      <c r="O269" s="2">
        <v>11.0</v>
      </c>
      <c r="P269" s="3">
        <v>1801.349131</v>
      </c>
      <c r="Q269" s="7" t="str">
        <f>VLOOKUP(A269,'New Data'!A:E,2,FALSE)</f>
        <v>Male</v>
      </c>
      <c r="R269" s="7">
        <f>VLOOKUP(A269,'New Data'!A:E,3,FALSE)</f>
        <v>30</v>
      </c>
      <c r="S269" s="7" t="str">
        <f>VLOOKUP(A269,'New Data'!A:E,4,FALSE)</f>
        <v>Minnesota</v>
      </c>
      <c r="T269" s="9">
        <f>VLOOKUP(A269,'New Data'!A:E,5,FALSE)</f>
        <v>45067</v>
      </c>
      <c r="U269" s="10">
        <f t="shared" si="4"/>
        <v>163.7590119</v>
      </c>
      <c r="V269" s="11">
        <f t="shared" si="5"/>
        <v>0.003716493488</v>
      </c>
      <c r="W269" s="12">
        <f t="shared" si="6"/>
        <v>7.505621379</v>
      </c>
      <c r="X269" s="10">
        <f t="shared" si="7"/>
        <v>27.89459298</v>
      </c>
      <c r="Y269" s="11">
        <f t="shared" si="8"/>
        <v>0.04583333333</v>
      </c>
    </row>
    <row r="270">
      <c r="A270" s="7" t="str">
        <f t="shared" si="1"/>
        <v>IXGTG8836K</v>
      </c>
      <c r="B270" s="2" t="s">
        <v>1565</v>
      </c>
      <c r="C270" s="2" t="s">
        <v>1566</v>
      </c>
      <c r="D270" s="7" t="str">
        <f t="shared" si="2"/>
        <v>300x250 </v>
      </c>
      <c r="E270" s="7">
        <f t="shared" si="3"/>
        <v>75000</v>
      </c>
      <c r="F270" s="2" t="s">
        <v>1567</v>
      </c>
      <c r="G270" s="2" t="s">
        <v>41</v>
      </c>
      <c r="H270" s="8" t="s">
        <v>1568</v>
      </c>
      <c r="I270" s="2" t="s">
        <v>30</v>
      </c>
      <c r="J270" s="2" t="s">
        <v>31</v>
      </c>
      <c r="K270" s="2">
        <v>11375.0</v>
      </c>
      <c r="L270" s="2">
        <v>87.0</v>
      </c>
      <c r="M270" s="2">
        <v>7171.0</v>
      </c>
      <c r="N270" s="2">
        <v>8151.0</v>
      </c>
      <c r="O270" s="2">
        <v>4.0</v>
      </c>
      <c r="P270" s="3">
        <v>1763.784061</v>
      </c>
      <c r="Q270" s="7" t="str">
        <f>VLOOKUP(A270,'New Data'!A:E,2,FALSE)</f>
        <v>Male</v>
      </c>
      <c r="R270" s="7">
        <f>VLOOKUP(A270,'New Data'!A:E,3,FALSE)</f>
        <v>24</v>
      </c>
      <c r="S270" s="7" t="str">
        <f>VLOOKUP(A270,'New Data'!A:E,4,FALSE)</f>
        <v>New Jersey</v>
      </c>
      <c r="T270" s="9">
        <f>VLOOKUP(A270,'New Data'!A:E,5,FALSE)</f>
        <v>45065</v>
      </c>
      <c r="U270" s="10">
        <f t="shared" si="4"/>
        <v>440.9460153</v>
      </c>
      <c r="V270" s="11">
        <f t="shared" si="5"/>
        <v>0.007648351648</v>
      </c>
      <c r="W270" s="12">
        <f t="shared" si="6"/>
        <v>20.27338001</v>
      </c>
      <c r="X270" s="10">
        <f t="shared" si="7"/>
        <v>155.0579394</v>
      </c>
      <c r="Y270" s="11">
        <f t="shared" si="8"/>
        <v>0.04597701149</v>
      </c>
    </row>
    <row r="271">
      <c r="A271" s="7" t="str">
        <f t="shared" si="1"/>
        <v>YWOKG0142J</v>
      </c>
      <c r="B271" s="2" t="s">
        <v>1563</v>
      </c>
      <c r="C271" s="2" t="s">
        <v>1564</v>
      </c>
      <c r="D271" s="7" t="str">
        <f t="shared" si="2"/>
        <v>300x250 </v>
      </c>
      <c r="E271" s="7">
        <f t="shared" si="3"/>
        <v>75000</v>
      </c>
      <c r="F271" s="2" t="s">
        <v>343</v>
      </c>
      <c r="G271" s="2" t="s">
        <v>66</v>
      </c>
      <c r="H271" s="8" t="s">
        <v>918</v>
      </c>
      <c r="I271" s="2" t="s">
        <v>89</v>
      </c>
      <c r="J271" s="2" t="s">
        <v>31</v>
      </c>
      <c r="K271" s="2">
        <v>61227.0</v>
      </c>
      <c r="L271" s="2">
        <v>174.0</v>
      </c>
      <c r="M271" s="2">
        <v>10434.0</v>
      </c>
      <c r="N271" s="2">
        <v>53104.0</v>
      </c>
      <c r="O271" s="2">
        <v>8.0</v>
      </c>
      <c r="P271" s="3">
        <v>1919.553678</v>
      </c>
      <c r="Q271" s="7" t="str">
        <f>VLOOKUP(A271,'New Data'!A:E,2,FALSE)</f>
        <v>Female</v>
      </c>
      <c r="R271" s="7">
        <f>VLOOKUP(A271,'New Data'!A:E,3,FALSE)</f>
        <v>51</v>
      </c>
      <c r="S271" s="7" t="str">
        <f>VLOOKUP(A271,'New Data'!A:E,4,FALSE)</f>
        <v>Mississippi</v>
      </c>
      <c r="T271" s="9">
        <f>VLOOKUP(A271,'New Data'!A:E,5,FALSE)</f>
        <v>45353</v>
      </c>
      <c r="U271" s="10">
        <f t="shared" si="4"/>
        <v>239.9442098</v>
      </c>
      <c r="V271" s="11">
        <f t="shared" si="5"/>
        <v>0.002841883483</v>
      </c>
      <c r="W271" s="12">
        <f t="shared" si="6"/>
        <v>11.03191769</v>
      </c>
      <c r="X271" s="10">
        <f t="shared" si="7"/>
        <v>31.35142467</v>
      </c>
      <c r="Y271" s="11">
        <f t="shared" si="8"/>
        <v>0.04597701149</v>
      </c>
    </row>
    <row r="272">
      <c r="A272" s="7" t="str">
        <f t="shared" si="1"/>
        <v>VSEBV0477I</v>
      </c>
      <c r="B272" s="2" t="s">
        <v>1558</v>
      </c>
      <c r="C272" s="2" t="s">
        <v>1559</v>
      </c>
      <c r="D272" s="7" t="str">
        <f t="shared" si="2"/>
        <v>320x50 </v>
      </c>
      <c r="E272" s="7">
        <f t="shared" si="3"/>
        <v>16000</v>
      </c>
      <c r="F272" s="2" t="s">
        <v>1560</v>
      </c>
      <c r="G272" s="2" t="s">
        <v>28</v>
      </c>
      <c r="H272" s="8" t="s">
        <v>1561</v>
      </c>
      <c r="I272" s="2" t="s">
        <v>1562</v>
      </c>
      <c r="J272" s="2" t="s">
        <v>31</v>
      </c>
      <c r="K272" s="2">
        <v>16956.0</v>
      </c>
      <c r="L272" s="2">
        <v>65.0</v>
      </c>
      <c r="M272" s="2">
        <v>7553.0</v>
      </c>
      <c r="N272" s="2">
        <v>15201.0</v>
      </c>
      <c r="O272" s="2">
        <v>3.0</v>
      </c>
      <c r="P272" s="3">
        <v>1502.680139</v>
      </c>
      <c r="Q272" s="7" t="str">
        <f>VLOOKUP(A272,'New Data'!A:E,2,FALSE)</f>
        <v>Female</v>
      </c>
      <c r="R272" s="7">
        <f>VLOOKUP(A272,'New Data'!A:E,3,FALSE)</f>
        <v>37</v>
      </c>
      <c r="S272" s="7" t="str">
        <f>VLOOKUP(A272,'New Data'!A:E,4,FALSE)</f>
        <v>Delaware</v>
      </c>
      <c r="T272" s="9">
        <f>VLOOKUP(A272,'New Data'!A:E,5,FALSE)</f>
        <v>45213</v>
      </c>
      <c r="U272" s="10">
        <f t="shared" si="4"/>
        <v>500.8933797</v>
      </c>
      <c r="V272" s="11">
        <f t="shared" si="5"/>
        <v>0.003833451286</v>
      </c>
      <c r="W272" s="12">
        <f t="shared" si="6"/>
        <v>23.11815598</v>
      </c>
      <c r="X272" s="10">
        <f t="shared" si="7"/>
        <v>88.62232478</v>
      </c>
      <c r="Y272" s="11">
        <f t="shared" si="8"/>
        <v>0.04615384615</v>
      </c>
    </row>
    <row r="273">
      <c r="A273" s="7" t="str">
        <f t="shared" si="1"/>
        <v>XSOQC3661H</v>
      </c>
      <c r="B273" s="2" t="s">
        <v>1556</v>
      </c>
      <c r="C273" s="2" t="s">
        <v>1557</v>
      </c>
      <c r="D273" s="7" t="str">
        <f t="shared" si="2"/>
        <v>300x250 </v>
      </c>
      <c r="E273" s="7">
        <f t="shared" si="3"/>
        <v>75000</v>
      </c>
      <c r="F273" s="2" t="s">
        <v>302</v>
      </c>
      <c r="G273" s="2" t="s">
        <v>41</v>
      </c>
      <c r="H273" s="8" t="s">
        <v>188</v>
      </c>
      <c r="I273" s="2" t="s">
        <v>48</v>
      </c>
      <c r="J273" s="2" t="s">
        <v>31</v>
      </c>
      <c r="K273" s="2">
        <v>11697.0</v>
      </c>
      <c r="L273" s="2">
        <v>64.0</v>
      </c>
      <c r="M273" s="2">
        <v>6761.0</v>
      </c>
      <c r="N273" s="2">
        <v>10783.0</v>
      </c>
      <c r="O273" s="2">
        <v>3.0</v>
      </c>
      <c r="P273" s="3">
        <v>5218.070231</v>
      </c>
      <c r="Q273" s="7" t="str">
        <f>VLOOKUP(A273,'New Data'!A:E,2,FALSE)</f>
        <v>Female</v>
      </c>
      <c r="R273" s="7">
        <f>VLOOKUP(A273,'New Data'!A:E,3,FALSE)</f>
        <v>61</v>
      </c>
      <c r="S273" s="7" t="str">
        <f>VLOOKUP(A273,'New Data'!A:E,4,FALSE)</f>
        <v>South Dakota</v>
      </c>
      <c r="T273" s="9">
        <f>VLOOKUP(A273,'New Data'!A:E,5,FALSE)</f>
        <v>45355</v>
      </c>
      <c r="U273" s="10">
        <f t="shared" si="4"/>
        <v>1739.356744</v>
      </c>
      <c r="V273" s="11">
        <f t="shared" si="5"/>
        <v>0.005471488416</v>
      </c>
      <c r="W273" s="12">
        <f t="shared" si="6"/>
        <v>81.53234736</v>
      </c>
      <c r="X273" s="10">
        <f t="shared" si="7"/>
        <v>446.1032941</v>
      </c>
      <c r="Y273" s="11">
        <f t="shared" si="8"/>
        <v>0.046875</v>
      </c>
    </row>
    <row r="274">
      <c r="A274" s="7" t="str">
        <f t="shared" si="1"/>
        <v>HWUEF0767X</v>
      </c>
      <c r="B274" s="2" t="s">
        <v>1552</v>
      </c>
      <c r="C274" s="2" t="s">
        <v>1553</v>
      </c>
      <c r="D274" s="7" t="str">
        <f t="shared" si="2"/>
        <v>300x250 </v>
      </c>
      <c r="E274" s="7">
        <f t="shared" si="3"/>
        <v>75000</v>
      </c>
      <c r="F274" s="2" t="s">
        <v>1554</v>
      </c>
      <c r="G274" s="2" t="s">
        <v>41</v>
      </c>
      <c r="H274" s="8" t="s">
        <v>1555</v>
      </c>
      <c r="I274" s="2" t="s">
        <v>30</v>
      </c>
      <c r="J274" s="2" t="s">
        <v>31</v>
      </c>
      <c r="K274" s="2">
        <v>14581.0</v>
      </c>
      <c r="L274" s="2">
        <v>85.0</v>
      </c>
      <c r="M274" s="2">
        <v>6970.0</v>
      </c>
      <c r="N274" s="2">
        <v>8882.0</v>
      </c>
      <c r="O274" s="2">
        <v>4.0</v>
      </c>
      <c r="P274" s="3">
        <v>2636.202124</v>
      </c>
      <c r="Q274" s="7" t="str">
        <f>VLOOKUP(A274,'New Data'!A:E,2,FALSE)</f>
        <v>Male</v>
      </c>
      <c r="R274" s="7">
        <f>VLOOKUP(A274,'New Data'!A:E,3,FALSE)</f>
        <v>24</v>
      </c>
      <c r="S274" s="7" t="str">
        <f>VLOOKUP(A274,'New Data'!A:E,4,FALSE)</f>
        <v>Georgia</v>
      </c>
      <c r="T274" s="9">
        <f>VLOOKUP(A274,'New Data'!A:E,5,FALSE)</f>
        <v>45551</v>
      </c>
      <c r="U274" s="10">
        <f t="shared" si="4"/>
        <v>659.050531</v>
      </c>
      <c r="V274" s="11">
        <f t="shared" si="5"/>
        <v>0.005829504149</v>
      </c>
      <c r="W274" s="12">
        <f t="shared" si="6"/>
        <v>31.01414264</v>
      </c>
      <c r="X274" s="10">
        <f t="shared" si="7"/>
        <v>180.7970732</v>
      </c>
      <c r="Y274" s="11">
        <f t="shared" si="8"/>
        <v>0.04705882353</v>
      </c>
    </row>
    <row r="275">
      <c r="A275" s="7" t="str">
        <f t="shared" si="1"/>
        <v>MDRXP7045D</v>
      </c>
      <c r="B275" s="2" t="s">
        <v>1546</v>
      </c>
      <c r="C275" s="2" t="s">
        <v>1547</v>
      </c>
      <c r="D275" s="7" t="str">
        <f t="shared" si="2"/>
        <v>320x50 </v>
      </c>
      <c r="E275" s="7">
        <f t="shared" si="3"/>
        <v>16000</v>
      </c>
      <c r="F275" s="2" t="s">
        <v>917</v>
      </c>
      <c r="G275" s="2" t="s">
        <v>36</v>
      </c>
      <c r="H275" s="8" t="s">
        <v>1548</v>
      </c>
      <c r="I275" s="2" t="s">
        <v>30</v>
      </c>
      <c r="J275" s="2" t="s">
        <v>31</v>
      </c>
      <c r="K275" s="2">
        <v>13168.0</v>
      </c>
      <c r="L275" s="2">
        <v>84.0</v>
      </c>
      <c r="M275" s="2">
        <v>8527.0</v>
      </c>
      <c r="N275" s="2">
        <v>12625.0</v>
      </c>
      <c r="O275" s="2">
        <v>4.0</v>
      </c>
      <c r="P275" s="3">
        <v>1639.72335</v>
      </c>
      <c r="Q275" s="7" t="str">
        <f>VLOOKUP(A275,'New Data'!A:E,2,FALSE)</f>
        <v>Male</v>
      </c>
      <c r="R275" s="7">
        <f>VLOOKUP(A275,'New Data'!A:E,3,FALSE)</f>
        <v>40</v>
      </c>
      <c r="S275" s="7" t="str">
        <f>VLOOKUP(A275,'New Data'!A:E,4,FALSE)</f>
        <v>Utah</v>
      </c>
      <c r="T275" s="9">
        <f>VLOOKUP(A275,'New Data'!A:E,5,FALSE)</f>
        <v>45092</v>
      </c>
      <c r="U275" s="10">
        <f t="shared" si="4"/>
        <v>409.9308375</v>
      </c>
      <c r="V275" s="11">
        <f t="shared" si="5"/>
        <v>0.006379100851</v>
      </c>
      <c r="W275" s="12">
        <f t="shared" si="6"/>
        <v>19.52051607</v>
      </c>
      <c r="X275" s="10">
        <f t="shared" si="7"/>
        <v>124.5233407</v>
      </c>
      <c r="Y275" s="11">
        <f t="shared" si="8"/>
        <v>0.04761904762</v>
      </c>
    </row>
    <row r="276">
      <c r="A276" s="7" t="str">
        <f t="shared" si="1"/>
        <v>UYILJ6576R</v>
      </c>
      <c r="B276" s="2" t="s">
        <v>1529</v>
      </c>
      <c r="C276" s="2" t="s">
        <v>1530</v>
      </c>
      <c r="D276" s="7" t="str">
        <f t="shared" si="2"/>
        <v>300x250 </v>
      </c>
      <c r="E276" s="7">
        <f t="shared" si="3"/>
        <v>75000</v>
      </c>
      <c r="F276" s="2" t="s">
        <v>1531</v>
      </c>
      <c r="G276" s="2" t="s">
        <v>36</v>
      </c>
      <c r="H276" s="8" t="s">
        <v>114</v>
      </c>
      <c r="I276" s="2" t="s">
        <v>62</v>
      </c>
      <c r="J276" s="2" t="s">
        <v>43</v>
      </c>
      <c r="K276" s="2">
        <v>11269.0</v>
      </c>
      <c r="L276" s="2">
        <v>63.0</v>
      </c>
      <c r="M276" s="2">
        <v>4992.0</v>
      </c>
      <c r="N276" s="2">
        <v>10245.0</v>
      </c>
      <c r="O276" s="2">
        <v>3.0</v>
      </c>
      <c r="P276" s="3">
        <v>1576.38921</v>
      </c>
      <c r="Q276" s="7" t="str">
        <f>VLOOKUP(A276,'New Data'!A:E,2,FALSE)</f>
        <v>Male</v>
      </c>
      <c r="R276" s="7">
        <f>VLOOKUP(A276,'New Data'!A:E,3,FALSE)</f>
        <v>22</v>
      </c>
      <c r="S276" s="7" t="str">
        <f>VLOOKUP(A276,'New Data'!A:E,4,FALSE)</f>
        <v>Alaska</v>
      </c>
      <c r="T276" s="9">
        <f>VLOOKUP(A276,'New Data'!A:E,5,FALSE)</f>
        <v>45354</v>
      </c>
      <c r="U276" s="10">
        <f t="shared" si="4"/>
        <v>525.46307</v>
      </c>
      <c r="V276" s="11">
        <f t="shared" si="5"/>
        <v>0.005590558168</v>
      </c>
      <c r="W276" s="12">
        <f t="shared" si="6"/>
        <v>25.02205095</v>
      </c>
      <c r="X276" s="10">
        <f t="shared" si="7"/>
        <v>139.8872313</v>
      </c>
      <c r="Y276" s="11">
        <f t="shared" si="8"/>
        <v>0.04761904762</v>
      </c>
    </row>
    <row r="277">
      <c r="A277" s="7" t="str">
        <f t="shared" si="1"/>
        <v>TMWLJ3345S</v>
      </c>
      <c r="B277" s="2" t="s">
        <v>1532</v>
      </c>
      <c r="C277" s="2" t="s">
        <v>1533</v>
      </c>
      <c r="D277" s="7" t="str">
        <f t="shared" si="2"/>
        <v>300x250 </v>
      </c>
      <c r="E277" s="7">
        <f t="shared" si="3"/>
        <v>75000</v>
      </c>
      <c r="F277" s="2" t="s">
        <v>1534</v>
      </c>
      <c r="G277" s="2" t="s">
        <v>66</v>
      </c>
      <c r="H277" s="8" t="s">
        <v>1535</v>
      </c>
      <c r="I277" s="2" t="s">
        <v>89</v>
      </c>
      <c r="J277" s="2" t="s">
        <v>31</v>
      </c>
      <c r="K277" s="2">
        <v>15047.0</v>
      </c>
      <c r="L277" s="2">
        <v>84.0</v>
      </c>
      <c r="M277" s="2">
        <v>5653.0</v>
      </c>
      <c r="N277" s="2">
        <v>14459.0</v>
      </c>
      <c r="O277" s="2">
        <v>4.0</v>
      </c>
      <c r="P277" s="3">
        <v>2127.495962</v>
      </c>
      <c r="Q277" s="7" t="str">
        <f>VLOOKUP(A277,'New Data'!A:E,2,FALSE)</f>
        <v>Male</v>
      </c>
      <c r="R277" s="7">
        <f>VLOOKUP(A277,'New Data'!A:E,3,FALSE)</f>
        <v>39</v>
      </c>
      <c r="S277" s="7" t="str">
        <f>VLOOKUP(A277,'New Data'!A:E,4,FALSE)</f>
        <v>Hawaii</v>
      </c>
      <c r="T277" s="9">
        <f>VLOOKUP(A277,'New Data'!A:E,5,FALSE)</f>
        <v>45061</v>
      </c>
      <c r="U277" s="10">
        <f t="shared" si="4"/>
        <v>531.8739905</v>
      </c>
      <c r="V277" s="11">
        <f t="shared" si="5"/>
        <v>0.005582508141</v>
      </c>
      <c r="W277" s="12">
        <f t="shared" si="6"/>
        <v>25.32733288</v>
      </c>
      <c r="X277" s="10">
        <f t="shared" si="7"/>
        <v>141.390042</v>
      </c>
      <c r="Y277" s="11">
        <f t="shared" si="8"/>
        <v>0.04761904762</v>
      </c>
    </row>
    <row r="278">
      <c r="A278" s="7" t="str">
        <f t="shared" si="1"/>
        <v>XSQXY8178A</v>
      </c>
      <c r="B278" s="2" t="s">
        <v>1549</v>
      </c>
      <c r="C278" s="2" t="s">
        <v>1550</v>
      </c>
      <c r="D278" s="7" t="str">
        <f t="shared" si="2"/>
        <v>300x250 </v>
      </c>
      <c r="E278" s="7">
        <f t="shared" si="3"/>
        <v>75000</v>
      </c>
      <c r="F278" s="2" t="s">
        <v>74</v>
      </c>
      <c r="G278" s="2" t="s">
        <v>36</v>
      </c>
      <c r="H278" s="8" t="s">
        <v>1551</v>
      </c>
      <c r="I278" s="2" t="s">
        <v>30</v>
      </c>
      <c r="J278" s="2" t="s">
        <v>31</v>
      </c>
      <c r="K278" s="2">
        <v>14984.0</v>
      </c>
      <c r="L278" s="2">
        <v>63.0</v>
      </c>
      <c r="M278" s="2">
        <v>9614.0</v>
      </c>
      <c r="N278" s="2">
        <v>14086.0</v>
      </c>
      <c r="O278" s="2">
        <v>3.0</v>
      </c>
      <c r="P278" s="3">
        <v>1505.009635</v>
      </c>
      <c r="Q278" s="7" t="str">
        <f>VLOOKUP(A278,'New Data'!A:E,2,FALSE)</f>
        <v>Female</v>
      </c>
      <c r="R278" s="7">
        <f>VLOOKUP(A278,'New Data'!A:E,3,FALSE)</f>
        <v>64</v>
      </c>
      <c r="S278" s="7" t="str">
        <f>VLOOKUP(A278,'New Data'!A:E,4,FALSE)</f>
        <v>Washington</v>
      </c>
      <c r="T278" s="9">
        <f>VLOOKUP(A278,'New Data'!A:E,5,FALSE)</f>
        <v>45560</v>
      </c>
      <c r="U278" s="10">
        <f t="shared" si="4"/>
        <v>501.6698783</v>
      </c>
      <c r="V278" s="11">
        <f t="shared" si="5"/>
        <v>0.004204484784</v>
      </c>
      <c r="W278" s="12">
        <f t="shared" si="6"/>
        <v>23.88904183</v>
      </c>
      <c r="X278" s="10">
        <f t="shared" si="7"/>
        <v>100.4411129</v>
      </c>
      <c r="Y278" s="11">
        <f t="shared" si="8"/>
        <v>0.04761904762</v>
      </c>
    </row>
    <row r="279">
      <c r="A279" s="7" t="str">
        <f t="shared" si="1"/>
        <v>JUAJZ1179L</v>
      </c>
      <c r="B279" s="2" t="s">
        <v>1543</v>
      </c>
      <c r="C279" s="2" t="s">
        <v>1544</v>
      </c>
      <c r="D279" s="7" t="str">
        <f t="shared" si="2"/>
        <v>320x50 </v>
      </c>
      <c r="E279" s="7">
        <f t="shared" si="3"/>
        <v>16000</v>
      </c>
      <c r="F279" s="2" t="s">
        <v>1091</v>
      </c>
      <c r="G279" s="2" t="s">
        <v>36</v>
      </c>
      <c r="H279" s="8" t="s">
        <v>1545</v>
      </c>
      <c r="I279" s="2" t="s">
        <v>212</v>
      </c>
      <c r="J279" s="2" t="s">
        <v>31</v>
      </c>
      <c r="K279" s="2">
        <v>9078.0</v>
      </c>
      <c r="L279" s="2">
        <v>21.0</v>
      </c>
      <c r="M279" s="2">
        <v>4051.0</v>
      </c>
      <c r="N279" s="2">
        <v>6215.0</v>
      </c>
      <c r="O279" s="2">
        <v>1.0</v>
      </c>
      <c r="P279" s="3">
        <v>1700.795736</v>
      </c>
      <c r="Q279" s="7" t="str">
        <f>VLOOKUP(A279,'New Data'!A:E,2,FALSE)</f>
        <v>Male</v>
      </c>
      <c r="R279" s="7">
        <f>VLOOKUP(A279,'New Data'!A:E,3,FALSE)</f>
        <v>56</v>
      </c>
      <c r="S279" s="7" t="str">
        <f>VLOOKUP(A279,'New Data'!A:E,4,FALSE)</f>
        <v>Pennsylvania</v>
      </c>
      <c r="T279" s="9">
        <f>VLOOKUP(A279,'New Data'!A:E,5,FALSE)</f>
        <v>45302</v>
      </c>
      <c r="U279" s="10">
        <f t="shared" si="4"/>
        <v>1700.795736</v>
      </c>
      <c r="V279" s="11">
        <f t="shared" si="5"/>
        <v>0.002313284865</v>
      </c>
      <c r="W279" s="12">
        <f t="shared" si="6"/>
        <v>80.99027314</v>
      </c>
      <c r="X279" s="10">
        <f t="shared" si="7"/>
        <v>187.353573</v>
      </c>
      <c r="Y279" s="11">
        <f t="shared" si="8"/>
        <v>0.04761904762</v>
      </c>
    </row>
    <row r="280">
      <c r="A280" s="7" t="str">
        <f t="shared" si="1"/>
        <v>UHQLB1940F</v>
      </c>
      <c r="B280" s="2" t="s">
        <v>1536</v>
      </c>
      <c r="C280" s="2" t="s">
        <v>1537</v>
      </c>
      <c r="D280" s="7" t="str">
        <f t="shared" si="2"/>
        <v>320x50 </v>
      </c>
      <c r="E280" s="7">
        <f t="shared" si="3"/>
        <v>16000</v>
      </c>
      <c r="F280" s="2" t="s">
        <v>1538</v>
      </c>
      <c r="G280" s="2" t="s">
        <v>66</v>
      </c>
      <c r="H280" s="8" t="s">
        <v>1539</v>
      </c>
      <c r="I280" s="2" t="s">
        <v>71</v>
      </c>
      <c r="J280" s="2" t="s">
        <v>31</v>
      </c>
      <c r="K280" s="2">
        <v>19829.0</v>
      </c>
      <c r="L280" s="2">
        <v>42.0</v>
      </c>
      <c r="M280" s="2">
        <v>15071.0</v>
      </c>
      <c r="N280" s="2">
        <v>19095.0</v>
      </c>
      <c r="O280" s="2">
        <v>2.0</v>
      </c>
      <c r="P280" s="3">
        <v>1952.463773</v>
      </c>
      <c r="Q280" s="7" t="str">
        <f>VLOOKUP(A280,'New Data'!A:E,2,FALSE)</f>
        <v>Female</v>
      </c>
      <c r="R280" s="7">
        <f>VLOOKUP(A280,'New Data'!A:E,3,FALSE)</f>
        <v>49</v>
      </c>
      <c r="S280" s="7" t="str">
        <f>VLOOKUP(A280,'New Data'!A:E,4,FALSE)</f>
        <v>Mississippi</v>
      </c>
      <c r="T280" s="9">
        <f>VLOOKUP(A280,'New Data'!A:E,5,FALSE)</f>
        <v>45031</v>
      </c>
      <c r="U280" s="10">
        <f t="shared" si="4"/>
        <v>976.2318865</v>
      </c>
      <c r="V280" s="11">
        <f t="shared" si="5"/>
        <v>0.002118109839</v>
      </c>
      <c r="W280" s="12">
        <f t="shared" si="6"/>
        <v>46.48723269</v>
      </c>
      <c r="X280" s="10">
        <f t="shared" si="7"/>
        <v>98.46506496</v>
      </c>
      <c r="Y280" s="11">
        <f t="shared" si="8"/>
        <v>0.04761904762</v>
      </c>
    </row>
    <row r="281">
      <c r="A281" s="7" t="str">
        <f t="shared" si="1"/>
        <v>RXHRP9729B</v>
      </c>
      <c r="B281" s="2" t="s">
        <v>1540</v>
      </c>
      <c r="C281" s="2" t="s">
        <v>1541</v>
      </c>
      <c r="D281" s="7" t="str">
        <f t="shared" si="2"/>
        <v>320x50 </v>
      </c>
      <c r="E281" s="7">
        <f t="shared" si="3"/>
        <v>16000</v>
      </c>
      <c r="F281" s="2" t="s">
        <v>1542</v>
      </c>
      <c r="G281" s="2" t="s">
        <v>66</v>
      </c>
      <c r="H281" s="8" t="s">
        <v>299</v>
      </c>
      <c r="I281" s="2" t="s">
        <v>48</v>
      </c>
      <c r="J281" s="2" t="s">
        <v>31</v>
      </c>
      <c r="K281" s="2">
        <v>20486.0</v>
      </c>
      <c r="L281" s="2">
        <v>42.0</v>
      </c>
      <c r="M281" s="2">
        <v>14583.0</v>
      </c>
      <c r="N281" s="2">
        <v>19860.0</v>
      </c>
      <c r="O281" s="2">
        <v>2.0</v>
      </c>
      <c r="P281" s="3">
        <v>1718.513762</v>
      </c>
      <c r="Q281" s="7" t="str">
        <f>VLOOKUP(A281,'New Data'!A:E,2,FALSE)</f>
        <v>Male</v>
      </c>
      <c r="R281" s="7">
        <f>VLOOKUP(A281,'New Data'!A:E,3,FALSE)</f>
        <v>28</v>
      </c>
      <c r="S281" s="7" t="str">
        <f>VLOOKUP(A281,'New Data'!A:E,4,FALSE)</f>
        <v>Pennsylvania</v>
      </c>
      <c r="T281" s="9">
        <f>VLOOKUP(A281,'New Data'!A:E,5,FALSE)</f>
        <v>45015</v>
      </c>
      <c r="U281" s="10">
        <f t="shared" si="4"/>
        <v>859.256881</v>
      </c>
      <c r="V281" s="11">
        <f t="shared" si="5"/>
        <v>0.002050180611</v>
      </c>
      <c r="W281" s="12">
        <f t="shared" si="6"/>
        <v>40.91699433</v>
      </c>
      <c r="X281" s="10">
        <f t="shared" si="7"/>
        <v>83.88722845</v>
      </c>
      <c r="Y281" s="11">
        <f t="shared" si="8"/>
        <v>0.04761904762</v>
      </c>
    </row>
    <row r="282">
      <c r="A282" s="7" t="str">
        <f t="shared" si="1"/>
        <v>KRPSH7899E</v>
      </c>
      <c r="B282" s="2" t="s">
        <v>1526</v>
      </c>
      <c r="C282" s="2" t="s">
        <v>1527</v>
      </c>
      <c r="D282" s="7" t="str">
        <f t="shared" si="2"/>
        <v>300x250 </v>
      </c>
      <c r="E282" s="7">
        <f t="shared" si="3"/>
        <v>75000</v>
      </c>
      <c r="F282" s="2" t="s">
        <v>1528</v>
      </c>
      <c r="G282" s="2" t="s">
        <v>28</v>
      </c>
      <c r="H282" s="8" t="s">
        <v>165</v>
      </c>
      <c r="I282" s="2" t="s">
        <v>212</v>
      </c>
      <c r="J282" s="2" t="s">
        <v>53</v>
      </c>
      <c r="K282" s="2">
        <v>76724.0</v>
      </c>
      <c r="L282" s="2">
        <v>187.0</v>
      </c>
      <c r="M282" s="2">
        <v>43209.0</v>
      </c>
      <c r="N282" s="2">
        <v>69530.0</v>
      </c>
      <c r="O282" s="2">
        <v>9.0</v>
      </c>
      <c r="P282" s="3">
        <v>1493.204528</v>
      </c>
      <c r="Q282" s="7" t="str">
        <f>VLOOKUP(A282,'New Data'!A:E,2,FALSE)</f>
        <v>Female</v>
      </c>
      <c r="R282" s="7">
        <f>VLOOKUP(A282,'New Data'!A:E,3,FALSE)</f>
        <v>41</v>
      </c>
      <c r="S282" s="7" t="str">
        <f>VLOOKUP(A282,'New Data'!A:E,4,FALSE)</f>
        <v>Alaska</v>
      </c>
      <c r="T282" s="9">
        <f>VLOOKUP(A282,'New Data'!A:E,5,FALSE)</f>
        <v>45376</v>
      </c>
      <c r="U282" s="10">
        <f t="shared" si="4"/>
        <v>165.9116142</v>
      </c>
      <c r="V282" s="11">
        <f t="shared" si="5"/>
        <v>0.002437307752</v>
      </c>
      <c r="W282" s="12">
        <f t="shared" si="6"/>
        <v>7.985050952</v>
      </c>
      <c r="X282" s="10">
        <f t="shared" si="7"/>
        <v>19.46202659</v>
      </c>
      <c r="Y282" s="11">
        <f t="shared" si="8"/>
        <v>0.04812834225</v>
      </c>
    </row>
    <row r="283">
      <c r="A283" s="7" t="str">
        <f t="shared" si="1"/>
        <v>JRADW4215G</v>
      </c>
      <c r="B283" s="2" t="s">
        <v>1523</v>
      </c>
      <c r="C283" s="2" t="s">
        <v>1524</v>
      </c>
      <c r="D283" s="7" t="str">
        <f t="shared" si="2"/>
        <v>320x50 </v>
      </c>
      <c r="E283" s="7">
        <f t="shared" si="3"/>
        <v>16000</v>
      </c>
      <c r="F283" s="2" t="s">
        <v>1525</v>
      </c>
      <c r="G283" s="2" t="s">
        <v>41</v>
      </c>
      <c r="H283" s="8" t="s">
        <v>271</v>
      </c>
      <c r="I283" s="2" t="s">
        <v>30</v>
      </c>
      <c r="J283" s="2" t="s">
        <v>31</v>
      </c>
      <c r="K283" s="2">
        <v>318269.0</v>
      </c>
      <c r="L283" s="2">
        <v>914.0</v>
      </c>
      <c r="M283" s="2">
        <v>33355.0</v>
      </c>
      <c r="N283" s="2">
        <v>295405.0</v>
      </c>
      <c r="O283" s="2">
        <v>44.0</v>
      </c>
      <c r="P283" s="3">
        <v>7854.731991</v>
      </c>
      <c r="Q283" s="7" t="str">
        <f>VLOOKUP(A283,'New Data'!A:E,2,FALSE)</f>
        <v>Female</v>
      </c>
      <c r="R283" s="7">
        <f>VLOOKUP(A283,'New Data'!A:E,3,FALSE)</f>
        <v>56</v>
      </c>
      <c r="S283" s="7" t="str">
        <f>VLOOKUP(A283,'New Data'!A:E,4,FALSE)</f>
        <v>Virginia</v>
      </c>
      <c r="T283" s="9">
        <f>VLOOKUP(A283,'New Data'!A:E,5,FALSE)</f>
        <v>45057</v>
      </c>
      <c r="U283" s="10">
        <f t="shared" si="4"/>
        <v>178.5166362</v>
      </c>
      <c r="V283" s="11">
        <f t="shared" si="5"/>
        <v>0.00287178456</v>
      </c>
      <c r="W283" s="12">
        <f t="shared" si="6"/>
        <v>8.593798677</v>
      </c>
      <c r="X283" s="10">
        <f t="shared" si="7"/>
        <v>24.67953835</v>
      </c>
      <c r="Y283" s="11">
        <f t="shared" si="8"/>
        <v>0.04814004376</v>
      </c>
    </row>
    <row r="284">
      <c r="A284" s="7" t="str">
        <f t="shared" si="1"/>
        <v>HCZPH4346B</v>
      </c>
      <c r="B284" s="2" t="s">
        <v>1520</v>
      </c>
      <c r="C284" s="2" t="s">
        <v>1521</v>
      </c>
      <c r="D284" s="7" t="str">
        <f t="shared" si="2"/>
        <v>300x50 </v>
      </c>
      <c r="E284" s="7">
        <f t="shared" si="3"/>
        <v>15000</v>
      </c>
      <c r="F284" s="2" t="s">
        <v>1522</v>
      </c>
      <c r="G284" s="2" t="s">
        <v>36</v>
      </c>
      <c r="H284" s="8" t="s">
        <v>838</v>
      </c>
      <c r="I284" s="2" t="s">
        <v>30</v>
      </c>
      <c r="J284" s="2" t="s">
        <v>31</v>
      </c>
      <c r="K284" s="2">
        <v>63415.0</v>
      </c>
      <c r="L284" s="2">
        <v>185.0</v>
      </c>
      <c r="M284" s="2">
        <v>28161.0</v>
      </c>
      <c r="N284" s="2">
        <v>59169.0</v>
      </c>
      <c r="O284" s="2">
        <v>9.0</v>
      </c>
      <c r="P284" s="3">
        <v>1924.162675</v>
      </c>
      <c r="Q284" s="7" t="str">
        <f>VLOOKUP(A284,'New Data'!A:E,2,FALSE)</f>
        <v>Female</v>
      </c>
      <c r="R284" s="7">
        <f>VLOOKUP(A284,'New Data'!A:E,3,FALSE)</f>
        <v>22</v>
      </c>
      <c r="S284" s="7" t="str">
        <f>VLOOKUP(A284,'New Data'!A:E,4,FALSE)</f>
        <v>California</v>
      </c>
      <c r="T284" s="9">
        <f>VLOOKUP(A284,'New Data'!A:E,5,FALSE)</f>
        <v>45025</v>
      </c>
      <c r="U284" s="10">
        <f t="shared" si="4"/>
        <v>213.7958528</v>
      </c>
      <c r="V284" s="11">
        <f t="shared" si="5"/>
        <v>0.002917290862</v>
      </c>
      <c r="W284" s="12">
        <f t="shared" si="6"/>
        <v>10.40087932</v>
      </c>
      <c r="X284" s="10">
        <f t="shared" si="7"/>
        <v>30.34239021</v>
      </c>
      <c r="Y284" s="11">
        <f t="shared" si="8"/>
        <v>0.04864864865</v>
      </c>
    </row>
    <row r="285">
      <c r="A285" s="7" t="str">
        <f t="shared" si="1"/>
        <v>HGETU3242K</v>
      </c>
      <c r="B285" s="2" t="s">
        <v>1518</v>
      </c>
      <c r="C285" s="2" t="s">
        <v>1519</v>
      </c>
      <c r="D285" s="7" t="str">
        <f t="shared" si="2"/>
        <v>300x250 </v>
      </c>
      <c r="E285" s="7">
        <f t="shared" si="3"/>
        <v>75000</v>
      </c>
      <c r="F285" s="2" t="s">
        <v>803</v>
      </c>
      <c r="G285" s="2" t="s">
        <v>28</v>
      </c>
      <c r="H285" s="8" t="s">
        <v>29</v>
      </c>
      <c r="I285" s="2" t="s">
        <v>30</v>
      </c>
      <c r="J285" s="2" t="s">
        <v>53</v>
      </c>
      <c r="K285" s="2">
        <v>55692.0</v>
      </c>
      <c r="L285" s="2">
        <v>184.0</v>
      </c>
      <c r="M285" s="2">
        <v>3596.0</v>
      </c>
      <c r="N285" s="2">
        <v>51209.0</v>
      </c>
      <c r="O285" s="2">
        <v>9.0</v>
      </c>
      <c r="P285" s="3">
        <v>1981.050288</v>
      </c>
      <c r="Q285" s="7" t="str">
        <f>VLOOKUP(A285,'New Data'!A:E,2,FALSE)</f>
        <v>Male</v>
      </c>
      <c r="R285" s="7">
        <f>VLOOKUP(A285,'New Data'!A:E,3,FALSE)</f>
        <v>31</v>
      </c>
      <c r="S285" s="7" t="str">
        <f>VLOOKUP(A285,'New Data'!A:E,4,FALSE)</f>
        <v>Maine</v>
      </c>
      <c r="T285" s="9">
        <f>VLOOKUP(A285,'New Data'!A:E,5,FALSE)</f>
        <v>45149</v>
      </c>
      <c r="U285" s="10">
        <f t="shared" si="4"/>
        <v>220.1166987</v>
      </c>
      <c r="V285" s="11">
        <f t="shared" si="5"/>
        <v>0.003303885657</v>
      </c>
      <c r="W285" s="12">
        <f t="shared" si="6"/>
        <v>10.76657765</v>
      </c>
      <c r="X285" s="10">
        <f t="shared" si="7"/>
        <v>35.57154148</v>
      </c>
      <c r="Y285" s="11">
        <f t="shared" si="8"/>
        <v>0.04891304348</v>
      </c>
    </row>
    <row r="286">
      <c r="A286" s="7" t="str">
        <f t="shared" si="1"/>
        <v>ZTHAO8965Z</v>
      </c>
      <c r="B286" s="2" t="s">
        <v>1515</v>
      </c>
      <c r="C286" s="2" t="s">
        <v>1516</v>
      </c>
      <c r="D286" s="7" t="str">
        <f t="shared" si="2"/>
        <v>300x250 </v>
      </c>
      <c r="E286" s="7">
        <f t="shared" si="3"/>
        <v>75000</v>
      </c>
      <c r="F286" s="2" t="s">
        <v>1517</v>
      </c>
      <c r="G286" s="2" t="s">
        <v>36</v>
      </c>
      <c r="H286" s="8" t="s">
        <v>29</v>
      </c>
      <c r="I286" s="2" t="s">
        <v>30</v>
      </c>
      <c r="J286" s="2" t="s">
        <v>31</v>
      </c>
      <c r="K286" s="2">
        <v>1100942.0</v>
      </c>
      <c r="L286" s="2">
        <v>2984.0</v>
      </c>
      <c r="M286" s="2">
        <v>629973.0</v>
      </c>
      <c r="N286" s="2">
        <v>1041225.0</v>
      </c>
      <c r="O286" s="2">
        <v>147.0</v>
      </c>
      <c r="P286" s="3">
        <v>7979.348589</v>
      </c>
      <c r="Q286" s="7" t="str">
        <f>VLOOKUP(A286,'New Data'!A:E,2,FALSE)</f>
        <v>Male</v>
      </c>
      <c r="R286" s="7">
        <f>VLOOKUP(A286,'New Data'!A:E,3,FALSE)</f>
        <v>44</v>
      </c>
      <c r="S286" s="7" t="str">
        <f>VLOOKUP(A286,'New Data'!A:E,4,FALSE)</f>
        <v>New Jersey</v>
      </c>
      <c r="T286" s="9">
        <f>VLOOKUP(A286,'New Data'!A:E,5,FALSE)</f>
        <v>45432</v>
      </c>
      <c r="U286" s="10">
        <f t="shared" si="4"/>
        <v>54.28128292</v>
      </c>
      <c r="V286" s="11">
        <f t="shared" si="5"/>
        <v>0.002710406179</v>
      </c>
      <c r="W286" s="12">
        <f t="shared" si="6"/>
        <v>2.674044433</v>
      </c>
      <c r="X286" s="10">
        <f t="shared" si="7"/>
        <v>7.247746556</v>
      </c>
      <c r="Y286" s="11">
        <f t="shared" si="8"/>
        <v>0.04926273458</v>
      </c>
    </row>
    <row r="287">
      <c r="A287" s="7" t="str">
        <f t="shared" si="1"/>
        <v>MDRXP7045D</v>
      </c>
      <c r="B287" s="2" t="s">
        <v>1512</v>
      </c>
      <c r="C287" s="2" t="s">
        <v>1513</v>
      </c>
      <c r="D287" s="7" t="str">
        <f t="shared" si="2"/>
        <v>300x250 </v>
      </c>
      <c r="E287" s="7">
        <f t="shared" si="3"/>
        <v>75000</v>
      </c>
      <c r="F287" s="2" t="s">
        <v>1514</v>
      </c>
      <c r="G287" s="2" t="s">
        <v>36</v>
      </c>
      <c r="H287" s="8" t="s">
        <v>871</v>
      </c>
      <c r="I287" s="2" t="s">
        <v>239</v>
      </c>
      <c r="J287" s="2" t="s">
        <v>31</v>
      </c>
      <c r="K287" s="2">
        <v>253577.0</v>
      </c>
      <c r="L287" s="2">
        <v>890.0</v>
      </c>
      <c r="M287" s="2">
        <v>66972.0</v>
      </c>
      <c r="N287" s="2">
        <v>191183.0</v>
      </c>
      <c r="O287" s="2">
        <v>44.0</v>
      </c>
      <c r="P287" s="3">
        <v>1493.074494</v>
      </c>
      <c r="Q287" s="7" t="str">
        <f>VLOOKUP(A287,'New Data'!A:E,2,FALSE)</f>
        <v>Male</v>
      </c>
      <c r="R287" s="7">
        <f>VLOOKUP(A287,'New Data'!A:E,3,FALSE)</f>
        <v>40</v>
      </c>
      <c r="S287" s="7" t="str">
        <f>VLOOKUP(A287,'New Data'!A:E,4,FALSE)</f>
        <v>Utah</v>
      </c>
      <c r="T287" s="9">
        <f>VLOOKUP(A287,'New Data'!A:E,5,FALSE)</f>
        <v>45092</v>
      </c>
      <c r="U287" s="10">
        <f t="shared" si="4"/>
        <v>33.93351123</v>
      </c>
      <c r="V287" s="11">
        <f t="shared" si="5"/>
        <v>0.003509782039</v>
      </c>
      <c r="W287" s="12">
        <f t="shared" si="6"/>
        <v>1.677611791</v>
      </c>
      <c r="X287" s="10">
        <f t="shared" si="7"/>
        <v>5.888051732</v>
      </c>
      <c r="Y287" s="11">
        <f t="shared" si="8"/>
        <v>0.04943820225</v>
      </c>
    </row>
    <row r="288">
      <c r="A288" s="7" t="str">
        <f t="shared" si="1"/>
        <v>XPGSD5184Z</v>
      </c>
      <c r="B288" s="2" t="s">
        <v>1489</v>
      </c>
      <c r="C288" s="2" t="s">
        <v>1490</v>
      </c>
      <c r="D288" s="7" t="str">
        <f t="shared" si="2"/>
        <v>300x250 </v>
      </c>
      <c r="E288" s="7">
        <f t="shared" si="3"/>
        <v>75000</v>
      </c>
      <c r="F288" s="2" t="s">
        <v>1491</v>
      </c>
      <c r="G288" s="2" t="s">
        <v>28</v>
      </c>
      <c r="H288" s="8" t="s">
        <v>449</v>
      </c>
      <c r="I288" s="2" t="s">
        <v>48</v>
      </c>
      <c r="J288" s="2" t="s">
        <v>43</v>
      </c>
      <c r="K288" s="2">
        <v>7584.0</v>
      </c>
      <c r="L288" s="2">
        <v>40.0</v>
      </c>
      <c r="M288" s="2">
        <v>3093.0</v>
      </c>
      <c r="N288" s="2">
        <v>6897.0</v>
      </c>
      <c r="O288" s="2">
        <v>2.0</v>
      </c>
      <c r="P288" s="3">
        <v>4467.080758</v>
      </c>
      <c r="Q288" s="7" t="str">
        <f>VLOOKUP(A288,'New Data'!A:E,2,FALSE)</f>
        <v>Male</v>
      </c>
      <c r="R288" s="7">
        <f>VLOOKUP(A288,'New Data'!A:E,3,FALSE)</f>
        <v>29</v>
      </c>
      <c r="S288" s="7" t="str">
        <f>VLOOKUP(A288,'New Data'!A:E,4,FALSE)</f>
        <v>Georgia</v>
      </c>
      <c r="T288" s="9">
        <f>VLOOKUP(A288,'New Data'!A:E,5,FALSE)</f>
        <v>45409</v>
      </c>
      <c r="U288" s="10">
        <f t="shared" si="4"/>
        <v>2233.540379</v>
      </c>
      <c r="V288" s="11">
        <f t="shared" si="5"/>
        <v>0.005274261603</v>
      </c>
      <c r="W288" s="12">
        <f t="shared" si="6"/>
        <v>111.677019</v>
      </c>
      <c r="X288" s="10">
        <f t="shared" si="7"/>
        <v>589.013813</v>
      </c>
      <c r="Y288" s="11">
        <f t="shared" si="8"/>
        <v>0.05</v>
      </c>
    </row>
    <row r="289">
      <c r="A289" s="7" t="str">
        <f t="shared" si="1"/>
        <v>YEMIG6375F</v>
      </c>
      <c r="B289" s="2" t="s">
        <v>1505</v>
      </c>
      <c r="C289" s="2" t="s">
        <v>1506</v>
      </c>
      <c r="D289" s="7" t="str">
        <f t="shared" si="2"/>
        <v>300x250 </v>
      </c>
      <c r="E289" s="7">
        <f t="shared" si="3"/>
        <v>75000</v>
      </c>
      <c r="F289" s="2" t="s">
        <v>325</v>
      </c>
      <c r="G289" s="2" t="s">
        <v>66</v>
      </c>
      <c r="H289" s="8" t="s">
        <v>61</v>
      </c>
      <c r="I289" s="2" t="s">
        <v>30</v>
      </c>
      <c r="J289" s="2" t="s">
        <v>31</v>
      </c>
      <c r="K289" s="2">
        <v>8716.0</v>
      </c>
      <c r="L289" s="2">
        <v>40.0</v>
      </c>
      <c r="M289" s="2">
        <v>6490.0</v>
      </c>
      <c r="N289" s="2">
        <v>7862.0</v>
      </c>
      <c r="O289" s="2">
        <v>2.0</v>
      </c>
      <c r="P289" s="3">
        <v>2100.820137</v>
      </c>
      <c r="Q289" s="7" t="str">
        <f>VLOOKUP(A289,'New Data'!A:E,2,FALSE)</f>
        <v>Female</v>
      </c>
      <c r="R289" s="7">
        <f>VLOOKUP(A289,'New Data'!A:E,3,FALSE)</f>
        <v>22</v>
      </c>
      <c r="S289" s="7" t="str">
        <f>VLOOKUP(A289,'New Data'!A:E,4,FALSE)</f>
        <v>Ohio</v>
      </c>
      <c r="T289" s="9">
        <f>VLOOKUP(A289,'New Data'!A:E,5,FALSE)</f>
        <v>45122</v>
      </c>
      <c r="U289" s="10">
        <f t="shared" si="4"/>
        <v>1050.410069</v>
      </c>
      <c r="V289" s="11">
        <f t="shared" si="5"/>
        <v>0.004589261129</v>
      </c>
      <c r="W289" s="12">
        <f t="shared" si="6"/>
        <v>52.52050343</v>
      </c>
      <c r="X289" s="10">
        <f t="shared" si="7"/>
        <v>241.0303048</v>
      </c>
      <c r="Y289" s="11">
        <f t="shared" si="8"/>
        <v>0.05</v>
      </c>
    </row>
    <row r="290">
      <c r="A290" s="7" t="str">
        <f t="shared" si="1"/>
        <v>RMFKW1583H</v>
      </c>
      <c r="B290" s="2" t="s">
        <v>1496</v>
      </c>
      <c r="C290" s="2" t="s">
        <v>1497</v>
      </c>
      <c r="D290" s="7" t="str">
        <f t="shared" si="2"/>
        <v>320x50 </v>
      </c>
      <c r="E290" s="7">
        <f t="shared" si="3"/>
        <v>16000</v>
      </c>
      <c r="F290" s="2" t="s">
        <v>1498</v>
      </c>
      <c r="G290" s="2" t="s">
        <v>41</v>
      </c>
      <c r="H290" s="8" t="s">
        <v>807</v>
      </c>
      <c r="I290" s="2" t="s">
        <v>212</v>
      </c>
      <c r="J290" s="2" t="s">
        <v>31</v>
      </c>
      <c r="K290" s="2">
        <v>21737.0</v>
      </c>
      <c r="L290" s="2">
        <v>80.0</v>
      </c>
      <c r="M290" s="2">
        <v>11206.0</v>
      </c>
      <c r="N290" s="2">
        <v>19459.0</v>
      </c>
      <c r="O290" s="2">
        <v>4.0</v>
      </c>
      <c r="P290" s="3">
        <v>1521.576648</v>
      </c>
      <c r="Q290" s="7" t="str">
        <f>VLOOKUP(A290,'New Data'!A:E,2,FALSE)</f>
        <v>Male</v>
      </c>
      <c r="R290" s="7">
        <f>VLOOKUP(A290,'New Data'!A:E,3,FALSE)</f>
        <v>53</v>
      </c>
      <c r="S290" s="7" t="str">
        <f>VLOOKUP(A290,'New Data'!A:E,4,FALSE)</f>
        <v>Indiana</v>
      </c>
      <c r="T290" s="9">
        <f>VLOOKUP(A290,'New Data'!A:E,5,FALSE)</f>
        <v>45396</v>
      </c>
      <c r="U290" s="10">
        <f t="shared" si="4"/>
        <v>380.394162</v>
      </c>
      <c r="V290" s="11">
        <f t="shared" si="5"/>
        <v>0.003680360675</v>
      </c>
      <c r="W290" s="12">
        <f t="shared" si="6"/>
        <v>19.0197081</v>
      </c>
      <c r="X290" s="10">
        <f t="shared" si="7"/>
        <v>69.99938575</v>
      </c>
      <c r="Y290" s="11">
        <f t="shared" si="8"/>
        <v>0.05</v>
      </c>
    </row>
    <row r="291">
      <c r="A291" s="7" t="str">
        <f t="shared" si="1"/>
        <v>MGZVT5342M</v>
      </c>
      <c r="B291" s="2" t="s">
        <v>1486</v>
      </c>
      <c r="C291" s="2" t="s">
        <v>1487</v>
      </c>
      <c r="D291" s="7" t="str">
        <f t="shared" si="2"/>
        <v>300x250 </v>
      </c>
      <c r="E291" s="7">
        <f t="shared" si="3"/>
        <v>75000</v>
      </c>
      <c r="F291" s="2" t="s">
        <v>1488</v>
      </c>
      <c r="G291" s="2" t="s">
        <v>41</v>
      </c>
      <c r="H291" s="8" t="s">
        <v>287</v>
      </c>
      <c r="I291" s="2" t="s">
        <v>62</v>
      </c>
      <c r="J291" s="2" t="s">
        <v>31</v>
      </c>
      <c r="K291" s="2">
        <v>22004.0</v>
      </c>
      <c r="L291" s="2">
        <v>80.0</v>
      </c>
      <c r="M291" s="2">
        <v>18735.0</v>
      </c>
      <c r="N291" s="2">
        <v>21127.0</v>
      </c>
      <c r="O291" s="2">
        <v>4.0</v>
      </c>
      <c r="P291" s="3">
        <v>1632.472782</v>
      </c>
      <c r="Q291" s="7" t="str">
        <f>VLOOKUP(A291,'New Data'!A:E,2,FALSE)</f>
        <v>Female</v>
      </c>
      <c r="R291" s="7">
        <f>VLOOKUP(A291,'New Data'!A:E,3,FALSE)</f>
        <v>63</v>
      </c>
      <c r="S291" s="7" t="str">
        <f>VLOOKUP(A291,'New Data'!A:E,4,FALSE)</f>
        <v>Delaware</v>
      </c>
      <c r="T291" s="9">
        <f>VLOOKUP(A291,'New Data'!A:E,5,FALSE)</f>
        <v>45469</v>
      </c>
      <c r="U291" s="10">
        <f t="shared" si="4"/>
        <v>408.1181955</v>
      </c>
      <c r="V291" s="11">
        <f t="shared" si="5"/>
        <v>0.0036357026</v>
      </c>
      <c r="W291" s="12">
        <f t="shared" si="6"/>
        <v>20.40590978</v>
      </c>
      <c r="X291" s="10">
        <f t="shared" si="7"/>
        <v>74.18981921</v>
      </c>
      <c r="Y291" s="11">
        <f t="shared" si="8"/>
        <v>0.05</v>
      </c>
    </row>
    <row r="292">
      <c r="A292" s="7" t="str">
        <f t="shared" si="1"/>
        <v>UCHEB8023T</v>
      </c>
      <c r="B292" s="2" t="s">
        <v>1492</v>
      </c>
      <c r="C292" s="2" t="s">
        <v>1493</v>
      </c>
      <c r="D292" s="7" t="str">
        <f t="shared" si="2"/>
        <v>300x250 </v>
      </c>
      <c r="E292" s="7">
        <f t="shared" si="3"/>
        <v>75000</v>
      </c>
      <c r="F292" s="2" t="s">
        <v>1494</v>
      </c>
      <c r="G292" s="2" t="s">
        <v>66</v>
      </c>
      <c r="H292" s="8" t="s">
        <v>1495</v>
      </c>
      <c r="I292" s="2" t="s">
        <v>48</v>
      </c>
      <c r="J292" s="2" t="s">
        <v>43</v>
      </c>
      <c r="K292" s="2">
        <v>12001.0</v>
      </c>
      <c r="L292" s="2">
        <v>40.0</v>
      </c>
      <c r="M292" s="2">
        <v>7173.0</v>
      </c>
      <c r="N292" s="2">
        <v>11432.0</v>
      </c>
      <c r="O292" s="2">
        <v>2.0</v>
      </c>
      <c r="P292" s="3">
        <v>1659.932713</v>
      </c>
      <c r="Q292" s="7" t="str">
        <f>VLOOKUP(A292,'New Data'!A:E,2,FALSE)</f>
        <v>Male</v>
      </c>
      <c r="R292" s="7">
        <f>VLOOKUP(A292,'New Data'!A:E,3,FALSE)</f>
        <v>49</v>
      </c>
      <c r="S292" s="7" t="str">
        <f>VLOOKUP(A292,'New Data'!A:E,4,FALSE)</f>
        <v>Idaho</v>
      </c>
      <c r="T292" s="9">
        <f>VLOOKUP(A292,'New Data'!A:E,5,FALSE)</f>
        <v>45494</v>
      </c>
      <c r="U292" s="10">
        <f t="shared" si="4"/>
        <v>829.9663565</v>
      </c>
      <c r="V292" s="11">
        <f t="shared" si="5"/>
        <v>0.003333055579</v>
      </c>
      <c r="W292" s="12">
        <f t="shared" si="6"/>
        <v>41.49831783</v>
      </c>
      <c r="X292" s="10">
        <f t="shared" si="7"/>
        <v>138.3161997</v>
      </c>
      <c r="Y292" s="11">
        <f t="shared" si="8"/>
        <v>0.05</v>
      </c>
    </row>
    <row r="293">
      <c r="A293" s="7" t="str">
        <f t="shared" si="1"/>
        <v>XULRY0614D</v>
      </c>
      <c r="B293" s="2" t="s">
        <v>1499</v>
      </c>
      <c r="C293" s="2" t="s">
        <v>1500</v>
      </c>
      <c r="D293" s="7" t="str">
        <f t="shared" si="2"/>
        <v>300x250 </v>
      </c>
      <c r="E293" s="7">
        <f t="shared" si="3"/>
        <v>75000</v>
      </c>
      <c r="F293" s="2" t="s">
        <v>1501</v>
      </c>
      <c r="G293" s="2" t="s">
        <v>66</v>
      </c>
      <c r="H293" s="8" t="s">
        <v>398</v>
      </c>
      <c r="I293" s="2" t="s">
        <v>30</v>
      </c>
      <c r="J293" s="2" t="s">
        <v>31</v>
      </c>
      <c r="K293" s="2">
        <v>14763.0</v>
      </c>
      <c r="L293" s="2">
        <v>40.0</v>
      </c>
      <c r="M293" s="2">
        <v>8955.0</v>
      </c>
      <c r="N293" s="2">
        <v>13829.0</v>
      </c>
      <c r="O293" s="2">
        <v>2.0</v>
      </c>
      <c r="P293" s="3">
        <v>1531.926885</v>
      </c>
      <c r="Q293" s="7" t="str">
        <f>VLOOKUP(A293,'New Data'!A:E,2,FALSE)</f>
        <v>Male</v>
      </c>
      <c r="R293" s="7">
        <f>VLOOKUP(A293,'New Data'!A:E,3,FALSE)</f>
        <v>22</v>
      </c>
      <c r="S293" s="7" t="str">
        <f>VLOOKUP(A293,'New Data'!A:E,4,FALSE)</f>
        <v>New Mexico</v>
      </c>
      <c r="T293" s="9">
        <f>VLOOKUP(A293,'New Data'!A:E,5,FALSE)</f>
        <v>45118</v>
      </c>
      <c r="U293" s="10">
        <f t="shared" si="4"/>
        <v>765.9634425</v>
      </c>
      <c r="V293" s="11">
        <f t="shared" si="5"/>
        <v>0.002709476394</v>
      </c>
      <c r="W293" s="12">
        <f t="shared" si="6"/>
        <v>38.29817213</v>
      </c>
      <c r="X293" s="10">
        <f t="shared" si="7"/>
        <v>103.7679933</v>
      </c>
      <c r="Y293" s="11">
        <f t="shared" si="8"/>
        <v>0.05</v>
      </c>
    </row>
    <row r="294">
      <c r="A294" s="7" t="str">
        <f t="shared" si="1"/>
        <v>YEMIG6375F</v>
      </c>
      <c r="B294" s="2" t="s">
        <v>1502</v>
      </c>
      <c r="C294" s="2" t="s">
        <v>1503</v>
      </c>
      <c r="D294" s="7" t="str">
        <f t="shared" si="2"/>
        <v>300x50 </v>
      </c>
      <c r="E294" s="7">
        <f t="shared" si="3"/>
        <v>15000</v>
      </c>
      <c r="F294" s="2" t="s">
        <v>1504</v>
      </c>
      <c r="G294" s="2" t="s">
        <v>66</v>
      </c>
      <c r="H294" s="8" t="s">
        <v>677</v>
      </c>
      <c r="I294" s="2" t="s">
        <v>30</v>
      </c>
      <c r="J294" s="2" t="s">
        <v>31</v>
      </c>
      <c r="K294" s="2">
        <v>7394.0</v>
      </c>
      <c r="L294" s="2">
        <v>20.0</v>
      </c>
      <c r="M294" s="2">
        <v>3441.0</v>
      </c>
      <c r="N294" s="2">
        <v>6663.0</v>
      </c>
      <c r="O294" s="2">
        <v>1.0</v>
      </c>
      <c r="P294" s="3">
        <v>1624.840774</v>
      </c>
      <c r="Q294" s="7" t="str">
        <f>VLOOKUP(A294,'New Data'!A:E,2,FALSE)</f>
        <v>Female</v>
      </c>
      <c r="R294" s="7">
        <f>VLOOKUP(A294,'New Data'!A:E,3,FALSE)</f>
        <v>22</v>
      </c>
      <c r="S294" s="7" t="str">
        <f>VLOOKUP(A294,'New Data'!A:E,4,FALSE)</f>
        <v>Ohio</v>
      </c>
      <c r="T294" s="9">
        <f>VLOOKUP(A294,'New Data'!A:E,5,FALSE)</f>
        <v>45122</v>
      </c>
      <c r="U294" s="10">
        <f t="shared" si="4"/>
        <v>1624.840774</v>
      </c>
      <c r="V294" s="11">
        <f t="shared" si="5"/>
        <v>0.002704895862</v>
      </c>
      <c r="W294" s="12">
        <f t="shared" si="6"/>
        <v>81.2420387</v>
      </c>
      <c r="X294" s="10">
        <f t="shared" si="7"/>
        <v>219.7512543</v>
      </c>
      <c r="Y294" s="11">
        <f t="shared" si="8"/>
        <v>0.05</v>
      </c>
    </row>
    <row r="295">
      <c r="A295" s="7" t="str">
        <f t="shared" si="1"/>
        <v>ZYYBI7750V</v>
      </c>
      <c r="B295" s="2" t="s">
        <v>1482</v>
      </c>
      <c r="C295" s="2" t="s">
        <v>1483</v>
      </c>
      <c r="D295" s="7" t="str">
        <f t="shared" si="2"/>
        <v>320x50 </v>
      </c>
      <c r="E295" s="7">
        <f t="shared" si="3"/>
        <v>16000</v>
      </c>
      <c r="F295" s="2" t="s">
        <v>1484</v>
      </c>
      <c r="G295" s="2" t="s">
        <v>36</v>
      </c>
      <c r="H295" s="8" t="s">
        <v>1485</v>
      </c>
      <c r="I295" s="2" t="s">
        <v>30</v>
      </c>
      <c r="J295" s="2" t="s">
        <v>31</v>
      </c>
      <c r="K295" s="2">
        <v>7806.0</v>
      </c>
      <c r="L295" s="2">
        <v>20.0</v>
      </c>
      <c r="M295" s="2">
        <v>3150.0</v>
      </c>
      <c r="N295" s="2">
        <v>7247.0</v>
      </c>
      <c r="O295" s="2">
        <v>1.0</v>
      </c>
      <c r="P295" s="3">
        <v>6162.320833</v>
      </c>
      <c r="Q295" s="7" t="str">
        <f>VLOOKUP(A295,'New Data'!A:E,2,FALSE)</f>
        <v>Female</v>
      </c>
      <c r="R295" s="7">
        <f>VLOOKUP(A295,'New Data'!A:E,3,FALSE)</f>
        <v>23</v>
      </c>
      <c r="S295" s="7" t="str">
        <f>VLOOKUP(A295,'New Data'!A:E,4,FALSE)</f>
        <v>Delaware</v>
      </c>
      <c r="T295" s="9">
        <f>VLOOKUP(A295,'New Data'!A:E,5,FALSE)</f>
        <v>45435</v>
      </c>
      <c r="U295" s="10">
        <f t="shared" si="4"/>
        <v>6162.320833</v>
      </c>
      <c r="V295" s="11">
        <f t="shared" si="5"/>
        <v>0.002562131694</v>
      </c>
      <c r="W295" s="12">
        <f t="shared" si="6"/>
        <v>308.1160417</v>
      </c>
      <c r="X295" s="10">
        <f t="shared" si="7"/>
        <v>789.4338756</v>
      </c>
      <c r="Y295" s="11">
        <f t="shared" si="8"/>
        <v>0.05</v>
      </c>
    </row>
    <row r="296">
      <c r="A296" s="7" t="str">
        <f t="shared" si="1"/>
        <v>LAUXF7510L</v>
      </c>
      <c r="B296" s="2" t="s">
        <v>1509</v>
      </c>
      <c r="C296" s="2" t="s">
        <v>1510</v>
      </c>
      <c r="D296" s="7" t="str">
        <f t="shared" si="2"/>
        <v>300x250 </v>
      </c>
      <c r="E296" s="7">
        <f t="shared" si="3"/>
        <v>75000</v>
      </c>
      <c r="F296" s="2" t="s">
        <v>333</v>
      </c>
      <c r="G296" s="2" t="s">
        <v>66</v>
      </c>
      <c r="H296" s="8" t="s">
        <v>1511</v>
      </c>
      <c r="I296" s="2" t="s">
        <v>30</v>
      </c>
      <c r="J296" s="2" t="s">
        <v>31</v>
      </c>
      <c r="K296" s="2">
        <v>8097.0</v>
      </c>
      <c r="L296" s="2">
        <v>20.0</v>
      </c>
      <c r="M296" s="2">
        <v>4942.0</v>
      </c>
      <c r="N296" s="2">
        <v>6868.0</v>
      </c>
      <c r="O296" s="2">
        <v>1.0</v>
      </c>
      <c r="P296" s="3">
        <v>6177.464545</v>
      </c>
      <c r="Q296" s="7" t="str">
        <f>VLOOKUP(A296,'New Data'!A:E,2,FALSE)</f>
        <v>Female</v>
      </c>
      <c r="R296" s="7">
        <f>VLOOKUP(A296,'New Data'!A:E,3,FALSE)</f>
        <v>30</v>
      </c>
      <c r="S296" s="7" t="str">
        <f>VLOOKUP(A296,'New Data'!A:E,4,FALSE)</f>
        <v>West Virginia</v>
      </c>
      <c r="T296" s="9">
        <f>VLOOKUP(A296,'New Data'!A:E,5,FALSE)</f>
        <v>45430</v>
      </c>
      <c r="U296" s="10">
        <f t="shared" si="4"/>
        <v>6177.464545</v>
      </c>
      <c r="V296" s="11">
        <f t="shared" si="5"/>
        <v>0.002470050636</v>
      </c>
      <c r="W296" s="12">
        <f t="shared" si="6"/>
        <v>308.8732273</v>
      </c>
      <c r="X296" s="10">
        <f t="shared" si="7"/>
        <v>762.9325114</v>
      </c>
      <c r="Y296" s="11">
        <f t="shared" si="8"/>
        <v>0.05</v>
      </c>
    </row>
    <row r="297">
      <c r="A297" s="7" t="str">
        <f t="shared" si="1"/>
        <v>VPBJO3661M</v>
      </c>
      <c r="B297" s="2" t="s">
        <v>1507</v>
      </c>
      <c r="C297" s="2" t="s">
        <v>1508</v>
      </c>
      <c r="D297" s="7" t="str">
        <f t="shared" si="2"/>
        <v>320x50 </v>
      </c>
      <c r="E297" s="7">
        <f t="shared" si="3"/>
        <v>16000</v>
      </c>
      <c r="F297" s="2" t="s">
        <v>113</v>
      </c>
      <c r="G297" s="2" t="s">
        <v>41</v>
      </c>
      <c r="H297" s="8" t="s">
        <v>102</v>
      </c>
      <c r="I297" s="2" t="s">
        <v>48</v>
      </c>
      <c r="J297" s="2" t="s">
        <v>31</v>
      </c>
      <c r="K297" s="2">
        <v>8204.0</v>
      </c>
      <c r="L297" s="2">
        <v>20.0</v>
      </c>
      <c r="M297" s="2">
        <v>1348.0</v>
      </c>
      <c r="N297" s="2">
        <v>7832.0</v>
      </c>
      <c r="O297" s="2">
        <v>1.0</v>
      </c>
      <c r="P297" s="3">
        <v>5973.379892</v>
      </c>
      <c r="Q297" s="7" t="str">
        <f>VLOOKUP(A297,'New Data'!A:E,2,FALSE)</f>
        <v>Female</v>
      </c>
      <c r="R297" s="7">
        <f>VLOOKUP(A297,'New Data'!A:E,3,FALSE)</f>
        <v>41</v>
      </c>
      <c r="S297" s="7" t="str">
        <f>VLOOKUP(A297,'New Data'!A:E,4,FALSE)</f>
        <v>Oregon</v>
      </c>
      <c r="T297" s="9">
        <f>VLOOKUP(A297,'New Data'!A:E,5,FALSE)</f>
        <v>45165</v>
      </c>
      <c r="U297" s="10">
        <f t="shared" si="4"/>
        <v>5973.379892</v>
      </c>
      <c r="V297" s="11">
        <f t="shared" si="5"/>
        <v>0.002437835202</v>
      </c>
      <c r="W297" s="12">
        <f t="shared" si="6"/>
        <v>298.6689946</v>
      </c>
      <c r="X297" s="10">
        <f t="shared" si="7"/>
        <v>728.1057889</v>
      </c>
      <c r="Y297" s="11">
        <f t="shared" si="8"/>
        <v>0.05</v>
      </c>
    </row>
    <row r="298">
      <c r="A298" s="7" t="str">
        <f t="shared" si="1"/>
        <v>RHUKV7848M</v>
      </c>
      <c r="B298" s="2" t="s">
        <v>1478</v>
      </c>
      <c r="C298" s="2" t="s">
        <v>1479</v>
      </c>
      <c r="D298" s="7" t="str">
        <f t="shared" si="2"/>
        <v>320x50 </v>
      </c>
      <c r="E298" s="7">
        <f t="shared" si="3"/>
        <v>16000</v>
      </c>
      <c r="F298" s="2" t="s">
        <v>1480</v>
      </c>
      <c r="G298" s="2" t="s">
        <v>28</v>
      </c>
      <c r="H298" s="8" t="s">
        <v>1481</v>
      </c>
      <c r="I298" s="2" t="s">
        <v>30</v>
      </c>
      <c r="J298" s="2" t="s">
        <v>31</v>
      </c>
      <c r="K298" s="2">
        <v>98509.0</v>
      </c>
      <c r="L298" s="2">
        <v>299.0</v>
      </c>
      <c r="M298" s="2">
        <v>30688.0</v>
      </c>
      <c r="N298" s="2">
        <v>109518.0</v>
      </c>
      <c r="O298" s="2">
        <v>15.0</v>
      </c>
      <c r="P298" s="3">
        <v>2059.270294</v>
      </c>
      <c r="Q298" s="7" t="str">
        <f>VLOOKUP(A298,'New Data'!A:E,2,FALSE)</f>
        <v>Male</v>
      </c>
      <c r="R298" s="7">
        <f>VLOOKUP(A298,'New Data'!A:E,3,FALSE)</f>
        <v>34</v>
      </c>
      <c r="S298" s="7" t="str">
        <f>VLOOKUP(A298,'New Data'!A:E,4,FALSE)</f>
        <v>Mississippi</v>
      </c>
      <c r="T298" s="9">
        <f>VLOOKUP(A298,'New Data'!A:E,5,FALSE)</f>
        <v>44996</v>
      </c>
      <c r="U298" s="10">
        <f t="shared" si="4"/>
        <v>137.2846863</v>
      </c>
      <c r="V298" s="11">
        <f t="shared" si="5"/>
        <v>0.003035255662</v>
      </c>
      <c r="W298" s="12">
        <f t="shared" si="6"/>
        <v>6.887191619</v>
      </c>
      <c r="X298" s="10">
        <f t="shared" si="7"/>
        <v>20.90438736</v>
      </c>
      <c r="Y298" s="11">
        <f t="shared" si="8"/>
        <v>0.05016722408</v>
      </c>
    </row>
    <row r="299">
      <c r="A299" s="7" t="str">
        <f t="shared" si="1"/>
        <v>XLDQB0289S</v>
      </c>
      <c r="B299" s="2" t="s">
        <v>1476</v>
      </c>
      <c r="C299" s="2" t="s">
        <v>1477</v>
      </c>
      <c r="D299" s="7" t="str">
        <f t="shared" si="2"/>
        <v>300x250 </v>
      </c>
      <c r="E299" s="7">
        <f t="shared" si="3"/>
        <v>75000</v>
      </c>
      <c r="F299" s="2" t="s">
        <v>1332</v>
      </c>
      <c r="G299" s="2" t="s">
        <v>66</v>
      </c>
      <c r="H299" s="8" t="s">
        <v>57</v>
      </c>
      <c r="I299" s="2" t="s">
        <v>62</v>
      </c>
      <c r="J299" s="2" t="s">
        <v>31</v>
      </c>
      <c r="K299" s="2">
        <v>14922.0</v>
      </c>
      <c r="L299" s="2">
        <v>99.0</v>
      </c>
      <c r="M299" s="2">
        <v>10713.0</v>
      </c>
      <c r="N299" s="2">
        <v>13992.0</v>
      </c>
      <c r="O299" s="2">
        <v>5.0</v>
      </c>
      <c r="P299" s="3">
        <v>1578.876432</v>
      </c>
      <c r="Q299" s="7" t="str">
        <f>VLOOKUP(A299,'New Data'!A:E,2,FALSE)</f>
        <v>Male</v>
      </c>
      <c r="R299" s="7">
        <f>VLOOKUP(A299,'New Data'!A:E,3,FALSE)</f>
        <v>48</v>
      </c>
      <c r="S299" s="7" t="str">
        <f>VLOOKUP(A299,'New Data'!A:E,4,FALSE)</f>
        <v>California</v>
      </c>
      <c r="T299" s="9">
        <f>VLOOKUP(A299,'New Data'!A:E,5,FALSE)</f>
        <v>45193</v>
      </c>
      <c r="U299" s="10">
        <f t="shared" si="4"/>
        <v>315.7752864</v>
      </c>
      <c r="V299" s="11">
        <f t="shared" si="5"/>
        <v>0.006634499397</v>
      </c>
      <c r="W299" s="12">
        <f t="shared" si="6"/>
        <v>15.94824679</v>
      </c>
      <c r="X299" s="10">
        <f t="shared" si="7"/>
        <v>105.8086337</v>
      </c>
      <c r="Y299" s="11">
        <f t="shared" si="8"/>
        <v>0.05050505051</v>
      </c>
    </row>
    <row r="300">
      <c r="A300" s="7" t="str">
        <f t="shared" si="1"/>
        <v>YHRWV5518Y</v>
      </c>
      <c r="B300" s="2" t="s">
        <v>1473</v>
      </c>
      <c r="C300" s="2" t="s">
        <v>1474</v>
      </c>
      <c r="D300" s="7" t="str">
        <f t="shared" si="2"/>
        <v>320x50 </v>
      </c>
      <c r="E300" s="7">
        <f t="shared" si="3"/>
        <v>16000</v>
      </c>
      <c r="F300" s="2" t="s">
        <v>1475</v>
      </c>
      <c r="G300" s="2" t="s">
        <v>28</v>
      </c>
      <c r="H300" s="8" t="s">
        <v>483</v>
      </c>
      <c r="I300" s="2" t="s">
        <v>30</v>
      </c>
      <c r="J300" s="2" t="s">
        <v>31</v>
      </c>
      <c r="K300" s="2">
        <v>17752.0</v>
      </c>
      <c r="L300" s="2">
        <v>98.0</v>
      </c>
      <c r="M300" s="2">
        <v>5855.0</v>
      </c>
      <c r="N300" s="2">
        <v>15753.0</v>
      </c>
      <c r="O300" s="2">
        <v>5.0</v>
      </c>
      <c r="P300" s="3">
        <v>2200.297094</v>
      </c>
      <c r="Q300" s="7" t="str">
        <f>VLOOKUP(A300,'New Data'!A:E,2,FALSE)</f>
        <v>Female</v>
      </c>
      <c r="R300" s="7">
        <f>VLOOKUP(A300,'New Data'!A:E,3,FALSE)</f>
        <v>25</v>
      </c>
      <c r="S300" s="7" t="str">
        <f>VLOOKUP(A300,'New Data'!A:E,4,FALSE)</f>
        <v>New Mexico</v>
      </c>
      <c r="T300" s="9">
        <f>VLOOKUP(A300,'New Data'!A:E,5,FALSE)</f>
        <v>45199</v>
      </c>
      <c r="U300" s="10">
        <f t="shared" si="4"/>
        <v>440.0594188</v>
      </c>
      <c r="V300" s="11">
        <f t="shared" si="5"/>
        <v>0.005520504732</v>
      </c>
      <c r="W300" s="12">
        <f t="shared" si="6"/>
        <v>22.45201116</v>
      </c>
      <c r="X300" s="10">
        <f t="shared" si="7"/>
        <v>123.9464339</v>
      </c>
      <c r="Y300" s="11">
        <f t="shared" si="8"/>
        <v>0.05102040816</v>
      </c>
    </row>
    <row r="301">
      <c r="A301" s="7" t="str">
        <f t="shared" si="1"/>
        <v>YDBMK6388L</v>
      </c>
      <c r="B301" s="2" t="s">
        <v>1471</v>
      </c>
      <c r="C301" s="2" t="s">
        <v>1472</v>
      </c>
      <c r="D301" s="7" t="str">
        <f t="shared" si="2"/>
        <v>320x50 </v>
      </c>
      <c r="E301" s="7">
        <f t="shared" si="3"/>
        <v>16000</v>
      </c>
      <c r="F301" s="2" t="s">
        <v>156</v>
      </c>
      <c r="G301" s="2" t="s">
        <v>28</v>
      </c>
      <c r="H301" s="8" t="s">
        <v>689</v>
      </c>
      <c r="I301" s="2" t="s">
        <v>135</v>
      </c>
      <c r="J301" s="2" t="s">
        <v>31</v>
      </c>
      <c r="K301" s="2">
        <v>183230.0</v>
      </c>
      <c r="L301" s="2">
        <v>666.0</v>
      </c>
      <c r="M301" s="2">
        <v>155260.0</v>
      </c>
      <c r="N301" s="2">
        <v>169583.0</v>
      </c>
      <c r="O301" s="2">
        <v>34.0</v>
      </c>
      <c r="P301" s="3">
        <v>7863.469709</v>
      </c>
      <c r="Q301" s="7" t="str">
        <f>VLOOKUP(A301,'New Data'!A:E,2,FALSE)</f>
        <v>Female</v>
      </c>
      <c r="R301" s="7">
        <f>VLOOKUP(A301,'New Data'!A:E,3,FALSE)</f>
        <v>54</v>
      </c>
      <c r="S301" s="7" t="str">
        <f>VLOOKUP(A301,'New Data'!A:E,4,FALSE)</f>
        <v>Alaska</v>
      </c>
      <c r="T301" s="9">
        <f>VLOOKUP(A301,'New Data'!A:E,5,FALSE)</f>
        <v>45433</v>
      </c>
      <c r="U301" s="10">
        <f t="shared" si="4"/>
        <v>231.2785209</v>
      </c>
      <c r="V301" s="11">
        <f t="shared" si="5"/>
        <v>0.003634775965</v>
      </c>
      <c r="W301" s="12">
        <f t="shared" si="6"/>
        <v>11.80701158</v>
      </c>
      <c r="X301" s="10">
        <f t="shared" si="7"/>
        <v>42.91584189</v>
      </c>
      <c r="Y301" s="11">
        <f t="shared" si="8"/>
        <v>0.05105105105</v>
      </c>
    </row>
    <row r="302">
      <c r="A302" s="7" t="str">
        <f t="shared" si="1"/>
        <v>FPSKP7757U</v>
      </c>
      <c r="B302" s="2" t="s">
        <v>1468</v>
      </c>
      <c r="C302" s="2" t="s">
        <v>1469</v>
      </c>
      <c r="D302" s="7" t="str">
        <f t="shared" si="2"/>
        <v>300x50 </v>
      </c>
      <c r="E302" s="7">
        <f t="shared" si="3"/>
        <v>15000</v>
      </c>
      <c r="F302" s="2" t="s">
        <v>1470</v>
      </c>
      <c r="G302" s="2" t="s">
        <v>66</v>
      </c>
      <c r="H302" s="8" t="s">
        <v>334</v>
      </c>
      <c r="I302" s="2" t="s">
        <v>30</v>
      </c>
      <c r="J302" s="2" t="s">
        <v>31</v>
      </c>
      <c r="K302" s="2">
        <v>58938.0</v>
      </c>
      <c r="L302" s="2">
        <v>175.0</v>
      </c>
      <c r="M302" s="2">
        <v>41861.0</v>
      </c>
      <c r="N302" s="2">
        <v>55929.0</v>
      </c>
      <c r="O302" s="2">
        <v>9.0</v>
      </c>
      <c r="P302" s="3">
        <v>4881.198269</v>
      </c>
      <c r="Q302" s="7" t="str">
        <f>VLOOKUP(A302,'New Data'!A:E,2,FALSE)</f>
        <v>Male</v>
      </c>
      <c r="R302" s="7">
        <f>VLOOKUP(A302,'New Data'!A:E,3,FALSE)</f>
        <v>19</v>
      </c>
      <c r="S302" s="7" t="str">
        <f>VLOOKUP(A302,'New Data'!A:E,4,FALSE)</f>
        <v>Nevada</v>
      </c>
      <c r="T302" s="9">
        <f>VLOOKUP(A302,'New Data'!A:E,5,FALSE)</f>
        <v>45102</v>
      </c>
      <c r="U302" s="10">
        <f t="shared" si="4"/>
        <v>542.3553632</v>
      </c>
      <c r="V302" s="11">
        <f t="shared" si="5"/>
        <v>0.002969221894</v>
      </c>
      <c r="W302" s="12">
        <f t="shared" si="6"/>
        <v>27.89256154</v>
      </c>
      <c r="X302" s="10">
        <f t="shared" si="7"/>
        <v>82.8192044</v>
      </c>
      <c r="Y302" s="11">
        <f t="shared" si="8"/>
        <v>0.05142857143</v>
      </c>
    </row>
    <row r="303">
      <c r="A303" s="7" t="str">
        <f t="shared" si="1"/>
        <v>PPOHQ6538L</v>
      </c>
      <c r="B303" s="2" t="s">
        <v>1465</v>
      </c>
      <c r="C303" s="2" t="s">
        <v>1466</v>
      </c>
      <c r="D303" s="7" t="str">
        <f t="shared" si="2"/>
        <v>300x50 </v>
      </c>
      <c r="E303" s="7">
        <f t="shared" si="3"/>
        <v>15000</v>
      </c>
      <c r="F303" s="2" t="s">
        <v>1467</v>
      </c>
      <c r="G303" s="2" t="s">
        <v>41</v>
      </c>
      <c r="H303" s="8" t="s">
        <v>165</v>
      </c>
      <c r="I303" s="2" t="s">
        <v>48</v>
      </c>
      <c r="J303" s="2" t="s">
        <v>31</v>
      </c>
      <c r="K303" s="2">
        <v>69722.0</v>
      </c>
      <c r="L303" s="2">
        <v>194.0</v>
      </c>
      <c r="M303" s="2">
        <v>40640.0</v>
      </c>
      <c r="N303" s="2">
        <v>64819.0</v>
      </c>
      <c r="O303" s="2">
        <v>10.0</v>
      </c>
      <c r="P303" s="3">
        <v>1667.655895</v>
      </c>
      <c r="Q303" s="7" t="str">
        <f>VLOOKUP(A303,'New Data'!A:E,2,FALSE)</f>
        <v>Female</v>
      </c>
      <c r="R303" s="7">
        <f>VLOOKUP(A303,'New Data'!A:E,3,FALSE)</f>
        <v>46</v>
      </c>
      <c r="S303" s="7" t="str">
        <f>VLOOKUP(A303,'New Data'!A:E,4,FALSE)</f>
        <v>Louisiana</v>
      </c>
      <c r="T303" s="9">
        <f>VLOOKUP(A303,'New Data'!A:E,5,FALSE)</f>
        <v>45040</v>
      </c>
      <c r="U303" s="10">
        <f t="shared" si="4"/>
        <v>166.7655895</v>
      </c>
      <c r="V303" s="11">
        <f t="shared" si="5"/>
        <v>0.002782478988</v>
      </c>
      <c r="W303" s="12">
        <f t="shared" si="6"/>
        <v>8.596164407</v>
      </c>
      <c r="X303" s="10">
        <f t="shared" si="7"/>
        <v>23.91864684</v>
      </c>
      <c r="Y303" s="11">
        <f t="shared" si="8"/>
        <v>0.05154639175</v>
      </c>
    </row>
    <row r="304">
      <c r="A304" s="7" t="str">
        <f t="shared" si="1"/>
        <v>CAHYG3981W</v>
      </c>
      <c r="B304" s="2" t="s">
        <v>1462</v>
      </c>
      <c r="C304" s="2" t="s">
        <v>1463</v>
      </c>
      <c r="D304" s="7" t="str">
        <f t="shared" si="2"/>
        <v>320x50 </v>
      </c>
      <c r="E304" s="7">
        <f t="shared" si="3"/>
        <v>16000</v>
      </c>
      <c r="F304" s="2" t="s">
        <v>1464</v>
      </c>
      <c r="G304" s="2" t="s">
        <v>36</v>
      </c>
      <c r="H304" s="8" t="s">
        <v>151</v>
      </c>
      <c r="I304" s="2" t="s">
        <v>48</v>
      </c>
      <c r="J304" s="2" t="s">
        <v>31</v>
      </c>
      <c r="K304" s="2">
        <v>35178.0</v>
      </c>
      <c r="L304" s="2">
        <v>155.0</v>
      </c>
      <c r="M304" s="2">
        <v>23374.0</v>
      </c>
      <c r="N304" s="2">
        <v>33779.0</v>
      </c>
      <c r="O304" s="2">
        <v>8.0</v>
      </c>
      <c r="P304" s="3">
        <v>5738.809089</v>
      </c>
      <c r="Q304" s="7" t="str">
        <f>VLOOKUP(A304,'New Data'!A:E,2,FALSE)</f>
        <v>Female</v>
      </c>
      <c r="R304" s="7">
        <f>VLOOKUP(A304,'New Data'!A:E,3,FALSE)</f>
        <v>19</v>
      </c>
      <c r="S304" s="7" t="str">
        <f>VLOOKUP(A304,'New Data'!A:E,4,FALSE)</f>
        <v>New Jersey</v>
      </c>
      <c r="T304" s="9">
        <f>VLOOKUP(A304,'New Data'!A:E,5,FALSE)</f>
        <v>45239</v>
      </c>
      <c r="U304" s="10">
        <f t="shared" si="4"/>
        <v>717.3511361</v>
      </c>
      <c r="V304" s="11">
        <f t="shared" si="5"/>
        <v>0.004406162943</v>
      </c>
      <c r="W304" s="12">
        <f t="shared" si="6"/>
        <v>37.02457477</v>
      </c>
      <c r="X304" s="10">
        <f t="shared" si="7"/>
        <v>163.1363093</v>
      </c>
      <c r="Y304" s="11">
        <f t="shared" si="8"/>
        <v>0.05161290323</v>
      </c>
    </row>
    <row r="305">
      <c r="A305" s="7" t="str">
        <f t="shared" si="1"/>
        <v>BYVML5268P</v>
      </c>
      <c r="B305" s="2" t="s">
        <v>1456</v>
      </c>
      <c r="C305" s="2" t="s">
        <v>1457</v>
      </c>
      <c r="D305" s="7" t="str">
        <f t="shared" si="2"/>
        <v>320x50 </v>
      </c>
      <c r="E305" s="7">
        <f t="shared" si="3"/>
        <v>16000</v>
      </c>
      <c r="F305" s="2" t="s">
        <v>1458</v>
      </c>
      <c r="G305" s="2" t="s">
        <v>28</v>
      </c>
      <c r="H305" s="8" t="s">
        <v>894</v>
      </c>
      <c r="I305" s="2" t="s">
        <v>30</v>
      </c>
      <c r="J305" s="2" t="s">
        <v>31</v>
      </c>
      <c r="K305" s="2">
        <v>9709.0</v>
      </c>
      <c r="L305" s="2">
        <v>58.0</v>
      </c>
      <c r="M305" s="2">
        <v>3339.0</v>
      </c>
      <c r="N305" s="2">
        <v>7891.0</v>
      </c>
      <c r="O305" s="2">
        <v>3.0</v>
      </c>
      <c r="P305" s="3">
        <v>6994.085353</v>
      </c>
      <c r="Q305" s="7" t="str">
        <f>VLOOKUP(A305,'New Data'!A:E,2,FALSE)</f>
        <v>Female</v>
      </c>
      <c r="R305" s="7">
        <f>VLOOKUP(A305,'New Data'!A:E,3,FALSE)</f>
        <v>47</v>
      </c>
      <c r="S305" s="7" t="str">
        <f>VLOOKUP(A305,'New Data'!A:E,4,FALSE)</f>
        <v>Rhode Island</v>
      </c>
      <c r="T305" s="9">
        <f>VLOOKUP(A305,'New Data'!A:E,5,FALSE)</f>
        <v>45378</v>
      </c>
      <c r="U305" s="10">
        <f t="shared" si="4"/>
        <v>2331.361784</v>
      </c>
      <c r="V305" s="11">
        <f t="shared" si="5"/>
        <v>0.005973838706</v>
      </c>
      <c r="W305" s="12">
        <f t="shared" si="6"/>
        <v>120.5876785</v>
      </c>
      <c r="X305" s="10">
        <f t="shared" si="7"/>
        <v>720.3713413</v>
      </c>
      <c r="Y305" s="11">
        <f t="shared" si="8"/>
        <v>0.05172413793</v>
      </c>
    </row>
    <row r="306">
      <c r="A306" s="7" t="str">
        <f t="shared" si="1"/>
        <v>FEICG0482L</v>
      </c>
      <c r="B306" s="2" t="s">
        <v>1453</v>
      </c>
      <c r="C306" s="2" t="s">
        <v>1454</v>
      </c>
      <c r="D306" s="7" t="str">
        <f t="shared" si="2"/>
        <v>300x250 </v>
      </c>
      <c r="E306" s="7">
        <f t="shared" si="3"/>
        <v>75000</v>
      </c>
      <c r="F306" s="2" t="s">
        <v>996</v>
      </c>
      <c r="G306" s="2" t="s">
        <v>28</v>
      </c>
      <c r="H306" s="8" t="s">
        <v>1455</v>
      </c>
      <c r="I306" s="2" t="s">
        <v>71</v>
      </c>
      <c r="J306" s="2" t="s">
        <v>31</v>
      </c>
      <c r="K306" s="2">
        <v>13823.0</v>
      </c>
      <c r="L306" s="2">
        <v>58.0</v>
      </c>
      <c r="M306" s="2">
        <v>10671.0</v>
      </c>
      <c r="N306" s="2">
        <v>12937.0</v>
      </c>
      <c r="O306" s="2">
        <v>3.0</v>
      </c>
      <c r="P306" s="3">
        <v>1574.709734</v>
      </c>
      <c r="Q306" s="7" t="str">
        <f>VLOOKUP(A306,'New Data'!A:E,2,FALSE)</f>
        <v>Male</v>
      </c>
      <c r="R306" s="7">
        <f>VLOOKUP(A306,'New Data'!A:E,3,FALSE)</f>
        <v>41</v>
      </c>
      <c r="S306" s="7" t="str">
        <f>VLOOKUP(A306,'New Data'!A:E,4,FALSE)</f>
        <v>Missouri</v>
      </c>
      <c r="T306" s="9">
        <f>VLOOKUP(A306,'New Data'!A:E,5,FALSE)</f>
        <v>45385</v>
      </c>
      <c r="U306" s="10">
        <f t="shared" si="4"/>
        <v>524.9032447</v>
      </c>
      <c r="V306" s="11">
        <f t="shared" si="5"/>
        <v>0.004195905375</v>
      </c>
      <c r="W306" s="12">
        <f t="shared" si="6"/>
        <v>27.15016783</v>
      </c>
      <c r="X306" s="10">
        <f t="shared" si="7"/>
        <v>113.9195351</v>
      </c>
      <c r="Y306" s="11">
        <f t="shared" si="8"/>
        <v>0.05172413793</v>
      </c>
    </row>
    <row r="307">
      <c r="A307" s="7" t="str">
        <f t="shared" si="1"/>
        <v>KUECC7597O</v>
      </c>
      <c r="B307" s="2" t="s">
        <v>1459</v>
      </c>
      <c r="C307" s="2" t="s">
        <v>1460</v>
      </c>
      <c r="D307" s="7" t="str">
        <f t="shared" si="2"/>
        <v>320x50 </v>
      </c>
      <c r="E307" s="7">
        <f t="shared" si="3"/>
        <v>16000</v>
      </c>
      <c r="F307" s="2" t="s">
        <v>1461</v>
      </c>
      <c r="G307" s="2" t="s">
        <v>66</v>
      </c>
      <c r="H307" s="8" t="s">
        <v>334</v>
      </c>
      <c r="I307" s="2" t="s">
        <v>48</v>
      </c>
      <c r="J307" s="2" t="s">
        <v>31</v>
      </c>
      <c r="K307" s="2">
        <v>69523.0</v>
      </c>
      <c r="L307" s="2">
        <v>174.0</v>
      </c>
      <c r="M307" s="2">
        <v>48273.0</v>
      </c>
      <c r="N307" s="2">
        <v>65800.0</v>
      </c>
      <c r="O307" s="2">
        <v>9.0</v>
      </c>
      <c r="P307" s="3">
        <v>2649.997803</v>
      </c>
      <c r="Q307" s="7" t="str">
        <f>VLOOKUP(A307,'New Data'!A:E,2,FALSE)</f>
        <v>Female</v>
      </c>
      <c r="R307" s="7">
        <f>VLOOKUP(A307,'New Data'!A:E,3,FALSE)</f>
        <v>59</v>
      </c>
      <c r="S307" s="7" t="str">
        <f>VLOOKUP(A307,'New Data'!A:E,4,FALSE)</f>
        <v>Wyoming</v>
      </c>
      <c r="T307" s="9">
        <f>VLOOKUP(A307,'New Data'!A:E,5,FALSE)</f>
        <v>45398</v>
      </c>
      <c r="U307" s="10">
        <f t="shared" si="4"/>
        <v>294.4442003</v>
      </c>
      <c r="V307" s="11">
        <f t="shared" si="5"/>
        <v>0.002502768868</v>
      </c>
      <c r="W307" s="12">
        <f t="shared" si="6"/>
        <v>15.22987243</v>
      </c>
      <c r="X307" s="10">
        <f t="shared" si="7"/>
        <v>38.11685058</v>
      </c>
      <c r="Y307" s="11">
        <f t="shared" si="8"/>
        <v>0.05172413793</v>
      </c>
    </row>
    <row r="308">
      <c r="A308" s="7" t="str">
        <f t="shared" si="1"/>
        <v>VKGWM6447J</v>
      </c>
      <c r="B308" s="2" t="s">
        <v>1450</v>
      </c>
      <c r="C308" s="2" t="s">
        <v>1451</v>
      </c>
      <c r="D308" s="7" t="str">
        <f t="shared" si="2"/>
        <v>300x250 </v>
      </c>
      <c r="E308" s="7">
        <f t="shared" si="3"/>
        <v>75000</v>
      </c>
      <c r="F308" s="2" t="s">
        <v>1452</v>
      </c>
      <c r="G308" s="2" t="s">
        <v>36</v>
      </c>
      <c r="H308" s="8" t="s">
        <v>263</v>
      </c>
      <c r="I308" s="2" t="s">
        <v>30</v>
      </c>
      <c r="J308" s="2" t="s">
        <v>31</v>
      </c>
      <c r="K308" s="2">
        <v>92806.0</v>
      </c>
      <c r="L308" s="2">
        <v>212.0</v>
      </c>
      <c r="M308" s="2">
        <v>67534.0</v>
      </c>
      <c r="N308" s="2">
        <v>85013.0</v>
      </c>
      <c r="O308" s="2">
        <v>11.0</v>
      </c>
      <c r="P308" s="3">
        <v>1579.379602</v>
      </c>
      <c r="Q308" s="7" t="str">
        <f>VLOOKUP(A308,'New Data'!A:E,2,FALSE)</f>
        <v>Female</v>
      </c>
      <c r="R308" s="7">
        <f>VLOOKUP(A308,'New Data'!A:E,3,FALSE)</f>
        <v>36</v>
      </c>
      <c r="S308" s="7" t="str">
        <f>VLOOKUP(A308,'New Data'!A:E,4,FALSE)</f>
        <v>Indiana</v>
      </c>
      <c r="T308" s="9">
        <f>VLOOKUP(A308,'New Data'!A:E,5,FALSE)</f>
        <v>45565</v>
      </c>
      <c r="U308" s="10">
        <f t="shared" si="4"/>
        <v>143.5799638</v>
      </c>
      <c r="V308" s="11">
        <f t="shared" si="5"/>
        <v>0.002284335065</v>
      </c>
      <c r="W308" s="12">
        <f t="shared" si="6"/>
        <v>7.449903783</v>
      </c>
      <c r="X308" s="10">
        <f t="shared" si="7"/>
        <v>17.01807644</v>
      </c>
      <c r="Y308" s="11">
        <f t="shared" si="8"/>
        <v>0.05188679245</v>
      </c>
    </row>
    <row r="309">
      <c r="A309" s="7" t="str">
        <f t="shared" si="1"/>
        <v>KVFZR5846U</v>
      </c>
      <c r="B309" s="2" t="s">
        <v>1448</v>
      </c>
      <c r="C309" s="2" t="s">
        <v>1449</v>
      </c>
      <c r="D309" s="7" t="str">
        <f t="shared" si="2"/>
        <v>300x250 </v>
      </c>
      <c r="E309" s="7">
        <f t="shared" si="3"/>
        <v>75000</v>
      </c>
      <c r="F309" s="2" t="s">
        <v>1045</v>
      </c>
      <c r="G309" s="2" t="s">
        <v>66</v>
      </c>
      <c r="H309" s="8" t="s">
        <v>211</v>
      </c>
      <c r="I309" s="2" t="s">
        <v>71</v>
      </c>
      <c r="J309" s="2" t="s">
        <v>43</v>
      </c>
      <c r="K309" s="2">
        <v>94340.0</v>
      </c>
      <c r="L309" s="2">
        <v>250.0</v>
      </c>
      <c r="M309" s="2">
        <v>16955.0</v>
      </c>
      <c r="N309" s="2">
        <v>76971.0</v>
      </c>
      <c r="O309" s="2">
        <v>13.0</v>
      </c>
      <c r="P309" s="3">
        <v>1517.244377</v>
      </c>
      <c r="Q309" s="7" t="str">
        <f>VLOOKUP(A309,'New Data'!A:E,2,FALSE)</f>
        <v>Female</v>
      </c>
      <c r="R309" s="7">
        <f>VLOOKUP(A309,'New Data'!A:E,3,FALSE)</f>
        <v>31</v>
      </c>
      <c r="S309" s="7" t="str">
        <f>VLOOKUP(A309,'New Data'!A:E,4,FALSE)</f>
        <v>Idaho</v>
      </c>
      <c r="T309" s="9">
        <f>VLOOKUP(A309,'New Data'!A:E,5,FALSE)</f>
        <v>45475</v>
      </c>
      <c r="U309" s="10">
        <f t="shared" si="4"/>
        <v>116.7111059</v>
      </c>
      <c r="V309" s="11">
        <f t="shared" si="5"/>
        <v>0.0026499894</v>
      </c>
      <c r="W309" s="12">
        <f t="shared" si="6"/>
        <v>6.068977508</v>
      </c>
      <c r="X309" s="10">
        <f t="shared" si="7"/>
        <v>16.08272607</v>
      </c>
      <c r="Y309" s="11">
        <f t="shared" si="8"/>
        <v>0.052</v>
      </c>
    </row>
    <row r="310">
      <c r="A310" s="7" t="str">
        <f t="shared" si="1"/>
        <v>ZONZT0469Y</v>
      </c>
      <c r="B310" s="2" t="s">
        <v>1445</v>
      </c>
      <c r="C310" s="2" t="s">
        <v>1446</v>
      </c>
      <c r="D310" s="7" t="str">
        <f t="shared" si="2"/>
        <v>320x50 </v>
      </c>
      <c r="E310" s="7">
        <f t="shared" si="3"/>
        <v>16000</v>
      </c>
      <c r="F310" s="2" t="s">
        <v>1447</v>
      </c>
      <c r="G310" s="2" t="s">
        <v>41</v>
      </c>
      <c r="H310" s="8" t="s">
        <v>737</v>
      </c>
      <c r="I310" s="2" t="s">
        <v>48</v>
      </c>
      <c r="J310" s="2" t="s">
        <v>31</v>
      </c>
      <c r="K310" s="2">
        <v>10707.0</v>
      </c>
      <c r="L310" s="2">
        <v>57.0</v>
      </c>
      <c r="M310" s="2">
        <v>6300.0</v>
      </c>
      <c r="N310" s="2">
        <v>10089.0</v>
      </c>
      <c r="O310" s="2">
        <v>3.0</v>
      </c>
      <c r="P310" s="3">
        <v>1603.859264</v>
      </c>
      <c r="Q310" s="7" t="str">
        <f>VLOOKUP(A310,'New Data'!A:E,2,FALSE)</f>
        <v>Male</v>
      </c>
      <c r="R310" s="7">
        <f>VLOOKUP(A310,'New Data'!A:E,3,FALSE)</f>
        <v>21</v>
      </c>
      <c r="S310" s="7" t="str">
        <f>VLOOKUP(A310,'New Data'!A:E,4,FALSE)</f>
        <v>Arkansas</v>
      </c>
      <c r="T310" s="9">
        <f>VLOOKUP(A310,'New Data'!A:E,5,FALSE)</f>
        <v>45547</v>
      </c>
      <c r="U310" s="10">
        <f t="shared" si="4"/>
        <v>534.6197547</v>
      </c>
      <c r="V310" s="11">
        <f t="shared" si="5"/>
        <v>0.005323620062</v>
      </c>
      <c r="W310" s="12">
        <f t="shared" si="6"/>
        <v>28.13788182</v>
      </c>
      <c r="X310" s="10">
        <f t="shared" si="7"/>
        <v>149.7953922</v>
      </c>
      <c r="Y310" s="11">
        <f t="shared" si="8"/>
        <v>0.05263157895</v>
      </c>
    </row>
    <row r="311">
      <c r="A311" s="7" t="str">
        <f t="shared" si="1"/>
        <v>JIEVO9973J</v>
      </c>
      <c r="B311" s="2" t="s">
        <v>1442</v>
      </c>
      <c r="C311" s="2" t="s">
        <v>1443</v>
      </c>
      <c r="D311" s="7" t="str">
        <f t="shared" si="2"/>
        <v>320x50 </v>
      </c>
      <c r="E311" s="7">
        <f t="shared" si="3"/>
        <v>16000</v>
      </c>
      <c r="F311" s="2" t="s">
        <v>1444</v>
      </c>
      <c r="G311" s="2" t="s">
        <v>41</v>
      </c>
      <c r="H311" s="8" t="s">
        <v>165</v>
      </c>
      <c r="I311" s="2" t="s">
        <v>71</v>
      </c>
      <c r="J311" s="2" t="s">
        <v>31</v>
      </c>
      <c r="K311" s="2">
        <v>122086.0</v>
      </c>
      <c r="L311" s="2">
        <v>299.0</v>
      </c>
      <c r="M311" s="2">
        <v>82898.0</v>
      </c>
      <c r="N311" s="2">
        <v>116235.0</v>
      </c>
      <c r="O311" s="2">
        <v>16.0</v>
      </c>
      <c r="P311" s="3">
        <v>7663.695294</v>
      </c>
      <c r="Q311" s="7" t="str">
        <f>VLOOKUP(A311,'New Data'!A:E,2,FALSE)</f>
        <v>Male</v>
      </c>
      <c r="R311" s="7">
        <f>VLOOKUP(A311,'New Data'!A:E,3,FALSE)</f>
        <v>30</v>
      </c>
      <c r="S311" s="7" t="str">
        <f>VLOOKUP(A311,'New Data'!A:E,4,FALSE)</f>
        <v>Kentucky</v>
      </c>
      <c r="T311" s="9">
        <f>VLOOKUP(A311,'New Data'!A:E,5,FALSE)</f>
        <v>45350</v>
      </c>
      <c r="U311" s="10">
        <f t="shared" si="4"/>
        <v>478.9809559</v>
      </c>
      <c r="V311" s="11">
        <f t="shared" si="5"/>
        <v>0.002449093262</v>
      </c>
      <c r="W311" s="12">
        <f t="shared" si="6"/>
        <v>25.63108794</v>
      </c>
      <c r="X311" s="10">
        <f t="shared" si="7"/>
        <v>62.77292477</v>
      </c>
      <c r="Y311" s="11">
        <f t="shared" si="8"/>
        <v>0.05351170569</v>
      </c>
    </row>
    <row r="312">
      <c r="A312" s="7" t="str">
        <f t="shared" si="1"/>
        <v>FAMYP0995M</v>
      </c>
      <c r="B312" s="2" t="s">
        <v>1435</v>
      </c>
      <c r="C312" s="2" t="s">
        <v>1436</v>
      </c>
      <c r="D312" s="7" t="str">
        <f t="shared" si="2"/>
        <v>320x50 </v>
      </c>
      <c r="E312" s="7">
        <f t="shared" si="3"/>
        <v>16000</v>
      </c>
      <c r="F312" s="2" t="s">
        <v>1437</v>
      </c>
      <c r="G312" s="2" t="s">
        <v>41</v>
      </c>
      <c r="H312" s="8" t="s">
        <v>1438</v>
      </c>
      <c r="I312" s="2" t="s">
        <v>234</v>
      </c>
      <c r="J312" s="2" t="s">
        <v>31</v>
      </c>
      <c r="K312" s="2">
        <v>16288.0</v>
      </c>
      <c r="L312" s="2">
        <v>56.0</v>
      </c>
      <c r="M312" s="2">
        <v>5304.0</v>
      </c>
      <c r="N312" s="2">
        <v>10731.0</v>
      </c>
      <c r="O312" s="2">
        <v>3.0</v>
      </c>
      <c r="P312" s="3">
        <v>2030.142709</v>
      </c>
      <c r="Q312" s="7" t="str">
        <f>VLOOKUP(A312,'New Data'!A:E,2,FALSE)</f>
        <v>Male</v>
      </c>
      <c r="R312" s="7">
        <f>VLOOKUP(A312,'New Data'!A:E,3,FALSE)</f>
        <v>42</v>
      </c>
      <c r="S312" s="7" t="str">
        <f>VLOOKUP(A312,'New Data'!A:E,4,FALSE)</f>
        <v>New Jersey</v>
      </c>
      <c r="T312" s="9">
        <f>VLOOKUP(A312,'New Data'!A:E,5,FALSE)</f>
        <v>45418</v>
      </c>
      <c r="U312" s="10">
        <f t="shared" si="4"/>
        <v>676.7142363</v>
      </c>
      <c r="V312" s="11">
        <f t="shared" si="5"/>
        <v>0.003438113949</v>
      </c>
      <c r="W312" s="12">
        <f t="shared" si="6"/>
        <v>36.25254838</v>
      </c>
      <c r="X312" s="10">
        <f t="shared" si="7"/>
        <v>124.6403923</v>
      </c>
      <c r="Y312" s="11">
        <f t="shared" si="8"/>
        <v>0.05357142857</v>
      </c>
    </row>
    <row r="313">
      <c r="A313" s="7" t="str">
        <f t="shared" si="1"/>
        <v>YSCFB3523B</v>
      </c>
      <c r="B313" s="2" t="s">
        <v>1439</v>
      </c>
      <c r="C313" s="2" t="s">
        <v>1440</v>
      </c>
      <c r="D313" s="7" t="str">
        <f t="shared" si="2"/>
        <v>300x250 </v>
      </c>
      <c r="E313" s="7">
        <f t="shared" si="3"/>
        <v>75000</v>
      </c>
      <c r="F313" s="2" t="s">
        <v>1441</v>
      </c>
      <c r="G313" s="2" t="s">
        <v>36</v>
      </c>
      <c r="H313" s="8" t="s">
        <v>677</v>
      </c>
      <c r="I313" s="2" t="s">
        <v>212</v>
      </c>
      <c r="J313" s="2" t="s">
        <v>53</v>
      </c>
      <c r="K313" s="2">
        <v>21143.0</v>
      </c>
      <c r="L313" s="2">
        <v>56.0</v>
      </c>
      <c r="M313" s="2">
        <v>3798.0</v>
      </c>
      <c r="N313" s="2">
        <v>19588.0</v>
      </c>
      <c r="O313" s="2">
        <v>3.0</v>
      </c>
      <c r="P313" s="3">
        <v>1500.41822</v>
      </c>
      <c r="Q313" s="7" t="str">
        <f>VLOOKUP(A313,'New Data'!A:E,2,FALSE)</f>
        <v>Female</v>
      </c>
      <c r="R313" s="7">
        <f>VLOOKUP(A313,'New Data'!A:E,3,FALSE)</f>
        <v>29</v>
      </c>
      <c r="S313" s="7" t="str">
        <f>VLOOKUP(A313,'New Data'!A:E,4,FALSE)</f>
        <v>Wyoming</v>
      </c>
      <c r="T313" s="9">
        <f>VLOOKUP(A313,'New Data'!A:E,5,FALSE)</f>
        <v>44965</v>
      </c>
      <c r="U313" s="10">
        <f t="shared" si="4"/>
        <v>500.1394067</v>
      </c>
      <c r="V313" s="11">
        <f t="shared" si="5"/>
        <v>0.002648630752</v>
      </c>
      <c r="W313" s="12">
        <f t="shared" si="6"/>
        <v>26.7931825</v>
      </c>
      <c r="X313" s="10">
        <f t="shared" si="7"/>
        <v>70.96524713</v>
      </c>
      <c r="Y313" s="11">
        <f t="shared" si="8"/>
        <v>0.05357142857</v>
      </c>
    </row>
    <row r="314">
      <c r="A314" s="7" t="str">
        <f t="shared" si="1"/>
        <v>ETYCF9135S</v>
      </c>
      <c r="B314" s="2" t="s">
        <v>1432</v>
      </c>
      <c r="C314" s="2" t="s">
        <v>1433</v>
      </c>
      <c r="D314" s="7" t="str">
        <f t="shared" si="2"/>
        <v>320x50 </v>
      </c>
      <c r="E314" s="7">
        <f t="shared" si="3"/>
        <v>16000</v>
      </c>
      <c r="F314" s="2" t="s">
        <v>1434</v>
      </c>
      <c r="G314" s="2" t="s">
        <v>28</v>
      </c>
      <c r="H314" s="8" t="s">
        <v>1229</v>
      </c>
      <c r="I314" s="2" t="s">
        <v>89</v>
      </c>
      <c r="J314" s="2" t="s">
        <v>31</v>
      </c>
      <c r="K314" s="2">
        <v>115673.0</v>
      </c>
      <c r="L314" s="2">
        <v>410.0</v>
      </c>
      <c r="M314" s="2">
        <v>52475.0</v>
      </c>
      <c r="N314" s="2">
        <v>97166.0</v>
      </c>
      <c r="O314" s="2">
        <v>22.0</v>
      </c>
      <c r="P314" s="3">
        <v>5045.93793</v>
      </c>
      <c r="Q314" s="7" t="str">
        <f>VLOOKUP(A314,'New Data'!A:E,2,FALSE)</f>
        <v>Male</v>
      </c>
      <c r="R314" s="7">
        <f>VLOOKUP(A314,'New Data'!A:E,3,FALSE)</f>
        <v>37</v>
      </c>
      <c r="S314" s="7" t="str">
        <f>VLOOKUP(A314,'New Data'!A:E,4,FALSE)</f>
        <v>North Dakota</v>
      </c>
      <c r="T314" s="9">
        <f>VLOOKUP(A314,'New Data'!A:E,5,FALSE)</f>
        <v>45077</v>
      </c>
      <c r="U314" s="10">
        <f t="shared" si="4"/>
        <v>229.360815</v>
      </c>
      <c r="V314" s="11">
        <f t="shared" si="5"/>
        <v>0.00354447451</v>
      </c>
      <c r="W314" s="12">
        <f t="shared" si="6"/>
        <v>12.30716568</v>
      </c>
      <c r="X314" s="10">
        <f t="shared" si="7"/>
        <v>43.62243505</v>
      </c>
      <c r="Y314" s="11">
        <f t="shared" si="8"/>
        <v>0.05365853659</v>
      </c>
    </row>
    <row r="315">
      <c r="A315" s="7" t="str">
        <f t="shared" si="1"/>
        <v>WKMPV6304C</v>
      </c>
      <c r="B315" s="2" t="s">
        <v>1425</v>
      </c>
      <c r="C315" s="2" t="s">
        <v>1426</v>
      </c>
      <c r="D315" s="7" t="str">
        <f t="shared" si="2"/>
        <v>300x250 </v>
      </c>
      <c r="E315" s="7">
        <f t="shared" si="3"/>
        <v>75000</v>
      </c>
      <c r="F315" s="2" t="s">
        <v>1427</v>
      </c>
      <c r="G315" s="2" t="s">
        <v>36</v>
      </c>
      <c r="H315" s="8" t="s">
        <v>1428</v>
      </c>
      <c r="I315" s="2" t="s">
        <v>48</v>
      </c>
      <c r="J315" s="2" t="s">
        <v>31</v>
      </c>
      <c r="K315" s="2">
        <v>18458.0</v>
      </c>
      <c r="L315" s="2">
        <v>111.0</v>
      </c>
      <c r="M315" s="2">
        <v>3623.0</v>
      </c>
      <c r="N315" s="2">
        <v>16934.0</v>
      </c>
      <c r="O315" s="2">
        <v>6.0</v>
      </c>
      <c r="P315" s="3">
        <v>2866.496671</v>
      </c>
      <c r="Q315" s="7" t="str">
        <f>VLOOKUP(A315,'New Data'!A:E,2,FALSE)</f>
        <v>Female</v>
      </c>
      <c r="R315" s="7">
        <f>VLOOKUP(A315,'New Data'!A:E,3,FALSE)</f>
        <v>48</v>
      </c>
      <c r="S315" s="7" t="str">
        <f>VLOOKUP(A315,'New Data'!A:E,4,FALSE)</f>
        <v>Indiana</v>
      </c>
      <c r="T315" s="9">
        <f>VLOOKUP(A315,'New Data'!A:E,5,FALSE)</f>
        <v>45558</v>
      </c>
      <c r="U315" s="10">
        <f t="shared" si="4"/>
        <v>477.7494452</v>
      </c>
      <c r="V315" s="11">
        <f t="shared" si="5"/>
        <v>0.006013652617</v>
      </c>
      <c r="W315" s="12">
        <f t="shared" si="6"/>
        <v>25.82429433</v>
      </c>
      <c r="X315" s="10">
        <f t="shared" si="7"/>
        <v>155.2983352</v>
      </c>
      <c r="Y315" s="11">
        <f t="shared" si="8"/>
        <v>0.05405405405</v>
      </c>
    </row>
    <row r="316">
      <c r="A316" s="7" t="str">
        <f t="shared" si="1"/>
        <v>ESXTC0601A</v>
      </c>
      <c r="B316" s="2" t="s">
        <v>1429</v>
      </c>
      <c r="C316" s="2" t="s">
        <v>1430</v>
      </c>
      <c r="D316" s="7" t="str">
        <f t="shared" si="2"/>
        <v>300x50 </v>
      </c>
      <c r="E316" s="7">
        <f t="shared" si="3"/>
        <v>15000</v>
      </c>
      <c r="F316" s="2" t="s">
        <v>1431</v>
      </c>
      <c r="G316" s="2" t="s">
        <v>66</v>
      </c>
      <c r="H316" s="8" t="s">
        <v>1350</v>
      </c>
      <c r="I316" s="2" t="s">
        <v>48</v>
      </c>
      <c r="J316" s="2" t="s">
        <v>31</v>
      </c>
      <c r="K316" s="2">
        <v>100800.0</v>
      </c>
      <c r="L316" s="2">
        <v>185.0</v>
      </c>
      <c r="M316" s="2">
        <v>14473.0</v>
      </c>
      <c r="N316" s="2">
        <v>85424.0</v>
      </c>
      <c r="O316" s="2">
        <v>10.0</v>
      </c>
      <c r="P316" s="3">
        <v>7004.730483</v>
      </c>
      <c r="Q316" s="7" t="str">
        <f>VLOOKUP(A316,'New Data'!A:E,2,FALSE)</f>
        <v>Male</v>
      </c>
      <c r="R316" s="7">
        <f>VLOOKUP(A316,'New Data'!A:E,3,FALSE)</f>
        <v>22</v>
      </c>
      <c r="S316" s="7" t="str">
        <f>VLOOKUP(A316,'New Data'!A:E,4,FALSE)</f>
        <v>Minnesota</v>
      </c>
      <c r="T316" s="9">
        <f>VLOOKUP(A316,'New Data'!A:E,5,FALSE)</f>
        <v>45412</v>
      </c>
      <c r="U316" s="10">
        <f t="shared" si="4"/>
        <v>700.4730483</v>
      </c>
      <c r="V316" s="11">
        <f t="shared" si="5"/>
        <v>0.00183531746</v>
      </c>
      <c r="W316" s="12">
        <f t="shared" si="6"/>
        <v>37.86340802</v>
      </c>
      <c r="X316" s="10">
        <f t="shared" si="7"/>
        <v>69.49137384</v>
      </c>
      <c r="Y316" s="11">
        <f t="shared" si="8"/>
        <v>0.05405405405</v>
      </c>
    </row>
    <row r="317">
      <c r="A317" s="7" t="str">
        <f t="shared" si="1"/>
        <v>KRPSH7899E</v>
      </c>
      <c r="B317" s="2" t="s">
        <v>1422</v>
      </c>
      <c r="C317" s="2" t="s">
        <v>1423</v>
      </c>
      <c r="D317" s="7" t="str">
        <f t="shared" si="2"/>
        <v>320x50 </v>
      </c>
      <c r="E317" s="7">
        <f t="shared" si="3"/>
        <v>16000</v>
      </c>
      <c r="F317" s="2" t="s">
        <v>1424</v>
      </c>
      <c r="G317" s="2" t="s">
        <v>66</v>
      </c>
      <c r="H317" s="8" t="s">
        <v>93</v>
      </c>
      <c r="I317" s="2" t="s">
        <v>30</v>
      </c>
      <c r="J317" s="2" t="s">
        <v>31</v>
      </c>
      <c r="K317" s="2">
        <v>22163.0</v>
      </c>
      <c r="L317" s="2">
        <v>55.0</v>
      </c>
      <c r="M317" s="2">
        <v>2368.0</v>
      </c>
      <c r="N317" s="2">
        <v>8130.0</v>
      </c>
      <c r="O317" s="2">
        <v>3.0</v>
      </c>
      <c r="P317" s="3">
        <v>1493.779328</v>
      </c>
      <c r="Q317" s="7" t="str">
        <f>VLOOKUP(A317,'New Data'!A:E,2,FALSE)</f>
        <v>Female</v>
      </c>
      <c r="R317" s="7">
        <f>VLOOKUP(A317,'New Data'!A:E,3,FALSE)</f>
        <v>41</v>
      </c>
      <c r="S317" s="7" t="str">
        <f>VLOOKUP(A317,'New Data'!A:E,4,FALSE)</f>
        <v>Alaska</v>
      </c>
      <c r="T317" s="9">
        <f>VLOOKUP(A317,'New Data'!A:E,5,FALSE)</f>
        <v>45376</v>
      </c>
      <c r="U317" s="10">
        <f t="shared" si="4"/>
        <v>497.9264427</v>
      </c>
      <c r="V317" s="11">
        <f t="shared" si="5"/>
        <v>0.0024816135</v>
      </c>
      <c r="W317" s="12">
        <f t="shared" si="6"/>
        <v>27.15962415</v>
      </c>
      <c r="X317" s="10">
        <f t="shared" si="7"/>
        <v>67.39968993</v>
      </c>
      <c r="Y317" s="11">
        <f t="shared" si="8"/>
        <v>0.05454545455</v>
      </c>
    </row>
    <row r="318">
      <c r="A318" s="7" t="str">
        <f t="shared" si="1"/>
        <v>YAWMM0905I</v>
      </c>
      <c r="B318" s="2" t="s">
        <v>1419</v>
      </c>
      <c r="C318" s="2" t="s">
        <v>1420</v>
      </c>
      <c r="D318" s="7" t="str">
        <f t="shared" si="2"/>
        <v>300x250 </v>
      </c>
      <c r="E318" s="7">
        <f t="shared" si="3"/>
        <v>75000</v>
      </c>
      <c r="F318" s="2" t="s">
        <v>1421</v>
      </c>
      <c r="G318" s="2" t="s">
        <v>66</v>
      </c>
      <c r="H318" s="8" t="s">
        <v>816</v>
      </c>
      <c r="I318" s="2" t="s">
        <v>30</v>
      </c>
      <c r="J318" s="2" t="s">
        <v>53</v>
      </c>
      <c r="K318" s="2">
        <v>38070.0</v>
      </c>
      <c r="L318" s="2">
        <v>146.0</v>
      </c>
      <c r="M318" s="2">
        <v>15253.0</v>
      </c>
      <c r="N318" s="2">
        <v>35453.0</v>
      </c>
      <c r="O318" s="2">
        <v>8.0</v>
      </c>
      <c r="P318" s="3">
        <v>1653.510777</v>
      </c>
      <c r="Q318" s="7" t="str">
        <f>VLOOKUP(A318,'New Data'!A:E,2,FALSE)</f>
        <v>Female</v>
      </c>
      <c r="R318" s="7">
        <f>VLOOKUP(A318,'New Data'!A:E,3,FALSE)</f>
        <v>39</v>
      </c>
      <c r="S318" s="7" t="str">
        <f>VLOOKUP(A318,'New Data'!A:E,4,FALSE)</f>
        <v>Iowa</v>
      </c>
      <c r="T318" s="9">
        <f>VLOOKUP(A318,'New Data'!A:E,5,FALSE)</f>
        <v>45265</v>
      </c>
      <c r="U318" s="10">
        <f t="shared" si="4"/>
        <v>206.6888471</v>
      </c>
      <c r="V318" s="11">
        <f t="shared" si="5"/>
        <v>0.003835040714</v>
      </c>
      <c r="W318" s="12">
        <f t="shared" si="6"/>
        <v>11.32541628</v>
      </c>
      <c r="X318" s="10">
        <f t="shared" si="7"/>
        <v>43.43343255</v>
      </c>
      <c r="Y318" s="11">
        <f t="shared" si="8"/>
        <v>0.05479452055</v>
      </c>
    </row>
    <row r="319">
      <c r="A319" s="7" t="str">
        <f t="shared" si="1"/>
        <v>CUHNL0300I</v>
      </c>
      <c r="B319" s="2" t="s">
        <v>1416</v>
      </c>
      <c r="C319" s="2" t="s">
        <v>1417</v>
      </c>
      <c r="D319" s="7" t="str">
        <f t="shared" si="2"/>
        <v>300x250 </v>
      </c>
      <c r="E319" s="7">
        <f t="shared" si="3"/>
        <v>75000</v>
      </c>
      <c r="F319" s="2" t="s">
        <v>1418</v>
      </c>
      <c r="G319" s="2" t="s">
        <v>36</v>
      </c>
      <c r="H319" s="8" t="s">
        <v>871</v>
      </c>
      <c r="I319" s="2" t="s">
        <v>80</v>
      </c>
      <c r="J319" s="2" t="s">
        <v>31</v>
      </c>
      <c r="K319" s="2">
        <v>12280.0</v>
      </c>
      <c r="L319" s="2">
        <v>90.0</v>
      </c>
      <c r="M319" s="2">
        <v>7633.0</v>
      </c>
      <c r="N319" s="2">
        <v>11053.0</v>
      </c>
      <c r="O319" s="2">
        <v>5.0</v>
      </c>
      <c r="P319" s="3">
        <v>1452.207361</v>
      </c>
      <c r="Q319" s="7" t="str">
        <f>VLOOKUP(A319,'New Data'!A:E,2,FALSE)</f>
        <v>Female</v>
      </c>
      <c r="R319" s="7">
        <f>VLOOKUP(A319,'New Data'!A:E,3,FALSE)</f>
        <v>59</v>
      </c>
      <c r="S319" s="7" t="str">
        <f>VLOOKUP(A319,'New Data'!A:E,4,FALSE)</f>
        <v>Maryland</v>
      </c>
      <c r="T319" s="9">
        <f>VLOOKUP(A319,'New Data'!A:E,5,FALSE)</f>
        <v>45179</v>
      </c>
      <c r="U319" s="10">
        <f t="shared" si="4"/>
        <v>290.4414722</v>
      </c>
      <c r="V319" s="11">
        <f t="shared" si="5"/>
        <v>0.007328990228</v>
      </c>
      <c r="W319" s="12">
        <f t="shared" si="6"/>
        <v>16.13563734</v>
      </c>
      <c r="X319" s="10">
        <f t="shared" si="7"/>
        <v>118.2579284</v>
      </c>
      <c r="Y319" s="11">
        <f t="shared" si="8"/>
        <v>0.05555555556</v>
      </c>
    </row>
    <row r="320">
      <c r="A320" s="7" t="str">
        <f t="shared" si="1"/>
        <v>FHALK0254I</v>
      </c>
      <c r="B320" s="2" t="s">
        <v>1411</v>
      </c>
      <c r="C320" s="2" t="s">
        <v>1412</v>
      </c>
      <c r="D320" s="7" t="str">
        <f t="shared" si="2"/>
        <v>320x50 </v>
      </c>
      <c r="E320" s="7">
        <f t="shared" si="3"/>
        <v>16000</v>
      </c>
      <c r="F320" s="2" t="s">
        <v>1413</v>
      </c>
      <c r="G320" s="2" t="s">
        <v>36</v>
      </c>
      <c r="H320" s="8" t="s">
        <v>188</v>
      </c>
      <c r="I320" s="2" t="s">
        <v>71</v>
      </c>
      <c r="J320" s="2" t="s">
        <v>31</v>
      </c>
      <c r="K320" s="2">
        <v>12220.0</v>
      </c>
      <c r="L320" s="2">
        <v>54.0</v>
      </c>
      <c r="M320" s="2">
        <v>7133.0</v>
      </c>
      <c r="N320" s="2">
        <v>11331.0</v>
      </c>
      <c r="O320" s="2">
        <v>3.0</v>
      </c>
      <c r="P320" s="3">
        <v>1478.392247</v>
      </c>
      <c r="Q320" s="7" t="str">
        <f>VLOOKUP(A320,'New Data'!A:E,2,FALSE)</f>
        <v>Male</v>
      </c>
      <c r="R320" s="7">
        <f>VLOOKUP(A320,'New Data'!A:E,3,FALSE)</f>
        <v>29</v>
      </c>
      <c r="S320" s="7" t="str">
        <f>VLOOKUP(A320,'New Data'!A:E,4,FALSE)</f>
        <v>Colorado</v>
      </c>
      <c r="T320" s="9">
        <f>VLOOKUP(A320,'New Data'!A:E,5,FALSE)</f>
        <v>45288</v>
      </c>
      <c r="U320" s="10">
        <f t="shared" si="4"/>
        <v>492.7974157</v>
      </c>
      <c r="V320" s="11">
        <f t="shared" si="5"/>
        <v>0.00441898527</v>
      </c>
      <c r="W320" s="12">
        <f t="shared" si="6"/>
        <v>27.3776342</v>
      </c>
      <c r="X320" s="10">
        <f t="shared" si="7"/>
        <v>120.9813623</v>
      </c>
      <c r="Y320" s="11">
        <f t="shared" si="8"/>
        <v>0.05555555556</v>
      </c>
    </row>
    <row r="321">
      <c r="A321" s="7" t="str">
        <f t="shared" si="1"/>
        <v>WNXZE3849P</v>
      </c>
      <c r="B321" s="2" t="s">
        <v>1414</v>
      </c>
      <c r="C321" s="2" t="s">
        <v>1415</v>
      </c>
      <c r="D321" s="7" t="str">
        <f t="shared" si="2"/>
        <v>320x50 </v>
      </c>
      <c r="E321" s="7">
        <f t="shared" si="3"/>
        <v>16000</v>
      </c>
      <c r="F321" s="2" t="s">
        <v>555</v>
      </c>
      <c r="G321" s="2" t="s">
        <v>28</v>
      </c>
      <c r="H321" s="8" t="s">
        <v>782</v>
      </c>
      <c r="I321" s="2" t="s">
        <v>71</v>
      </c>
      <c r="J321" s="2" t="s">
        <v>31</v>
      </c>
      <c r="K321" s="2">
        <v>16151.0</v>
      </c>
      <c r="L321" s="2">
        <v>54.0</v>
      </c>
      <c r="M321" s="2">
        <v>4360.0</v>
      </c>
      <c r="N321" s="2">
        <v>11358.0</v>
      </c>
      <c r="O321" s="2">
        <v>3.0</v>
      </c>
      <c r="P321" s="3">
        <v>1706.224318</v>
      </c>
      <c r="Q321" s="7" t="str">
        <f>VLOOKUP(A321,'New Data'!A:E,2,FALSE)</f>
        <v>Female</v>
      </c>
      <c r="R321" s="7">
        <f>VLOOKUP(A321,'New Data'!A:E,3,FALSE)</f>
        <v>58</v>
      </c>
      <c r="S321" s="7" t="str">
        <f>VLOOKUP(A321,'New Data'!A:E,4,FALSE)</f>
        <v>Maine</v>
      </c>
      <c r="T321" s="9">
        <f>VLOOKUP(A321,'New Data'!A:E,5,FALSE)</f>
        <v>45365</v>
      </c>
      <c r="U321" s="10">
        <f t="shared" si="4"/>
        <v>568.7414393</v>
      </c>
      <c r="V321" s="11">
        <f t="shared" si="5"/>
        <v>0.003343446226</v>
      </c>
      <c r="W321" s="12">
        <f t="shared" si="6"/>
        <v>31.59674663</v>
      </c>
      <c r="X321" s="10">
        <f t="shared" si="7"/>
        <v>105.6420233</v>
      </c>
      <c r="Y321" s="11">
        <f t="shared" si="8"/>
        <v>0.05555555556</v>
      </c>
    </row>
    <row r="322">
      <c r="A322" s="7" t="str">
        <f t="shared" si="1"/>
        <v>TMWLJ3345S</v>
      </c>
      <c r="B322" s="2" t="s">
        <v>1408</v>
      </c>
      <c r="C322" s="2" t="s">
        <v>1409</v>
      </c>
      <c r="D322" s="7" t="str">
        <f t="shared" si="2"/>
        <v>300x50 </v>
      </c>
      <c r="E322" s="7">
        <f t="shared" si="3"/>
        <v>15000</v>
      </c>
      <c r="F322" s="2" t="s">
        <v>1410</v>
      </c>
      <c r="G322" s="2" t="s">
        <v>28</v>
      </c>
      <c r="H322" s="8" t="s">
        <v>871</v>
      </c>
      <c r="I322" s="2" t="s">
        <v>48</v>
      </c>
      <c r="J322" s="2" t="s">
        <v>31</v>
      </c>
      <c r="K322" s="2">
        <v>40929.0</v>
      </c>
      <c r="L322" s="2">
        <v>142.0</v>
      </c>
      <c r="M322" s="2">
        <v>9249.0</v>
      </c>
      <c r="N322" s="2">
        <v>31564.0</v>
      </c>
      <c r="O322" s="2">
        <v>8.0</v>
      </c>
      <c r="P322" s="3">
        <v>6764.520637</v>
      </c>
      <c r="Q322" s="7" t="str">
        <f>VLOOKUP(A322,'New Data'!A:E,2,FALSE)</f>
        <v>Male</v>
      </c>
      <c r="R322" s="7">
        <f>VLOOKUP(A322,'New Data'!A:E,3,FALSE)</f>
        <v>39</v>
      </c>
      <c r="S322" s="7" t="str">
        <f>VLOOKUP(A322,'New Data'!A:E,4,FALSE)</f>
        <v>Hawaii</v>
      </c>
      <c r="T322" s="9">
        <f>VLOOKUP(A322,'New Data'!A:E,5,FALSE)</f>
        <v>45061</v>
      </c>
      <c r="U322" s="10">
        <f t="shared" si="4"/>
        <v>845.5650796</v>
      </c>
      <c r="V322" s="11">
        <f t="shared" si="5"/>
        <v>0.003469422659</v>
      </c>
      <c r="W322" s="12">
        <f t="shared" si="6"/>
        <v>47.63746927</v>
      </c>
      <c r="X322" s="10">
        <f t="shared" si="7"/>
        <v>165.2745153</v>
      </c>
      <c r="Y322" s="11">
        <f t="shared" si="8"/>
        <v>0.05633802817</v>
      </c>
    </row>
    <row r="323">
      <c r="A323" s="7" t="str">
        <f t="shared" si="1"/>
        <v>EZLPP1861T</v>
      </c>
      <c r="B323" s="2" t="s">
        <v>1406</v>
      </c>
      <c r="C323" s="2" t="s">
        <v>1407</v>
      </c>
      <c r="D323" s="7" t="str">
        <f t="shared" si="2"/>
        <v>320x50 </v>
      </c>
      <c r="E323" s="7">
        <f t="shared" si="3"/>
        <v>16000</v>
      </c>
      <c r="F323" s="2" t="s">
        <v>233</v>
      </c>
      <c r="G323" s="2" t="s">
        <v>36</v>
      </c>
      <c r="H323" s="8" t="s">
        <v>29</v>
      </c>
      <c r="I323" s="2" t="s">
        <v>48</v>
      </c>
      <c r="J323" s="2" t="s">
        <v>31</v>
      </c>
      <c r="K323" s="2">
        <v>37269.0</v>
      </c>
      <c r="L323" s="2">
        <v>106.0</v>
      </c>
      <c r="M323" s="2">
        <v>11667.0</v>
      </c>
      <c r="N323" s="2">
        <v>33260.0</v>
      </c>
      <c r="O323" s="2">
        <v>6.0</v>
      </c>
      <c r="P323" s="3">
        <v>1453.075462</v>
      </c>
      <c r="Q323" s="7" t="str">
        <f>VLOOKUP(A323,'New Data'!A:E,2,FALSE)</f>
        <v>Female</v>
      </c>
      <c r="R323" s="7">
        <f>VLOOKUP(A323,'New Data'!A:E,3,FALSE)</f>
        <v>38</v>
      </c>
      <c r="S323" s="7" t="str">
        <f>VLOOKUP(A323,'New Data'!A:E,4,FALSE)</f>
        <v>Colorado</v>
      </c>
      <c r="T323" s="9">
        <f>VLOOKUP(A323,'New Data'!A:E,5,FALSE)</f>
        <v>45489</v>
      </c>
      <c r="U323" s="10">
        <f t="shared" si="4"/>
        <v>242.1792437</v>
      </c>
      <c r="V323" s="11">
        <f t="shared" si="5"/>
        <v>0.002844186858</v>
      </c>
      <c r="W323" s="12">
        <f t="shared" si="6"/>
        <v>13.70825908</v>
      </c>
      <c r="X323" s="10">
        <f t="shared" si="7"/>
        <v>38.9888503</v>
      </c>
      <c r="Y323" s="11">
        <f t="shared" si="8"/>
        <v>0.05660377358</v>
      </c>
    </row>
    <row r="324">
      <c r="A324" s="7" t="str">
        <f t="shared" si="1"/>
        <v>LAUXF7510L</v>
      </c>
      <c r="B324" s="2" t="s">
        <v>1403</v>
      </c>
      <c r="C324" s="2" t="s">
        <v>1404</v>
      </c>
      <c r="D324" s="7" t="str">
        <f t="shared" si="2"/>
        <v>300x250 </v>
      </c>
      <c r="E324" s="7">
        <f t="shared" si="3"/>
        <v>75000</v>
      </c>
      <c r="F324" s="2" t="s">
        <v>333</v>
      </c>
      <c r="G324" s="2" t="s">
        <v>28</v>
      </c>
      <c r="H324" s="8" t="s">
        <v>1405</v>
      </c>
      <c r="I324" s="2" t="s">
        <v>48</v>
      </c>
      <c r="J324" s="2" t="s">
        <v>31</v>
      </c>
      <c r="K324" s="2">
        <v>14693.0</v>
      </c>
      <c r="L324" s="2">
        <v>70.0</v>
      </c>
      <c r="M324" s="2">
        <v>6597.0</v>
      </c>
      <c r="N324" s="2">
        <v>13508.0</v>
      </c>
      <c r="O324" s="2">
        <v>4.0</v>
      </c>
      <c r="P324" s="3">
        <v>2047.348924</v>
      </c>
      <c r="Q324" s="7" t="str">
        <f>VLOOKUP(A324,'New Data'!A:E,2,FALSE)</f>
        <v>Female</v>
      </c>
      <c r="R324" s="7">
        <f>VLOOKUP(A324,'New Data'!A:E,3,FALSE)</f>
        <v>30</v>
      </c>
      <c r="S324" s="7" t="str">
        <f>VLOOKUP(A324,'New Data'!A:E,4,FALSE)</f>
        <v>West Virginia</v>
      </c>
      <c r="T324" s="9">
        <f>VLOOKUP(A324,'New Data'!A:E,5,FALSE)</f>
        <v>45430</v>
      </c>
      <c r="U324" s="10">
        <f t="shared" si="4"/>
        <v>511.837231</v>
      </c>
      <c r="V324" s="11">
        <f t="shared" si="5"/>
        <v>0.004764173416</v>
      </c>
      <c r="W324" s="12">
        <f t="shared" si="6"/>
        <v>29.24784177</v>
      </c>
      <c r="X324" s="10">
        <f t="shared" si="7"/>
        <v>139.3417902</v>
      </c>
      <c r="Y324" s="11">
        <f t="shared" si="8"/>
        <v>0.05714285714</v>
      </c>
    </row>
    <row r="325">
      <c r="A325" s="7" t="str">
        <f t="shared" si="1"/>
        <v>HNWTV2993L</v>
      </c>
      <c r="B325" s="2" t="s">
        <v>1396</v>
      </c>
      <c r="C325" s="2" t="s">
        <v>1397</v>
      </c>
      <c r="D325" s="7" t="str">
        <f t="shared" si="2"/>
        <v>320x50 </v>
      </c>
      <c r="E325" s="7">
        <f t="shared" si="3"/>
        <v>16000</v>
      </c>
      <c r="F325" s="2" t="s">
        <v>1398</v>
      </c>
      <c r="G325" s="2" t="s">
        <v>28</v>
      </c>
      <c r="H325" s="8" t="s">
        <v>1399</v>
      </c>
      <c r="I325" s="2" t="s">
        <v>62</v>
      </c>
      <c r="J325" s="2" t="s">
        <v>31</v>
      </c>
      <c r="K325" s="2">
        <v>10903.0</v>
      </c>
      <c r="L325" s="2">
        <v>35.0</v>
      </c>
      <c r="M325" s="2">
        <v>3776.0</v>
      </c>
      <c r="N325" s="2">
        <v>9581.0</v>
      </c>
      <c r="O325" s="2">
        <v>2.0</v>
      </c>
      <c r="P325" s="3">
        <v>1460.009754</v>
      </c>
      <c r="Q325" s="7" t="str">
        <f>VLOOKUP(A325,'New Data'!A:E,2,FALSE)</f>
        <v>Male</v>
      </c>
      <c r="R325" s="7">
        <f>VLOOKUP(A325,'New Data'!A:E,3,FALSE)</f>
        <v>50</v>
      </c>
      <c r="S325" s="7" t="str">
        <f>VLOOKUP(A325,'New Data'!A:E,4,FALSE)</f>
        <v>Maryland</v>
      </c>
      <c r="T325" s="9">
        <f>VLOOKUP(A325,'New Data'!A:E,5,FALSE)</f>
        <v>45013</v>
      </c>
      <c r="U325" s="10">
        <f t="shared" si="4"/>
        <v>730.004877</v>
      </c>
      <c r="V325" s="11">
        <f t="shared" si="5"/>
        <v>0.003210125653</v>
      </c>
      <c r="W325" s="12">
        <f t="shared" si="6"/>
        <v>41.7145644</v>
      </c>
      <c r="X325" s="10">
        <f t="shared" si="7"/>
        <v>133.9089933</v>
      </c>
      <c r="Y325" s="11">
        <f t="shared" si="8"/>
        <v>0.05714285714</v>
      </c>
    </row>
    <row r="326">
      <c r="A326" s="7" t="str">
        <f t="shared" si="1"/>
        <v>PQLGX6807T</v>
      </c>
      <c r="B326" s="2" t="s">
        <v>1400</v>
      </c>
      <c r="C326" s="2" t="s">
        <v>1401</v>
      </c>
      <c r="D326" s="7" t="str">
        <f t="shared" si="2"/>
        <v>300x250 </v>
      </c>
      <c r="E326" s="7">
        <f t="shared" si="3"/>
        <v>75000</v>
      </c>
      <c r="F326" s="2" t="s">
        <v>1402</v>
      </c>
      <c r="G326" s="2" t="s">
        <v>36</v>
      </c>
      <c r="H326" s="8" t="s">
        <v>713</v>
      </c>
      <c r="I326" s="2" t="s">
        <v>30</v>
      </c>
      <c r="J326" s="2" t="s">
        <v>53</v>
      </c>
      <c r="K326" s="2">
        <v>16175.0</v>
      </c>
      <c r="L326" s="2">
        <v>35.0</v>
      </c>
      <c r="M326" s="2">
        <v>1923.0</v>
      </c>
      <c r="N326" s="2">
        <v>15085.0</v>
      </c>
      <c r="O326" s="2">
        <v>2.0</v>
      </c>
      <c r="P326" s="3">
        <v>1649.069475</v>
      </c>
      <c r="Q326" s="7" t="str">
        <f>VLOOKUP(A326,'New Data'!A:E,2,FALSE)</f>
        <v>Male</v>
      </c>
      <c r="R326" s="7">
        <f>VLOOKUP(A326,'New Data'!A:E,3,FALSE)</f>
        <v>62</v>
      </c>
      <c r="S326" s="7" t="str">
        <f>VLOOKUP(A326,'New Data'!A:E,4,FALSE)</f>
        <v>South Dakota</v>
      </c>
      <c r="T326" s="9">
        <f>VLOOKUP(A326,'New Data'!A:E,5,FALSE)</f>
        <v>45175</v>
      </c>
      <c r="U326" s="10">
        <f t="shared" si="4"/>
        <v>824.5347375</v>
      </c>
      <c r="V326" s="11">
        <f t="shared" si="5"/>
        <v>0.002163833076</v>
      </c>
      <c r="W326" s="12">
        <f t="shared" si="6"/>
        <v>47.11627071</v>
      </c>
      <c r="X326" s="10">
        <f t="shared" si="7"/>
        <v>101.951745</v>
      </c>
      <c r="Y326" s="11">
        <f t="shared" si="8"/>
        <v>0.05714285714</v>
      </c>
    </row>
    <row r="327">
      <c r="A327" s="7" t="str">
        <f t="shared" si="1"/>
        <v>IBDNQ3988K</v>
      </c>
      <c r="B327" s="2" t="s">
        <v>1390</v>
      </c>
      <c r="C327" s="2" t="s">
        <v>1391</v>
      </c>
      <c r="D327" s="7" t="str">
        <f t="shared" si="2"/>
        <v>300x250 </v>
      </c>
      <c r="E327" s="7">
        <f t="shared" si="3"/>
        <v>75000</v>
      </c>
      <c r="F327" s="2" t="s">
        <v>1392</v>
      </c>
      <c r="G327" s="2" t="s">
        <v>41</v>
      </c>
      <c r="H327" s="8" t="s">
        <v>1393</v>
      </c>
      <c r="I327" s="2" t="s">
        <v>30</v>
      </c>
      <c r="J327" s="2" t="s">
        <v>31</v>
      </c>
      <c r="K327" s="2">
        <v>42451.0</v>
      </c>
      <c r="L327" s="2">
        <v>122.0</v>
      </c>
      <c r="M327" s="2">
        <v>29142.0</v>
      </c>
      <c r="N327" s="2">
        <v>41093.0</v>
      </c>
      <c r="O327" s="2">
        <v>7.0</v>
      </c>
      <c r="P327" s="3">
        <v>1530.553686</v>
      </c>
      <c r="Q327" s="7" t="str">
        <f>VLOOKUP(A327,'New Data'!A:E,2,FALSE)</f>
        <v>Female</v>
      </c>
      <c r="R327" s="7">
        <f>VLOOKUP(A327,'New Data'!A:E,3,FALSE)</f>
        <v>27</v>
      </c>
      <c r="S327" s="7" t="str">
        <f>VLOOKUP(A327,'New Data'!A:E,4,FALSE)</f>
        <v>Nevada</v>
      </c>
      <c r="T327" s="9">
        <f>VLOOKUP(A327,'New Data'!A:E,5,FALSE)</f>
        <v>45024</v>
      </c>
      <c r="U327" s="10">
        <f t="shared" si="4"/>
        <v>218.6505266</v>
      </c>
      <c r="V327" s="11">
        <f t="shared" si="5"/>
        <v>0.002873901675</v>
      </c>
      <c r="W327" s="12">
        <f t="shared" si="6"/>
        <v>12.54552202</v>
      </c>
      <c r="X327" s="10">
        <f t="shared" si="7"/>
        <v>36.05459674</v>
      </c>
      <c r="Y327" s="11">
        <f t="shared" si="8"/>
        <v>0.05737704918</v>
      </c>
    </row>
    <row r="328">
      <c r="A328" s="7" t="str">
        <f t="shared" si="1"/>
        <v>NKXQD8942M</v>
      </c>
      <c r="B328" s="2" t="s">
        <v>1394</v>
      </c>
      <c r="C328" s="2" t="s">
        <v>1395</v>
      </c>
      <c r="D328" s="7" t="str">
        <f t="shared" si="2"/>
        <v>300x250 </v>
      </c>
      <c r="E328" s="7">
        <f t="shared" si="3"/>
        <v>75000</v>
      </c>
      <c r="F328" s="2" t="s">
        <v>914</v>
      </c>
      <c r="G328" s="2" t="s">
        <v>66</v>
      </c>
      <c r="H328" s="8" t="s">
        <v>371</v>
      </c>
      <c r="I328" s="2" t="s">
        <v>48</v>
      </c>
      <c r="J328" s="2" t="s">
        <v>31</v>
      </c>
      <c r="K328" s="2">
        <v>43057.0</v>
      </c>
      <c r="L328" s="2">
        <v>122.0</v>
      </c>
      <c r="M328" s="2">
        <v>23767.0</v>
      </c>
      <c r="N328" s="2">
        <v>41484.0</v>
      </c>
      <c r="O328" s="2">
        <v>7.0</v>
      </c>
      <c r="P328" s="3">
        <v>5884.931394</v>
      </c>
      <c r="Q328" s="7" t="str">
        <f>VLOOKUP(A328,'New Data'!A:E,2,FALSE)</f>
        <v>Female</v>
      </c>
      <c r="R328" s="7">
        <f>VLOOKUP(A328,'New Data'!A:E,3,FALSE)</f>
        <v>36</v>
      </c>
      <c r="S328" s="7" t="str">
        <f>VLOOKUP(A328,'New Data'!A:E,4,FALSE)</f>
        <v>Texas</v>
      </c>
      <c r="T328" s="9">
        <f>VLOOKUP(A328,'New Data'!A:E,5,FALSE)</f>
        <v>45125</v>
      </c>
      <c r="U328" s="10">
        <f t="shared" si="4"/>
        <v>840.7044849</v>
      </c>
      <c r="V328" s="11">
        <f t="shared" si="5"/>
        <v>0.002833453329</v>
      </c>
      <c r="W328" s="12">
        <f t="shared" si="6"/>
        <v>48.23714257</v>
      </c>
      <c r="X328" s="10">
        <f t="shared" si="7"/>
        <v>136.6776922</v>
      </c>
      <c r="Y328" s="11">
        <f t="shared" si="8"/>
        <v>0.05737704918</v>
      </c>
    </row>
    <row r="329">
      <c r="A329" s="7" t="str">
        <f t="shared" si="1"/>
        <v>KYCQN5930T</v>
      </c>
      <c r="B329" s="2" t="s">
        <v>1386</v>
      </c>
      <c r="C329" s="2" t="s">
        <v>1387</v>
      </c>
      <c r="D329" s="7" t="str">
        <f t="shared" si="2"/>
        <v>320x50 </v>
      </c>
      <c r="E329" s="7">
        <f t="shared" si="3"/>
        <v>16000</v>
      </c>
      <c r="F329" s="2" t="s">
        <v>1388</v>
      </c>
      <c r="G329" s="2" t="s">
        <v>36</v>
      </c>
      <c r="H329" s="8" t="s">
        <v>1389</v>
      </c>
      <c r="I329" s="2" t="s">
        <v>234</v>
      </c>
      <c r="J329" s="2" t="s">
        <v>31</v>
      </c>
      <c r="K329" s="2">
        <v>11561.0</v>
      </c>
      <c r="L329" s="2">
        <v>87.0</v>
      </c>
      <c r="M329" s="2">
        <v>4063.0</v>
      </c>
      <c r="N329" s="2">
        <v>9941.0</v>
      </c>
      <c r="O329" s="2">
        <v>5.0</v>
      </c>
      <c r="P329" s="3">
        <v>1911.931953</v>
      </c>
      <c r="Q329" s="7" t="str">
        <f>VLOOKUP(A329,'New Data'!A:E,2,FALSE)</f>
        <v>Male</v>
      </c>
      <c r="R329" s="7">
        <f>VLOOKUP(A329,'New Data'!A:E,3,FALSE)</f>
        <v>57</v>
      </c>
      <c r="S329" s="7" t="str">
        <f>VLOOKUP(A329,'New Data'!A:E,4,FALSE)</f>
        <v>Montana</v>
      </c>
      <c r="T329" s="9">
        <f>VLOOKUP(A329,'New Data'!A:E,5,FALSE)</f>
        <v>45164</v>
      </c>
      <c r="U329" s="10">
        <f t="shared" si="4"/>
        <v>382.3863906</v>
      </c>
      <c r="V329" s="11">
        <f t="shared" si="5"/>
        <v>0.00752530058</v>
      </c>
      <c r="W329" s="12">
        <f t="shared" si="6"/>
        <v>21.97622934</v>
      </c>
      <c r="X329" s="10">
        <f t="shared" si="7"/>
        <v>165.3777314</v>
      </c>
      <c r="Y329" s="11">
        <f t="shared" si="8"/>
        <v>0.05747126437</v>
      </c>
    </row>
    <row r="330">
      <c r="A330" s="7" t="str">
        <f t="shared" si="1"/>
        <v>XRMMV3675M</v>
      </c>
      <c r="B330" s="2" t="s">
        <v>1383</v>
      </c>
      <c r="C330" s="2" t="s">
        <v>1384</v>
      </c>
      <c r="D330" s="7" t="str">
        <f t="shared" si="2"/>
        <v>300x50 </v>
      </c>
      <c r="E330" s="7">
        <f t="shared" si="3"/>
        <v>15000</v>
      </c>
      <c r="F330" s="2" t="s">
        <v>1385</v>
      </c>
      <c r="G330" s="2" t="s">
        <v>28</v>
      </c>
      <c r="H330" s="8" t="s">
        <v>102</v>
      </c>
      <c r="I330" s="2" t="s">
        <v>30</v>
      </c>
      <c r="J330" s="2" t="s">
        <v>31</v>
      </c>
      <c r="K330" s="2">
        <v>119280.0</v>
      </c>
      <c r="L330" s="2">
        <v>400.0</v>
      </c>
      <c r="M330" s="2">
        <v>55665.0</v>
      </c>
      <c r="N330" s="2">
        <v>112913.0</v>
      </c>
      <c r="O330" s="2">
        <v>23.0</v>
      </c>
      <c r="P330" s="3">
        <v>6492.676343</v>
      </c>
      <c r="Q330" s="7" t="str">
        <f>VLOOKUP(A330,'New Data'!A:E,2,FALSE)</f>
        <v>Male</v>
      </c>
      <c r="R330" s="7">
        <f>VLOOKUP(A330,'New Data'!A:E,3,FALSE)</f>
        <v>38</v>
      </c>
      <c r="S330" s="7" t="str">
        <f>VLOOKUP(A330,'New Data'!A:E,4,FALSE)</f>
        <v>Ohio</v>
      </c>
      <c r="T330" s="9">
        <f>VLOOKUP(A330,'New Data'!A:E,5,FALSE)</f>
        <v>45196</v>
      </c>
      <c r="U330" s="10">
        <f t="shared" si="4"/>
        <v>282.2902758</v>
      </c>
      <c r="V330" s="11">
        <f t="shared" si="5"/>
        <v>0.003353454058</v>
      </c>
      <c r="W330" s="12">
        <f t="shared" si="6"/>
        <v>16.23169086</v>
      </c>
      <c r="X330" s="10">
        <f t="shared" si="7"/>
        <v>54.43222957</v>
      </c>
      <c r="Y330" s="11">
        <f t="shared" si="8"/>
        <v>0.0575</v>
      </c>
    </row>
    <row r="331">
      <c r="A331" s="7" t="str">
        <f t="shared" si="1"/>
        <v>QROHR6546G</v>
      </c>
      <c r="B331" s="2" t="s">
        <v>1380</v>
      </c>
      <c r="C331" s="2" t="s">
        <v>1381</v>
      </c>
      <c r="D331" s="7" t="str">
        <f t="shared" si="2"/>
        <v>300x250 </v>
      </c>
      <c r="E331" s="7">
        <f t="shared" si="3"/>
        <v>75000</v>
      </c>
      <c r="F331" s="2" t="s">
        <v>1382</v>
      </c>
      <c r="G331" s="2" t="s">
        <v>66</v>
      </c>
      <c r="H331" s="8" t="s">
        <v>29</v>
      </c>
      <c r="I331" s="2" t="s">
        <v>135</v>
      </c>
      <c r="J331" s="2" t="s">
        <v>31</v>
      </c>
      <c r="K331" s="2">
        <v>569171.0</v>
      </c>
      <c r="L331" s="2">
        <v>1354.0</v>
      </c>
      <c r="M331" s="2">
        <v>343050.0</v>
      </c>
      <c r="N331" s="2">
        <v>541133.0</v>
      </c>
      <c r="O331" s="2">
        <v>78.0</v>
      </c>
      <c r="P331" s="3">
        <v>7129.633287</v>
      </c>
      <c r="Q331" s="7" t="str">
        <f>VLOOKUP(A331,'New Data'!A:E,2,FALSE)</f>
        <v>Female</v>
      </c>
      <c r="R331" s="7">
        <f>VLOOKUP(A331,'New Data'!A:E,3,FALSE)</f>
        <v>36</v>
      </c>
      <c r="S331" s="7" t="str">
        <f>VLOOKUP(A331,'New Data'!A:E,4,FALSE)</f>
        <v>Vermont</v>
      </c>
      <c r="T331" s="9">
        <f>VLOOKUP(A331,'New Data'!A:E,5,FALSE)</f>
        <v>45337</v>
      </c>
      <c r="U331" s="10">
        <f t="shared" si="4"/>
        <v>91.40555496</v>
      </c>
      <c r="V331" s="11">
        <f t="shared" si="5"/>
        <v>0.002378898433</v>
      </c>
      <c r="W331" s="12">
        <f t="shared" si="6"/>
        <v>5.265608041</v>
      </c>
      <c r="X331" s="10">
        <f t="shared" si="7"/>
        <v>12.52634672</v>
      </c>
      <c r="Y331" s="11">
        <f t="shared" si="8"/>
        <v>0.0576070901</v>
      </c>
    </row>
    <row r="332">
      <c r="A332" s="7" t="str">
        <f t="shared" si="1"/>
        <v>ADOWV1114V</v>
      </c>
      <c r="B332" s="2" t="s">
        <v>1378</v>
      </c>
      <c r="C332" s="2" t="s">
        <v>1379</v>
      </c>
      <c r="D332" s="7" t="str">
        <f t="shared" si="2"/>
        <v>300x250 </v>
      </c>
      <c r="E332" s="7">
        <f t="shared" si="3"/>
        <v>75000</v>
      </c>
      <c r="F332" s="2" t="s">
        <v>986</v>
      </c>
      <c r="G332" s="2" t="s">
        <v>28</v>
      </c>
      <c r="H332" s="8" t="s">
        <v>114</v>
      </c>
      <c r="I332" s="2" t="s">
        <v>48</v>
      </c>
      <c r="J332" s="2" t="s">
        <v>53</v>
      </c>
      <c r="K332" s="2">
        <v>109372.0</v>
      </c>
      <c r="L332" s="2">
        <v>364.0</v>
      </c>
      <c r="M332" s="2">
        <v>58336.0</v>
      </c>
      <c r="N332" s="2">
        <v>103569.0</v>
      </c>
      <c r="O332" s="2">
        <v>21.0</v>
      </c>
      <c r="P332" s="3">
        <v>6928.006202</v>
      </c>
      <c r="Q332" s="7" t="str">
        <f>VLOOKUP(A332,'New Data'!A:E,2,FALSE)</f>
        <v>Male</v>
      </c>
      <c r="R332" s="7">
        <f>VLOOKUP(A332,'New Data'!A:E,3,FALSE)</f>
        <v>20</v>
      </c>
      <c r="S332" s="7" t="str">
        <f>VLOOKUP(A332,'New Data'!A:E,4,FALSE)</f>
        <v>New Jersey</v>
      </c>
      <c r="T332" s="9">
        <f>VLOOKUP(A332,'New Data'!A:E,5,FALSE)</f>
        <v>45179</v>
      </c>
      <c r="U332" s="10">
        <f t="shared" si="4"/>
        <v>329.9050572</v>
      </c>
      <c r="V332" s="11">
        <f t="shared" si="5"/>
        <v>0.003328091285</v>
      </c>
      <c r="W332" s="12">
        <f t="shared" si="6"/>
        <v>19.03298407</v>
      </c>
      <c r="X332" s="10">
        <f t="shared" si="7"/>
        <v>63.34350841</v>
      </c>
      <c r="Y332" s="11">
        <f t="shared" si="8"/>
        <v>0.05769230769</v>
      </c>
    </row>
    <row r="333">
      <c r="A333" s="7" t="str">
        <f t="shared" si="1"/>
        <v>VPBJO3661M</v>
      </c>
      <c r="B333" s="2" t="s">
        <v>1376</v>
      </c>
      <c r="C333" s="2" t="s">
        <v>1377</v>
      </c>
      <c r="D333" s="7" t="str">
        <f t="shared" si="2"/>
        <v>320x50 </v>
      </c>
      <c r="E333" s="7">
        <f t="shared" si="3"/>
        <v>16000</v>
      </c>
      <c r="F333" s="2" t="s">
        <v>113</v>
      </c>
      <c r="G333" s="2" t="s">
        <v>41</v>
      </c>
      <c r="H333" s="8" t="s">
        <v>79</v>
      </c>
      <c r="I333" s="2" t="s">
        <v>89</v>
      </c>
      <c r="J333" s="2" t="s">
        <v>31</v>
      </c>
      <c r="K333" s="2">
        <v>45285.0</v>
      </c>
      <c r="L333" s="2">
        <v>190.0</v>
      </c>
      <c r="M333" s="2">
        <v>30225.0</v>
      </c>
      <c r="N333" s="2">
        <v>43298.0</v>
      </c>
      <c r="O333" s="2">
        <v>11.0</v>
      </c>
      <c r="P333" s="3">
        <v>4728.012406</v>
      </c>
      <c r="Q333" s="7" t="str">
        <f>VLOOKUP(A333,'New Data'!A:E,2,FALSE)</f>
        <v>Female</v>
      </c>
      <c r="R333" s="7">
        <f>VLOOKUP(A333,'New Data'!A:E,3,FALSE)</f>
        <v>41</v>
      </c>
      <c r="S333" s="7" t="str">
        <f>VLOOKUP(A333,'New Data'!A:E,4,FALSE)</f>
        <v>Oregon</v>
      </c>
      <c r="T333" s="9">
        <f>VLOOKUP(A333,'New Data'!A:E,5,FALSE)</f>
        <v>45165</v>
      </c>
      <c r="U333" s="10">
        <f t="shared" si="4"/>
        <v>429.8193096</v>
      </c>
      <c r="V333" s="11">
        <f t="shared" si="5"/>
        <v>0.004195649774</v>
      </c>
      <c r="W333" s="12">
        <f t="shared" si="6"/>
        <v>24.88427582</v>
      </c>
      <c r="X333" s="10">
        <f t="shared" si="7"/>
        <v>104.4057062</v>
      </c>
      <c r="Y333" s="11">
        <f t="shared" si="8"/>
        <v>0.05789473684</v>
      </c>
    </row>
    <row r="334">
      <c r="A334" s="7" t="str">
        <f t="shared" si="1"/>
        <v>MJVRY6395O</v>
      </c>
      <c r="B334" s="2" t="s">
        <v>1373</v>
      </c>
      <c r="C334" s="2" t="s">
        <v>1374</v>
      </c>
      <c r="D334" s="7" t="str">
        <f t="shared" si="2"/>
        <v>300x250 </v>
      </c>
      <c r="E334" s="7">
        <f t="shared" si="3"/>
        <v>75000</v>
      </c>
      <c r="F334" s="2" t="s">
        <v>1375</v>
      </c>
      <c r="G334" s="2" t="s">
        <v>41</v>
      </c>
      <c r="H334" s="8" t="s">
        <v>181</v>
      </c>
      <c r="I334" s="2" t="s">
        <v>30</v>
      </c>
      <c r="J334" s="2" t="s">
        <v>31</v>
      </c>
      <c r="K334" s="2">
        <v>12988.0</v>
      </c>
      <c r="L334" s="2">
        <v>69.0</v>
      </c>
      <c r="M334" s="2">
        <v>6514.0</v>
      </c>
      <c r="N334" s="2">
        <v>9378.0</v>
      </c>
      <c r="O334" s="2">
        <v>4.0</v>
      </c>
      <c r="P334" s="3">
        <v>2236.485099</v>
      </c>
      <c r="Q334" s="7" t="str">
        <f>VLOOKUP(A334,'New Data'!A:E,2,FALSE)</f>
        <v>Male</v>
      </c>
      <c r="R334" s="7">
        <f>VLOOKUP(A334,'New Data'!A:E,3,FALSE)</f>
        <v>35</v>
      </c>
      <c r="S334" s="7" t="str">
        <f>VLOOKUP(A334,'New Data'!A:E,4,FALSE)</f>
        <v>Hawaii</v>
      </c>
      <c r="T334" s="9">
        <f>VLOOKUP(A334,'New Data'!A:E,5,FALSE)</f>
        <v>45198</v>
      </c>
      <c r="U334" s="10">
        <f t="shared" si="4"/>
        <v>559.1212748</v>
      </c>
      <c r="V334" s="11">
        <f t="shared" si="5"/>
        <v>0.005312596243</v>
      </c>
      <c r="W334" s="12">
        <f t="shared" si="6"/>
        <v>32.41282752</v>
      </c>
      <c r="X334" s="10">
        <f t="shared" si="7"/>
        <v>172.1962657</v>
      </c>
      <c r="Y334" s="11">
        <f t="shared" si="8"/>
        <v>0.05797101449</v>
      </c>
    </row>
    <row r="335">
      <c r="A335" s="7" t="str">
        <f t="shared" si="1"/>
        <v>SOENF7979I</v>
      </c>
      <c r="B335" s="2" t="s">
        <v>1370</v>
      </c>
      <c r="C335" s="2" t="s">
        <v>1371</v>
      </c>
      <c r="D335" s="7" t="str">
        <f t="shared" si="2"/>
        <v>300x250 </v>
      </c>
      <c r="E335" s="7">
        <f t="shared" si="3"/>
        <v>75000</v>
      </c>
      <c r="F335" s="2" t="s">
        <v>1372</v>
      </c>
      <c r="G335" s="2" t="s">
        <v>41</v>
      </c>
      <c r="H335" s="8" t="s">
        <v>1333</v>
      </c>
      <c r="I335" s="2" t="s">
        <v>48</v>
      </c>
      <c r="J335" s="2" t="s">
        <v>31</v>
      </c>
      <c r="K335" s="2">
        <v>15277.0</v>
      </c>
      <c r="L335" s="2">
        <v>69.0</v>
      </c>
      <c r="M335" s="2">
        <v>3089.0</v>
      </c>
      <c r="N335" s="2">
        <v>13644.0</v>
      </c>
      <c r="O335" s="2">
        <v>4.0</v>
      </c>
      <c r="P335" s="3">
        <v>1904.564346</v>
      </c>
      <c r="Q335" s="7" t="str">
        <f>VLOOKUP(A335,'New Data'!A:E,2,FALSE)</f>
        <v>Male</v>
      </c>
      <c r="R335" s="7">
        <f>VLOOKUP(A335,'New Data'!A:E,3,FALSE)</f>
        <v>29</v>
      </c>
      <c r="S335" s="7" t="str">
        <f>VLOOKUP(A335,'New Data'!A:E,4,FALSE)</f>
        <v>Hawaii</v>
      </c>
      <c r="T335" s="9">
        <f>VLOOKUP(A335,'New Data'!A:E,5,FALSE)</f>
        <v>45015</v>
      </c>
      <c r="U335" s="10">
        <f t="shared" si="4"/>
        <v>476.1410865</v>
      </c>
      <c r="V335" s="11">
        <f t="shared" si="5"/>
        <v>0.004516593572</v>
      </c>
      <c r="W335" s="12">
        <f t="shared" si="6"/>
        <v>27.60238183</v>
      </c>
      <c r="X335" s="10">
        <f t="shared" si="7"/>
        <v>124.6687403</v>
      </c>
      <c r="Y335" s="11">
        <f t="shared" si="8"/>
        <v>0.05797101449</v>
      </c>
    </row>
    <row r="336">
      <c r="A336" s="7" t="str">
        <f t="shared" si="1"/>
        <v>UPUTZ1432X</v>
      </c>
      <c r="B336" s="2" t="s">
        <v>1367</v>
      </c>
      <c r="C336" s="2" t="s">
        <v>1368</v>
      </c>
      <c r="D336" s="7" t="str">
        <f t="shared" si="2"/>
        <v>300x250 </v>
      </c>
      <c r="E336" s="7">
        <f t="shared" si="3"/>
        <v>75000</v>
      </c>
      <c r="F336" s="2" t="s">
        <v>1369</v>
      </c>
      <c r="G336" s="2" t="s">
        <v>28</v>
      </c>
      <c r="H336" s="8" t="s">
        <v>871</v>
      </c>
      <c r="I336" s="2" t="s">
        <v>30</v>
      </c>
      <c r="J336" s="2" t="s">
        <v>31</v>
      </c>
      <c r="K336" s="2">
        <v>182114.0</v>
      </c>
      <c r="L336" s="2">
        <v>500.0</v>
      </c>
      <c r="M336" s="2">
        <v>14477.0</v>
      </c>
      <c r="N336" s="2">
        <v>139167.0</v>
      </c>
      <c r="O336" s="2">
        <v>29.0</v>
      </c>
      <c r="P336" s="3">
        <v>6307.900751</v>
      </c>
      <c r="Q336" s="7" t="str">
        <f>VLOOKUP(A336,'New Data'!A:E,2,FALSE)</f>
        <v>Female</v>
      </c>
      <c r="R336" s="7">
        <f>VLOOKUP(A336,'New Data'!A:E,3,FALSE)</f>
        <v>23</v>
      </c>
      <c r="S336" s="7" t="str">
        <f>VLOOKUP(A336,'New Data'!A:E,4,FALSE)</f>
        <v>West Virginia</v>
      </c>
      <c r="T336" s="9">
        <f>VLOOKUP(A336,'New Data'!A:E,5,FALSE)</f>
        <v>45367</v>
      </c>
      <c r="U336" s="10">
        <f t="shared" si="4"/>
        <v>217.513819</v>
      </c>
      <c r="V336" s="11">
        <f t="shared" si="5"/>
        <v>0.002745533018</v>
      </c>
      <c r="W336" s="12">
        <f t="shared" si="6"/>
        <v>12.6158015</v>
      </c>
      <c r="X336" s="10">
        <f t="shared" si="7"/>
        <v>34.63709957</v>
      </c>
      <c r="Y336" s="11">
        <f t="shared" si="8"/>
        <v>0.058</v>
      </c>
    </row>
    <row r="337">
      <c r="A337" s="7" t="str">
        <f t="shared" si="1"/>
        <v>IDWQW7204M</v>
      </c>
      <c r="B337" s="2" t="s">
        <v>1364</v>
      </c>
      <c r="C337" s="2" t="s">
        <v>1365</v>
      </c>
      <c r="D337" s="7" t="str">
        <f t="shared" si="2"/>
        <v>300x50 </v>
      </c>
      <c r="E337" s="7">
        <f t="shared" si="3"/>
        <v>15000</v>
      </c>
      <c r="F337" s="2" t="s">
        <v>1366</v>
      </c>
      <c r="G337" s="2" t="s">
        <v>66</v>
      </c>
      <c r="H337" s="8" t="s">
        <v>207</v>
      </c>
      <c r="I337" s="2" t="s">
        <v>71</v>
      </c>
      <c r="J337" s="2" t="s">
        <v>31</v>
      </c>
      <c r="K337" s="2">
        <v>20417.0</v>
      </c>
      <c r="L337" s="2">
        <v>86.0</v>
      </c>
      <c r="M337" s="2">
        <v>1016.0</v>
      </c>
      <c r="N337" s="2">
        <v>13468.0</v>
      </c>
      <c r="O337" s="2">
        <v>5.0</v>
      </c>
      <c r="P337" s="3">
        <v>1805.600513</v>
      </c>
      <c r="Q337" s="7" t="str">
        <f>VLOOKUP(A337,'New Data'!A:E,2,FALSE)</f>
        <v>Female</v>
      </c>
      <c r="R337" s="7">
        <f>VLOOKUP(A337,'New Data'!A:E,3,FALSE)</f>
        <v>53</v>
      </c>
      <c r="S337" s="7" t="str">
        <f>VLOOKUP(A337,'New Data'!A:E,4,FALSE)</f>
        <v>Indiana</v>
      </c>
      <c r="T337" s="9">
        <f>VLOOKUP(A337,'New Data'!A:E,5,FALSE)</f>
        <v>45526</v>
      </c>
      <c r="U337" s="10">
        <f t="shared" si="4"/>
        <v>361.1201026</v>
      </c>
      <c r="V337" s="11">
        <f t="shared" si="5"/>
        <v>0.004212176128</v>
      </c>
      <c r="W337" s="12">
        <f t="shared" si="6"/>
        <v>20.9953548</v>
      </c>
      <c r="X337" s="10">
        <f t="shared" si="7"/>
        <v>88.43613229</v>
      </c>
      <c r="Y337" s="11">
        <f t="shared" si="8"/>
        <v>0.05813953488</v>
      </c>
    </row>
    <row r="338">
      <c r="A338" s="7" t="str">
        <f t="shared" si="1"/>
        <v>WNXZE3849P</v>
      </c>
      <c r="B338" s="2" t="s">
        <v>1361</v>
      </c>
      <c r="C338" s="2" t="s">
        <v>1362</v>
      </c>
      <c r="D338" s="7" t="str">
        <f t="shared" si="2"/>
        <v>300x250 </v>
      </c>
      <c r="E338" s="7">
        <f t="shared" si="3"/>
        <v>75000</v>
      </c>
      <c r="F338" s="2" t="s">
        <v>1363</v>
      </c>
      <c r="G338" s="2" t="s">
        <v>41</v>
      </c>
      <c r="H338" s="8" t="s">
        <v>871</v>
      </c>
      <c r="I338" s="2" t="s">
        <v>71</v>
      </c>
      <c r="J338" s="2" t="s">
        <v>31</v>
      </c>
      <c r="K338" s="2">
        <v>232635.0</v>
      </c>
      <c r="L338" s="2">
        <v>666.0</v>
      </c>
      <c r="M338" s="2">
        <v>34008.0</v>
      </c>
      <c r="N338" s="2">
        <v>195803.0</v>
      </c>
      <c r="O338" s="2">
        <v>39.0</v>
      </c>
      <c r="P338" s="3">
        <v>1773.991882</v>
      </c>
      <c r="Q338" s="7" t="str">
        <f>VLOOKUP(A338,'New Data'!A:E,2,FALSE)</f>
        <v>Female</v>
      </c>
      <c r="R338" s="7">
        <f>VLOOKUP(A338,'New Data'!A:E,3,FALSE)</f>
        <v>58</v>
      </c>
      <c r="S338" s="7" t="str">
        <f>VLOOKUP(A338,'New Data'!A:E,4,FALSE)</f>
        <v>Maine</v>
      </c>
      <c r="T338" s="9">
        <f>VLOOKUP(A338,'New Data'!A:E,5,FALSE)</f>
        <v>45365</v>
      </c>
      <c r="U338" s="10">
        <f t="shared" si="4"/>
        <v>45.48697133</v>
      </c>
      <c r="V338" s="11">
        <f t="shared" si="5"/>
        <v>0.002862853827</v>
      </c>
      <c r="W338" s="12">
        <f t="shared" si="6"/>
        <v>2.663651474</v>
      </c>
      <c r="X338" s="10">
        <f t="shared" si="7"/>
        <v>7.625644817</v>
      </c>
      <c r="Y338" s="11">
        <f t="shared" si="8"/>
        <v>0.05855855856</v>
      </c>
    </row>
    <row r="339">
      <c r="A339" s="7" t="str">
        <f t="shared" si="1"/>
        <v>YUUQX1533J</v>
      </c>
      <c r="B339" s="2" t="s">
        <v>1358</v>
      </c>
      <c r="C339" s="2" t="s">
        <v>1359</v>
      </c>
      <c r="D339" s="7" t="str">
        <f t="shared" si="2"/>
        <v>320x50 </v>
      </c>
      <c r="E339" s="7">
        <f t="shared" si="3"/>
        <v>16000</v>
      </c>
      <c r="F339" s="2" t="s">
        <v>1360</v>
      </c>
      <c r="G339" s="2" t="s">
        <v>28</v>
      </c>
      <c r="H339" s="8" t="s">
        <v>871</v>
      </c>
      <c r="I339" s="2" t="s">
        <v>62</v>
      </c>
      <c r="J339" s="2" t="s">
        <v>31</v>
      </c>
      <c r="K339" s="2">
        <v>239164.0</v>
      </c>
      <c r="L339" s="2">
        <v>699.0</v>
      </c>
      <c r="M339" s="2">
        <v>86250.0</v>
      </c>
      <c r="N339" s="2">
        <v>198209.0</v>
      </c>
      <c r="O339" s="2">
        <v>41.0</v>
      </c>
      <c r="P339" s="3">
        <v>2819.935266</v>
      </c>
      <c r="Q339" s="7" t="str">
        <f>VLOOKUP(A339,'New Data'!A:E,2,FALSE)</f>
        <v>Male</v>
      </c>
      <c r="R339" s="7">
        <f>VLOOKUP(A339,'New Data'!A:E,3,FALSE)</f>
        <v>63</v>
      </c>
      <c r="S339" s="7" t="str">
        <f>VLOOKUP(A339,'New Data'!A:E,4,FALSE)</f>
        <v>Mississippi</v>
      </c>
      <c r="T339" s="9">
        <f>VLOOKUP(A339,'New Data'!A:E,5,FALSE)</f>
        <v>44956</v>
      </c>
      <c r="U339" s="10">
        <f t="shared" si="4"/>
        <v>68.77890893</v>
      </c>
      <c r="V339" s="11">
        <f t="shared" si="5"/>
        <v>0.002922680671</v>
      </c>
      <c r="W339" s="12">
        <f t="shared" si="6"/>
        <v>4.034242155</v>
      </c>
      <c r="X339" s="10">
        <f t="shared" si="7"/>
        <v>11.79080157</v>
      </c>
      <c r="Y339" s="11">
        <f t="shared" si="8"/>
        <v>0.05865522175</v>
      </c>
    </row>
    <row r="340">
      <c r="A340" s="7" t="str">
        <f t="shared" si="1"/>
        <v>XYOJW6022K</v>
      </c>
      <c r="B340" s="2" t="s">
        <v>1355</v>
      </c>
      <c r="C340" s="2" t="s">
        <v>1356</v>
      </c>
      <c r="D340" s="7" t="str">
        <f t="shared" si="2"/>
        <v>300x250 </v>
      </c>
      <c r="E340" s="7">
        <f t="shared" si="3"/>
        <v>75000</v>
      </c>
      <c r="F340" s="2" t="s">
        <v>1357</v>
      </c>
      <c r="G340" s="2" t="s">
        <v>41</v>
      </c>
      <c r="H340" s="8" t="s">
        <v>29</v>
      </c>
      <c r="I340" s="2" t="s">
        <v>89</v>
      </c>
      <c r="J340" s="2" t="s">
        <v>31</v>
      </c>
      <c r="K340" s="2">
        <v>56945.0</v>
      </c>
      <c r="L340" s="2">
        <v>152.0</v>
      </c>
      <c r="M340" s="2">
        <v>20750.0</v>
      </c>
      <c r="N340" s="2">
        <v>50714.0</v>
      </c>
      <c r="O340" s="2">
        <v>9.0</v>
      </c>
      <c r="P340" s="3">
        <v>5144.474371</v>
      </c>
      <c r="Q340" s="7" t="str">
        <f>VLOOKUP(A340,'New Data'!A:E,2,FALSE)</f>
        <v>Female</v>
      </c>
      <c r="R340" s="7">
        <f>VLOOKUP(A340,'New Data'!A:E,3,FALSE)</f>
        <v>43</v>
      </c>
      <c r="S340" s="7" t="str">
        <f>VLOOKUP(A340,'New Data'!A:E,4,FALSE)</f>
        <v>Ohio</v>
      </c>
      <c r="T340" s="9">
        <f>VLOOKUP(A340,'New Data'!A:E,5,FALSE)</f>
        <v>45144</v>
      </c>
      <c r="U340" s="10">
        <f t="shared" si="4"/>
        <v>571.6082634</v>
      </c>
      <c r="V340" s="11">
        <f t="shared" si="5"/>
        <v>0.002669242251</v>
      </c>
      <c r="W340" s="12">
        <f t="shared" si="6"/>
        <v>33.84522613</v>
      </c>
      <c r="X340" s="10">
        <f t="shared" si="7"/>
        <v>90.34110758</v>
      </c>
      <c r="Y340" s="11">
        <f t="shared" si="8"/>
        <v>0.05921052632</v>
      </c>
    </row>
    <row r="341">
      <c r="A341" s="7" t="str">
        <f t="shared" si="1"/>
        <v>HRTWF2586O</v>
      </c>
      <c r="B341" s="2" t="s">
        <v>1351</v>
      </c>
      <c r="C341" s="2" t="s">
        <v>1352</v>
      </c>
      <c r="D341" s="7" t="str">
        <f t="shared" si="2"/>
        <v>300x250 </v>
      </c>
      <c r="E341" s="7">
        <f t="shared" si="3"/>
        <v>75000</v>
      </c>
      <c r="F341" s="2" t="s">
        <v>1353</v>
      </c>
      <c r="G341" s="2" t="s">
        <v>41</v>
      </c>
      <c r="H341" s="8" t="s">
        <v>1354</v>
      </c>
      <c r="I341" s="2" t="s">
        <v>30</v>
      </c>
      <c r="J341" s="2" t="s">
        <v>53</v>
      </c>
      <c r="K341" s="2">
        <v>20348.0</v>
      </c>
      <c r="L341" s="2">
        <v>101.0</v>
      </c>
      <c r="M341" s="2">
        <v>14945.0</v>
      </c>
      <c r="N341" s="2">
        <v>19548.0</v>
      </c>
      <c r="O341" s="2">
        <v>6.0</v>
      </c>
      <c r="P341" s="3">
        <v>1596.552373</v>
      </c>
      <c r="Q341" s="7" t="str">
        <f>VLOOKUP(A341,'New Data'!A:E,2,FALSE)</f>
        <v>Male</v>
      </c>
      <c r="R341" s="7">
        <f>VLOOKUP(A341,'New Data'!A:E,3,FALSE)</f>
        <v>26</v>
      </c>
      <c r="S341" s="7" t="str">
        <f>VLOOKUP(A341,'New Data'!A:E,4,FALSE)</f>
        <v>Colorado</v>
      </c>
      <c r="T341" s="9">
        <f>VLOOKUP(A341,'New Data'!A:E,5,FALSE)</f>
        <v>45366</v>
      </c>
      <c r="U341" s="10">
        <f t="shared" si="4"/>
        <v>266.0920622</v>
      </c>
      <c r="V341" s="11">
        <f t="shared" si="5"/>
        <v>0.004963632789</v>
      </c>
      <c r="W341" s="12">
        <f t="shared" si="6"/>
        <v>15.80744924</v>
      </c>
      <c r="X341" s="10">
        <f t="shared" si="7"/>
        <v>78.46237335</v>
      </c>
      <c r="Y341" s="11">
        <f t="shared" si="8"/>
        <v>0.05940594059</v>
      </c>
    </row>
    <row r="342">
      <c r="A342" s="7" t="str">
        <f t="shared" si="1"/>
        <v>VPCIP7254I</v>
      </c>
      <c r="B342" s="2" t="s">
        <v>1347</v>
      </c>
      <c r="C342" s="2" t="s">
        <v>1348</v>
      </c>
      <c r="D342" s="7" t="str">
        <f t="shared" si="2"/>
        <v>300x250 </v>
      </c>
      <c r="E342" s="7">
        <f t="shared" si="3"/>
        <v>75000</v>
      </c>
      <c r="F342" s="2" t="s">
        <v>1349</v>
      </c>
      <c r="G342" s="2" t="s">
        <v>66</v>
      </c>
      <c r="H342" s="8" t="s">
        <v>1350</v>
      </c>
      <c r="I342" s="2" t="s">
        <v>30</v>
      </c>
      <c r="J342" s="2" t="s">
        <v>31</v>
      </c>
      <c r="K342" s="2">
        <v>12864.0</v>
      </c>
      <c r="L342" s="2">
        <v>84.0</v>
      </c>
      <c r="M342" s="2">
        <v>5549.0</v>
      </c>
      <c r="N342" s="2">
        <v>11852.0</v>
      </c>
      <c r="O342" s="2">
        <v>5.0</v>
      </c>
      <c r="P342" s="3">
        <v>1905.889693</v>
      </c>
      <c r="Q342" s="7" t="str">
        <f>VLOOKUP(A342,'New Data'!A:E,2,FALSE)</f>
        <v>Male</v>
      </c>
      <c r="R342" s="7">
        <f>VLOOKUP(A342,'New Data'!A:E,3,FALSE)</f>
        <v>37</v>
      </c>
      <c r="S342" s="7" t="str">
        <f>VLOOKUP(A342,'New Data'!A:E,4,FALSE)</f>
        <v>Pennsylvania</v>
      </c>
      <c r="T342" s="9">
        <f>VLOOKUP(A342,'New Data'!A:E,5,FALSE)</f>
        <v>45071</v>
      </c>
      <c r="U342" s="10">
        <f t="shared" si="4"/>
        <v>381.1779386</v>
      </c>
      <c r="V342" s="11">
        <f t="shared" si="5"/>
        <v>0.006529850746</v>
      </c>
      <c r="W342" s="12">
        <f t="shared" si="6"/>
        <v>22.68916301</v>
      </c>
      <c r="X342" s="10">
        <f t="shared" si="7"/>
        <v>148.156848</v>
      </c>
      <c r="Y342" s="11">
        <f t="shared" si="8"/>
        <v>0.05952380952</v>
      </c>
    </row>
    <row r="343">
      <c r="A343" s="7" t="str">
        <f t="shared" si="1"/>
        <v>UGYXW4230S</v>
      </c>
      <c r="B343" s="2" t="s">
        <v>1344</v>
      </c>
      <c r="C343" s="2" t="s">
        <v>1345</v>
      </c>
      <c r="D343" s="7" t="str">
        <f t="shared" si="2"/>
        <v>300x250 </v>
      </c>
      <c r="E343" s="7">
        <f t="shared" si="3"/>
        <v>75000</v>
      </c>
      <c r="F343" s="2" t="s">
        <v>1346</v>
      </c>
      <c r="G343" s="2" t="s">
        <v>36</v>
      </c>
      <c r="H343" s="8" t="s">
        <v>143</v>
      </c>
      <c r="I343" s="2" t="s">
        <v>30</v>
      </c>
      <c r="J343" s="2" t="s">
        <v>31</v>
      </c>
      <c r="K343" s="2">
        <v>13132.0</v>
      </c>
      <c r="L343" s="2">
        <v>67.0</v>
      </c>
      <c r="M343" s="2">
        <v>6133.0</v>
      </c>
      <c r="N343" s="2">
        <v>12377.0</v>
      </c>
      <c r="O343" s="2">
        <v>4.0</v>
      </c>
      <c r="P343" s="3">
        <v>1807.693142</v>
      </c>
      <c r="Q343" s="7" t="str">
        <f>VLOOKUP(A343,'New Data'!A:E,2,FALSE)</f>
        <v>Male</v>
      </c>
      <c r="R343" s="7">
        <f>VLOOKUP(A343,'New Data'!A:E,3,FALSE)</f>
        <v>19</v>
      </c>
      <c r="S343" s="7" t="str">
        <f>VLOOKUP(A343,'New Data'!A:E,4,FALSE)</f>
        <v>Connecticut</v>
      </c>
      <c r="T343" s="9">
        <f>VLOOKUP(A343,'New Data'!A:E,5,FALSE)</f>
        <v>45245</v>
      </c>
      <c r="U343" s="10">
        <f t="shared" si="4"/>
        <v>451.9232855</v>
      </c>
      <c r="V343" s="11">
        <f t="shared" si="5"/>
        <v>0.005102040816</v>
      </c>
      <c r="W343" s="12">
        <f t="shared" si="6"/>
        <v>26.98049466</v>
      </c>
      <c r="X343" s="10">
        <f t="shared" si="7"/>
        <v>137.655585</v>
      </c>
      <c r="Y343" s="11">
        <f t="shared" si="8"/>
        <v>0.05970149254</v>
      </c>
    </row>
    <row r="344">
      <c r="A344" s="7" t="str">
        <f t="shared" si="1"/>
        <v>FWDFC3678M</v>
      </c>
      <c r="B344" s="2" t="s">
        <v>1341</v>
      </c>
      <c r="C344" s="2" t="s">
        <v>1342</v>
      </c>
      <c r="D344" s="7" t="str">
        <f t="shared" si="2"/>
        <v>320x50 </v>
      </c>
      <c r="E344" s="7">
        <f t="shared" si="3"/>
        <v>16000</v>
      </c>
      <c r="F344" s="2" t="s">
        <v>1343</v>
      </c>
      <c r="G344" s="2" t="s">
        <v>28</v>
      </c>
      <c r="H344" s="8" t="s">
        <v>519</v>
      </c>
      <c r="I344" s="2" t="s">
        <v>30</v>
      </c>
      <c r="J344" s="2" t="s">
        <v>31</v>
      </c>
      <c r="K344" s="2">
        <v>35163.0</v>
      </c>
      <c r="L344" s="2">
        <v>250.0</v>
      </c>
      <c r="M344" s="2">
        <v>21222.0</v>
      </c>
      <c r="N344" s="2">
        <v>33671.0</v>
      </c>
      <c r="O344" s="2">
        <v>15.0</v>
      </c>
      <c r="P344" s="3">
        <v>6336.7181</v>
      </c>
      <c r="Q344" s="7" t="str">
        <f>VLOOKUP(A344,'New Data'!A:E,2,FALSE)</f>
        <v>Male</v>
      </c>
      <c r="R344" s="7">
        <f>VLOOKUP(A344,'New Data'!A:E,3,FALSE)</f>
        <v>37</v>
      </c>
      <c r="S344" s="7" t="str">
        <f>VLOOKUP(A344,'New Data'!A:E,4,FALSE)</f>
        <v>Pennsylvania</v>
      </c>
      <c r="T344" s="9">
        <f>VLOOKUP(A344,'New Data'!A:E,5,FALSE)</f>
        <v>45010</v>
      </c>
      <c r="U344" s="10">
        <f t="shared" si="4"/>
        <v>422.4478733</v>
      </c>
      <c r="V344" s="11">
        <f t="shared" si="5"/>
        <v>0.00710974604</v>
      </c>
      <c r="W344" s="12">
        <f t="shared" si="6"/>
        <v>25.3468724</v>
      </c>
      <c r="X344" s="10">
        <f t="shared" si="7"/>
        <v>180.2098257</v>
      </c>
      <c r="Y344" s="11">
        <f t="shared" si="8"/>
        <v>0.06</v>
      </c>
    </row>
    <row r="345">
      <c r="A345" s="7" t="str">
        <f t="shared" si="1"/>
        <v>XLDQB0289S</v>
      </c>
      <c r="B345" s="2" t="s">
        <v>1334</v>
      </c>
      <c r="C345" s="2" t="s">
        <v>1335</v>
      </c>
      <c r="D345" s="7" t="str">
        <f t="shared" si="2"/>
        <v>320x50 </v>
      </c>
      <c r="E345" s="7">
        <f t="shared" si="3"/>
        <v>16000</v>
      </c>
      <c r="F345" s="2" t="s">
        <v>290</v>
      </c>
      <c r="G345" s="2" t="s">
        <v>28</v>
      </c>
      <c r="H345" s="8" t="s">
        <v>918</v>
      </c>
      <c r="I345" s="2" t="s">
        <v>30</v>
      </c>
      <c r="J345" s="2" t="s">
        <v>31</v>
      </c>
      <c r="K345" s="2">
        <v>61474.0</v>
      </c>
      <c r="L345" s="2">
        <v>250.0</v>
      </c>
      <c r="M345" s="2">
        <v>31245.0</v>
      </c>
      <c r="N345" s="2">
        <v>49089.0</v>
      </c>
      <c r="O345" s="2">
        <v>15.0</v>
      </c>
      <c r="P345" s="3">
        <v>2189.341349</v>
      </c>
      <c r="Q345" s="7" t="str">
        <f>VLOOKUP(A345,'New Data'!A:E,2,FALSE)</f>
        <v>Male</v>
      </c>
      <c r="R345" s="7">
        <f>VLOOKUP(A345,'New Data'!A:E,3,FALSE)</f>
        <v>48</v>
      </c>
      <c r="S345" s="7" t="str">
        <f>VLOOKUP(A345,'New Data'!A:E,4,FALSE)</f>
        <v>California</v>
      </c>
      <c r="T345" s="9">
        <f>VLOOKUP(A345,'New Data'!A:E,5,FALSE)</f>
        <v>45193</v>
      </c>
      <c r="U345" s="10">
        <f t="shared" si="4"/>
        <v>145.9560899</v>
      </c>
      <c r="V345" s="11">
        <f t="shared" si="5"/>
        <v>0.004066759931</v>
      </c>
      <c r="W345" s="12">
        <f t="shared" si="6"/>
        <v>8.757365396</v>
      </c>
      <c r="X345" s="10">
        <f t="shared" si="7"/>
        <v>35.61410269</v>
      </c>
      <c r="Y345" s="11">
        <f t="shared" si="8"/>
        <v>0.06</v>
      </c>
    </row>
    <row r="346">
      <c r="A346" s="7" t="str">
        <f t="shared" si="1"/>
        <v>VRAEE9947R</v>
      </c>
      <c r="B346" s="2" t="s">
        <v>1339</v>
      </c>
      <c r="C346" s="2" t="s">
        <v>1340</v>
      </c>
      <c r="D346" s="7" t="str">
        <f t="shared" si="2"/>
        <v>320x50 </v>
      </c>
      <c r="E346" s="7">
        <f t="shared" si="3"/>
        <v>16000</v>
      </c>
      <c r="F346" s="2" t="s">
        <v>321</v>
      </c>
      <c r="G346" s="2" t="s">
        <v>36</v>
      </c>
      <c r="H346" s="8" t="s">
        <v>726</v>
      </c>
      <c r="I346" s="2" t="s">
        <v>30</v>
      </c>
      <c r="J346" s="2" t="s">
        <v>31</v>
      </c>
      <c r="K346" s="2">
        <v>26715.0</v>
      </c>
      <c r="L346" s="2">
        <v>100.0</v>
      </c>
      <c r="M346" s="2">
        <v>12287.0</v>
      </c>
      <c r="N346" s="2">
        <v>25003.0</v>
      </c>
      <c r="O346" s="2">
        <v>6.0</v>
      </c>
      <c r="P346" s="3">
        <v>4623.089672</v>
      </c>
      <c r="Q346" s="7" t="str">
        <f>VLOOKUP(A346,'New Data'!A:E,2,FALSE)</f>
        <v>Female</v>
      </c>
      <c r="R346" s="7">
        <f>VLOOKUP(A346,'New Data'!A:E,3,FALSE)</f>
        <v>47</v>
      </c>
      <c r="S346" s="7" t="str">
        <f>VLOOKUP(A346,'New Data'!A:E,4,FALSE)</f>
        <v>Maryland</v>
      </c>
      <c r="T346" s="9">
        <f>VLOOKUP(A346,'New Data'!A:E,5,FALSE)</f>
        <v>45388</v>
      </c>
      <c r="U346" s="10">
        <f t="shared" si="4"/>
        <v>770.5149453</v>
      </c>
      <c r="V346" s="11">
        <f t="shared" si="5"/>
        <v>0.003743215422</v>
      </c>
      <c r="W346" s="12">
        <f t="shared" si="6"/>
        <v>46.23089672</v>
      </c>
      <c r="X346" s="10">
        <f t="shared" si="7"/>
        <v>173.0522056</v>
      </c>
      <c r="Y346" s="11">
        <f t="shared" si="8"/>
        <v>0.06</v>
      </c>
    </row>
    <row r="347">
      <c r="A347" s="7" t="str">
        <f t="shared" si="1"/>
        <v>XLDQB0289S</v>
      </c>
      <c r="B347" s="2" t="s">
        <v>1330</v>
      </c>
      <c r="C347" s="2" t="s">
        <v>1331</v>
      </c>
      <c r="D347" s="7" t="str">
        <f t="shared" si="2"/>
        <v>300x250 </v>
      </c>
      <c r="E347" s="7">
        <f t="shared" si="3"/>
        <v>75000</v>
      </c>
      <c r="F347" s="2" t="s">
        <v>1332</v>
      </c>
      <c r="G347" s="2" t="s">
        <v>66</v>
      </c>
      <c r="H347" s="8" t="s">
        <v>1333</v>
      </c>
      <c r="I347" s="2" t="s">
        <v>30</v>
      </c>
      <c r="J347" s="2" t="s">
        <v>53</v>
      </c>
      <c r="K347" s="2">
        <v>34278.0</v>
      </c>
      <c r="L347" s="2">
        <v>100.0</v>
      </c>
      <c r="M347" s="2">
        <v>3704.0</v>
      </c>
      <c r="N347" s="2">
        <v>30227.0</v>
      </c>
      <c r="O347" s="2">
        <v>6.0</v>
      </c>
      <c r="P347" s="3">
        <v>1689.083186</v>
      </c>
      <c r="Q347" s="7" t="str">
        <f>VLOOKUP(A347,'New Data'!A:E,2,FALSE)</f>
        <v>Male</v>
      </c>
      <c r="R347" s="7">
        <f>VLOOKUP(A347,'New Data'!A:E,3,FALSE)</f>
        <v>48</v>
      </c>
      <c r="S347" s="7" t="str">
        <f>VLOOKUP(A347,'New Data'!A:E,4,FALSE)</f>
        <v>California</v>
      </c>
      <c r="T347" s="9">
        <f>VLOOKUP(A347,'New Data'!A:E,5,FALSE)</f>
        <v>45193</v>
      </c>
      <c r="U347" s="10">
        <f t="shared" si="4"/>
        <v>281.5138643</v>
      </c>
      <c r="V347" s="11">
        <f t="shared" si="5"/>
        <v>0.002917323064</v>
      </c>
      <c r="W347" s="12">
        <f t="shared" si="6"/>
        <v>16.89083186</v>
      </c>
      <c r="X347" s="10">
        <f t="shared" si="7"/>
        <v>49.27601336</v>
      </c>
      <c r="Y347" s="11">
        <f t="shared" si="8"/>
        <v>0.06</v>
      </c>
    </row>
    <row r="348">
      <c r="A348" s="7" t="str">
        <f t="shared" si="1"/>
        <v>WQKOK9466B</v>
      </c>
      <c r="B348" s="2" t="s">
        <v>1336</v>
      </c>
      <c r="C348" s="2" t="s">
        <v>1337</v>
      </c>
      <c r="D348" s="7" t="str">
        <f t="shared" si="2"/>
        <v>300x250 </v>
      </c>
      <c r="E348" s="7">
        <f t="shared" si="3"/>
        <v>75000</v>
      </c>
      <c r="F348" s="2" t="s">
        <v>1338</v>
      </c>
      <c r="G348" s="2" t="s">
        <v>28</v>
      </c>
      <c r="H348" s="8" t="s">
        <v>334</v>
      </c>
      <c r="I348" s="2" t="s">
        <v>212</v>
      </c>
      <c r="J348" s="2" t="s">
        <v>31</v>
      </c>
      <c r="K348" s="2">
        <v>49014.0</v>
      </c>
      <c r="L348" s="2">
        <v>100.0</v>
      </c>
      <c r="M348" s="2">
        <v>30349.0</v>
      </c>
      <c r="N348" s="2">
        <v>46446.0</v>
      </c>
      <c r="O348" s="2">
        <v>6.0</v>
      </c>
      <c r="P348" s="3">
        <v>3628.34617</v>
      </c>
      <c r="Q348" s="7" t="str">
        <f>VLOOKUP(A348,'New Data'!A:E,2,FALSE)</f>
        <v>Female</v>
      </c>
      <c r="R348" s="7">
        <f>VLOOKUP(A348,'New Data'!A:E,3,FALSE)</f>
        <v>27</v>
      </c>
      <c r="S348" s="7" t="str">
        <f>VLOOKUP(A348,'New Data'!A:E,4,FALSE)</f>
        <v>Connecticut</v>
      </c>
      <c r="T348" s="9">
        <f>VLOOKUP(A348,'New Data'!A:E,5,FALSE)</f>
        <v>45458</v>
      </c>
      <c r="U348" s="10">
        <f t="shared" si="4"/>
        <v>604.7243617</v>
      </c>
      <c r="V348" s="11">
        <f t="shared" si="5"/>
        <v>0.002040233403</v>
      </c>
      <c r="W348" s="12">
        <f t="shared" si="6"/>
        <v>36.2834617</v>
      </c>
      <c r="X348" s="10">
        <f t="shared" si="7"/>
        <v>74.02673053</v>
      </c>
      <c r="Y348" s="11">
        <f t="shared" si="8"/>
        <v>0.06</v>
      </c>
    </row>
    <row r="349">
      <c r="A349" s="7" t="str">
        <f t="shared" si="1"/>
        <v>WIAXH5568R</v>
      </c>
      <c r="B349" s="2" t="s">
        <v>1326</v>
      </c>
      <c r="C349" s="2" t="s">
        <v>1327</v>
      </c>
      <c r="D349" s="7" t="str">
        <f t="shared" si="2"/>
        <v>320x50 </v>
      </c>
      <c r="E349" s="7">
        <f t="shared" si="3"/>
        <v>16000</v>
      </c>
      <c r="F349" s="2" t="s">
        <v>1328</v>
      </c>
      <c r="G349" s="2" t="s">
        <v>66</v>
      </c>
      <c r="H349" s="8" t="s">
        <v>1329</v>
      </c>
      <c r="I349" s="2" t="s">
        <v>48</v>
      </c>
      <c r="J349" s="2" t="s">
        <v>31</v>
      </c>
      <c r="K349" s="2">
        <v>82916.0</v>
      </c>
      <c r="L349" s="2">
        <v>199.0</v>
      </c>
      <c r="M349" s="2">
        <v>24951.0</v>
      </c>
      <c r="N349" s="2">
        <v>77333.0</v>
      </c>
      <c r="O349" s="2">
        <v>12.0</v>
      </c>
      <c r="P349" s="3">
        <v>1584.821247</v>
      </c>
      <c r="Q349" s="7" t="str">
        <f>VLOOKUP(A349,'New Data'!A:E,2,FALSE)</f>
        <v>Female</v>
      </c>
      <c r="R349" s="7">
        <f>VLOOKUP(A349,'New Data'!A:E,3,FALSE)</f>
        <v>26</v>
      </c>
      <c r="S349" s="7" t="str">
        <f>VLOOKUP(A349,'New Data'!A:E,4,FALSE)</f>
        <v>Delaware</v>
      </c>
      <c r="T349" s="9">
        <f>VLOOKUP(A349,'New Data'!A:E,5,FALSE)</f>
        <v>45495</v>
      </c>
      <c r="U349" s="10">
        <f t="shared" si="4"/>
        <v>132.0684373</v>
      </c>
      <c r="V349" s="11">
        <f t="shared" si="5"/>
        <v>0.002400019297</v>
      </c>
      <c r="W349" s="12">
        <f t="shared" si="6"/>
        <v>7.963925864</v>
      </c>
      <c r="X349" s="10">
        <f t="shared" si="7"/>
        <v>19.11357575</v>
      </c>
      <c r="Y349" s="11">
        <f t="shared" si="8"/>
        <v>0.06030150754</v>
      </c>
    </row>
    <row r="350">
      <c r="A350" s="7" t="str">
        <f t="shared" si="1"/>
        <v>INWUW6003P</v>
      </c>
      <c r="B350" s="2" t="s">
        <v>1323</v>
      </c>
      <c r="C350" s="2" t="s">
        <v>1324</v>
      </c>
      <c r="D350" s="7" t="str">
        <f t="shared" si="2"/>
        <v>300x50 </v>
      </c>
      <c r="E350" s="7">
        <f t="shared" si="3"/>
        <v>15000</v>
      </c>
      <c r="F350" s="2" t="s">
        <v>1325</v>
      </c>
      <c r="G350" s="2" t="s">
        <v>28</v>
      </c>
      <c r="H350" s="8" t="s">
        <v>475</v>
      </c>
      <c r="I350" s="2" t="s">
        <v>30</v>
      </c>
      <c r="J350" s="2" t="s">
        <v>31</v>
      </c>
      <c r="K350" s="2">
        <v>81054.0</v>
      </c>
      <c r="L350" s="2">
        <v>265.0</v>
      </c>
      <c r="M350" s="2">
        <v>56762.0</v>
      </c>
      <c r="N350" s="2">
        <v>76198.0</v>
      </c>
      <c r="O350" s="2">
        <v>16.0</v>
      </c>
      <c r="P350" s="3">
        <v>1532.357841</v>
      </c>
      <c r="Q350" s="7" t="str">
        <f>VLOOKUP(A350,'New Data'!A:E,2,FALSE)</f>
        <v>Male</v>
      </c>
      <c r="R350" s="7">
        <f>VLOOKUP(A350,'New Data'!A:E,3,FALSE)</f>
        <v>19</v>
      </c>
      <c r="S350" s="7" t="str">
        <f>VLOOKUP(A350,'New Data'!A:E,4,FALSE)</f>
        <v>Utah</v>
      </c>
      <c r="T350" s="9">
        <f>VLOOKUP(A350,'New Data'!A:E,5,FALSE)</f>
        <v>45101</v>
      </c>
      <c r="U350" s="10">
        <f t="shared" si="4"/>
        <v>95.77236506</v>
      </c>
      <c r="V350" s="11">
        <f t="shared" si="5"/>
        <v>0.003269425321</v>
      </c>
      <c r="W350" s="12">
        <f t="shared" si="6"/>
        <v>5.782482419</v>
      </c>
      <c r="X350" s="10">
        <f t="shared" si="7"/>
        <v>18.90539444</v>
      </c>
      <c r="Y350" s="11">
        <f t="shared" si="8"/>
        <v>0.06037735849</v>
      </c>
    </row>
    <row r="351">
      <c r="A351" s="7" t="str">
        <f t="shared" si="1"/>
        <v>IXGIU1790K</v>
      </c>
      <c r="B351" s="2" t="s">
        <v>1318</v>
      </c>
      <c r="C351" s="2" t="s">
        <v>1319</v>
      </c>
      <c r="D351" s="7" t="str">
        <f t="shared" si="2"/>
        <v>320x50 </v>
      </c>
      <c r="E351" s="7">
        <f t="shared" si="3"/>
        <v>16000</v>
      </c>
      <c r="F351" s="2" t="s">
        <v>1320</v>
      </c>
      <c r="G351" s="2" t="s">
        <v>36</v>
      </c>
      <c r="H351" s="8" t="s">
        <v>334</v>
      </c>
      <c r="I351" s="2" t="s">
        <v>30</v>
      </c>
      <c r="J351" s="2" t="s">
        <v>31</v>
      </c>
      <c r="K351" s="2">
        <v>9222.0</v>
      </c>
      <c r="L351" s="2">
        <v>33.0</v>
      </c>
      <c r="M351" s="2">
        <v>5352.0</v>
      </c>
      <c r="N351" s="2">
        <v>8141.0</v>
      </c>
      <c r="O351" s="2">
        <v>2.0</v>
      </c>
      <c r="P351" s="3">
        <v>1583.164302</v>
      </c>
      <c r="Q351" s="7" t="str">
        <f>VLOOKUP(A351,'New Data'!A:E,2,FALSE)</f>
        <v>Female</v>
      </c>
      <c r="R351" s="7">
        <f>VLOOKUP(A351,'New Data'!A:E,3,FALSE)</f>
        <v>50</v>
      </c>
      <c r="S351" s="7" t="str">
        <f>VLOOKUP(A351,'New Data'!A:E,4,FALSE)</f>
        <v>South Carolina</v>
      </c>
      <c r="T351" s="9">
        <f>VLOOKUP(A351,'New Data'!A:E,5,FALSE)</f>
        <v>45480</v>
      </c>
      <c r="U351" s="10">
        <f t="shared" si="4"/>
        <v>791.582151</v>
      </c>
      <c r="V351" s="11">
        <f t="shared" si="5"/>
        <v>0.00357839948</v>
      </c>
      <c r="W351" s="12">
        <f t="shared" si="6"/>
        <v>47.97467582</v>
      </c>
      <c r="X351" s="10">
        <f t="shared" si="7"/>
        <v>171.672555</v>
      </c>
      <c r="Y351" s="11">
        <f t="shared" si="8"/>
        <v>0.06060606061</v>
      </c>
    </row>
    <row r="352">
      <c r="A352" s="7" t="str">
        <f t="shared" si="1"/>
        <v>ZXILD0744S</v>
      </c>
      <c r="B352" s="2" t="s">
        <v>1321</v>
      </c>
      <c r="C352" s="2" t="s">
        <v>1322</v>
      </c>
      <c r="D352" s="7" t="str">
        <f t="shared" si="2"/>
        <v>300x250 </v>
      </c>
      <c r="E352" s="7">
        <f t="shared" si="3"/>
        <v>75000</v>
      </c>
      <c r="F352" s="2" t="s">
        <v>393</v>
      </c>
      <c r="G352" s="2" t="s">
        <v>28</v>
      </c>
      <c r="H352" s="8" t="s">
        <v>468</v>
      </c>
      <c r="I352" s="2" t="s">
        <v>30</v>
      </c>
      <c r="J352" s="2" t="s">
        <v>53</v>
      </c>
      <c r="K352" s="2">
        <v>31625.0</v>
      </c>
      <c r="L352" s="2">
        <v>99.0</v>
      </c>
      <c r="M352" s="2">
        <v>23764.0</v>
      </c>
      <c r="N352" s="2">
        <v>29364.0</v>
      </c>
      <c r="O352" s="2">
        <v>6.0</v>
      </c>
      <c r="P352" s="3">
        <v>2360.555244</v>
      </c>
      <c r="Q352" s="7" t="str">
        <f>VLOOKUP(A352,'New Data'!A:E,2,FALSE)</f>
        <v>Male</v>
      </c>
      <c r="R352" s="7">
        <f>VLOOKUP(A352,'New Data'!A:E,3,FALSE)</f>
        <v>53</v>
      </c>
      <c r="S352" s="7" t="str">
        <f>VLOOKUP(A352,'New Data'!A:E,4,FALSE)</f>
        <v>Wyoming</v>
      </c>
      <c r="T352" s="9">
        <f>VLOOKUP(A352,'New Data'!A:E,5,FALSE)</f>
        <v>45121</v>
      </c>
      <c r="U352" s="10">
        <f t="shared" si="4"/>
        <v>393.425874</v>
      </c>
      <c r="V352" s="11">
        <f t="shared" si="5"/>
        <v>0.003130434783</v>
      </c>
      <c r="W352" s="12">
        <f t="shared" si="6"/>
        <v>23.84399236</v>
      </c>
      <c r="X352" s="10">
        <f t="shared" si="7"/>
        <v>74.64206305</v>
      </c>
      <c r="Y352" s="11">
        <f t="shared" si="8"/>
        <v>0.06060606061</v>
      </c>
    </row>
    <row r="353">
      <c r="A353" s="7" t="str">
        <f t="shared" si="1"/>
        <v>HAAET5600P</v>
      </c>
      <c r="B353" s="2" t="s">
        <v>1315</v>
      </c>
      <c r="C353" s="2" t="s">
        <v>1316</v>
      </c>
      <c r="D353" s="7" t="str">
        <f t="shared" si="2"/>
        <v>320x50 </v>
      </c>
      <c r="E353" s="7">
        <f t="shared" si="3"/>
        <v>16000</v>
      </c>
      <c r="F353" s="2" t="s">
        <v>1317</v>
      </c>
      <c r="G353" s="2" t="s">
        <v>36</v>
      </c>
      <c r="H353" s="8" t="s">
        <v>519</v>
      </c>
      <c r="I353" s="2" t="s">
        <v>30</v>
      </c>
      <c r="J353" s="2" t="s">
        <v>31</v>
      </c>
      <c r="K353" s="2">
        <v>59782.0</v>
      </c>
      <c r="L353" s="2">
        <v>212.0</v>
      </c>
      <c r="M353" s="2">
        <v>28235.0</v>
      </c>
      <c r="N353" s="2">
        <v>57543.0</v>
      </c>
      <c r="O353" s="2">
        <v>13.0</v>
      </c>
      <c r="P353" s="3">
        <v>1455.703554</v>
      </c>
      <c r="Q353" s="7" t="str">
        <f>VLOOKUP(A353,'New Data'!A:E,2,FALSE)</f>
        <v>Female</v>
      </c>
      <c r="R353" s="7">
        <f>VLOOKUP(A353,'New Data'!A:E,3,FALSE)</f>
        <v>58</v>
      </c>
      <c r="S353" s="7" t="str">
        <f>VLOOKUP(A353,'New Data'!A:E,4,FALSE)</f>
        <v>North Dakota</v>
      </c>
      <c r="T353" s="9">
        <f>VLOOKUP(A353,'New Data'!A:E,5,FALSE)</f>
        <v>44960</v>
      </c>
      <c r="U353" s="10">
        <f t="shared" si="4"/>
        <v>111.9771965</v>
      </c>
      <c r="V353" s="11">
        <f t="shared" si="5"/>
        <v>0.003546217925</v>
      </c>
      <c r="W353" s="12">
        <f t="shared" si="6"/>
        <v>6.866526198</v>
      </c>
      <c r="X353" s="10">
        <f t="shared" si="7"/>
        <v>24.35019829</v>
      </c>
      <c r="Y353" s="11">
        <f t="shared" si="8"/>
        <v>0.06132075472</v>
      </c>
    </row>
    <row r="354">
      <c r="A354" s="7" t="str">
        <f t="shared" si="1"/>
        <v>SDVKA9078Z</v>
      </c>
      <c r="B354" s="2" t="s">
        <v>1312</v>
      </c>
      <c r="C354" s="2" t="s">
        <v>1313</v>
      </c>
      <c r="D354" s="7" t="str">
        <f t="shared" si="2"/>
        <v>300x250 </v>
      </c>
      <c r="E354" s="7">
        <f t="shared" si="3"/>
        <v>75000</v>
      </c>
      <c r="F354" s="2" t="s">
        <v>1314</v>
      </c>
      <c r="G354" s="2" t="s">
        <v>36</v>
      </c>
      <c r="H354" s="8" t="s">
        <v>449</v>
      </c>
      <c r="I354" s="2" t="s">
        <v>62</v>
      </c>
      <c r="J354" s="2" t="s">
        <v>31</v>
      </c>
      <c r="K354" s="2">
        <v>276716.0</v>
      </c>
      <c r="L354" s="2">
        <v>799.0</v>
      </c>
      <c r="M354" s="2">
        <v>114927.0</v>
      </c>
      <c r="N354" s="2">
        <v>255481.0</v>
      </c>
      <c r="O354" s="2">
        <v>49.0</v>
      </c>
      <c r="P354" s="3">
        <v>2276.277471</v>
      </c>
      <c r="Q354" s="7" t="str">
        <f>VLOOKUP(A354,'New Data'!A:E,2,FALSE)</f>
        <v>Female</v>
      </c>
      <c r="R354" s="7">
        <f>VLOOKUP(A354,'New Data'!A:E,3,FALSE)</f>
        <v>46</v>
      </c>
      <c r="S354" s="7" t="str">
        <f>VLOOKUP(A354,'New Data'!A:E,4,FALSE)</f>
        <v>Missouri</v>
      </c>
      <c r="T354" s="9">
        <f>VLOOKUP(A354,'New Data'!A:E,5,FALSE)</f>
        <v>44931</v>
      </c>
      <c r="U354" s="10">
        <f t="shared" si="4"/>
        <v>46.45464227</v>
      </c>
      <c r="V354" s="11">
        <f t="shared" si="5"/>
        <v>0.002887436939</v>
      </c>
      <c r="W354" s="12">
        <f t="shared" si="6"/>
        <v>2.848907974</v>
      </c>
      <c r="X354" s="10">
        <f t="shared" si="7"/>
        <v>8.226042119</v>
      </c>
      <c r="Y354" s="11">
        <f t="shared" si="8"/>
        <v>0.06132665832</v>
      </c>
    </row>
    <row r="355">
      <c r="A355" s="7" t="str">
        <f t="shared" si="1"/>
        <v>BSPYL8294V</v>
      </c>
      <c r="B355" s="2" t="s">
        <v>1308</v>
      </c>
      <c r="C355" s="2" t="s">
        <v>1309</v>
      </c>
      <c r="D355" s="7" t="str">
        <f t="shared" si="2"/>
        <v>320x50 </v>
      </c>
      <c r="E355" s="7">
        <f t="shared" si="3"/>
        <v>16000</v>
      </c>
      <c r="F355" s="2" t="s">
        <v>1310</v>
      </c>
      <c r="G355" s="2" t="s">
        <v>66</v>
      </c>
      <c r="H355" s="8" t="s">
        <v>1311</v>
      </c>
      <c r="I355" s="2" t="s">
        <v>212</v>
      </c>
      <c r="J355" s="2" t="s">
        <v>31</v>
      </c>
      <c r="K355" s="2">
        <v>8233.0</v>
      </c>
      <c r="L355" s="2">
        <v>65.0</v>
      </c>
      <c r="M355" s="2">
        <v>5361.0</v>
      </c>
      <c r="N355" s="2">
        <v>7643.0</v>
      </c>
      <c r="O355" s="2">
        <v>4.0</v>
      </c>
      <c r="P355" s="3">
        <v>6381.006576</v>
      </c>
      <c r="Q355" s="7" t="str">
        <f>VLOOKUP(A355,'New Data'!A:E,2,FALSE)</f>
        <v>Female</v>
      </c>
      <c r="R355" s="7">
        <f>VLOOKUP(A355,'New Data'!A:E,3,FALSE)</f>
        <v>65</v>
      </c>
      <c r="S355" s="7" t="str">
        <f>VLOOKUP(A355,'New Data'!A:E,4,FALSE)</f>
        <v>Arizona</v>
      </c>
      <c r="T355" s="9">
        <f>VLOOKUP(A355,'New Data'!A:E,5,FALSE)</f>
        <v>44936</v>
      </c>
      <c r="U355" s="10">
        <f t="shared" si="4"/>
        <v>1595.251644</v>
      </c>
      <c r="V355" s="11">
        <f t="shared" si="5"/>
        <v>0.00789505648</v>
      </c>
      <c r="W355" s="12">
        <f t="shared" si="6"/>
        <v>98.16933194</v>
      </c>
      <c r="X355" s="10">
        <f t="shared" si="7"/>
        <v>775.0524203</v>
      </c>
      <c r="Y355" s="11">
        <f t="shared" si="8"/>
        <v>0.06153846154</v>
      </c>
    </row>
    <row r="356">
      <c r="A356" s="7" t="str">
        <f t="shared" si="1"/>
        <v>DYSHC7693I</v>
      </c>
      <c r="B356" s="2" t="s">
        <v>1305</v>
      </c>
      <c r="C356" s="2" t="s">
        <v>1306</v>
      </c>
      <c r="D356" s="7" t="str">
        <f t="shared" si="2"/>
        <v>300x250 </v>
      </c>
      <c r="E356" s="7">
        <f t="shared" si="3"/>
        <v>75000</v>
      </c>
      <c r="F356" s="2" t="s">
        <v>1307</v>
      </c>
      <c r="G356" s="2" t="s">
        <v>36</v>
      </c>
      <c r="H356" s="8" t="s">
        <v>828</v>
      </c>
      <c r="I356" s="2" t="s">
        <v>71</v>
      </c>
      <c r="J356" s="2" t="s">
        <v>53</v>
      </c>
      <c r="K356" s="2">
        <v>22934.0</v>
      </c>
      <c r="L356" s="2">
        <v>81.0</v>
      </c>
      <c r="M356" s="2">
        <v>18536.0</v>
      </c>
      <c r="N356" s="2">
        <v>21019.0</v>
      </c>
      <c r="O356" s="2">
        <v>5.0</v>
      </c>
      <c r="P356" s="3">
        <v>1711.106338</v>
      </c>
      <c r="Q356" s="7" t="str">
        <f>VLOOKUP(A356,'New Data'!A:E,2,FALSE)</f>
        <v>Female</v>
      </c>
      <c r="R356" s="7">
        <f>VLOOKUP(A356,'New Data'!A:E,3,FALSE)</f>
        <v>58</v>
      </c>
      <c r="S356" s="7" t="str">
        <f>VLOOKUP(A356,'New Data'!A:E,4,FALSE)</f>
        <v>Alaska</v>
      </c>
      <c r="T356" s="9">
        <f>VLOOKUP(A356,'New Data'!A:E,5,FALSE)</f>
        <v>44941</v>
      </c>
      <c r="U356" s="10">
        <f t="shared" si="4"/>
        <v>342.2212676</v>
      </c>
      <c r="V356" s="11">
        <f t="shared" si="5"/>
        <v>0.003531874073</v>
      </c>
      <c r="W356" s="12">
        <f t="shared" si="6"/>
        <v>21.1247696</v>
      </c>
      <c r="X356" s="10">
        <f t="shared" si="7"/>
        <v>74.61002607</v>
      </c>
      <c r="Y356" s="11">
        <f t="shared" si="8"/>
        <v>0.06172839506</v>
      </c>
    </row>
    <row r="357">
      <c r="A357" s="7" t="str">
        <f t="shared" si="1"/>
        <v>LYYFK6266Q</v>
      </c>
      <c r="B357" s="2" t="s">
        <v>1302</v>
      </c>
      <c r="C357" s="2" t="s">
        <v>1303</v>
      </c>
      <c r="D357" s="7" t="str">
        <f t="shared" si="2"/>
        <v>300x250 </v>
      </c>
      <c r="E357" s="7">
        <f t="shared" si="3"/>
        <v>75000</v>
      </c>
      <c r="F357" s="2" t="s">
        <v>1304</v>
      </c>
      <c r="G357" s="2" t="s">
        <v>28</v>
      </c>
      <c r="H357" s="8" t="s">
        <v>441</v>
      </c>
      <c r="I357" s="2" t="s">
        <v>62</v>
      </c>
      <c r="J357" s="2" t="s">
        <v>31</v>
      </c>
      <c r="K357" s="2">
        <v>13100.0</v>
      </c>
      <c r="L357" s="2">
        <v>80.0</v>
      </c>
      <c r="M357" s="2">
        <v>6507.0</v>
      </c>
      <c r="N357" s="2">
        <v>10895.0</v>
      </c>
      <c r="O357" s="2">
        <v>5.0</v>
      </c>
      <c r="P357" s="3">
        <v>3411.590029</v>
      </c>
      <c r="Q357" s="7" t="str">
        <f>VLOOKUP(A357,'New Data'!A:E,2,FALSE)</f>
        <v>Female</v>
      </c>
      <c r="R357" s="7">
        <f>VLOOKUP(A357,'New Data'!A:E,3,FALSE)</f>
        <v>47</v>
      </c>
      <c r="S357" s="7" t="str">
        <f>VLOOKUP(A357,'New Data'!A:E,4,FALSE)</f>
        <v>Rhode Island</v>
      </c>
      <c r="T357" s="9">
        <f>VLOOKUP(A357,'New Data'!A:E,5,FALSE)</f>
        <v>44928</v>
      </c>
      <c r="U357" s="10">
        <f t="shared" si="4"/>
        <v>682.3180058</v>
      </c>
      <c r="V357" s="11">
        <f t="shared" si="5"/>
        <v>0.006106870229</v>
      </c>
      <c r="W357" s="12">
        <f t="shared" si="6"/>
        <v>42.64487536</v>
      </c>
      <c r="X357" s="10">
        <f t="shared" si="7"/>
        <v>260.4267198</v>
      </c>
      <c r="Y357" s="11">
        <f t="shared" si="8"/>
        <v>0.0625</v>
      </c>
    </row>
    <row r="358">
      <c r="A358" s="7" t="str">
        <f t="shared" si="1"/>
        <v>UQVUR7684C</v>
      </c>
      <c r="B358" s="2" t="s">
        <v>1298</v>
      </c>
      <c r="C358" s="2" t="s">
        <v>1299</v>
      </c>
      <c r="D358" s="7" t="str">
        <f t="shared" si="2"/>
        <v>300x250 </v>
      </c>
      <c r="E358" s="7">
        <f t="shared" si="3"/>
        <v>75000</v>
      </c>
      <c r="F358" s="2" t="s">
        <v>1300</v>
      </c>
      <c r="G358" s="2" t="s">
        <v>66</v>
      </c>
      <c r="H358" s="8" t="s">
        <v>1301</v>
      </c>
      <c r="I358" s="2" t="s">
        <v>30</v>
      </c>
      <c r="J358" s="2" t="s">
        <v>53</v>
      </c>
      <c r="K358" s="2">
        <v>65238.0</v>
      </c>
      <c r="L358" s="2">
        <v>240.0</v>
      </c>
      <c r="M358" s="2">
        <v>23741.0</v>
      </c>
      <c r="N358" s="2">
        <v>59893.0</v>
      </c>
      <c r="O358" s="2">
        <v>15.0</v>
      </c>
      <c r="P358" s="3">
        <v>3132.519209</v>
      </c>
      <c r="Q358" s="7" t="str">
        <f>VLOOKUP(A358,'New Data'!A:E,2,FALSE)</f>
        <v>Female</v>
      </c>
      <c r="R358" s="7">
        <f>VLOOKUP(A358,'New Data'!A:E,3,FALSE)</f>
        <v>18</v>
      </c>
      <c r="S358" s="7" t="str">
        <f>VLOOKUP(A358,'New Data'!A:E,4,FALSE)</f>
        <v>Maryland</v>
      </c>
      <c r="T358" s="9">
        <f>VLOOKUP(A358,'New Data'!A:E,5,FALSE)</f>
        <v>45336</v>
      </c>
      <c r="U358" s="10">
        <f t="shared" si="4"/>
        <v>208.8346139</v>
      </c>
      <c r="V358" s="11">
        <f t="shared" si="5"/>
        <v>0.003678837487</v>
      </c>
      <c r="W358" s="12">
        <f t="shared" si="6"/>
        <v>13.05216337</v>
      </c>
      <c r="X358" s="10">
        <f t="shared" si="7"/>
        <v>48.0167879</v>
      </c>
      <c r="Y358" s="11">
        <f t="shared" si="8"/>
        <v>0.0625</v>
      </c>
    </row>
    <row r="359">
      <c r="A359" s="7" t="str">
        <f t="shared" si="1"/>
        <v>EIHMD3764I</v>
      </c>
      <c r="B359" s="2" t="s">
        <v>1294</v>
      </c>
      <c r="C359" s="2" t="s">
        <v>1295</v>
      </c>
      <c r="D359" s="7" t="str">
        <f t="shared" si="2"/>
        <v>320x50 </v>
      </c>
      <c r="E359" s="7">
        <f t="shared" si="3"/>
        <v>16000</v>
      </c>
      <c r="F359" s="2" t="s">
        <v>1296</v>
      </c>
      <c r="G359" s="2" t="s">
        <v>36</v>
      </c>
      <c r="H359" s="8" t="s">
        <v>1297</v>
      </c>
      <c r="I359" s="2" t="s">
        <v>30</v>
      </c>
      <c r="J359" s="2" t="s">
        <v>31</v>
      </c>
      <c r="K359" s="2">
        <v>138904.0</v>
      </c>
      <c r="L359" s="2">
        <v>399.0</v>
      </c>
      <c r="M359" s="2">
        <v>98952.0</v>
      </c>
      <c r="N359" s="2">
        <v>120688.0</v>
      </c>
      <c r="O359" s="2">
        <v>25.0</v>
      </c>
      <c r="P359" s="3">
        <v>5038.644724</v>
      </c>
      <c r="Q359" s="7" t="str">
        <f>VLOOKUP(A359,'New Data'!A:E,2,FALSE)</f>
        <v>Female</v>
      </c>
      <c r="R359" s="7">
        <f>VLOOKUP(A359,'New Data'!A:E,3,FALSE)</f>
        <v>64</v>
      </c>
      <c r="S359" s="7" t="str">
        <f>VLOOKUP(A359,'New Data'!A:E,4,FALSE)</f>
        <v>Wisconsin</v>
      </c>
      <c r="T359" s="9">
        <f>VLOOKUP(A359,'New Data'!A:E,5,FALSE)</f>
        <v>45238</v>
      </c>
      <c r="U359" s="10">
        <f t="shared" si="4"/>
        <v>201.545789</v>
      </c>
      <c r="V359" s="11">
        <f t="shared" si="5"/>
        <v>0.002872487473</v>
      </c>
      <c r="W359" s="12">
        <f t="shared" si="6"/>
        <v>12.62818227</v>
      </c>
      <c r="X359" s="10">
        <f t="shared" si="7"/>
        <v>36.27429537</v>
      </c>
      <c r="Y359" s="11">
        <f t="shared" si="8"/>
        <v>0.0626566416</v>
      </c>
    </row>
    <row r="360">
      <c r="A360" s="7" t="str">
        <f t="shared" si="1"/>
        <v>ELGKR4105C</v>
      </c>
      <c r="B360" s="2" t="s">
        <v>1289</v>
      </c>
      <c r="C360" s="2" t="s">
        <v>1290</v>
      </c>
      <c r="D360" s="7" t="str">
        <f t="shared" si="2"/>
        <v>320x50 </v>
      </c>
      <c r="E360" s="7">
        <f t="shared" si="3"/>
        <v>16000</v>
      </c>
      <c r="F360" s="2" t="s">
        <v>206</v>
      </c>
      <c r="G360" s="2" t="s">
        <v>36</v>
      </c>
      <c r="H360" s="8" t="s">
        <v>196</v>
      </c>
      <c r="I360" s="2" t="s">
        <v>62</v>
      </c>
      <c r="J360" s="2" t="s">
        <v>31</v>
      </c>
      <c r="K360" s="2">
        <v>12592.0</v>
      </c>
      <c r="L360" s="2">
        <v>63.0</v>
      </c>
      <c r="M360" s="2">
        <v>7472.0</v>
      </c>
      <c r="N360" s="2">
        <v>11687.0</v>
      </c>
      <c r="O360" s="2">
        <v>4.0</v>
      </c>
      <c r="P360" s="3">
        <v>1521.185189</v>
      </c>
      <c r="Q360" s="7" t="str">
        <f>VLOOKUP(A360,'New Data'!A:E,2,FALSE)</f>
        <v>Male</v>
      </c>
      <c r="R360" s="7">
        <f>VLOOKUP(A360,'New Data'!A:E,3,FALSE)</f>
        <v>35</v>
      </c>
      <c r="S360" s="7" t="str">
        <f>VLOOKUP(A360,'New Data'!A:E,4,FALSE)</f>
        <v>Arkansas</v>
      </c>
      <c r="T360" s="9">
        <f>VLOOKUP(A360,'New Data'!A:E,5,FALSE)</f>
        <v>45320</v>
      </c>
      <c r="U360" s="10">
        <f t="shared" si="4"/>
        <v>380.2962973</v>
      </c>
      <c r="V360" s="11">
        <f t="shared" si="5"/>
        <v>0.00500317662</v>
      </c>
      <c r="W360" s="12">
        <f t="shared" si="6"/>
        <v>24.14579665</v>
      </c>
      <c r="X360" s="10">
        <f t="shared" si="7"/>
        <v>120.8056853</v>
      </c>
      <c r="Y360" s="11">
        <f t="shared" si="8"/>
        <v>0.06349206349</v>
      </c>
    </row>
    <row r="361">
      <c r="A361" s="7" t="str">
        <f t="shared" si="1"/>
        <v>XMYUC8028K</v>
      </c>
      <c r="B361" s="2" t="s">
        <v>1291</v>
      </c>
      <c r="C361" s="2" t="s">
        <v>1292</v>
      </c>
      <c r="D361" s="7" t="str">
        <f t="shared" si="2"/>
        <v>300x250 </v>
      </c>
      <c r="E361" s="7">
        <f t="shared" si="3"/>
        <v>75000</v>
      </c>
      <c r="F361" s="2" t="s">
        <v>1293</v>
      </c>
      <c r="G361" s="2" t="s">
        <v>28</v>
      </c>
      <c r="H361" s="8" t="s">
        <v>151</v>
      </c>
      <c r="I361" s="2" t="s">
        <v>62</v>
      </c>
      <c r="J361" s="2" t="s">
        <v>31</v>
      </c>
      <c r="K361" s="2">
        <v>13700.0</v>
      </c>
      <c r="L361" s="2">
        <v>63.0</v>
      </c>
      <c r="M361" s="2">
        <v>3609.0</v>
      </c>
      <c r="N361" s="2">
        <v>12644.0</v>
      </c>
      <c r="O361" s="2">
        <v>4.0</v>
      </c>
      <c r="P361" s="3">
        <v>2032.700147</v>
      </c>
      <c r="Q361" s="7" t="str">
        <f>VLOOKUP(A361,'New Data'!A:E,2,FALSE)</f>
        <v>Female</v>
      </c>
      <c r="R361" s="7">
        <f>VLOOKUP(A361,'New Data'!A:E,3,FALSE)</f>
        <v>43</v>
      </c>
      <c r="S361" s="7" t="str">
        <f>VLOOKUP(A361,'New Data'!A:E,4,FALSE)</f>
        <v>Pennsylvania</v>
      </c>
      <c r="T361" s="9">
        <f>VLOOKUP(A361,'New Data'!A:E,5,FALSE)</f>
        <v>45493</v>
      </c>
      <c r="U361" s="10">
        <f t="shared" si="4"/>
        <v>508.1750368</v>
      </c>
      <c r="V361" s="11">
        <f t="shared" si="5"/>
        <v>0.004598540146</v>
      </c>
      <c r="W361" s="12">
        <f t="shared" si="6"/>
        <v>32.2650817</v>
      </c>
      <c r="X361" s="10">
        <f t="shared" si="7"/>
        <v>148.3722735</v>
      </c>
      <c r="Y361" s="11">
        <f t="shared" si="8"/>
        <v>0.06349206349</v>
      </c>
    </row>
    <row r="362">
      <c r="A362" s="7" t="str">
        <f t="shared" si="1"/>
        <v>FZBMA4850B</v>
      </c>
      <c r="B362" s="2" t="s">
        <v>1286</v>
      </c>
      <c r="C362" s="2" t="s">
        <v>1287</v>
      </c>
      <c r="D362" s="7" t="str">
        <f t="shared" si="2"/>
        <v>300x50 </v>
      </c>
      <c r="E362" s="7">
        <f t="shared" si="3"/>
        <v>15000</v>
      </c>
      <c r="F362" s="2" t="s">
        <v>1288</v>
      </c>
      <c r="G362" s="2" t="s">
        <v>28</v>
      </c>
      <c r="H362" s="8" t="s">
        <v>1050</v>
      </c>
      <c r="I362" s="2" t="s">
        <v>89</v>
      </c>
      <c r="J362" s="2" t="s">
        <v>31</v>
      </c>
      <c r="K362" s="2">
        <v>11734.0</v>
      </c>
      <c r="L362" s="2">
        <v>78.0</v>
      </c>
      <c r="M362" s="2">
        <v>8741.0</v>
      </c>
      <c r="N362" s="2">
        <v>10606.0</v>
      </c>
      <c r="O362" s="2">
        <v>5.0</v>
      </c>
      <c r="P362" s="3">
        <v>6439.283498</v>
      </c>
      <c r="Q362" s="7" t="str">
        <f>VLOOKUP(A362,'New Data'!A:E,2,FALSE)</f>
        <v>Male</v>
      </c>
      <c r="R362" s="7">
        <f>VLOOKUP(A362,'New Data'!A:E,3,FALSE)</f>
        <v>48</v>
      </c>
      <c r="S362" s="7" t="str">
        <f>VLOOKUP(A362,'New Data'!A:E,4,FALSE)</f>
        <v>South Dakota</v>
      </c>
      <c r="T362" s="9">
        <f>VLOOKUP(A362,'New Data'!A:E,5,FALSE)</f>
        <v>45073</v>
      </c>
      <c r="U362" s="10">
        <f t="shared" si="4"/>
        <v>1287.8567</v>
      </c>
      <c r="V362" s="11">
        <f t="shared" si="5"/>
        <v>0.006647349582</v>
      </c>
      <c r="W362" s="12">
        <f t="shared" si="6"/>
        <v>82.55491664</v>
      </c>
      <c r="X362" s="10">
        <f t="shared" si="7"/>
        <v>548.7713907</v>
      </c>
      <c r="Y362" s="11">
        <f t="shared" si="8"/>
        <v>0.0641025641</v>
      </c>
    </row>
    <row r="363">
      <c r="A363" s="7" t="str">
        <f t="shared" si="1"/>
        <v>TMWLJ3345S</v>
      </c>
      <c r="B363" s="2" t="s">
        <v>1282</v>
      </c>
      <c r="C363" s="2" t="s">
        <v>1283</v>
      </c>
      <c r="D363" s="7" t="str">
        <f t="shared" si="2"/>
        <v>320x50 </v>
      </c>
      <c r="E363" s="7">
        <f t="shared" si="3"/>
        <v>16000</v>
      </c>
      <c r="F363" s="2" t="s">
        <v>1284</v>
      </c>
      <c r="G363" s="2" t="s">
        <v>28</v>
      </c>
      <c r="H363" s="8" t="s">
        <v>1285</v>
      </c>
      <c r="I363" s="2" t="s">
        <v>30</v>
      </c>
      <c r="J363" s="2" t="s">
        <v>31</v>
      </c>
      <c r="K363" s="2">
        <v>16239.0</v>
      </c>
      <c r="L363" s="2">
        <v>78.0</v>
      </c>
      <c r="M363" s="2">
        <v>9375.0</v>
      </c>
      <c r="N363" s="2">
        <v>15562.0</v>
      </c>
      <c r="O363" s="2">
        <v>5.0</v>
      </c>
      <c r="P363" s="3">
        <v>2387.686295</v>
      </c>
      <c r="Q363" s="7" t="str">
        <f>VLOOKUP(A363,'New Data'!A:E,2,FALSE)</f>
        <v>Male</v>
      </c>
      <c r="R363" s="7">
        <f>VLOOKUP(A363,'New Data'!A:E,3,FALSE)</f>
        <v>39</v>
      </c>
      <c r="S363" s="7" t="str">
        <f>VLOOKUP(A363,'New Data'!A:E,4,FALSE)</f>
        <v>Hawaii</v>
      </c>
      <c r="T363" s="9">
        <f>VLOOKUP(A363,'New Data'!A:E,5,FALSE)</f>
        <v>45061</v>
      </c>
      <c r="U363" s="10">
        <f t="shared" si="4"/>
        <v>477.537259</v>
      </c>
      <c r="V363" s="11">
        <f t="shared" si="5"/>
        <v>0.004803251432</v>
      </c>
      <c r="W363" s="12">
        <f t="shared" si="6"/>
        <v>30.61136276</v>
      </c>
      <c r="X363" s="10">
        <f t="shared" si="7"/>
        <v>147.034072</v>
      </c>
      <c r="Y363" s="11">
        <f t="shared" si="8"/>
        <v>0.0641025641</v>
      </c>
    </row>
    <row r="364">
      <c r="A364" s="7" t="str">
        <f t="shared" si="1"/>
        <v>TSZTZ3446D</v>
      </c>
      <c r="B364" s="2" t="s">
        <v>1280</v>
      </c>
      <c r="C364" s="2" t="s">
        <v>1281</v>
      </c>
      <c r="D364" s="7" t="str">
        <f t="shared" si="2"/>
        <v>320x50 </v>
      </c>
      <c r="E364" s="7">
        <f t="shared" si="3"/>
        <v>16000</v>
      </c>
      <c r="F364" s="2" t="s">
        <v>246</v>
      </c>
      <c r="G364" s="2" t="s">
        <v>66</v>
      </c>
      <c r="H364" s="8" t="s">
        <v>579</v>
      </c>
      <c r="I364" s="2" t="s">
        <v>212</v>
      </c>
      <c r="J364" s="2" t="s">
        <v>31</v>
      </c>
      <c r="K364" s="2">
        <v>25532.0</v>
      </c>
      <c r="L364" s="2">
        <v>140.0</v>
      </c>
      <c r="M364" s="2">
        <v>15219.0</v>
      </c>
      <c r="N364" s="2">
        <v>21497.0</v>
      </c>
      <c r="O364" s="2">
        <v>9.0</v>
      </c>
      <c r="P364" s="3">
        <v>6047.174109</v>
      </c>
      <c r="Q364" s="7" t="str">
        <f>VLOOKUP(A364,'New Data'!A:E,2,FALSE)</f>
        <v>Female</v>
      </c>
      <c r="R364" s="7">
        <f>VLOOKUP(A364,'New Data'!A:E,3,FALSE)</f>
        <v>62</v>
      </c>
      <c r="S364" s="7" t="str">
        <f>VLOOKUP(A364,'New Data'!A:E,4,FALSE)</f>
        <v>Texas</v>
      </c>
      <c r="T364" s="9">
        <f>VLOOKUP(A364,'New Data'!A:E,5,FALSE)</f>
        <v>45021</v>
      </c>
      <c r="U364" s="10">
        <f t="shared" si="4"/>
        <v>671.9082343</v>
      </c>
      <c r="V364" s="11">
        <f t="shared" si="5"/>
        <v>0.005483315056</v>
      </c>
      <c r="W364" s="12">
        <f t="shared" si="6"/>
        <v>43.19410078</v>
      </c>
      <c r="X364" s="10">
        <f t="shared" si="7"/>
        <v>236.8468631</v>
      </c>
      <c r="Y364" s="11">
        <f t="shared" si="8"/>
        <v>0.06428571429</v>
      </c>
    </row>
    <row r="365">
      <c r="A365" s="7" t="str">
        <f t="shared" si="1"/>
        <v>FSWKS7703F</v>
      </c>
      <c r="B365" s="2" t="s">
        <v>1277</v>
      </c>
      <c r="C365" s="2" t="s">
        <v>1278</v>
      </c>
      <c r="D365" s="7" t="str">
        <f t="shared" si="2"/>
        <v>300x250 </v>
      </c>
      <c r="E365" s="7">
        <f t="shared" si="3"/>
        <v>75000</v>
      </c>
      <c r="F365" s="2" t="s">
        <v>1279</v>
      </c>
      <c r="G365" s="2" t="s">
        <v>41</v>
      </c>
      <c r="H365" s="8" t="s">
        <v>29</v>
      </c>
      <c r="I365" s="2" t="s">
        <v>30</v>
      </c>
      <c r="J365" s="2" t="s">
        <v>31</v>
      </c>
      <c r="K365" s="2">
        <v>325152.0</v>
      </c>
      <c r="L365" s="2">
        <v>854.0</v>
      </c>
      <c r="M365" s="2">
        <v>138319.0</v>
      </c>
      <c r="N365" s="2">
        <v>300133.0</v>
      </c>
      <c r="O365" s="2">
        <v>55.0</v>
      </c>
      <c r="P365" s="3">
        <v>7887.612662</v>
      </c>
      <c r="Q365" s="7" t="str">
        <f>VLOOKUP(A365,'New Data'!A:E,2,FALSE)</f>
        <v>Male</v>
      </c>
      <c r="R365" s="7">
        <f>VLOOKUP(A365,'New Data'!A:E,3,FALSE)</f>
        <v>63</v>
      </c>
      <c r="S365" s="7" t="str">
        <f>VLOOKUP(A365,'New Data'!A:E,4,FALSE)</f>
        <v>Arkansas</v>
      </c>
      <c r="T365" s="9">
        <f>VLOOKUP(A365,'New Data'!A:E,5,FALSE)</f>
        <v>45432</v>
      </c>
      <c r="U365" s="10">
        <f t="shared" si="4"/>
        <v>143.4111393</v>
      </c>
      <c r="V365" s="11">
        <f t="shared" si="5"/>
        <v>0.002626463931</v>
      </c>
      <c r="W365" s="12">
        <f t="shared" si="6"/>
        <v>9.2360804</v>
      </c>
      <c r="X365" s="10">
        <f t="shared" si="7"/>
        <v>24.25823203</v>
      </c>
      <c r="Y365" s="11">
        <f t="shared" si="8"/>
        <v>0.0644028103</v>
      </c>
    </row>
    <row r="366">
      <c r="A366" s="7" t="str">
        <f t="shared" si="1"/>
        <v>UKVZR6178H</v>
      </c>
      <c r="B366" s="2" t="s">
        <v>1274</v>
      </c>
      <c r="C366" s="2" t="s">
        <v>1275</v>
      </c>
      <c r="D366" s="7" t="str">
        <f t="shared" si="2"/>
        <v>300x250 </v>
      </c>
      <c r="E366" s="7">
        <f t="shared" si="3"/>
        <v>75000</v>
      </c>
      <c r="F366" s="2" t="s">
        <v>1276</v>
      </c>
      <c r="G366" s="2" t="s">
        <v>36</v>
      </c>
      <c r="H366" s="8" t="s">
        <v>816</v>
      </c>
      <c r="I366" s="2" t="s">
        <v>89</v>
      </c>
      <c r="J366" s="2" t="s">
        <v>31</v>
      </c>
      <c r="K366" s="2">
        <v>11607.0</v>
      </c>
      <c r="L366" s="2">
        <v>184.0</v>
      </c>
      <c r="M366" s="2">
        <v>5218.0</v>
      </c>
      <c r="N366" s="2">
        <v>10763.0</v>
      </c>
      <c r="O366" s="2">
        <v>12.0</v>
      </c>
      <c r="P366" s="3">
        <v>6909.732318</v>
      </c>
      <c r="Q366" s="7" t="str">
        <f>VLOOKUP(A366,'New Data'!A:E,2,FALSE)</f>
        <v>Male</v>
      </c>
      <c r="R366" s="7">
        <f>VLOOKUP(A366,'New Data'!A:E,3,FALSE)</f>
        <v>41</v>
      </c>
      <c r="S366" s="7" t="str">
        <f>VLOOKUP(A366,'New Data'!A:E,4,FALSE)</f>
        <v>Oregon</v>
      </c>
      <c r="T366" s="9">
        <f>VLOOKUP(A366,'New Data'!A:E,5,FALSE)</f>
        <v>45403</v>
      </c>
      <c r="U366" s="10">
        <f t="shared" si="4"/>
        <v>575.8110265</v>
      </c>
      <c r="V366" s="11">
        <f t="shared" si="5"/>
        <v>0.0158525028</v>
      </c>
      <c r="W366" s="12">
        <f t="shared" si="6"/>
        <v>37.55289303</v>
      </c>
      <c r="X366" s="10">
        <f t="shared" si="7"/>
        <v>595.3073419</v>
      </c>
      <c r="Y366" s="11">
        <f t="shared" si="8"/>
        <v>0.0652173913</v>
      </c>
    </row>
    <row r="367">
      <c r="A367" s="7" t="str">
        <f t="shared" si="1"/>
        <v>IXQEK3844N</v>
      </c>
      <c r="B367" s="2" t="s">
        <v>1270</v>
      </c>
      <c r="C367" s="2" t="s">
        <v>1271</v>
      </c>
      <c r="D367" s="7" t="str">
        <f t="shared" si="2"/>
        <v>300x50 </v>
      </c>
      <c r="E367" s="7">
        <f t="shared" si="3"/>
        <v>15000</v>
      </c>
      <c r="F367" s="2" t="s">
        <v>1272</v>
      </c>
      <c r="G367" s="2" t="s">
        <v>36</v>
      </c>
      <c r="H367" s="8" t="s">
        <v>1273</v>
      </c>
      <c r="I367" s="2" t="s">
        <v>30</v>
      </c>
      <c r="J367" s="2" t="s">
        <v>31</v>
      </c>
      <c r="K367" s="2">
        <v>10906.0</v>
      </c>
      <c r="L367" s="2">
        <v>46.0</v>
      </c>
      <c r="M367" s="2">
        <v>4735.0</v>
      </c>
      <c r="N367" s="2">
        <v>6390.0</v>
      </c>
      <c r="O367" s="2">
        <v>3.0</v>
      </c>
      <c r="P367" s="3">
        <v>5694.27094</v>
      </c>
      <c r="Q367" s="7" t="str">
        <f>VLOOKUP(A367,'New Data'!A:E,2,FALSE)</f>
        <v>Male</v>
      </c>
      <c r="R367" s="7">
        <f>VLOOKUP(A367,'New Data'!A:E,3,FALSE)</f>
        <v>18</v>
      </c>
      <c r="S367" s="7" t="str">
        <f>VLOOKUP(A367,'New Data'!A:E,4,FALSE)</f>
        <v>Indiana</v>
      </c>
      <c r="T367" s="9">
        <f>VLOOKUP(A367,'New Data'!A:E,5,FALSE)</f>
        <v>45508</v>
      </c>
      <c r="U367" s="10">
        <f t="shared" si="4"/>
        <v>1898.090313</v>
      </c>
      <c r="V367" s="11">
        <f t="shared" si="5"/>
        <v>0.004217861727</v>
      </c>
      <c r="W367" s="12">
        <f t="shared" si="6"/>
        <v>123.7884987</v>
      </c>
      <c r="X367" s="10">
        <f t="shared" si="7"/>
        <v>522.122771</v>
      </c>
      <c r="Y367" s="11">
        <f t="shared" si="8"/>
        <v>0.0652173913</v>
      </c>
    </row>
    <row r="368">
      <c r="A368" s="7" t="str">
        <f t="shared" si="1"/>
        <v>LQLYG6047L</v>
      </c>
      <c r="B368" s="2" t="s">
        <v>1267</v>
      </c>
      <c r="C368" s="2" t="s">
        <v>1268</v>
      </c>
      <c r="D368" s="7" t="str">
        <f t="shared" si="2"/>
        <v>320x50 </v>
      </c>
      <c r="E368" s="7">
        <f t="shared" si="3"/>
        <v>16000</v>
      </c>
      <c r="F368" s="2" t="s">
        <v>1269</v>
      </c>
      <c r="G368" s="2" t="s">
        <v>36</v>
      </c>
      <c r="H368" s="8" t="s">
        <v>404</v>
      </c>
      <c r="I368" s="2" t="s">
        <v>212</v>
      </c>
      <c r="J368" s="2" t="s">
        <v>31</v>
      </c>
      <c r="K368" s="2">
        <v>47016.0</v>
      </c>
      <c r="L368" s="2">
        <v>199.0</v>
      </c>
      <c r="M368" s="2">
        <v>12210.0</v>
      </c>
      <c r="N368" s="2">
        <v>38039.0</v>
      </c>
      <c r="O368" s="2">
        <v>13.0</v>
      </c>
      <c r="P368" s="3">
        <v>5974.87508</v>
      </c>
      <c r="Q368" s="7" t="str">
        <f>VLOOKUP(A368,'New Data'!A:E,2,FALSE)</f>
        <v>Male</v>
      </c>
      <c r="R368" s="7">
        <f>VLOOKUP(A368,'New Data'!A:E,3,FALSE)</f>
        <v>34</v>
      </c>
      <c r="S368" s="7" t="str">
        <f>VLOOKUP(A368,'New Data'!A:E,4,FALSE)</f>
        <v>New Mexico</v>
      </c>
      <c r="T368" s="9">
        <f>VLOOKUP(A368,'New Data'!A:E,5,FALSE)</f>
        <v>45485</v>
      </c>
      <c r="U368" s="10">
        <f t="shared" si="4"/>
        <v>459.6057754</v>
      </c>
      <c r="V368" s="11">
        <f t="shared" si="5"/>
        <v>0.004232601668</v>
      </c>
      <c r="W368" s="12">
        <f t="shared" si="6"/>
        <v>30.02449789</v>
      </c>
      <c r="X368" s="10">
        <f t="shared" si="7"/>
        <v>127.0817398</v>
      </c>
      <c r="Y368" s="11">
        <f t="shared" si="8"/>
        <v>0.06532663317</v>
      </c>
    </row>
    <row r="369">
      <c r="A369" s="7" t="str">
        <f t="shared" si="1"/>
        <v>QOVXZ1547U</v>
      </c>
      <c r="B369" s="2" t="s">
        <v>1264</v>
      </c>
      <c r="C369" s="2" t="s">
        <v>1265</v>
      </c>
      <c r="D369" s="7" t="str">
        <f t="shared" si="2"/>
        <v>300x250 </v>
      </c>
      <c r="E369" s="7">
        <f t="shared" si="3"/>
        <v>75000</v>
      </c>
      <c r="F369" s="2" t="s">
        <v>1266</v>
      </c>
      <c r="G369" s="2" t="s">
        <v>36</v>
      </c>
      <c r="H369" s="8" t="s">
        <v>871</v>
      </c>
      <c r="I369" s="2" t="s">
        <v>30</v>
      </c>
      <c r="J369" s="2" t="s">
        <v>31</v>
      </c>
      <c r="K369" s="2">
        <v>198163.0</v>
      </c>
      <c r="L369" s="2">
        <v>469.0</v>
      </c>
      <c r="M369" s="2">
        <v>76695.0</v>
      </c>
      <c r="N369" s="2">
        <v>183585.0</v>
      </c>
      <c r="O369" s="2">
        <v>31.0</v>
      </c>
      <c r="P369" s="3">
        <v>5204.313768</v>
      </c>
      <c r="Q369" s="7" t="str">
        <f>VLOOKUP(A369,'New Data'!A:E,2,FALSE)</f>
        <v>Male</v>
      </c>
      <c r="R369" s="7">
        <f>VLOOKUP(A369,'New Data'!A:E,3,FALSE)</f>
        <v>59</v>
      </c>
      <c r="S369" s="7" t="str">
        <f>VLOOKUP(A369,'New Data'!A:E,4,FALSE)</f>
        <v>South Carolina</v>
      </c>
      <c r="T369" s="9">
        <f>VLOOKUP(A369,'New Data'!A:E,5,FALSE)</f>
        <v>45368</v>
      </c>
      <c r="U369" s="10">
        <f t="shared" si="4"/>
        <v>167.8810893</v>
      </c>
      <c r="V369" s="11">
        <f t="shared" si="5"/>
        <v>0.002366738493</v>
      </c>
      <c r="W369" s="12">
        <f t="shared" si="6"/>
        <v>11.09661784</v>
      </c>
      <c r="X369" s="10">
        <f t="shared" si="7"/>
        <v>26.26279259</v>
      </c>
      <c r="Y369" s="11">
        <f t="shared" si="8"/>
        <v>0.06609808102</v>
      </c>
    </row>
    <row r="370">
      <c r="A370" s="7" t="str">
        <f t="shared" si="1"/>
        <v>CUHNL0300I</v>
      </c>
      <c r="B370" s="2" t="s">
        <v>1261</v>
      </c>
      <c r="C370" s="2" t="s">
        <v>1262</v>
      </c>
      <c r="D370" s="7" t="str">
        <f t="shared" si="2"/>
        <v>320x50 </v>
      </c>
      <c r="E370" s="7">
        <f t="shared" si="3"/>
        <v>16000</v>
      </c>
      <c r="F370" s="2" t="s">
        <v>1263</v>
      </c>
      <c r="G370" s="2" t="s">
        <v>66</v>
      </c>
      <c r="H370" s="8" t="s">
        <v>181</v>
      </c>
      <c r="I370" s="2" t="s">
        <v>62</v>
      </c>
      <c r="J370" s="2" t="s">
        <v>31</v>
      </c>
      <c r="K370" s="2">
        <v>207685.0</v>
      </c>
      <c r="L370" s="2">
        <v>512.0</v>
      </c>
      <c r="M370" s="2">
        <v>20134.0</v>
      </c>
      <c r="N370" s="2">
        <v>30708.0</v>
      </c>
      <c r="O370" s="2">
        <v>34.0</v>
      </c>
      <c r="P370" s="3">
        <v>5239.204787</v>
      </c>
      <c r="Q370" s="7" t="str">
        <f>VLOOKUP(A370,'New Data'!A:E,2,FALSE)</f>
        <v>Female</v>
      </c>
      <c r="R370" s="7">
        <f>VLOOKUP(A370,'New Data'!A:E,3,FALSE)</f>
        <v>59</v>
      </c>
      <c r="S370" s="7" t="str">
        <f>VLOOKUP(A370,'New Data'!A:E,4,FALSE)</f>
        <v>Maryland</v>
      </c>
      <c r="T370" s="9">
        <f>VLOOKUP(A370,'New Data'!A:E,5,FALSE)</f>
        <v>45179</v>
      </c>
      <c r="U370" s="10">
        <f t="shared" si="4"/>
        <v>154.0942584</v>
      </c>
      <c r="V370" s="11">
        <f t="shared" si="5"/>
        <v>0.002465271926</v>
      </c>
      <c r="W370" s="12">
        <f t="shared" si="6"/>
        <v>10.23282185</v>
      </c>
      <c r="X370" s="10">
        <f t="shared" si="7"/>
        <v>25.22668843</v>
      </c>
      <c r="Y370" s="11">
        <f t="shared" si="8"/>
        <v>0.06640625</v>
      </c>
    </row>
    <row r="371">
      <c r="A371" s="7" t="str">
        <f t="shared" si="1"/>
        <v>YXRCM7069A</v>
      </c>
      <c r="B371" s="2" t="s">
        <v>1244</v>
      </c>
      <c r="C371" s="2" t="s">
        <v>1245</v>
      </c>
      <c r="D371" s="7" t="str">
        <f t="shared" si="2"/>
        <v>300x50 </v>
      </c>
      <c r="E371" s="7">
        <f t="shared" si="3"/>
        <v>15000</v>
      </c>
      <c r="F371" s="2" t="s">
        <v>1246</v>
      </c>
      <c r="G371" s="2" t="s">
        <v>36</v>
      </c>
      <c r="H371" s="8" t="s">
        <v>340</v>
      </c>
      <c r="I371" s="2" t="s">
        <v>30</v>
      </c>
      <c r="J371" s="2" t="s">
        <v>31</v>
      </c>
      <c r="K371" s="2">
        <v>9730.0</v>
      </c>
      <c r="L371" s="2">
        <v>45.0</v>
      </c>
      <c r="M371" s="2">
        <v>2971.0</v>
      </c>
      <c r="N371" s="2">
        <v>5102.0</v>
      </c>
      <c r="O371" s="2">
        <v>3.0</v>
      </c>
      <c r="P371" s="3">
        <v>1778.937935</v>
      </c>
      <c r="Q371" s="7" t="str">
        <f>VLOOKUP(A371,'New Data'!A:E,2,FALSE)</f>
        <v>Female</v>
      </c>
      <c r="R371" s="7">
        <f>VLOOKUP(A371,'New Data'!A:E,3,FALSE)</f>
        <v>39</v>
      </c>
      <c r="S371" s="7" t="str">
        <f>VLOOKUP(A371,'New Data'!A:E,4,FALSE)</f>
        <v>Florida</v>
      </c>
      <c r="T371" s="9">
        <f>VLOOKUP(A371,'New Data'!A:E,5,FALSE)</f>
        <v>45154</v>
      </c>
      <c r="U371" s="10">
        <f t="shared" si="4"/>
        <v>592.9793117</v>
      </c>
      <c r="V371" s="11">
        <f t="shared" si="5"/>
        <v>0.004624871531</v>
      </c>
      <c r="W371" s="12">
        <f t="shared" si="6"/>
        <v>39.53195411</v>
      </c>
      <c r="X371" s="10">
        <f t="shared" si="7"/>
        <v>182.8302091</v>
      </c>
      <c r="Y371" s="11">
        <f t="shared" si="8"/>
        <v>0.06666666667</v>
      </c>
    </row>
    <row r="372">
      <c r="A372" s="7" t="str">
        <f t="shared" si="1"/>
        <v>CLEKY2878M</v>
      </c>
      <c r="B372" s="2" t="s">
        <v>1256</v>
      </c>
      <c r="C372" s="2" t="s">
        <v>1257</v>
      </c>
      <c r="D372" s="7" t="str">
        <f t="shared" si="2"/>
        <v>300x250 </v>
      </c>
      <c r="E372" s="7">
        <f t="shared" si="3"/>
        <v>75000</v>
      </c>
      <c r="F372" s="2" t="s">
        <v>1258</v>
      </c>
      <c r="G372" s="2" t="s">
        <v>28</v>
      </c>
      <c r="H372" s="8" t="s">
        <v>275</v>
      </c>
      <c r="I372" s="2" t="s">
        <v>139</v>
      </c>
      <c r="J372" s="2" t="s">
        <v>31</v>
      </c>
      <c r="K372" s="2">
        <v>15200.0</v>
      </c>
      <c r="L372" s="2">
        <v>60.0</v>
      </c>
      <c r="M372" s="2">
        <v>5375.0</v>
      </c>
      <c r="N372" s="2">
        <v>12040.0</v>
      </c>
      <c r="O372" s="2">
        <v>4.0</v>
      </c>
      <c r="P372" s="3">
        <v>1970.357345</v>
      </c>
      <c r="Q372" s="7" t="str">
        <f>VLOOKUP(A372,'New Data'!A:E,2,FALSE)</f>
        <v>Female</v>
      </c>
      <c r="R372" s="7">
        <f>VLOOKUP(A372,'New Data'!A:E,3,FALSE)</f>
        <v>22</v>
      </c>
      <c r="S372" s="7" t="str">
        <f>VLOOKUP(A372,'New Data'!A:E,4,FALSE)</f>
        <v>West Virginia</v>
      </c>
      <c r="T372" s="9">
        <f>VLOOKUP(A372,'New Data'!A:E,5,FALSE)</f>
        <v>45491</v>
      </c>
      <c r="U372" s="10">
        <f t="shared" si="4"/>
        <v>492.5893363</v>
      </c>
      <c r="V372" s="11">
        <f t="shared" si="5"/>
        <v>0.003947368421</v>
      </c>
      <c r="W372" s="12">
        <f t="shared" si="6"/>
        <v>32.83928908</v>
      </c>
      <c r="X372" s="10">
        <f t="shared" si="7"/>
        <v>129.6287727</v>
      </c>
      <c r="Y372" s="11">
        <f t="shared" si="8"/>
        <v>0.06666666667</v>
      </c>
    </row>
    <row r="373">
      <c r="A373" s="7" t="str">
        <f t="shared" si="1"/>
        <v>XJCCK3495N</v>
      </c>
      <c r="B373" s="2" t="s">
        <v>1253</v>
      </c>
      <c r="C373" s="2" t="s">
        <v>1254</v>
      </c>
      <c r="D373" s="7" t="str">
        <f t="shared" si="2"/>
        <v>300x250 </v>
      </c>
      <c r="E373" s="7">
        <f t="shared" si="3"/>
        <v>75000</v>
      </c>
      <c r="F373" s="2" t="s">
        <v>1255</v>
      </c>
      <c r="G373" s="2" t="s">
        <v>28</v>
      </c>
      <c r="H373" s="8" t="s">
        <v>726</v>
      </c>
      <c r="I373" s="2" t="s">
        <v>239</v>
      </c>
      <c r="J373" s="2" t="s">
        <v>43</v>
      </c>
      <c r="K373" s="2">
        <v>18313.0</v>
      </c>
      <c r="L373" s="2">
        <v>60.0</v>
      </c>
      <c r="M373" s="2">
        <v>9481.0</v>
      </c>
      <c r="N373" s="2">
        <v>16300.0</v>
      </c>
      <c r="O373" s="2">
        <v>4.0</v>
      </c>
      <c r="P373" s="3">
        <v>1456.934187</v>
      </c>
      <c r="Q373" s="7" t="str">
        <f>VLOOKUP(A373,'New Data'!A:E,2,FALSE)</f>
        <v>Male</v>
      </c>
      <c r="R373" s="7">
        <f>VLOOKUP(A373,'New Data'!A:E,3,FALSE)</f>
        <v>36</v>
      </c>
      <c r="S373" s="7" t="str">
        <f>VLOOKUP(A373,'New Data'!A:E,4,FALSE)</f>
        <v>South Carolina</v>
      </c>
      <c r="T373" s="9">
        <f>VLOOKUP(A373,'New Data'!A:E,5,FALSE)</f>
        <v>45134</v>
      </c>
      <c r="U373" s="10">
        <f t="shared" si="4"/>
        <v>364.2335468</v>
      </c>
      <c r="V373" s="11">
        <f t="shared" si="5"/>
        <v>0.003276361055</v>
      </c>
      <c r="W373" s="12">
        <f t="shared" si="6"/>
        <v>24.28223645</v>
      </c>
      <c r="X373" s="10">
        <f t="shared" si="7"/>
        <v>79.55737383</v>
      </c>
      <c r="Y373" s="11">
        <f t="shared" si="8"/>
        <v>0.06666666667</v>
      </c>
    </row>
    <row r="374">
      <c r="A374" s="7" t="str">
        <f t="shared" si="1"/>
        <v>ZXILD0744S</v>
      </c>
      <c r="B374" s="2" t="s">
        <v>1259</v>
      </c>
      <c r="C374" s="2" t="s">
        <v>1260</v>
      </c>
      <c r="D374" s="7" t="str">
        <f t="shared" si="2"/>
        <v>300x250 </v>
      </c>
      <c r="E374" s="7">
        <f t="shared" si="3"/>
        <v>75000</v>
      </c>
      <c r="F374" s="2" t="s">
        <v>393</v>
      </c>
      <c r="G374" s="2" t="s">
        <v>28</v>
      </c>
      <c r="H374" s="8" t="s">
        <v>275</v>
      </c>
      <c r="I374" s="2" t="s">
        <v>48</v>
      </c>
      <c r="J374" s="2" t="s">
        <v>31</v>
      </c>
      <c r="K374" s="2">
        <v>23829.0</v>
      </c>
      <c r="L374" s="2">
        <v>75.0</v>
      </c>
      <c r="M374" s="2">
        <v>8326.0</v>
      </c>
      <c r="N374" s="2">
        <v>18812.0</v>
      </c>
      <c r="O374" s="2">
        <v>5.0</v>
      </c>
      <c r="P374" s="3">
        <v>1534.698</v>
      </c>
      <c r="Q374" s="7" t="str">
        <f>VLOOKUP(A374,'New Data'!A:E,2,FALSE)</f>
        <v>Male</v>
      </c>
      <c r="R374" s="7">
        <f>VLOOKUP(A374,'New Data'!A:E,3,FALSE)</f>
        <v>53</v>
      </c>
      <c r="S374" s="7" t="str">
        <f>VLOOKUP(A374,'New Data'!A:E,4,FALSE)</f>
        <v>Wyoming</v>
      </c>
      <c r="T374" s="9">
        <f>VLOOKUP(A374,'New Data'!A:E,5,FALSE)</f>
        <v>45121</v>
      </c>
      <c r="U374" s="10">
        <f t="shared" si="4"/>
        <v>306.9396</v>
      </c>
      <c r="V374" s="11">
        <f t="shared" si="5"/>
        <v>0.003147425406</v>
      </c>
      <c r="W374" s="12">
        <f t="shared" si="6"/>
        <v>20.46264</v>
      </c>
      <c r="X374" s="10">
        <f t="shared" si="7"/>
        <v>64.40463301</v>
      </c>
      <c r="Y374" s="11">
        <f t="shared" si="8"/>
        <v>0.06666666667</v>
      </c>
    </row>
    <row r="375">
      <c r="A375" s="7" t="str">
        <f t="shared" si="1"/>
        <v>VBOIN7828R</v>
      </c>
      <c r="B375" s="2" t="s">
        <v>1250</v>
      </c>
      <c r="C375" s="2" t="s">
        <v>1251</v>
      </c>
      <c r="D375" s="7" t="str">
        <f t="shared" si="2"/>
        <v>300x250 </v>
      </c>
      <c r="E375" s="7">
        <f t="shared" si="3"/>
        <v>75000</v>
      </c>
      <c r="F375" s="2" t="s">
        <v>1252</v>
      </c>
      <c r="G375" s="2" t="s">
        <v>66</v>
      </c>
      <c r="H375" s="8" t="s">
        <v>689</v>
      </c>
      <c r="I375" s="2" t="s">
        <v>30</v>
      </c>
      <c r="J375" s="2" t="s">
        <v>31</v>
      </c>
      <c r="K375" s="2">
        <v>21088.0</v>
      </c>
      <c r="L375" s="2">
        <v>60.0</v>
      </c>
      <c r="M375" s="2">
        <v>17930.0</v>
      </c>
      <c r="N375" s="2">
        <v>19822.0</v>
      </c>
      <c r="O375" s="2">
        <v>4.0</v>
      </c>
      <c r="P375" s="3">
        <v>1623.681601</v>
      </c>
      <c r="Q375" s="7" t="str">
        <f>VLOOKUP(A375,'New Data'!A:E,2,FALSE)</f>
        <v>Male</v>
      </c>
      <c r="R375" s="7">
        <f>VLOOKUP(A375,'New Data'!A:E,3,FALSE)</f>
        <v>39</v>
      </c>
      <c r="S375" s="7" t="str">
        <f>VLOOKUP(A375,'New Data'!A:E,4,FALSE)</f>
        <v>Ohio</v>
      </c>
      <c r="T375" s="9">
        <f>VLOOKUP(A375,'New Data'!A:E,5,FALSE)</f>
        <v>45051</v>
      </c>
      <c r="U375" s="10">
        <f t="shared" si="4"/>
        <v>405.9204003</v>
      </c>
      <c r="V375" s="11">
        <f t="shared" si="5"/>
        <v>0.00284522003</v>
      </c>
      <c r="W375" s="12">
        <f t="shared" si="6"/>
        <v>27.06136002</v>
      </c>
      <c r="X375" s="10">
        <f t="shared" si="7"/>
        <v>76.99552357</v>
      </c>
      <c r="Y375" s="11">
        <f t="shared" si="8"/>
        <v>0.06666666667</v>
      </c>
    </row>
    <row r="376">
      <c r="A376" s="7" t="str">
        <f t="shared" si="1"/>
        <v>KVFZR5846U</v>
      </c>
      <c r="B376" s="2" t="s">
        <v>1247</v>
      </c>
      <c r="C376" s="2" t="s">
        <v>1248</v>
      </c>
      <c r="D376" s="7" t="str">
        <f t="shared" si="2"/>
        <v>320x50 </v>
      </c>
      <c r="E376" s="7">
        <f t="shared" si="3"/>
        <v>16000</v>
      </c>
      <c r="F376" s="2" t="s">
        <v>1249</v>
      </c>
      <c r="G376" s="2" t="s">
        <v>28</v>
      </c>
      <c r="H376" s="8" t="s">
        <v>192</v>
      </c>
      <c r="I376" s="2" t="s">
        <v>71</v>
      </c>
      <c r="J376" s="2" t="s">
        <v>31</v>
      </c>
      <c r="K376" s="2">
        <v>9881.0</v>
      </c>
      <c r="L376" s="2">
        <v>15.0</v>
      </c>
      <c r="M376" s="2">
        <v>2344.0</v>
      </c>
      <c r="N376" s="2">
        <v>7324.0</v>
      </c>
      <c r="O376" s="2">
        <v>1.0</v>
      </c>
      <c r="P376" s="3">
        <v>1505.01155</v>
      </c>
      <c r="Q376" s="7" t="str">
        <f>VLOOKUP(A376,'New Data'!A:E,2,FALSE)</f>
        <v>Female</v>
      </c>
      <c r="R376" s="7">
        <f>VLOOKUP(A376,'New Data'!A:E,3,FALSE)</f>
        <v>31</v>
      </c>
      <c r="S376" s="7" t="str">
        <f>VLOOKUP(A376,'New Data'!A:E,4,FALSE)</f>
        <v>Idaho</v>
      </c>
      <c r="T376" s="9">
        <f>VLOOKUP(A376,'New Data'!A:E,5,FALSE)</f>
        <v>45475</v>
      </c>
      <c r="U376" s="10">
        <f t="shared" si="4"/>
        <v>1505.01155</v>
      </c>
      <c r="V376" s="11">
        <f t="shared" si="5"/>
        <v>0.001518064973</v>
      </c>
      <c r="W376" s="12">
        <f t="shared" si="6"/>
        <v>100.3341033</v>
      </c>
      <c r="X376" s="10">
        <f t="shared" si="7"/>
        <v>152.3136879</v>
      </c>
      <c r="Y376" s="11">
        <f t="shared" si="8"/>
        <v>0.06666666667</v>
      </c>
    </row>
    <row r="377">
      <c r="A377" s="7" t="str">
        <f t="shared" si="1"/>
        <v>YOGGI4679I</v>
      </c>
      <c r="B377" s="2" t="s">
        <v>1241</v>
      </c>
      <c r="C377" s="2" t="s">
        <v>1242</v>
      </c>
      <c r="D377" s="7" t="str">
        <f t="shared" si="2"/>
        <v>300x250 </v>
      </c>
      <c r="E377" s="7">
        <f t="shared" si="3"/>
        <v>75000</v>
      </c>
      <c r="F377" s="2" t="s">
        <v>1243</v>
      </c>
      <c r="G377" s="2" t="s">
        <v>36</v>
      </c>
      <c r="H377" s="8" t="s">
        <v>387</v>
      </c>
      <c r="I377" s="2" t="s">
        <v>48</v>
      </c>
      <c r="J377" s="2" t="s">
        <v>43</v>
      </c>
      <c r="K377" s="2">
        <v>96031.0</v>
      </c>
      <c r="L377" s="2">
        <v>311.0</v>
      </c>
      <c r="M377" s="2">
        <v>57187.0</v>
      </c>
      <c r="N377" s="2">
        <v>78396.0</v>
      </c>
      <c r="O377" s="2">
        <v>21.0</v>
      </c>
      <c r="P377" s="3">
        <v>1508.90767</v>
      </c>
      <c r="Q377" s="7" t="str">
        <f>VLOOKUP(A377,'New Data'!A:E,2,FALSE)</f>
        <v>Female</v>
      </c>
      <c r="R377" s="7">
        <f>VLOOKUP(A377,'New Data'!A:E,3,FALSE)</f>
        <v>21</v>
      </c>
      <c r="S377" s="7" t="str">
        <f>VLOOKUP(A377,'New Data'!A:E,4,FALSE)</f>
        <v>Arizona</v>
      </c>
      <c r="T377" s="9">
        <f>VLOOKUP(A377,'New Data'!A:E,5,FALSE)</f>
        <v>45199</v>
      </c>
      <c r="U377" s="10">
        <f t="shared" si="4"/>
        <v>71.85274619</v>
      </c>
      <c r="V377" s="11">
        <f t="shared" si="5"/>
        <v>0.003238537556</v>
      </c>
      <c r="W377" s="12">
        <f t="shared" si="6"/>
        <v>4.851793151</v>
      </c>
      <c r="X377" s="10">
        <f t="shared" si="7"/>
        <v>15.71271433</v>
      </c>
      <c r="Y377" s="11">
        <f t="shared" si="8"/>
        <v>0.06752411576</v>
      </c>
    </row>
    <row r="378">
      <c r="A378" s="7" t="str">
        <f t="shared" si="1"/>
        <v>RBTCM6209G</v>
      </c>
      <c r="B378" s="2" t="s">
        <v>1237</v>
      </c>
      <c r="C378" s="2" t="s">
        <v>1238</v>
      </c>
      <c r="D378" s="7" t="str">
        <f t="shared" si="2"/>
        <v>320x50 </v>
      </c>
      <c r="E378" s="7">
        <f t="shared" si="3"/>
        <v>16000</v>
      </c>
      <c r="F378" s="2" t="s">
        <v>1239</v>
      </c>
      <c r="G378" s="2" t="s">
        <v>28</v>
      </c>
      <c r="H378" s="8" t="s">
        <v>1240</v>
      </c>
      <c r="I378" s="2" t="s">
        <v>30</v>
      </c>
      <c r="J378" s="2" t="s">
        <v>31</v>
      </c>
      <c r="K378" s="2">
        <v>12606.0</v>
      </c>
      <c r="L378" s="2">
        <v>74.0</v>
      </c>
      <c r="M378" s="2">
        <v>8332.0</v>
      </c>
      <c r="N378" s="2">
        <v>11170.0</v>
      </c>
      <c r="O378" s="2">
        <v>5.0</v>
      </c>
      <c r="P378" s="3">
        <v>2002.537989</v>
      </c>
      <c r="Q378" s="7" t="str">
        <f>VLOOKUP(A378,'New Data'!A:E,2,FALSE)</f>
        <v>Male</v>
      </c>
      <c r="R378" s="7">
        <f>VLOOKUP(A378,'New Data'!A:E,3,FALSE)</f>
        <v>25</v>
      </c>
      <c r="S378" s="7" t="str">
        <f>VLOOKUP(A378,'New Data'!A:E,4,FALSE)</f>
        <v>Delaware</v>
      </c>
      <c r="T378" s="9">
        <f>VLOOKUP(A378,'New Data'!A:E,5,FALSE)</f>
        <v>45360</v>
      </c>
      <c r="U378" s="10">
        <f t="shared" si="4"/>
        <v>400.5075978</v>
      </c>
      <c r="V378" s="11">
        <f t="shared" si="5"/>
        <v>0.00587022053</v>
      </c>
      <c r="W378" s="12">
        <f t="shared" si="6"/>
        <v>27.06132418</v>
      </c>
      <c r="X378" s="10">
        <f t="shared" si="7"/>
        <v>158.8559407</v>
      </c>
      <c r="Y378" s="11">
        <f t="shared" si="8"/>
        <v>0.06756756757</v>
      </c>
    </row>
    <row r="379">
      <c r="A379" s="7" t="str">
        <f t="shared" si="1"/>
        <v>RRFVN6966N</v>
      </c>
      <c r="B379" s="2" t="s">
        <v>1234</v>
      </c>
      <c r="C379" s="2" t="s">
        <v>1235</v>
      </c>
      <c r="D379" s="7" t="str">
        <f t="shared" si="2"/>
        <v>320x50 </v>
      </c>
      <c r="E379" s="7">
        <f t="shared" si="3"/>
        <v>16000</v>
      </c>
      <c r="F379" s="2" t="s">
        <v>1236</v>
      </c>
      <c r="G379" s="2" t="s">
        <v>36</v>
      </c>
      <c r="H379" s="8" t="s">
        <v>653</v>
      </c>
      <c r="I379" s="2" t="s">
        <v>89</v>
      </c>
      <c r="J379" s="2" t="s">
        <v>31</v>
      </c>
      <c r="K379" s="2">
        <v>13293.0</v>
      </c>
      <c r="L379" s="2">
        <v>74.0</v>
      </c>
      <c r="M379" s="2">
        <v>9054.0</v>
      </c>
      <c r="N379" s="2">
        <v>12676.0</v>
      </c>
      <c r="O379" s="2">
        <v>5.0</v>
      </c>
      <c r="P379" s="3">
        <v>2901.209509</v>
      </c>
      <c r="Q379" s="7" t="str">
        <f>VLOOKUP(A379,'New Data'!A:E,2,FALSE)</f>
        <v>Male</v>
      </c>
      <c r="R379" s="7">
        <f>VLOOKUP(A379,'New Data'!A:E,3,FALSE)</f>
        <v>53</v>
      </c>
      <c r="S379" s="7" t="str">
        <f>VLOOKUP(A379,'New Data'!A:E,4,FALSE)</f>
        <v>Delaware</v>
      </c>
      <c r="T379" s="9">
        <f>VLOOKUP(A379,'New Data'!A:E,5,FALSE)</f>
        <v>45562</v>
      </c>
      <c r="U379" s="10">
        <f t="shared" si="4"/>
        <v>580.2419018</v>
      </c>
      <c r="V379" s="11">
        <f t="shared" si="5"/>
        <v>0.00556683969</v>
      </c>
      <c r="W379" s="12">
        <f t="shared" si="6"/>
        <v>39.20553391</v>
      </c>
      <c r="X379" s="10">
        <f t="shared" si="7"/>
        <v>218.2509222</v>
      </c>
      <c r="Y379" s="11">
        <f t="shared" si="8"/>
        <v>0.06756756757</v>
      </c>
    </row>
    <row r="380">
      <c r="A380" s="7" t="str">
        <f t="shared" si="1"/>
        <v>JOKIV1520Z</v>
      </c>
      <c r="B380" s="2" t="s">
        <v>1230</v>
      </c>
      <c r="C380" s="2" t="s">
        <v>1231</v>
      </c>
      <c r="D380" s="7" t="str">
        <f t="shared" si="2"/>
        <v>320x50 </v>
      </c>
      <c r="E380" s="7">
        <f t="shared" si="3"/>
        <v>16000</v>
      </c>
      <c r="F380" s="2" t="s">
        <v>1232</v>
      </c>
      <c r="G380" s="2" t="s">
        <v>41</v>
      </c>
      <c r="H380" s="8" t="s">
        <v>1233</v>
      </c>
      <c r="I380" s="2" t="s">
        <v>212</v>
      </c>
      <c r="J380" s="2" t="s">
        <v>31</v>
      </c>
      <c r="K380" s="2">
        <v>40447.0</v>
      </c>
      <c r="L380" s="2">
        <v>177.0</v>
      </c>
      <c r="M380" s="2">
        <v>16663.0</v>
      </c>
      <c r="N380" s="2">
        <v>29774.0</v>
      </c>
      <c r="O380" s="2">
        <v>12.0</v>
      </c>
      <c r="P380" s="3">
        <v>5083.886273</v>
      </c>
      <c r="Q380" s="7" t="str">
        <f>VLOOKUP(A380,'New Data'!A:E,2,FALSE)</f>
        <v>Female</v>
      </c>
      <c r="R380" s="7">
        <f>VLOOKUP(A380,'New Data'!A:E,3,FALSE)</f>
        <v>42</v>
      </c>
      <c r="S380" s="7" t="str">
        <f>VLOOKUP(A380,'New Data'!A:E,4,FALSE)</f>
        <v>New Jersey</v>
      </c>
      <c r="T380" s="9">
        <f>VLOOKUP(A380,'New Data'!A:E,5,FALSE)</f>
        <v>44963</v>
      </c>
      <c r="U380" s="10">
        <f t="shared" si="4"/>
        <v>423.6571894</v>
      </c>
      <c r="V380" s="11">
        <f t="shared" si="5"/>
        <v>0.004376097115</v>
      </c>
      <c r="W380" s="12">
        <f t="shared" si="6"/>
        <v>28.72252132</v>
      </c>
      <c r="X380" s="10">
        <f t="shared" si="7"/>
        <v>125.6925427</v>
      </c>
      <c r="Y380" s="11">
        <f t="shared" si="8"/>
        <v>0.06779661017</v>
      </c>
    </row>
    <row r="381">
      <c r="A381" s="7" t="str">
        <f t="shared" si="1"/>
        <v>LTHGG8490O</v>
      </c>
      <c r="B381" s="2" t="s">
        <v>1226</v>
      </c>
      <c r="C381" s="2" t="s">
        <v>1227</v>
      </c>
      <c r="D381" s="7" t="str">
        <f t="shared" si="2"/>
        <v>320x50 </v>
      </c>
      <c r="E381" s="7">
        <f t="shared" si="3"/>
        <v>16000</v>
      </c>
      <c r="F381" s="2" t="s">
        <v>1228</v>
      </c>
      <c r="G381" s="2" t="s">
        <v>36</v>
      </c>
      <c r="H381" s="8" t="s">
        <v>1229</v>
      </c>
      <c r="I381" s="2" t="s">
        <v>30</v>
      </c>
      <c r="J381" s="2" t="s">
        <v>31</v>
      </c>
      <c r="K381" s="2">
        <v>42759.0</v>
      </c>
      <c r="L381" s="2">
        <v>177.0</v>
      </c>
      <c r="M381" s="2">
        <v>17744.0</v>
      </c>
      <c r="N381" s="2">
        <v>34812.0</v>
      </c>
      <c r="O381" s="2">
        <v>12.0</v>
      </c>
      <c r="P381" s="3">
        <v>6316.488054</v>
      </c>
      <c r="Q381" s="7" t="str">
        <f>VLOOKUP(A381,'New Data'!A:E,2,FALSE)</f>
        <v>Female</v>
      </c>
      <c r="R381" s="7">
        <f>VLOOKUP(A381,'New Data'!A:E,3,FALSE)</f>
        <v>18</v>
      </c>
      <c r="S381" s="7" t="str">
        <f>VLOOKUP(A381,'New Data'!A:E,4,FALSE)</f>
        <v>Idaho</v>
      </c>
      <c r="T381" s="9">
        <f>VLOOKUP(A381,'New Data'!A:E,5,FALSE)</f>
        <v>45164</v>
      </c>
      <c r="U381" s="10">
        <f t="shared" si="4"/>
        <v>526.3740045</v>
      </c>
      <c r="V381" s="11">
        <f t="shared" si="5"/>
        <v>0.004139479408</v>
      </c>
      <c r="W381" s="12">
        <f t="shared" si="6"/>
        <v>35.68637319</v>
      </c>
      <c r="X381" s="10">
        <f t="shared" si="7"/>
        <v>147.7230069</v>
      </c>
      <c r="Y381" s="11">
        <f t="shared" si="8"/>
        <v>0.06779661017</v>
      </c>
    </row>
    <row r="382">
      <c r="A382" s="7" t="str">
        <f t="shared" si="1"/>
        <v>IBXAA5591O</v>
      </c>
      <c r="B382" s="2" t="s">
        <v>1224</v>
      </c>
      <c r="C382" s="2" t="s">
        <v>1225</v>
      </c>
      <c r="D382" s="7" t="str">
        <f t="shared" si="2"/>
        <v>300x250 </v>
      </c>
      <c r="E382" s="7">
        <f t="shared" si="3"/>
        <v>75000</v>
      </c>
      <c r="F382" s="2" t="s">
        <v>1076</v>
      </c>
      <c r="G382" s="2" t="s">
        <v>41</v>
      </c>
      <c r="H382" s="8" t="s">
        <v>275</v>
      </c>
      <c r="I382" s="2" t="s">
        <v>30</v>
      </c>
      <c r="J382" s="2" t="s">
        <v>53</v>
      </c>
      <c r="K382" s="2">
        <v>49250.0</v>
      </c>
      <c r="L382" s="2">
        <v>220.0</v>
      </c>
      <c r="M382" s="2">
        <v>9205.0</v>
      </c>
      <c r="N382" s="2">
        <v>43535.0</v>
      </c>
      <c r="O382" s="2">
        <v>15.0</v>
      </c>
      <c r="P382" s="3">
        <v>1694.470977</v>
      </c>
      <c r="Q382" s="7" t="str">
        <f>VLOOKUP(A382,'New Data'!A:E,2,FALSE)</f>
        <v>Male</v>
      </c>
      <c r="R382" s="7">
        <f>VLOOKUP(A382,'New Data'!A:E,3,FALSE)</f>
        <v>25</v>
      </c>
      <c r="S382" s="7" t="str">
        <f>VLOOKUP(A382,'New Data'!A:E,4,FALSE)</f>
        <v>Missouri</v>
      </c>
      <c r="T382" s="9">
        <f>VLOOKUP(A382,'New Data'!A:E,5,FALSE)</f>
        <v>45406</v>
      </c>
      <c r="U382" s="10">
        <f t="shared" si="4"/>
        <v>112.9647318</v>
      </c>
      <c r="V382" s="11">
        <f t="shared" si="5"/>
        <v>0.004467005076</v>
      </c>
      <c r="W382" s="12">
        <f t="shared" si="6"/>
        <v>7.702140805</v>
      </c>
      <c r="X382" s="10">
        <f t="shared" si="7"/>
        <v>34.40550207</v>
      </c>
      <c r="Y382" s="11">
        <f t="shared" si="8"/>
        <v>0.06818181818</v>
      </c>
    </row>
    <row r="383">
      <c r="A383" s="7" t="str">
        <f t="shared" si="1"/>
        <v>DDAUP9478O</v>
      </c>
      <c r="B383" s="2" t="s">
        <v>1222</v>
      </c>
      <c r="C383" s="2" t="s">
        <v>1223</v>
      </c>
      <c r="D383" s="7" t="str">
        <f t="shared" si="2"/>
        <v>320x50 </v>
      </c>
      <c r="E383" s="7">
        <f t="shared" si="3"/>
        <v>16000</v>
      </c>
      <c r="F383" s="2" t="s">
        <v>819</v>
      </c>
      <c r="G383" s="2" t="s">
        <v>41</v>
      </c>
      <c r="H383" s="8" t="s">
        <v>157</v>
      </c>
      <c r="I383" s="2" t="s">
        <v>89</v>
      </c>
      <c r="J383" s="2" t="s">
        <v>31</v>
      </c>
      <c r="K383" s="2">
        <v>116926.0</v>
      </c>
      <c r="L383" s="2">
        <v>321.0</v>
      </c>
      <c r="M383" s="2">
        <v>69132.0</v>
      </c>
      <c r="N383" s="2">
        <v>111957.0</v>
      </c>
      <c r="O383" s="2">
        <v>22.0</v>
      </c>
      <c r="P383" s="3">
        <v>4918.040982</v>
      </c>
      <c r="Q383" s="7" t="str">
        <f>VLOOKUP(A383,'New Data'!A:E,2,FALSE)</f>
        <v>Male</v>
      </c>
      <c r="R383" s="7">
        <f>VLOOKUP(A383,'New Data'!A:E,3,FALSE)</f>
        <v>46</v>
      </c>
      <c r="S383" s="7" t="str">
        <f>VLOOKUP(A383,'New Data'!A:E,4,FALSE)</f>
        <v>Louisiana</v>
      </c>
      <c r="T383" s="9">
        <f>VLOOKUP(A383,'New Data'!A:E,5,FALSE)</f>
        <v>45077</v>
      </c>
      <c r="U383" s="10">
        <f t="shared" si="4"/>
        <v>223.5473174</v>
      </c>
      <c r="V383" s="11">
        <f t="shared" si="5"/>
        <v>0.002745326104</v>
      </c>
      <c r="W383" s="12">
        <f t="shared" si="6"/>
        <v>15.32099994</v>
      </c>
      <c r="X383" s="10">
        <f t="shared" si="7"/>
        <v>42.06114108</v>
      </c>
      <c r="Y383" s="11">
        <f t="shared" si="8"/>
        <v>0.06853582555</v>
      </c>
    </row>
    <row r="384">
      <c r="A384" s="7" t="str">
        <f t="shared" si="1"/>
        <v>NHUXA3523K</v>
      </c>
      <c r="B384" s="2" t="s">
        <v>1219</v>
      </c>
      <c r="C384" s="2" t="s">
        <v>1220</v>
      </c>
      <c r="D384" s="7" t="str">
        <f t="shared" si="2"/>
        <v>300x250 </v>
      </c>
      <c r="E384" s="7">
        <f t="shared" si="3"/>
        <v>75000</v>
      </c>
      <c r="F384" s="2" t="s">
        <v>1221</v>
      </c>
      <c r="G384" s="2" t="s">
        <v>36</v>
      </c>
      <c r="H384" s="8" t="s">
        <v>871</v>
      </c>
      <c r="I384" s="2" t="s">
        <v>30</v>
      </c>
      <c r="J384" s="2" t="s">
        <v>43</v>
      </c>
      <c r="K384" s="2">
        <v>45668.0</v>
      </c>
      <c r="L384" s="2">
        <v>130.0</v>
      </c>
      <c r="M384" s="2">
        <v>16872.0</v>
      </c>
      <c r="N384" s="2">
        <v>32085.0</v>
      </c>
      <c r="O384" s="2">
        <v>9.0</v>
      </c>
      <c r="P384" s="3">
        <v>3444.202946</v>
      </c>
      <c r="Q384" s="7" t="str">
        <f>VLOOKUP(A384,'New Data'!A:E,2,FALSE)</f>
        <v>Female</v>
      </c>
      <c r="R384" s="7">
        <f>VLOOKUP(A384,'New Data'!A:E,3,FALSE)</f>
        <v>61</v>
      </c>
      <c r="S384" s="7" t="str">
        <f>VLOOKUP(A384,'New Data'!A:E,4,FALSE)</f>
        <v>Wisconsin</v>
      </c>
      <c r="T384" s="9">
        <f>VLOOKUP(A384,'New Data'!A:E,5,FALSE)</f>
        <v>45340</v>
      </c>
      <c r="U384" s="10">
        <f t="shared" si="4"/>
        <v>382.6892162</v>
      </c>
      <c r="V384" s="11">
        <f t="shared" si="5"/>
        <v>0.002846632215</v>
      </c>
      <c r="W384" s="12">
        <f t="shared" si="6"/>
        <v>26.49386882</v>
      </c>
      <c r="X384" s="10">
        <f t="shared" si="7"/>
        <v>75.41830047</v>
      </c>
      <c r="Y384" s="11">
        <f t="shared" si="8"/>
        <v>0.06923076923</v>
      </c>
    </row>
    <row r="385">
      <c r="A385" s="7" t="str">
        <f t="shared" si="1"/>
        <v>LGXZN7618K</v>
      </c>
      <c r="B385" s="2" t="s">
        <v>1216</v>
      </c>
      <c r="C385" s="2" t="s">
        <v>1217</v>
      </c>
      <c r="D385" s="7" t="str">
        <f t="shared" si="2"/>
        <v>320x50 </v>
      </c>
      <c r="E385" s="7">
        <f t="shared" si="3"/>
        <v>16000</v>
      </c>
      <c r="F385" s="2" t="s">
        <v>1218</v>
      </c>
      <c r="G385" s="2" t="s">
        <v>28</v>
      </c>
      <c r="H385" s="8" t="s">
        <v>165</v>
      </c>
      <c r="I385" s="2" t="s">
        <v>48</v>
      </c>
      <c r="J385" s="2" t="s">
        <v>31</v>
      </c>
      <c r="K385" s="2">
        <v>38408.0</v>
      </c>
      <c r="L385" s="2">
        <v>101.0</v>
      </c>
      <c r="M385" s="2">
        <v>23557.0</v>
      </c>
      <c r="N385" s="2">
        <v>35247.0</v>
      </c>
      <c r="O385" s="2">
        <v>7.0</v>
      </c>
      <c r="P385" s="3">
        <v>5343.459431</v>
      </c>
      <c r="Q385" s="7" t="str">
        <f>VLOOKUP(A385,'New Data'!A:E,2,FALSE)</f>
        <v>Female</v>
      </c>
      <c r="R385" s="7">
        <f>VLOOKUP(A385,'New Data'!A:E,3,FALSE)</f>
        <v>48</v>
      </c>
      <c r="S385" s="7" t="str">
        <f>VLOOKUP(A385,'New Data'!A:E,4,FALSE)</f>
        <v>Idaho</v>
      </c>
      <c r="T385" s="9">
        <f>VLOOKUP(A385,'New Data'!A:E,5,FALSE)</f>
        <v>45129</v>
      </c>
      <c r="U385" s="10">
        <f t="shared" si="4"/>
        <v>763.3513473</v>
      </c>
      <c r="V385" s="11">
        <f t="shared" si="5"/>
        <v>0.002629660487</v>
      </c>
      <c r="W385" s="12">
        <f t="shared" si="6"/>
        <v>52.90553892</v>
      </c>
      <c r="X385" s="10">
        <f t="shared" si="7"/>
        <v>139.1236053</v>
      </c>
      <c r="Y385" s="11">
        <f t="shared" si="8"/>
        <v>0.06930693069</v>
      </c>
    </row>
    <row r="386">
      <c r="A386" s="7" t="str">
        <f t="shared" si="1"/>
        <v>IGJXP7390M</v>
      </c>
      <c r="B386" s="2" t="s">
        <v>1213</v>
      </c>
      <c r="C386" s="2" t="s">
        <v>1214</v>
      </c>
      <c r="D386" s="7" t="str">
        <f t="shared" si="2"/>
        <v>300x250 </v>
      </c>
      <c r="E386" s="7">
        <f t="shared" si="3"/>
        <v>75000</v>
      </c>
      <c r="F386" s="2" t="s">
        <v>1215</v>
      </c>
      <c r="G386" s="2" t="s">
        <v>41</v>
      </c>
      <c r="H386" s="8" t="s">
        <v>299</v>
      </c>
      <c r="I386" s="2" t="s">
        <v>30</v>
      </c>
      <c r="J386" s="2" t="s">
        <v>31</v>
      </c>
      <c r="K386" s="2">
        <v>183208.0</v>
      </c>
      <c r="L386" s="2">
        <v>620.0</v>
      </c>
      <c r="M386" s="2">
        <v>131164.0</v>
      </c>
      <c r="N386" s="2">
        <v>177952.0</v>
      </c>
      <c r="O386" s="2">
        <v>43.0</v>
      </c>
      <c r="P386" s="3">
        <v>2682.436623</v>
      </c>
      <c r="Q386" s="7" t="str">
        <f>VLOOKUP(A386,'New Data'!A:E,2,FALSE)</f>
        <v>Male</v>
      </c>
      <c r="R386" s="7">
        <f>VLOOKUP(A386,'New Data'!A:E,3,FALSE)</f>
        <v>30</v>
      </c>
      <c r="S386" s="7" t="str">
        <f>VLOOKUP(A386,'New Data'!A:E,4,FALSE)</f>
        <v>Washington</v>
      </c>
      <c r="T386" s="9">
        <f>VLOOKUP(A386,'New Data'!A:E,5,FALSE)</f>
        <v>45303</v>
      </c>
      <c r="U386" s="10">
        <f t="shared" si="4"/>
        <v>62.38224705</v>
      </c>
      <c r="V386" s="11">
        <f t="shared" si="5"/>
        <v>0.003384131697</v>
      </c>
      <c r="W386" s="12">
        <f t="shared" si="6"/>
        <v>4.326510682</v>
      </c>
      <c r="X386" s="10">
        <f t="shared" si="7"/>
        <v>14.64148194</v>
      </c>
      <c r="Y386" s="11">
        <f t="shared" si="8"/>
        <v>0.06935483871</v>
      </c>
    </row>
    <row r="387">
      <c r="A387" s="7" t="str">
        <f t="shared" si="1"/>
        <v>FGJQD8833Y</v>
      </c>
      <c r="B387" s="2" t="s">
        <v>1208</v>
      </c>
      <c r="C387" s="2" t="s">
        <v>1209</v>
      </c>
      <c r="D387" s="7" t="str">
        <f t="shared" si="2"/>
        <v>300x250 </v>
      </c>
      <c r="E387" s="7">
        <f t="shared" si="3"/>
        <v>75000</v>
      </c>
      <c r="F387" s="2" t="s">
        <v>1210</v>
      </c>
      <c r="G387" s="2" t="s">
        <v>28</v>
      </c>
      <c r="H387" s="8" t="s">
        <v>181</v>
      </c>
      <c r="I387" s="2" t="s">
        <v>30</v>
      </c>
      <c r="J387" s="2" t="s">
        <v>31</v>
      </c>
      <c r="K387" s="2">
        <v>14730.0</v>
      </c>
      <c r="L387" s="2">
        <v>86.0</v>
      </c>
      <c r="M387" s="2">
        <v>6410.0</v>
      </c>
      <c r="N387" s="2">
        <v>10860.0</v>
      </c>
      <c r="O387" s="2">
        <v>6.0</v>
      </c>
      <c r="P387" s="3">
        <v>5287.567528</v>
      </c>
      <c r="Q387" s="7" t="str">
        <f>VLOOKUP(A387,'New Data'!A:E,2,FALSE)</f>
        <v>Male</v>
      </c>
      <c r="R387" s="7">
        <f>VLOOKUP(A387,'New Data'!A:E,3,FALSE)</f>
        <v>22</v>
      </c>
      <c r="S387" s="7" t="str">
        <f>VLOOKUP(A387,'New Data'!A:E,4,FALSE)</f>
        <v>Colorado</v>
      </c>
      <c r="T387" s="9">
        <f>VLOOKUP(A387,'New Data'!A:E,5,FALSE)</f>
        <v>45493</v>
      </c>
      <c r="U387" s="10">
        <f t="shared" si="4"/>
        <v>881.2612547</v>
      </c>
      <c r="V387" s="11">
        <f t="shared" si="5"/>
        <v>0.005838424983</v>
      </c>
      <c r="W387" s="12">
        <f t="shared" si="6"/>
        <v>61.48334335</v>
      </c>
      <c r="X387" s="10">
        <f t="shared" si="7"/>
        <v>358.9658878</v>
      </c>
      <c r="Y387" s="11">
        <f t="shared" si="8"/>
        <v>0.06976744186</v>
      </c>
    </row>
    <row r="388">
      <c r="A388" s="7" t="str">
        <f t="shared" si="1"/>
        <v>RUPPP6016V</v>
      </c>
      <c r="B388" s="2" t="s">
        <v>1211</v>
      </c>
      <c r="C388" s="2" t="s">
        <v>1212</v>
      </c>
      <c r="D388" s="7" t="str">
        <f t="shared" si="2"/>
        <v>300x250 </v>
      </c>
      <c r="E388" s="7">
        <f t="shared" si="3"/>
        <v>75000</v>
      </c>
      <c r="F388" s="2" t="s">
        <v>1140</v>
      </c>
      <c r="G388" s="2" t="s">
        <v>28</v>
      </c>
      <c r="H388" s="8" t="s">
        <v>726</v>
      </c>
      <c r="I388" s="2" t="s">
        <v>30</v>
      </c>
      <c r="J388" s="2" t="s">
        <v>53</v>
      </c>
      <c r="K388" s="2">
        <v>16808.0</v>
      </c>
      <c r="L388" s="2">
        <v>43.0</v>
      </c>
      <c r="M388" s="2">
        <v>9211.0</v>
      </c>
      <c r="N388" s="2">
        <v>13372.0</v>
      </c>
      <c r="O388" s="2">
        <v>3.0</v>
      </c>
      <c r="P388" s="3">
        <v>1574.79128</v>
      </c>
      <c r="Q388" s="7" t="str">
        <f>VLOOKUP(A388,'New Data'!A:E,2,FALSE)</f>
        <v>Female</v>
      </c>
      <c r="R388" s="7">
        <f>VLOOKUP(A388,'New Data'!A:E,3,FALSE)</f>
        <v>65</v>
      </c>
      <c r="S388" s="7" t="str">
        <f>VLOOKUP(A388,'New Data'!A:E,4,FALSE)</f>
        <v>Indiana</v>
      </c>
      <c r="T388" s="9">
        <f>VLOOKUP(A388,'New Data'!A:E,5,FALSE)</f>
        <v>45472</v>
      </c>
      <c r="U388" s="10">
        <f t="shared" si="4"/>
        <v>524.9304267</v>
      </c>
      <c r="V388" s="11">
        <f t="shared" si="5"/>
        <v>0.002558305569</v>
      </c>
      <c r="W388" s="12">
        <f t="shared" si="6"/>
        <v>36.62305302</v>
      </c>
      <c r="X388" s="10">
        <f t="shared" si="7"/>
        <v>93.6929605</v>
      </c>
      <c r="Y388" s="11">
        <f t="shared" si="8"/>
        <v>0.06976744186</v>
      </c>
    </row>
    <row r="389">
      <c r="A389" s="7" t="str">
        <f t="shared" si="1"/>
        <v>DUZHB7832G</v>
      </c>
      <c r="B389" s="2" t="s">
        <v>1205</v>
      </c>
      <c r="C389" s="2" t="s">
        <v>1206</v>
      </c>
      <c r="D389" s="7" t="str">
        <f t="shared" si="2"/>
        <v>300x250 </v>
      </c>
      <c r="E389" s="7">
        <f t="shared" si="3"/>
        <v>75000</v>
      </c>
      <c r="F389" s="2" t="s">
        <v>1207</v>
      </c>
      <c r="G389" s="2" t="s">
        <v>66</v>
      </c>
      <c r="H389" s="8" t="s">
        <v>534</v>
      </c>
      <c r="I389" s="2" t="s">
        <v>89</v>
      </c>
      <c r="J389" s="2" t="s">
        <v>43</v>
      </c>
      <c r="K389" s="2">
        <v>48707.0</v>
      </c>
      <c r="L389" s="2">
        <v>185.0</v>
      </c>
      <c r="M389" s="2">
        <v>25182.0</v>
      </c>
      <c r="N389" s="2">
        <v>44696.0</v>
      </c>
      <c r="O389" s="2">
        <v>13.0</v>
      </c>
      <c r="P389" s="3">
        <v>5600.355643</v>
      </c>
      <c r="Q389" s="7" t="str">
        <f>VLOOKUP(A389,'New Data'!A:E,2,FALSE)</f>
        <v>Female</v>
      </c>
      <c r="R389" s="7">
        <f>VLOOKUP(A389,'New Data'!A:E,3,FALSE)</f>
        <v>33</v>
      </c>
      <c r="S389" s="7" t="str">
        <f>VLOOKUP(A389,'New Data'!A:E,4,FALSE)</f>
        <v>Alabama</v>
      </c>
      <c r="T389" s="9">
        <f>VLOOKUP(A389,'New Data'!A:E,5,FALSE)</f>
        <v>45274</v>
      </c>
      <c r="U389" s="10">
        <f t="shared" si="4"/>
        <v>430.7965879</v>
      </c>
      <c r="V389" s="11">
        <f t="shared" si="5"/>
        <v>0.003798222021</v>
      </c>
      <c r="W389" s="12">
        <f t="shared" si="6"/>
        <v>30.27219266</v>
      </c>
      <c r="X389" s="10">
        <f t="shared" si="7"/>
        <v>114.9805088</v>
      </c>
      <c r="Y389" s="11">
        <f t="shared" si="8"/>
        <v>0.07027027027</v>
      </c>
    </row>
    <row r="390">
      <c r="A390" s="7" t="str">
        <f t="shared" si="1"/>
        <v>MNVGC8599B</v>
      </c>
      <c r="B390" s="2" t="s">
        <v>1202</v>
      </c>
      <c r="C390" s="2" t="s">
        <v>1203</v>
      </c>
      <c r="D390" s="7" t="str">
        <f t="shared" si="2"/>
        <v>320x50 </v>
      </c>
      <c r="E390" s="7">
        <f t="shared" si="3"/>
        <v>16000</v>
      </c>
      <c r="F390" s="2" t="s">
        <v>1204</v>
      </c>
      <c r="G390" s="2" t="s">
        <v>28</v>
      </c>
      <c r="H390" s="8" t="s">
        <v>871</v>
      </c>
      <c r="I390" s="2" t="s">
        <v>62</v>
      </c>
      <c r="J390" s="2" t="s">
        <v>31</v>
      </c>
      <c r="K390" s="2">
        <v>61848.0</v>
      </c>
      <c r="L390" s="2">
        <v>213.0</v>
      </c>
      <c r="M390" s="2">
        <v>6581.0</v>
      </c>
      <c r="N390" s="2">
        <v>44917.0</v>
      </c>
      <c r="O390" s="2">
        <v>15.0</v>
      </c>
      <c r="P390" s="3">
        <v>1819.893602</v>
      </c>
      <c r="Q390" s="7" t="str">
        <f>VLOOKUP(A390,'New Data'!A:E,2,FALSE)</f>
        <v>Male</v>
      </c>
      <c r="R390" s="7">
        <f>VLOOKUP(A390,'New Data'!A:E,3,FALSE)</f>
        <v>36</v>
      </c>
      <c r="S390" s="7" t="str">
        <f>VLOOKUP(A390,'New Data'!A:E,4,FALSE)</f>
        <v>Alabama</v>
      </c>
      <c r="T390" s="9">
        <f>VLOOKUP(A390,'New Data'!A:E,5,FALSE)</f>
        <v>45220</v>
      </c>
      <c r="U390" s="10">
        <f t="shared" si="4"/>
        <v>121.3262401</v>
      </c>
      <c r="V390" s="11">
        <f t="shared" si="5"/>
        <v>0.003443927047</v>
      </c>
      <c r="W390" s="12">
        <f t="shared" si="6"/>
        <v>8.544101418</v>
      </c>
      <c r="X390" s="10">
        <f t="shared" si="7"/>
        <v>29.42526196</v>
      </c>
      <c r="Y390" s="11">
        <f t="shared" si="8"/>
        <v>0.07042253521</v>
      </c>
    </row>
    <row r="391">
      <c r="A391" s="7" t="str">
        <f t="shared" si="1"/>
        <v>NHUXA3523K</v>
      </c>
      <c r="B391" s="2" t="s">
        <v>1198</v>
      </c>
      <c r="C391" s="2" t="s">
        <v>1199</v>
      </c>
      <c r="D391" s="7" t="str">
        <f t="shared" si="2"/>
        <v>320x50 </v>
      </c>
      <c r="E391" s="7">
        <f t="shared" si="3"/>
        <v>16000</v>
      </c>
      <c r="F391" s="2" t="s">
        <v>1200</v>
      </c>
      <c r="G391" s="2" t="s">
        <v>36</v>
      </c>
      <c r="H391" s="8" t="s">
        <v>1201</v>
      </c>
      <c r="I391" s="2" t="s">
        <v>212</v>
      </c>
      <c r="J391" s="2" t="s">
        <v>31</v>
      </c>
      <c r="K391" s="2">
        <v>37617.0</v>
      </c>
      <c r="L391" s="2">
        <v>85.0</v>
      </c>
      <c r="M391" s="2">
        <v>5092.0</v>
      </c>
      <c r="N391" s="2">
        <v>34373.0</v>
      </c>
      <c r="O391" s="2">
        <v>6.0</v>
      </c>
      <c r="P391" s="3">
        <v>1608.882952</v>
      </c>
      <c r="Q391" s="7" t="str">
        <f>VLOOKUP(A391,'New Data'!A:E,2,FALSE)</f>
        <v>Female</v>
      </c>
      <c r="R391" s="7">
        <f>VLOOKUP(A391,'New Data'!A:E,3,FALSE)</f>
        <v>61</v>
      </c>
      <c r="S391" s="7" t="str">
        <f>VLOOKUP(A391,'New Data'!A:E,4,FALSE)</f>
        <v>Wisconsin</v>
      </c>
      <c r="T391" s="9">
        <f>VLOOKUP(A391,'New Data'!A:E,5,FALSE)</f>
        <v>45340</v>
      </c>
      <c r="U391" s="10">
        <f t="shared" si="4"/>
        <v>268.1471587</v>
      </c>
      <c r="V391" s="11">
        <f t="shared" si="5"/>
        <v>0.002259616663</v>
      </c>
      <c r="W391" s="12">
        <f t="shared" si="6"/>
        <v>18.92803473</v>
      </c>
      <c r="X391" s="10">
        <f t="shared" si="7"/>
        <v>42.77010267</v>
      </c>
      <c r="Y391" s="11">
        <f t="shared" si="8"/>
        <v>0.07058823529</v>
      </c>
    </row>
    <row r="392">
      <c r="A392" s="7" t="str">
        <f t="shared" si="1"/>
        <v>OJNGY6042R</v>
      </c>
      <c r="B392" s="2" t="s">
        <v>1188</v>
      </c>
      <c r="C392" s="2" t="s">
        <v>1189</v>
      </c>
      <c r="D392" s="7" t="str">
        <f t="shared" si="2"/>
        <v>300x250 </v>
      </c>
      <c r="E392" s="7">
        <f t="shared" si="3"/>
        <v>75000</v>
      </c>
      <c r="F392" s="2" t="s">
        <v>1190</v>
      </c>
      <c r="G392" s="2" t="s">
        <v>66</v>
      </c>
      <c r="H392" s="8" t="s">
        <v>1191</v>
      </c>
      <c r="I392" s="2" t="s">
        <v>30</v>
      </c>
      <c r="J392" s="2" t="s">
        <v>31</v>
      </c>
      <c r="K392" s="2">
        <v>9273.0</v>
      </c>
      <c r="L392" s="2">
        <v>70.0</v>
      </c>
      <c r="M392" s="2">
        <v>4648.0</v>
      </c>
      <c r="N392" s="2">
        <v>8751.0</v>
      </c>
      <c r="O392" s="2">
        <v>5.0</v>
      </c>
      <c r="P392" s="3">
        <v>4986.51937</v>
      </c>
      <c r="Q392" s="7" t="str">
        <f>VLOOKUP(A392,'New Data'!A:E,2,FALSE)</f>
        <v>Male</v>
      </c>
      <c r="R392" s="7">
        <f>VLOOKUP(A392,'New Data'!A:E,3,FALSE)</f>
        <v>40</v>
      </c>
      <c r="S392" s="7" t="str">
        <f>VLOOKUP(A392,'New Data'!A:E,4,FALSE)</f>
        <v>Massachusetts</v>
      </c>
      <c r="T392" s="9">
        <f>VLOOKUP(A392,'New Data'!A:E,5,FALSE)</f>
        <v>45353</v>
      </c>
      <c r="U392" s="10">
        <f t="shared" si="4"/>
        <v>997.303874</v>
      </c>
      <c r="V392" s="11">
        <f t="shared" si="5"/>
        <v>0.007548797584</v>
      </c>
      <c r="W392" s="12">
        <f t="shared" si="6"/>
        <v>71.235991</v>
      </c>
      <c r="X392" s="10">
        <f t="shared" si="7"/>
        <v>537.7460768</v>
      </c>
      <c r="Y392" s="11">
        <f t="shared" si="8"/>
        <v>0.07142857143</v>
      </c>
    </row>
    <row r="393">
      <c r="A393" s="7" t="str">
        <f t="shared" si="1"/>
        <v>XSPIU6074Y</v>
      </c>
      <c r="B393" s="2" t="s">
        <v>1185</v>
      </c>
      <c r="C393" s="2" t="s">
        <v>1186</v>
      </c>
      <c r="D393" s="7" t="str">
        <f t="shared" si="2"/>
        <v>300x250 </v>
      </c>
      <c r="E393" s="7">
        <f t="shared" si="3"/>
        <v>75000</v>
      </c>
      <c r="F393" s="2" t="s">
        <v>1187</v>
      </c>
      <c r="G393" s="2" t="s">
        <v>36</v>
      </c>
      <c r="H393" s="8" t="s">
        <v>548</v>
      </c>
      <c r="I393" s="2" t="s">
        <v>212</v>
      </c>
      <c r="J393" s="2" t="s">
        <v>31</v>
      </c>
      <c r="K393" s="2">
        <v>13833.0</v>
      </c>
      <c r="L393" s="2">
        <v>84.0</v>
      </c>
      <c r="M393" s="2">
        <v>7693.0</v>
      </c>
      <c r="N393" s="2">
        <v>13237.0</v>
      </c>
      <c r="O393" s="2">
        <v>6.0</v>
      </c>
      <c r="P393" s="3">
        <v>1526.787066</v>
      </c>
      <c r="Q393" s="7" t="str">
        <f>VLOOKUP(A393,'New Data'!A:E,2,FALSE)</f>
        <v>Male</v>
      </c>
      <c r="R393" s="7">
        <f>VLOOKUP(A393,'New Data'!A:E,3,FALSE)</f>
        <v>35</v>
      </c>
      <c r="S393" s="7" t="str">
        <f>VLOOKUP(A393,'New Data'!A:E,4,FALSE)</f>
        <v>Kansas</v>
      </c>
      <c r="T393" s="9">
        <f>VLOOKUP(A393,'New Data'!A:E,5,FALSE)</f>
        <v>45510</v>
      </c>
      <c r="U393" s="10">
        <f t="shared" si="4"/>
        <v>254.464511</v>
      </c>
      <c r="V393" s="11">
        <f t="shared" si="5"/>
        <v>0.00607243548</v>
      </c>
      <c r="W393" s="12">
        <f t="shared" si="6"/>
        <v>18.1760365</v>
      </c>
      <c r="X393" s="10">
        <f t="shared" si="7"/>
        <v>110.3728089</v>
      </c>
      <c r="Y393" s="11">
        <f t="shared" si="8"/>
        <v>0.07142857143</v>
      </c>
    </row>
    <row r="394">
      <c r="A394" s="7" t="str">
        <f t="shared" si="1"/>
        <v>MPLPP0362A</v>
      </c>
      <c r="B394" s="2" t="s">
        <v>1176</v>
      </c>
      <c r="C394" s="2" t="s">
        <v>1177</v>
      </c>
      <c r="D394" s="7" t="str">
        <f t="shared" si="2"/>
        <v>320x50 </v>
      </c>
      <c r="E394" s="7">
        <f t="shared" si="3"/>
        <v>16000</v>
      </c>
      <c r="F394" s="2" t="s">
        <v>1178</v>
      </c>
      <c r="G394" s="2" t="s">
        <v>66</v>
      </c>
      <c r="H394" s="8" t="s">
        <v>88</v>
      </c>
      <c r="I394" s="2" t="s">
        <v>30</v>
      </c>
      <c r="J394" s="2" t="s">
        <v>31</v>
      </c>
      <c r="K394" s="2">
        <v>9463.0</v>
      </c>
      <c r="L394" s="2">
        <v>56.0</v>
      </c>
      <c r="M394" s="2">
        <v>1518.0</v>
      </c>
      <c r="N394" s="2">
        <v>8191.0</v>
      </c>
      <c r="O394" s="2">
        <v>4.0</v>
      </c>
      <c r="P394" s="3">
        <v>6879.601707</v>
      </c>
      <c r="Q394" s="7" t="str">
        <f>VLOOKUP(A394,'New Data'!A:E,2,FALSE)</f>
        <v>Male</v>
      </c>
      <c r="R394" s="7">
        <f>VLOOKUP(A394,'New Data'!A:E,3,FALSE)</f>
        <v>56</v>
      </c>
      <c r="S394" s="7" t="str">
        <f>VLOOKUP(A394,'New Data'!A:E,4,FALSE)</f>
        <v>Arizona</v>
      </c>
      <c r="T394" s="9">
        <f>VLOOKUP(A394,'New Data'!A:E,5,FALSE)</f>
        <v>45291</v>
      </c>
      <c r="U394" s="10">
        <f t="shared" si="4"/>
        <v>1719.900427</v>
      </c>
      <c r="V394" s="11">
        <f t="shared" si="5"/>
        <v>0.005917785058</v>
      </c>
      <c r="W394" s="12">
        <f t="shared" si="6"/>
        <v>122.8500305</v>
      </c>
      <c r="X394" s="10">
        <f t="shared" si="7"/>
        <v>727.0000747</v>
      </c>
      <c r="Y394" s="11">
        <f t="shared" si="8"/>
        <v>0.07142857143</v>
      </c>
    </row>
    <row r="395">
      <c r="A395" s="7" t="str">
        <f t="shared" si="1"/>
        <v>NGAMR1003C</v>
      </c>
      <c r="B395" s="2" t="s">
        <v>1192</v>
      </c>
      <c r="C395" s="2" t="s">
        <v>1193</v>
      </c>
      <c r="D395" s="7" t="str">
        <f t="shared" si="2"/>
        <v>320x50 </v>
      </c>
      <c r="E395" s="7">
        <f t="shared" si="3"/>
        <v>16000</v>
      </c>
      <c r="F395" s="2" t="s">
        <v>1194</v>
      </c>
      <c r="G395" s="2" t="s">
        <v>36</v>
      </c>
      <c r="H395" s="8" t="s">
        <v>379</v>
      </c>
      <c r="I395" s="2" t="s">
        <v>30</v>
      </c>
      <c r="J395" s="2" t="s">
        <v>31</v>
      </c>
      <c r="K395" s="2">
        <v>16580.0</v>
      </c>
      <c r="L395" s="2">
        <v>84.0</v>
      </c>
      <c r="M395" s="2">
        <v>11928.0</v>
      </c>
      <c r="N395" s="2">
        <v>14527.0</v>
      </c>
      <c r="O395" s="2">
        <v>6.0</v>
      </c>
      <c r="P395" s="3">
        <v>1965.738947</v>
      </c>
      <c r="Q395" s="7" t="str">
        <f>VLOOKUP(A395,'New Data'!A:E,2,FALSE)</f>
        <v>Male</v>
      </c>
      <c r="R395" s="7">
        <f>VLOOKUP(A395,'New Data'!A:E,3,FALSE)</f>
        <v>52</v>
      </c>
      <c r="S395" s="7" t="str">
        <f>VLOOKUP(A395,'New Data'!A:E,4,FALSE)</f>
        <v>Nebraska</v>
      </c>
      <c r="T395" s="9">
        <f>VLOOKUP(A395,'New Data'!A:E,5,FALSE)</f>
        <v>45242</v>
      </c>
      <c r="U395" s="10">
        <f t="shared" si="4"/>
        <v>327.6231578</v>
      </c>
      <c r="V395" s="11">
        <f t="shared" si="5"/>
        <v>0.005066344994</v>
      </c>
      <c r="W395" s="12">
        <f t="shared" si="6"/>
        <v>23.40165413</v>
      </c>
      <c r="X395" s="10">
        <f t="shared" si="7"/>
        <v>118.5608533</v>
      </c>
      <c r="Y395" s="11">
        <f t="shared" si="8"/>
        <v>0.07142857143</v>
      </c>
    </row>
    <row r="396">
      <c r="A396" s="7" t="str">
        <f t="shared" si="1"/>
        <v>JGLSA4329U</v>
      </c>
      <c r="B396" s="2" t="s">
        <v>1182</v>
      </c>
      <c r="C396" s="2" t="s">
        <v>1183</v>
      </c>
      <c r="D396" s="7" t="str">
        <f t="shared" si="2"/>
        <v>320x50 </v>
      </c>
      <c r="E396" s="7">
        <f t="shared" si="3"/>
        <v>16000</v>
      </c>
      <c r="F396" s="2" t="s">
        <v>1184</v>
      </c>
      <c r="G396" s="2" t="s">
        <v>66</v>
      </c>
      <c r="H396" s="8" t="s">
        <v>93</v>
      </c>
      <c r="I396" s="2" t="s">
        <v>30</v>
      </c>
      <c r="J396" s="2" t="s">
        <v>31</v>
      </c>
      <c r="K396" s="2">
        <v>52582.0</v>
      </c>
      <c r="L396" s="2">
        <v>140.0</v>
      </c>
      <c r="M396" s="2">
        <v>22065.0</v>
      </c>
      <c r="N396" s="2">
        <v>46126.0</v>
      </c>
      <c r="O396" s="2">
        <v>10.0</v>
      </c>
      <c r="P396" s="3">
        <v>1631.741712</v>
      </c>
      <c r="Q396" s="7" t="str">
        <f>VLOOKUP(A396,'New Data'!A:E,2,FALSE)</f>
        <v>Female</v>
      </c>
      <c r="R396" s="7">
        <f>VLOOKUP(A396,'New Data'!A:E,3,FALSE)</f>
        <v>54</v>
      </c>
      <c r="S396" s="7" t="str">
        <f>VLOOKUP(A396,'New Data'!A:E,4,FALSE)</f>
        <v>Hawaii</v>
      </c>
      <c r="T396" s="9">
        <f>VLOOKUP(A396,'New Data'!A:E,5,FALSE)</f>
        <v>45131</v>
      </c>
      <c r="U396" s="10">
        <f t="shared" si="4"/>
        <v>163.1741712</v>
      </c>
      <c r="V396" s="11">
        <f t="shared" si="5"/>
        <v>0.002662508083</v>
      </c>
      <c r="W396" s="12">
        <f t="shared" si="6"/>
        <v>11.65529794</v>
      </c>
      <c r="X396" s="10">
        <f t="shared" si="7"/>
        <v>31.03232498</v>
      </c>
      <c r="Y396" s="11">
        <f t="shared" si="8"/>
        <v>0.07142857143</v>
      </c>
    </row>
    <row r="397">
      <c r="A397" s="7" t="str">
        <f t="shared" si="1"/>
        <v>HRVXJ7349Z</v>
      </c>
      <c r="B397" s="2" t="s">
        <v>1179</v>
      </c>
      <c r="C397" s="2" t="s">
        <v>1180</v>
      </c>
      <c r="D397" s="7" t="str">
        <f t="shared" si="2"/>
        <v>320x50 </v>
      </c>
      <c r="E397" s="7">
        <f t="shared" si="3"/>
        <v>16000</v>
      </c>
      <c r="F397" s="2" t="s">
        <v>1181</v>
      </c>
      <c r="G397" s="2" t="s">
        <v>66</v>
      </c>
      <c r="H397" s="8" t="s">
        <v>426</v>
      </c>
      <c r="I397" s="2" t="s">
        <v>89</v>
      </c>
      <c r="J397" s="2" t="s">
        <v>31</v>
      </c>
      <c r="K397" s="2">
        <v>47360.0</v>
      </c>
      <c r="L397" s="2">
        <v>126.0</v>
      </c>
      <c r="M397" s="2">
        <v>8047.0</v>
      </c>
      <c r="N397" s="2">
        <v>33641.0</v>
      </c>
      <c r="O397" s="2">
        <v>9.0</v>
      </c>
      <c r="P397" s="3">
        <v>6502.274933</v>
      </c>
      <c r="Q397" s="7" t="str">
        <f>VLOOKUP(A397,'New Data'!A:E,2,FALSE)</f>
        <v>Female</v>
      </c>
      <c r="R397" s="7">
        <f>VLOOKUP(A397,'New Data'!A:E,3,FALSE)</f>
        <v>20</v>
      </c>
      <c r="S397" s="7" t="str">
        <f>VLOOKUP(A397,'New Data'!A:E,4,FALSE)</f>
        <v>Delaware</v>
      </c>
      <c r="T397" s="9">
        <f>VLOOKUP(A397,'New Data'!A:E,5,FALSE)</f>
        <v>45051</v>
      </c>
      <c r="U397" s="10">
        <f t="shared" si="4"/>
        <v>722.4749926</v>
      </c>
      <c r="V397" s="11">
        <f t="shared" si="5"/>
        <v>0.002660472973</v>
      </c>
      <c r="W397" s="12">
        <f t="shared" si="6"/>
        <v>51.60535661</v>
      </c>
      <c r="X397" s="10">
        <f t="shared" si="7"/>
        <v>137.2946565</v>
      </c>
      <c r="Y397" s="11">
        <f t="shared" si="8"/>
        <v>0.07142857143</v>
      </c>
    </row>
    <row r="398">
      <c r="A398" s="7" t="str">
        <f t="shared" si="1"/>
        <v>GLOSR9987H</v>
      </c>
      <c r="B398" s="2" t="s">
        <v>1195</v>
      </c>
      <c r="C398" s="2" t="s">
        <v>1196</v>
      </c>
      <c r="D398" s="7" t="str">
        <f t="shared" si="2"/>
        <v>320x50 </v>
      </c>
      <c r="E398" s="7">
        <f t="shared" si="3"/>
        <v>16000</v>
      </c>
      <c r="F398" s="2" t="s">
        <v>1197</v>
      </c>
      <c r="G398" s="2" t="s">
        <v>28</v>
      </c>
      <c r="H398" s="8" t="s">
        <v>93</v>
      </c>
      <c r="I398" s="2" t="s">
        <v>30</v>
      </c>
      <c r="J398" s="2" t="s">
        <v>31</v>
      </c>
      <c r="K398" s="2">
        <v>232470.0</v>
      </c>
      <c r="L398" s="2">
        <v>504.0</v>
      </c>
      <c r="M398" s="2">
        <v>40870.0</v>
      </c>
      <c r="N398" s="2">
        <v>195447.0</v>
      </c>
      <c r="O398" s="2">
        <v>36.0</v>
      </c>
      <c r="P398" s="3">
        <v>5401.365085</v>
      </c>
      <c r="Q398" s="7" t="str">
        <f>VLOOKUP(A398,'New Data'!A:E,2,FALSE)</f>
        <v>Female</v>
      </c>
      <c r="R398" s="7">
        <f>VLOOKUP(A398,'New Data'!A:E,3,FALSE)</f>
        <v>61</v>
      </c>
      <c r="S398" s="7" t="str">
        <f>VLOOKUP(A398,'New Data'!A:E,4,FALSE)</f>
        <v>North Dakota</v>
      </c>
      <c r="T398" s="9">
        <f>VLOOKUP(A398,'New Data'!A:E,5,FALSE)</f>
        <v>45274</v>
      </c>
      <c r="U398" s="10">
        <f t="shared" si="4"/>
        <v>150.037919</v>
      </c>
      <c r="V398" s="11">
        <f t="shared" si="5"/>
        <v>0.00216802168</v>
      </c>
      <c r="W398" s="12">
        <f t="shared" si="6"/>
        <v>10.71699422</v>
      </c>
      <c r="X398" s="10">
        <f t="shared" si="7"/>
        <v>23.23467581</v>
      </c>
      <c r="Y398" s="11">
        <f t="shared" si="8"/>
        <v>0.07142857143</v>
      </c>
    </row>
    <row r="399">
      <c r="A399" s="7" t="str">
        <f t="shared" si="1"/>
        <v>HFZCU7720Q</v>
      </c>
      <c r="B399" s="2" t="s">
        <v>1173</v>
      </c>
      <c r="C399" s="2" t="s">
        <v>1174</v>
      </c>
      <c r="D399" s="7" t="str">
        <f t="shared" si="2"/>
        <v>320x50 </v>
      </c>
      <c r="E399" s="7">
        <f t="shared" si="3"/>
        <v>16000</v>
      </c>
      <c r="F399" s="2" t="s">
        <v>1175</v>
      </c>
      <c r="G399" s="2" t="s">
        <v>66</v>
      </c>
      <c r="H399" s="8" t="s">
        <v>653</v>
      </c>
      <c r="I399" s="2" t="s">
        <v>30</v>
      </c>
      <c r="J399" s="2" t="s">
        <v>31</v>
      </c>
      <c r="K399" s="2">
        <v>109709.0</v>
      </c>
      <c r="L399" s="2">
        <v>278.0</v>
      </c>
      <c r="M399" s="2">
        <v>3064.0</v>
      </c>
      <c r="N399" s="2">
        <v>15428.0</v>
      </c>
      <c r="O399" s="2">
        <v>20.0</v>
      </c>
      <c r="P399" s="3">
        <v>5409.083955</v>
      </c>
      <c r="Q399" s="7" t="str">
        <f>VLOOKUP(A399,'New Data'!A:E,2,FALSE)</f>
        <v>Male</v>
      </c>
      <c r="R399" s="7">
        <f>VLOOKUP(A399,'New Data'!A:E,3,FALSE)</f>
        <v>31</v>
      </c>
      <c r="S399" s="7" t="str">
        <f>VLOOKUP(A399,'New Data'!A:E,4,FALSE)</f>
        <v>Nevada</v>
      </c>
      <c r="T399" s="9">
        <f>VLOOKUP(A399,'New Data'!A:E,5,FALSE)</f>
        <v>45378</v>
      </c>
      <c r="U399" s="10">
        <f t="shared" si="4"/>
        <v>270.4541978</v>
      </c>
      <c r="V399" s="11">
        <f t="shared" si="5"/>
        <v>0.002533976246</v>
      </c>
      <c r="W399" s="12">
        <f t="shared" si="6"/>
        <v>19.45713653</v>
      </c>
      <c r="X399" s="10">
        <f t="shared" si="7"/>
        <v>49.30392178</v>
      </c>
      <c r="Y399" s="11">
        <f t="shared" si="8"/>
        <v>0.07194244604</v>
      </c>
    </row>
    <row r="400">
      <c r="A400" s="7" t="str">
        <f t="shared" si="1"/>
        <v>UDQZF1654N</v>
      </c>
      <c r="B400" s="2" t="s">
        <v>1170</v>
      </c>
      <c r="C400" s="2" t="s">
        <v>1171</v>
      </c>
      <c r="D400" s="7" t="str">
        <f t="shared" si="2"/>
        <v>300x50 </v>
      </c>
      <c r="E400" s="7">
        <f t="shared" si="3"/>
        <v>15000</v>
      </c>
      <c r="F400" s="2" t="s">
        <v>1172</v>
      </c>
      <c r="G400" s="2" t="s">
        <v>36</v>
      </c>
      <c r="H400" s="8" t="s">
        <v>181</v>
      </c>
      <c r="I400" s="2" t="s">
        <v>30</v>
      </c>
      <c r="J400" s="2" t="s">
        <v>31</v>
      </c>
      <c r="K400" s="2">
        <v>184622.0</v>
      </c>
      <c r="L400" s="2">
        <v>180.0</v>
      </c>
      <c r="M400" s="2">
        <v>98938.0</v>
      </c>
      <c r="N400" s="2">
        <v>161848.0</v>
      </c>
      <c r="O400" s="2">
        <v>13.0</v>
      </c>
      <c r="P400" s="3">
        <v>7149.816075</v>
      </c>
      <c r="Q400" s="7" t="str">
        <f>VLOOKUP(A400,'New Data'!A:E,2,FALSE)</f>
        <v>Male</v>
      </c>
      <c r="R400" s="7">
        <f>VLOOKUP(A400,'New Data'!A:E,3,FALSE)</f>
        <v>53</v>
      </c>
      <c r="S400" s="7" t="str">
        <f>VLOOKUP(A400,'New Data'!A:E,4,FALSE)</f>
        <v>Hawaii</v>
      </c>
      <c r="T400" s="9">
        <f>VLOOKUP(A400,'New Data'!A:E,5,FALSE)</f>
        <v>45452</v>
      </c>
      <c r="U400" s="10">
        <f t="shared" si="4"/>
        <v>549.9858519</v>
      </c>
      <c r="V400" s="11">
        <f t="shared" si="5"/>
        <v>0.0009749650638</v>
      </c>
      <c r="W400" s="12">
        <f t="shared" si="6"/>
        <v>39.72120042</v>
      </c>
      <c r="X400" s="10">
        <f t="shared" si="7"/>
        <v>38.7267827</v>
      </c>
      <c r="Y400" s="11">
        <f t="shared" si="8"/>
        <v>0.07222222222</v>
      </c>
    </row>
    <row r="401">
      <c r="A401" s="7" t="str">
        <f t="shared" si="1"/>
        <v>NTFCU1151W</v>
      </c>
      <c r="B401" s="2" t="s">
        <v>1167</v>
      </c>
      <c r="C401" s="2" t="s">
        <v>1168</v>
      </c>
      <c r="D401" s="7" t="str">
        <f t="shared" si="2"/>
        <v>300x50 </v>
      </c>
      <c r="E401" s="7">
        <f t="shared" si="3"/>
        <v>15000</v>
      </c>
      <c r="F401" s="2" t="s">
        <v>1169</v>
      </c>
      <c r="G401" s="2" t="s">
        <v>41</v>
      </c>
      <c r="H401" s="8" t="s">
        <v>334</v>
      </c>
      <c r="I401" s="2" t="s">
        <v>48</v>
      </c>
      <c r="J401" s="2" t="s">
        <v>31</v>
      </c>
      <c r="K401" s="2">
        <v>37717.0</v>
      </c>
      <c r="L401" s="2">
        <v>69.0</v>
      </c>
      <c r="M401" s="2">
        <v>26541.0</v>
      </c>
      <c r="N401" s="2">
        <v>35126.0</v>
      </c>
      <c r="O401" s="2">
        <v>5.0</v>
      </c>
      <c r="P401" s="3">
        <v>1725.271363</v>
      </c>
      <c r="Q401" s="7" t="str">
        <f>VLOOKUP(A401,'New Data'!A:E,2,FALSE)</f>
        <v>Female</v>
      </c>
      <c r="R401" s="7">
        <f>VLOOKUP(A401,'New Data'!A:E,3,FALSE)</f>
        <v>35</v>
      </c>
      <c r="S401" s="7" t="str">
        <f>VLOOKUP(A401,'New Data'!A:E,4,FALSE)</f>
        <v>North Dakota</v>
      </c>
      <c r="T401" s="9">
        <f>VLOOKUP(A401,'New Data'!A:E,5,FALSE)</f>
        <v>45310</v>
      </c>
      <c r="U401" s="10">
        <f t="shared" si="4"/>
        <v>345.0542726</v>
      </c>
      <c r="V401" s="11">
        <f t="shared" si="5"/>
        <v>0.001829413792</v>
      </c>
      <c r="W401" s="12">
        <f t="shared" si="6"/>
        <v>25.0039328</v>
      </c>
      <c r="X401" s="10">
        <f t="shared" si="7"/>
        <v>45.74253952</v>
      </c>
      <c r="Y401" s="11">
        <f t="shared" si="8"/>
        <v>0.07246376812</v>
      </c>
    </row>
    <row r="402">
      <c r="A402" s="7" t="str">
        <f t="shared" si="1"/>
        <v>ULAIX3501E</v>
      </c>
      <c r="B402" s="2" t="s">
        <v>1165</v>
      </c>
      <c r="C402" s="2" t="s">
        <v>1166</v>
      </c>
      <c r="D402" s="7" t="str">
        <f t="shared" si="2"/>
        <v>300x250 </v>
      </c>
      <c r="E402" s="7">
        <f t="shared" si="3"/>
        <v>75000</v>
      </c>
      <c r="F402" s="2" t="s">
        <v>979</v>
      </c>
      <c r="G402" s="2" t="s">
        <v>66</v>
      </c>
      <c r="H402" s="8" t="s">
        <v>340</v>
      </c>
      <c r="I402" s="2" t="s">
        <v>62</v>
      </c>
      <c r="J402" s="2" t="s">
        <v>53</v>
      </c>
      <c r="K402" s="2">
        <v>48562.0</v>
      </c>
      <c r="L402" s="2">
        <v>150.0</v>
      </c>
      <c r="M402" s="2">
        <v>29108.0</v>
      </c>
      <c r="N402" s="2">
        <v>45570.0</v>
      </c>
      <c r="O402" s="2">
        <v>11.0</v>
      </c>
      <c r="P402" s="3">
        <v>6346.633024</v>
      </c>
      <c r="Q402" s="7" t="str">
        <f>VLOOKUP(A402,'New Data'!A:E,2,FALSE)</f>
        <v>Female</v>
      </c>
      <c r="R402" s="7">
        <f>VLOOKUP(A402,'New Data'!A:E,3,FALSE)</f>
        <v>44</v>
      </c>
      <c r="S402" s="7" t="str">
        <f>VLOOKUP(A402,'New Data'!A:E,4,FALSE)</f>
        <v>Wisconsin</v>
      </c>
      <c r="T402" s="9">
        <f>VLOOKUP(A402,'New Data'!A:E,5,FALSE)</f>
        <v>45337</v>
      </c>
      <c r="U402" s="10">
        <f t="shared" si="4"/>
        <v>576.9666385</v>
      </c>
      <c r="V402" s="11">
        <f t="shared" si="5"/>
        <v>0.003088834891</v>
      </c>
      <c r="W402" s="12">
        <f t="shared" si="6"/>
        <v>42.31088683</v>
      </c>
      <c r="X402" s="10">
        <f t="shared" si="7"/>
        <v>130.6913435</v>
      </c>
      <c r="Y402" s="11">
        <f t="shared" si="8"/>
        <v>0.07333333333</v>
      </c>
    </row>
    <row r="403">
      <c r="A403" s="7" t="str">
        <f t="shared" si="1"/>
        <v>NPHUV3051S</v>
      </c>
      <c r="B403" s="2" t="s">
        <v>1162</v>
      </c>
      <c r="C403" s="2" t="s">
        <v>1163</v>
      </c>
      <c r="D403" s="7" t="str">
        <f t="shared" si="2"/>
        <v>320x50 </v>
      </c>
      <c r="E403" s="7">
        <f t="shared" si="3"/>
        <v>16000</v>
      </c>
      <c r="F403" s="2" t="s">
        <v>1164</v>
      </c>
      <c r="G403" s="2" t="s">
        <v>36</v>
      </c>
      <c r="H403" s="8" t="s">
        <v>151</v>
      </c>
      <c r="I403" s="2" t="s">
        <v>239</v>
      </c>
      <c r="J403" s="2" t="s">
        <v>31</v>
      </c>
      <c r="K403" s="2">
        <v>69540.0</v>
      </c>
      <c r="L403" s="2">
        <v>204.0</v>
      </c>
      <c r="M403" s="2">
        <v>28713.0</v>
      </c>
      <c r="N403" s="2">
        <v>62829.0</v>
      </c>
      <c r="O403" s="2">
        <v>15.0</v>
      </c>
      <c r="P403" s="3">
        <v>1838.98773</v>
      </c>
      <c r="Q403" s="7" t="str">
        <f>VLOOKUP(A403,'New Data'!A:E,2,FALSE)</f>
        <v>Female</v>
      </c>
      <c r="R403" s="7">
        <f>VLOOKUP(A403,'New Data'!A:E,3,FALSE)</f>
        <v>52</v>
      </c>
      <c r="S403" s="7" t="str">
        <f>VLOOKUP(A403,'New Data'!A:E,4,FALSE)</f>
        <v>North Carolina</v>
      </c>
      <c r="T403" s="9">
        <f>VLOOKUP(A403,'New Data'!A:E,5,FALSE)</f>
        <v>45235</v>
      </c>
      <c r="U403" s="10">
        <f t="shared" si="4"/>
        <v>122.599182</v>
      </c>
      <c r="V403" s="11">
        <f t="shared" si="5"/>
        <v>0.002933563417</v>
      </c>
      <c r="W403" s="12">
        <f t="shared" si="6"/>
        <v>9.014645735</v>
      </c>
      <c r="X403" s="10">
        <f t="shared" si="7"/>
        <v>26.44503494</v>
      </c>
      <c r="Y403" s="11">
        <f t="shared" si="8"/>
        <v>0.07352941176</v>
      </c>
    </row>
    <row r="404">
      <c r="A404" s="7" t="str">
        <f t="shared" si="1"/>
        <v>ZUTDU7524X</v>
      </c>
      <c r="B404" s="2" t="s">
        <v>1159</v>
      </c>
      <c r="C404" s="2" t="s">
        <v>1160</v>
      </c>
      <c r="D404" s="7" t="str">
        <f t="shared" si="2"/>
        <v>300x250 </v>
      </c>
      <c r="E404" s="7">
        <f t="shared" si="3"/>
        <v>75000</v>
      </c>
      <c r="F404" s="2" t="s">
        <v>1161</v>
      </c>
      <c r="G404" s="2" t="s">
        <v>66</v>
      </c>
      <c r="H404" s="8" t="s">
        <v>871</v>
      </c>
      <c r="I404" s="2" t="s">
        <v>62</v>
      </c>
      <c r="J404" s="2" t="s">
        <v>53</v>
      </c>
      <c r="K404" s="2">
        <v>26439.0</v>
      </c>
      <c r="L404" s="2">
        <v>95.0</v>
      </c>
      <c r="M404" s="2">
        <v>7093.0</v>
      </c>
      <c r="N404" s="2">
        <v>19681.0</v>
      </c>
      <c r="O404" s="2">
        <v>7.0</v>
      </c>
      <c r="P404" s="3">
        <v>5330.781969</v>
      </c>
      <c r="Q404" s="7" t="str">
        <f>VLOOKUP(A404,'New Data'!A:E,2,FALSE)</f>
        <v>Male</v>
      </c>
      <c r="R404" s="7">
        <f>VLOOKUP(A404,'New Data'!A:E,3,FALSE)</f>
        <v>38</v>
      </c>
      <c r="S404" s="7" t="str">
        <f>VLOOKUP(A404,'New Data'!A:E,4,FALSE)</f>
        <v>Wyoming</v>
      </c>
      <c r="T404" s="9">
        <f>VLOOKUP(A404,'New Data'!A:E,5,FALSE)</f>
        <v>45092</v>
      </c>
      <c r="U404" s="10">
        <f t="shared" si="4"/>
        <v>761.5402813</v>
      </c>
      <c r="V404" s="11">
        <f t="shared" si="5"/>
        <v>0.003593176746</v>
      </c>
      <c r="W404" s="12">
        <f t="shared" si="6"/>
        <v>56.11349441</v>
      </c>
      <c r="X404" s="10">
        <f t="shared" si="7"/>
        <v>201.6257033</v>
      </c>
      <c r="Y404" s="11">
        <f t="shared" si="8"/>
        <v>0.07368421053</v>
      </c>
    </row>
    <row r="405">
      <c r="A405" s="7" t="str">
        <f t="shared" si="1"/>
        <v>IBYZN1800D</v>
      </c>
      <c r="B405" s="2" t="s">
        <v>1156</v>
      </c>
      <c r="C405" s="2" t="s">
        <v>1157</v>
      </c>
      <c r="D405" s="7" t="str">
        <f t="shared" si="2"/>
        <v>300x50 </v>
      </c>
      <c r="E405" s="7">
        <f t="shared" si="3"/>
        <v>15000</v>
      </c>
      <c r="F405" s="2" t="s">
        <v>1158</v>
      </c>
      <c r="G405" s="2" t="s">
        <v>41</v>
      </c>
      <c r="H405" s="8" t="s">
        <v>375</v>
      </c>
      <c r="I405" s="2" t="s">
        <v>135</v>
      </c>
      <c r="J405" s="2" t="s">
        <v>31</v>
      </c>
      <c r="K405" s="2">
        <v>140359.0</v>
      </c>
      <c r="L405" s="2">
        <v>352.0</v>
      </c>
      <c r="M405" s="2">
        <v>76130.0</v>
      </c>
      <c r="N405" s="2">
        <v>133578.0</v>
      </c>
      <c r="O405" s="2">
        <v>26.0</v>
      </c>
      <c r="P405" s="3">
        <v>6094.666799</v>
      </c>
      <c r="Q405" s="7" t="str">
        <f>VLOOKUP(A405,'New Data'!A:E,2,FALSE)</f>
        <v>Male</v>
      </c>
      <c r="R405" s="7">
        <f>VLOOKUP(A405,'New Data'!A:E,3,FALSE)</f>
        <v>32</v>
      </c>
      <c r="S405" s="7" t="str">
        <f>VLOOKUP(A405,'New Data'!A:E,4,FALSE)</f>
        <v>Colorado</v>
      </c>
      <c r="T405" s="9">
        <f>VLOOKUP(A405,'New Data'!A:E,5,FALSE)</f>
        <v>45207</v>
      </c>
      <c r="U405" s="10">
        <f t="shared" si="4"/>
        <v>234.4102615</v>
      </c>
      <c r="V405" s="11">
        <f t="shared" si="5"/>
        <v>0.002507854858</v>
      </c>
      <c r="W405" s="12">
        <f t="shared" si="6"/>
        <v>17.31439432</v>
      </c>
      <c r="X405" s="10">
        <f t="shared" si="7"/>
        <v>43.4219879</v>
      </c>
      <c r="Y405" s="11">
        <f t="shared" si="8"/>
        <v>0.07386363636</v>
      </c>
    </row>
    <row r="406">
      <c r="A406" s="7" t="str">
        <f t="shared" si="1"/>
        <v>EZURE6857K</v>
      </c>
      <c r="B406" s="2" t="s">
        <v>1153</v>
      </c>
      <c r="C406" s="2" t="s">
        <v>1154</v>
      </c>
      <c r="D406" s="7" t="str">
        <f t="shared" si="2"/>
        <v>300x250 </v>
      </c>
      <c r="E406" s="7">
        <f t="shared" si="3"/>
        <v>75000</v>
      </c>
      <c r="F406" s="2" t="s">
        <v>1155</v>
      </c>
      <c r="G406" s="2" t="s">
        <v>36</v>
      </c>
      <c r="H406" s="8" t="s">
        <v>219</v>
      </c>
      <c r="I406" s="2" t="s">
        <v>234</v>
      </c>
      <c r="J406" s="2" t="s">
        <v>31</v>
      </c>
      <c r="K406" s="2">
        <v>11296.0</v>
      </c>
      <c r="L406" s="2">
        <v>54.0</v>
      </c>
      <c r="M406" s="2">
        <v>6822.0</v>
      </c>
      <c r="N406" s="2">
        <v>9274.0</v>
      </c>
      <c r="O406" s="2">
        <v>4.0</v>
      </c>
      <c r="P406" s="3">
        <v>1682.338499</v>
      </c>
      <c r="Q406" s="7" t="str">
        <f>VLOOKUP(A406,'New Data'!A:E,2,FALSE)</f>
        <v>Female</v>
      </c>
      <c r="R406" s="7">
        <f>VLOOKUP(A406,'New Data'!A:E,3,FALSE)</f>
        <v>38</v>
      </c>
      <c r="S406" s="7" t="str">
        <f>VLOOKUP(A406,'New Data'!A:E,4,FALSE)</f>
        <v>Pennsylvania</v>
      </c>
      <c r="T406" s="9">
        <f>VLOOKUP(A406,'New Data'!A:E,5,FALSE)</f>
        <v>44972</v>
      </c>
      <c r="U406" s="10">
        <f t="shared" si="4"/>
        <v>420.5846248</v>
      </c>
      <c r="V406" s="11">
        <f t="shared" si="5"/>
        <v>0.004780453258</v>
      </c>
      <c r="W406" s="12">
        <f t="shared" si="6"/>
        <v>31.15441665</v>
      </c>
      <c r="X406" s="10">
        <f t="shared" si="7"/>
        <v>148.9322326</v>
      </c>
      <c r="Y406" s="11">
        <f t="shared" si="8"/>
        <v>0.07407407407</v>
      </c>
    </row>
    <row r="407">
      <c r="A407" s="7" t="str">
        <f t="shared" si="1"/>
        <v>ARBEB1229T</v>
      </c>
      <c r="B407" s="2" t="s">
        <v>1150</v>
      </c>
      <c r="C407" s="2" t="s">
        <v>1151</v>
      </c>
      <c r="D407" s="7" t="str">
        <f t="shared" si="2"/>
        <v>300x250 </v>
      </c>
      <c r="E407" s="7">
        <f t="shared" si="3"/>
        <v>75000</v>
      </c>
      <c r="F407" s="2" t="s">
        <v>1152</v>
      </c>
      <c r="G407" s="2" t="s">
        <v>28</v>
      </c>
      <c r="H407" s="8" t="s">
        <v>726</v>
      </c>
      <c r="I407" s="2" t="s">
        <v>30</v>
      </c>
      <c r="J407" s="2" t="s">
        <v>53</v>
      </c>
      <c r="K407" s="2">
        <v>88293.0</v>
      </c>
      <c r="L407" s="2">
        <v>255.0</v>
      </c>
      <c r="M407" s="2">
        <v>24101.0</v>
      </c>
      <c r="N407" s="2">
        <v>75557.0</v>
      </c>
      <c r="O407" s="2">
        <v>19.0</v>
      </c>
      <c r="P407" s="3">
        <v>5054.481581</v>
      </c>
      <c r="Q407" s="7" t="str">
        <f>VLOOKUP(A407,'New Data'!A:E,2,FALSE)</f>
        <v>Male</v>
      </c>
      <c r="R407" s="7">
        <f>VLOOKUP(A407,'New Data'!A:E,3,FALSE)</f>
        <v>40</v>
      </c>
      <c r="S407" s="7" t="str">
        <f>VLOOKUP(A407,'New Data'!A:E,4,FALSE)</f>
        <v>Alabama</v>
      </c>
      <c r="T407" s="9">
        <f>VLOOKUP(A407,'New Data'!A:E,5,FALSE)</f>
        <v>45478</v>
      </c>
      <c r="U407" s="10">
        <f t="shared" si="4"/>
        <v>266.0253464</v>
      </c>
      <c r="V407" s="11">
        <f t="shared" si="5"/>
        <v>0.002888111175</v>
      </c>
      <c r="W407" s="12">
        <f t="shared" si="6"/>
        <v>19.8214964</v>
      </c>
      <c r="X407" s="10">
        <f t="shared" si="7"/>
        <v>57.24668525</v>
      </c>
      <c r="Y407" s="11">
        <f t="shared" si="8"/>
        <v>0.07450980392</v>
      </c>
    </row>
    <row r="408">
      <c r="A408" s="7" t="str">
        <f t="shared" si="1"/>
        <v>IXAMN5010X</v>
      </c>
      <c r="B408" s="2" t="s">
        <v>1141</v>
      </c>
      <c r="C408" s="2" t="s">
        <v>1142</v>
      </c>
      <c r="D408" s="7" t="str">
        <f t="shared" si="2"/>
        <v>320x50 </v>
      </c>
      <c r="E408" s="7">
        <f t="shared" si="3"/>
        <v>16000</v>
      </c>
      <c r="F408" s="2" t="s">
        <v>1143</v>
      </c>
      <c r="G408" s="2" t="s">
        <v>28</v>
      </c>
      <c r="H408" s="8" t="s">
        <v>437</v>
      </c>
      <c r="I408" s="2" t="s">
        <v>48</v>
      </c>
      <c r="J408" s="2" t="s">
        <v>31</v>
      </c>
      <c r="K408" s="2">
        <v>12868.0</v>
      </c>
      <c r="L408" s="2">
        <v>80.0</v>
      </c>
      <c r="M408" s="2">
        <v>6472.0</v>
      </c>
      <c r="N408" s="2">
        <v>11922.0</v>
      </c>
      <c r="O408" s="2">
        <v>6.0</v>
      </c>
      <c r="P408" s="3">
        <v>3137.143043</v>
      </c>
      <c r="Q408" s="7" t="str">
        <f>VLOOKUP(A408,'New Data'!A:E,2,FALSE)</f>
        <v>Female</v>
      </c>
      <c r="R408" s="7">
        <f>VLOOKUP(A408,'New Data'!A:E,3,FALSE)</f>
        <v>30</v>
      </c>
      <c r="S408" s="7" t="str">
        <f>VLOOKUP(A408,'New Data'!A:E,4,FALSE)</f>
        <v>Kansas</v>
      </c>
      <c r="T408" s="9">
        <f>VLOOKUP(A408,'New Data'!A:E,5,FALSE)</f>
        <v>45493</v>
      </c>
      <c r="U408" s="10">
        <f t="shared" si="4"/>
        <v>522.8571738</v>
      </c>
      <c r="V408" s="11">
        <f t="shared" si="5"/>
        <v>0.006216972334</v>
      </c>
      <c r="W408" s="12">
        <f t="shared" si="6"/>
        <v>39.21428804</v>
      </c>
      <c r="X408" s="10">
        <f t="shared" si="7"/>
        <v>243.7941438</v>
      </c>
      <c r="Y408" s="11">
        <f t="shared" si="8"/>
        <v>0.075</v>
      </c>
    </row>
    <row r="409">
      <c r="A409" s="7" t="str">
        <f t="shared" si="1"/>
        <v>RUPPP6016V</v>
      </c>
      <c r="B409" s="2" t="s">
        <v>1138</v>
      </c>
      <c r="C409" s="2" t="s">
        <v>1139</v>
      </c>
      <c r="D409" s="7" t="str">
        <f t="shared" si="2"/>
        <v>300x250 </v>
      </c>
      <c r="E409" s="7">
        <f t="shared" si="3"/>
        <v>75000</v>
      </c>
      <c r="F409" s="2" t="s">
        <v>1140</v>
      </c>
      <c r="G409" s="2" t="s">
        <v>28</v>
      </c>
      <c r="H409" s="8" t="s">
        <v>491</v>
      </c>
      <c r="I409" s="2" t="s">
        <v>30</v>
      </c>
      <c r="J409" s="2" t="s">
        <v>53</v>
      </c>
      <c r="K409" s="2">
        <v>22501.0</v>
      </c>
      <c r="L409" s="2">
        <v>120.0</v>
      </c>
      <c r="M409" s="2">
        <v>13003.0</v>
      </c>
      <c r="N409" s="2">
        <v>21286.0</v>
      </c>
      <c r="O409" s="2">
        <v>9.0</v>
      </c>
      <c r="P409" s="3">
        <v>1522.517949</v>
      </c>
      <c r="Q409" s="7" t="str">
        <f>VLOOKUP(A409,'New Data'!A:E,2,FALSE)</f>
        <v>Female</v>
      </c>
      <c r="R409" s="7">
        <f>VLOOKUP(A409,'New Data'!A:E,3,FALSE)</f>
        <v>65</v>
      </c>
      <c r="S409" s="7" t="str">
        <f>VLOOKUP(A409,'New Data'!A:E,4,FALSE)</f>
        <v>Indiana</v>
      </c>
      <c r="T409" s="9">
        <f>VLOOKUP(A409,'New Data'!A:E,5,FALSE)</f>
        <v>45472</v>
      </c>
      <c r="U409" s="10">
        <f t="shared" si="4"/>
        <v>169.168661</v>
      </c>
      <c r="V409" s="11">
        <f t="shared" si="5"/>
        <v>0.005333096307</v>
      </c>
      <c r="W409" s="12">
        <f t="shared" si="6"/>
        <v>12.68764958</v>
      </c>
      <c r="X409" s="10">
        <f t="shared" si="7"/>
        <v>67.66445709</v>
      </c>
      <c r="Y409" s="11">
        <f t="shared" si="8"/>
        <v>0.075</v>
      </c>
    </row>
    <row r="410">
      <c r="A410" s="7" t="str">
        <f t="shared" si="1"/>
        <v>VYLUI9549K</v>
      </c>
      <c r="B410" s="2" t="s">
        <v>1135</v>
      </c>
      <c r="C410" s="2" t="s">
        <v>1136</v>
      </c>
      <c r="D410" s="7" t="str">
        <f t="shared" si="2"/>
        <v>300x250 </v>
      </c>
      <c r="E410" s="7">
        <f t="shared" si="3"/>
        <v>75000</v>
      </c>
      <c r="F410" s="2" t="s">
        <v>1137</v>
      </c>
      <c r="G410" s="2" t="s">
        <v>36</v>
      </c>
      <c r="H410" s="8" t="s">
        <v>838</v>
      </c>
      <c r="I410" s="2" t="s">
        <v>30</v>
      </c>
      <c r="J410" s="2" t="s">
        <v>31</v>
      </c>
      <c r="K410" s="2">
        <v>52006.0</v>
      </c>
      <c r="L410" s="2">
        <v>160.0</v>
      </c>
      <c r="M410" s="2">
        <v>24711.0</v>
      </c>
      <c r="N410" s="2">
        <v>48019.0</v>
      </c>
      <c r="O410" s="2">
        <v>12.0</v>
      </c>
      <c r="P410" s="3">
        <v>5200.010118</v>
      </c>
      <c r="Q410" s="7" t="str">
        <f>VLOOKUP(A410,'New Data'!A:E,2,FALSE)</f>
        <v>Female</v>
      </c>
      <c r="R410" s="7">
        <f>VLOOKUP(A410,'New Data'!A:E,3,FALSE)</f>
        <v>37</v>
      </c>
      <c r="S410" s="7" t="str">
        <f>VLOOKUP(A410,'New Data'!A:E,4,FALSE)</f>
        <v>Indiana</v>
      </c>
      <c r="T410" s="9">
        <f>VLOOKUP(A410,'New Data'!A:E,5,FALSE)</f>
        <v>44964</v>
      </c>
      <c r="U410" s="10">
        <f t="shared" si="4"/>
        <v>433.3341765</v>
      </c>
      <c r="V410" s="11">
        <f t="shared" si="5"/>
        <v>0.003076568088</v>
      </c>
      <c r="W410" s="12">
        <f t="shared" si="6"/>
        <v>32.50006324</v>
      </c>
      <c r="X410" s="10">
        <f t="shared" si="7"/>
        <v>99.98865742</v>
      </c>
      <c r="Y410" s="11">
        <f t="shared" si="8"/>
        <v>0.075</v>
      </c>
    </row>
    <row r="411">
      <c r="A411" s="7" t="str">
        <f t="shared" si="1"/>
        <v>CEGED2731Y</v>
      </c>
      <c r="B411" s="2" t="s">
        <v>1128</v>
      </c>
      <c r="C411" s="2" t="s">
        <v>1129</v>
      </c>
      <c r="D411" s="7" t="str">
        <f t="shared" si="2"/>
        <v>300x250 </v>
      </c>
      <c r="E411" s="7">
        <f t="shared" si="3"/>
        <v>75000</v>
      </c>
      <c r="F411" s="2" t="s">
        <v>1130</v>
      </c>
      <c r="G411" s="2" t="s">
        <v>36</v>
      </c>
      <c r="H411" s="8" t="s">
        <v>1131</v>
      </c>
      <c r="I411" s="2" t="s">
        <v>71</v>
      </c>
      <c r="J411" s="2" t="s">
        <v>31</v>
      </c>
      <c r="K411" s="2">
        <v>13642.0</v>
      </c>
      <c r="L411" s="2">
        <v>40.0</v>
      </c>
      <c r="M411" s="2">
        <v>9830.0</v>
      </c>
      <c r="N411" s="2">
        <v>11658.0</v>
      </c>
      <c r="O411" s="2">
        <v>3.0</v>
      </c>
      <c r="P411" s="3">
        <v>1731.271848</v>
      </c>
      <c r="Q411" s="7" t="str">
        <f>VLOOKUP(A411,'New Data'!A:E,2,FALSE)</f>
        <v>Female</v>
      </c>
      <c r="R411" s="7">
        <f>VLOOKUP(A411,'New Data'!A:E,3,FALSE)</f>
        <v>65</v>
      </c>
      <c r="S411" s="7" t="str">
        <f>VLOOKUP(A411,'New Data'!A:E,4,FALSE)</f>
        <v>Delaware</v>
      </c>
      <c r="T411" s="9">
        <f>VLOOKUP(A411,'New Data'!A:E,5,FALSE)</f>
        <v>45015</v>
      </c>
      <c r="U411" s="10">
        <f t="shared" si="4"/>
        <v>577.090616</v>
      </c>
      <c r="V411" s="11">
        <f t="shared" si="5"/>
        <v>0.00293212139</v>
      </c>
      <c r="W411" s="12">
        <f t="shared" si="6"/>
        <v>43.2817962</v>
      </c>
      <c r="X411" s="10">
        <f t="shared" si="7"/>
        <v>126.9074804</v>
      </c>
      <c r="Y411" s="11">
        <f t="shared" si="8"/>
        <v>0.075</v>
      </c>
    </row>
    <row r="412">
      <c r="A412" s="7" t="str">
        <f t="shared" si="1"/>
        <v>CCRNM8255N</v>
      </c>
      <c r="B412" s="2" t="s">
        <v>1144</v>
      </c>
      <c r="C412" s="2" t="s">
        <v>1145</v>
      </c>
      <c r="D412" s="7" t="str">
        <f t="shared" si="2"/>
        <v>320x50 </v>
      </c>
      <c r="E412" s="7">
        <f t="shared" si="3"/>
        <v>16000</v>
      </c>
      <c r="F412" s="2" t="s">
        <v>1146</v>
      </c>
      <c r="G412" s="2" t="s">
        <v>66</v>
      </c>
      <c r="H412" s="8" t="s">
        <v>689</v>
      </c>
      <c r="I412" s="2" t="s">
        <v>30</v>
      </c>
      <c r="J412" s="2" t="s">
        <v>31</v>
      </c>
      <c r="K412" s="2">
        <v>42833.0</v>
      </c>
      <c r="L412" s="2">
        <v>120.0</v>
      </c>
      <c r="M412" s="2">
        <v>37438.0</v>
      </c>
      <c r="N412" s="2">
        <v>40447.0</v>
      </c>
      <c r="O412" s="2">
        <v>9.0</v>
      </c>
      <c r="P412" s="3">
        <v>2040.934819</v>
      </c>
      <c r="Q412" s="7" t="str">
        <f>VLOOKUP(A412,'New Data'!A:E,2,FALSE)</f>
        <v>Male</v>
      </c>
      <c r="R412" s="7">
        <f>VLOOKUP(A412,'New Data'!A:E,3,FALSE)</f>
        <v>29</v>
      </c>
      <c r="S412" s="7" t="str">
        <f>VLOOKUP(A412,'New Data'!A:E,4,FALSE)</f>
        <v>Pennsylvania</v>
      </c>
      <c r="T412" s="9">
        <f>VLOOKUP(A412,'New Data'!A:E,5,FALSE)</f>
        <v>45207</v>
      </c>
      <c r="U412" s="10">
        <f t="shared" si="4"/>
        <v>226.7705354</v>
      </c>
      <c r="V412" s="11">
        <f t="shared" si="5"/>
        <v>0.002801578222</v>
      </c>
      <c r="W412" s="12">
        <f t="shared" si="6"/>
        <v>17.00779016</v>
      </c>
      <c r="X412" s="10">
        <f t="shared" si="7"/>
        <v>47.64865452</v>
      </c>
      <c r="Y412" s="11">
        <f t="shared" si="8"/>
        <v>0.075</v>
      </c>
    </row>
    <row r="413">
      <c r="A413" s="7" t="str">
        <f t="shared" si="1"/>
        <v>VTFJZ4454U</v>
      </c>
      <c r="B413" s="2" t="s">
        <v>1147</v>
      </c>
      <c r="C413" s="2" t="s">
        <v>1148</v>
      </c>
      <c r="D413" s="7" t="str">
        <f t="shared" si="2"/>
        <v>300x250 </v>
      </c>
      <c r="E413" s="7">
        <f t="shared" si="3"/>
        <v>75000</v>
      </c>
      <c r="F413" s="2" t="s">
        <v>1149</v>
      </c>
      <c r="G413" s="2" t="s">
        <v>66</v>
      </c>
      <c r="H413" s="8" t="s">
        <v>344</v>
      </c>
      <c r="I413" s="2" t="s">
        <v>71</v>
      </c>
      <c r="J413" s="2" t="s">
        <v>31</v>
      </c>
      <c r="K413" s="2">
        <v>57168.0</v>
      </c>
      <c r="L413" s="2">
        <v>160.0</v>
      </c>
      <c r="M413" s="2">
        <v>43261.0</v>
      </c>
      <c r="N413" s="2">
        <v>55261.0</v>
      </c>
      <c r="O413" s="2">
        <v>12.0</v>
      </c>
      <c r="P413" s="3">
        <v>5841.15136</v>
      </c>
      <c r="Q413" s="7" t="str">
        <f>VLOOKUP(A413,'New Data'!A:E,2,FALSE)</f>
        <v>Male</v>
      </c>
      <c r="R413" s="7">
        <f>VLOOKUP(A413,'New Data'!A:E,3,FALSE)</f>
        <v>58</v>
      </c>
      <c r="S413" s="7" t="str">
        <f>VLOOKUP(A413,'New Data'!A:E,4,FALSE)</f>
        <v>South Carolina</v>
      </c>
      <c r="T413" s="9">
        <f>VLOOKUP(A413,'New Data'!A:E,5,FALSE)</f>
        <v>44944</v>
      </c>
      <c r="U413" s="10">
        <f t="shared" si="4"/>
        <v>486.7626133</v>
      </c>
      <c r="V413" s="11">
        <f t="shared" si="5"/>
        <v>0.002798768542</v>
      </c>
      <c r="W413" s="12">
        <f t="shared" si="6"/>
        <v>36.507196</v>
      </c>
      <c r="X413" s="10">
        <f t="shared" si="7"/>
        <v>102.1751917</v>
      </c>
      <c r="Y413" s="11">
        <f t="shared" si="8"/>
        <v>0.075</v>
      </c>
    </row>
    <row r="414">
      <c r="A414" s="7" t="str">
        <f t="shared" si="1"/>
        <v>DBQPZ0065J</v>
      </c>
      <c r="B414" s="2" t="s">
        <v>1132</v>
      </c>
      <c r="C414" s="2" t="s">
        <v>1133</v>
      </c>
      <c r="D414" s="7" t="str">
        <f t="shared" si="2"/>
        <v>320x50 </v>
      </c>
      <c r="E414" s="7">
        <f t="shared" si="3"/>
        <v>16000</v>
      </c>
      <c r="F414" s="2" t="s">
        <v>1134</v>
      </c>
      <c r="G414" s="2" t="s">
        <v>36</v>
      </c>
      <c r="H414" s="8" t="s">
        <v>79</v>
      </c>
      <c r="I414" s="2" t="s">
        <v>89</v>
      </c>
      <c r="J414" s="2" t="s">
        <v>31</v>
      </c>
      <c r="K414" s="2">
        <v>16227.0</v>
      </c>
      <c r="L414" s="2">
        <v>40.0</v>
      </c>
      <c r="M414" s="2">
        <v>9438.0</v>
      </c>
      <c r="N414" s="2">
        <v>15611.0</v>
      </c>
      <c r="O414" s="2">
        <v>3.0</v>
      </c>
      <c r="P414" s="3">
        <v>1991.94384</v>
      </c>
      <c r="Q414" s="7" t="str">
        <f>VLOOKUP(A414,'New Data'!A:E,2,FALSE)</f>
        <v>Female</v>
      </c>
      <c r="R414" s="7">
        <f>VLOOKUP(A414,'New Data'!A:E,3,FALSE)</f>
        <v>36</v>
      </c>
      <c r="S414" s="7" t="str">
        <f>VLOOKUP(A414,'New Data'!A:E,4,FALSE)</f>
        <v>Illinois</v>
      </c>
      <c r="T414" s="9">
        <f>VLOOKUP(A414,'New Data'!A:E,5,FALSE)</f>
        <v>45509</v>
      </c>
      <c r="U414" s="10">
        <f t="shared" si="4"/>
        <v>663.98128</v>
      </c>
      <c r="V414" s="11">
        <f t="shared" si="5"/>
        <v>0.002465027423</v>
      </c>
      <c r="W414" s="12">
        <f t="shared" si="6"/>
        <v>49.798596</v>
      </c>
      <c r="X414" s="10">
        <f t="shared" si="7"/>
        <v>122.7549048</v>
      </c>
      <c r="Y414" s="11">
        <f t="shared" si="8"/>
        <v>0.075</v>
      </c>
    </row>
    <row r="415">
      <c r="A415" s="7" t="str">
        <f t="shared" si="1"/>
        <v>RUPEE8669S</v>
      </c>
      <c r="B415" s="2" t="s">
        <v>1125</v>
      </c>
      <c r="C415" s="2" t="s">
        <v>1126</v>
      </c>
      <c r="D415" s="7" t="str">
        <f t="shared" si="2"/>
        <v>320x50 </v>
      </c>
      <c r="E415" s="7">
        <f t="shared" si="3"/>
        <v>16000</v>
      </c>
      <c r="F415" s="2" t="s">
        <v>1127</v>
      </c>
      <c r="G415" s="2" t="s">
        <v>41</v>
      </c>
      <c r="H415" s="8" t="s">
        <v>177</v>
      </c>
      <c r="I415" s="2" t="s">
        <v>786</v>
      </c>
      <c r="J415" s="2" t="s">
        <v>31</v>
      </c>
      <c r="K415" s="2">
        <v>16791.0</v>
      </c>
      <c r="L415" s="2">
        <v>40.0</v>
      </c>
      <c r="M415" s="2">
        <v>11402.0</v>
      </c>
      <c r="N415" s="2">
        <v>14231.0</v>
      </c>
      <c r="O415" s="2">
        <v>3.0</v>
      </c>
      <c r="P415" s="3">
        <v>1522.512272</v>
      </c>
      <c r="Q415" s="7" t="str">
        <f>VLOOKUP(A415,'New Data'!A:E,2,FALSE)</f>
        <v>Male</v>
      </c>
      <c r="R415" s="7">
        <f>VLOOKUP(A415,'New Data'!A:E,3,FALSE)</f>
        <v>58</v>
      </c>
      <c r="S415" s="7" t="str">
        <f>VLOOKUP(A415,'New Data'!A:E,4,FALSE)</f>
        <v>Colorado</v>
      </c>
      <c r="T415" s="9">
        <f>VLOOKUP(A415,'New Data'!A:E,5,FALSE)</f>
        <v>45139</v>
      </c>
      <c r="U415" s="10">
        <f t="shared" si="4"/>
        <v>507.5040907</v>
      </c>
      <c r="V415" s="11">
        <f t="shared" si="5"/>
        <v>0.002382228575</v>
      </c>
      <c r="W415" s="12">
        <f t="shared" si="6"/>
        <v>38.0628068</v>
      </c>
      <c r="X415" s="10">
        <f t="shared" si="7"/>
        <v>90.674306</v>
      </c>
      <c r="Y415" s="11">
        <f t="shared" si="8"/>
        <v>0.075</v>
      </c>
    </row>
    <row r="416">
      <c r="A416" s="7" t="str">
        <f t="shared" si="1"/>
        <v>UWHDX4547D</v>
      </c>
      <c r="B416" s="2" t="s">
        <v>1122</v>
      </c>
      <c r="C416" s="2" t="s">
        <v>1123</v>
      </c>
      <c r="D416" s="7" t="str">
        <f t="shared" si="2"/>
        <v>300x250 </v>
      </c>
      <c r="E416" s="7">
        <f t="shared" si="3"/>
        <v>75000</v>
      </c>
      <c r="F416" s="2" t="s">
        <v>1124</v>
      </c>
      <c r="G416" s="2" t="s">
        <v>66</v>
      </c>
      <c r="H416" s="8" t="s">
        <v>689</v>
      </c>
      <c r="I416" s="2" t="s">
        <v>30</v>
      </c>
      <c r="J416" s="2" t="s">
        <v>43</v>
      </c>
      <c r="K416" s="2">
        <v>50183.0</v>
      </c>
      <c r="L416" s="2">
        <v>199.0</v>
      </c>
      <c r="M416" s="2">
        <v>41506.0</v>
      </c>
      <c r="N416" s="2">
        <v>46163.0</v>
      </c>
      <c r="O416" s="2">
        <v>15.0</v>
      </c>
      <c r="P416" s="3">
        <v>1628.882813</v>
      </c>
      <c r="Q416" s="7" t="str">
        <f>VLOOKUP(A416,'New Data'!A:E,2,FALSE)</f>
        <v>Female</v>
      </c>
      <c r="R416" s="7">
        <f>VLOOKUP(A416,'New Data'!A:E,3,FALSE)</f>
        <v>42</v>
      </c>
      <c r="S416" s="7" t="str">
        <f>VLOOKUP(A416,'New Data'!A:E,4,FALSE)</f>
        <v>Vermont</v>
      </c>
      <c r="T416" s="9">
        <f>VLOOKUP(A416,'New Data'!A:E,5,FALSE)</f>
        <v>45011</v>
      </c>
      <c r="U416" s="10">
        <f t="shared" si="4"/>
        <v>108.5921875</v>
      </c>
      <c r="V416" s="11">
        <f t="shared" si="5"/>
        <v>0.00396548632</v>
      </c>
      <c r="W416" s="12">
        <f t="shared" si="6"/>
        <v>8.185340769</v>
      </c>
      <c r="X416" s="10">
        <f t="shared" si="7"/>
        <v>32.45885684</v>
      </c>
      <c r="Y416" s="11">
        <f t="shared" si="8"/>
        <v>0.07537688442</v>
      </c>
    </row>
    <row r="417">
      <c r="A417" s="7" t="str">
        <f t="shared" si="1"/>
        <v>XWYIT9866J</v>
      </c>
      <c r="B417" s="2" t="s">
        <v>1120</v>
      </c>
      <c r="C417" s="2" t="s">
        <v>1121</v>
      </c>
      <c r="D417" s="7" t="str">
        <f t="shared" si="2"/>
        <v>300x250 </v>
      </c>
      <c r="E417" s="7">
        <f t="shared" si="3"/>
        <v>75000</v>
      </c>
      <c r="F417" s="2" t="s">
        <v>266</v>
      </c>
      <c r="G417" s="2" t="s">
        <v>36</v>
      </c>
      <c r="H417" s="8" t="s">
        <v>263</v>
      </c>
      <c r="I417" s="2" t="s">
        <v>30</v>
      </c>
      <c r="J417" s="2" t="s">
        <v>53</v>
      </c>
      <c r="K417" s="2">
        <v>83854.0</v>
      </c>
      <c r="L417" s="2">
        <v>197.0</v>
      </c>
      <c r="M417" s="2">
        <v>60626.0</v>
      </c>
      <c r="N417" s="2">
        <v>76071.0</v>
      </c>
      <c r="O417" s="2">
        <v>15.0</v>
      </c>
      <c r="P417" s="3">
        <v>5783.843758</v>
      </c>
      <c r="Q417" s="7" t="str">
        <f>VLOOKUP(A417,'New Data'!A:E,2,FALSE)</f>
        <v>Female</v>
      </c>
      <c r="R417" s="7">
        <f>VLOOKUP(A417,'New Data'!A:E,3,FALSE)</f>
        <v>53</v>
      </c>
      <c r="S417" s="7" t="str">
        <f>VLOOKUP(A417,'New Data'!A:E,4,FALSE)</f>
        <v>Utah</v>
      </c>
      <c r="T417" s="9">
        <f>VLOOKUP(A417,'New Data'!A:E,5,FALSE)</f>
        <v>45428</v>
      </c>
      <c r="U417" s="10">
        <f t="shared" si="4"/>
        <v>385.5895839</v>
      </c>
      <c r="V417" s="11">
        <f t="shared" si="5"/>
        <v>0.00234932144</v>
      </c>
      <c r="W417" s="12">
        <f t="shared" si="6"/>
        <v>29.35961298</v>
      </c>
      <c r="X417" s="10">
        <f t="shared" si="7"/>
        <v>68.97516824</v>
      </c>
      <c r="Y417" s="11">
        <f t="shared" si="8"/>
        <v>0.07614213198</v>
      </c>
    </row>
    <row r="418">
      <c r="A418" s="7" t="str">
        <f t="shared" si="1"/>
        <v>DMNFG5266O</v>
      </c>
      <c r="B418" s="2" t="s">
        <v>1117</v>
      </c>
      <c r="C418" s="2" t="s">
        <v>1118</v>
      </c>
      <c r="D418" s="7" t="str">
        <f t="shared" si="2"/>
        <v>300x250 </v>
      </c>
      <c r="E418" s="7">
        <f t="shared" si="3"/>
        <v>75000</v>
      </c>
      <c r="F418" s="2" t="s">
        <v>1119</v>
      </c>
      <c r="G418" s="2" t="s">
        <v>36</v>
      </c>
      <c r="H418" s="8" t="s">
        <v>534</v>
      </c>
      <c r="I418" s="2" t="s">
        <v>30</v>
      </c>
      <c r="J418" s="2" t="s">
        <v>31</v>
      </c>
      <c r="K418" s="2">
        <v>357707.0</v>
      </c>
      <c r="L418" s="2">
        <v>951.0</v>
      </c>
      <c r="M418" s="2">
        <v>203987.0</v>
      </c>
      <c r="N418" s="2">
        <v>338107.0</v>
      </c>
      <c r="O418" s="2">
        <v>74.0</v>
      </c>
      <c r="P418" s="3">
        <v>6749.202353</v>
      </c>
      <c r="Q418" s="7" t="str">
        <f>VLOOKUP(A418,'New Data'!A:E,2,FALSE)</f>
        <v>Female</v>
      </c>
      <c r="R418" s="7">
        <f>VLOOKUP(A418,'New Data'!A:E,3,FALSE)</f>
        <v>19</v>
      </c>
      <c r="S418" s="7" t="str">
        <f>VLOOKUP(A418,'New Data'!A:E,4,FALSE)</f>
        <v>Arkansas</v>
      </c>
      <c r="T418" s="9">
        <f>VLOOKUP(A418,'New Data'!A:E,5,FALSE)</f>
        <v>45128</v>
      </c>
      <c r="U418" s="10">
        <f t="shared" si="4"/>
        <v>91.2054372</v>
      </c>
      <c r="V418" s="11">
        <f t="shared" si="5"/>
        <v>0.002658600475</v>
      </c>
      <c r="W418" s="12">
        <f t="shared" si="6"/>
        <v>7.096953053</v>
      </c>
      <c r="X418" s="10">
        <f t="shared" si="7"/>
        <v>18.86796275</v>
      </c>
      <c r="Y418" s="11">
        <f t="shared" si="8"/>
        <v>0.0778128286</v>
      </c>
    </row>
    <row r="419">
      <c r="A419" s="7" t="str">
        <f t="shared" si="1"/>
        <v>XSPIU6074Y</v>
      </c>
      <c r="B419" s="2" t="s">
        <v>1114</v>
      </c>
      <c r="C419" s="2" t="s">
        <v>1115</v>
      </c>
      <c r="D419" s="7" t="str">
        <f t="shared" si="2"/>
        <v>320x50 </v>
      </c>
      <c r="E419" s="7">
        <f t="shared" si="3"/>
        <v>16000</v>
      </c>
      <c r="F419" s="2" t="s">
        <v>1116</v>
      </c>
      <c r="G419" s="2" t="s">
        <v>28</v>
      </c>
      <c r="H419" s="8" t="s">
        <v>299</v>
      </c>
      <c r="I419" s="2" t="s">
        <v>71</v>
      </c>
      <c r="J419" s="2" t="s">
        <v>31</v>
      </c>
      <c r="K419" s="2">
        <v>189571.0</v>
      </c>
      <c r="L419" s="2">
        <v>500.0</v>
      </c>
      <c r="M419" s="2">
        <v>130676.0</v>
      </c>
      <c r="N419" s="2">
        <v>183688.0</v>
      </c>
      <c r="O419" s="2">
        <v>39.0</v>
      </c>
      <c r="P419" s="3">
        <v>6335.948388</v>
      </c>
      <c r="Q419" s="7" t="str">
        <f>VLOOKUP(A419,'New Data'!A:E,2,FALSE)</f>
        <v>Male</v>
      </c>
      <c r="R419" s="7">
        <f>VLOOKUP(A419,'New Data'!A:E,3,FALSE)</f>
        <v>35</v>
      </c>
      <c r="S419" s="7" t="str">
        <f>VLOOKUP(A419,'New Data'!A:E,4,FALSE)</f>
        <v>Kansas</v>
      </c>
      <c r="T419" s="9">
        <f>VLOOKUP(A419,'New Data'!A:E,5,FALSE)</f>
        <v>45510</v>
      </c>
      <c r="U419" s="10">
        <f t="shared" si="4"/>
        <v>162.4602151</v>
      </c>
      <c r="V419" s="11">
        <f t="shared" si="5"/>
        <v>0.002637534222</v>
      </c>
      <c r="W419" s="12">
        <f t="shared" si="6"/>
        <v>12.67189678</v>
      </c>
      <c r="X419" s="10">
        <f t="shared" si="7"/>
        <v>33.4225614</v>
      </c>
      <c r="Y419" s="11">
        <f t="shared" si="8"/>
        <v>0.078</v>
      </c>
    </row>
    <row r="420">
      <c r="A420" s="7" t="str">
        <f t="shared" si="1"/>
        <v>ZLASU0197Q</v>
      </c>
      <c r="B420" s="2" t="s">
        <v>1111</v>
      </c>
      <c r="C420" s="2" t="s">
        <v>1112</v>
      </c>
      <c r="D420" s="7" t="str">
        <f t="shared" si="2"/>
        <v>320x50 </v>
      </c>
      <c r="E420" s="7">
        <f t="shared" si="3"/>
        <v>16000</v>
      </c>
      <c r="F420" s="2" t="s">
        <v>1113</v>
      </c>
      <c r="G420" s="2" t="s">
        <v>36</v>
      </c>
      <c r="H420" s="8" t="s">
        <v>871</v>
      </c>
      <c r="I420" s="2" t="s">
        <v>30</v>
      </c>
      <c r="J420" s="2" t="s">
        <v>31</v>
      </c>
      <c r="K420" s="2">
        <v>78433.0</v>
      </c>
      <c r="L420" s="2">
        <v>204.0</v>
      </c>
      <c r="M420" s="2">
        <v>24067.0</v>
      </c>
      <c r="N420" s="2">
        <v>58308.0</v>
      </c>
      <c r="O420" s="2">
        <v>16.0</v>
      </c>
      <c r="P420" s="3">
        <v>1612.549327</v>
      </c>
      <c r="Q420" s="7" t="str">
        <f>VLOOKUP(A420,'New Data'!A:E,2,FALSE)</f>
        <v>Male</v>
      </c>
      <c r="R420" s="7">
        <f>VLOOKUP(A420,'New Data'!A:E,3,FALSE)</f>
        <v>49</v>
      </c>
      <c r="S420" s="7" t="str">
        <f>VLOOKUP(A420,'New Data'!A:E,4,FALSE)</f>
        <v>Ohio</v>
      </c>
      <c r="T420" s="9">
        <f>VLOOKUP(A420,'New Data'!A:E,5,FALSE)</f>
        <v>45237</v>
      </c>
      <c r="U420" s="10">
        <f t="shared" si="4"/>
        <v>100.7843329</v>
      </c>
      <c r="V420" s="11">
        <f t="shared" si="5"/>
        <v>0.00260094603</v>
      </c>
      <c r="W420" s="12">
        <f t="shared" si="6"/>
        <v>7.904653564</v>
      </c>
      <c r="X420" s="10">
        <f t="shared" si="7"/>
        <v>20.55957731</v>
      </c>
      <c r="Y420" s="11">
        <f t="shared" si="8"/>
        <v>0.07843137255</v>
      </c>
    </row>
    <row r="421">
      <c r="A421" s="7" t="str">
        <f t="shared" si="1"/>
        <v>QTDDO7203O</v>
      </c>
      <c r="B421" s="2" t="s">
        <v>1108</v>
      </c>
      <c r="C421" s="2" t="s">
        <v>1109</v>
      </c>
      <c r="D421" s="7" t="str">
        <f t="shared" si="2"/>
        <v>320x50 </v>
      </c>
      <c r="E421" s="7">
        <f t="shared" si="3"/>
        <v>16000</v>
      </c>
      <c r="F421" s="2" t="s">
        <v>1110</v>
      </c>
      <c r="G421" s="2" t="s">
        <v>36</v>
      </c>
      <c r="H421" s="8" t="s">
        <v>271</v>
      </c>
      <c r="I421" s="2" t="s">
        <v>30</v>
      </c>
      <c r="J421" s="2" t="s">
        <v>31</v>
      </c>
      <c r="K421" s="2">
        <v>304377.0</v>
      </c>
      <c r="L421" s="2">
        <v>801.0</v>
      </c>
      <c r="M421" s="2">
        <v>27519.0</v>
      </c>
      <c r="N421" s="2">
        <v>270098.0</v>
      </c>
      <c r="O421" s="2">
        <v>63.0</v>
      </c>
      <c r="P421" s="3">
        <v>1595.48714</v>
      </c>
      <c r="Q421" s="7" t="str">
        <f>VLOOKUP(A421,'New Data'!A:E,2,FALSE)</f>
        <v>Male</v>
      </c>
      <c r="R421" s="7">
        <f>VLOOKUP(A421,'New Data'!A:E,3,FALSE)</f>
        <v>20</v>
      </c>
      <c r="S421" s="7" t="str">
        <f>VLOOKUP(A421,'New Data'!A:E,4,FALSE)</f>
        <v>Hawaii</v>
      </c>
      <c r="T421" s="9">
        <f>VLOOKUP(A421,'New Data'!A:E,5,FALSE)</f>
        <v>45287</v>
      </c>
      <c r="U421" s="10">
        <f t="shared" si="4"/>
        <v>25.3251927</v>
      </c>
      <c r="V421" s="11">
        <f t="shared" si="5"/>
        <v>0.002631604885</v>
      </c>
      <c r="W421" s="12">
        <f t="shared" si="6"/>
        <v>1.991869089</v>
      </c>
      <c r="X421" s="10">
        <f t="shared" si="7"/>
        <v>5.241812423</v>
      </c>
      <c r="Y421" s="11">
        <f t="shared" si="8"/>
        <v>0.07865168539</v>
      </c>
    </row>
    <row r="422">
      <c r="A422" s="7" t="str">
        <f t="shared" si="1"/>
        <v>EDGHK7447A</v>
      </c>
      <c r="B422" s="2" t="s">
        <v>1105</v>
      </c>
      <c r="C422" s="2" t="s">
        <v>1106</v>
      </c>
      <c r="D422" s="7" t="str">
        <f t="shared" si="2"/>
        <v>300x250 </v>
      </c>
      <c r="E422" s="7">
        <f t="shared" si="3"/>
        <v>75000</v>
      </c>
      <c r="F422" s="2" t="s">
        <v>1107</v>
      </c>
      <c r="G422" s="2" t="s">
        <v>28</v>
      </c>
      <c r="H422" s="8" t="s">
        <v>449</v>
      </c>
      <c r="I422" s="2" t="s">
        <v>30</v>
      </c>
      <c r="J422" s="2" t="s">
        <v>53</v>
      </c>
      <c r="K422" s="2">
        <v>74164.0</v>
      </c>
      <c r="L422" s="2">
        <v>241.0</v>
      </c>
      <c r="M422" s="2">
        <v>25104.0</v>
      </c>
      <c r="N422" s="2">
        <v>61242.0</v>
      </c>
      <c r="O422" s="2">
        <v>19.0</v>
      </c>
      <c r="P422" s="3">
        <v>1902.301443</v>
      </c>
      <c r="Q422" s="7" t="str">
        <f>VLOOKUP(A422,'New Data'!A:E,2,FALSE)</f>
        <v>Male</v>
      </c>
      <c r="R422" s="7">
        <f>VLOOKUP(A422,'New Data'!A:E,3,FALSE)</f>
        <v>40</v>
      </c>
      <c r="S422" s="7" t="str">
        <f>VLOOKUP(A422,'New Data'!A:E,4,FALSE)</f>
        <v>Oregon</v>
      </c>
      <c r="T422" s="9">
        <f>VLOOKUP(A422,'New Data'!A:E,5,FALSE)</f>
        <v>45117</v>
      </c>
      <c r="U422" s="10">
        <f t="shared" si="4"/>
        <v>100.1211286</v>
      </c>
      <c r="V422" s="11">
        <f t="shared" si="5"/>
        <v>0.00324955504</v>
      </c>
      <c r="W422" s="12">
        <f t="shared" si="6"/>
        <v>7.893366983</v>
      </c>
      <c r="X422" s="10">
        <f t="shared" si="7"/>
        <v>25.64993046</v>
      </c>
      <c r="Y422" s="11">
        <f t="shared" si="8"/>
        <v>0.07883817427</v>
      </c>
    </row>
    <row r="423">
      <c r="A423" s="7" t="str">
        <f t="shared" si="1"/>
        <v>ZDTAD6991M</v>
      </c>
      <c r="B423" s="2" t="s">
        <v>1103</v>
      </c>
      <c r="C423" s="2" t="s">
        <v>1104</v>
      </c>
      <c r="D423" s="7" t="str">
        <f t="shared" si="2"/>
        <v>320x50 </v>
      </c>
      <c r="E423" s="7">
        <f t="shared" si="3"/>
        <v>16000</v>
      </c>
      <c r="F423" s="2" t="s">
        <v>357</v>
      </c>
      <c r="G423" s="2" t="s">
        <v>36</v>
      </c>
      <c r="H423" s="8" t="s">
        <v>838</v>
      </c>
      <c r="I423" s="2" t="s">
        <v>234</v>
      </c>
      <c r="J423" s="2" t="s">
        <v>31</v>
      </c>
      <c r="K423" s="2">
        <v>41513.0</v>
      </c>
      <c r="L423" s="2">
        <v>113.0</v>
      </c>
      <c r="M423" s="2">
        <v>20872.0</v>
      </c>
      <c r="N423" s="2">
        <v>39250.0</v>
      </c>
      <c r="O423" s="2">
        <v>9.0</v>
      </c>
      <c r="P423" s="3">
        <v>6789.533401</v>
      </c>
      <c r="Q423" s="7" t="str">
        <f>VLOOKUP(A423,'New Data'!A:E,2,FALSE)</f>
        <v>Female</v>
      </c>
      <c r="R423" s="7">
        <f>VLOOKUP(A423,'New Data'!A:E,3,FALSE)</f>
        <v>43</v>
      </c>
      <c r="S423" s="7" t="str">
        <f>VLOOKUP(A423,'New Data'!A:E,4,FALSE)</f>
        <v>Colorado</v>
      </c>
      <c r="T423" s="9">
        <f>VLOOKUP(A423,'New Data'!A:E,5,FALSE)</f>
        <v>44946</v>
      </c>
      <c r="U423" s="10">
        <f t="shared" si="4"/>
        <v>754.3926001</v>
      </c>
      <c r="V423" s="11">
        <f t="shared" si="5"/>
        <v>0.002722038879</v>
      </c>
      <c r="W423" s="12">
        <f t="shared" si="6"/>
        <v>60.08436638</v>
      </c>
      <c r="X423" s="10">
        <f t="shared" si="7"/>
        <v>163.5519813</v>
      </c>
      <c r="Y423" s="11">
        <f t="shared" si="8"/>
        <v>0.0796460177</v>
      </c>
    </row>
    <row r="424">
      <c r="A424" s="7" t="str">
        <f t="shared" si="1"/>
        <v>XMYUC8028K</v>
      </c>
      <c r="B424" s="2" t="s">
        <v>1092</v>
      </c>
      <c r="C424" s="2" t="s">
        <v>1093</v>
      </c>
      <c r="D424" s="7" t="str">
        <f t="shared" si="2"/>
        <v>300x50 </v>
      </c>
      <c r="E424" s="7">
        <f t="shared" si="3"/>
        <v>15000</v>
      </c>
      <c r="F424" s="2" t="s">
        <v>1094</v>
      </c>
      <c r="G424" s="2" t="s">
        <v>28</v>
      </c>
      <c r="H424" s="8" t="s">
        <v>1095</v>
      </c>
      <c r="I424" s="2" t="s">
        <v>30</v>
      </c>
      <c r="J424" s="2" t="s">
        <v>31</v>
      </c>
      <c r="K424" s="2">
        <v>17382.0</v>
      </c>
      <c r="L424" s="2">
        <v>100.0</v>
      </c>
      <c r="M424" s="2">
        <v>7411.0</v>
      </c>
      <c r="N424" s="2">
        <v>16576.0</v>
      </c>
      <c r="O424" s="2">
        <v>8.0</v>
      </c>
      <c r="P424" s="3">
        <v>5797.219977</v>
      </c>
      <c r="Q424" s="7" t="str">
        <f>VLOOKUP(A424,'New Data'!A:E,2,FALSE)</f>
        <v>Female</v>
      </c>
      <c r="R424" s="7">
        <f>VLOOKUP(A424,'New Data'!A:E,3,FALSE)</f>
        <v>43</v>
      </c>
      <c r="S424" s="7" t="str">
        <f>VLOOKUP(A424,'New Data'!A:E,4,FALSE)</f>
        <v>Pennsylvania</v>
      </c>
      <c r="T424" s="9">
        <f>VLOOKUP(A424,'New Data'!A:E,5,FALSE)</f>
        <v>45493</v>
      </c>
      <c r="U424" s="10">
        <f t="shared" si="4"/>
        <v>724.6524971</v>
      </c>
      <c r="V424" s="11">
        <f t="shared" si="5"/>
        <v>0.005753077897</v>
      </c>
      <c r="W424" s="12">
        <f t="shared" si="6"/>
        <v>57.97219977</v>
      </c>
      <c r="X424" s="10">
        <f t="shared" si="7"/>
        <v>333.5185811</v>
      </c>
      <c r="Y424" s="11">
        <f t="shared" si="8"/>
        <v>0.08</v>
      </c>
    </row>
    <row r="425">
      <c r="A425" s="7" t="str">
        <f t="shared" si="1"/>
        <v>JUAJZ1179L</v>
      </c>
      <c r="B425" s="2" t="s">
        <v>1089</v>
      </c>
      <c r="C425" s="2" t="s">
        <v>1090</v>
      </c>
      <c r="D425" s="7" t="str">
        <f t="shared" si="2"/>
        <v>320x50 </v>
      </c>
      <c r="E425" s="7">
        <f t="shared" si="3"/>
        <v>16000</v>
      </c>
      <c r="F425" s="2" t="s">
        <v>1091</v>
      </c>
      <c r="G425" s="2" t="s">
        <v>66</v>
      </c>
      <c r="H425" s="8" t="s">
        <v>57</v>
      </c>
      <c r="I425" s="2" t="s">
        <v>30</v>
      </c>
      <c r="J425" s="2" t="s">
        <v>31</v>
      </c>
      <c r="K425" s="2">
        <v>11025.0</v>
      </c>
      <c r="L425" s="2">
        <v>50.0</v>
      </c>
      <c r="M425" s="2">
        <v>7974.0</v>
      </c>
      <c r="N425" s="2">
        <v>10311.0</v>
      </c>
      <c r="O425" s="2">
        <v>4.0</v>
      </c>
      <c r="P425" s="3">
        <v>1657.159766</v>
      </c>
      <c r="Q425" s="7" t="str">
        <f>VLOOKUP(A425,'New Data'!A:E,2,FALSE)</f>
        <v>Male</v>
      </c>
      <c r="R425" s="7">
        <f>VLOOKUP(A425,'New Data'!A:E,3,FALSE)</f>
        <v>56</v>
      </c>
      <c r="S425" s="7" t="str">
        <f>VLOOKUP(A425,'New Data'!A:E,4,FALSE)</f>
        <v>Pennsylvania</v>
      </c>
      <c r="T425" s="9">
        <f>VLOOKUP(A425,'New Data'!A:E,5,FALSE)</f>
        <v>45302</v>
      </c>
      <c r="U425" s="10">
        <f t="shared" si="4"/>
        <v>414.2899415</v>
      </c>
      <c r="V425" s="11">
        <f t="shared" si="5"/>
        <v>0.004535147392</v>
      </c>
      <c r="W425" s="12">
        <f t="shared" si="6"/>
        <v>33.14319532</v>
      </c>
      <c r="X425" s="10">
        <f t="shared" si="7"/>
        <v>150.3092758</v>
      </c>
      <c r="Y425" s="11">
        <f t="shared" si="8"/>
        <v>0.08</v>
      </c>
    </row>
    <row r="426">
      <c r="A426" s="7" t="str">
        <f t="shared" si="1"/>
        <v>LYYFK6266Q</v>
      </c>
      <c r="B426" s="2" t="s">
        <v>1096</v>
      </c>
      <c r="C426" s="2" t="s">
        <v>1097</v>
      </c>
      <c r="D426" s="7" t="str">
        <f t="shared" si="2"/>
        <v>320x50 </v>
      </c>
      <c r="E426" s="7">
        <f t="shared" si="3"/>
        <v>16000</v>
      </c>
      <c r="F426" s="2" t="s">
        <v>1098</v>
      </c>
      <c r="G426" s="2" t="s">
        <v>28</v>
      </c>
      <c r="H426" s="8" t="s">
        <v>1099</v>
      </c>
      <c r="I426" s="2" t="s">
        <v>62</v>
      </c>
      <c r="J426" s="2" t="s">
        <v>31</v>
      </c>
      <c r="K426" s="2">
        <v>39881.0</v>
      </c>
      <c r="L426" s="2">
        <v>125.0</v>
      </c>
      <c r="M426" s="2">
        <v>6331.0</v>
      </c>
      <c r="N426" s="2">
        <v>36245.0</v>
      </c>
      <c r="O426" s="2">
        <v>10.0</v>
      </c>
      <c r="P426" s="3">
        <v>7098.889706</v>
      </c>
      <c r="Q426" s="7" t="str">
        <f>VLOOKUP(A426,'New Data'!A:E,2,FALSE)</f>
        <v>Female</v>
      </c>
      <c r="R426" s="7">
        <f>VLOOKUP(A426,'New Data'!A:E,3,FALSE)</f>
        <v>47</v>
      </c>
      <c r="S426" s="7" t="str">
        <f>VLOOKUP(A426,'New Data'!A:E,4,FALSE)</f>
        <v>Rhode Island</v>
      </c>
      <c r="T426" s="9">
        <f>VLOOKUP(A426,'New Data'!A:E,5,FALSE)</f>
        <v>44928</v>
      </c>
      <c r="U426" s="10">
        <f t="shared" si="4"/>
        <v>709.8889706</v>
      </c>
      <c r="V426" s="11">
        <f t="shared" si="5"/>
        <v>0.003134324616</v>
      </c>
      <c r="W426" s="12">
        <f t="shared" si="6"/>
        <v>56.79111765</v>
      </c>
      <c r="X426" s="10">
        <f t="shared" si="7"/>
        <v>178.001798</v>
      </c>
      <c r="Y426" s="11">
        <f t="shared" si="8"/>
        <v>0.08</v>
      </c>
    </row>
    <row r="427">
      <c r="A427" s="7" t="str">
        <f t="shared" si="1"/>
        <v>QGJUN3539N</v>
      </c>
      <c r="B427" s="2" t="s">
        <v>1100</v>
      </c>
      <c r="C427" s="2" t="s">
        <v>1101</v>
      </c>
      <c r="D427" s="7" t="str">
        <f t="shared" si="2"/>
        <v>300x50 </v>
      </c>
      <c r="E427" s="7">
        <f t="shared" si="3"/>
        <v>15000</v>
      </c>
      <c r="F427" s="2" t="s">
        <v>1102</v>
      </c>
      <c r="G427" s="2" t="s">
        <v>36</v>
      </c>
      <c r="H427" s="8" t="s">
        <v>583</v>
      </c>
      <c r="I427" s="2" t="s">
        <v>30</v>
      </c>
      <c r="J427" s="2" t="s">
        <v>31</v>
      </c>
      <c r="K427" s="2">
        <v>9178.0</v>
      </c>
      <c r="L427" s="2">
        <v>25.0</v>
      </c>
      <c r="M427" s="2">
        <v>4644.0</v>
      </c>
      <c r="N427" s="2">
        <v>8462.0</v>
      </c>
      <c r="O427" s="2">
        <v>2.0</v>
      </c>
      <c r="P427" s="3">
        <v>1503.205183</v>
      </c>
      <c r="Q427" s="7" t="str">
        <f>VLOOKUP(A427,'New Data'!A:E,2,FALSE)</f>
        <v>Male</v>
      </c>
      <c r="R427" s="7">
        <f>VLOOKUP(A427,'New Data'!A:E,3,FALSE)</f>
        <v>58</v>
      </c>
      <c r="S427" s="7" t="str">
        <f>VLOOKUP(A427,'New Data'!A:E,4,FALSE)</f>
        <v>Washington</v>
      </c>
      <c r="T427" s="9">
        <f>VLOOKUP(A427,'New Data'!A:E,5,FALSE)</f>
        <v>45281</v>
      </c>
      <c r="U427" s="10">
        <f t="shared" si="4"/>
        <v>751.6025915</v>
      </c>
      <c r="V427" s="11">
        <f t="shared" si="5"/>
        <v>0.00272390499</v>
      </c>
      <c r="W427" s="12">
        <f t="shared" si="6"/>
        <v>60.12820732</v>
      </c>
      <c r="X427" s="10">
        <f t="shared" si="7"/>
        <v>163.783524</v>
      </c>
      <c r="Y427" s="11">
        <f t="shared" si="8"/>
        <v>0.08</v>
      </c>
    </row>
    <row r="428">
      <c r="A428" s="7" t="str">
        <f t="shared" si="1"/>
        <v>MBYFR7830Z</v>
      </c>
      <c r="B428" s="2" t="s">
        <v>1085</v>
      </c>
      <c r="C428" s="2" t="s">
        <v>1086</v>
      </c>
      <c r="D428" s="7" t="str">
        <f t="shared" si="2"/>
        <v>300x250 </v>
      </c>
      <c r="E428" s="7">
        <f t="shared" si="3"/>
        <v>75000</v>
      </c>
      <c r="F428" s="2" t="s">
        <v>1087</v>
      </c>
      <c r="G428" s="2" t="s">
        <v>66</v>
      </c>
      <c r="H428" s="8" t="s">
        <v>1088</v>
      </c>
      <c r="I428" s="2" t="s">
        <v>71</v>
      </c>
      <c r="J428" s="2" t="s">
        <v>43</v>
      </c>
      <c r="K428" s="2">
        <v>39314.0</v>
      </c>
      <c r="L428" s="2">
        <v>100.0</v>
      </c>
      <c r="M428" s="2">
        <v>27671.0</v>
      </c>
      <c r="N428" s="2">
        <v>35488.0</v>
      </c>
      <c r="O428" s="2">
        <v>8.0</v>
      </c>
      <c r="P428" s="3">
        <v>5530.800458</v>
      </c>
      <c r="Q428" s="7" t="str">
        <f>VLOOKUP(A428,'New Data'!A:E,2,FALSE)</f>
        <v>Female</v>
      </c>
      <c r="R428" s="7">
        <f>VLOOKUP(A428,'New Data'!A:E,3,FALSE)</f>
        <v>51</v>
      </c>
      <c r="S428" s="7" t="str">
        <f>VLOOKUP(A428,'New Data'!A:E,4,FALSE)</f>
        <v>Nevada</v>
      </c>
      <c r="T428" s="9">
        <f>VLOOKUP(A428,'New Data'!A:E,5,FALSE)</f>
        <v>45236</v>
      </c>
      <c r="U428" s="10">
        <f t="shared" si="4"/>
        <v>691.3500573</v>
      </c>
      <c r="V428" s="11">
        <f t="shared" si="5"/>
        <v>0.002543623137</v>
      </c>
      <c r="W428" s="12">
        <f t="shared" si="6"/>
        <v>55.30800458</v>
      </c>
      <c r="X428" s="10">
        <f t="shared" si="7"/>
        <v>140.6827201</v>
      </c>
      <c r="Y428" s="11">
        <f t="shared" si="8"/>
        <v>0.08</v>
      </c>
    </row>
    <row r="429">
      <c r="A429" s="7" t="str">
        <f t="shared" si="1"/>
        <v>UUBIN9425T</v>
      </c>
      <c r="B429" s="2" t="s">
        <v>1082</v>
      </c>
      <c r="C429" s="2" t="s">
        <v>1083</v>
      </c>
      <c r="D429" s="7" t="str">
        <f t="shared" si="2"/>
        <v>320x50 </v>
      </c>
      <c r="E429" s="7">
        <f t="shared" si="3"/>
        <v>16000</v>
      </c>
      <c r="F429" s="2" t="s">
        <v>1084</v>
      </c>
      <c r="G429" s="2" t="s">
        <v>36</v>
      </c>
      <c r="H429" s="8" t="s">
        <v>151</v>
      </c>
      <c r="I429" s="2" t="s">
        <v>30</v>
      </c>
      <c r="J429" s="2" t="s">
        <v>31</v>
      </c>
      <c r="K429" s="2">
        <v>43117.0</v>
      </c>
      <c r="L429" s="2">
        <v>100.0</v>
      </c>
      <c r="M429" s="2">
        <v>6478.0</v>
      </c>
      <c r="N429" s="2">
        <v>27405.0</v>
      </c>
      <c r="O429" s="2">
        <v>8.0</v>
      </c>
      <c r="P429" s="3">
        <v>4250.430439</v>
      </c>
      <c r="Q429" s="7" t="str">
        <f>VLOOKUP(A429,'New Data'!A:E,2,FALSE)</f>
        <v>Male</v>
      </c>
      <c r="R429" s="7">
        <f>VLOOKUP(A429,'New Data'!A:E,3,FALSE)</f>
        <v>26</v>
      </c>
      <c r="S429" s="7" t="str">
        <f>VLOOKUP(A429,'New Data'!A:E,4,FALSE)</f>
        <v>Louisiana</v>
      </c>
      <c r="T429" s="9">
        <f>VLOOKUP(A429,'New Data'!A:E,5,FALSE)</f>
        <v>45422</v>
      </c>
      <c r="U429" s="10">
        <f t="shared" si="4"/>
        <v>531.3038049</v>
      </c>
      <c r="V429" s="11">
        <f t="shared" si="5"/>
        <v>0.002319270821</v>
      </c>
      <c r="W429" s="12">
        <f t="shared" si="6"/>
        <v>42.50430439</v>
      </c>
      <c r="X429" s="10">
        <f t="shared" si="7"/>
        <v>98.57899295</v>
      </c>
      <c r="Y429" s="11">
        <f t="shared" si="8"/>
        <v>0.08</v>
      </c>
    </row>
    <row r="430">
      <c r="A430" s="7" t="str">
        <f t="shared" si="1"/>
        <v>XNMNN2508C</v>
      </c>
      <c r="B430" s="2" t="s">
        <v>1077</v>
      </c>
      <c r="C430" s="2" t="s">
        <v>1078</v>
      </c>
      <c r="D430" s="7" t="str">
        <f t="shared" si="2"/>
        <v>300x250 </v>
      </c>
      <c r="E430" s="7">
        <f t="shared" si="3"/>
        <v>75000</v>
      </c>
      <c r="F430" s="2" t="s">
        <v>857</v>
      </c>
      <c r="G430" s="2" t="s">
        <v>66</v>
      </c>
      <c r="H430" s="8" t="s">
        <v>114</v>
      </c>
      <c r="I430" s="2" t="s">
        <v>48</v>
      </c>
      <c r="J430" s="2" t="s">
        <v>43</v>
      </c>
      <c r="K430" s="2">
        <v>10815.0</v>
      </c>
      <c r="L430" s="2">
        <v>25.0</v>
      </c>
      <c r="M430" s="2">
        <v>4321.0</v>
      </c>
      <c r="N430" s="2">
        <v>9646.0</v>
      </c>
      <c r="O430" s="2">
        <v>2.0</v>
      </c>
      <c r="P430" s="3">
        <v>4921.594843</v>
      </c>
      <c r="Q430" s="7" t="str">
        <f>VLOOKUP(A430,'New Data'!A:E,2,FALSE)</f>
        <v>Female</v>
      </c>
      <c r="R430" s="7">
        <f>VLOOKUP(A430,'New Data'!A:E,3,FALSE)</f>
        <v>43</v>
      </c>
      <c r="S430" s="7" t="str">
        <f>VLOOKUP(A430,'New Data'!A:E,4,FALSE)</f>
        <v>Colorado</v>
      </c>
      <c r="T430" s="9">
        <f>VLOOKUP(A430,'New Data'!A:E,5,FALSE)</f>
        <v>45405</v>
      </c>
      <c r="U430" s="10">
        <f t="shared" si="4"/>
        <v>2460.797422</v>
      </c>
      <c r="V430" s="11">
        <f t="shared" si="5"/>
        <v>0.002311604253</v>
      </c>
      <c r="W430" s="12">
        <f t="shared" si="6"/>
        <v>196.8637937</v>
      </c>
      <c r="X430" s="10">
        <f t="shared" si="7"/>
        <v>455.0711829</v>
      </c>
      <c r="Y430" s="11">
        <f t="shared" si="8"/>
        <v>0.08</v>
      </c>
    </row>
    <row r="431">
      <c r="A431" s="7" t="str">
        <f t="shared" si="1"/>
        <v>ZYYBI7750V</v>
      </c>
      <c r="B431" s="2" t="s">
        <v>1079</v>
      </c>
      <c r="C431" s="2" t="s">
        <v>1080</v>
      </c>
      <c r="D431" s="7" t="str">
        <f t="shared" si="2"/>
        <v>300x250 </v>
      </c>
      <c r="E431" s="7">
        <f t="shared" si="3"/>
        <v>75000</v>
      </c>
      <c r="F431" s="2" t="s">
        <v>1081</v>
      </c>
      <c r="G431" s="2" t="s">
        <v>28</v>
      </c>
      <c r="H431" s="8" t="s">
        <v>782</v>
      </c>
      <c r="I431" s="2" t="s">
        <v>30</v>
      </c>
      <c r="J431" s="2" t="s">
        <v>53</v>
      </c>
      <c r="K431" s="2">
        <v>76439.0</v>
      </c>
      <c r="L431" s="2">
        <v>100.0</v>
      </c>
      <c r="M431" s="2">
        <v>58269.0</v>
      </c>
      <c r="N431" s="2">
        <v>66924.0</v>
      </c>
      <c r="O431" s="2">
        <v>8.0</v>
      </c>
      <c r="P431" s="3">
        <v>1524.810224</v>
      </c>
      <c r="Q431" s="7" t="str">
        <f>VLOOKUP(A431,'New Data'!A:E,2,FALSE)</f>
        <v>Female</v>
      </c>
      <c r="R431" s="7">
        <f>VLOOKUP(A431,'New Data'!A:E,3,FALSE)</f>
        <v>23</v>
      </c>
      <c r="S431" s="7" t="str">
        <f>VLOOKUP(A431,'New Data'!A:E,4,FALSE)</f>
        <v>Delaware</v>
      </c>
      <c r="T431" s="9">
        <f>VLOOKUP(A431,'New Data'!A:E,5,FALSE)</f>
        <v>45435</v>
      </c>
      <c r="U431" s="10">
        <f t="shared" si="4"/>
        <v>190.601278</v>
      </c>
      <c r="V431" s="11">
        <f t="shared" si="5"/>
        <v>0.001308232708</v>
      </c>
      <c r="W431" s="12">
        <f t="shared" si="6"/>
        <v>15.24810224</v>
      </c>
      <c r="X431" s="10">
        <f t="shared" si="7"/>
        <v>19.94806609</v>
      </c>
      <c r="Y431" s="11">
        <f t="shared" si="8"/>
        <v>0.08</v>
      </c>
    </row>
    <row r="432">
      <c r="A432" s="7" t="str">
        <f t="shared" si="1"/>
        <v>IBXAA5591O</v>
      </c>
      <c r="B432" s="2" t="s">
        <v>1074</v>
      </c>
      <c r="C432" s="2" t="s">
        <v>1075</v>
      </c>
      <c r="D432" s="7" t="str">
        <f t="shared" si="2"/>
        <v>300x250 </v>
      </c>
      <c r="E432" s="7">
        <f t="shared" si="3"/>
        <v>75000</v>
      </c>
      <c r="F432" s="2" t="s">
        <v>1076</v>
      </c>
      <c r="G432" s="2" t="s">
        <v>28</v>
      </c>
      <c r="H432" s="8" t="s">
        <v>93</v>
      </c>
      <c r="I432" s="2" t="s">
        <v>30</v>
      </c>
      <c r="J432" s="2" t="s">
        <v>53</v>
      </c>
      <c r="K432" s="2">
        <v>127090.0</v>
      </c>
      <c r="L432" s="2">
        <v>299.0</v>
      </c>
      <c r="M432" s="2">
        <v>30178.0</v>
      </c>
      <c r="N432" s="2">
        <v>113438.0</v>
      </c>
      <c r="O432" s="2">
        <v>24.0</v>
      </c>
      <c r="P432" s="3">
        <v>5808.911254</v>
      </c>
      <c r="Q432" s="7" t="str">
        <f>VLOOKUP(A432,'New Data'!A:E,2,FALSE)</f>
        <v>Male</v>
      </c>
      <c r="R432" s="7">
        <f>VLOOKUP(A432,'New Data'!A:E,3,FALSE)</f>
        <v>25</v>
      </c>
      <c r="S432" s="7" t="str">
        <f>VLOOKUP(A432,'New Data'!A:E,4,FALSE)</f>
        <v>Missouri</v>
      </c>
      <c r="T432" s="9">
        <f>VLOOKUP(A432,'New Data'!A:E,5,FALSE)</f>
        <v>45406</v>
      </c>
      <c r="U432" s="10">
        <f t="shared" si="4"/>
        <v>242.0379689</v>
      </c>
      <c r="V432" s="11">
        <f t="shared" si="5"/>
        <v>0.002352663467</v>
      </c>
      <c r="W432" s="12">
        <f t="shared" si="6"/>
        <v>19.42779684</v>
      </c>
      <c r="X432" s="10">
        <f t="shared" si="7"/>
        <v>45.70706786</v>
      </c>
      <c r="Y432" s="11">
        <f t="shared" si="8"/>
        <v>0.08026755853</v>
      </c>
    </row>
    <row r="433">
      <c r="A433" s="7" t="str">
        <f t="shared" si="1"/>
        <v>AJMBY2346O</v>
      </c>
      <c r="B433" s="2" t="s">
        <v>1070</v>
      </c>
      <c r="C433" s="2" t="s">
        <v>1071</v>
      </c>
      <c r="D433" s="7" t="str">
        <f t="shared" si="2"/>
        <v>320x50 </v>
      </c>
      <c r="E433" s="7">
        <f t="shared" si="3"/>
        <v>16000</v>
      </c>
      <c r="F433" s="2" t="s">
        <v>963</v>
      </c>
      <c r="G433" s="2" t="s">
        <v>41</v>
      </c>
      <c r="H433" s="8" t="s">
        <v>426</v>
      </c>
      <c r="I433" s="2" t="s">
        <v>48</v>
      </c>
      <c r="J433" s="2" t="s">
        <v>31</v>
      </c>
      <c r="K433" s="2">
        <v>12510.0</v>
      </c>
      <c r="L433" s="2">
        <v>74.0</v>
      </c>
      <c r="M433" s="2">
        <v>4391.0</v>
      </c>
      <c r="N433" s="2">
        <v>9098.0</v>
      </c>
      <c r="O433" s="2">
        <v>6.0</v>
      </c>
      <c r="P433" s="3">
        <v>1524.470523</v>
      </c>
      <c r="Q433" s="7" t="str">
        <f>VLOOKUP(A433,'New Data'!A:E,2,FALSE)</f>
        <v>Female</v>
      </c>
      <c r="R433" s="7">
        <f>VLOOKUP(A433,'New Data'!A:E,3,FALSE)</f>
        <v>27</v>
      </c>
      <c r="S433" s="7" t="str">
        <f>VLOOKUP(A433,'New Data'!A:E,4,FALSE)</f>
        <v>Nevada</v>
      </c>
      <c r="T433" s="9">
        <f>VLOOKUP(A433,'New Data'!A:E,5,FALSE)</f>
        <v>45101</v>
      </c>
      <c r="U433" s="10">
        <f t="shared" si="4"/>
        <v>254.0784205</v>
      </c>
      <c r="V433" s="11">
        <f t="shared" si="5"/>
        <v>0.005915267786</v>
      </c>
      <c r="W433" s="12">
        <f t="shared" si="6"/>
        <v>20.60095301</v>
      </c>
      <c r="X433" s="10">
        <f t="shared" si="7"/>
        <v>121.8601537</v>
      </c>
      <c r="Y433" s="11">
        <f t="shared" si="8"/>
        <v>0.08108108108</v>
      </c>
    </row>
    <row r="434">
      <c r="A434" s="7" t="str">
        <f t="shared" si="1"/>
        <v>RHAIL7304A</v>
      </c>
      <c r="B434" s="2" t="s">
        <v>1067</v>
      </c>
      <c r="C434" s="2" t="s">
        <v>1068</v>
      </c>
      <c r="D434" s="7" t="str">
        <f t="shared" si="2"/>
        <v>300x250 </v>
      </c>
      <c r="E434" s="7">
        <f t="shared" si="3"/>
        <v>75000</v>
      </c>
      <c r="F434" s="2" t="s">
        <v>1069</v>
      </c>
      <c r="G434" s="2" t="s">
        <v>41</v>
      </c>
      <c r="H434" s="8" t="s">
        <v>871</v>
      </c>
      <c r="I434" s="2" t="s">
        <v>30</v>
      </c>
      <c r="J434" s="2" t="s">
        <v>43</v>
      </c>
      <c r="K434" s="2">
        <v>29856.0</v>
      </c>
      <c r="L434" s="2">
        <v>111.0</v>
      </c>
      <c r="M434" s="2">
        <v>7664.0</v>
      </c>
      <c r="N434" s="2">
        <v>21698.0</v>
      </c>
      <c r="O434" s="2">
        <v>9.0</v>
      </c>
      <c r="P434" s="3">
        <v>4851.394446</v>
      </c>
      <c r="Q434" s="7" t="str">
        <f>VLOOKUP(A434,'New Data'!A:E,2,FALSE)</f>
        <v>Female</v>
      </c>
      <c r="R434" s="7">
        <f>VLOOKUP(A434,'New Data'!A:E,3,FALSE)</f>
        <v>54</v>
      </c>
      <c r="S434" s="7" t="str">
        <f>VLOOKUP(A434,'New Data'!A:E,4,FALSE)</f>
        <v>Michigan</v>
      </c>
      <c r="T434" s="9">
        <f>VLOOKUP(A434,'New Data'!A:E,5,FALSE)</f>
        <v>45258</v>
      </c>
      <c r="U434" s="10">
        <f t="shared" si="4"/>
        <v>539.0438273</v>
      </c>
      <c r="V434" s="11">
        <f t="shared" si="5"/>
        <v>0.003717845659</v>
      </c>
      <c r="W434" s="12">
        <f t="shared" si="6"/>
        <v>43.70625627</v>
      </c>
      <c r="X434" s="10">
        <f t="shared" si="7"/>
        <v>162.4931152</v>
      </c>
      <c r="Y434" s="11">
        <f t="shared" si="8"/>
        <v>0.08108108108</v>
      </c>
    </row>
    <row r="435">
      <c r="A435" s="7" t="str">
        <f t="shared" si="1"/>
        <v>DXADI4176M</v>
      </c>
      <c r="B435" s="2" t="s">
        <v>1072</v>
      </c>
      <c r="C435" s="2" t="s">
        <v>1073</v>
      </c>
      <c r="D435" s="7" t="str">
        <f t="shared" si="2"/>
        <v>300x250 </v>
      </c>
      <c r="E435" s="7">
        <f t="shared" si="3"/>
        <v>75000</v>
      </c>
      <c r="F435" s="2" t="s">
        <v>501</v>
      </c>
      <c r="G435" s="2" t="s">
        <v>36</v>
      </c>
      <c r="H435" s="8" t="s">
        <v>114</v>
      </c>
      <c r="I435" s="2" t="s">
        <v>48</v>
      </c>
      <c r="J435" s="2" t="s">
        <v>31</v>
      </c>
      <c r="K435" s="2">
        <v>30714.0</v>
      </c>
      <c r="L435" s="2">
        <v>111.0</v>
      </c>
      <c r="M435" s="2">
        <v>12531.0</v>
      </c>
      <c r="N435" s="2">
        <v>28461.0</v>
      </c>
      <c r="O435" s="2">
        <v>9.0</v>
      </c>
      <c r="P435" s="3">
        <v>1503.484311</v>
      </c>
      <c r="Q435" s="7" t="str">
        <f>VLOOKUP(A435,'New Data'!A:E,2,FALSE)</f>
        <v>Female</v>
      </c>
      <c r="R435" s="7">
        <f>VLOOKUP(A435,'New Data'!A:E,3,FALSE)</f>
        <v>18</v>
      </c>
      <c r="S435" s="7" t="str">
        <f>VLOOKUP(A435,'New Data'!A:E,4,FALSE)</f>
        <v>Utah</v>
      </c>
      <c r="T435" s="9">
        <f>VLOOKUP(A435,'New Data'!A:E,5,FALSE)</f>
        <v>45303</v>
      </c>
      <c r="U435" s="10">
        <f t="shared" si="4"/>
        <v>167.0538123</v>
      </c>
      <c r="V435" s="11">
        <f t="shared" si="5"/>
        <v>0.003613987107</v>
      </c>
      <c r="W435" s="12">
        <f t="shared" si="6"/>
        <v>13.5449037</v>
      </c>
      <c r="X435" s="10">
        <f t="shared" si="7"/>
        <v>48.95110735</v>
      </c>
      <c r="Y435" s="11">
        <f t="shared" si="8"/>
        <v>0.08108108108</v>
      </c>
    </row>
    <row r="436">
      <c r="A436" s="7" t="str">
        <f t="shared" si="1"/>
        <v>XULRY0614D</v>
      </c>
      <c r="B436" s="2" t="s">
        <v>1063</v>
      </c>
      <c r="C436" s="2" t="s">
        <v>1064</v>
      </c>
      <c r="D436" s="7" t="str">
        <f t="shared" si="2"/>
        <v>300x50 </v>
      </c>
      <c r="E436" s="7">
        <f t="shared" si="3"/>
        <v>15000</v>
      </c>
      <c r="F436" s="2" t="s">
        <v>1065</v>
      </c>
      <c r="G436" s="2" t="s">
        <v>36</v>
      </c>
      <c r="H436" s="8" t="s">
        <v>1066</v>
      </c>
      <c r="I436" s="2" t="s">
        <v>62</v>
      </c>
      <c r="J436" s="2" t="s">
        <v>31</v>
      </c>
      <c r="K436" s="2">
        <v>15475.0</v>
      </c>
      <c r="L436" s="2">
        <v>110.0</v>
      </c>
      <c r="M436" s="2">
        <v>6019.0</v>
      </c>
      <c r="N436" s="2">
        <v>10952.0</v>
      </c>
      <c r="O436" s="2">
        <v>9.0</v>
      </c>
      <c r="P436" s="3">
        <v>4156.713383</v>
      </c>
      <c r="Q436" s="7" t="str">
        <f>VLOOKUP(A436,'New Data'!A:E,2,FALSE)</f>
        <v>Male</v>
      </c>
      <c r="R436" s="7">
        <f>VLOOKUP(A436,'New Data'!A:E,3,FALSE)</f>
        <v>22</v>
      </c>
      <c r="S436" s="7" t="str">
        <f>VLOOKUP(A436,'New Data'!A:E,4,FALSE)</f>
        <v>New Mexico</v>
      </c>
      <c r="T436" s="9">
        <f>VLOOKUP(A436,'New Data'!A:E,5,FALSE)</f>
        <v>45118</v>
      </c>
      <c r="U436" s="10">
        <f t="shared" si="4"/>
        <v>461.8570426</v>
      </c>
      <c r="V436" s="11">
        <f t="shared" si="5"/>
        <v>0.007108239095</v>
      </c>
      <c r="W436" s="12">
        <f t="shared" si="6"/>
        <v>37.78830348</v>
      </c>
      <c r="X436" s="10">
        <f t="shared" si="7"/>
        <v>268.6082962</v>
      </c>
      <c r="Y436" s="11">
        <f t="shared" si="8"/>
        <v>0.08181818182</v>
      </c>
    </row>
    <row r="437">
      <c r="A437" s="7" t="str">
        <f t="shared" si="1"/>
        <v>YXUGJ2459B</v>
      </c>
      <c r="B437" s="2" t="s">
        <v>1061</v>
      </c>
      <c r="C437" s="2" t="s">
        <v>1062</v>
      </c>
      <c r="D437" s="7" t="str">
        <f t="shared" si="2"/>
        <v>300x250 </v>
      </c>
      <c r="E437" s="7">
        <f t="shared" si="3"/>
        <v>75000</v>
      </c>
      <c r="F437" s="2" t="s">
        <v>418</v>
      </c>
      <c r="G437" s="2" t="s">
        <v>41</v>
      </c>
      <c r="H437" s="8" t="s">
        <v>114</v>
      </c>
      <c r="I437" s="2" t="s">
        <v>30</v>
      </c>
      <c r="J437" s="2" t="s">
        <v>43</v>
      </c>
      <c r="K437" s="2">
        <v>48892.0</v>
      </c>
      <c r="L437" s="2">
        <v>110.0</v>
      </c>
      <c r="M437" s="2">
        <v>32060.0</v>
      </c>
      <c r="N437" s="2">
        <v>45251.0</v>
      </c>
      <c r="O437" s="2">
        <v>9.0</v>
      </c>
      <c r="P437" s="3">
        <v>1978.609661</v>
      </c>
      <c r="Q437" s="7" t="str">
        <f>VLOOKUP(A437,'New Data'!A:E,2,FALSE)</f>
        <v>Male</v>
      </c>
      <c r="R437" s="7">
        <f>VLOOKUP(A437,'New Data'!A:E,3,FALSE)</f>
        <v>38</v>
      </c>
      <c r="S437" s="7" t="str">
        <f>VLOOKUP(A437,'New Data'!A:E,4,FALSE)</f>
        <v>Missouri</v>
      </c>
      <c r="T437" s="9">
        <f>VLOOKUP(A437,'New Data'!A:E,5,FALSE)</f>
        <v>45173</v>
      </c>
      <c r="U437" s="10">
        <f t="shared" si="4"/>
        <v>219.8455179</v>
      </c>
      <c r="V437" s="11">
        <f t="shared" si="5"/>
        <v>0.002249856827</v>
      </c>
      <c r="W437" s="12">
        <f t="shared" si="6"/>
        <v>17.98736055</v>
      </c>
      <c r="X437" s="10">
        <f t="shared" si="7"/>
        <v>40.46898595</v>
      </c>
      <c r="Y437" s="11">
        <f t="shared" si="8"/>
        <v>0.08181818182</v>
      </c>
    </row>
    <row r="438">
      <c r="A438" s="7" t="str">
        <f t="shared" si="1"/>
        <v>ZQQVT1648U</v>
      </c>
      <c r="B438" s="2" t="s">
        <v>1058</v>
      </c>
      <c r="C438" s="2" t="s">
        <v>1059</v>
      </c>
      <c r="D438" s="7" t="str">
        <f t="shared" si="2"/>
        <v>320x50 </v>
      </c>
      <c r="E438" s="7">
        <f t="shared" si="3"/>
        <v>16000</v>
      </c>
      <c r="F438" s="2" t="s">
        <v>1060</v>
      </c>
      <c r="G438" s="2" t="s">
        <v>28</v>
      </c>
      <c r="H438" s="8" t="s">
        <v>165</v>
      </c>
      <c r="I438" s="2" t="s">
        <v>30</v>
      </c>
      <c r="J438" s="2" t="s">
        <v>31</v>
      </c>
      <c r="K438" s="2">
        <v>70134.0</v>
      </c>
      <c r="L438" s="2">
        <v>169.0</v>
      </c>
      <c r="M438" s="2">
        <v>48862.0</v>
      </c>
      <c r="N438" s="2">
        <v>66739.0</v>
      </c>
      <c r="O438" s="2">
        <v>14.0</v>
      </c>
      <c r="P438" s="3">
        <v>2514.868116</v>
      </c>
      <c r="Q438" s="7" t="str">
        <f>VLOOKUP(A438,'New Data'!A:E,2,FALSE)</f>
        <v>Female</v>
      </c>
      <c r="R438" s="7">
        <f>VLOOKUP(A438,'New Data'!A:E,3,FALSE)</f>
        <v>41</v>
      </c>
      <c r="S438" s="7" t="str">
        <f>VLOOKUP(A438,'New Data'!A:E,4,FALSE)</f>
        <v>Montana</v>
      </c>
      <c r="T438" s="9">
        <f>VLOOKUP(A438,'New Data'!A:E,5,FALSE)</f>
        <v>45507</v>
      </c>
      <c r="U438" s="10">
        <f t="shared" si="4"/>
        <v>179.6334369</v>
      </c>
      <c r="V438" s="11">
        <f t="shared" si="5"/>
        <v>0.002409672912</v>
      </c>
      <c r="W438" s="12">
        <f t="shared" si="6"/>
        <v>14.88087643</v>
      </c>
      <c r="X438" s="10">
        <f t="shared" si="7"/>
        <v>35.85804483</v>
      </c>
      <c r="Y438" s="11">
        <f t="shared" si="8"/>
        <v>0.08284023669</v>
      </c>
    </row>
    <row r="439">
      <c r="A439" s="7" t="str">
        <f t="shared" si="1"/>
        <v>KVFZR5846U</v>
      </c>
      <c r="B439" s="2" t="s">
        <v>1043</v>
      </c>
      <c r="C439" s="2" t="s">
        <v>1044</v>
      </c>
      <c r="D439" s="7" t="str">
        <f t="shared" si="2"/>
        <v>300x250 </v>
      </c>
      <c r="E439" s="7">
        <f t="shared" si="3"/>
        <v>75000</v>
      </c>
      <c r="F439" s="2" t="s">
        <v>1045</v>
      </c>
      <c r="G439" s="2" t="s">
        <v>66</v>
      </c>
      <c r="H439" s="8" t="s">
        <v>1046</v>
      </c>
      <c r="I439" s="2" t="s">
        <v>30</v>
      </c>
      <c r="J439" s="2" t="s">
        <v>31</v>
      </c>
      <c r="K439" s="2">
        <v>11672.0</v>
      </c>
      <c r="L439" s="2">
        <v>84.0</v>
      </c>
      <c r="M439" s="2">
        <v>7619.0</v>
      </c>
      <c r="N439" s="2">
        <v>9999.0</v>
      </c>
      <c r="O439" s="2">
        <v>7.0</v>
      </c>
      <c r="P439" s="3">
        <v>5284.27704</v>
      </c>
      <c r="Q439" s="7" t="str">
        <f>VLOOKUP(A439,'New Data'!A:E,2,FALSE)</f>
        <v>Female</v>
      </c>
      <c r="R439" s="7">
        <f>VLOOKUP(A439,'New Data'!A:E,3,FALSE)</f>
        <v>31</v>
      </c>
      <c r="S439" s="7" t="str">
        <f>VLOOKUP(A439,'New Data'!A:E,4,FALSE)</f>
        <v>Idaho</v>
      </c>
      <c r="T439" s="9">
        <f>VLOOKUP(A439,'New Data'!A:E,5,FALSE)</f>
        <v>45475</v>
      </c>
      <c r="U439" s="10">
        <f t="shared" si="4"/>
        <v>754.89672</v>
      </c>
      <c r="V439" s="11">
        <f t="shared" si="5"/>
        <v>0.007196710075</v>
      </c>
      <c r="W439" s="12">
        <f t="shared" si="6"/>
        <v>62.90806</v>
      </c>
      <c r="X439" s="10">
        <f t="shared" si="7"/>
        <v>452.7310692</v>
      </c>
      <c r="Y439" s="11">
        <f t="shared" si="8"/>
        <v>0.08333333333</v>
      </c>
    </row>
    <row r="440">
      <c r="A440" s="7" t="str">
        <f t="shared" si="1"/>
        <v>UGRIS7899B</v>
      </c>
      <c r="B440" s="2" t="s">
        <v>1040</v>
      </c>
      <c r="C440" s="2" t="s">
        <v>1041</v>
      </c>
      <c r="D440" s="7" t="str">
        <f t="shared" si="2"/>
        <v>300x250 </v>
      </c>
      <c r="E440" s="7">
        <f t="shared" si="3"/>
        <v>75000</v>
      </c>
      <c r="F440" s="2" t="s">
        <v>1042</v>
      </c>
      <c r="G440" s="2" t="s">
        <v>41</v>
      </c>
      <c r="H440" s="8" t="s">
        <v>387</v>
      </c>
      <c r="I440" s="2" t="s">
        <v>48</v>
      </c>
      <c r="J440" s="2" t="s">
        <v>31</v>
      </c>
      <c r="K440" s="2">
        <v>12974.0</v>
      </c>
      <c r="L440" s="2">
        <v>84.0</v>
      </c>
      <c r="M440" s="2">
        <v>7521.0</v>
      </c>
      <c r="N440" s="2">
        <v>10959.0</v>
      </c>
      <c r="O440" s="2">
        <v>7.0</v>
      </c>
      <c r="P440" s="3">
        <v>6301.868847</v>
      </c>
      <c r="Q440" s="7" t="str">
        <f>VLOOKUP(A440,'New Data'!A:E,2,FALSE)</f>
        <v>Male</v>
      </c>
      <c r="R440" s="7">
        <f>VLOOKUP(A440,'New Data'!A:E,3,FALSE)</f>
        <v>43</v>
      </c>
      <c r="S440" s="7" t="str">
        <f>VLOOKUP(A440,'New Data'!A:E,4,FALSE)</f>
        <v>Alaska</v>
      </c>
      <c r="T440" s="9">
        <f>VLOOKUP(A440,'New Data'!A:E,5,FALSE)</f>
        <v>45219</v>
      </c>
      <c r="U440" s="10">
        <f t="shared" si="4"/>
        <v>900.2669781</v>
      </c>
      <c r="V440" s="11">
        <f t="shared" si="5"/>
        <v>0.006474487436</v>
      </c>
      <c r="W440" s="12">
        <f t="shared" si="6"/>
        <v>75.02224818</v>
      </c>
      <c r="X440" s="10">
        <f t="shared" si="7"/>
        <v>485.7306033</v>
      </c>
      <c r="Y440" s="11">
        <f t="shared" si="8"/>
        <v>0.08333333333</v>
      </c>
    </row>
    <row r="441">
      <c r="A441" s="7" t="str">
        <f t="shared" si="1"/>
        <v>JLMBA1714K</v>
      </c>
      <c r="B441" s="2" t="s">
        <v>1054</v>
      </c>
      <c r="C441" s="2" t="s">
        <v>1055</v>
      </c>
      <c r="D441" s="7" t="str">
        <f t="shared" si="2"/>
        <v>300x250 </v>
      </c>
      <c r="E441" s="7">
        <f t="shared" si="3"/>
        <v>75000</v>
      </c>
      <c r="F441" s="2" t="s">
        <v>1056</v>
      </c>
      <c r="G441" s="2" t="s">
        <v>66</v>
      </c>
      <c r="H441" s="8" t="s">
        <v>1057</v>
      </c>
      <c r="I441" s="2" t="s">
        <v>30</v>
      </c>
      <c r="J441" s="2" t="s">
        <v>43</v>
      </c>
      <c r="K441" s="2">
        <v>39725.0</v>
      </c>
      <c r="L441" s="2">
        <v>144.0</v>
      </c>
      <c r="M441" s="2">
        <v>5402.0</v>
      </c>
      <c r="N441" s="2">
        <v>36080.0</v>
      </c>
      <c r="O441" s="2">
        <v>12.0</v>
      </c>
      <c r="P441" s="3">
        <v>6431.555152</v>
      </c>
      <c r="Q441" s="7" t="str">
        <f>VLOOKUP(A441,'New Data'!A:E,2,FALSE)</f>
        <v>Male</v>
      </c>
      <c r="R441" s="7">
        <f>VLOOKUP(A441,'New Data'!A:E,3,FALSE)</f>
        <v>48</v>
      </c>
      <c r="S441" s="7" t="str">
        <f>VLOOKUP(A441,'New Data'!A:E,4,FALSE)</f>
        <v>Tennessee</v>
      </c>
      <c r="T441" s="9">
        <f>VLOOKUP(A441,'New Data'!A:E,5,FALSE)</f>
        <v>45399</v>
      </c>
      <c r="U441" s="10">
        <f t="shared" si="4"/>
        <v>535.9629293</v>
      </c>
      <c r="V441" s="11">
        <f t="shared" si="5"/>
        <v>0.003624921334</v>
      </c>
      <c r="W441" s="12">
        <f t="shared" si="6"/>
        <v>44.66357744</v>
      </c>
      <c r="X441" s="10">
        <f t="shared" si="7"/>
        <v>161.9019547</v>
      </c>
      <c r="Y441" s="11">
        <f t="shared" si="8"/>
        <v>0.08333333333</v>
      </c>
    </row>
    <row r="442">
      <c r="A442" s="7" t="str">
        <f t="shared" si="1"/>
        <v>IXZCJ1734X</v>
      </c>
      <c r="B442" s="2" t="s">
        <v>1051</v>
      </c>
      <c r="C442" s="2" t="s">
        <v>1052</v>
      </c>
      <c r="D442" s="7" t="str">
        <f t="shared" si="2"/>
        <v>300x250 </v>
      </c>
      <c r="E442" s="7">
        <f t="shared" si="3"/>
        <v>75000</v>
      </c>
      <c r="F442" s="2" t="s">
        <v>1053</v>
      </c>
      <c r="G442" s="2" t="s">
        <v>66</v>
      </c>
      <c r="H442" s="8" t="s">
        <v>271</v>
      </c>
      <c r="I442" s="2" t="s">
        <v>48</v>
      </c>
      <c r="J442" s="2" t="s">
        <v>31</v>
      </c>
      <c r="K442" s="2">
        <v>9790.0</v>
      </c>
      <c r="L442" s="2">
        <v>24.0</v>
      </c>
      <c r="M442" s="2">
        <v>1295.0</v>
      </c>
      <c r="N442" s="2">
        <v>9196.0</v>
      </c>
      <c r="O442" s="2">
        <v>2.0</v>
      </c>
      <c r="P442" s="3">
        <v>1532.148881</v>
      </c>
      <c r="Q442" s="7" t="str">
        <f>VLOOKUP(A442,'New Data'!A:E,2,FALSE)</f>
        <v>Male</v>
      </c>
      <c r="R442" s="7">
        <f>VLOOKUP(A442,'New Data'!A:E,3,FALSE)</f>
        <v>59</v>
      </c>
      <c r="S442" s="7" t="str">
        <f>VLOOKUP(A442,'New Data'!A:E,4,FALSE)</f>
        <v>Tennessee</v>
      </c>
      <c r="T442" s="9">
        <f>VLOOKUP(A442,'New Data'!A:E,5,FALSE)</f>
        <v>45446</v>
      </c>
      <c r="U442" s="10">
        <f t="shared" si="4"/>
        <v>766.0744405</v>
      </c>
      <c r="V442" s="11">
        <f t="shared" si="5"/>
        <v>0.002451481103</v>
      </c>
      <c r="W442" s="12">
        <f t="shared" si="6"/>
        <v>63.83953671</v>
      </c>
      <c r="X442" s="10">
        <f t="shared" si="7"/>
        <v>156.5014179</v>
      </c>
      <c r="Y442" s="11">
        <f t="shared" si="8"/>
        <v>0.08333333333</v>
      </c>
    </row>
    <row r="443">
      <c r="A443" s="7" t="str">
        <f t="shared" si="1"/>
        <v>DCAHB9626S</v>
      </c>
      <c r="B443" s="2" t="s">
        <v>1047</v>
      </c>
      <c r="C443" s="2" t="s">
        <v>1048</v>
      </c>
      <c r="D443" s="7" t="str">
        <f t="shared" si="2"/>
        <v>320x50 </v>
      </c>
      <c r="E443" s="7">
        <f t="shared" si="3"/>
        <v>16000</v>
      </c>
      <c r="F443" s="2" t="s">
        <v>1049</v>
      </c>
      <c r="G443" s="2" t="s">
        <v>28</v>
      </c>
      <c r="H443" s="8" t="s">
        <v>1050</v>
      </c>
      <c r="I443" s="2" t="s">
        <v>71</v>
      </c>
      <c r="J443" s="2" t="s">
        <v>31</v>
      </c>
      <c r="K443" s="2">
        <v>27371.0</v>
      </c>
      <c r="L443" s="2">
        <v>60.0</v>
      </c>
      <c r="M443" s="2">
        <v>22256.0</v>
      </c>
      <c r="N443" s="2">
        <v>25986.0</v>
      </c>
      <c r="O443" s="2">
        <v>5.0</v>
      </c>
      <c r="P443" s="3">
        <v>4984.485583</v>
      </c>
      <c r="Q443" s="7" t="str">
        <f>VLOOKUP(A443,'New Data'!A:E,2,FALSE)</f>
        <v>Female</v>
      </c>
      <c r="R443" s="7">
        <f>VLOOKUP(A443,'New Data'!A:E,3,FALSE)</f>
        <v>21</v>
      </c>
      <c r="S443" s="7" t="str">
        <f>VLOOKUP(A443,'New Data'!A:E,4,FALSE)</f>
        <v>North Carolina</v>
      </c>
      <c r="T443" s="9">
        <f>VLOOKUP(A443,'New Data'!A:E,5,FALSE)</f>
        <v>45288</v>
      </c>
      <c r="U443" s="10">
        <f t="shared" si="4"/>
        <v>996.8971166</v>
      </c>
      <c r="V443" s="11">
        <f t="shared" si="5"/>
        <v>0.002192101129</v>
      </c>
      <c r="W443" s="12">
        <f t="shared" si="6"/>
        <v>83.07475972</v>
      </c>
      <c r="X443" s="10">
        <f t="shared" si="7"/>
        <v>182.1082746</v>
      </c>
      <c r="Y443" s="11">
        <f t="shared" si="8"/>
        <v>0.08333333333</v>
      </c>
    </row>
    <row r="444">
      <c r="A444" s="7" t="str">
        <f t="shared" si="1"/>
        <v>FGRHL1188N</v>
      </c>
      <c r="B444" s="2" t="s">
        <v>1037</v>
      </c>
      <c r="C444" s="2" t="s">
        <v>1038</v>
      </c>
      <c r="D444" s="7" t="str">
        <f t="shared" si="2"/>
        <v>320x50 </v>
      </c>
      <c r="E444" s="7">
        <f t="shared" si="3"/>
        <v>16000</v>
      </c>
      <c r="F444" s="2" t="s">
        <v>1039</v>
      </c>
      <c r="G444" s="2" t="s">
        <v>66</v>
      </c>
      <c r="H444" s="8" t="s">
        <v>287</v>
      </c>
      <c r="I444" s="2" t="s">
        <v>30</v>
      </c>
      <c r="J444" s="2" t="s">
        <v>31</v>
      </c>
      <c r="K444" s="2">
        <v>29251.0</v>
      </c>
      <c r="L444" s="2">
        <v>95.0</v>
      </c>
      <c r="M444" s="2">
        <v>25060.0</v>
      </c>
      <c r="N444" s="2">
        <v>28038.0</v>
      </c>
      <c r="O444" s="2">
        <v>8.0</v>
      </c>
      <c r="P444" s="3">
        <v>5994.746834</v>
      </c>
      <c r="Q444" s="7" t="str">
        <f>VLOOKUP(A444,'New Data'!A:E,2,FALSE)</f>
        <v>Male</v>
      </c>
      <c r="R444" s="7">
        <f>VLOOKUP(A444,'New Data'!A:E,3,FALSE)</f>
        <v>46</v>
      </c>
      <c r="S444" s="7" t="str">
        <f>VLOOKUP(A444,'New Data'!A:E,4,FALSE)</f>
        <v>Maine</v>
      </c>
      <c r="T444" s="9">
        <f>VLOOKUP(A444,'New Data'!A:E,5,FALSE)</f>
        <v>45008</v>
      </c>
      <c r="U444" s="10">
        <f t="shared" si="4"/>
        <v>749.3433543</v>
      </c>
      <c r="V444" s="11">
        <f t="shared" si="5"/>
        <v>0.003247752214</v>
      </c>
      <c r="W444" s="12">
        <f t="shared" si="6"/>
        <v>63.10259825</v>
      </c>
      <c r="X444" s="10">
        <f t="shared" si="7"/>
        <v>204.9416032</v>
      </c>
      <c r="Y444" s="11">
        <f t="shared" si="8"/>
        <v>0.08421052632</v>
      </c>
    </row>
    <row r="445">
      <c r="A445" s="7" t="str">
        <f t="shared" si="1"/>
        <v>BUFTA5555M</v>
      </c>
      <c r="B445" s="2" t="s">
        <v>1035</v>
      </c>
      <c r="C445" s="2" t="s">
        <v>1036</v>
      </c>
      <c r="D445" s="7" t="str">
        <f t="shared" si="2"/>
        <v>300x250 </v>
      </c>
      <c r="E445" s="7">
        <f t="shared" si="3"/>
        <v>75000</v>
      </c>
      <c r="F445" s="2" t="s">
        <v>1002</v>
      </c>
      <c r="G445" s="2" t="s">
        <v>41</v>
      </c>
      <c r="H445" s="8" t="s">
        <v>340</v>
      </c>
      <c r="I445" s="2" t="s">
        <v>48</v>
      </c>
      <c r="J445" s="2" t="s">
        <v>53</v>
      </c>
      <c r="K445" s="2">
        <v>45711.0</v>
      </c>
      <c r="L445" s="2">
        <v>130.0</v>
      </c>
      <c r="M445" s="2">
        <v>23052.0</v>
      </c>
      <c r="N445" s="2">
        <v>42375.0</v>
      </c>
      <c r="O445" s="2">
        <v>11.0</v>
      </c>
      <c r="P445" s="3">
        <v>6417.876169</v>
      </c>
      <c r="Q445" s="7" t="str">
        <f>VLOOKUP(A445,'New Data'!A:E,2,FALSE)</f>
        <v>Male</v>
      </c>
      <c r="R445" s="7">
        <f>VLOOKUP(A445,'New Data'!A:E,3,FALSE)</f>
        <v>63</v>
      </c>
      <c r="S445" s="7" t="str">
        <f>VLOOKUP(A445,'New Data'!A:E,4,FALSE)</f>
        <v>Hawaii</v>
      </c>
      <c r="T445" s="9">
        <f>VLOOKUP(A445,'New Data'!A:E,5,FALSE)</f>
        <v>45074</v>
      </c>
      <c r="U445" s="10">
        <f t="shared" si="4"/>
        <v>583.4432881</v>
      </c>
      <c r="V445" s="11">
        <f t="shared" si="5"/>
        <v>0.002843954409</v>
      </c>
      <c r="W445" s="12">
        <f t="shared" si="6"/>
        <v>49.36827822</v>
      </c>
      <c r="X445" s="10">
        <f t="shared" si="7"/>
        <v>140.4011325</v>
      </c>
      <c r="Y445" s="11">
        <f t="shared" si="8"/>
        <v>0.08461538462</v>
      </c>
    </row>
    <row r="446">
      <c r="A446" s="7" t="str">
        <f t="shared" si="1"/>
        <v>KNDVK7610T</v>
      </c>
      <c r="B446" s="2" t="s">
        <v>1032</v>
      </c>
      <c r="C446" s="2" t="s">
        <v>1033</v>
      </c>
      <c r="D446" s="7" t="str">
        <f t="shared" si="2"/>
        <v>320x50 </v>
      </c>
      <c r="E446" s="7">
        <f t="shared" si="3"/>
        <v>16000</v>
      </c>
      <c r="F446" s="2" t="s">
        <v>1034</v>
      </c>
      <c r="G446" s="2" t="s">
        <v>36</v>
      </c>
      <c r="H446" s="8" t="s">
        <v>181</v>
      </c>
      <c r="I446" s="2" t="s">
        <v>62</v>
      </c>
      <c r="J446" s="2" t="s">
        <v>31</v>
      </c>
      <c r="K446" s="2">
        <v>50838.0</v>
      </c>
      <c r="L446" s="2">
        <v>130.0</v>
      </c>
      <c r="M446" s="2">
        <v>23274.0</v>
      </c>
      <c r="N446" s="2">
        <v>35934.0</v>
      </c>
      <c r="O446" s="2">
        <v>11.0</v>
      </c>
      <c r="P446" s="3">
        <v>1521.372273</v>
      </c>
      <c r="Q446" s="7" t="str">
        <f>VLOOKUP(A446,'New Data'!A:E,2,FALSE)</f>
        <v>Female</v>
      </c>
      <c r="R446" s="7">
        <f>VLOOKUP(A446,'New Data'!A:E,3,FALSE)</f>
        <v>34</v>
      </c>
      <c r="S446" s="7" t="str">
        <f>VLOOKUP(A446,'New Data'!A:E,4,FALSE)</f>
        <v>Colorado</v>
      </c>
      <c r="T446" s="9">
        <f>VLOOKUP(A446,'New Data'!A:E,5,FALSE)</f>
        <v>45479</v>
      </c>
      <c r="U446" s="10">
        <f t="shared" si="4"/>
        <v>138.3065703</v>
      </c>
      <c r="V446" s="11">
        <f t="shared" si="5"/>
        <v>0.002557142295</v>
      </c>
      <c r="W446" s="12">
        <f t="shared" si="6"/>
        <v>11.70286364</v>
      </c>
      <c r="X446" s="10">
        <f t="shared" si="7"/>
        <v>29.92588758</v>
      </c>
      <c r="Y446" s="11">
        <f t="shared" si="8"/>
        <v>0.08461538462</v>
      </c>
    </row>
    <row r="447">
      <c r="A447" s="7" t="str">
        <f t="shared" si="1"/>
        <v>GVZIZ4368Z</v>
      </c>
      <c r="B447" s="2" t="s">
        <v>1029</v>
      </c>
      <c r="C447" s="2" t="s">
        <v>1030</v>
      </c>
      <c r="D447" s="7" t="str">
        <f t="shared" si="2"/>
        <v>320x50 </v>
      </c>
      <c r="E447" s="7">
        <f t="shared" si="3"/>
        <v>16000</v>
      </c>
      <c r="F447" s="2" t="s">
        <v>1031</v>
      </c>
      <c r="G447" s="2" t="s">
        <v>41</v>
      </c>
      <c r="H447" s="8" t="s">
        <v>387</v>
      </c>
      <c r="I447" s="2" t="s">
        <v>30</v>
      </c>
      <c r="J447" s="2" t="s">
        <v>31</v>
      </c>
      <c r="K447" s="2">
        <v>58738.0</v>
      </c>
      <c r="L447" s="2">
        <v>165.0</v>
      </c>
      <c r="M447" s="2">
        <v>33538.0</v>
      </c>
      <c r="N447" s="2">
        <v>47535.0</v>
      </c>
      <c r="O447" s="2">
        <v>14.0</v>
      </c>
      <c r="P447" s="3">
        <v>2801.584386</v>
      </c>
      <c r="Q447" s="7" t="str">
        <f>VLOOKUP(A447,'New Data'!A:E,2,FALSE)</f>
        <v>Female</v>
      </c>
      <c r="R447" s="7">
        <f>VLOOKUP(A447,'New Data'!A:E,3,FALSE)</f>
        <v>40</v>
      </c>
      <c r="S447" s="7" t="str">
        <f>VLOOKUP(A447,'New Data'!A:E,4,FALSE)</f>
        <v>New Hampshire</v>
      </c>
      <c r="T447" s="9">
        <f>VLOOKUP(A447,'New Data'!A:E,5,FALSE)</f>
        <v>45409</v>
      </c>
      <c r="U447" s="10">
        <f t="shared" si="4"/>
        <v>200.1131704</v>
      </c>
      <c r="V447" s="11">
        <f t="shared" si="5"/>
        <v>0.002809084409</v>
      </c>
      <c r="W447" s="12">
        <f t="shared" si="6"/>
        <v>16.97929931</v>
      </c>
      <c r="X447" s="10">
        <f t="shared" si="7"/>
        <v>47.69628496</v>
      </c>
      <c r="Y447" s="11">
        <f t="shared" si="8"/>
        <v>0.08484848485</v>
      </c>
    </row>
    <row r="448">
      <c r="A448" s="7" t="str">
        <f t="shared" si="1"/>
        <v>UTHKV3343C</v>
      </c>
      <c r="B448" s="2" t="s">
        <v>1026</v>
      </c>
      <c r="C448" s="2" t="s">
        <v>1027</v>
      </c>
      <c r="D448" s="7" t="str">
        <f t="shared" si="2"/>
        <v>300x50 </v>
      </c>
      <c r="E448" s="7">
        <f t="shared" si="3"/>
        <v>15000</v>
      </c>
      <c r="F448" s="2" t="s">
        <v>1028</v>
      </c>
      <c r="G448" s="2" t="s">
        <v>36</v>
      </c>
      <c r="H448" s="8" t="s">
        <v>816</v>
      </c>
      <c r="I448" s="2" t="s">
        <v>89</v>
      </c>
      <c r="J448" s="2" t="s">
        <v>31</v>
      </c>
      <c r="K448" s="2">
        <v>72117.0</v>
      </c>
      <c r="L448" s="2">
        <v>187.0</v>
      </c>
      <c r="M448" s="2">
        <v>9807.0</v>
      </c>
      <c r="N448" s="2">
        <v>68568.0</v>
      </c>
      <c r="O448" s="2">
        <v>16.0</v>
      </c>
      <c r="P448" s="3">
        <v>1702.317206</v>
      </c>
      <c r="Q448" s="7" t="str">
        <f>VLOOKUP(A448,'New Data'!A:E,2,FALSE)</f>
        <v>Female</v>
      </c>
      <c r="R448" s="7">
        <f>VLOOKUP(A448,'New Data'!A:E,3,FALSE)</f>
        <v>52</v>
      </c>
      <c r="S448" s="7" t="str">
        <f>VLOOKUP(A448,'New Data'!A:E,4,FALSE)</f>
        <v>Wyoming</v>
      </c>
      <c r="T448" s="9">
        <f>VLOOKUP(A448,'New Data'!A:E,5,FALSE)</f>
        <v>45317</v>
      </c>
      <c r="U448" s="10">
        <f t="shared" si="4"/>
        <v>106.3948254</v>
      </c>
      <c r="V448" s="11">
        <f t="shared" si="5"/>
        <v>0.002593008583</v>
      </c>
      <c r="W448" s="12">
        <f t="shared" si="6"/>
        <v>9.103300567</v>
      </c>
      <c r="X448" s="10">
        <f t="shared" si="7"/>
        <v>23.60493651</v>
      </c>
      <c r="Y448" s="11">
        <f t="shared" si="8"/>
        <v>0.08556149733</v>
      </c>
    </row>
    <row r="449">
      <c r="A449" s="7" t="str">
        <f t="shared" si="1"/>
        <v>CUCAI3074I</v>
      </c>
      <c r="B449" s="2" t="s">
        <v>1021</v>
      </c>
      <c r="C449" s="2" t="s">
        <v>1022</v>
      </c>
      <c r="D449" s="7" t="str">
        <f t="shared" si="2"/>
        <v>320x50 </v>
      </c>
      <c r="E449" s="7">
        <f t="shared" si="3"/>
        <v>16000</v>
      </c>
      <c r="F449" s="2" t="s">
        <v>1023</v>
      </c>
      <c r="G449" s="2" t="s">
        <v>36</v>
      </c>
      <c r="H449" s="8" t="s">
        <v>188</v>
      </c>
      <c r="I449" s="2" t="s">
        <v>30</v>
      </c>
      <c r="J449" s="2" t="s">
        <v>31</v>
      </c>
      <c r="K449" s="2">
        <v>18412.0</v>
      </c>
      <c r="L449" s="2">
        <v>140.0</v>
      </c>
      <c r="M449" s="2">
        <v>5668.0</v>
      </c>
      <c r="N449" s="2">
        <v>16711.0</v>
      </c>
      <c r="O449" s="2">
        <v>12.0</v>
      </c>
      <c r="P449" s="3">
        <v>5244.34174</v>
      </c>
      <c r="Q449" s="7" t="str">
        <f>VLOOKUP(A449,'New Data'!A:E,2,FALSE)</f>
        <v>Male</v>
      </c>
      <c r="R449" s="7">
        <f>VLOOKUP(A449,'New Data'!A:E,3,FALSE)</f>
        <v>30</v>
      </c>
      <c r="S449" s="7" t="str">
        <f>VLOOKUP(A449,'New Data'!A:E,4,FALSE)</f>
        <v>South Carolina</v>
      </c>
      <c r="T449" s="9">
        <f>VLOOKUP(A449,'New Data'!A:E,5,FALSE)</f>
        <v>45183</v>
      </c>
      <c r="U449" s="10">
        <f t="shared" si="4"/>
        <v>437.0284783</v>
      </c>
      <c r="V449" s="11">
        <f t="shared" si="5"/>
        <v>0.007603736693</v>
      </c>
      <c r="W449" s="12">
        <f t="shared" si="6"/>
        <v>37.45958386</v>
      </c>
      <c r="X449" s="10">
        <f t="shared" si="7"/>
        <v>284.8328123</v>
      </c>
      <c r="Y449" s="11">
        <f t="shared" si="8"/>
        <v>0.08571428571</v>
      </c>
    </row>
    <row r="450">
      <c r="A450" s="7" t="str">
        <f t="shared" si="1"/>
        <v>IBKUG9489W</v>
      </c>
      <c r="B450" s="2" t="s">
        <v>1024</v>
      </c>
      <c r="C450" s="2" t="s">
        <v>1025</v>
      </c>
      <c r="D450" s="7" t="str">
        <f t="shared" si="2"/>
        <v>300x250 </v>
      </c>
      <c r="E450" s="7">
        <f t="shared" si="3"/>
        <v>75000</v>
      </c>
      <c r="F450" s="2" t="s">
        <v>218</v>
      </c>
      <c r="G450" s="2" t="s">
        <v>28</v>
      </c>
      <c r="H450" s="8" t="s">
        <v>468</v>
      </c>
      <c r="I450" s="2" t="s">
        <v>62</v>
      </c>
      <c r="J450" s="2" t="s">
        <v>31</v>
      </c>
      <c r="K450" s="2">
        <v>21280.0</v>
      </c>
      <c r="L450" s="2">
        <v>70.0</v>
      </c>
      <c r="M450" s="2">
        <v>15309.0</v>
      </c>
      <c r="N450" s="2">
        <v>20244.0</v>
      </c>
      <c r="O450" s="2">
        <v>6.0</v>
      </c>
      <c r="P450" s="3">
        <v>6837.510602</v>
      </c>
      <c r="Q450" s="7" t="str">
        <f>VLOOKUP(A450,'New Data'!A:E,2,FALSE)</f>
        <v>Female</v>
      </c>
      <c r="R450" s="7">
        <f>VLOOKUP(A450,'New Data'!A:E,3,FALSE)</f>
        <v>34</v>
      </c>
      <c r="S450" s="7" t="str">
        <f>VLOOKUP(A450,'New Data'!A:E,4,FALSE)</f>
        <v>Wyoming</v>
      </c>
      <c r="T450" s="9">
        <f>VLOOKUP(A450,'New Data'!A:E,5,FALSE)</f>
        <v>45114</v>
      </c>
      <c r="U450" s="10">
        <f t="shared" si="4"/>
        <v>1139.5851</v>
      </c>
      <c r="V450" s="11">
        <f t="shared" si="5"/>
        <v>0.003289473684</v>
      </c>
      <c r="W450" s="12">
        <f t="shared" si="6"/>
        <v>97.67872289</v>
      </c>
      <c r="X450" s="10">
        <f t="shared" si="7"/>
        <v>321.3115884</v>
      </c>
      <c r="Y450" s="11">
        <f t="shared" si="8"/>
        <v>0.08571428571</v>
      </c>
    </row>
    <row r="451">
      <c r="A451" s="7" t="str">
        <f t="shared" si="1"/>
        <v>OICXW8154D</v>
      </c>
      <c r="B451" s="2" t="s">
        <v>1018</v>
      </c>
      <c r="C451" s="2" t="s">
        <v>1019</v>
      </c>
      <c r="D451" s="7" t="str">
        <f t="shared" si="2"/>
        <v>320x50 </v>
      </c>
      <c r="E451" s="7">
        <f t="shared" si="3"/>
        <v>16000</v>
      </c>
      <c r="F451" s="2" t="s">
        <v>1020</v>
      </c>
      <c r="G451" s="2" t="s">
        <v>36</v>
      </c>
      <c r="H451" s="8" t="s">
        <v>263</v>
      </c>
      <c r="I451" s="2" t="s">
        <v>71</v>
      </c>
      <c r="J451" s="2" t="s">
        <v>31</v>
      </c>
      <c r="K451" s="2">
        <v>15399.0</v>
      </c>
      <c r="L451" s="2">
        <v>35.0</v>
      </c>
      <c r="M451" s="2">
        <v>3398.0</v>
      </c>
      <c r="N451" s="2">
        <v>4324.0</v>
      </c>
      <c r="O451" s="2">
        <v>3.0</v>
      </c>
      <c r="P451" s="3">
        <v>3434.731153</v>
      </c>
      <c r="Q451" s="7" t="str">
        <f>VLOOKUP(A451,'New Data'!A:E,2,FALSE)</f>
        <v>Male</v>
      </c>
      <c r="R451" s="7">
        <f>VLOOKUP(A451,'New Data'!A:E,3,FALSE)</f>
        <v>40</v>
      </c>
      <c r="S451" s="7" t="str">
        <f>VLOOKUP(A451,'New Data'!A:E,4,FALSE)</f>
        <v>Rhode Island</v>
      </c>
      <c r="T451" s="9">
        <f>VLOOKUP(A451,'New Data'!A:E,5,FALSE)</f>
        <v>45421</v>
      </c>
      <c r="U451" s="10">
        <f t="shared" si="4"/>
        <v>1144.910384</v>
      </c>
      <c r="V451" s="11">
        <f t="shared" si="5"/>
        <v>0.002272874862</v>
      </c>
      <c r="W451" s="12">
        <f t="shared" si="6"/>
        <v>98.1351758</v>
      </c>
      <c r="X451" s="10">
        <f t="shared" si="7"/>
        <v>223.0489742</v>
      </c>
      <c r="Y451" s="11">
        <f t="shared" si="8"/>
        <v>0.08571428571</v>
      </c>
    </row>
    <row r="452">
      <c r="A452" s="7" t="str">
        <f t="shared" si="1"/>
        <v>FXYFQ8937T</v>
      </c>
      <c r="B452" s="2" t="s">
        <v>1012</v>
      </c>
      <c r="C452" s="2" t="s">
        <v>1013</v>
      </c>
      <c r="D452" s="7" t="str">
        <f t="shared" si="2"/>
        <v>300x250 </v>
      </c>
      <c r="E452" s="7">
        <f t="shared" si="3"/>
        <v>75000</v>
      </c>
      <c r="F452" s="2" t="s">
        <v>768</v>
      </c>
      <c r="G452" s="2" t="s">
        <v>66</v>
      </c>
      <c r="H452" s="8" t="s">
        <v>475</v>
      </c>
      <c r="I452" s="2" t="s">
        <v>30</v>
      </c>
      <c r="J452" s="2" t="s">
        <v>53</v>
      </c>
      <c r="K452" s="2">
        <v>62040.0</v>
      </c>
      <c r="L452" s="2">
        <v>174.0</v>
      </c>
      <c r="M452" s="2">
        <v>43853.0</v>
      </c>
      <c r="N452" s="2">
        <v>58642.0</v>
      </c>
      <c r="O452" s="2">
        <v>15.0</v>
      </c>
      <c r="P452" s="3">
        <v>2139.065793</v>
      </c>
      <c r="Q452" s="7" t="str">
        <f>VLOOKUP(A452,'New Data'!A:E,2,FALSE)</f>
        <v>Female</v>
      </c>
      <c r="R452" s="7">
        <f>VLOOKUP(A452,'New Data'!A:E,3,FALSE)</f>
        <v>31</v>
      </c>
      <c r="S452" s="7" t="str">
        <f>VLOOKUP(A452,'New Data'!A:E,4,FALSE)</f>
        <v>North Carolina</v>
      </c>
      <c r="T452" s="9">
        <f>VLOOKUP(A452,'New Data'!A:E,5,FALSE)</f>
        <v>45539</v>
      </c>
      <c r="U452" s="10">
        <f t="shared" si="4"/>
        <v>142.6043862</v>
      </c>
      <c r="V452" s="11">
        <f t="shared" si="5"/>
        <v>0.002804642166</v>
      </c>
      <c r="W452" s="12">
        <f t="shared" si="6"/>
        <v>12.29348157</v>
      </c>
      <c r="X452" s="10">
        <f t="shared" si="7"/>
        <v>34.47881678</v>
      </c>
      <c r="Y452" s="11">
        <f t="shared" si="8"/>
        <v>0.08620689655</v>
      </c>
    </row>
    <row r="453">
      <c r="A453" s="7" t="str">
        <f t="shared" si="1"/>
        <v>DPPOA9109K</v>
      </c>
      <c r="B453" s="2" t="s">
        <v>1014</v>
      </c>
      <c r="C453" s="2" t="s">
        <v>1015</v>
      </c>
      <c r="D453" s="7" t="str">
        <f t="shared" si="2"/>
        <v>320x50 </v>
      </c>
      <c r="E453" s="7">
        <f t="shared" si="3"/>
        <v>16000</v>
      </c>
      <c r="F453" s="2" t="s">
        <v>1016</v>
      </c>
      <c r="G453" s="2" t="s">
        <v>36</v>
      </c>
      <c r="H453" s="8" t="s">
        <v>1017</v>
      </c>
      <c r="I453" s="2" t="s">
        <v>62</v>
      </c>
      <c r="J453" s="2" t="s">
        <v>31</v>
      </c>
      <c r="K453" s="2">
        <v>68114.0</v>
      </c>
      <c r="L453" s="2">
        <v>174.0</v>
      </c>
      <c r="M453" s="2">
        <v>569.0</v>
      </c>
      <c r="N453" s="2">
        <v>2059.0</v>
      </c>
      <c r="O453" s="2">
        <v>15.0</v>
      </c>
      <c r="P453" s="3">
        <v>2753.711986</v>
      </c>
      <c r="Q453" s="7" t="str">
        <f>VLOOKUP(A453,'New Data'!A:E,2,FALSE)</f>
        <v>Female</v>
      </c>
      <c r="R453" s="7">
        <f>VLOOKUP(A453,'New Data'!A:E,3,FALSE)</f>
        <v>46</v>
      </c>
      <c r="S453" s="7" t="str">
        <f>VLOOKUP(A453,'New Data'!A:E,4,FALSE)</f>
        <v>West Virginia</v>
      </c>
      <c r="T453" s="9">
        <f>VLOOKUP(A453,'New Data'!A:E,5,FALSE)</f>
        <v>45268</v>
      </c>
      <c r="U453" s="10">
        <f t="shared" si="4"/>
        <v>183.5807991</v>
      </c>
      <c r="V453" s="11">
        <f t="shared" si="5"/>
        <v>0.002554540917</v>
      </c>
      <c r="W453" s="12">
        <f t="shared" si="6"/>
        <v>15.82593095</v>
      </c>
      <c r="X453" s="10">
        <f t="shared" si="7"/>
        <v>40.42798817</v>
      </c>
      <c r="Y453" s="11">
        <f t="shared" si="8"/>
        <v>0.08620689655</v>
      </c>
    </row>
    <row r="454">
      <c r="A454" s="7" t="str">
        <f t="shared" si="1"/>
        <v>SDVKA9078Z</v>
      </c>
      <c r="B454" s="2" t="s">
        <v>1009</v>
      </c>
      <c r="C454" s="2" t="s">
        <v>1010</v>
      </c>
      <c r="D454" s="7" t="str">
        <f t="shared" si="2"/>
        <v>300x50 </v>
      </c>
      <c r="E454" s="7">
        <f t="shared" si="3"/>
        <v>15000</v>
      </c>
      <c r="F454" s="2" t="s">
        <v>1011</v>
      </c>
      <c r="G454" s="2" t="s">
        <v>41</v>
      </c>
      <c r="H454" s="8" t="s">
        <v>782</v>
      </c>
      <c r="I454" s="2" t="s">
        <v>48</v>
      </c>
      <c r="J454" s="2" t="s">
        <v>31</v>
      </c>
      <c r="K454" s="2">
        <v>68704.0</v>
      </c>
      <c r="L454" s="2">
        <v>185.0</v>
      </c>
      <c r="M454" s="2">
        <v>31283.0</v>
      </c>
      <c r="N454" s="2">
        <v>59462.0</v>
      </c>
      <c r="O454" s="2">
        <v>16.0</v>
      </c>
      <c r="P454" s="3">
        <v>1605.566031</v>
      </c>
      <c r="Q454" s="7" t="str">
        <f>VLOOKUP(A454,'New Data'!A:E,2,FALSE)</f>
        <v>Female</v>
      </c>
      <c r="R454" s="7">
        <f>VLOOKUP(A454,'New Data'!A:E,3,FALSE)</f>
        <v>46</v>
      </c>
      <c r="S454" s="7" t="str">
        <f>VLOOKUP(A454,'New Data'!A:E,4,FALSE)</f>
        <v>Missouri</v>
      </c>
      <c r="T454" s="9">
        <f>VLOOKUP(A454,'New Data'!A:E,5,FALSE)</f>
        <v>44931</v>
      </c>
      <c r="U454" s="10">
        <f t="shared" si="4"/>
        <v>100.3478769</v>
      </c>
      <c r="V454" s="11">
        <f t="shared" si="5"/>
        <v>0.002692710759</v>
      </c>
      <c r="W454" s="12">
        <f t="shared" si="6"/>
        <v>8.678735303</v>
      </c>
      <c r="X454" s="10">
        <f t="shared" si="7"/>
        <v>23.36932393</v>
      </c>
      <c r="Y454" s="11">
        <f t="shared" si="8"/>
        <v>0.08648648649</v>
      </c>
    </row>
    <row r="455">
      <c r="A455" s="7" t="str">
        <f t="shared" si="1"/>
        <v>SSLQK7603J</v>
      </c>
      <c r="B455" s="2" t="s">
        <v>1006</v>
      </c>
      <c r="C455" s="2" t="s">
        <v>1007</v>
      </c>
      <c r="D455" s="7" t="str">
        <f t="shared" si="2"/>
        <v>320x50 </v>
      </c>
      <c r="E455" s="7">
        <f t="shared" si="3"/>
        <v>16000</v>
      </c>
      <c r="F455" s="2" t="s">
        <v>1008</v>
      </c>
      <c r="G455" s="2" t="s">
        <v>28</v>
      </c>
      <c r="H455" s="8" t="s">
        <v>871</v>
      </c>
      <c r="I455" s="2" t="s">
        <v>62</v>
      </c>
      <c r="J455" s="2" t="s">
        <v>31</v>
      </c>
      <c r="K455" s="2">
        <v>42884.0</v>
      </c>
      <c r="L455" s="2">
        <v>104.0</v>
      </c>
      <c r="M455" s="2">
        <v>4345.0</v>
      </c>
      <c r="N455" s="2">
        <v>25153.0</v>
      </c>
      <c r="O455" s="2">
        <v>9.0</v>
      </c>
      <c r="P455" s="3">
        <v>6322.152655</v>
      </c>
      <c r="Q455" s="7" t="str">
        <f>VLOOKUP(A455,'New Data'!A:E,2,FALSE)</f>
        <v>Female</v>
      </c>
      <c r="R455" s="7">
        <f>VLOOKUP(A455,'New Data'!A:E,3,FALSE)</f>
        <v>36</v>
      </c>
      <c r="S455" s="7" t="str">
        <f>VLOOKUP(A455,'New Data'!A:E,4,FALSE)</f>
        <v>Colorado</v>
      </c>
      <c r="T455" s="9">
        <f>VLOOKUP(A455,'New Data'!A:E,5,FALSE)</f>
        <v>45009</v>
      </c>
      <c r="U455" s="10">
        <f t="shared" si="4"/>
        <v>702.4614061</v>
      </c>
      <c r="V455" s="11">
        <f t="shared" si="5"/>
        <v>0.002425146908</v>
      </c>
      <c r="W455" s="12">
        <f t="shared" si="6"/>
        <v>60.78992938</v>
      </c>
      <c r="X455" s="10">
        <f t="shared" si="7"/>
        <v>147.4245093</v>
      </c>
      <c r="Y455" s="11">
        <f t="shared" si="8"/>
        <v>0.08653846154</v>
      </c>
    </row>
    <row r="456">
      <c r="A456" s="7" t="str">
        <f t="shared" si="1"/>
        <v>WMDBP5263P</v>
      </c>
      <c r="B456" s="2" t="s">
        <v>1003</v>
      </c>
      <c r="C456" s="2" t="s">
        <v>1004</v>
      </c>
      <c r="D456" s="7" t="str">
        <f t="shared" si="2"/>
        <v>320x50 </v>
      </c>
      <c r="E456" s="7">
        <f t="shared" si="3"/>
        <v>16000</v>
      </c>
      <c r="F456" s="2" t="s">
        <v>1005</v>
      </c>
      <c r="G456" s="2" t="s">
        <v>28</v>
      </c>
      <c r="H456" s="8" t="s">
        <v>775</v>
      </c>
      <c r="I456" s="2" t="s">
        <v>30</v>
      </c>
      <c r="J456" s="2" t="s">
        <v>31</v>
      </c>
      <c r="K456" s="2">
        <v>18771.0</v>
      </c>
      <c r="L456" s="2">
        <v>69.0</v>
      </c>
      <c r="M456" s="2">
        <v>10871.0</v>
      </c>
      <c r="N456" s="2">
        <v>17138.0</v>
      </c>
      <c r="O456" s="2">
        <v>6.0</v>
      </c>
      <c r="P456" s="3">
        <v>3827.366381</v>
      </c>
      <c r="Q456" s="7" t="str">
        <f>VLOOKUP(A456,'New Data'!A:E,2,FALSE)</f>
        <v>Male</v>
      </c>
      <c r="R456" s="7">
        <f>VLOOKUP(A456,'New Data'!A:E,3,FALSE)</f>
        <v>42</v>
      </c>
      <c r="S456" s="7" t="str">
        <f>VLOOKUP(A456,'New Data'!A:E,4,FALSE)</f>
        <v>South Dakota</v>
      </c>
      <c r="T456" s="9">
        <f>VLOOKUP(A456,'New Data'!A:E,5,FALSE)</f>
        <v>45403</v>
      </c>
      <c r="U456" s="10">
        <f t="shared" si="4"/>
        <v>637.8943968</v>
      </c>
      <c r="V456" s="11">
        <f t="shared" si="5"/>
        <v>0.003675883011</v>
      </c>
      <c r="W456" s="12">
        <f t="shared" si="6"/>
        <v>55.46907799</v>
      </c>
      <c r="X456" s="10">
        <f t="shared" si="7"/>
        <v>203.8978414</v>
      </c>
      <c r="Y456" s="11">
        <f t="shared" si="8"/>
        <v>0.08695652174</v>
      </c>
    </row>
    <row r="457">
      <c r="A457" s="7" t="str">
        <f t="shared" si="1"/>
        <v>BUFTA5555M</v>
      </c>
      <c r="B457" s="2" t="s">
        <v>1000</v>
      </c>
      <c r="C457" s="2" t="s">
        <v>1001</v>
      </c>
      <c r="D457" s="7" t="str">
        <f t="shared" si="2"/>
        <v>300x250 </v>
      </c>
      <c r="E457" s="7">
        <f t="shared" si="3"/>
        <v>75000</v>
      </c>
      <c r="F457" s="2" t="s">
        <v>1002</v>
      </c>
      <c r="G457" s="2" t="s">
        <v>66</v>
      </c>
      <c r="H457" s="8" t="s">
        <v>426</v>
      </c>
      <c r="I457" s="2" t="s">
        <v>30</v>
      </c>
      <c r="J457" s="2" t="s">
        <v>31</v>
      </c>
      <c r="K457" s="2">
        <v>37554.0</v>
      </c>
      <c r="L457" s="2">
        <v>92.0</v>
      </c>
      <c r="M457" s="2">
        <v>13128.0</v>
      </c>
      <c r="N457" s="2">
        <v>27596.0</v>
      </c>
      <c r="O457" s="2">
        <v>8.0</v>
      </c>
      <c r="P457" s="3">
        <v>1737.843485</v>
      </c>
      <c r="Q457" s="7" t="str">
        <f>VLOOKUP(A457,'New Data'!A:E,2,FALSE)</f>
        <v>Male</v>
      </c>
      <c r="R457" s="7">
        <f>VLOOKUP(A457,'New Data'!A:E,3,FALSE)</f>
        <v>63</v>
      </c>
      <c r="S457" s="7" t="str">
        <f>VLOOKUP(A457,'New Data'!A:E,4,FALSE)</f>
        <v>Hawaii</v>
      </c>
      <c r="T457" s="9">
        <f>VLOOKUP(A457,'New Data'!A:E,5,FALSE)</f>
        <v>45074</v>
      </c>
      <c r="U457" s="10">
        <f t="shared" si="4"/>
        <v>217.2304356</v>
      </c>
      <c r="V457" s="11">
        <f t="shared" si="5"/>
        <v>0.002449805613</v>
      </c>
      <c r="W457" s="12">
        <f t="shared" si="6"/>
        <v>18.8896031</v>
      </c>
      <c r="X457" s="10">
        <f t="shared" si="7"/>
        <v>46.2758557</v>
      </c>
      <c r="Y457" s="11">
        <f t="shared" si="8"/>
        <v>0.08695652174</v>
      </c>
    </row>
    <row r="458">
      <c r="A458" s="7" t="str">
        <f t="shared" si="1"/>
        <v>YEDWG7133W</v>
      </c>
      <c r="B458" s="2" t="s">
        <v>997</v>
      </c>
      <c r="C458" s="2" t="s">
        <v>998</v>
      </c>
      <c r="D458" s="7" t="str">
        <f t="shared" si="2"/>
        <v>300x250 </v>
      </c>
      <c r="E458" s="7">
        <f t="shared" si="3"/>
        <v>75000</v>
      </c>
      <c r="F458" s="2" t="s">
        <v>999</v>
      </c>
      <c r="G458" s="2" t="s">
        <v>41</v>
      </c>
      <c r="H458" s="8" t="s">
        <v>207</v>
      </c>
      <c r="I458" s="2" t="s">
        <v>30</v>
      </c>
      <c r="J458" s="2" t="s">
        <v>53</v>
      </c>
      <c r="K458" s="2">
        <v>95655.0</v>
      </c>
      <c r="L458" s="2">
        <v>275.0</v>
      </c>
      <c r="M458" s="2">
        <v>9202.0</v>
      </c>
      <c r="N458" s="2">
        <v>85273.0</v>
      </c>
      <c r="O458" s="2">
        <v>24.0</v>
      </c>
      <c r="P458" s="3">
        <v>6189.416082</v>
      </c>
      <c r="Q458" s="7" t="str">
        <f>VLOOKUP(A458,'New Data'!A:E,2,FALSE)</f>
        <v>Male</v>
      </c>
      <c r="R458" s="7">
        <f>VLOOKUP(A458,'New Data'!A:E,3,FALSE)</f>
        <v>36</v>
      </c>
      <c r="S458" s="7" t="str">
        <f>VLOOKUP(A458,'New Data'!A:E,4,FALSE)</f>
        <v>New York</v>
      </c>
      <c r="T458" s="9">
        <f>VLOOKUP(A458,'New Data'!A:E,5,FALSE)</f>
        <v>45403</v>
      </c>
      <c r="U458" s="10">
        <f t="shared" si="4"/>
        <v>257.8923368</v>
      </c>
      <c r="V458" s="11">
        <f t="shared" si="5"/>
        <v>0.002874915059</v>
      </c>
      <c r="W458" s="12">
        <f t="shared" si="6"/>
        <v>22.50696757</v>
      </c>
      <c r="X458" s="10">
        <f t="shared" si="7"/>
        <v>64.70562001</v>
      </c>
      <c r="Y458" s="11">
        <f t="shared" si="8"/>
        <v>0.08727272727</v>
      </c>
    </row>
    <row r="459">
      <c r="A459" s="7" t="str">
        <f t="shared" si="1"/>
        <v>FEICG0482L</v>
      </c>
      <c r="B459" s="2" t="s">
        <v>994</v>
      </c>
      <c r="C459" s="2" t="s">
        <v>995</v>
      </c>
      <c r="D459" s="7" t="str">
        <f t="shared" si="2"/>
        <v>300x250 </v>
      </c>
      <c r="E459" s="7">
        <f t="shared" si="3"/>
        <v>75000</v>
      </c>
      <c r="F459" s="2" t="s">
        <v>996</v>
      </c>
      <c r="G459" s="2" t="s">
        <v>36</v>
      </c>
      <c r="H459" s="8" t="s">
        <v>151</v>
      </c>
      <c r="I459" s="2" t="s">
        <v>30</v>
      </c>
      <c r="J459" s="2" t="s">
        <v>53</v>
      </c>
      <c r="K459" s="2">
        <v>48211.0</v>
      </c>
      <c r="L459" s="2">
        <v>160.0</v>
      </c>
      <c r="M459" s="2">
        <v>30157.0</v>
      </c>
      <c r="N459" s="2">
        <v>43810.0</v>
      </c>
      <c r="O459" s="2">
        <v>14.0</v>
      </c>
      <c r="P459" s="3">
        <v>6708.463351</v>
      </c>
      <c r="Q459" s="7" t="str">
        <f>VLOOKUP(A459,'New Data'!A:E,2,FALSE)</f>
        <v>Male</v>
      </c>
      <c r="R459" s="7">
        <f>VLOOKUP(A459,'New Data'!A:E,3,FALSE)</f>
        <v>41</v>
      </c>
      <c r="S459" s="7" t="str">
        <f>VLOOKUP(A459,'New Data'!A:E,4,FALSE)</f>
        <v>Missouri</v>
      </c>
      <c r="T459" s="9">
        <f>VLOOKUP(A459,'New Data'!A:E,5,FALSE)</f>
        <v>45385</v>
      </c>
      <c r="U459" s="10">
        <f t="shared" si="4"/>
        <v>479.1759536</v>
      </c>
      <c r="V459" s="11">
        <f t="shared" si="5"/>
        <v>0.003318744685</v>
      </c>
      <c r="W459" s="12">
        <f t="shared" si="6"/>
        <v>41.92789594</v>
      </c>
      <c r="X459" s="10">
        <f t="shared" si="7"/>
        <v>139.1479818</v>
      </c>
      <c r="Y459" s="11">
        <f t="shared" si="8"/>
        <v>0.0875</v>
      </c>
    </row>
    <row r="460">
      <c r="A460" s="7" t="str">
        <f t="shared" si="1"/>
        <v>UDWCZ8207P</v>
      </c>
      <c r="B460" s="2" t="s">
        <v>991</v>
      </c>
      <c r="C460" s="2" t="s">
        <v>992</v>
      </c>
      <c r="D460" s="7" t="str">
        <f t="shared" si="2"/>
        <v>320x50 </v>
      </c>
      <c r="E460" s="7">
        <f t="shared" si="3"/>
        <v>16000</v>
      </c>
      <c r="F460" s="2" t="s">
        <v>993</v>
      </c>
      <c r="G460" s="2" t="s">
        <v>28</v>
      </c>
      <c r="H460" s="8" t="s">
        <v>29</v>
      </c>
      <c r="I460" s="2" t="s">
        <v>48</v>
      </c>
      <c r="J460" s="2" t="s">
        <v>31</v>
      </c>
      <c r="K460" s="2">
        <v>87287.0</v>
      </c>
      <c r="L460" s="2">
        <v>203.0</v>
      </c>
      <c r="M460" s="2">
        <v>40039.0</v>
      </c>
      <c r="N460" s="2">
        <v>80040.0</v>
      </c>
      <c r="O460" s="2">
        <v>18.0</v>
      </c>
      <c r="P460" s="3">
        <v>1579.367346</v>
      </c>
      <c r="Q460" s="7" t="str">
        <f>VLOOKUP(A460,'New Data'!A:E,2,FALSE)</f>
        <v>Female</v>
      </c>
      <c r="R460" s="7">
        <f>VLOOKUP(A460,'New Data'!A:E,3,FALSE)</f>
        <v>58</v>
      </c>
      <c r="S460" s="7" t="str">
        <f>VLOOKUP(A460,'New Data'!A:E,4,FALSE)</f>
        <v>Vermont</v>
      </c>
      <c r="T460" s="9">
        <f>VLOOKUP(A460,'New Data'!A:E,5,FALSE)</f>
        <v>44954</v>
      </c>
      <c r="U460" s="10">
        <f t="shared" si="4"/>
        <v>87.74263033</v>
      </c>
      <c r="V460" s="11">
        <f t="shared" si="5"/>
        <v>0.002325661324</v>
      </c>
      <c r="W460" s="12">
        <f t="shared" si="6"/>
        <v>7.780134709</v>
      </c>
      <c r="X460" s="10">
        <f t="shared" si="7"/>
        <v>18.09395839</v>
      </c>
      <c r="Y460" s="11">
        <f t="shared" si="8"/>
        <v>0.08866995074</v>
      </c>
    </row>
    <row r="461">
      <c r="A461" s="7" t="str">
        <f t="shared" si="1"/>
        <v>ADOWV1114V</v>
      </c>
      <c r="B461" s="2" t="s">
        <v>984</v>
      </c>
      <c r="C461" s="2" t="s">
        <v>985</v>
      </c>
      <c r="D461" s="7" t="str">
        <f t="shared" si="2"/>
        <v>300x250 </v>
      </c>
      <c r="E461" s="7">
        <f t="shared" si="3"/>
        <v>75000</v>
      </c>
      <c r="F461" s="2" t="s">
        <v>986</v>
      </c>
      <c r="G461" s="2" t="s">
        <v>41</v>
      </c>
      <c r="H461" s="8" t="s">
        <v>275</v>
      </c>
      <c r="I461" s="2" t="s">
        <v>135</v>
      </c>
      <c r="J461" s="2" t="s">
        <v>31</v>
      </c>
      <c r="K461" s="2">
        <v>10501.0</v>
      </c>
      <c r="L461" s="2">
        <v>90.0</v>
      </c>
      <c r="M461" s="2">
        <v>4126.0</v>
      </c>
      <c r="N461" s="2">
        <v>7654.0</v>
      </c>
      <c r="O461" s="2">
        <v>8.0</v>
      </c>
      <c r="P461" s="3">
        <v>6244.517921</v>
      </c>
      <c r="Q461" s="7" t="str">
        <f>VLOOKUP(A461,'New Data'!A:E,2,FALSE)</f>
        <v>Male</v>
      </c>
      <c r="R461" s="7">
        <f>VLOOKUP(A461,'New Data'!A:E,3,FALSE)</f>
        <v>20</v>
      </c>
      <c r="S461" s="7" t="str">
        <f>VLOOKUP(A461,'New Data'!A:E,4,FALSE)</f>
        <v>New Jersey</v>
      </c>
      <c r="T461" s="9">
        <f>VLOOKUP(A461,'New Data'!A:E,5,FALSE)</f>
        <v>45179</v>
      </c>
      <c r="U461" s="10">
        <f t="shared" si="4"/>
        <v>780.5647401</v>
      </c>
      <c r="V461" s="11">
        <f t="shared" si="5"/>
        <v>0.008570612323</v>
      </c>
      <c r="W461" s="12">
        <f t="shared" si="6"/>
        <v>69.38353246</v>
      </c>
      <c r="X461" s="10">
        <f t="shared" si="7"/>
        <v>594.6593583</v>
      </c>
      <c r="Y461" s="11">
        <f t="shared" si="8"/>
        <v>0.08888888889</v>
      </c>
    </row>
    <row r="462">
      <c r="A462" s="7" t="str">
        <f t="shared" si="1"/>
        <v>UMAYV9951W</v>
      </c>
      <c r="B462" s="2" t="s">
        <v>987</v>
      </c>
      <c r="C462" s="2" t="s">
        <v>988</v>
      </c>
      <c r="D462" s="7" t="str">
        <f t="shared" si="2"/>
        <v>320x50 </v>
      </c>
      <c r="E462" s="7">
        <f t="shared" si="3"/>
        <v>16000</v>
      </c>
      <c r="F462" s="2" t="s">
        <v>989</v>
      </c>
      <c r="G462" s="2" t="s">
        <v>28</v>
      </c>
      <c r="H462" s="8" t="s">
        <v>990</v>
      </c>
      <c r="I462" s="2" t="s">
        <v>30</v>
      </c>
      <c r="J462" s="2" t="s">
        <v>31</v>
      </c>
      <c r="K462" s="2">
        <v>14509.0</v>
      </c>
      <c r="L462" s="2">
        <v>90.0</v>
      </c>
      <c r="M462" s="2">
        <v>866.0</v>
      </c>
      <c r="N462" s="2">
        <v>13268.0</v>
      </c>
      <c r="O462" s="2">
        <v>8.0</v>
      </c>
      <c r="P462" s="3">
        <v>5521.18913</v>
      </c>
      <c r="Q462" s="7" t="str">
        <f>VLOOKUP(A462,'New Data'!A:E,2,FALSE)</f>
        <v>Male</v>
      </c>
      <c r="R462" s="7">
        <f>VLOOKUP(A462,'New Data'!A:E,3,FALSE)</f>
        <v>42</v>
      </c>
      <c r="S462" s="7" t="str">
        <f>VLOOKUP(A462,'New Data'!A:E,4,FALSE)</f>
        <v>South Carolina</v>
      </c>
      <c r="T462" s="9">
        <f>VLOOKUP(A462,'New Data'!A:E,5,FALSE)</f>
        <v>45557</v>
      </c>
      <c r="U462" s="10">
        <f t="shared" si="4"/>
        <v>690.1486413</v>
      </c>
      <c r="V462" s="11">
        <f t="shared" si="5"/>
        <v>0.006203046385</v>
      </c>
      <c r="W462" s="12">
        <f t="shared" si="6"/>
        <v>61.34654589</v>
      </c>
      <c r="X462" s="10">
        <f t="shared" si="7"/>
        <v>380.5354697</v>
      </c>
      <c r="Y462" s="11">
        <f t="shared" si="8"/>
        <v>0.08888888889</v>
      </c>
    </row>
    <row r="463">
      <c r="A463" s="7" t="str">
        <f t="shared" si="1"/>
        <v>NHIUE2081D</v>
      </c>
      <c r="B463" s="2" t="s">
        <v>980</v>
      </c>
      <c r="C463" s="2" t="s">
        <v>981</v>
      </c>
      <c r="D463" s="7" t="str">
        <f t="shared" si="2"/>
        <v>300x250 </v>
      </c>
      <c r="E463" s="7">
        <f t="shared" si="3"/>
        <v>75000</v>
      </c>
      <c r="F463" s="2" t="s">
        <v>982</v>
      </c>
      <c r="G463" s="2" t="s">
        <v>36</v>
      </c>
      <c r="H463" s="8" t="s">
        <v>983</v>
      </c>
      <c r="I463" s="2" t="s">
        <v>30</v>
      </c>
      <c r="J463" s="2" t="s">
        <v>31</v>
      </c>
      <c r="K463" s="2">
        <v>9328.0</v>
      </c>
      <c r="L463" s="2">
        <v>56.0</v>
      </c>
      <c r="M463" s="2">
        <v>7102.0</v>
      </c>
      <c r="N463" s="2">
        <v>8925.0</v>
      </c>
      <c r="O463" s="2">
        <v>5.0</v>
      </c>
      <c r="P463" s="3">
        <v>3408.076049</v>
      </c>
      <c r="Q463" s="7" t="str">
        <f>VLOOKUP(A463,'New Data'!A:E,2,FALSE)</f>
        <v>Female</v>
      </c>
      <c r="R463" s="7">
        <f>VLOOKUP(A463,'New Data'!A:E,3,FALSE)</f>
        <v>61</v>
      </c>
      <c r="S463" s="7" t="str">
        <f>VLOOKUP(A463,'New Data'!A:E,4,FALSE)</f>
        <v>Connecticut</v>
      </c>
      <c r="T463" s="9">
        <f>VLOOKUP(A463,'New Data'!A:E,5,FALSE)</f>
        <v>45291</v>
      </c>
      <c r="U463" s="10">
        <f t="shared" si="4"/>
        <v>681.6152098</v>
      </c>
      <c r="V463" s="11">
        <f t="shared" si="5"/>
        <v>0.006003430532</v>
      </c>
      <c r="W463" s="12">
        <f t="shared" si="6"/>
        <v>60.85850088</v>
      </c>
      <c r="X463" s="10">
        <f t="shared" si="7"/>
        <v>365.3597823</v>
      </c>
      <c r="Y463" s="11">
        <f t="shared" si="8"/>
        <v>0.08928571429</v>
      </c>
    </row>
    <row r="464">
      <c r="A464" s="7" t="str">
        <f t="shared" si="1"/>
        <v>ULAIX3501E</v>
      </c>
      <c r="B464" s="2" t="s">
        <v>977</v>
      </c>
      <c r="C464" s="2" t="s">
        <v>978</v>
      </c>
      <c r="D464" s="7" t="str">
        <f t="shared" si="2"/>
        <v>300x250 </v>
      </c>
      <c r="E464" s="7">
        <f t="shared" si="3"/>
        <v>75000</v>
      </c>
      <c r="F464" s="2" t="s">
        <v>979</v>
      </c>
      <c r="G464" s="2" t="s">
        <v>41</v>
      </c>
      <c r="H464" s="8" t="s">
        <v>238</v>
      </c>
      <c r="I464" s="2" t="s">
        <v>30</v>
      </c>
      <c r="J464" s="2" t="s">
        <v>53</v>
      </c>
      <c r="K464" s="2">
        <v>33650.0</v>
      </c>
      <c r="L464" s="2">
        <v>100.0</v>
      </c>
      <c r="M464" s="2">
        <v>15621.0</v>
      </c>
      <c r="N464" s="2">
        <v>32539.0</v>
      </c>
      <c r="O464" s="2">
        <v>9.0</v>
      </c>
      <c r="P464" s="3">
        <v>3844.991165</v>
      </c>
      <c r="Q464" s="7" t="str">
        <f>VLOOKUP(A464,'New Data'!A:E,2,FALSE)</f>
        <v>Female</v>
      </c>
      <c r="R464" s="7">
        <f>VLOOKUP(A464,'New Data'!A:E,3,FALSE)</f>
        <v>44</v>
      </c>
      <c r="S464" s="7" t="str">
        <f>VLOOKUP(A464,'New Data'!A:E,4,FALSE)</f>
        <v>Wisconsin</v>
      </c>
      <c r="T464" s="9">
        <f>VLOOKUP(A464,'New Data'!A:E,5,FALSE)</f>
        <v>45337</v>
      </c>
      <c r="U464" s="10">
        <f t="shared" si="4"/>
        <v>427.2212406</v>
      </c>
      <c r="V464" s="11">
        <f t="shared" si="5"/>
        <v>0.002971768202</v>
      </c>
      <c r="W464" s="12">
        <f t="shared" si="6"/>
        <v>38.44991165</v>
      </c>
      <c r="X464" s="10">
        <f t="shared" si="7"/>
        <v>114.2642248</v>
      </c>
      <c r="Y464" s="11">
        <f t="shared" si="8"/>
        <v>0.09</v>
      </c>
    </row>
    <row r="465">
      <c r="A465" s="7" t="str">
        <f t="shared" si="1"/>
        <v>DPPOA9109K</v>
      </c>
      <c r="B465" s="2" t="s">
        <v>974</v>
      </c>
      <c r="C465" s="2" t="s">
        <v>975</v>
      </c>
      <c r="D465" s="7" t="str">
        <f t="shared" si="2"/>
        <v>300x250 </v>
      </c>
      <c r="E465" s="7">
        <f t="shared" si="3"/>
        <v>75000</v>
      </c>
      <c r="F465" s="2" t="s">
        <v>976</v>
      </c>
      <c r="G465" s="2" t="s">
        <v>66</v>
      </c>
      <c r="H465" s="8" t="s">
        <v>871</v>
      </c>
      <c r="I465" s="2" t="s">
        <v>62</v>
      </c>
      <c r="J465" s="2" t="s">
        <v>31</v>
      </c>
      <c r="K465" s="2">
        <v>40519.0</v>
      </c>
      <c r="L465" s="2">
        <v>111.0</v>
      </c>
      <c r="M465" s="2">
        <v>6105.0</v>
      </c>
      <c r="N465" s="2">
        <v>26283.0</v>
      </c>
      <c r="O465" s="2">
        <v>10.0</v>
      </c>
      <c r="P465" s="3">
        <v>1582.410977</v>
      </c>
      <c r="Q465" s="7" t="str">
        <f>VLOOKUP(A465,'New Data'!A:E,2,FALSE)</f>
        <v>Female</v>
      </c>
      <c r="R465" s="7">
        <f>VLOOKUP(A465,'New Data'!A:E,3,FALSE)</f>
        <v>46</v>
      </c>
      <c r="S465" s="7" t="str">
        <f>VLOOKUP(A465,'New Data'!A:E,4,FALSE)</f>
        <v>West Virginia</v>
      </c>
      <c r="T465" s="9">
        <f>VLOOKUP(A465,'New Data'!A:E,5,FALSE)</f>
        <v>45268</v>
      </c>
      <c r="U465" s="10">
        <f t="shared" si="4"/>
        <v>158.2410977</v>
      </c>
      <c r="V465" s="11">
        <f t="shared" si="5"/>
        <v>0.002739455564</v>
      </c>
      <c r="W465" s="12">
        <f t="shared" si="6"/>
        <v>14.25595475</v>
      </c>
      <c r="X465" s="10">
        <f t="shared" si="7"/>
        <v>39.05355455</v>
      </c>
      <c r="Y465" s="11">
        <f t="shared" si="8"/>
        <v>0.09009009009</v>
      </c>
    </row>
    <row r="466">
      <c r="A466" s="7" t="str">
        <f t="shared" si="1"/>
        <v>UODXL9048I</v>
      </c>
      <c r="B466" s="2" t="s">
        <v>964</v>
      </c>
      <c r="C466" s="2" t="s">
        <v>965</v>
      </c>
      <c r="D466" s="7" t="str">
        <f t="shared" si="2"/>
        <v>320x50 </v>
      </c>
      <c r="E466" s="7">
        <f t="shared" si="3"/>
        <v>16000</v>
      </c>
      <c r="F466" s="2" t="s">
        <v>966</v>
      </c>
      <c r="G466" s="2" t="s">
        <v>28</v>
      </c>
      <c r="H466" s="8" t="s">
        <v>967</v>
      </c>
      <c r="I466" s="2" t="s">
        <v>30</v>
      </c>
      <c r="J466" s="2" t="s">
        <v>31</v>
      </c>
      <c r="K466" s="2">
        <v>15322.0</v>
      </c>
      <c r="L466" s="2">
        <v>55.0</v>
      </c>
      <c r="M466" s="2">
        <v>6416.0</v>
      </c>
      <c r="N466" s="2">
        <v>14049.0</v>
      </c>
      <c r="O466" s="2">
        <v>5.0</v>
      </c>
      <c r="P466" s="3">
        <v>1850.464205</v>
      </c>
      <c r="Q466" s="7" t="str">
        <f>VLOOKUP(A466,'New Data'!A:E,2,FALSE)</f>
        <v>Female</v>
      </c>
      <c r="R466" s="7">
        <f>VLOOKUP(A466,'New Data'!A:E,3,FALSE)</f>
        <v>25</v>
      </c>
      <c r="S466" s="7" t="str">
        <f>VLOOKUP(A466,'New Data'!A:E,4,FALSE)</f>
        <v>New Jersey</v>
      </c>
      <c r="T466" s="9">
        <f>VLOOKUP(A466,'New Data'!A:E,5,FALSE)</f>
        <v>45073</v>
      </c>
      <c r="U466" s="10">
        <f t="shared" si="4"/>
        <v>370.092841</v>
      </c>
      <c r="V466" s="11">
        <f t="shared" si="5"/>
        <v>0.003589609712</v>
      </c>
      <c r="W466" s="12">
        <f t="shared" si="6"/>
        <v>33.64480373</v>
      </c>
      <c r="X466" s="10">
        <f t="shared" si="7"/>
        <v>120.7717142</v>
      </c>
      <c r="Y466" s="11">
        <f t="shared" si="8"/>
        <v>0.09090909091</v>
      </c>
    </row>
    <row r="467">
      <c r="A467" s="7" t="str">
        <f t="shared" si="1"/>
        <v>XNMNN2508C</v>
      </c>
      <c r="B467" s="2" t="s">
        <v>958</v>
      </c>
      <c r="C467" s="2" t="s">
        <v>959</v>
      </c>
      <c r="D467" s="7" t="str">
        <f t="shared" si="2"/>
        <v>320x50 </v>
      </c>
      <c r="E467" s="7">
        <f t="shared" si="3"/>
        <v>16000</v>
      </c>
      <c r="F467" s="2" t="s">
        <v>960</v>
      </c>
      <c r="G467" s="2" t="s">
        <v>66</v>
      </c>
      <c r="H467" s="8" t="s">
        <v>143</v>
      </c>
      <c r="I467" s="2" t="s">
        <v>30</v>
      </c>
      <c r="J467" s="2" t="s">
        <v>31</v>
      </c>
      <c r="K467" s="2">
        <v>11511.0</v>
      </c>
      <c r="L467" s="2">
        <v>33.0</v>
      </c>
      <c r="M467" s="2">
        <v>8268.0</v>
      </c>
      <c r="N467" s="2">
        <v>11042.0</v>
      </c>
      <c r="O467" s="2">
        <v>3.0</v>
      </c>
      <c r="P467" s="3">
        <v>6815.712325</v>
      </c>
      <c r="Q467" s="7" t="str">
        <f>VLOOKUP(A467,'New Data'!A:E,2,FALSE)</f>
        <v>Female</v>
      </c>
      <c r="R467" s="7">
        <f>VLOOKUP(A467,'New Data'!A:E,3,FALSE)</f>
        <v>43</v>
      </c>
      <c r="S467" s="7" t="str">
        <f>VLOOKUP(A467,'New Data'!A:E,4,FALSE)</f>
        <v>Colorado</v>
      </c>
      <c r="T467" s="9">
        <f>VLOOKUP(A467,'New Data'!A:E,5,FALSE)</f>
        <v>45405</v>
      </c>
      <c r="U467" s="10">
        <f t="shared" si="4"/>
        <v>2271.904108</v>
      </c>
      <c r="V467" s="11">
        <f t="shared" si="5"/>
        <v>0.002866823039</v>
      </c>
      <c r="W467" s="12">
        <f t="shared" si="6"/>
        <v>206.5367371</v>
      </c>
      <c r="X467" s="10">
        <f t="shared" si="7"/>
        <v>592.1042763</v>
      </c>
      <c r="Y467" s="11">
        <f t="shared" si="8"/>
        <v>0.09090909091</v>
      </c>
    </row>
    <row r="468">
      <c r="A468" s="7" t="str">
        <f t="shared" si="1"/>
        <v>HYWBU2767P</v>
      </c>
      <c r="B468" s="2" t="s">
        <v>968</v>
      </c>
      <c r="C468" s="2" t="s">
        <v>969</v>
      </c>
      <c r="D468" s="7" t="str">
        <f t="shared" si="2"/>
        <v>320x50 </v>
      </c>
      <c r="E468" s="7">
        <f t="shared" si="3"/>
        <v>16000</v>
      </c>
      <c r="F468" s="2" t="s">
        <v>117</v>
      </c>
      <c r="G468" s="2" t="s">
        <v>36</v>
      </c>
      <c r="H468" s="8" t="s">
        <v>114</v>
      </c>
      <c r="I468" s="2" t="s">
        <v>89</v>
      </c>
      <c r="J468" s="2" t="s">
        <v>31</v>
      </c>
      <c r="K468" s="2">
        <v>42459.0</v>
      </c>
      <c r="L468" s="2">
        <v>121.0</v>
      </c>
      <c r="M468" s="2">
        <v>15187.0</v>
      </c>
      <c r="N468" s="2">
        <v>37408.0</v>
      </c>
      <c r="O468" s="2">
        <v>11.0</v>
      </c>
      <c r="P468" s="3">
        <v>6321.491689</v>
      </c>
      <c r="Q468" s="7" t="str">
        <f>VLOOKUP(A468,'New Data'!A:E,2,FALSE)</f>
        <v>Male</v>
      </c>
      <c r="R468" s="7">
        <f>VLOOKUP(A468,'New Data'!A:E,3,FALSE)</f>
        <v>51</v>
      </c>
      <c r="S468" s="7" t="str">
        <f>VLOOKUP(A468,'New Data'!A:E,4,FALSE)</f>
        <v>Pennsylvania</v>
      </c>
      <c r="T468" s="9">
        <f>VLOOKUP(A468,'New Data'!A:E,5,FALSE)</f>
        <v>45161</v>
      </c>
      <c r="U468" s="10">
        <f t="shared" si="4"/>
        <v>574.6810626</v>
      </c>
      <c r="V468" s="11">
        <f t="shared" si="5"/>
        <v>0.00284980805</v>
      </c>
      <c r="W468" s="12">
        <f t="shared" si="6"/>
        <v>52.24373297</v>
      </c>
      <c r="X468" s="10">
        <f t="shared" si="7"/>
        <v>148.8846108</v>
      </c>
      <c r="Y468" s="11">
        <f t="shared" si="8"/>
        <v>0.09090909091</v>
      </c>
    </row>
    <row r="469">
      <c r="A469" s="7" t="str">
        <f t="shared" si="1"/>
        <v>SXGTG5116S</v>
      </c>
      <c r="B469" s="2" t="s">
        <v>970</v>
      </c>
      <c r="C469" s="2" t="s">
        <v>971</v>
      </c>
      <c r="D469" s="7" t="str">
        <f t="shared" si="2"/>
        <v>300x50 </v>
      </c>
      <c r="E469" s="7">
        <f t="shared" si="3"/>
        <v>15000</v>
      </c>
      <c r="F469" s="2" t="s">
        <v>972</v>
      </c>
      <c r="G469" s="2" t="s">
        <v>66</v>
      </c>
      <c r="H469" s="8" t="s">
        <v>973</v>
      </c>
      <c r="I469" s="2" t="s">
        <v>62</v>
      </c>
      <c r="J469" s="2" t="s">
        <v>31</v>
      </c>
      <c r="K469" s="2">
        <v>23410.0</v>
      </c>
      <c r="L469" s="2">
        <v>66.0</v>
      </c>
      <c r="M469" s="2">
        <v>13626.0</v>
      </c>
      <c r="N469" s="2">
        <v>22109.0</v>
      </c>
      <c r="O469" s="2">
        <v>6.0</v>
      </c>
      <c r="P469" s="3">
        <v>1930.180523</v>
      </c>
      <c r="Q469" s="7" t="str">
        <f>VLOOKUP(A469,'New Data'!A:E,2,FALSE)</f>
        <v>Female</v>
      </c>
      <c r="R469" s="7">
        <f>VLOOKUP(A469,'New Data'!A:E,3,FALSE)</f>
        <v>64</v>
      </c>
      <c r="S469" s="7" t="str">
        <f>VLOOKUP(A469,'New Data'!A:E,4,FALSE)</f>
        <v>Virginia</v>
      </c>
      <c r="T469" s="9">
        <f>VLOOKUP(A469,'New Data'!A:E,5,FALSE)</f>
        <v>45403</v>
      </c>
      <c r="U469" s="10">
        <f t="shared" si="4"/>
        <v>321.6967538</v>
      </c>
      <c r="V469" s="11">
        <f t="shared" si="5"/>
        <v>0.002819307988</v>
      </c>
      <c r="W469" s="12">
        <f t="shared" si="6"/>
        <v>29.24515944</v>
      </c>
      <c r="X469" s="10">
        <f t="shared" si="7"/>
        <v>82.45111162</v>
      </c>
      <c r="Y469" s="11">
        <f t="shared" si="8"/>
        <v>0.09090909091</v>
      </c>
    </row>
    <row r="470">
      <c r="A470" s="7" t="str">
        <f t="shared" si="1"/>
        <v>AJMBY2346O</v>
      </c>
      <c r="B470" s="2" t="s">
        <v>961</v>
      </c>
      <c r="C470" s="2" t="s">
        <v>962</v>
      </c>
      <c r="D470" s="7" t="str">
        <f t="shared" si="2"/>
        <v>320x50 </v>
      </c>
      <c r="E470" s="7">
        <f t="shared" si="3"/>
        <v>16000</v>
      </c>
      <c r="F470" s="2" t="s">
        <v>963</v>
      </c>
      <c r="G470" s="2" t="s">
        <v>28</v>
      </c>
      <c r="H470" s="8" t="s">
        <v>871</v>
      </c>
      <c r="I470" s="2" t="s">
        <v>30</v>
      </c>
      <c r="J470" s="2" t="s">
        <v>31</v>
      </c>
      <c r="K470" s="2">
        <v>39844.0</v>
      </c>
      <c r="L470" s="2">
        <v>99.0</v>
      </c>
      <c r="M470" s="2">
        <v>11077.0</v>
      </c>
      <c r="N470" s="2">
        <v>30190.0</v>
      </c>
      <c r="O470" s="2">
        <v>9.0</v>
      </c>
      <c r="P470" s="3">
        <v>6367.869929</v>
      </c>
      <c r="Q470" s="7" t="str">
        <f>VLOOKUP(A470,'New Data'!A:E,2,FALSE)</f>
        <v>Female</v>
      </c>
      <c r="R470" s="7">
        <f>VLOOKUP(A470,'New Data'!A:E,3,FALSE)</f>
        <v>27</v>
      </c>
      <c r="S470" s="7" t="str">
        <f>VLOOKUP(A470,'New Data'!A:E,4,FALSE)</f>
        <v>Nevada</v>
      </c>
      <c r="T470" s="9">
        <f>VLOOKUP(A470,'New Data'!A:E,5,FALSE)</f>
        <v>45101</v>
      </c>
      <c r="U470" s="10">
        <f t="shared" si="4"/>
        <v>707.5411032</v>
      </c>
      <c r="V470" s="11">
        <f t="shared" si="5"/>
        <v>0.002484690292</v>
      </c>
      <c r="W470" s="12">
        <f t="shared" si="6"/>
        <v>64.32191847</v>
      </c>
      <c r="X470" s="10">
        <f t="shared" si="7"/>
        <v>159.8200464</v>
      </c>
      <c r="Y470" s="11">
        <f t="shared" si="8"/>
        <v>0.09090909091</v>
      </c>
    </row>
    <row r="471">
      <c r="A471" s="7" t="str">
        <f t="shared" si="1"/>
        <v>LJRKT6242F</v>
      </c>
      <c r="B471" s="2" t="s">
        <v>955</v>
      </c>
      <c r="C471" s="2" t="s">
        <v>956</v>
      </c>
      <c r="D471" s="7" t="str">
        <f t="shared" si="2"/>
        <v>320x50 </v>
      </c>
      <c r="E471" s="7">
        <f t="shared" si="3"/>
        <v>16000</v>
      </c>
      <c r="F471" s="2" t="s">
        <v>957</v>
      </c>
      <c r="G471" s="2" t="s">
        <v>28</v>
      </c>
      <c r="H471" s="8" t="s">
        <v>334</v>
      </c>
      <c r="I471" s="2" t="s">
        <v>30</v>
      </c>
      <c r="J471" s="2" t="s">
        <v>31</v>
      </c>
      <c r="K471" s="2">
        <v>48947.0</v>
      </c>
      <c r="L471" s="2">
        <v>230.0</v>
      </c>
      <c r="M471" s="2">
        <v>32089.0</v>
      </c>
      <c r="N471" s="2">
        <v>45597.0</v>
      </c>
      <c r="O471" s="2">
        <v>21.0</v>
      </c>
      <c r="P471" s="3">
        <v>5702.290265</v>
      </c>
      <c r="Q471" s="7" t="str">
        <f>VLOOKUP(A471,'New Data'!A:E,2,FALSE)</f>
        <v>Female</v>
      </c>
      <c r="R471" s="7">
        <f>VLOOKUP(A471,'New Data'!A:E,3,FALSE)</f>
        <v>54</v>
      </c>
      <c r="S471" s="7" t="str">
        <f>VLOOKUP(A471,'New Data'!A:E,4,FALSE)</f>
        <v>New Jersey</v>
      </c>
      <c r="T471" s="9">
        <f>VLOOKUP(A471,'New Data'!A:E,5,FALSE)</f>
        <v>45137</v>
      </c>
      <c r="U471" s="10">
        <f t="shared" si="4"/>
        <v>271.5376317</v>
      </c>
      <c r="V471" s="11">
        <f t="shared" si="5"/>
        <v>0.0046989601</v>
      </c>
      <c r="W471" s="12">
        <f t="shared" si="6"/>
        <v>24.79256637</v>
      </c>
      <c r="X471" s="10">
        <f t="shared" si="7"/>
        <v>116.4992801</v>
      </c>
      <c r="Y471" s="11">
        <f t="shared" si="8"/>
        <v>0.09130434783</v>
      </c>
    </row>
    <row r="472">
      <c r="A472" s="7" t="str">
        <f t="shared" si="1"/>
        <v>UFEIC4685Q</v>
      </c>
      <c r="B472" s="2" t="s">
        <v>951</v>
      </c>
      <c r="C472" s="2" t="s">
        <v>952</v>
      </c>
      <c r="D472" s="7" t="str">
        <f t="shared" si="2"/>
        <v>300x250 </v>
      </c>
      <c r="E472" s="7">
        <f t="shared" si="3"/>
        <v>75000</v>
      </c>
      <c r="F472" s="2" t="s">
        <v>953</v>
      </c>
      <c r="G472" s="2" t="s">
        <v>28</v>
      </c>
      <c r="H472" s="8" t="s">
        <v>954</v>
      </c>
      <c r="I472" s="2" t="s">
        <v>48</v>
      </c>
      <c r="J472" s="2" t="s">
        <v>53</v>
      </c>
      <c r="K472" s="2">
        <v>99205.0</v>
      </c>
      <c r="L472" s="2">
        <v>230.0</v>
      </c>
      <c r="M472" s="2">
        <v>49240.0</v>
      </c>
      <c r="N472" s="2">
        <v>72687.0</v>
      </c>
      <c r="O472" s="2">
        <v>21.0</v>
      </c>
      <c r="P472" s="3">
        <v>6185.002486</v>
      </c>
      <c r="Q472" s="7" t="str">
        <f>VLOOKUP(A472,'New Data'!A:E,2,FALSE)</f>
        <v>Female</v>
      </c>
      <c r="R472" s="7">
        <f>VLOOKUP(A472,'New Data'!A:E,3,FALSE)</f>
        <v>23</v>
      </c>
      <c r="S472" s="7" t="str">
        <f>VLOOKUP(A472,'New Data'!A:E,4,FALSE)</f>
        <v>Hawaii</v>
      </c>
      <c r="T472" s="9">
        <f>VLOOKUP(A472,'New Data'!A:E,5,FALSE)</f>
        <v>45092</v>
      </c>
      <c r="U472" s="10">
        <f t="shared" si="4"/>
        <v>294.5239279</v>
      </c>
      <c r="V472" s="11">
        <f t="shared" si="5"/>
        <v>0.002318431531</v>
      </c>
      <c r="W472" s="12">
        <f t="shared" si="6"/>
        <v>26.89131516</v>
      </c>
      <c r="X472" s="10">
        <f t="shared" si="7"/>
        <v>62.34567296</v>
      </c>
      <c r="Y472" s="11">
        <f t="shared" si="8"/>
        <v>0.09130434783</v>
      </c>
    </row>
    <row r="473">
      <c r="A473" s="7" t="str">
        <f t="shared" si="1"/>
        <v>DUVJV0365K</v>
      </c>
      <c r="B473" s="2" t="s">
        <v>947</v>
      </c>
      <c r="C473" s="2" t="s">
        <v>948</v>
      </c>
      <c r="D473" s="7" t="str">
        <f t="shared" si="2"/>
        <v>320x50 </v>
      </c>
      <c r="E473" s="7">
        <f t="shared" si="3"/>
        <v>16000</v>
      </c>
      <c r="F473" s="2" t="s">
        <v>949</v>
      </c>
      <c r="G473" s="2" t="s">
        <v>41</v>
      </c>
      <c r="H473" s="8" t="s">
        <v>950</v>
      </c>
      <c r="I473" s="2" t="s">
        <v>48</v>
      </c>
      <c r="J473" s="2" t="s">
        <v>31</v>
      </c>
      <c r="K473" s="2">
        <v>21962.0</v>
      </c>
      <c r="L473" s="2">
        <v>120.0</v>
      </c>
      <c r="M473" s="2">
        <v>10702.0</v>
      </c>
      <c r="N473" s="2">
        <v>21034.0</v>
      </c>
      <c r="O473" s="2">
        <v>11.0</v>
      </c>
      <c r="P473" s="3">
        <v>6404.003128</v>
      </c>
      <c r="Q473" s="7" t="str">
        <f>VLOOKUP(A473,'New Data'!A:E,2,FALSE)</f>
        <v>Female</v>
      </c>
      <c r="R473" s="7">
        <f>VLOOKUP(A473,'New Data'!A:E,3,FALSE)</f>
        <v>27</v>
      </c>
      <c r="S473" s="7" t="str">
        <f>VLOOKUP(A473,'New Data'!A:E,4,FALSE)</f>
        <v>New Mexico</v>
      </c>
      <c r="T473" s="9">
        <f>VLOOKUP(A473,'New Data'!A:E,5,FALSE)</f>
        <v>45247</v>
      </c>
      <c r="U473" s="10">
        <f t="shared" si="4"/>
        <v>582.1821025</v>
      </c>
      <c r="V473" s="11">
        <f t="shared" si="5"/>
        <v>0.005463983244</v>
      </c>
      <c r="W473" s="12">
        <f t="shared" si="6"/>
        <v>53.36669273</v>
      </c>
      <c r="X473" s="10">
        <f t="shared" si="7"/>
        <v>291.5947149</v>
      </c>
      <c r="Y473" s="11">
        <f t="shared" si="8"/>
        <v>0.09166666667</v>
      </c>
    </row>
    <row r="474">
      <c r="A474" s="7" t="str">
        <f t="shared" si="1"/>
        <v>TXPGH7140K</v>
      </c>
      <c r="B474" s="2" t="s">
        <v>944</v>
      </c>
      <c r="C474" s="2" t="s">
        <v>945</v>
      </c>
      <c r="D474" s="7" t="str">
        <f t="shared" si="2"/>
        <v>320x50 </v>
      </c>
      <c r="E474" s="7">
        <f t="shared" si="3"/>
        <v>16000</v>
      </c>
      <c r="F474" s="2" t="s">
        <v>946</v>
      </c>
      <c r="G474" s="2" t="s">
        <v>28</v>
      </c>
      <c r="H474" s="8" t="s">
        <v>181</v>
      </c>
      <c r="I474" s="2" t="s">
        <v>30</v>
      </c>
      <c r="J474" s="2" t="s">
        <v>31</v>
      </c>
      <c r="K474" s="2">
        <v>31003.0</v>
      </c>
      <c r="L474" s="2">
        <v>87.0</v>
      </c>
      <c r="M474" s="2">
        <v>12591.0</v>
      </c>
      <c r="N474" s="2">
        <v>22656.0</v>
      </c>
      <c r="O474" s="2">
        <v>8.0</v>
      </c>
      <c r="P474" s="3">
        <v>2294.003778</v>
      </c>
      <c r="Q474" s="7" t="str">
        <f>VLOOKUP(A474,'New Data'!A:E,2,FALSE)</f>
        <v>Female</v>
      </c>
      <c r="R474" s="7">
        <f>VLOOKUP(A474,'New Data'!A:E,3,FALSE)</f>
        <v>25</v>
      </c>
      <c r="S474" s="7" t="str">
        <f>VLOOKUP(A474,'New Data'!A:E,4,FALSE)</f>
        <v>Vermont</v>
      </c>
      <c r="T474" s="9">
        <f>VLOOKUP(A474,'New Data'!A:E,5,FALSE)</f>
        <v>45210</v>
      </c>
      <c r="U474" s="10">
        <f t="shared" si="4"/>
        <v>286.7504723</v>
      </c>
      <c r="V474" s="11">
        <f t="shared" si="5"/>
        <v>0.002806180047</v>
      </c>
      <c r="W474" s="12">
        <f t="shared" si="6"/>
        <v>26.36785952</v>
      </c>
      <c r="X474" s="10">
        <f t="shared" si="7"/>
        <v>73.99296126</v>
      </c>
      <c r="Y474" s="11">
        <f t="shared" si="8"/>
        <v>0.09195402299</v>
      </c>
    </row>
    <row r="475">
      <c r="A475" s="7" t="str">
        <f t="shared" si="1"/>
        <v>CUZSG1386K</v>
      </c>
      <c r="B475" s="2" t="s">
        <v>941</v>
      </c>
      <c r="C475" s="2" t="s">
        <v>942</v>
      </c>
      <c r="D475" s="7" t="str">
        <f t="shared" si="2"/>
        <v>320x50 </v>
      </c>
      <c r="E475" s="7">
        <f t="shared" si="3"/>
        <v>16000</v>
      </c>
      <c r="F475" s="2" t="s">
        <v>943</v>
      </c>
      <c r="G475" s="2" t="s">
        <v>36</v>
      </c>
      <c r="H475" s="8" t="s">
        <v>157</v>
      </c>
      <c r="I475" s="2" t="s">
        <v>30</v>
      </c>
      <c r="J475" s="2" t="s">
        <v>31</v>
      </c>
      <c r="K475" s="2">
        <v>272509.0</v>
      </c>
      <c r="L475" s="2">
        <v>736.0</v>
      </c>
      <c r="M475" s="2">
        <v>89526.0</v>
      </c>
      <c r="N475" s="2">
        <v>237859.0</v>
      </c>
      <c r="O475" s="2">
        <v>69.0</v>
      </c>
      <c r="P475" s="3">
        <v>8168.347077</v>
      </c>
      <c r="Q475" s="7" t="str">
        <f>VLOOKUP(A475,'New Data'!A:E,2,FALSE)</f>
        <v>Female</v>
      </c>
      <c r="R475" s="7">
        <f>VLOOKUP(A475,'New Data'!A:E,3,FALSE)</f>
        <v>29</v>
      </c>
      <c r="S475" s="7" t="str">
        <f>VLOOKUP(A475,'New Data'!A:E,4,FALSE)</f>
        <v>Virginia</v>
      </c>
      <c r="T475" s="9">
        <f>VLOOKUP(A475,'New Data'!A:E,5,FALSE)</f>
        <v>45559</v>
      </c>
      <c r="U475" s="10">
        <f t="shared" si="4"/>
        <v>118.3818417</v>
      </c>
      <c r="V475" s="11">
        <f t="shared" si="5"/>
        <v>0.00270082823</v>
      </c>
      <c r="W475" s="12">
        <f t="shared" si="6"/>
        <v>11.09829766</v>
      </c>
      <c r="X475" s="10">
        <f t="shared" si="7"/>
        <v>29.97459562</v>
      </c>
      <c r="Y475" s="11">
        <f t="shared" si="8"/>
        <v>0.09375</v>
      </c>
    </row>
    <row r="476">
      <c r="A476" s="7" t="str">
        <f t="shared" si="1"/>
        <v>PWPQP4253T</v>
      </c>
      <c r="B476" s="2" t="s">
        <v>938</v>
      </c>
      <c r="C476" s="2" t="s">
        <v>939</v>
      </c>
      <c r="D476" s="7" t="str">
        <f t="shared" si="2"/>
        <v>320x50 </v>
      </c>
      <c r="E476" s="7">
        <f t="shared" si="3"/>
        <v>16000</v>
      </c>
      <c r="F476" s="2" t="s">
        <v>940</v>
      </c>
      <c r="G476" s="2" t="s">
        <v>66</v>
      </c>
      <c r="H476" s="8" t="s">
        <v>449</v>
      </c>
      <c r="I476" s="2" t="s">
        <v>48</v>
      </c>
      <c r="J476" s="2" t="s">
        <v>31</v>
      </c>
      <c r="K476" s="2">
        <v>507889.0</v>
      </c>
      <c r="L476" s="2">
        <v>823.0</v>
      </c>
      <c r="M476" s="2">
        <v>176329.0</v>
      </c>
      <c r="N476" s="2">
        <v>450103.0</v>
      </c>
      <c r="O476" s="2">
        <v>78.0</v>
      </c>
      <c r="P476" s="3">
        <v>1440.745362</v>
      </c>
      <c r="Q476" s="7" t="str">
        <f>VLOOKUP(A476,'New Data'!A:E,2,FALSE)</f>
        <v>Female</v>
      </c>
      <c r="R476" s="7">
        <f>VLOOKUP(A476,'New Data'!A:E,3,FALSE)</f>
        <v>56</v>
      </c>
      <c r="S476" s="7" t="str">
        <f>VLOOKUP(A476,'New Data'!A:E,4,FALSE)</f>
        <v>Louisiana</v>
      </c>
      <c r="T476" s="9">
        <f>VLOOKUP(A476,'New Data'!A:E,5,FALSE)</f>
        <v>45174</v>
      </c>
      <c r="U476" s="10">
        <f t="shared" si="4"/>
        <v>18.47109438</v>
      </c>
      <c r="V476" s="11">
        <f t="shared" si="5"/>
        <v>0.001620432811</v>
      </c>
      <c r="W476" s="12">
        <f t="shared" si="6"/>
        <v>1.750601898</v>
      </c>
      <c r="X476" s="10">
        <f t="shared" si="7"/>
        <v>2.836732755</v>
      </c>
      <c r="Y476" s="11">
        <f t="shared" si="8"/>
        <v>0.09477521264</v>
      </c>
    </row>
    <row r="477">
      <c r="A477" s="7" t="str">
        <f t="shared" si="1"/>
        <v>FGJQD8833Y</v>
      </c>
      <c r="B477" s="2" t="s">
        <v>935</v>
      </c>
      <c r="C477" s="2" t="s">
        <v>936</v>
      </c>
      <c r="D477" s="7" t="str">
        <f t="shared" si="2"/>
        <v>300x50 </v>
      </c>
      <c r="E477" s="7">
        <f t="shared" si="3"/>
        <v>15000</v>
      </c>
      <c r="F477" s="2" t="s">
        <v>937</v>
      </c>
      <c r="G477" s="2" t="s">
        <v>28</v>
      </c>
      <c r="H477" s="8" t="s">
        <v>371</v>
      </c>
      <c r="I477" s="2" t="s">
        <v>30</v>
      </c>
      <c r="J477" s="2" t="s">
        <v>31</v>
      </c>
      <c r="K477" s="2">
        <v>53561.0</v>
      </c>
      <c r="L477" s="2">
        <v>147.0</v>
      </c>
      <c r="M477" s="2">
        <v>37063.0</v>
      </c>
      <c r="N477" s="2">
        <v>51480.0</v>
      </c>
      <c r="O477" s="2">
        <v>14.0</v>
      </c>
      <c r="P477" s="3">
        <v>2039.35506</v>
      </c>
      <c r="Q477" s="7" t="str">
        <f>VLOOKUP(A477,'New Data'!A:E,2,FALSE)</f>
        <v>Male</v>
      </c>
      <c r="R477" s="7">
        <f>VLOOKUP(A477,'New Data'!A:E,3,FALSE)</f>
        <v>22</v>
      </c>
      <c r="S477" s="7" t="str">
        <f>VLOOKUP(A477,'New Data'!A:E,4,FALSE)</f>
        <v>Colorado</v>
      </c>
      <c r="T477" s="9">
        <f>VLOOKUP(A477,'New Data'!A:E,5,FALSE)</f>
        <v>45493</v>
      </c>
      <c r="U477" s="10">
        <f t="shared" si="4"/>
        <v>145.6682186</v>
      </c>
      <c r="V477" s="11">
        <f t="shared" si="5"/>
        <v>0.002744534269</v>
      </c>
      <c r="W477" s="12">
        <f t="shared" si="6"/>
        <v>13.87316367</v>
      </c>
      <c r="X477" s="10">
        <f t="shared" si="7"/>
        <v>38.07537313</v>
      </c>
      <c r="Y477" s="11">
        <f t="shared" si="8"/>
        <v>0.09523809524</v>
      </c>
    </row>
    <row r="478">
      <c r="A478" s="7" t="str">
        <f t="shared" si="1"/>
        <v>RTBFW6798E</v>
      </c>
      <c r="B478" s="2" t="s">
        <v>932</v>
      </c>
      <c r="C478" s="2" t="s">
        <v>933</v>
      </c>
      <c r="D478" s="7" t="str">
        <f t="shared" si="2"/>
        <v>320x50 </v>
      </c>
      <c r="E478" s="7">
        <f t="shared" si="3"/>
        <v>16000</v>
      </c>
      <c r="F478" s="2" t="s">
        <v>934</v>
      </c>
      <c r="G478" s="2" t="s">
        <v>36</v>
      </c>
      <c r="H478" s="8" t="s">
        <v>114</v>
      </c>
      <c r="I478" s="2" t="s">
        <v>71</v>
      </c>
      <c r="J478" s="2" t="s">
        <v>31</v>
      </c>
      <c r="K478" s="2">
        <v>51515.0</v>
      </c>
      <c r="L478" s="2">
        <v>144.0</v>
      </c>
      <c r="M478" s="2">
        <v>18304.0</v>
      </c>
      <c r="N478" s="2">
        <v>44891.0</v>
      </c>
      <c r="O478" s="2">
        <v>14.0</v>
      </c>
      <c r="P478" s="3">
        <v>2160.307325</v>
      </c>
      <c r="Q478" s="7" t="str">
        <f>VLOOKUP(A478,'New Data'!A:E,2,FALSE)</f>
        <v>Male</v>
      </c>
      <c r="R478" s="7">
        <f>VLOOKUP(A478,'New Data'!A:E,3,FALSE)</f>
        <v>19</v>
      </c>
      <c r="S478" s="7" t="str">
        <f>VLOOKUP(A478,'New Data'!A:E,4,FALSE)</f>
        <v>Alabama</v>
      </c>
      <c r="T478" s="9">
        <f>VLOOKUP(A478,'New Data'!A:E,5,FALSE)</f>
        <v>45125</v>
      </c>
      <c r="U478" s="10">
        <f t="shared" si="4"/>
        <v>154.3076661</v>
      </c>
      <c r="V478" s="11">
        <f t="shared" si="5"/>
        <v>0.002795302339</v>
      </c>
      <c r="W478" s="12">
        <f t="shared" si="6"/>
        <v>15.0021342</v>
      </c>
      <c r="X478" s="10">
        <f t="shared" si="7"/>
        <v>41.93550083</v>
      </c>
      <c r="Y478" s="11">
        <f t="shared" si="8"/>
        <v>0.09722222222</v>
      </c>
    </row>
    <row r="479">
      <c r="A479" s="7" t="str">
        <f t="shared" si="1"/>
        <v>IXQEK3844N</v>
      </c>
      <c r="B479" s="2" t="s">
        <v>862</v>
      </c>
      <c r="C479" s="2" t="s">
        <v>863</v>
      </c>
      <c r="D479" s="7" t="str">
        <f t="shared" si="2"/>
        <v>300x250 </v>
      </c>
      <c r="E479" s="7">
        <f t="shared" si="3"/>
        <v>75000</v>
      </c>
      <c r="F479" s="2" t="s">
        <v>864</v>
      </c>
      <c r="G479" s="2" t="s">
        <v>66</v>
      </c>
      <c r="H479" s="8" t="s">
        <v>838</v>
      </c>
      <c r="I479" s="2" t="s">
        <v>48</v>
      </c>
      <c r="J479" s="2" t="s">
        <v>31</v>
      </c>
      <c r="K479" s="2">
        <v>8420.0</v>
      </c>
      <c r="L479" s="2">
        <v>80.0</v>
      </c>
      <c r="M479" s="2">
        <v>4430.0</v>
      </c>
      <c r="N479" s="2">
        <v>7869.0</v>
      </c>
      <c r="O479" s="2">
        <v>8.0</v>
      </c>
      <c r="P479" s="3">
        <v>5184.585424</v>
      </c>
      <c r="Q479" s="7" t="str">
        <f>VLOOKUP(A479,'New Data'!A:E,2,FALSE)</f>
        <v>Male</v>
      </c>
      <c r="R479" s="7">
        <f>VLOOKUP(A479,'New Data'!A:E,3,FALSE)</f>
        <v>18</v>
      </c>
      <c r="S479" s="7" t="str">
        <f>VLOOKUP(A479,'New Data'!A:E,4,FALSE)</f>
        <v>Indiana</v>
      </c>
      <c r="T479" s="9">
        <f>VLOOKUP(A479,'New Data'!A:E,5,FALSE)</f>
        <v>45508</v>
      </c>
      <c r="U479" s="10">
        <f t="shared" si="4"/>
        <v>648.073178</v>
      </c>
      <c r="V479" s="11">
        <f t="shared" si="5"/>
        <v>0.009501187648</v>
      </c>
      <c r="W479" s="12">
        <f t="shared" si="6"/>
        <v>64.8073178</v>
      </c>
      <c r="X479" s="10">
        <f t="shared" si="7"/>
        <v>615.7464874</v>
      </c>
      <c r="Y479" s="11">
        <f t="shared" si="8"/>
        <v>0.1</v>
      </c>
    </row>
    <row r="480">
      <c r="A480" s="7" t="str">
        <f t="shared" si="1"/>
        <v>DBLTB3558S</v>
      </c>
      <c r="B480" s="2" t="s">
        <v>919</v>
      </c>
      <c r="C480" s="2" t="s">
        <v>920</v>
      </c>
      <c r="D480" s="7" t="str">
        <f t="shared" si="2"/>
        <v>320x50 </v>
      </c>
      <c r="E480" s="7">
        <f t="shared" si="3"/>
        <v>16000</v>
      </c>
      <c r="F480" s="2" t="s">
        <v>921</v>
      </c>
      <c r="G480" s="2" t="s">
        <v>36</v>
      </c>
      <c r="H480" s="8" t="s">
        <v>534</v>
      </c>
      <c r="I480" s="2" t="s">
        <v>71</v>
      </c>
      <c r="J480" s="2" t="s">
        <v>31</v>
      </c>
      <c r="K480" s="2">
        <v>16372.0</v>
      </c>
      <c r="L480" s="2">
        <v>90.0</v>
      </c>
      <c r="M480" s="2">
        <v>4731.0</v>
      </c>
      <c r="N480" s="2">
        <v>15332.0</v>
      </c>
      <c r="O480" s="2">
        <v>9.0</v>
      </c>
      <c r="P480" s="3">
        <v>1704.511123</v>
      </c>
      <c r="Q480" s="7" t="str">
        <f>VLOOKUP(A480,'New Data'!A:E,2,FALSE)</f>
        <v>Male</v>
      </c>
      <c r="R480" s="7">
        <f>VLOOKUP(A480,'New Data'!A:E,3,FALSE)</f>
        <v>64</v>
      </c>
      <c r="S480" s="7" t="str">
        <f>VLOOKUP(A480,'New Data'!A:E,4,FALSE)</f>
        <v>Utah</v>
      </c>
      <c r="T480" s="9">
        <f>VLOOKUP(A480,'New Data'!A:E,5,FALSE)</f>
        <v>45181</v>
      </c>
      <c r="U480" s="10">
        <f t="shared" si="4"/>
        <v>189.3901248</v>
      </c>
      <c r="V480" s="11">
        <f t="shared" si="5"/>
        <v>0.005497190325</v>
      </c>
      <c r="W480" s="12">
        <f t="shared" si="6"/>
        <v>18.93901248</v>
      </c>
      <c r="X480" s="10">
        <f t="shared" si="7"/>
        <v>104.1113562</v>
      </c>
      <c r="Y480" s="11">
        <f t="shared" si="8"/>
        <v>0.1</v>
      </c>
    </row>
    <row r="481">
      <c r="A481" s="7" t="str">
        <f t="shared" si="1"/>
        <v>EBJLN4203Z</v>
      </c>
      <c r="B481" s="2" t="s">
        <v>925</v>
      </c>
      <c r="C481" s="2" t="s">
        <v>926</v>
      </c>
      <c r="D481" s="7" t="str">
        <f t="shared" si="2"/>
        <v>300x250 </v>
      </c>
      <c r="E481" s="7">
        <f t="shared" si="3"/>
        <v>75000</v>
      </c>
      <c r="F481" s="2" t="s">
        <v>927</v>
      </c>
      <c r="G481" s="2" t="s">
        <v>66</v>
      </c>
      <c r="H481" s="8" t="s">
        <v>928</v>
      </c>
      <c r="I481" s="2" t="s">
        <v>220</v>
      </c>
      <c r="J481" s="2" t="s">
        <v>31</v>
      </c>
      <c r="K481" s="2">
        <v>9149.0</v>
      </c>
      <c r="L481" s="2">
        <v>40.0</v>
      </c>
      <c r="M481" s="2">
        <v>4568.0</v>
      </c>
      <c r="N481" s="2">
        <v>8648.0</v>
      </c>
      <c r="O481" s="2">
        <v>4.0</v>
      </c>
      <c r="P481" s="3">
        <v>1758.098365</v>
      </c>
      <c r="Q481" s="7" t="str">
        <f>VLOOKUP(A481,'New Data'!A:E,2,FALSE)</f>
        <v>Female</v>
      </c>
      <c r="R481" s="7">
        <f>VLOOKUP(A481,'New Data'!A:E,3,FALSE)</f>
        <v>54</v>
      </c>
      <c r="S481" s="7" t="str">
        <f>VLOOKUP(A481,'New Data'!A:E,4,FALSE)</f>
        <v>Virginia</v>
      </c>
      <c r="T481" s="9">
        <f>VLOOKUP(A481,'New Data'!A:E,5,FALSE)</f>
        <v>45195</v>
      </c>
      <c r="U481" s="10">
        <f t="shared" si="4"/>
        <v>439.5245913</v>
      </c>
      <c r="V481" s="11">
        <f t="shared" si="5"/>
        <v>0.00437206252</v>
      </c>
      <c r="W481" s="12">
        <f t="shared" si="6"/>
        <v>43.95245913</v>
      </c>
      <c r="X481" s="10">
        <f t="shared" si="7"/>
        <v>192.1628992</v>
      </c>
      <c r="Y481" s="11">
        <f t="shared" si="8"/>
        <v>0.1</v>
      </c>
    </row>
    <row r="482">
      <c r="A482" s="7" t="str">
        <f t="shared" si="1"/>
        <v>YJOKS4938A</v>
      </c>
      <c r="B482" s="2" t="s">
        <v>846</v>
      </c>
      <c r="C482" s="2" t="s">
        <v>847</v>
      </c>
      <c r="D482" s="7" t="str">
        <f t="shared" si="2"/>
        <v>320x50 </v>
      </c>
      <c r="E482" s="7">
        <f t="shared" si="3"/>
        <v>16000</v>
      </c>
      <c r="F482" s="2" t="s">
        <v>848</v>
      </c>
      <c r="G482" s="2" t="s">
        <v>28</v>
      </c>
      <c r="H482" s="8" t="s">
        <v>102</v>
      </c>
      <c r="I482" s="2" t="s">
        <v>30</v>
      </c>
      <c r="J482" s="2" t="s">
        <v>31</v>
      </c>
      <c r="K482" s="2">
        <v>33069.0</v>
      </c>
      <c r="L482" s="2">
        <v>140.0</v>
      </c>
      <c r="M482" s="2">
        <v>17744.0</v>
      </c>
      <c r="N482" s="2">
        <v>31192.0</v>
      </c>
      <c r="O482" s="2">
        <v>14.0</v>
      </c>
      <c r="P482" s="3">
        <v>1543.310611</v>
      </c>
      <c r="Q482" s="7" t="str">
        <f>VLOOKUP(A482,'New Data'!A:E,2,FALSE)</f>
        <v>Female</v>
      </c>
      <c r="R482" s="7">
        <f>VLOOKUP(A482,'New Data'!A:E,3,FALSE)</f>
        <v>49</v>
      </c>
      <c r="S482" s="7" t="str">
        <f>VLOOKUP(A482,'New Data'!A:E,4,FALSE)</f>
        <v>Alaska</v>
      </c>
      <c r="T482" s="9">
        <f>VLOOKUP(A482,'New Data'!A:E,5,FALSE)</f>
        <v>45092</v>
      </c>
      <c r="U482" s="10">
        <f t="shared" si="4"/>
        <v>110.2364722</v>
      </c>
      <c r="V482" s="11">
        <f t="shared" si="5"/>
        <v>0.004233572228</v>
      </c>
      <c r="W482" s="12">
        <f t="shared" si="6"/>
        <v>11.02364722</v>
      </c>
      <c r="X482" s="10">
        <f t="shared" si="7"/>
        <v>46.66940673</v>
      </c>
      <c r="Y482" s="11">
        <f t="shared" si="8"/>
        <v>0.1</v>
      </c>
    </row>
    <row r="483">
      <c r="A483" s="7" t="str">
        <f t="shared" si="1"/>
        <v>MKCML3857A</v>
      </c>
      <c r="B483" s="2" t="s">
        <v>929</v>
      </c>
      <c r="C483" s="2" t="s">
        <v>930</v>
      </c>
      <c r="D483" s="7" t="str">
        <f t="shared" si="2"/>
        <v>300x250 </v>
      </c>
      <c r="E483" s="7">
        <f t="shared" si="3"/>
        <v>75000</v>
      </c>
      <c r="F483" s="2" t="s">
        <v>931</v>
      </c>
      <c r="G483" s="2" t="s">
        <v>36</v>
      </c>
      <c r="H483" s="8" t="s">
        <v>398</v>
      </c>
      <c r="I483" s="2" t="s">
        <v>48</v>
      </c>
      <c r="J483" s="2" t="s">
        <v>31</v>
      </c>
      <c r="K483" s="2">
        <v>14350.0</v>
      </c>
      <c r="L483" s="2">
        <v>60.0</v>
      </c>
      <c r="M483" s="2">
        <v>8228.0</v>
      </c>
      <c r="N483" s="2">
        <v>13396.0</v>
      </c>
      <c r="O483" s="2">
        <v>6.0</v>
      </c>
      <c r="P483" s="3">
        <v>6114.034936</v>
      </c>
      <c r="Q483" s="7" t="str">
        <f>VLOOKUP(A483,'New Data'!A:E,2,FALSE)</f>
        <v>Female</v>
      </c>
      <c r="R483" s="7">
        <f>VLOOKUP(A483,'New Data'!A:E,3,FALSE)</f>
        <v>28</v>
      </c>
      <c r="S483" s="7" t="str">
        <f>VLOOKUP(A483,'New Data'!A:E,4,FALSE)</f>
        <v>Washington</v>
      </c>
      <c r="T483" s="9">
        <f>VLOOKUP(A483,'New Data'!A:E,5,FALSE)</f>
        <v>45175</v>
      </c>
      <c r="U483" s="10">
        <f t="shared" si="4"/>
        <v>1019.005823</v>
      </c>
      <c r="V483" s="11">
        <f t="shared" si="5"/>
        <v>0.004181184669</v>
      </c>
      <c r="W483" s="12">
        <f t="shared" si="6"/>
        <v>101.9005823</v>
      </c>
      <c r="X483" s="10">
        <f t="shared" si="7"/>
        <v>426.0651523</v>
      </c>
      <c r="Y483" s="11">
        <f t="shared" si="8"/>
        <v>0.1</v>
      </c>
    </row>
    <row r="484">
      <c r="A484" s="7" t="str">
        <f t="shared" si="1"/>
        <v>MDRXP7045D</v>
      </c>
      <c r="B484" s="2" t="s">
        <v>915</v>
      </c>
      <c r="C484" s="2" t="s">
        <v>916</v>
      </c>
      <c r="D484" s="7" t="str">
        <f t="shared" si="2"/>
        <v>320x50 </v>
      </c>
      <c r="E484" s="7">
        <f t="shared" si="3"/>
        <v>16000</v>
      </c>
      <c r="F484" s="2" t="s">
        <v>917</v>
      </c>
      <c r="G484" s="2" t="s">
        <v>36</v>
      </c>
      <c r="H484" s="8" t="s">
        <v>918</v>
      </c>
      <c r="I484" s="2" t="s">
        <v>30</v>
      </c>
      <c r="J484" s="2" t="s">
        <v>31</v>
      </c>
      <c r="K484" s="2">
        <v>14890.0</v>
      </c>
      <c r="L484" s="2">
        <v>60.0</v>
      </c>
      <c r="M484" s="2">
        <v>6248.0</v>
      </c>
      <c r="N484" s="2">
        <v>11493.0</v>
      </c>
      <c r="O484" s="2">
        <v>6.0</v>
      </c>
      <c r="P484" s="3">
        <v>1982.416484</v>
      </c>
      <c r="Q484" s="7" t="str">
        <f>VLOOKUP(A484,'New Data'!A:E,2,FALSE)</f>
        <v>Male</v>
      </c>
      <c r="R484" s="7">
        <f>VLOOKUP(A484,'New Data'!A:E,3,FALSE)</f>
        <v>40</v>
      </c>
      <c r="S484" s="7" t="str">
        <f>VLOOKUP(A484,'New Data'!A:E,4,FALSE)</f>
        <v>Utah</v>
      </c>
      <c r="T484" s="9">
        <f>VLOOKUP(A484,'New Data'!A:E,5,FALSE)</f>
        <v>45092</v>
      </c>
      <c r="U484" s="10">
        <f t="shared" si="4"/>
        <v>330.4027473</v>
      </c>
      <c r="V484" s="11">
        <f t="shared" si="5"/>
        <v>0.004029550034</v>
      </c>
      <c r="W484" s="12">
        <f t="shared" si="6"/>
        <v>33.04027473</v>
      </c>
      <c r="X484" s="10">
        <f t="shared" si="7"/>
        <v>133.1374402</v>
      </c>
      <c r="Y484" s="11">
        <f t="shared" si="8"/>
        <v>0.1</v>
      </c>
    </row>
    <row r="485">
      <c r="A485" s="7" t="str">
        <f t="shared" si="1"/>
        <v>PSRDL1633K</v>
      </c>
      <c r="B485" s="2" t="s">
        <v>922</v>
      </c>
      <c r="C485" s="2" t="s">
        <v>923</v>
      </c>
      <c r="D485" s="7" t="str">
        <f t="shared" si="2"/>
        <v>300x250 </v>
      </c>
      <c r="E485" s="7">
        <f t="shared" si="3"/>
        <v>75000</v>
      </c>
      <c r="F485" s="2" t="s">
        <v>924</v>
      </c>
      <c r="G485" s="2" t="s">
        <v>66</v>
      </c>
      <c r="H485" s="8" t="s">
        <v>828</v>
      </c>
      <c r="I485" s="2" t="s">
        <v>30</v>
      </c>
      <c r="J485" s="2" t="s">
        <v>31</v>
      </c>
      <c r="K485" s="2">
        <v>12280.0</v>
      </c>
      <c r="L485" s="2">
        <v>40.0</v>
      </c>
      <c r="M485" s="2">
        <v>9613.0</v>
      </c>
      <c r="N485" s="2">
        <v>11247.0</v>
      </c>
      <c r="O485" s="2">
        <v>4.0</v>
      </c>
      <c r="P485" s="3">
        <v>1765.39871</v>
      </c>
      <c r="Q485" s="7" t="str">
        <f>VLOOKUP(A485,'New Data'!A:E,2,FALSE)</f>
        <v>Male</v>
      </c>
      <c r="R485" s="7">
        <f>VLOOKUP(A485,'New Data'!A:E,3,FALSE)</f>
        <v>53</v>
      </c>
      <c r="S485" s="7" t="str">
        <f>VLOOKUP(A485,'New Data'!A:E,4,FALSE)</f>
        <v>Vermont</v>
      </c>
      <c r="T485" s="9">
        <f>VLOOKUP(A485,'New Data'!A:E,5,FALSE)</f>
        <v>45449</v>
      </c>
      <c r="U485" s="10">
        <f t="shared" si="4"/>
        <v>441.3496775</v>
      </c>
      <c r="V485" s="11">
        <f t="shared" si="5"/>
        <v>0.00325732899</v>
      </c>
      <c r="W485" s="12">
        <f t="shared" si="6"/>
        <v>44.13496775</v>
      </c>
      <c r="X485" s="10">
        <f t="shared" si="7"/>
        <v>143.7621099</v>
      </c>
      <c r="Y485" s="11">
        <f t="shared" si="8"/>
        <v>0.1</v>
      </c>
    </row>
    <row r="486">
      <c r="A486" s="7" t="str">
        <f t="shared" si="1"/>
        <v>KUEOV3059A</v>
      </c>
      <c r="B486" s="2" t="s">
        <v>868</v>
      </c>
      <c r="C486" s="2" t="s">
        <v>869</v>
      </c>
      <c r="D486" s="7" t="str">
        <f t="shared" si="2"/>
        <v>320x50 </v>
      </c>
      <c r="E486" s="7">
        <f t="shared" si="3"/>
        <v>16000</v>
      </c>
      <c r="F486" s="2" t="s">
        <v>870</v>
      </c>
      <c r="G486" s="2" t="s">
        <v>36</v>
      </c>
      <c r="H486" s="8" t="s">
        <v>871</v>
      </c>
      <c r="I486" s="2" t="s">
        <v>30</v>
      </c>
      <c r="J486" s="2" t="s">
        <v>31</v>
      </c>
      <c r="K486" s="2">
        <v>43327.0</v>
      </c>
      <c r="L486" s="2">
        <v>140.0</v>
      </c>
      <c r="M486" s="2">
        <v>4689.0</v>
      </c>
      <c r="N486" s="2">
        <v>31363.0</v>
      </c>
      <c r="O486" s="2">
        <v>14.0</v>
      </c>
      <c r="P486" s="3">
        <v>4554.876884</v>
      </c>
      <c r="Q486" s="7" t="str">
        <f>VLOOKUP(A486,'New Data'!A:E,2,FALSE)</f>
        <v>Male</v>
      </c>
      <c r="R486" s="7">
        <f>VLOOKUP(A486,'New Data'!A:E,3,FALSE)</f>
        <v>64</v>
      </c>
      <c r="S486" s="7" t="str">
        <f>VLOOKUP(A486,'New Data'!A:E,4,FALSE)</f>
        <v>Kentucky</v>
      </c>
      <c r="T486" s="9">
        <f>VLOOKUP(A486,'New Data'!A:E,5,FALSE)</f>
        <v>45548</v>
      </c>
      <c r="U486" s="10">
        <f t="shared" si="4"/>
        <v>325.3483489</v>
      </c>
      <c r="V486" s="11">
        <f t="shared" si="5"/>
        <v>0.003231241489</v>
      </c>
      <c r="W486" s="12">
        <f t="shared" si="6"/>
        <v>32.53483489</v>
      </c>
      <c r="X486" s="10">
        <f t="shared" si="7"/>
        <v>105.1279083</v>
      </c>
      <c r="Y486" s="11">
        <f t="shared" si="8"/>
        <v>0.1</v>
      </c>
    </row>
    <row r="487">
      <c r="A487" s="7" t="str">
        <f t="shared" si="1"/>
        <v>UGXAX0803E</v>
      </c>
      <c r="B487" s="2" t="s">
        <v>872</v>
      </c>
      <c r="C487" s="2" t="s">
        <v>873</v>
      </c>
      <c r="D487" s="7" t="str">
        <f t="shared" si="2"/>
        <v>300x250 </v>
      </c>
      <c r="E487" s="7">
        <f t="shared" si="3"/>
        <v>75000</v>
      </c>
      <c r="F487" s="2" t="s">
        <v>874</v>
      </c>
      <c r="G487" s="2" t="s">
        <v>28</v>
      </c>
      <c r="H487" s="8" t="s">
        <v>875</v>
      </c>
      <c r="I487" s="2" t="s">
        <v>30</v>
      </c>
      <c r="J487" s="2" t="s">
        <v>31</v>
      </c>
      <c r="K487" s="2">
        <v>12391.0</v>
      </c>
      <c r="L487" s="2">
        <v>40.0</v>
      </c>
      <c r="M487" s="2">
        <v>5756.0</v>
      </c>
      <c r="N487" s="2">
        <v>11636.0</v>
      </c>
      <c r="O487" s="2">
        <v>4.0</v>
      </c>
      <c r="P487" s="3">
        <v>3069.123483</v>
      </c>
      <c r="Q487" s="7" t="str">
        <f>VLOOKUP(A487,'New Data'!A:E,2,FALSE)</f>
        <v>Female</v>
      </c>
      <c r="R487" s="7">
        <f>VLOOKUP(A487,'New Data'!A:E,3,FALSE)</f>
        <v>41</v>
      </c>
      <c r="S487" s="7" t="str">
        <f>VLOOKUP(A487,'New Data'!A:E,4,FALSE)</f>
        <v>Maine</v>
      </c>
      <c r="T487" s="9">
        <f>VLOOKUP(A487,'New Data'!A:E,5,FALSE)</f>
        <v>45117</v>
      </c>
      <c r="U487" s="10">
        <f t="shared" si="4"/>
        <v>767.2808708</v>
      </c>
      <c r="V487" s="11">
        <f t="shared" si="5"/>
        <v>0.003228149463</v>
      </c>
      <c r="W487" s="12">
        <f t="shared" si="6"/>
        <v>76.72808708</v>
      </c>
      <c r="X487" s="10">
        <f t="shared" si="7"/>
        <v>247.6897331</v>
      </c>
      <c r="Y487" s="11">
        <f t="shared" si="8"/>
        <v>0.1</v>
      </c>
    </row>
    <row r="488">
      <c r="A488" s="7" t="str">
        <f t="shared" si="1"/>
        <v>YHBPW3142T</v>
      </c>
      <c r="B488" s="2" t="s">
        <v>884</v>
      </c>
      <c r="C488" s="2" t="s">
        <v>885</v>
      </c>
      <c r="D488" s="7" t="str">
        <f t="shared" si="2"/>
        <v>320x50 </v>
      </c>
      <c r="E488" s="7">
        <f t="shared" si="3"/>
        <v>16000</v>
      </c>
      <c r="F488" s="2" t="s">
        <v>886</v>
      </c>
      <c r="G488" s="2" t="s">
        <v>41</v>
      </c>
      <c r="H488" s="8" t="s">
        <v>211</v>
      </c>
      <c r="I488" s="2" t="s">
        <v>30</v>
      </c>
      <c r="J488" s="2" t="s">
        <v>31</v>
      </c>
      <c r="K488" s="2">
        <v>9515.0</v>
      </c>
      <c r="L488" s="2">
        <v>30.0</v>
      </c>
      <c r="M488" s="2">
        <v>6169.0</v>
      </c>
      <c r="N488" s="2">
        <v>9138.0</v>
      </c>
      <c r="O488" s="2">
        <v>3.0</v>
      </c>
      <c r="P488" s="3">
        <v>5776.508186</v>
      </c>
      <c r="Q488" s="7" t="str">
        <f>VLOOKUP(A488,'New Data'!A:E,2,FALSE)</f>
        <v>Female</v>
      </c>
      <c r="R488" s="7">
        <f>VLOOKUP(A488,'New Data'!A:E,3,FALSE)</f>
        <v>43</v>
      </c>
      <c r="S488" s="7" t="str">
        <f>VLOOKUP(A488,'New Data'!A:E,4,FALSE)</f>
        <v>New Jersey</v>
      </c>
      <c r="T488" s="9">
        <f>VLOOKUP(A488,'New Data'!A:E,5,FALSE)</f>
        <v>44993</v>
      </c>
      <c r="U488" s="10">
        <f t="shared" si="4"/>
        <v>1925.502729</v>
      </c>
      <c r="V488" s="11">
        <f t="shared" si="5"/>
        <v>0.003152916448</v>
      </c>
      <c r="W488" s="12">
        <f t="shared" si="6"/>
        <v>192.5502729</v>
      </c>
      <c r="X488" s="10">
        <f t="shared" si="7"/>
        <v>607.0949223</v>
      </c>
      <c r="Y488" s="11">
        <f t="shared" si="8"/>
        <v>0.1</v>
      </c>
    </row>
    <row r="489">
      <c r="A489" s="7" t="str">
        <f t="shared" si="1"/>
        <v>XTHAC0632A</v>
      </c>
      <c r="B489" s="2" t="s">
        <v>852</v>
      </c>
      <c r="C489" s="2" t="s">
        <v>853</v>
      </c>
      <c r="D489" s="7" t="str">
        <f t="shared" si="2"/>
        <v>300x250 </v>
      </c>
      <c r="E489" s="7">
        <f t="shared" si="3"/>
        <v>75000</v>
      </c>
      <c r="F489" s="2" t="s">
        <v>854</v>
      </c>
      <c r="G489" s="2" t="s">
        <v>36</v>
      </c>
      <c r="H489" s="8" t="s">
        <v>275</v>
      </c>
      <c r="I489" s="2" t="s">
        <v>30</v>
      </c>
      <c r="J489" s="2" t="s">
        <v>31</v>
      </c>
      <c r="K489" s="2">
        <v>7862.0</v>
      </c>
      <c r="L489" s="2">
        <v>20.0</v>
      </c>
      <c r="M489" s="2">
        <v>2152.0</v>
      </c>
      <c r="N489" s="2">
        <v>6039.0</v>
      </c>
      <c r="O489" s="2">
        <v>2.0</v>
      </c>
      <c r="P489" s="3">
        <v>6506.433687</v>
      </c>
      <c r="Q489" s="7" t="str">
        <f>VLOOKUP(A489,'New Data'!A:E,2,FALSE)</f>
        <v>Male</v>
      </c>
      <c r="R489" s="7">
        <f>VLOOKUP(A489,'New Data'!A:E,3,FALSE)</f>
        <v>29</v>
      </c>
      <c r="S489" s="7" t="str">
        <f>VLOOKUP(A489,'New Data'!A:E,4,FALSE)</f>
        <v>Arkansas</v>
      </c>
      <c r="T489" s="9">
        <f>VLOOKUP(A489,'New Data'!A:E,5,FALSE)</f>
        <v>45039</v>
      </c>
      <c r="U489" s="10">
        <f t="shared" si="4"/>
        <v>3253.216844</v>
      </c>
      <c r="V489" s="11">
        <f t="shared" si="5"/>
        <v>0.002543881964</v>
      </c>
      <c r="W489" s="12">
        <f t="shared" si="6"/>
        <v>325.3216844</v>
      </c>
      <c r="X489" s="10">
        <f t="shared" si="7"/>
        <v>827.5799653</v>
      </c>
      <c r="Y489" s="11">
        <f t="shared" si="8"/>
        <v>0.1</v>
      </c>
    </row>
    <row r="490">
      <c r="A490" s="7" t="str">
        <f t="shared" si="1"/>
        <v>DBWPR4771C</v>
      </c>
      <c r="B490" s="2" t="s">
        <v>876</v>
      </c>
      <c r="C490" s="2" t="s">
        <v>877</v>
      </c>
      <c r="D490" s="7" t="str">
        <f t="shared" si="2"/>
        <v>320x50 </v>
      </c>
      <c r="E490" s="7">
        <f t="shared" si="3"/>
        <v>16000</v>
      </c>
      <c r="F490" s="2" t="s">
        <v>878</v>
      </c>
      <c r="G490" s="2" t="s">
        <v>41</v>
      </c>
      <c r="H490" s="8" t="s">
        <v>879</v>
      </c>
      <c r="I490" s="2" t="s">
        <v>62</v>
      </c>
      <c r="J490" s="2" t="s">
        <v>31</v>
      </c>
      <c r="K490" s="2">
        <v>16137.0</v>
      </c>
      <c r="L490" s="2">
        <v>40.0</v>
      </c>
      <c r="M490" s="2">
        <v>7938.0</v>
      </c>
      <c r="N490" s="2">
        <v>14030.0</v>
      </c>
      <c r="O490" s="2">
        <v>4.0</v>
      </c>
      <c r="P490" s="3">
        <v>1835.048738</v>
      </c>
      <c r="Q490" s="7" t="str">
        <f>VLOOKUP(A490,'New Data'!A:E,2,FALSE)</f>
        <v>Female</v>
      </c>
      <c r="R490" s="7">
        <f>VLOOKUP(A490,'New Data'!A:E,3,FALSE)</f>
        <v>48</v>
      </c>
      <c r="S490" s="7" t="str">
        <f>VLOOKUP(A490,'New Data'!A:E,4,FALSE)</f>
        <v>Michigan</v>
      </c>
      <c r="T490" s="9">
        <f>VLOOKUP(A490,'New Data'!A:E,5,FALSE)</f>
        <v>45209</v>
      </c>
      <c r="U490" s="10">
        <f t="shared" si="4"/>
        <v>458.7621845</v>
      </c>
      <c r="V490" s="11">
        <f t="shared" si="5"/>
        <v>0.002478775485</v>
      </c>
      <c r="W490" s="12">
        <f t="shared" si="6"/>
        <v>45.87621845</v>
      </c>
      <c r="X490" s="10">
        <f t="shared" si="7"/>
        <v>113.7168456</v>
      </c>
      <c r="Y490" s="11">
        <f t="shared" si="8"/>
        <v>0.1</v>
      </c>
    </row>
    <row r="491">
      <c r="A491" s="7" t="str">
        <f t="shared" si="1"/>
        <v>AFMSM7834H</v>
      </c>
      <c r="B491" s="2" t="s">
        <v>880</v>
      </c>
      <c r="C491" s="2" t="s">
        <v>881</v>
      </c>
      <c r="D491" s="7" t="str">
        <f t="shared" si="2"/>
        <v>300x250 </v>
      </c>
      <c r="E491" s="7">
        <f t="shared" si="3"/>
        <v>75000</v>
      </c>
      <c r="F491" s="2" t="s">
        <v>882</v>
      </c>
      <c r="G491" s="2" t="s">
        <v>36</v>
      </c>
      <c r="H491" s="8" t="s">
        <v>883</v>
      </c>
      <c r="I491" s="2" t="s">
        <v>30</v>
      </c>
      <c r="J491" s="2" t="s">
        <v>53</v>
      </c>
      <c r="K491" s="2">
        <v>16354.0</v>
      </c>
      <c r="L491" s="2">
        <v>40.0</v>
      </c>
      <c r="M491" s="2">
        <v>8061.0</v>
      </c>
      <c r="N491" s="2">
        <v>15667.0</v>
      </c>
      <c r="O491" s="2">
        <v>4.0</v>
      </c>
      <c r="P491" s="3">
        <v>1610.319977</v>
      </c>
      <c r="Q491" s="7" t="str">
        <f>VLOOKUP(A491,'New Data'!A:E,2,FALSE)</f>
        <v>Male</v>
      </c>
      <c r="R491" s="7">
        <f>VLOOKUP(A491,'New Data'!A:E,3,FALSE)</f>
        <v>59</v>
      </c>
      <c r="S491" s="7" t="str">
        <f>VLOOKUP(A491,'New Data'!A:E,4,FALSE)</f>
        <v>Montana</v>
      </c>
      <c r="T491" s="9">
        <f>VLOOKUP(A491,'New Data'!A:E,5,FALSE)</f>
        <v>45487</v>
      </c>
      <c r="U491" s="10">
        <f t="shared" si="4"/>
        <v>402.5799943</v>
      </c>
      <c r="V491" s="11">
        <f t="shared" si="5"/>
        <v>0.002445884799</v>
      </c>
      <c r="W491" s="12">
        <f t="shared" si="6"/>
        <v>40.25799943</v>
      </c>
      <c r="X491" s="10">
        <f t="shared" si="7"/>
        <v>98.46642882</v>
      </c>
      <c r="Y491" s="11">
        <f t="shared" si="8"/>
        <v>0.1</v>
      </c>
    </row>
    <row r="492">
      <c r="A492" s="7" t="str">
        <f t="shared" si="1"/>
        <v>DYYCQ3365N</v>
      </c>
      <c r="B492" s="2" t="s">
        <v>909</v>
      </c>
      <c r="C492" s="2" t="s">
        <v>910</v>
      </c>
      <c r="D492" s="7" t="str">
        <f t="shared" si="2"/>
        <v>300x250 </v>
      </c>
      <c r="E492" s="7">
        <f t="shared" si="3"/>
        <v>75000</v>
      </c>
      <c r="F492" s="2" t="s">
        <v>911</v>
      </c>
      <c r="G492" s="2" t="s">
        <v>66</v>
      </c>
      <c r="H492" s="8" t="s">
        <v>67</v>
      </c>
      <c r="I492" s="2" t="s">
        <v>71</v>
      </c>
      <c r="J492" s="2" t="s">
        <v>31</v>
      </c>
      <c r="K492" s="2">
        <v>8545.0</v>
      </c>
      <c r="L492" s="2">
        <v>20.0</v>
      </c>
      <c r="M492" s="2">
        <v>3454.0</v>
      </c>
      <c r="N492" s="2">
        <v>5510.0</v>
      </c>
      <c r="O492" s="2">
        <v>2.0</v>
      </c>
      <c r="P492" s="3">
        <v>2181.247949</v>
      </c>
      <c r="Q492" s="7" t="str">
        <f>VLOOKUP(A492,'New Data'!A:E,2,FALSE)</f>
        <v>Male</v>
      </c>
      <c r="R492" s="7">
        <f>VLOOKUP(A492,'New Data'!A:E,3,FALSE)</f>
        <v>62</v>
      </c>
      <c r="S492" s="7" t="str">
        <f>VLOOKUP(A492,'New Data'!A:E,4,FALSE)</f>
        <v>South Carolina</v>
      </c>
      <c r="T492" s="9">
        <f>VLOOKUP(A492,'New Data'!A:E,5,FALSE)</f>
        <v>44948</v>
      </c>
      <c r="U492" s="10">
        <f t="shared" si="4"/>
        <v>1090.623975</v>
      </c>
      <c r="V492" s="11">
        <f t="shared" si="5"/>
        <v>0.002340550029</v>
      </c>
      <c r="W492" s="12">
        <f t="shared" si="6"/>
        <v>109.0623975</v>
      </c>
      <c r="X492" s="10">
        <f t="shared" si="7"/>
        <v>255.2659975</v>
      </c>
      <c r="Y492" s="11">
        <f t="shared" si="8"/>
        <v>0.1</v>
      </c>
    </row>
    <row r="493">
      <c r="A493" s="7" t="str">
        <f t="shared" si="1"/>
        <v>ZZDMK1526H</v>
      </c>
      <c r="B493" s="2" t="s">
        <v>899</v>
      </c>
      <c r="C493" s="2" t="s">
        <v>900</v>
      </c>
      <c r="D493" s="7" t="str">
        <f t="shared" si="2"/>
        <v>300x250 </v>
      </c>
      <c r="E493" s="7">
        <f t="shared" si="3"/>
        <v>75000</v>
      </c>
      <c r="F493" s="2" t="s">
        <v>901</v>
      </c>
      <c r="G493" s="2" t="s">
        <v>41</v>
      </c>
      <c r="H493" s="8" t="s">
        <v>93</v>
      </c>
      <c r="I493" s="2" t="s">
        <v>786</v>
      </c>
      <c r="J493" s="2" t="s">
        <v>53</v>
      </c>
      <c r="K493" s="2">
        <v>74426.0</v>
      </c>
      <c r="L493" s="2">
        <v>150.0</v>
      </c>
      <c r="M493" s="2">
        <v>39257.0</v>
      </c>
      <c r="N493" s="2">
        <v>67151.0</v>
      </c>
      <c r="O493" s="2">
        <v>15.0</v>
      </c>
      <c r="P493" s="3">
        <v>1519.596552</v>
      </c>
      <c r="Q493" s="7" t="str">
        <f>VLOOKUP(A493,'New Data'!A:E,2,FALSE)</f>
        <v>Male</v>
      </c>
      <c r="R493" s="7">
        <f>VLOOKUP(A493,'New Data'!A:E,3,FALSE)</f>
        <v>39</v>
      </c>
      <c r="S493" s="7" t="str">
        <f>VLOOKUP(A493,'New Data'!A:E,4,FALSE)</f>
        <v>Oklahoma</v>
      </c>
      <c r="T493" s="9">
        <f>VLOOKUP(A493,'New Data'!A:E,5,FALSE)</f>
        <v>45149</v>
      </c>
      <c r="U493" s="10">
        <f t="shared" si="4"/>
        <v>101.3064368</v>
      </c>
      <c r="V493" s="11">
        <f t="shared" si="5"/>
        <v>0.002015424717</v>
      </c>
      <c r="W493" s="12">
        <f t="shared" si="6"/>
        <v>10.13064368</v>
      </c>
      <c r="X493" s="10">
        <f t="shared" si="7"/>
        <v>20.41754967</v>
      </c>
      <c r="Y493" s="11">
        <f t="shared" si="8"/>
        <v>0.1</v>
      </c>
    </row>
    <row r="494">
      <c r="A494" s="7" t="str">
        <f t="shared" si="1"/>
        <v>KODBQ9842M</v>
      </c>
      <c r="B494" s="2" t="s">
        <v>895</v>
      </c>
      <c r="C494" s="2" t="s">
        <v>896</v>
      </c>
      <c r="D494" s="7" t="str">
        <f t="shared" si="2"/>
        <v>300x250 </v>
      </c>
      <c r="E494" s="7">
        <f t="shared" si="3"/>
        <v>75000</v>
      </c>
      <c r="F494" s="2" t="s">
        <v>897</v>
      </c>
      <c r="G494" s="2" t="s">
        <v>36</v>
      </c>
      <c r="H494" s="8" t="s">
        <v>898</v>
      </c>
      <c r="I494" s="2" t="s">
        <v>30</v>
      </c>
      <c r="J494" s="2" t="s">
        <v>53</v>
      </c>
      <c r="K494" s="2">
        <v>20459.0</v>
      </c>
      <c r="L494" s="2">
        <v>40.0</v>
      </c>
      <c r="M494" s="2">
        <v>12668.0</v>
      </c>
      <c r="N494" s="2">
        <v>18613.0</v>
      </c>
      <c r="O494" s="2">
        <v>4.0</v>
      </c>
      <c r="P494" s="3">
        <v>1842.606513</v>
      </c>
      <c r="Q494" s="7" t="str">
        <f>VLOOKUP(A494,'New Data'!A:E,2,FALSE)</f>
        <v>Male</v>
      </c>
      <c r="R494" s="7">
        <f>VLOOKUP(A494,'New Data'!A:E,3,FALSE)</f>
        <v>47</v>
      </c>
      <c r="S494" s="7" t="str">
        <f>VLOOKUP(A494,'New Data'!A:E,4,FALSE)</f>
        <v>North Dakota</v>
      </c>
      <c r="T494" s="9">
        <f>VLOOKUP(A494,'New Data'!A:E,5,FALSE)</f>
        <v>45435</v>
      </c>
      <c r="U494" s="10">
        <f t="shared" si="4"/>
        <v>460.6516283</v>
      </c>
      <c r="V494" s="11">
        <f t="shared" si="5"/>
        <v>0.001955129772</v>
      </c>
      <c r="W494" s="12">
        <f t="shared" si="6"/>
        <v>46.06516283</v>
      </c>
      <c r="X494" s="10">
        <f t="shared" si="7"/>
        <v>90.06337128</v>
      </c>
      <c r="Y494" s="11">
        <f t="shared" si="8"/>
        <v>0.1</v>
      </c>
    </row>
    <row r="495">
      <c r="A495" s="7" t="str">
        <f t="shared" si="1"/>
        <v>EDGHK7447A</v>
      </c>
      <c r="B495" s="2" t="s">
        <v>902</v>
      </c>
      <c r="C495" s="2" t="s">
        <v>903</v>
      </c>
      <c r="D495" s="7" t="str">
        <f t="shared" si="2"/>
        <v>300x50 </v>
      </c>
      <c r="E495" s="7">
        <f t="shared" si="3"/>
        <v>15000</v>
      </c>
      <c r="F495" s="2" t="s">
        <v>904</v>
      </c>
      <c r="G495" s="2" t="s">
        <v>66</v>
      </c>
      <c r="H495" s="8" t="s">
        <v>114</v>
      </c>
      <c r="I495" s="2" t="s">
        <v>48</v>
      </c>
      <c r="J495" s="2" t="s">
        <v>31</v>
      </c>
      <c r="K495" s="2">
        <v>10819.0</v>
      </c>
      <c r="L495" s="2">
        <v>20.0</v>
      </c>
      <c r="M495" s="2">
        <v>4168.0</v>
      </c>
      <c r="N495" s="2">
        <v>9768.0</v>
      </c>
      <c r="O495" s="2">
        <v>2.0</v>
      </c>
      <c r="P495" s="3">
        <v>1504.329214</v>
      </c>
      <c r="Q495" s="7" t="str">
        <f>VLOOKUP(A495,'New Data'!A:E,2,FALSE)</f>
        <v>Male</v>
      </c>
      <c r="R495" s="7">
        <f>VLOOKUP(A495,'New Data'!A:E,3,FALSE)</f>
        <v>40</v>
      </c>
      <c r="S495" s="7" t="str">
        <f>VLOOKUP(A495,'New Data'!A:E,4,FALSE)</f>
        <v>Oregon</v>
      </c>
      <c r="T495" s="9">
        <f>VLOOKUP(A495,'New Data'!A:E,5,FALSE)</f>
        <v>45117</v>
      </c>
      <c r="U495" s="10">
        <f t="shared" si="4"/>
        <v>752.164607</v>
      </c>
      <c r="V495" s="11">
        <f t="shared" si="5"/>
        <v>0.001848599686</v>
      </c>
      <c r="W495" s="12">
        <f t="shared" si="6"/>
        <v>75.2164607</v>
      </c>
      <c r="X495" s="10">
        <f t="shared" si="7"/>
        <v>139.0451256</v>
      </c>
      <c r="Y495" s="11">
        <f t="shared" si="8"/>
        <v>0.1</v>
      </c>
    </row>
    <row r="496">
      <c r="A496" s="7" t="str">
        <f t="shared" si="1"/>
        <v>NKXQD8942M</v>
      </c>
      <c r="B496" s="2" t="s">
        <v>912</v>
      </c>
      <c r="C496" s="2" t="s">
        <v>913</v>
      </c>
      <c r="D496" s="7" t="str">
        <f t="shared" si="2"/>
        <v>300x250 </v>
      </c>
      <c r="E496" s="7">
        <f t="shared" si="3"/>
        <v>75000</v>
      </c>
      <c r="F496" s="2" t="s">
        <v>914</v>
      </c>
      <c r="G496" s="2" t="s">
        <v>41</v>
      </c>
      <c r="H496" s="8" t="s">
        <v>122</v>
      </c>
      <c r="I496" s="2" t="s">
        <v>48</v>
      </c>
      <c r="J496" s="2" t="s">
        <v>43</v>
      </c>
      <c r="K496" s="2">
        <v>17228.0</v>
      </c>
      <c r="L496" s="2">
        <v>30.0</v>
      </c>
      <c r="M496" s="2">
        <v>11116.0</v>
      </c>
      <c r="N496" s="2">
        <v>16044.0</v>
      </c>
      <c r="O496" s="2">
        <v>3.0</v>
      </c>
      <c r="P496" s="3">
        <v>1547.513459</v>
      </c>
      <c r="Q496" s="7" t="str">
        <f>VLOOKUP(A496,'New Data'!A:E,2,FALSE)</f>
        <v>Female</v>
      </c>
      <c r="R496" s="7">
        <f>VLOOKUP(A496,'New Data'!A:E,3,FALSE)</f>
        <v>36</v>
      </c>
      <c r="S496" s="7" t="str">
        <f>VLOOKUP(A496,'New Data'!A:E,4,FALSE)</f>
        <v>Texas</v>
      </c>
      <c r="T496" s="9">
        <f>VLOOKUP(A496,'New Data'!A:E,5,FALSE)</f>
        <v>45125</v>
      </c>
      <c r="U496" s="10">
        <f t="shared" si="4"/>
        <v>515.8378197</v>
      </c>
      <c r="V496" s="11">
        <f t="shared" si="5"/>
        <v>0.001741351289</v>
      </c>
      <c r="W496" s="12">
        <f t="shared" si="6"/>
        <v>51.58378197</v>
      </c>
      <c r="X496" s="10">
        <f t="shared" si="7"/>
        <v>89.8254852</v>
      </c>
      <c r="Y496" s="11">
        <f t="shared" si="8"/>
        <v>0.1</v>
      </c>
    </row>
    <row r="497">
      <c r="A497" s="7" t="str">
        <f t="shared" si="1"/>
        <v>MIEKF7155T</v>
      </c>
      <c r="B497" s="2" t="s">
        <v>859</v>
      </c>
      <c r="C497" s="2" t="s">
        <v>860</v>
      </c>
      <c r="D497" s="7" t="str">
        <f t="shared" si="2"/>
        <v>320x50 </v>
      </c>
      <c r="E497" s="7">
        <f t="shared" si="3"/>
        <v>16000</v>
      </c>
      <c r="F497" s="2" t="s">
        <v>861</v>
      </c>
      <c r="G497" s="2" t="s">
        <v>66</v>
      </c>
      <c r="H497" s="8" t="s">
        <v>726</v>
      </c>
      <c r="I497" s="2" t="s">
        <v>71</v>
      </c>
      <c r="J497" s="2" t="s">
        <v>31</v>
      </c>
      <c r="K497" s="2">
        <v>149618.0</v>
      </c>
      <c r="L497" s="2">
        <v>260.0</v>
      </c>
      <c r="M497" s="2">
        <v>126031.0</v>
      </c>
      <c r="N497" s="2">
        <v>140596.0</v>
      </c>
      <c r="O497" s="2">
        <v>26.0</v>
      </c>
      <c r="P497" s="3">
        <v>6605.586158</v>
      </c>
      <c r="Q497" s="7" t="str">
        <f>VLOOKUP(A497,'New Data'!A:E,2,FALSE)</f>
        <v>Male</v>
      </c>
      <c r="R497" s="7">
        <f>VLOOKUP(A497,'New Data'!A:E,3,FALSE)</f>
        <v>43</v>
      </c>
      <c r="S497" s="7" t="str">
        <f>VLOOKUP(A497,'New Data'!A:E,4,FALSE)</f>
        <v>Connecticut</v>
      </c>
      <c r="T497" s="9">
        <f>VLOOKUP(A497,'New Data'!A:E,5,FALSE)</f>
        <v>45539</v>
      </c>
      <c r="U497" s="10">
        <f t="shared" si="4"/>
        <v>254.0610061</v>
      </c>
      <c r="V497" s="11">
        <f t="shared" si="5"/>
        <v>0.001737758826</v>
      </c>
      <c r="W497" s="12">
        <f t="shared" si="6"/>
        <v>25.40610061</v>
      </c>
      <c r="X497" s="10">
        <f t="shared" si="7"/>
        <v>44.14967556</v>
      </c>
      <c r="Y497" s="11">
        <f t="shared" si="8"/>
        <v>0.1</v>
      </c>
    </row>
    <row r="498">
      <c r="A498" s="7" t="str">
        <f t="shared" si="1"/>
        <v>BOQOT3577K</v>
      </c>
      <c r="B498" s="2" t="s">
        <v>905</v>
      </c>
      <c r="C498" s="2" t="s">
        <v>906</v>
      </c>
      <c r="D498" s="7" t="str">
        <f t="shared" si="2"/>
        <v>300x250 </v>
      </c>
      <c r="E498" s="7">
        <f t="shared" si="3"/>
        <v>75000</v>
      </c>
      <c r="F498" s="2" t="s">
        <v>907</v>
      </c>
      <c r="G498" s="2" t="s">
        <v>36</v>
      </c>
      <c r="H498" s="8" t="s">
        <v>908</v>
      </c>
      <c r="I498" s="2" t="s">
        <v>48</v>
      </c>
      <c r="J498" s="2" t="s">
        <v>31</v>
      </c>
      <c r="K498" s="2">
        <v>7356.0</v>
      </c>
      <c r="L498" s="2">
        <v>10.0</v>
      </c>
      <c r="M498" s="2">
        <v>1588.0</v>
      </c>
      <c r="N498" s="2">
        <v>7088.0</v>
      </c>
      <c r="O498" s="2">
        <v>1.0</v>
      </c>
      <c r="P498" s="3">
        <v>1730.37357</v>
      </c>
      <c r="Q498" s="7" t="str">
        <f>VLOOKUP(A498,'New Data'!A:E,2,FALSE)</f>
        <v>Male</v>
      </c>
      <c r="R498" s="7">
        <f>VLOOKUP(A498,'New Data'!A:E,3,FALSE)</f>
        <v>33</v>
      </c>
      <c r="S498" s="7" t="str">
        <f>VLOOKUP(A498,'New Data'!A:E,4,FALSE)</f>
        <v>Rhode Island</v>
      </c>
      <c r="T498" s="9">
        <f>VLOOKUP(A498,'New Data'!A:E,5,FALSE)</f>
        <v>45105</v>
      </c>
      <c r="U498" s="10">
        <f t="shared" si="4"/>
        <v>1730.37357</v>
      </c>
      <c r="V498" s="11">
        <f t="shared" si="5"/>
        <v>0.001359434475</v>
      </c>
      <c r="W498" s="12">
        <f t="shared" si="6"/>
        <v>173.037357</v>
      </c>
      <c r="X498" s="10">
        <f t="shared" si="7"/>
        <v>235.2329486</v>
      </c>
      <c r="Y498" s="11">
        <f t="shared" si="8"/>
        <v>0.1</v>
      </c>
    </row>
    <row r="499">
      <c r="A499" s="7" t="str">
        <f t="shared" si="1"/>
        <v>XNMNN2508C</v>
      </c>
      <c r="B499" s="2" t="s">
        <v>855</v>
      </c>
      <c r="C499" s="2" t="s">
        <v>856</v>
      </c>
      <c r="D499" s="7" t="str">
        <f t="shared" si="2"/>
        <v>300x250 </v>
      </c>
      <c r="E499" s="7">
        <f t="shared" si="3"/>
        <v>75000</v>
      </c>
      <c r="F499" s="2" t="s">
        <v>857</v>
      </c>
      <c r="G499" s="2" t="s">
        <v>28</v>
      </c>
      <c r="H499" s="8" t="s">
        <v>858</v>
      </c>
      <c r="I499" s="2" t="s">
        <v>30</v>
      </c>
      <c r="J499" s="2" t="s">
        <v>31</v>
      </c>
      <c r="K499" s="2">
        <v>7472.0</v>
      </c>
      <c r="L499" s="2">
        <v>10.0</v>
      </c>
      <c r="M499" s="2">
        <v>1191.0</v>
      </c>
      <c r="N499" s="2">
        <v>5883.0</v>
      </c>
      <c r="O499" s="2">
        <v>1.0</v>
      </c>
      <c r="P499" s="3">
        <v>2183.952037</v>
      </c>
      <c r="Q499" s="7" t="str">
        <f>VLOOKUP(A499,'New Data'!A:E,2,FALSE)</f>
        <v>Female</v>
      </c>
      <c r="R499" s="7">
        <f>VLOOKUP(A499,'New Data'!A:E,3,FALSE)</f>
        <v>43</v>
      </c>
      <c r="S499" s="7" t="str">
        <f>VLOOKUP(A499,'New Data'!A:E,4,FALSE)</f>
        <v>Colorado</v>
      </c>
      <c r="T499" s="9">
        <f>VLOOKUP(A499,'New Data'!A:E,5,FALSE)</f>
        <v>45405</v>
      </c>
      <c r="U499" s="10">
        <f t="shared" si="4"/>
        <v>2183.952037</v>
      </c>
      <c r="V499" s="11">
        <f t="shared" si="5"/>
        <v>0.001338329764</v>
      </c>
      <c r="W499" s="12">
        <f t="shared" si="6"/>
        <v>218.3952037</v>
      </c>
      <c r="X499" s="10">
        <f t="shared" si="7"/>
        <v>292.2848015</v>
      </c>
      <c r="Y499" s="11">
        <f t="shared" si="8"/>
        <v>0.1</v>
      </c>
    </row>
    <row r="500">
      <c r="A500" s="7" t="str">
        <f t="shared" si="1"/>
        <v>LLQYY4909B</v>
      </c>
      <c r="B500" s="2" t="s">
        <v>887</v>
      </c>
      <c r="C500" s="2" t="s">
        <v>888</v>
      </c>
      <c r="D500" s="7" t="str">
        <f t="shared" si="2"/>
        <v>300x50 </v>
      </c>
      <c r="E500" s="7">
        <f t="shared" si="3"/>
        <v>15000</v>
      </c>
      <c r="F500" s="2" t="s">
        <v>889</v>
      </c>
      <c r="G500" s="2" t="s">
        <v>36</v>
      </c>
      <c r="H500" s="8" t="s">
        <v>890</v>
      </c>
      <c r="I500" s="2" t="s">
        <v>62</v>
      </c>
      <c r="J500" s="2" t="s">
        <v>31</v>
      </c>
      <c r="K500" s="2">
        <v>7531.0</v>
      </c>
      <c r="L500" s="2">
        <v>10.0</v>
      </c>
      <c r="M500" s="2">
        <v>3059.0</v>
      </c>
      <c r="N500" s="2">
        <v>6523.0</v>
      </c>
      <c r="O500" s="2">
        <v>1.0</v>
      </c>
      <c r="P500" s="3">
        <v>1937.058388</v>
      </c>
      <c r="Q500" s="7" t="str">
        <f>VLOOKUP(A500,'New Data'!A:E,2,FALSE)</f>
        <v>Female</v>
      </c>
      <c r="R500" s="7">
        <f>VLOOKUP(A500,'New Data'!A:E,3,FALSE)</f>
        <v>36</v>
      </c>
      <c r="S500" s="7" t="str">
        <f>VLOOKUP(A500,'New Data'!A:E,4,FALSE)</f>
        <v>New York</v>
      </c>
      <c r="T500" s="9">
        <f>VLOOKUP(A500,'New Data'!A:E,5,FALSE)</f>
        <v>45332</v>
      </c>
      <c r="U500" s="10">
        <f t="shared" si="4"/>
        <v>1937.058388</v>
      </c>
      <c r="V500" s="11">
        <f t="shared" si="5"/>
        <v>0.001327844908</v>
      </c>
      <c r="W500" s="12">
        <f t="shared" si="6"/>
        <v>193.7058388</v>
      </c>
      <c r="X500" s="10">
        <f t="shared" si="7"/>
        <v>257.2113116</v>
      </c>
      <c r="Y500" s="11">
        <f t="shared" si="8"/>
        <v>0.1</v>
      </c>
    </row>
    <row r="501">
      <c r="A501" s="7" t="str">
        <f t="shared" si="1"/>
        <v>SYCWI6055B</v>
      </c>
      <c r="B501" s="2" t="s">
        <v>849</v>
      </c>
      <c r="C501" s="2" t="s">
        <v>850</v>
      </c>
      <c r="D501" s="7" t="str">
        <f t="shared" si="2"/>
        <v>300x250 </v>
      </c>
      <c r="E501" s="7">
        <f t="shared" si="3"/>
        <v>75000</v>
      </c>
      <c r="F501" s="2" t="s">
        <v>851</v>
      </c>
      <c r="G501" s="2" t="s">
        <v>36</v>
      </c>
      <c r="H501" s="8" t="s">
        <v>181</v>
      </c>
      <c r="I501" s="2" t="s">
        <v>48</v>
      </c>
      <c r="J501" s="2" t="s">
        <v>31</v>
      </c>
      <c r="K501" s="2">
        <v>7540.0</v>
      </c>
      <c r="L501" s="2">
        <v>10.0</v>
      </c>
      <c r="M501" s="2">
        <v>1475.0</v>
      </c>
      <c r="N501" s="2">
        <v>2054.0</v>
      </c>
      <c r="O501" s="2">
        <v>1.0</v>
      </c>
      <c r="P501" s="3">
        <v>1713.978863</v>
      </c>
      <c r="Q501" s="7" t="str">
        <f>VLOOKUP(A501,'New Data'!A:E,2,FALSE)</f>
        <v>Female</v>
      </c>
      <c r="R501" s="7">
        <f>VLOOKUP(A501,'New Data'!A:E,3,FALSE)</f>
        <v>41</v>
      </c>
      <c r="S501" s="7" t="str">
        <f>VLOOKUP(A501,'New Data'!A:E,4,FALSE)</f>
        <v>Arkansas</v>
      </c>
      <c r="T501" s="9">
        <f>VLOOKUP(A501,'New Data'!A:E,5,FALSE)</f>
        <v>45499</v>
      </c>
      <c r="U501" s="10">
        <f t="shared" si="4"/>
        <v>1713.978863</v>
      </c>
      <c r="V501" s="11">
        <f t="shared" si="5"/>
        <v>0.001326259947</v>
      </c>
      <c r="W501" s="12">
        <f t="shared" si="6"/>
        <v>171.3978863</v>
      </c>
      <c r="X501" s="10">
        <f t="shared" si="7"/>
        <v>227.3181516</v>
      </c>
      <c r="Y501" s="11">
        <f t="shared" si="8"/>
        <v>0.1</v>
      </c>
    </row>
    <row r="502">
      <c r="A502" s="7" t="str">
        <f t="shared" si="1"/>
        <v>KNJHG4959G</v>
      </c>
      <c r="B502" s="2" t="s">
        <v>891</v>
      </c>
      <c r="C502" s="2" t="s">
        <v>892</v>
      </c>
      <c r="D502" s="7" t="str">
        <f t="shared" si="2"/>
        <v>320x50 </v>
      </c>
      <c r="E502" s="7">
        <f t="shared" si="3"/>
        <v>16000</v>
      </c>
      <c r="F502" s="2" t="s">
        <v>893</v>
      </c>
      <c r="G502" s="2" t="s">
        <v>36</v>
      </c>
      <c r="H502" s="8" t="s">
        <v>894</v>
      </c>
      <c r="I502" s="2" t="s">
        <v>48</v>
      </c>
      <c r="J502" s="2" t="s">
        <v>31</v>
      </c>
      <c r="K502" s="2">
        <v>7769.0</v>
      </c>
      <c r="L502" s="2">
        <v>10.0</v>
      </c>
      <c r="M502" s="2">
        <v>3152.0</v>
      </c>
      <c r="N502" s="2">
        <v>6464.0</v>
      </c>
      <c r="O502" s="2">
        <v>1.0</v>
      </c>
      <c r="P502" s="3">
        <v>5603.048132</v>
      </c>
      <c r="Q502" s="7" t="str">
        <f>VLOOKUP(A502,'New Data'!A:E,2,FALSE)</f>
        <v>Female</v>
      </c>
      <c r="R502" s="7">
        <f>VLOOKUP(A502,'New Data'!A:E,3,FALSE)</f>
        <v>64</v>
      </c>
      <c r="S502" s="7" t="str">
        <f>VLOOKUP(A502,'New Data'!A:E,4,FALSE)</f>
        <v>North Carolina</v>
      </c>
      <c r="T502" s="9">
        <f>VLOOKUP(A502,'New Data'!A:E,5,FALSE)</f>
        <v>45374</v>
      </c>
      <c r="U502" s="10">
        <f t="shared" si="4"/>
        <v>5603.048132</v>
      </c>
      <c r="V502" s="11">
        <f t="shared" si="5"/>
        <v>0.001287166946</v>
      </c>
      <c r="W502" s="12">
        <f t="shared" si="6"/>
        <v>560.3048132</v>
      </c>
      <c r="X502" s="10">
        <f t="shared" si="7"/>
        <v>721.205835</v>
      </c>
      <c r="Y502" s="11">
        <f t="shared" si="8"/>
        <v>0.1</v>
      </c>
    </row>
    <row r="503">
      <c r="A503" s="7" t="str">
        <f t="shared" si="1"/>
        <v>HTPDW1024C</v>
      </c>
      <c r="B503" s="2" t="s">
        <v>842</v>
      </c>
      <c r="C503" s="2" t="s">
        <v>843</v>
      </c>
      <c r="D503" s="7" t="str">
        <f t="shared" si="2"/>
        <v>300x250 </v>
      </c>
      <c r="E503" s="7">
        <f t="shared" si="3"/>
        <v>75000</v>
      </c>
      <c r="F503" s="2" t="s">
        <v>844</v>
      </c>
      <c r="G503" s="2" t="s">
        <v>36</v>
      </c>
      <c r="H503" s="8" t="s">
        <v>845</v>
      </c>
      <c r="I503" s="2" t="s">
        <v>139</v>
      </c>
      <c r="J503" s="2" t="s">
        <v>31</v>
      </c>
      <c r="K503" s="2">
        <v>8000.0</v>
      </c>
      <c r="L503" s="2">
        <v>10.0</v>
      </c>
      <c r="M503" s="2">
        <v>4400.0</v>
      </c>
      <c r="N503" s="2">
        <v>6379.0</v>
      </c>
      <c r="O503" s="2">
        <v>1.0</v>
      </c>
      <c r="P503" s="3">
        <v>6159.366902</v>
      </c>
      <c r="Q503" s="7" t="str">
        <f>VLOOKUP(A503,'New Data'!A:E,2,FALSE)</f>
        <v>Male</v>
      </c>
      <c r="R503" s="7">
        <f>VLOOKUP(A503,'New Data'!A:E,3,FALSE)</f>
        <v>39</v>
      </c>
      <c r="S503" s="7" t="str">
        <f>VLOOKUP(A503,'New Data'!A:E,4,FALSE)</f>
        <v>Alabama</v>
      </c>
      <c r="T503" s="9">
        <f>VLOOKUP(A503,'New Data'!A:E,5,FALSE)</f>
        <v>45224</v>
      </c>
      <c r="U503" s="10">
        <f t="shared" si="4"/>
        <v>6159.366902</v>
      </c>
      <c r="V503" s="11">
        <f t="shared" si="5"/>
        <v>0.00125</v>
      </c>
      <c r="W503" s="12">
        <f t="shared" si="6"/>
        <v>615.9366902</v>
      </c>
      <c r="X503" s="10">
        <f t="shared" si="7"/>
        <v>769.9208628</v>
      </c>
      <c r="Y503" s="11">
        <f t="shared" si="8"/>
        <v>0.1</v>
      </c>
    </row>
    <row r="504">
      <c r="A504" s="7" t="str">
        <f t="shared" si="1"/>
        <v>DUSFZ5266A</v>
      </c>
      <c r="B504" s="2" t="s">
        <v>865</v>
      </c>
      <c r="C504" s="2" t="s">
        <v>866</v>
      </c>
      <c r="D504" s="7" t="str">
        <f t="shared" si="2"/>
        <v>320x50 </v>
      </c>
      <c r="E504" s="7">
        <f t="shared" si="3"/>
        <v>16000</v>
      </c>
      <c r="F504" s="2" t="s">
        <v>382</v>
      </c>
      <c r="G504" s="2" t="s">
        <v>36</v>
      </c>
      <c r="H504" s="8" t="s">
        <v>867</v>
      </c>
      <c r="I504" s="2" t="s">
        <v>30</v>
      </c>
      <c r="J504" s="2" t="s">
        <v>31</v>
      </c>
      <c r="K504" s="2">
        <v>8068.0</v>
      </c>
      <c r="L504" s="2">
        <v>10.0</v>
      </c>
      <c r="M504" s="2">
        <v>5545.0</v>
      </c>
      <c r="N504" s="2">
        <v>7554.0</v>
      </c>
      <c r="O504" s="2">
        <v>1.0</v>
      </c>
      <c r="P504" s="3">
        <v>5995.041002</v>
      </c>
      <c r="Q504" s="7" t="str">
        <f>VLOOKUP(A504,'New Data'!A:E,2,FALSE)</f>
        <v>Female</v>
      </c>
      <c r="R504" s="7">
        <f>VLOOKUP(A504,'New Data'!A:E,3,FALSE)</f>
        <v>58</v>
      </c>
      <c r="S504" s="7" t="str">
        <f>VLOOKUP(A504,'New Data'!A:E,4,FALSE)</f>
        <v>Kentucky</v>
      </c>
      <c r="T504" s="9">
        <f>VLOOKUP(A504,'New Data'!A:E,5,FALSE)</f>
        <v>45457</v>
      </c>
      <c r="U504" s="10">
        <f t="shared" si="4"/>
        <v>5995.041002</v>
      </c>
      <c r="V504" s="11">
        <f t="shared" si="5"/>
        <v>0.001239464551</v>
      </c>
      <c r="W504" s="12">
        <f t="shared" si="6"/>
        <v>599.5041002</v>
      </c>
      <c r="X504" s="10">
        <f t="shared" si="7"/>
        <v>743.0640806</v>
      </c>
      <c r="Y504" s="11">
        <f t="shared" si="8"/>
        <v>0.1</v>
      </c>
    </row>
    <row r="505">
      <c r="A505" s="7" t="str">
        <f t="shared" si="1"/>
        <v>IQSSO8533H</v>
      </c>
      <c r="B505" s="2" t="s">
        <v>839</v>
      </c>
      <c r="C505" s="2" t="s">
        <v>840</v>
      </c>
      <c r="D505" s="7" t="str">
        <f t="shared" si="2"/>
        <v>300x250 </v>
      </c>
      <c r="E505" s="7">
        <f t="shared" si="3"/>
        <v>75000</v>
      </c>
      <c r="F505" s="2" t="s">
        <v>841</v>
      </c>
      <c r="G505" s="2" t="s">
        <v>41</v>
      </c>
      <c r="H505" s="8" t="s">
        <v>340</v>
      </c>
      <c r="I505" s="2" t="s">
        <v>48</v>
      </c>
      <c r="J505" s="2" t="s">
        <v>53</v>
      </c>
      <c r="K505" s="2">
        <v>69757.0</v>
      </c>
      <c r="L505" s="2">
        <v>199.0</v>
      </c>
      <c r="M505" s="2">
        <v>41258.0</v>
      </c>
      <c r="N505" s="2">
        <v>65374.0</v>
      </c>
      <c r="O505" s="2">
        <v>20.0</v>
      </c>
      <c r="P505" s="3">
        <v>1510.61532</v>
      </c>
      <c r="Q505" s="7" t="str">
        <f>VLOOKUP(A505,'New Data'!A:E,2,FALSE)</f>
        <v>Female</v>
      </c>
      <c r="R505" s="7">
        <f>VLOOKUP(A505,'New Data'!A:E,3,FALSE)</f>
        <v>42</v>
      </c>
      <c r="S505" s="7" t="str">
        <f>VLOOKUP(A505,'New Data'!A:E,4,FALSE)</f>
        <v>Kentucky</v>
      </c>
      <c r="T505" s="9">
        <f>VLOOKUP(A505,'New Data'!A:E,5,FALSE)</f>
        <v>45385</v>
      </c>
      <c r="U505" s="10">
        <f t="shared" si="4"/>
        <v>75.530766</v>
      </c>
      <c r="V505" s="11">
        <f t="shared" si="5"/>
        <v>0.002852760296</v>
      </c>
      <c r="W505" s="12">
        <f t="shared" si="6"/>
        <v>7.591031759</v>
      </c>
      <c r="X505" s="10">
        <f t="shared" si="7"/>
        <v>21.65539401</v>
      </c>
      <c r="Y505" s="11">
        <f t="shared" si="8"/>
        <v>0.1005025126</v>
      </c>
    </row>
    <row r="506">
      <c r="A506" s="7" t="str">
        <f t="shared" si="1"/>
        <v>UJMXF0797L</v>
      </c>
      <c r="B506" s="2" t="s">
        <v>835</v>
      </c>
      <c r="C506" s="2" t="s">
        <v>836</v>
      </c>
      <c r="D506" s="7" t="str">
        <f t="shared" si="2"/>
        <v>300x250 </v>
      </c>
      <c r="E506" s="7">
        <f t="shared" si="3"/>
        <v>75000</v>
      </c>
      <c r="F506" s="2" t="s">
        <v>837</v>
      </c>
      <c r="G506" s="2" t="s">
        <v>41</v>
      </c>
      <c r="H506" s="8" t="s">
        <v>838</v>
      </c>
      <c r="I506" s="2" t="s">
        <v>48</v>
      </c>
      <c r="J506" s="2" t="s">
        <v>31</v>
      </c>
      <c r="K506" s="2">
        <v>16503.0</v>
      </c>
      <c r="L506" s="2">
        <v>69.0</v>
      </c>
      <c r="M506" s="2">
        <v>8595.0</v>
      </c>
      <c r="N506" s="2">
        <v>14466.0</v>
      </c>
      <c r="O506" s="2">
        <v>7.0</v>
      </c>
      <c r="P506" s="3">
        <v>5714.523867</v>
      </c>
      <c r="Q506" s="7" t="str">
        <f>VLOOKUP(A506,'New Data'!A:E,2,FALSE)</f>
        <v>Male</v>
      </c>
      <c r="R506" s="7">
        <f>VLOOKUP(A506,'New Data'!A:E,3,FALSE)</f>
        <v>34</v>
      </c>
      <c r="S506" s="7" t="str">
        <f>VLOOKUP(A506,'New Data'!A:E,4,FALSE)</f>
        <v>New Jersey</v>
      </c>
      <c r="T506" s="9">
        <f>VLOOKUP(A506,'New Data'!A:E,5,FALSE)</f>
        <v>45148</v>
      </c>
      <c r="U506" s="10">
        <f t="shared" si="4"/>
        <v>816.3605524</v>
      </c>
      <c r="V506" s="11">
        <f t="shared" si="5"/>
        <v>0.004181057989</v>
      </c>
      <c r="W506" s="12">
        <f t="shared" si="6"/>
        <v>82.81918648</v>
      </c>
      <c r="X506" s="10">
        <f t="shared" si="7"/>
        <v>346.2718213</v>
      </c>
      <c r="Y506" s="11">
        <f t="shared" si="8"/>
        <v>0.1014492754</v>
      </c>
    </row>
    <row r="507">
      <c r="A507" s="7" t="str">
        <f t="shared" si="1"/>
        <v>WAJCH8135H</v>
      </c>
      <c r="B507" s="2" t="s">
        <v>832</v>
      </c>
      <c r="C507" s="2" t="s">
        <v>833</v>
      </c>
      <c r="D507" s="7" t="str">
        <f t="shared" si="2"/>
        <v>320x50 </v>
      </c>
      <c r="E507" s="7">
        <f t="shared" si="3"/>
        <v>16000</v>
      </c>
      <c r="F507" s="2" t="s">
        <v>834</v>
      </c>
      <c r="G507" s="2" t="s">
        <v>36</v>
      </c>
      <c r="H507" s="8" t="s">
        <v>287</v>
      </c>
      <c r="I507" s="2" t="s">
        <v>89</v>
      </c>
      <c r="J507" s="2" t="s">
        <v>31</v>
      </c>
      <c r="K507" s="2">
        <v>36431.0</v>
      </c>
      <c r="L507" s="2">
        <v>108.0</v>
      </c>
      <c r="M507" s="2">
        <v>31262.0</v>
      </c>
      <c r="N507" s="2">
        <v>35043.0</v>
      </c>
      <c r="O507" s="2">
        <v>11.0</v>
      </c>
      <c r="P507" s="3">
        <v>3285.834522</v>
      </c>
      <c r="Q507" s="7" t="str">
        <f>VLOOKUP(A507,'New Data'!A:E,2,FALSE)</f>
        <v>Female</v>
      </c>
      <c r="R507" s="7">
        <f>VLOOKUP(A507,'New Data'!A:E,3,FALSE)</f>
        <v>56</v>
      </c>
      <c r="S507" s="7" t="str">
        <f>VLOOKUP(A507,'New Data'!A:E,4,FALSE)</f>
        <v>Virginia</v>
      </c>
      <c r="T507" s="9">
        <f>VLOOKUP(A507,'New Data'!A:E,5,FALSE)</f>
        <v>45472</v>
      </c>
      <c r="U507" s="10">
        <f t="shared" si="4"/>
        <v>298.7122293</v>
      </c>
      <c r="V507" s="11">
        <f t="shared" si="5"/>
        <v>0.002964508248</v>
      </c>
      <c r="W507" s="12">
        <f t="shared" si="6"/>
        <v>30.42439372</v>
      </c>
      <c r="X507" s="10">
        <f t="shared" si="7"/>
        <v>90.19336614</v>
      </c>
      <c r="Y507" s="11">
        <f t="shared" si="8"/>
        <v>0.1018518519</v>
      </c>
    </row>
    <row r="508">
      <c r="A508" s="7" t="str">
        <f t="shared" si="1"/>
        <v>YDFZL4760B</v>
      </c>
      <c r="B508" s="2" t="s">
        <v>829</v>
      </c>
      <c r="C508" s="2" t="s">
        <v>830</v>
      </c>
      <c r="D508" s="7" t="str">
        <f t="shared" si="2"/>
        <v>300x250 </v>
      </c>
      <c r="E508" s="7">
        <f t="shared" si="3"/>
        <v>75000</v>
      </c>
      <c r="F508" s="2" t="s">
        <v>831</v>
      </c>
      <c r="G508" s="2" t="s">
        <v>66</v>
      </c>
      <c r="H508" s="8" t="s">
        <v>165</v>
      </c>
      <c r="I508" s="2" t="s">
        <v>48</v>
      </c>
      <c r="J508" s="2" t="s">
        <v>43</v>
      </c>
      <c r="K508" s="2">
        <v>29323.0</v>
      </c>
      <c r="L508" s="2">
        <v>88.0</v>
      </c>
      <c r="M508" s="2">
        <v>13822.0</v>
      </c>
      <c r="N508" s="2">
        <v>26934.0</v>
      </c>
      <c r="O508" s="2">
        <v>9.0</v>
      </c>
      <c r="P508" s="3">
        <v>6096.045521</v>
      </c>
      <c r="Q508" s="7" t="str">
        <f>VLOOKUP(A508,'New Data'!A:E,2,FALSE)</f>
        <v>Male</v>
      </c>
      <c r="R508" s="7">
        <f>VLOOKUP(A508,'New Data'!A:E,3,FALSE)</f>
        <v>33</v>
      </c>
      <c r="S508" s="7" t="str">
        <f>VLOOKUP(A508,'New Data'!A:E,4,FALSE)</f>
        <v>Nebraska</v>
      </c>
      <c r="T508" s="9">
        <f>VLOOKUP(A508,'New Data'!A:E,5,FALSE)</f>
        <v>45381</v>
      </c>
      <c r="U508" s="10">
        <f t="shared" si="4"/>
        <v>677.3383912</v>
      </c>
      <c r="V508" s="11">
        <f t="shared" si="5"/>
        <v>0.003001057191</v>
      </c>
      <c r="W508" s="12">
        <f t="shared" si="6"/>
        <v>69.27324456</v>
      </c>
      <c r="X508" s="10">
        <f t="shared" si="7"/>
        <v>207.8929687</v>
      </c>
      <c r="Y508" s="11">
        <f t="shared" si="8"/>
        <v>0.1022727273</v>
      </c>
    </row>
    <row r="509">
      <c r="A509" s="7" t="str">
        <f t="shared" si="1"/>
        <v>NWIPH6867Y</v>
      </c>
      <c r="B509" s="2" t="s">
        <v>826</v>
      </c>
      <c r="C509" s="2" t="s">
        <v>827</v>
      </c>
      <c r="D509" s="7" t="str">
        <f t="shared" si="2"/>
        <v>320x50 </v>
      </c>
      <c r="E509" s="7">
        <f t="shared" si="3"/>
        <v>16000</v>
      </c>
      <c r="F509" s="2" t="s">
        <v>812</v>
      </c>
      <c r="G509" s="2" t="s">
        <v>28</v>
      </c>
      <c r="H509" s="8" t="s">
        <v>828</v>
      </c>
      <c r="I509" s="2" t="s">
        <v>139</v>
      </c>
      <c r="J509" s="2" t="s">
        <v>31</v>
      </c>
      <c r="K509" s="2">
        <v>44361.0</v>
      </c>
      <c r="L509" s="2">
        <v>166.0</v>
      </c>
      <c r="M509" s="2">
        <v>36040.0</v>
      </c>
      <c r="N509" s="2">
        <v>40684.0</v>
      </c>
      <c r="O509" s="2">
        <v>17.0</v>
      </c>
      <c r="P509" s="3">
        <v>5048.852553</v>
      </c>
      <c r="Q509" s="7" t="str">
        <f>VLOOKUP(A509,'New Data'!A:E,2,FALSE)</f>
        <v>Male</v>
      </c>
      <c r="R509" s="7">
        <f>VLOOKUP(A509,'New Data'!A:E,3,FALSE)</f>
        <v>49</v>
      </c>
      <c r="S509" s="7" t="str">
        <f>VLOOKUP(A509,'New Data'!A:E,4,FALSE)</f>
        <v>Oregon</v>
      </c>
      <c r="T509" s="9">
        <f>VLOOKUP(A509,'New Data'!A:E,5,FALSE)</f>
        <v>44991</v>
      </c>
      <c r="U509" s="10">
        <f t="shared" si="4"/>
        <v>296.9913266</v>
      </c>
      <c r="V509" s="11">
        <f t="shared" si="5"/>
        <v>0.003742025653</v>
      </c>
      <c r="W509" s="12">
        <f t="shared" si="6"/>
        <v>30.41477442</v>
      </c>
      <c r="X509" s="10">
        <f t="shared" si="7"/>
        <v>113.8128661</v>
      </c>
      <c r="Y509" s="11">
        <f t="shared" si="8"/>
        <v>0.1024096386</v>
      </c>
    </row>
    <row r="510">
      <c r="A510" s="7" t="str">
        <f t="shared" si="1"/>
        <v>VQSPP7748N</v>
      </c>
      <c r="B510" s="2" t="s">
        <v>823</v>
      </c>
      <c r="C510" s="2" t="s">
        <v>824</v>
      </c>
      <c r="D510" s="7" t="str">
        <f t="shared" si="2"/>
        <v>300x250 </v>
      </c>
      <c r="E510" s="7">
        <f t="shared" si="3"/>
        <v>75000</v>
      </c>
      <c r="F510" s="2" t="s">
        <v>825</v>
      </c>
      <c r="G510" s="2" t="s">
        <v>28</v>
      </c>
      <c r="H510" s="8" t="s">
        <v>689</v>
      </c>
      <c r="I510" s="2" t="s">
        <v>139</v>
      </c>
      <c r="J510" s="2" t="s">
        <v>43</v>
      </c>
      <c r="K510" s="2">
        <v>42755.0</v>
      </c>
      <c r="L510" s="2">
        <v>117.0</v>
      </c>
      <c r="M510" s="2">
        <v>36503.0</v>
      </c>
      <c r="N510" s="2">
        <v>40051.0</v>
      </c>
      <c r="O510" s="2">
        <v>12.0</v>
      </c>
      <c r="P510" s="3">
        <v>6550.30297</v>
      </c>
      <c r="Q510" s="7" t="str">
        <f>VLOOKUP(A510,'New Data'!A:E,2,FALSE)</f>
        <v>Male</v>
      </c>
      <c r="R510" s="7">
        <f>VLOOKUP(A510,'New Data'!A:E,3,FALSE)</f>
        <v>55</v>
      </c>
      <c r="S510" s="7" t="str">
        <f>VLOOKUP(A510,'New Data'!A:E,4,FALSE)</f>
        <v>North Dakota</v>
      </c>
      <c r="T510" s="9">
        <f>VLOOKUP(A510,'New Data'!A:E,5,FALSE)</f>
        <v>45123</v>
      </c>
      <c r="U510" s="10">
        <f t="shared" si="4"/>
        <v>545.8585808</v>
      </c>
      <c r="V510" s="11">
        <f t="shared" si="5"/>
        <v>0.002736522044</v>
      </c>
      <c r="W510" s="12">
        <f t="shared" si="6"/>
        <v>55.98549547</v>
      </c>
      <c r="X510" s="10">
        <f t="shared" si="7"/>
        <v>153.2055425</v>
      </c>
      <c r="Y510" s="11">
        <f t="shared" si="8"/>
        <v>0.1025641026</v>
      </c>
    </row>
    <row r="511">
      <c r="A511" s="7" t="str">
        <f t="shared" si="1"/>
        <v>LBLVK2168C</v>
      </c>
      <c r="B511" s="2" t="s">
        <v>820</v>
      </c>
      <c r="C511" s="2" t="s">
        <v>821</v>
      </c>
      <c r="D511" s="7" t="str">
        <f t="shared" si="2"/>
        <v>320x50 </v>
      </c>
      <c r="E511" s="7">
        <f t="shared" si="3"/>
        <v>16000</v>
      </c>
      <c r="F511" s="2" t="s">
        <v>822</v>
      </c>
      <c r="G511" s="2" t="s">
        <v>41</v>
      </c>
      <c r="H511" s="8" t="s">
        <v>29</v>
      </c>
      <c r="I511" s="2" t="s">
        <v>220</v>
      </c>
      <c r="J511" s="2" t="s">
        <v>31</v>
      </c>
      <c r="K511" s="2">
        <v>83957.0</v>
      </c>
      <c r="L511" s="2">
        <v>185.0</v>
      </c>
      <c r="M511" s="2">
        <v>1420.0</v>
      </c>
      <c r="N511" s="2">
        <v>69246.0</v>
      </c>
      <c r="O511" s="2">
        <v>19.0</v>
      </c>
      <c r="P511" s="3">
        <v>6651.51451</v>
      </c>
      <c r="Q511" s="7" t="str">
        <f>VLOOKUP(A511,'New Data'!A:E,2,FALSE)</f>
        <v>Male</v>
      </c>
      <c r="R511" s="7">
        <f>VLOOKUP(A511,'New Data'!A:E,3,FALSE)</f>
        <v>61</v>
      </c>
      <c r="S511" s="7" t="str">
        <f>VLOOKUP(A511,'New Data'!A:E,4,FALSE)</f>
        <v>Tennessee</v>
      </c>
      <c r="T511" s="9">
        <f>VLOOKUP(A511,'New Data'!A:E,5,FALSE)</f>
        <v>45272</v>
      </c>
      <c r="U511" s="10">
        <f t="shared" si="4"/>
        <v>350.0797111</v>
      </c>
      <c r="V511" s="11">
        <f t="shared" si="5"/>
        <v>0.002203508939</v>
      </c>
      <c r="W511" s="12">
        <f t="shared" si="6"/>
        <v>35.95413249</v>
      </c>
      <c r="X511" s="10">
        <f t="shared" si="7"/>
        <v>79.22525233</v>
      </c>
      <c r="Y511" s="11">
        <f t="shared" si="8"/>
        <v>0.1027027027</v>
      </c>
    </row>
    <row r="512">
      <c r="A512" s="7" t="str">
        <f t="shared" si="1"/>
        <v>DDAUP9478O</v>
      </c>
      <c r="B512" s="2" t="s">
        <v>817</v>
      </c>
      <c r="C512" s="2" t="s">
        <v>818</v>
      </c>
      <c r="D512" s="7" t="str">
        <f t="shared" si="2"/>
        <v>320x50 </v>
      </c>
      <c r="E512" s="7">
        <f t="shared" si="3"/>
        <v>16000</v>
      </c>
      <c r="F512" s="2" t="s">
        <v>819</v>
      </c>
      <c r="G512" s="2" t="s">
        <v>28</v>
      </c>
      <c r="H512" s="8" t="s">
        <v>275</v>
      </c>
      <c r="I512" s="2" t="s">
        <v>212</v>
      </c>
      <c r="J512" s="2" t="s">
        <v>31</v>
      </c>
      <c r="K512" s="2">
        <v>49936.0</v>
      </c>
      <c r="L512" s="2">
        <v>126.0</v>
      </c>
      <c r="M512" s="2">
        <v>25461.0</v>
      </c>
      <c r="N512" s="2">
        <v>44751.0</v>
      </c>
      <c r="O512" s="2">
        <v>13.0</v>
      </c>
      <c r="P512" s="3">
        <v>2025.784019</v>
      </c>
      <c r="Q512" s="7" t="str">
        <f>VLOOKUP(A512,'New Data'!A:E,2,FALSE)</f>
        <v>Male</v>
      </c>
      <c r="R512" s="7">
        <f>VLOOKUP(A512,'New Data'!A:E,3,FALSE)</f>
        <v>46</v>
      </c>
      <c r="S512" s="7" t="str">
        <f>VLOOKUP(A512,'New Data'!A:E,4,FALSE)</f>
        <v>Louisiana</v>
      </c>
      <c r="T512" s="9">
        <f>VLOOKUP(A512,'New Data'!A:E,5,FALSE)</f>
        <v>45077</v>
      </c>
      <c r="U512" s="10">
        <f t="shared" si="4"/>
        <v>155.8295399</v>
      </c>
      <c r="V512" s="11">
        <f t="shared" si="5"/>
        <v>0.002523229734</v>
      </c>
      <c r="W512" s="12">
        <f t="shared" si="6"/>
        <v>16.07765094</v>
      </c>
      <c r="X512" s="10">
        <f t="shared" si="7"/>
        <v>40.56760692</v>
      </c>
      <c r="Y512" s="11">
        <f t="shared" si="8"/>
        <v>0.1031746032</v>
      </c>
    </row>
    <row r="513">
      <c r="A513" s="7" t="str">
        <f t="shared" si="1"/>
        <v>MSTKW0021I</v>
      </c>
      <c r="B513" s="2" t="s">
        <v>808</v>
      </c>
      <c r="C513" s="2" t="s">
        <v>809</v>
      </c>
      <c r="D513" s="7" t="str">
        <f t="shared" si="2"/>
        <v>300x250 </v>
      </c>
      <c r="E513" s="7">
        <f t="shared" si="3"/>
        <v>75000</v>
      </c>
      <c r="F513" s="2" t="s">
        <v>474</v>
      </c>
      <c r="G513" s="2" t="s">
        <v>36</v>
      </c>
      <c r="H513" s="8" t="s">
        <v>271</v>
      </c>
      <c r="I513" s="2" t="s">
        <v>30</v>
      </c>
      <c r="J513" s="2" t="s">
        <v>43</v>
      </c>
      <c r="K513" s="2">
        <v>20833.0</v>
      </c>
      <c r="L513" s="2">
        <v>87.0</v>
      </c>
      <c r="M513" s="2">
        <v>1777.0</v>
      </c>
      <c r="N513" s="2">
        <v>17211.0</v>
      </c>
      <c r="O513" s="2">
        <v>9.0</v>
      </c>
      <c r="P513" s="3">
        <v>5542.512181</v>
      </c>
      <c r="Q513" s="7" t="str">
        <f>VLOOKUP(A513,'New Data'!A:E,2,FALSE)</f>
        <v>Male</v>
      </c>
      <c r="R513" s="7">
        <f>VLOOKUP(A513,'New Data'!A:E,3,FALSE)</f>
        <v>51</v>
      </c>
      <c r="S513" s="7" t="str">
        <f>VLOOKUP(A513,'New Data'!A:E,4,FALSE)</f>
        <v>Florida</v>
      </c>
      <c r="T513" s="9">
        <f>VLOOKUP(A513,'New Data'!A:E,5,FALSE)</f>
        <v>45401</v>
      </c>
      <c r="U513" s="10">
        <f t="shared" si="4"/>
        <v>615.8346868</v>
      </c>
      <c r="V513" s="11">
        <f t="shared" si="5"/>
        <v>0.004176066817</v>
      </c>
      <c r="W513" s="12">
        <f t="shared" si="6"/>
        <v>63.70703656</v>
      </c>
      <c r="X513" s="10">
        <f t="shared" si="7"/>
        <v>266.0448414</v>
      </c>
      <c r="Y513" s="11">
        <f t="shared" si="8"/>
        <v>0.1034482759</v>
      </c>
    </row>
    <row r="514">
      <c r="A514" s="7" t="str">
        <f t="shared" si="1"/>
        <v>IDJBP7103Z</v>
      </c>
      <c r="B514" s="2" t="s">
        <v>813</v>
      </c>
      <c r="C514" s="2" t="s">
        <v>814</v>
      </c>
      <c r="D514" s="7" t="str">
        <f t="shared" si="2"/>
        <v>300x50 </v>
      </c>
      <c r="E514" s="7">
        <f t="shared" si="3"/>
        <v>15000</v>
      </c>
      <c r="F514" s="2" t="s">
        <v>815</v>
      </c>
      <c r="G514" s="2" t="s">
        <v>36</v>
      </c>
      <c r="H514" s="8" t="s">
        <v>816</v>
      </c>
      <c r="I514" s="2" t="s">
        <v>48</v>
      </c>
      <c r="J514" s="2" t="s">
        <v>31</v>
      </c>
      <c r="K514" s="2">
        <v>32400.0</v>
      </c>
      <c r="L514" s="2">
        <v>87.0</v>
      </c>
      <c r="M514" s="2">
        <v>5152.0</v>
      </c>
      <c r="N514" s="2">
        <v>30383.0</v>
      </c>
      <c r="O514" s="2">
        <v>9.0</v>
      </c>
      <c r="P514" s="3">
        <v>1522.352623</v>
      </c>
      <c r="Q514" s="7" t="str">
        <f>VLOOKUP(A514,'New Data'!A:E,2,FALSE)</f>
        <v>Male</v>
      </c>
      <c r="R514" s="7">
        <f>VLOOKUP(A514,'New Data'!A:E,3,FALSE)</f>
        <v>21</v>
      </c>
      <c r="S514" s="7" t="str">
        <f>VLOOKUP(A514,'New Data'!A:E,4,FALSE)</f>
        <v>West Virginia</v>
      </c>
      <c r="T514" s="9">
        <f>VLOOKUP(A514,'New Data'!A:E,5,FALSE)</f>
        <v>45010</v>
      </c>
      <c r="U514" s="10">
        <f t="shared" si="4"/>
        <v>169.1502914</v>
      </c>
      <c r="V514" s="11">
        <f t="shared" si="5"/>
        <v>0.002685185185</v>
      </c>
      <c r="W514" s="12">
        <f t="shared" si="6"/>
        <v>17.49830601</v>
      </c>
      <c r="X514" s="10">
        <f t="shared" si="7"/>
        <v>46.98619207</v>
      </c>
      <c r="Y514" s="11">
        <f t="shared" si="8"/>
        <v>0.1034482759</v>
      </c>
    </row>
    <row r="515">
      <c r="A515" s="7" t="str">
        <f t="shared" si="1"/>
        <v>NWIPH6867Y</v>
      </c>
      <c r="B515" s="2" t="s">
        <v>810</v>
      </c>
      <c r="C515" s="2" t="s">
        <v>811</v>
      </c>
      <c r="D515" s="7" t="str">
        <f t="shared" si="2"/>
        <v>320x50 </v>
      </c>
      <c r="E515" s="7">
        <f t="shared" si="3"/>
        <v>16000</v>
      </c>
      <c r="F515" s="2" t="s">
        <v>812</v>
      </c>
      <c r="G515" s="2" t="s">
        <v>41</v>
      </c>
      <c r="H515" s="8" t="s">
        <v>279</v>
      </c>
      <c r="I515" s="2" t="s">
        <v>30</v>
      </c>
      <c r="J515" s="2" t="s">
        <v>31</v>
      </c>
      <c r="K515" s="2">
        <v>38396.0</v>
      </c>
      <c r="L515" s="2">
        <v>87.0</v>
      </c>
      <c r="M515" s="2">
        <v>6305.0</v>
      </c>
      <c r="N515" s="2">
        <v>35118.0</v>
      </c>
      <c r="O515" s="2">
        <v>9.0</v>
      </c>
      <c r="P515" s="3">
        <v>5740.164546</v>
      </c>
      <c r="Q515" s="7" t="str">
        <f>VLOOKUP(A515,'New Data'!A:E,2,FALSE)</f>
        <v>Male</v>
      </c>
      <c r="R515" s="7">
        <f>VLOOKUP(A515,'New Data'!A:E,3,FALSE)</f>
        <v>49</v>
      </c>
      <c r="S515" s="7" t="str">
        <f>VLOOKUP(A515,'New Data'!A:E,4,FALSE)</f>
        <v>Oregon</v>
      </c>
      <c r="T515" s="9">
        <f>VLOOKUP(A515,'New Data'!A:E,5,FALSE)</f>
        <v>44991</v>
      </c>
      <c r="U515" s="10">
        <f t="shared" si="4"/>
        <v>637.7960607</v>
      </c>
      <c r="V515" s="11">
        <f t="shared" si="5"/>
        <v>0.002265861027</v>
      </c>
      <c r="W515" s="12">
        <f t="shared" si="6"/>
        <v>65.97890283</v>
      </c>
      <c r="X515" s="10">
        <f t="shared" si="7"/>
        <v>149.4990245</v>
      </c>
      <c r="Y515" s="11">
        <f t="shared" si="8"/>
        <v>0.1034482759</v>
      </c>
    </row>
    <row r="516">
      <c r="A516" s="7" t="str">
        <f t="shared" si="1"/>
        <v>ESXTC0601A</v>
      </c>
      <c r="B516" s="2" t="s">
        <v>804</v>
      </c>
      <c r="C516" s="2" t="s">
        <v>805</v>
      </c>
      <c r="D516" s="7" t="str">
        <f t="shared" si="2"/>
        <v>300x250 </v>
      </c>
      <c r="E516" s="7">
        <f t="shared" si="3"/>
        <v>75000</v>
      </c>
      <c r="F516" s="2" t="s">
        <v>806</v>
      </c>
      <c r="G516" s="2" t="s">
        <v>66</v>
      </c>
      <c r="H516" s="8" t="s">
        <v>807</v>
      </c>
      <c r="I516" s="2" t="s">
        <v>30</v>
      </c>
      <c r="J516" s="2" t="s">
        <v>43</v>
      </c>
      <c r="K516" s="2">
        <v>11043.0</v>
      </c>
      <c r="L516" s="2">
        <v>125.0</v>
      </c>
      <c r="M516" s="2">
        <v>4547.0</v>
      </c>
      <c r="N516" s="2">
        <v>9666.0</v>
      </c>
      <c r="O516" s="2">
        <v>13.0</v>
      </c>
      <c r="P516" s="3">
        <v>1858.132171</v>
      </c>
      <c r="Q516" s="7" t="str">
        <f>VLOOKUP(A516,'New Data'!A:E,2,FALSE)</f>
        <v>Male</v>
      </c>
      <c r="R516" s="7">
        <f>VLOOKUP(A516,'New Data'!A:E,3,FALSE)</f>
        <v>22</v>
      </c>
      <c r="S516" s="7" t="str">
        <f>VLOOKUP(A516,'New Data'!A:E,4,FALSE)</f>
        <v>Minnesota</v>
      </c>
      <c r="T516" s="9">
        <f>VLOOKUP(A516,'New Data'!A:E,5,FALSE)</f>
        <v>45412</v>
      </c>
      <c r="U516" s="10">
        <f t="shared" si="4"/>
        <v>142.9332439</v>
      </c>
      <c r="V516" s="11">
        <f t="shared" si="5"/>
        <v>0.01131938785</v>
      </c>
      <c r="W516" s="12">
        <f t="shared" si="6"/>
        <v>14.86505737</v>
      </c>
      <c r="X516" s="10">
        <f t="shared" si="7"/>
        <v>168.2633497</v>
      </c>
      <c r="Y516" s="11">
        <f t="shared" si="8"/>
        <v>0.104</v>
      </c>
    </row>
    <row r="517">
      <c r="A517" s="7" t="str">
        <f t="shared" si="1"/>
        <v>HGETU3242K</v>
      </c>
      <c r="B517" s="2" t="s">
        <v>801</v>
      </c>
      <c r="C517" s="2" t="s">
        <v>802</v>
      </c>
      <c r="D517" s="7" t="str">
        <f t="shared" si="2"/>
        <v>300x250 </v>
      </c>
      <c r="E517" s="7">
        <f t="shared" si="3"/>
        <v>75000</v>
      </c>
      <c r="F517" s="2" t="s">
        <v>803</v>
      </c>
      <c r="G517" s="2" t="s">
        <v>66</v>
      </c>
      <c r="H517" s="8" t="s">
        <v>263</v>
      </c>
      <c r="I517" s="2" t="s">
        <v>62</v>
      </c>
      <c r="J517" s="2" t="s">
        <v>53</v>
      </c>
      <c r="K517" s="2">
        <v>32173.0</v>
      </c>
      <c r="L517" s="2">
        <v>104.0</v>
      </c>
      <c r="M517" s="2">
        <v>24427.0</v>
      </c>
      <c r="N517" s="2">
        <v>30084.0</v>
      </c>
      <c r="O517" s="2">
        <v>11.0</v>
      </c>
      <c r="P517" s="3">
        <v>1498.29154</v>
      </c>
      <c r="Q517" s="7" t="str">
        <f>VLOOKUP(A517,'New Data'!A:E,2,FALSE)</f>
        <v>Male</v>
      </c>
      <c r="R517" s="7">
        <f>VLOOKUP(A517,'New Data'!A:E,3,FALSE)</f>
        <v>31</v>
      </c>
      <c r="S517" s="7" t="str">
        <f>VLOOKUP(A517,'New Data'!A:E,4,FALSE)</f>
        <v>Maine</v>
      </c>
      <c r="T517" s="9">
        <f>VLOOKUP(A517,'New Data'!A:E,5,FALSE)</f>
        <v>45149</v>
      </c>
      <c r="U517" s="10">
        <f t="shared" si="4"/>
        <v>136.2083218</v>
      </c>
      <c r="V517" s="11">
        <f t="shared" si="5"/>
        <v>0.003232524166</v>
      </c>
      <c r="W517" s="12">
        <f t="shared" si="6"/>
        <v>14.40664942</v>
      </c>
      <c r="X517" s="10">
        <f t="shared" si="7"/>
        <v>46.56984241</v>
      </c>
      <c r="Y517" s="11">
        <f t="shared" si="8"/>
        <v>0.1057692308</v>
      </c>
    </row>
    <row r="518">
      <c r="A518" s="7" t="str">
        <f t="shared" si="1"/>
        <v>QETJS1358H</v>
      </c>
      <c r="B518" s="2" t="s">
        <v>798</v>
      </c>
      <c r="C518" s="2" t="s">
        <v>799</v>
      </c>
      <c r="D518" s="7" t="str">
        <f t="shared" si="2"/>
        <v>320x50 </v>
      </c>
      <c r="E518" s="7">
        <f t="shared" si="3"/>
        <v>16000</v>
      </c>
      <c r="F518" s="2" t="s">
        <v>800</v>
      </c>
      <c r="G518" s="2" t="s">
        <v>36</v>
      </c>
      <c r="H518" s="8" t="s">
        <v>84</v>
      </c>
      <c r="I518" s="2" t="s">
        <v>48</v>
      </c>
      <c r="J518" s="2" t="s">
        <v>31</v>
      </c>
      <c r="K518" s="2">
        <v>26784.0</v>
      </c>
      <c r="L518" s="2">
        <v>85.0</v>
      </c>
      <c r="M518" s="2">
        <v>12708.0</v>
      </c>
      <c r="N518" s="2">
        <v>22261.0</v>
      </c>
      <c r="O518" s="2">
        <v>9.0</v>
      </c>
      <c r="P518" s="3">
        <v>6643.161647</v>
      </c>
      <c r="Q518" s="7" t="str">
        <f>VLOOKUP(A518,'New Data'!A:E,2,FALSE)</f>
        <v>Male</v>
      </c>
      <c r="R518" s="7">
        <f>VLOOKUP(A518,'New Data'!A:E,3,FALSE)</f>
        <v>58</v>
      </c>
      <c r="S518" s="7" t="str">
        <f>VLOOKUP(A518,'New Data'!A:E,4,FALSE)</f>
        <v>Washington</v>
      </c>
      <c r="T518" s="9">
        <f>VLOOKUP(A518,'New Data'!A:E,5,FALSE)</f>
        <v>45493</v>
      </c>
      <c r="U518" s="10">
        <f t="shared" si="4"/>
        <v>738.1290719</v>
      </c>
      <c r="V518" s="11">
        <f t="shared" si="5"/>
        <v>0.00317353644</v>
      </c>
      <c r="W518" s="12">
        <f t="shared" si="6"/>
        <v>78.15484291</v>
      </c>
      <c r="X518" s="10">
        <f t="shared" si="7"/>
        <v>248.0272419</v>
      </c>
      <c r="Y518" s="11">
        <f t="shared" si="8"/>
        <v>0.1058823529</v>
      </c>
    </row>
    <row r="519">
      <c r="A519" s="7" t="str">
        <f t="shared" si="1"/>
        <v>NUEFG3623O</v>
      </c>
      <c r="B519" s="2" t="s">
        <v>794</v>
      </c>
      <c r="C519" s="2" t="s">
        <v>795</v>
      </c>
      <c r="D519" s="7" t="str">
        <f t="shared" si="2"/>
        <v>300x250 </v>
      </c>
      <c r="E519" s="7">
        <f t="shared" si="3"/>
        <v>75000</v>
      </c>
      <c r="F519" s="2" t="s">
        <v>796</v>
      </c>
      <c r="G519" s="2" t="s">
        <v>28</v>
      </c>
      <c r="H519" s="8" t="s">
        <v>797</v>
      </c>
      <c r="I519" s="2" t="s">
        <v>135</v>
      </c>
      <c r="J519" s="2" t="s">
        <v>53</v>
      </c>
      <c r="K519" s="2">
        <v>37076.0</v>
      </c>
      <c r="L519" s="2">
        <v>113.0</v>
      </c>
      <c r="M519" s="2">
        <v>9246.0</v>
      </c>
      <c r="N519" s="2">
        <v>22565.0</v>
      </c>
      <c r="O519" s="2">
        <v>12.0</v>
      </c>
      <c r="P519" s="3">
        <v>1487.996078</v>
      </c>
      <c r="Q519" s="7" t="str">
        <f>VLOOKUP(A519,'New Data'!A:E,2,FALSE)</f>
        <v>Female</v>
      </c>
      <c r="R519" s="7">
        <f>VLOOKUP(A519,'New Data'!A:E,3,FALSE)</f>
        <v>45</v>
      </c>
      <c r="S519" s="7" t="str">
        <f>VLOOKUP(A519,'New Data'!A:E,4,FALSE)</f>
        <v>North Dakota</v>
      </c>
      <c r="T519" s="9">
        <f>VLOOKUP(A519,'New Data'!A:E,5,FALSE)</f>
        <v>45468</v>
      </c>
      <c r="U519" s="10">
        <f t="shared" si="4"/>
        <v>123.9996732</v>
      </c>
      <c r="V519" s="11">
        <f t="shared" si="5"/>
        <v>0.003047793721</v>
      </c>
      <c r="W519" s="12">
        <f t="shared" si="6"/>
        <v>13.16810688</v>
      </c>
      <c r="X519" s="10">
        <f t="shared" si="7"/>
        <v>40.13367348</v>
      </c>
      <c r="Y519" s="11">
        <f t="shared" si="8"/>
        <v>0.1061946903</v>
      </c>
    </row>
    <row r="520">
      <c r="A520" s="7" t="str">
        <f t="shared" si="1"/>
        <v>NOKCJ7278U</v>
      </c>
      <c r="B520" s="2" t="s">
        <v>787</v>
      </c>
      <c r="C520" s="2" t="s">
        <v>788</v>
      </c>
      <c r="D520" s="7" t="str">
        <f t="shared" si="2"/>
        <v>300x250 </v>
      </c>
      <c r="E520" s="7">
        <f t="shared" si="3"/>
        <v>75000</v>
      </c>
      <c r="F520" s="2" t="s">
        <v>789</v>
      </c>
      <c r="G520" s="2" t="s">
        <v>66</v>
      </c>
      <c r="H520" s="8" t="s">
        <v>790</v>
      </c>
      <c r="I520" s="2" t="s">
        <v>30</v>
      </c>
      <c r="J520" s="2" t="s">
        <v>43</v>
      </c>
      <c r="K520" s="2">
        <v>12436.0</v>
      </c>
      <c r="L520" s="2">
        <v>84.0</v>
      </c>
      <c r="M520" s="2">
        <v>7055.0</v>
      </c>
      <c r="N520" s="2">
        <v>11497.0</v>
      </c>
      <c r="O520" s="2">
        <v>9.0</v>
      </c>
      <c r="P520" s="3">
        <v>1720.870126</v>
      </c>
      <c r="Q520" s="7" t="str">
        <f>VLOOKUP(A520,'New Data'!A:E,2,FALSE)</f>
        <v>Male</v>
      </c>
      <c r="R520" s="7">
        <f>VLOOKUP(A520,'New Data'!A:E,3,FALSE)</f>
        <v>36</v>
      </c>
      <c r="S520" s="7" t="str">
        <f>VLOOKUP(A520,'New Data'!A:E,4,FALSE)</f>
        <v>Indiana</v>
      </c>
      <c r="T520" s="9">
        <f>VLOOKUP(A520,'New Data'!A:E,5,FALSE)</f>
        <v>45411</v>
      </c>
      <c r="U520" s="10">
        <f t="shared" si="4"/>
        <v>191.2077918</v>
      </c>
      <c r="V520" s="11">
        <f t="shared" si="5"/>
        <v>0.006754583467</v>
      </c>
      <c r="W520" s="12">
        <f t="shared" si="6"/>
        <v>20.48654912</v>
      </c>
      <c r="X520" s="10">
        <f t="shared" si="7"/>
        <v>138.378106</v>
      </c>
      <c r="Y520" s="11">
        <f t="shared" si="8"/>
        <v>0.1071428571</v>
      </c>
    </row>
    <row r="521">
      <c r="A521" s="7" t="str">
        <f t="shared" si="1"/>
        <v>TNEMA3098L</v>
      </c>
      <c r="B521" s="2" t="s">
        <v>791</v>
      </c>
      <c r="C521" s="2" t="s">
        <v>792</v>
      </c>
      <c r="D521" s="7" t="str">
        <f t="shared" si="2"/>
        <v>300x250 </v>
      </c>
      <c r="E521" s="7">
        <f t="shared" si="3"/>
        <v>75000</v>
      </c>
      <c r="F521" s="2" t="s">
        <v>793</v>
      </c>
      <c r="G521" s="2" t="s">
        <v>66</v>
      </c>
      <c r="H521" s="8" t="s">
        <v>181</v>
      </c>
      <c r="I521" s="2" t="s">
        <v>30</v>
      </c>
      <c r="J521" s="2" t="s">
        <v>53</v>
      </c>
      <c r="K521" s="2">
        <v>32436.0</v>
      </c>
      <c r="L521" s="2">
        <v>56.0</v>
      </c>
      <c r="M521" s="2">
        <v>17531.0</v>
      </c>
      <c r="N521" s="2">
        <v>28429.0</v>
      </c>
      <c r="O521" s="2">
        <v>6.0</v>
      </c>
      <c r="P521" s="3">
        <v>1470.670167</v>
      </c>
      <c r="Q521" s="7" t="str">
        <f>VLOOKUP(A521,'New Data'!A:E,2,FALSE)</f>
        <v>Male</v>
      </c>
      <c r="R521" s="7">
        <f>VLOOKUP(A521,'New Data'!A:E,3,FALSE)</f>
        <v>53</v>
      </c>
      <c r="S521" s="7" t="str">
        <f>VLOOKUP(A521,'New Data'!A:E,4,FALSE)</f>
        <v>South Carolina</v>
      </c>
      <c r="T521" s="9">
        <f>VLOOKUP(A521,'New Data'!A:E,5,FALSE)</f>
        <v>45556</v>
      </c>
      <c r="U521" s="10">
        <f t="shared" si="4"/>
        <v>245.1116945</v>
      </c>
      <c r="V521" s="11">
        <f t="shared" si="5"/>
        <v>0.001726476754</v>
      </c>
      <c r="W521" s="12">
        <f t="shared" si="6"/>
        <v>26.26196727</v>
      </c>
      <c r="X521" s="10">
        <f t="shared" si="7"/>
        <v>45.34067601</v>
      </c>
      <c r="Y521" s="11">
        <f t="shared" si="8"/>
        <v>0.1071428571</v>
      </c>
    </row>
    <row r="522">
      <c r="A522" s="7" t="str">
        <f t="shared" si="1"/>
        <v>JHJPD1937B</v>
      </c>
      <c r="B522" s="2" t="s">
        <v>783</v>
      </c>
      <c r="C522" s="2" t="s">
        <v>784</v>
      </c>
      <c r="D522" s="7" t="str">
        <f t="shared" si="2"/>
        <v>320x50 </v>
      </c>
      <c r="E522" s="7">
        <f t="shared" si="3"/>
        <v>16000</v>
      </c>
      <c r="F522" s="2" t="s">
        <v>785</v>
      </c>
      <c r="G522" s="2" t="s">
        <v>36</v>
      </c>
      <c r="H522" s="8" t="s">
        <v>726</v>
      </c>
      <c r="I522" s="2" t="s">
        <v>786</v>
      </c>
      <c r="J522" s="2" t="s">
        <v>31</v>
      </c>
      <c r="K522" s="2">
        <v>43367.0</v>
      </c>
      <c r="L522" s="2">
        <v>111.0</v>
      </c>
      <c r="M522" s="2">
        <v>14306.0</v>
      </c>
      <c r="N522" s="2">
        <v>39750.0</v>
      </c>
      <c r="O522" s="2">
        <v>12.0</v>
      </c>
      <c r="P522" s="3">
        <v>5214.298693</v>
      </c>
      <c r="Q522" s="7" t="str">
        <f>VLOOKUP(A522,'New Data'!A:E,2,FALSE)</f>
        <v>Male</v>
      </c>
      <c r="R522" s="7">
        <f>VLOOKUP(A522,'New Data'!A:E,3,FALSE)</f>
        <v>30</v>
      </c>
      <c r="S522" s="7" t="str">
        <f>VLOOKUP(A522,'New Data'!A:E,4,FALSE)</f>
        <v>Ohio</v>
      </c>
      <c r="T522" s="9">
        <f>VLOOKUP(A522,'New Data'!A:E,5,FALSE)</f>
        <v>45154</v>
      </c>
      <c r="U522" s="10">
        <f t="shared" si="4"/>
        <v>434.5248911</v>
      </c>
      <c r="V522" s="11">
        <f t="shared" si="5"/>
        <v>0.002559549888</v>
      </c>
      <c r="W522" s="12">
        <f t="shared" si="6"/>
        <v>46.9756639</v>
      </c>
      <c r="X522" s="10">
        <f t="shared" si="7"/>
        <v>120.2365553</v>
      </c>
      <c r="Y522" s="11">
        <f t="shared" si="8"/>
        <v>0.1081081081</v>
      </c>
    </row>
    <row r="523">
      <c r="A523" s="7" t="str">
        <f t="shared" si="1"/>
        <v>HKIWD6732Z</v>
      </c>
      <c r="B523" s="2" t="s">
        <v>779</v>
      </c>
      <c r="C523" s="2" t="s">
        <v>780</v>
      </c>
      <c r="D523" s="7" t="str">
        <f t="shared" si="2"/>
        <v>300x250 </v>
      </c>
      <c r="E523" s="7">
        <f t="shared" si="3"/>
        <v>75000</v>
      </c>
      <c r="F523" s="2" t="s">
        <v>781</v>
      </c>
      <c r="G523" s="2" t="s">
        <v>66</v>
      </c>
      <c r="H523" s="8" t="s">
        <v>782</v>
      </c>
      <c r="I523" s="2" t="s">
        <v>71</v>
      </c>
      <c r="J523" s="2" t="s">
        <v>53</v>
      </c>
      <c r="K523" s="2">
        <v>81905.0</v>
      </c>
      <c r="L523" s="2">
        <v>220.0</v>
      </c>
      <c r="M523" s="2">
        <v>61995.0</v>
      </c>
      <c r="N523" s="2">
        <v>71110.0</v>
      </c>
      <c r="O523" s="2">
        <v>24.0</v>
      </c>
      <c r="P523" s="3">
        <v>7065.66928</v>
      </c>
      <c r="Q523" s="7" t="str">
        <f>VLOOKUP(A523,'New Data'!A:E,2,FALSE)</f>
        <v>Female</v>
      </c>
      <c r="R523" s="7">
        <f>VLOOKUP(A523,'New Data'!A:E,3,FALSE)</f>
        <v>32</v>
      </c>
      <c r="S523" s="7" t="str">
        <f>VLOOKUP(A523,'New Data'!A:E,4,FALSE)</f>
        <v>New York</v>
      </c>
      <c r="T523" s="9">
        <f>VLOOKUP(A523,'New Data'!A:E,5,FALSE)</f>
        <v>45420</v>
      </c>
      <c r="U523" s="10">
        <f t="shared" si="4"/>
        <v>294.4028867</v>
      </c>
      <c r="V523" s="11">
        <f t="shared" si="5"/>
        <v>0.002686038703</v>
      </c>
      <c r="W523" s="12">
        <f t="shared" si="6"/>
        <v>32.11667855</v>
      </c>
      <c r="X523" s="10">
        <f t="shared" si="7"/>
        <v>86.2666416</v>
      </c>
      <c r="Y523" s="11">
        <f t="shared" si="8"/>
        <v>0.1090909091</v>
      </c>
    </row>
    <row r="524">
      <c r="A524" s="7" t="str">
        <f t="shared" si="1"/>
        <v>IPVUM5032X</v>
      </c>
      <c r="B524" s="2" t="s">
        <v>776</v>
      </c>
      <c r="C524" s="2" t="s">
        <v>777</v>
      </c>
      <c r="D524" s="7" t="str">
        <f t="shared" si="2"/>
        <v>300x250 </v>
      </c>
      <c r="E524" s="7">
        <f t="shared" si="3"/>
        <v>75000</v>
      </c>
      <c r="F524" s="2" t="s">
        <v>778</v>
      </c>
      <c r="G524" s="2" t="s">
        <v>36</v>
      </c>
      <c r="H524" s="8" t="s">
        <v>726</v>
      </c>
      <c r="I524" s="2" t="s">
        <v>30</v>
      </c>
      <c r="J524" s="2" t="s">
        <v>53</v>
      </c>
      <c r="K524" s="2">
        <v>21531.0</v>
      </c>
      <c r="L524" s="2">
        <v>55.0</v>
      </c>
      <c r="M524" s="2">
        <v>15593.0</v>
      </c>
      <c r="N524" s="2">
        <v>18617.0</v>
      </c>
      <c r="O524" s="2">
        <v>6.0</v>
      </c>
      <c r="P524" s="3">
        <v>1470.971925</v>
      </c>
      <c r="Q524" s="7" t="str">
        <f>VLOOKUP(A524,'New Data'!A:E,2,FALSE)</f>
        <v>Male</v>
      </c>
      <c r="R524" s="7">
        <f>VLOOKUP(A524,'New Data'!A:E,3,FALSE)</f>
        <v>28</v>
      </c>
      <c r="S524" s="7" t="str">
        <f>VLOOKUP(A524,'New Data'!A:E,4,FALSE)</f>
        <v>Iowa</v>
      </c>
      <c r="T524" s="9">
        <f>VLOOKUP(A524,'New Data'!A:E,5,FALSE)</f>
        <v>45362</v>
      </c>
      <c r="U524" s="10">
        <f t="shared" si="4"/>
        <v>245.1619875</v>
      </c>
      <c r="V524" s="11">
        <f t="shared" si="5"/>
        <v>0.002554456365</v>
      </c>
      <c r="W524" s="12">
        <f t="shared" si="6"/>
        <v>26.74494409</v>
      </c>
      <c r="X524" s="10">
        <f t="shared" si="7"/>
        <v>68.31879267</v>
      </c>
      <c r="Y524" s="11">
        <f t="shared" si="8"/>
        <v>0.1090909091</v>
      </c>
    </row>
    <row r="525">
      <c r="A525" s="7" t="str">
        <f t="shared" si="1"/>
        <v>JGIIM9251E</v>
      </c>
      <c r="B525" s="2" t="s">
        <v>769</v>
      </c>
      <c r="C525" s="2" t="s">
        <v>770</v>
      </c>
      <c r="D525" s="7" t="str">
        <f t="shared" si="2"/>
        <v>320x50 </v>
      </c>
      <c r="E525" s="7">
        <f t="shared" si="3"/>
        <v>16000</v>
      </c>
      <c r="F525" s="2" t="s">
        <v>771</v>
      </c>
      <c r="G525" s="2" t="s">
        <v>28</v>
      </c>
      <c r="H525" s="8" t="s">
        <v>772</v>
      </c>
      <c r="I525" s="2" t="s">
        <v>30</v>
      </c>
      <c r="J525" s="2" t="s">
        <v>31</v>
      </c>
      <c r="K525" s="2">
        <v>20572.0</v>
      </c>
      <c r="L525" s="2">
        <v>90.0</v>
      </c>
      <c r="M525" s="2">
        <v>2226.0</v>
      </c>
      <c r="N525" s="2">
        <v>16510.0</v>
      </c>
      <c r="O525" s="2">
        <v>10.0</v>
      </c>
      <c r="P525" s="3">
        <v>1529.307229</v>
      </c>
      <c r="Q525" s="7" t="str">
        <f>VLOOKUP(A525,'New Data'!A:E,2,FALSE)</f>
        <v>Female</v>
      </c>
      <c r="R525" s="7">
        <f>VLOOKUP(A525,'New Data'!A:E,3,FALSE)</f>
        <v>18</v>
      </c>
      <c r="S525" s="7" t="str">
        <f>VLOOKUP(A525,'New Data'!A:E,4,FALSE)</f>
        <v>Michigan</v>
      </c>
      <c r="T525" s="9">
        <f>VLOOKUP(A525,'New Data'!A:E,5,FALSE)</f>
        <v>45211</v>
      </c>
      <c r="U525" s="10">
        <f t="shared" si="4"/>
        <v>152.9307229</v>
      </c>
      <c r="V525" s="11">
        <f t="shared" si="5"/>
        <v>0.004374878476</v>
      </c>
      <c r="W525" s="12">
        <f t="shared" si="6"/>
        <v>16.99230254</v>
      </c>
      <c r="X525" s="10">
        <f t="shared" si="7"/>
        <v>74.33925865</v>
      </c>
      <c r="Y525" s="11">
        <f t="shared" si="8"/>
        <v>0.1111111111</v>
      </c>
    </row>
    <row r="526">
      <c r="A526" s="7" t="str">
        <f t="shared" si="1"/>
        <v>CZLSB5840A</v>
      </c>
      <c r="B526" s="2" t="s">
        <v>773</v>
      </c>
      <c r="C526" s="2" t="s">
        <v>774</v>
      </c>
      <c r="D526" s="7" t="str">
        <f t="shared" si="2"/>
        <v>300x250 </v>
      </c>
      <c r="E526" s="7">
        <f t="shared" si="3"/>
        <v>75000</v>
      </c>
      <c r="F526" s="2" t="s">
        <v>522</v>
      </c>
      <c r="G526" s="2" t="s">
        <v>28</v>
      </c>
      <c r="H526" s="8" t="s">
        <v>775</v>
      </c>
      <c r="I526" s="2" t="s">
        <v>48</v>
      </c>
      <c r="J526" s="2" t="s">
        <v>31</v>
      </c>
      <c r="K526" s="2">
        <v>7402.0</v>
      </c>
      <c r="L526" s="2">
        <v>9.0</v>
      </c>
      <c r="M526" s="2">
        <v>3860.0</v>
      </c>
      <c r="N526" s="2">
        <v>6406.0</v>
      </c>
      <c r="O526" s="2">
        <v>1.0</v>
      </c>
      <c r="P526" s="3">
        <v>1560.449936</v>
      </c>
      <c r="Q526" s="7" t="str">
        <f>VLOOKUP(A526,'New Data'!A:E,2,FALSE)</f>
        <v>Male</v>
      </c>
      <c r="R526" s="7">
        <f>VLOOKUP(A526,'New Data'!A:E,3,FALSE)</f>
        <v>43</v>
      </c>
      <c r="S526" s="7" t="str">
        <f>VLOOKUP(A526,'New Data'!A:E,4,FALSE)</f>
        <v>Texas</v>
      </c>
      <c r="T526" s="9">
        <f>VLOOKUP(A526,'New Data'!A:E,5,FALSE)</f>
        <v>45387</v>
      </c>
      <c r="U526" s="10">
        <f t="shared" si="4"/>
        <v>1560.449936</v>
      </c>
      <c r="V526" s="11">
        <f t="shared" si="5"/>
        <v>0.001215887598</v>
      </c>
      <c r="W526" s="12">
        <f t="shared" si="6"/>
        <v>173.3833262</v>
      </c>
      <c r="X526" s="10">
        <f t="shared" si="7"/>
        <v>210.814636</v>
      </c>
      <c r="Y526" s="11">
        <f t="shared" si="8"/>
        <v>0.1111111111</v>
      </c>
    </row>
    <row r="527">
      <c r="A527" s="7" t="str">
        <f t="shared" si="1"/>
        <v>FXYFQ8937T</v>
      </c>
      <c r="B527" s="2" t="s">
        <v>766</v>
      </c>
      <c r="C527" s="2" t="s">
        <v>767</v>
      </c>
      <c r="D527" s="7" t="str">
        <f t="shared" si="2"/>
        <v>300x250 </v>
      </c>
      <c r="E527" s="7">
        <f t="shared" si="3"/>
        <v>75000</v>
      </c>
      <c r="F527" s="2" t="s">
        <v>768</v>
      </c>
      <c r="G527" s="2" t="s">
        <v>36</v>
      </c>
      <c r="H527" s="8" t="s">
        <v>263</v>
      </c>
      <c r="I527" s="2" t="s">
        <v>30</v>
      </c>
      <c r="J527" s="2" t="s">
        <v>53</v>
      </c>
      <c r="K527" s="2">
        <v>141165.0</v>
      </c>
      <c r="L527" s="2">
        <v>250.0</v>
      </c>
      <c r="M527" s="2">
        <v>102776.0</v>
      </c>
      <c r="N527" s="2">
        <v>128004.0</v>
      </c>
      <c r="O527" s="2">
        <v>28.0</v>
      </c>
      <c r="P527" s="3">
        <v>7222.211408</v>
      </c>
      <c r="Q527" s="7" t="str">
        <f>VLOOKUP(A527,'New Data'!A:E,2,FALSE)</f>
        <v>Female</v>
      </c>
      <c r="R527" s="7">
        <f>VLOOKUP(A527,'New Data'!A:E,3,FALSE)</f>
        <v>31</v>
      </c>
      <c r="S527" s="7" t="str">
        <f>VLOOKUP(A527,'New Data'!A:E,4,FALSE)</f>
        <v>North Carolina</v>
      </c>
      <c r="T527" s="9">
        <f>VLOOKUP(A527,'New Data'!A:E,5,FALSE)</f>
        <v>45539</v>
      </c>
      <c r="U527" s="10">
        <f t="shared" si="4"/>
        <v>257.9361217</v>
      </c>
      <c r="V527" s="11">
        <f t="shared" si="5"/>
        <v>0.001770977225</v>
      </c>
      <c r="W527" s="12">
        <f t="shared" si="6"/>
        <v>28.88884563</v>
      </c>
      <c r="X527" s="10">
        <f t="shared" si="7"/>
        <v>51.16148768</v>
      </c>
      <c r="Y527" s="11">
        <f t="shared" si="8"/>
        <v>0.112</v>
      </c>
    </row>
    <row r="528">
      <c r="A528" s="7" t="str">
        <f t="shared" si="1"/>
        <v>IBKVE5450B</v>
      </c>
      <c r="B528" s="2" t="s">
        <v>763</v>
      </c>
      <c r="C528" s="2" t="s">
        <v>764</v>
      </c>
      <c r="D528" s="7" t="str">
        <f t="shared" si="2"/>
        <v>300x250 </v>
      </c>
      <c r="E528" s="7">
        <f t="shared" si="3"/>
        <v>75000</v>
      </c>
      <c r="F528" s="2" t="s">
        <v>765</v>
      </c>
      <c r="G528" s="2" t="s">
        <v>36</v>
      </c>
      <c r="H528" s="8" t="s">
        <v>726</v>
      </c>
      <c r="I528" s="2" t="s">
        <v>30</v>
      </c>
      <c r="J528" s="2" t="s">
        <v>53</v>
      </c>
      <c r="K528" s="2">
        <v>64892.0</v>
      </c>
      <c r="L528" s="2">
        <v>214.0</v>
      </c>
      <c r="M528" s="2">
        <v>34731.0</v>
      </c>
      <c r="N528" s="2">
        <v>59369.0</v>
      </c>
      <c r="O528" s="2">
        <v>24.0</v>
      </c>
      <c r="P528" s="3">
        <v>2096.285549</v>
      </c>
      <c r="Q528" s="7" t="str">
        <f>VLOOKUP(A528,'New Data'!A:E,2,FALSE)</f>
        <v>Male</v>
      </c>
      <c r="R528" s="7">
        <f>VLOOKUP(A528,'New Data'!A:E,3,FALSE)</f>
        <v>21</v>
      </c>
      <c r="S528" s="7" t="str">
        <f>VLOOKUP(A528,'New Data'!A:E,4,FALSE)</f>
        <v>Ohio</v>
      </c>
      <c r="T528" s="9">
        <f>VLOOKUP(A528,'New Data'!A:E,5,FALSE)</f>
        <v>45541</v>
      </c>
      <c r="U528" s="10">
        <f t="shared" si="4"/>
        <v>87.34523121</v>
      </c>
      <c r="V528" s="11">
        <f t="shared" si="5"/>
        <v>0.003297787092</v>
      </c>
      <c r="W528" s="12">
        <f t="shared" si="6"/>
        <v>9.795726864</v>
      </c>
      <c r="X528" s="10">
        <f t="shared" si="7"/>
        <v>32.30422161</v>
      </c>
      <c r="Y528" s="11">
        <f t="shared" si="8"/>
        <v>0.1121495327</v>
      </c>
    </row>
    <row r="529">
      <c r="A529" s="7" t="str">
        <f t="shared" si="1"/>
        <v>SEAXG5752L</v>
      </c>
      <c r="B529" s="2" t="s">
        <v>760</v>
      </c>
      <c r="C529" s="2" t="s">
        <v>761</v>
      </c>
      <c r="D529" s="7" t="str">
        <f t="shared" si="2"/>
        <v>320x50 </v>
      </c>
      <c r="E529" s="7">
        <f t="shared" si="3"/>
        <v>16000</v>
      </c>
      <c r="F529" s="2" t="s">
        <v>274</v>
      </c>
      <c r="G529" s="2" t="s">
        <v>66</v>
      </c>
      <c r="H529" s="8" t="s">
        <v>762</v>
      </c>
      <c r="I529" s="2" t="s">
        <v>62</v>
      </c>
      <c r="J529" s="2" t="s">
        <v>31</v>
      </c>
      <c r="K529" s="2">
        <v>15588.0</v>
      </c>
      <c r="L529" s="2">
        <v>80.0</v>
      </c>
      <c r="M529" s="2">
        <v>2089.0</v>
      </c>
      <c r="N529" s="2">
        <v>14526.0</v>
      </c>
      <c r="O529" s="2">
        <v>9.0</v>
      </c>
      <c r="P529" s="3">
        <v>3518.533482</v>
      </c>
      <c r="Q529" s="7" t="str">
        <f>VLOOKUP(A529,'New Data'!A:E,2,FALSE)</f>
        <v>Female</v>
      </c>
      <c r="R529" s="7">
        <f>VLOOKUP(A529,'New Data'!A:E,3,FALSE)</f>
        <v>60</v>
      </c>
      <c r="S529" s="7" t="str">
        <f>VLOOKUP(A529,'New Data'!A:E,4,FALSE)</f>
        <v>Ohio</v>
      </c>
      <c r="T529" s="9">
        <f>VLOOKUP(A529,'New Data'!A:E,5,FALSE)</f>
        <v>45234</v>
      </c>
      <c r="U529" s="10">
        <f t="shared" si="4"/>
        <v>390.9481647</v>
      </c>
      <c r="V529" s="11">
        <f t="shared" si="5"/>
        <v>0.005132152938</v>
      </c>
      <c r="W529" s="12">
        <f t="shared" si="6"/>
        <v>43.98166853</v>
      </c>
      <c r="X529" s="10">
        <f t="shared" si="7"/>
        <v>225.7206493</v>
      </c>
      <c r="Y529" s="11">
        <f t="shared" si="8"/>
        <v>0.1125</v>
      </c>
    </row>
    <row r="530">
      <c r="A530" s="7" t="str">
        <f t="shared" si="1"/>
        <v>IOFRC1978M</v>
      </c>
      <c r="B530" s="2" t="s">
        <v>757</v>
      </c>
      <c r="C530" s="2" t="s">
        <v>758</v>
      </c>
      <c r="D530" s="7" t="str">
        <f t="shared" si="2"/>
        <v>300x250 </v>
      </c>
      <c r="E530" s="7">
        <f t="shared" si="3"/>
        <v>75000</v>
      </c>
      <c r="F530" s="2" t="s">
        <v>759</v>
      </c>
      <c r="G530" s="2" t="s">
        <v>41</v>
      </c>
      <c r="H530" s="8" t="s">
        <v>263</v>
      </c>
      <c r="I530" s="2" t="s">
        <v>48</v>
      </c>
      <c r="J530" s="2" t="s">
        <v>31</v>
      </c>
      <c r="K530" s="2">
        <v>14083.0</v>
      </c>
      <c r="L530" s="2">
        <v>97.0</v>
      </c>
      <c r="M530" s="2">
        <v>9945.0</v>
      </c>
      <c r="N530" s="2">
        <v>12878.0</v>
      </c>
      <c r="O530" s="2">
        <v>11.0</v>
      </c>
      <c r="P530" s="3">
        <v>5979.67</v>
      </c>
      <c r="Q530" s="7" t="str">
        <f>VLOOKUP(A530,'New Data'!A:E,2,FALSE)</f>
        <v>Female</v>
      </c>
      <c r="R530" s="7">
        <f>VLOOKUP(A530,'New Data'!A:E,3,FALSE)</f>
        <v>56</v>
      </c>
      <c r="S530" s="7" t="str">
        <f>VLOOKUP(A530,'New Data'!A:E,4,FALSE)</f>
        <v>California</v>
      </c>
      <c r="T530" s="9">
        <f>VLOOKUP(A530,'New Data'!A:E,5,FALSE)</f>
        <v>45508</v>
      </c>
      <c r="U530" s="10">
        <f t="shared" si="4"/>
        <v>543.6063636</v>
      </c>
      <c r="V530" s="11">
        <f t="shared" si="5"/>
        <v>0.006887736988</v>
      </c>
      <c r="W530" s="12">
        <f t="shared" si="6"/>
        <v>61.64608247</v>
      </c>
      <c r="X530" s="10">
        <f t="shared" si="7"/>
        <v>424.6020024</v>
      </c>
      <c r="Y530" s="11">
        <f t="shared" si="8"/>
        <v>0.1134020619</v>
      </c>
    </row>
    <row r="531">
      <c r="A531" s="7" t="str">
        <f t="shared" si="1"/>
        <v>SSXHD0493R</v>
      </c>
      <c r="B531" s="2" t="s">
        <v>753</v>
      </c>
      <c r="C531" s="2" t="s">
        <v>754</v>
      </c>
      <c r="D531" s="7" t="str">
        <f t="shared" si="2"/>
        <v>300x250 </v>
      </c>
      <c r="E531" s="7">
        <f t="shared" si="3"/>
        <v>75000</v>
      </c>
      <c r="F531" s="2" t="s">
        <v>755</v>
      </c>
      <c r="G531" s="2" t="s">
        <v>66</v>
      </c>
      <c r="H531" s="8" t="s">
        <v>756</v>
      </c>
      <c r="I531" s="2" t="s">
        <v>71</v>
      </c>
      <c r="J531" s="2" t="s">
        <v>31</v>
      </c>
      <c r="K531" s="2">
        <v>11417.0</v>
      </c>
      <c r="L531" s="2">
        <v>78.0</v>
      </c>
      <c r="M531" s="2">
        <v>1387.0</v>
      </c>
      <c r="N531" s="2">
        <v>9924.0</v>
      </c>
      <c r="O531" s="2">
        <v>9.0</v>
      </c>
      <c r="P531" s="3">
        <v>6206.637108</v>
      </c>
      <c r="Q531" s="7" t="str">
        <f>VLOOKUP(A531,'New Data'!A:E,2,FALSE)</f>
        <v>Male</v>
      </c>
      <c r="R531" s="7">
        <f>VLOOKUP(A531,'New Data'!A:E,3,FALSE)</f>
        <v>40</v>
      </c>
      <c r="S531" s="7" t="str">
        <f>VLOOKUP(A531,'New Data'!A:E,4,FALSE)</f>
        <v>New Hampshire</v>
      </c>
      <c r="T531" s="9">
        <f>VLOOKUP(A531,'New Data'!A:E,5,FALSE)</f>
        <v>45539</v>
      </c>
      <c r="U531" s="10">
        <f t="shared" si="4"/>
        <v>689.6263453</v>
      </c>
      <c r="V531" s="11">
        <f t="shared" si="5"/>
        <v>0.006831917316</v>
      </c>
      <c r="W531" s="12">
        <f t="shared" si="6"/>
        <v>79.57227062</v>
      </c>
      <c r="X531" s="10">
        <f t="shared" si="7"/>
        <v>543.6311735</v>
      </c>
      <c r="Y531" s="11">
        <f t="shared" si="8"/>
        <v>0.1153846154</v>
      </c>
    </row>
    <row r="532">
      <c r="A532" s="7" t="str">
        <f t="shared" si="1"/>
        <v>ZRRCV7570B</v>
      </c>
      <c r="B532" s="2" t="s">
        <v>751</v>
      </c>
      <c r="C532" s="2" t="s">
        <v>752</v>
      </c>
      <c r="D532" s="7" t="str">
        <f t="shared" si="2"/>
        <v>320x50 </v>
      </c>
      <c r="E532" s="7">
        <f t="shared" si="3"/>
        <v>16000</v>
      </c>
      <c r="F532" s="2" t="s">
        <v>101</v>
      </c>
      <c r="G532" s="2" t="s">
        <v>41</v>
      </c>
      <c r="H532" s="8" t="s">
        <v>275</v>
      </c>
      <c r="I532" s="2" t="s">
        <v>30</v>
      </c>
      <c r="J532" s="2" t="s">
        <v>31</v>
      </c>
      <c r="K532" s="2">
        <v>23711.0</v>
      </c>
      <c r="L532" s="2">
        <v>69.0</v>
      </c>
      <c r="M532" s="2">
        <v>4337.0</v>
      </c>
      <c r="N532" s="2">
        <v>17211.0</v>
      </c>
      <c r="O532" s="2">
        <v>8.0</v>
      </c>
      <c r="P532" s="3">
        <v>5740.952219</v>
      </c>
      <c r="Q532" s="7" t="str">
        <f>VLOOKUP(A532,'New Data'!A:E,2,FALSE)</f>
        <v>Female</v>
      </c>
      <c r="R532" s="7">
        <f>VLOOKUP(A532,'New Data'!A:E,3,FALSE)</f>
        <v>45</v>
      </c>
      <c r="S532" s="7" t="str">
        <f>VLOOKUP(A532,'New Data'!A:E,4,FALSE)</f>
        <v>Mississippi</v>
      </c>
      <c r="T532" s="9">
        <f>VLOOKUP(A532,'New Data'!A:E,5,FALSE)</f>
        <v>45177</v>
      </c>
      <c r="U532" s="10">
        <f t="shared" si="4"/>
        <v>717.6190274</v>
      </c>
      <c r="V532" s="11">
        <f t="shared" si="5"/>
        <v>0.002910041753</v>
      </c>
      <c r="W532" s="12">
        <f t="shared" si="6"/>
        <v>83.20220607</v>
      </c>
      <c r="X532" s="10">
        <f t="shared" si="7"/>
        <v>242.1218936</v>
      </c>
      <c r="Y532" s="11">
        <f t="shared" si="8"/>
        <v>0.115942029</v>
      </c>
    </row>
    <row r="533">
      <c r="A533" s="7" t="str">
        <f t="shared" si="1"/>
        <v>ZHEWP3598B</v>
      </c>
      <c r="B533" s="2" t="s">
        <v>748</v>
      </c>
      <c r="C533" s="2" t="s">
        <v>749</v>
      </c>
      <c r="D533" s="7" t="str">
        <f t="shared" si="2"/>
        <v>320x50 </v>
      </c>
      <c r="E533" s="7">
        <f t="shared" si="3"/>
        <v>16000</v>
      </c>
      <c r="F533" s="2" t="s">
        <v>750</v>
      </c>
      <c r="G533" s="2" t="s">
        <v>36</v>
      </c>
      <c r="H533" s="8" t="s">
        <v>677</v>
      </c>
      <c r="I533" s="2" t="s">
        <v>30</v>
      </c>
      <c r="J533" s="2" t="s">
        <v>31</v>
      </c>
      <c r="K533" s="2">
        <v>22259.0</v>
      </c>
      <c r="L533" s="2">
        <v>120.0</v>
      </c>
      <c r="M533" s="2">
        <v>12405.0</v>
      </c>
      <c r="N533" s="2">
        <v>17609.0</v>
      </c>
      <c r="O533" s="2">
        <v>14.0</v>
      </c>
      <c r="P533" s="3">
        <v>1611.340211</v>
      </c>
      <c r="Q533" s="7" t="str">
        <f>VLOOKUP(A533,'New Data'!A:E,2,FALSE)</f>
        <v>Female</v>
      </c>
      <c r="R533" s="7">
        <f>VLOOKUP(A533,'New Data'!A:E,3,FALSE)</f>
        <v>26</v>
      </c>
      <c r="S533" s="7" t="str">
        <f>VLOOKUP(A533,'New Data'!A:E,4,FALSE)</f>
        <v>Florida</v>
      </c>
      <c r="T533" s="9">
        <f>VLOOKUP(A533,'New Data'!A:E,5,FALSE)</f>
        <v>44940</v>
      </c>
      <c r="U533" s="10">
        <f t="shared" si="4"/>
        <v>115.0957294</v>
      </c>
      <c r="V533" s="11">
        <f t="shared" si="5"/>
        <v>0.005391077766</v>
      </c>
      <c r="W533" s="12">
        <f t="shared" si="6"/>
        <v>13.42783509</v>
      </c>
      <c r="X533" s="10">
        <f t="shared" si="7"/>
        <v>72.39050321</v>
      </c>
      <c r="Y533" s="11">
        <f t="shared" si="8"/>
        <v>0.1166666667</v>
      </c>
    </row>
    <row r="534">
      <c r="A534" s="7" t="str">
        <f t="shared" si="1"/>
        <v>DTBFV9091K</v>
      </c>
      <c r="B534" s="2" t="s">
        <v>745</v>
      </c>
      <c r="C534" s="2" t="s">
        <v>746</v>
      </c>
      <c r="D534" s="7" t="str">
        <f t="shared" si="2"/>
        <v>320x50 </v>
      </c>
      <c r="E534" s="7">
        <f t="shared" si="3"/>
        <v>16000</v>
      </c>
      <c r="F534" s="2" t="s">
        <v>747</v>
      </c>
      <c r="G534" s="2" t="s">
        <v>41</v>
      </c>
      <c r="H534" s="8" t="s">
        <v>102</v>
      </c>
      <c r="I534" s="2" t="s">
        <v>30</v>
      </c>
      <c r="J534" s="2" t="s">
        <v>31</v>
      </c>
      <c r="K534" s="2">
        <v>15326.0</v>
      </c>
      <c r="L534" s="2">
        <v>68.0</v>
      </c>
      <c r="M534" s="2">
        <v>7941.0</v>
      </c>
      <c r="N534" s="2">
        <v>14331.0</v>
      </c>
      <c r="O534" s="2">
        <v>8.0</v>
      </c>
      <c r="P534" s="3">
        <v>6943.515824</v>
      </c>
      <c r="Q534" s="7" t="str">
        <f>VLOOKUP(A534,'New Data'!A:E,2,FALSE)</f>
        <v>Female</v>
      </c>
      <c r="R534" s="7">
        <f>VLOOKUP(A534,'New Data'!A:E,3,FALSE)</f>
        <v>24</v>
      </c>
      <c r="S534" s="7" t="str">
        <f>VLOOKUP(A534,'New Data'!A:E,4,FALSE)</f>
        <v>Oregon</v>
      </c>
      <c r="T534" s="9">
        <f>VLOOKUP(A534,'New Data'!A:E,5,FALSE)</f>
        <v>45555</v>
      </c>
      <c r="U534" s="10">
        <f t="shared" si="4"/>
        <v>867.939478</v>
      </c>
      <c r="V534" s="11">
        <f t="shared" si="5"/>
        <v>0.004436904607</v>
      </c>
      <c r="W534" s="12">
        <f t="shared" si="6"/>
        <v>102.1105268</v>
      </c>
      <c r="X534" s="10">
        <f t="shared" si="7"/>
        <v>453.0546668</v>
      </c>
      <c r="Y534" s="11">
        <f t="shared" si="8"/>
        <v>0.1176470588</v>
      </c>
    </row>
    <row r="535">
      <c r="A535" s="7" t="str">
        <f t="shared" si="1"/>
        <v>DZRCO0881W</v>
      </c>
      <c r="B535" s="2" t="s">
        <v>742</v>
      </c>
      <c r="C535" s="2" t="s">
        <v>743</v>
      </c>
      <c r="D535" s="7" t="str">
        <f t="shared" si="2"/>
        <v>320x50 </v>
      </c>
      <c r="E535" s="7">
        <f t="shared" si="3"/>
        <v>16000</v>
      </c>
      <c r="F535" s="2" t="s">
        <v>744</v>
      </c>
      <c r="G535" s="2" t="s">
        <v>28</v>
      </c>
      <c r="H535" s="8" t="s">
        <v>29</v>
      </c>
      <c r="I535" s="2" t="s">
        <v>89</v>
      </c>
      <c r="J535" s="2" t="s">
        <v>31</v>
      </c>
      <c r="K535" s="2">
        <v>39794.0</v>
      </c>
      <c r="L535" s="2">
        <v>101.0</v>
      </c>
      <c r="M535" s="2">
        <v>17539.0</v>
      </c>
      <c r="N535" s="2">
        <v>37664.0</v>
      </c>
      <c r="O535" s="2">
        <v>12.0</v>
      </c>
      <c r="P535" s="3">
        <v>5328.524514</v>
      </c>
      <c r="Q535" s="7" t="str">
        <f>VLOOKUP(A535,'New Data'!A:E,2,FALSE)</f>
        <v>Female</v>
      </c>
      <c r="R535" s="7">
        <f>VLOOKUP(A535,'New Data'!A:E,3,FALSE)</f>
        <v>47</v>
      </c>
      <c r="S535" s="7" t="str">
        <f>VLOOKUP(A535,'New Data'!A:E,4,FALSE)</f>
        <v>Utah</v>
      </c>
      <c r="T535" s="9">
        <f>VLOOKUP(A535,'New Data'!A:E,5,FALSE)</f>
        <v>45080</v>
      </c>
      <c r="U535" s="10">
        <f t="shared" si="4"/>
        <v>444.0437095</v>
      </c>
      <c r="V535" s="11">
        <f t="shared" si="5"/>
        <v>0.002538071066</v>
      </c>
      <c r="W535" s="12">
        <f t="shared" si="6"/>
        <v>52.75766846</v>
      </c>
      <c r="X535" s="10">
        <f t="shared" si="7"/>
        <v>133.9027118</v>
      </c>
      <c r="Y535" s="11">
        <f t="shared" si="8"/>
        <v>0.1188118812</v>
      </c>
    </row>
    <row r="536">
      <c r="A536" s="7" t="str">
        <f t="shared" si="1"/>
        <v>JGIIM9251E</v>
      </c>
      <c r="B536" s="2" t="s">
        <v>738</v>
      </c>
      <c r="C536" s="2" t="s">
        <v>739</v>
      </c>
      <c r="D536" s="7" t="str">
        <f t="shared" si="2"/>
        <v>300x50 </v>
      </c>
      <c r="E536" s="7">
        <f t="shared" si="3"/>
        <v>15000</v>
      </c>
      <c r="F536" s="2" t="s">
        <v>740</v>
      </c>
      <c r="G536" s="2" t="s">
        <v>41</v>
      </c>
      <c r="H536" s="8" t="s">
        <v>741</v>
      </c>
      <c r="I536" s="2" t="s">
        <v>30</v>
      </c>
      <c r="J536" s="2" t="s">
        <v>31</v>
      </c>
      <c r="K536" s="2">
        <v>20537.0</v>
      </c>
      <c r="L536" s="2">
        <v>84.0</v>
      </c>
      <c r="M536" s="2">
        <v>15587.0</v>
      </c>
      <c r="N536" s="2">
        <v>19288.0</v>
      </c>
      <c r="O536" s="2">
        <v>10.0</v>
      </c>
      <c r="P536" s="3">
        <v>1609.880674</v>
      </c>
      <c r="Q536" s="7" t="str">
        <f>VLOOKUP(A536,'New Data'!A:E,2,FALSE)</f>
        <v>Female</v>
      </c>
      <c r="R536" s="7">
        <f>VLOOKUP(A536,'New Data'!A:E,3,FALSE)</f>
        <v>18</v>
      </c>
      <c r="S536" s="7" t="str">
        <f>VLOOKUP(A536,'New Data'!A:E,4,FALSE)</f>
        <v>Michigan</v>
      </c>
      <c r="T536" s="9">
        <f>VLOOKUP(A536,'New Data'!A:E,5,FALSE)</f>
        <v>45211</v>
      </c>
      <c r="U536" s="10">
        <f t="shared" si="4"/>
        <v>160.9880674</v>
      </c>
      <c r="V536" s="11">
        <f t="shared" si="5"/>
        <v>0.004090178702</v>
      </c>
      <c r="W536" s="12">
        <f t="shared" si="6"/>
        <v>19.16524612</v>
      </c>
      <c r="X536" s="10">
        <f t="shared" si="7"/>
        <v>78.38928149</v>
      </c>
      <c r="Y536" s="11">
        <f t="shared" si="8"/>
        <v>0.119047619</v>
      </c>
    </row>
    <row r="537">
      <c r="A537" s="7" t="str">
        <f t="shared" si="1"/>
        <v>WIOIH3185X</v>
      </c>
      <c r="B537" s="2" t="s">
        <v>734</v>
      </c>
      <c r="C537" s="2" t="s">
        <v>735</v>
      </c>
      <c r="D537" s="7" t="str">
        <f t="shared" si="2"/>
        <v>300x250 </v>
      </c>
      <c r="E537" s="7">
        <f t="shared" si="3"/>
        <v>75000</v>
      </c>
      <c r="F537" s="2" t="s">
        <v>736</v>
      </c>
      <c r="G537" s="2" t="s">
        <v>41</v>
      </c>
      <c r="H537" s="8" t="s">
        <v>737</v>
      </c>
      <c r="I537" s="2" t="s">
        <v>30</v>
      </c>
      <c r="J537" s="2" t="s">
        <v>53</v>
      </c>
      <c r="K537" s="2">
        <v>24875.0</v>
      </c>
      <c r="L537" s="2">
        <v>67.0</v>
      </c>
      <c r="M537" s="2">
        <v>14213.0</v>
      </c>
      <c r="N537" s="2">
        <v>23455.0</v>
      </c>
      <c r="O537" s="2">
        <v>8.0</v>
      </c>
      <c r="P537" s="3">
        <v>4652.242051</v>
      </c>
      <c r="Q537" s="7" t="str">
        <f>VLOOKUP(A537,'New Data'!A:E,2,FALSE)</f>
        <v>Female</v>
      </c>
      <c r="R537" s="7">
        <f>VLOOKUP(A537,'New Data'!A:E,3,FALSE)</f>
        <v>60</v>
      </c>
      <c r="S537" s="7" t="str">
        <f>VLOOKUP(A537,'New Data'!A:E,4,FALSE)</f>
        <v>North Dakota</v>
      </c>
      <c r="T537" s="9">
        <f>VLOOKUP(A537,'New Data'!A:E,5,FALSE)</f>
        <v>45208</v>
      </c>
      <c r="U537" s="10">
        <f t="shared" si="4"/>
        <v>581.5302564</v>
      </c>
      <c r="V537" s="11">
        <f t="shared" si="5"/>
        <v>0.002693467337</v>
      </c>
      <c r="W537" s="12">
        <f t="shared" si="6"/>
        <v>69.43644852</v>
      </c>
      <c r="X537" s="10">
        <f t="shared" si="7"/>
        <v>187.0248061</v>
      </c>
      <c r="Y537" s="11">
        <f t="shared" si="8"/>
        <v>0.1194029851</v>
      </c>
    </row>
    <row r="538">
      <c r="A538" s="7" t="str">
        <f t="shared" si="1"/>
        <v>HWWPB2234B</v>
      </c>
      <c r="B538" s="2" t="s">
        <v>714</v>
      </c>
      <c r="C538" s="2" t="s">
        <v>715</v>
      </c>
      <c r="D538" s="7" t="str">
        <f t="shared" si="2"/>
        <v>300x50 </v>
      </c>
      <c r="E538" s="7">
        <f t="shared" si="3"/>
        <v>15000</v>
      </c>
      <c r="F538" s="2" t="s">
        <v>716</v>
      </c>
      <c r="G538" s="2" t="s">
        <v>28</v>
      </c>
      <c r="H538" s="8" t="s">
        <v>479</v>
      </c>
      <c r="I538" s="2" t="s">
        <v>71</v>
      </c>
      <c r="J538" s="2" t="s">
        <v>31</v>
      </c>
      <c r="K538" s="2">
        <v>23488.0</v>
      </c>
      <c r="L538" s="2">
        <v>75.0</v>
      </c>
      <c r="M538" s="2">
        <v>4620.0</v>
      </c>
      <c r="N538" s="2">
        <v>22254.0</v>
      </c>
      <c r="O538" s="2">
        <v>9.0</v>
      </c>
      <c r="P538" s="3">
        <v>6667.727715</v>
      </c>
      <c r="Q538" s="7" t="str">
        <f>VLOOKUP(A538,'New Data'!A:E,2,FALSE)</f>
        <v>Female</v>
      </c>
      <c r="R538" s="7">
        <f>VLOOKUP(A538,'New Data'!A:E,3,FALSE)</f>
        <v>20</v>
      </c>
      <c r="S538" s="7" t="str">
        <f>VLOOKUP(A538,'New Data'!A:E,4,FALSE)</f>
        <v>Indiana</v>
      </c>
      <c r="T538" s="9">
        <f>VLOOKUP(A538,'New Data'!A:E,5,FALSE)</f>
        <v>45150</v>
      </c>
      <c r="U538" s="10">
        <f t="shared" si="4"/>
        <v>740.858635</v>
      </c>
      <c r="V538" s="11">
        <f t="shared" si="5"/>
        <v>0.003193119891</v>
      </c>
      <c r="W538" s="12">
        <f t="shared" si="6"/>
        <v>88.9030362</v>
      </c>
      <c r="X538" s="10">
        <f t="shared" si="7"/>
        <v>283.8780533</v>
      </c>
      <c r="Y538" s="11">
        <f t="shared" si="8"/>
        <v>0.12</v>
      </c>
    </row>
    <row r="539">
      <c r="A539" s="7" t="str">
        <f t="shared" si="1"/>
        <v>LLQYY4909B</v>
      </c>
      <c r="B539" s="2" t="s">
        <v>727</v>
      </c>
      <c r="C539" s="2" t="s">
        <v>728</v>
      </c>
      <c r="D539" s="7" t="str">
        <f t="shared" si="2"/>
        <v>320x50 </v>
      </c>
      <c r="E539" s="7">
        <f t="shared" si="3"/>
        <v>16000</v>
      </c>
      <c r="F539" s="2" t="s">
        <v>729</v>
      </c>
      <c r="G539" s="2" t="s">
        <v>41</v>
      </c>
      <c r="H539" s="8" t="s">
        <v>449</v>
      </c>
      <c r="I539" s="2" t="s">
        <v>30</v>
      </c>
      <c r="J539" s="2" t="s">
        <v>31</v>
      </c>
      <c r="K539" s="2">
        <v>74516.0</v>
      </c>
      <c r="L539" s="2">
        <v>200.0</v>
      </c>
      <c r="M539" s="2">
        <v>23985.0</v>
      </c>
      <c r="N539" s="2">
        <v>63853.0</v>
      </c>
      <c r="O539" s="2">
        <v>24.0</v>
      </c>
      <c r="P539" s="3">
        <v>1523.783909</v>
      </c>
      <c r="Q539" s="7" t="str">
        <f>VLOOKUP(A539,'New Data'!A:E,2,FALSE)</f>
        <v>Female</v>
      </c>
      <c r="R539" s="7">
        <f>VLOOKUP(A539,'New Data'!A:E,3,FALSE)</f>
        <v>36</v>
      </c>
      <c r="S539" s="7" t="str">
        <f>VLOOKUP(A539,'New Data'!A:E,4,FALSE)</f>
        <v>New York</v>
      </c>
      <c r="T539" s="9">
        <f>VLOOKUP(A539,'New Data'!A:E,5,FALSE)</f>
        <v>45332</v>
      </c>
      <c r="U539" s="10">
        <f t="shared" si="4"/>
        <v>63.49099621</v>
      </c>
      <c r="V539" s="11">
        <f t="shared" si="5"/>
        <v>0.002683987332</v>
      </c>
      <c r="W539" s="12">
        <f t="shared" si="6"/>
        <v>7.618919545</v>
      </c>
      <c r="X539" s="10">
        <f t="shared" si="7"/>
        <v>20.44908354</v>
      </c>
      <c r="Y539" s="11">
        <f t="shared" si="8"/>
        <v>0.12</v>
      </c>
    </row>
    <row r="540">
      <c r="A540" s="7" t="str">
        <f t="shared" si="1"/>
        <v>VOIKW7525D</v>
      </c>
      <c r="B540" s="2" t="s">
        <v>717</v>
      </c>
      <c r="C540" s="2" t="s">
        <v>718</v>
      </c>
      <c r="D540" s="7" t="str">
        <f t="shared" si="2"/>
        <v>300x250 </v>
      </c>
      <c r="E540" s="7">
        <f t="shared" si="3"/>
        <v>75000</v>
      </c>
      <c r="F540" s="2" t="s">
        <v>719</v>
      </c>
      <c r="G540" s="2" t="s">
        <v>66</v>
      </c>
      <c r="H540" s="8" t="s">
        <v>29</v>
      </c>
      <c r="I540" s="2" t="s">
        <v>48</v>
      </c>
      <c r="J540" s="2" t="s">
        <v>53</v>
      </c>
      <c r="K540" s="2">
        <v>74436.0</v>
      </c>
      <c r="L540" s="2">
        <v>175.0</v>
      </c>
      <c r="M540" s="2">
        <v>30158.0</v>
      </c>
      <c r="N540" s="2">
        <v>69150.0</v>
      </c>
      <c r="O540" s="2">
        <v>21.0</v>
      </c>
      <c r="P540" s="3">
        <v>1558.549138</v>
      </c>
      <c r="Q540" s="7" t="str">
        <f>VLOOKUP(A540,'New Data'!A:E,2,FALSE)</f>
        <v>Female</v>
      </c>
      <c r="R540" s="7">
        <f>VLOOKUP(A540,'New Data'!A:E,3,FALSE)</f>
        <v>51</v>
      </c>
      <c r="S540" s="7" t="str">
        <f>VLOOKUP(A540,'New Data'!A:E,4,FALSE)</f>
        <v>Minnesota</v>
      </c>
      <c r="T540" s="9">
        <f>VLOOKUP(A540,'New Data'!A:E,5,FALSE)</f>
        <v>45506</v>
      </c>
      <c r="U540" s="10">
        <f t="shared" si="4"/>
        <v>74.21662562</v>
      </c>
      <c r="V540" s="11">
        <f t="shared" si="5"/>
        <v>0.002351012951</v>
      </c>
      <c r="W540" s="12">
        <f t="shared" si="6"/>
        <v>8.905995074</v>
      </c>
      <c r="X540" s="10">
        <f t="shared" si="7"/>
        <v>20.93810976</v>
      </c>
      <c r="Y540" s="11">
        <f t="shared" si="8"/>
        <v>0.12</v>
      </c>
    </row>
    <row r="541">
      <c r="A541" s="7" t="str">
        <f t="shared" si="1"/>
        <v>ZRRCV7570B</v>
      </c>
      <c r="B541" s="2" t="s">
        <v>720</v>
      </c>
      <c r="C541" s="2" t="s">
        <v>721</v>
      </c>
      <c r="D541" s="7" t="str">
        <f t="shared" si="2"/>
        <v>300x250 </v>
      </c>
      <c r="E541" s="7">
        <f t="shared" si="3"/>
        <v>75000</v>
      </c>
      <c r="F541" s="2" t="s">
        <v>722</v>
      </c>
      <c r="G541" s="2" t="s">
        <v>36</v>
      </c>
      <c r="H541" s="8" t="s">
        <v>275</v>
      </c>
      <c r="I541" s="2" t="s">
        <v>48</v>
      </c>
      <c r="J541" s="2" t="s">
        <v>31</v>
      </c>
      <c r="K541" s="2">
        <v>10811.0</v>
      </c>
      <c r="L541" s="2">
        <v>25.0</v>
      </c>
      <c r="M541" s="2">
        <v>988.0</v>
      </c>
      <c r="N541" s="2">
        <v>2975.0</v>
      </c>
      <c r="O541" s="2">
        <v>3.0</v>
      </c>
      <c r="P541" s="3">
        <v>1679.833815</v>
      </c>
      <c r="Q541" s="7" t="str">
        <f>VLOOKUP(A541,'New Data'!A:E,2,FALSE)</f>
        <v>Female</v>
      </c>
      <c r="R541" s="7">
        <f>VLOOKUP(A541,'New Data'!A:E,3,FALSE)</f>
        <v>45</v>
      </c>
      <c r="S541" s="7" t="str">
        <f>VLOOKUP(A541,'New Data'!A:E,4,FALSE)</f>
        <v>Mississippi</v>
      </c>
      <c r="T541" s="9">
        <f>VLOOKUP(A541,'New Data'!A:E,5,FALSE)</f>
        <v>45177</v>
      </c>
      <c r="U541" s="10">
        <f t="shared" si="4"/>
        <v>559.944605</v>
      </c>
      <c r="V541" s="11">
        <f t="shared" si="5"/>
        <v>0.002312459532</v>
      </c>
      <c r="W541" s="12">
        <f t="shared" si="6"/>
        <v>67.1933526</v>
      </c>
      <c r="X541" s="10">
        <f t="shared" si="7"/>
        <v>155.3819087</v>
      </c>
      <c r="Y541" s="11">
        <f t="shared" si="8"/>
        <v>0.12</v>
      </c>
    </row>
    <row r="542">
      <c r="A542" s="7" t="str">
        <f t="shared" si="1"/>
        <v>FRRDD3353T</v>
      </c>
      <c r="B542" s="2" t="s">
        <v>730</v>
      </c>
      <c r="C542" s="2" t="s">
        <v>731</v>
      </c>
      <c r="D542" s="7" t="str">
        <f t="shared" si="2"/>
        <v>320x50 </v>
      </c>
      <c r="E542" s="7">
        <f t="shared" si="3"/>
        <v>16000</v>
      </c>
      <c r="F542" s="2" t="s">
        <v>732</v>
      </c>
      <c r="G542" s="2" t="s">
        <v>66</v>
      </c>
      <c r="H542" s="8" t="s">
        <v>733</v>
      </c>
      <c r="I542" s="2" t="s">
        <v>48</v>
      </c>
      <c r="J542" s="2" t="s">
        <v>31</v>
      </c>
      <c r="K542" s="2">
        <v>10835.0</v>
      </c>
      <c r="L542" s="2">
        <v>25.0</v>
      </c>
      <c r="M542" s="2">
        <v>2888.0</v>
      </c>
      <c r="N542" s="2">
        <v>10487.0</v>
      </c>
      <c r="O542" s="2">
        <v>3.0</v>
      </c>
      <c r="P542" s="3">
        <v>4704.249956</v>
      </c>
      <c r="Q542" s="7" t="str">
        <f>VLOOKUP(A542,'New Data'!A:E,2,FALSE)</f>
        <v>Female</v>
      </c>
      <c r="R542" s="7">
        <f>VLOOKUP(A542,'New Data'!A:E,3,FALSE)</f>
        <v>50</v>
      </c>
      <c r="S542" s="7" t="str">
        <f>VLOOKUP(A542,'New Data'!A:E,4,FALSE)</f>
        <v>Virginia</v>
      </c>
      <c r="T542" s="9">
        <f>VLOOKUP(A542,'New Data'!A:E,5,FALSE)</f>
        <v>44936</v>
      </c>
      <c r="U542" s="10">
        <f t="shared" si="4"/>
        <v>1568.083319</v>
      </c>
      <c r="V542" s="11">
        <f t="shared" si="5"/>
        <v>0.002307337333</v>
      </c>
      <c r="W542" s="12">
        <f t="shared" si="6"/>
        <v>188.1699982</v>
      </c>
      <c r="X542" s="10">
        <f t="shared" si="7"/>
        <v>434.1716618</v>
      </c>
      <c r="Y542" s="11">
        <f t="shared" si="8"/>
        <v>0.12</v>
      </c>
    </row>
    <row r="543">
      <c r="A543" s="7" t="str">
        <f t="shared" si="1"/>
        <v>NQQNL7320T</v>
      </c>
      <c r="B543" s="2" t="s">
        <v>723</v>
      </c>
      <c r="C543" s="2" t="s">
        <v>724</v>
      </c>
      <c r="D543" s="7" t="str">
        <f t="shared" si="2"/>
        <v>320x50 </v>
      </c>
      <c r="E543" s="7">
        <f t="shared" si="3"/>
        <v>16000</v>
      </c>
      <c r="F543" s="2" t="s">
        <v>725</v>
      </c>
      <c r="G543" s="2" t="s">
        <v>66</v>
      </c>
      <c r="H543" s="8" t="s">
        <v>726</v>
      </c>
      <c r="I543" s="2" t="s">
        <v>89</v>
      </c>
      <c r="J543" s="2" t="s">
        <v>31</v>
      </c>
      <c r="K543" s="2">
        <v>114384.0</v>
      </c>
      <c r="L543" s="2">
        <v>100.0</v>
      </c>
      <c r="M543" s="2">
        <v>61524.0</v>
      </c>
      <c r="N543" s="2">
        <v>105104.0</v>
      </c>
      <c r="O543" s="2">
        <v>12.0</v>
      </c>
      <c r="P543" s="3">
        <v>5803.331454</v>
      </c>
      <c r="Q543" s="7" t="str">
        <f>VLOOKUP(A543,'New Data'!A:E,2,FALSE)</f>
        <v>Male</v>
      </c>
      <c r="R543" s="7">
        <f>VLOOKUP(A543,'New Data'!A:E,3,FALSE)</f>
        <v>56</v>
      </c>
      <c r="S543" s="7" t="str">
        <f>VLOOKUP(A543,'New Data'!A:E,4,FALSE)</f>
        <v>Nevada</v>
      </c>
      <c r="T543" s="9">
        <f>VLOOKUP(A543,'New Data'!A:E,5,FALSE)</f>
        <v>44955</v>
      </c>
      <c r="U543" s="10">
        <f t="shared" si="4"/>
        <v>483.6109545</v>
      </c>
      <c r="V543" s="11">
        <f t="shared" si="5"/>
        <v>0.0008742481466</v>
      </c>
      <c r="W543" s="12">
        <f t="shared" si="6"/>
        <v>58.03331454</v>
      </c>
      <c r="X543" s="10">
        <f t="shared" si="7"/>
        <v>50.73551768</v>
      </c>
      <c r="Y543" s="11">
        <f t="shared" si="8"/>
        <v>0.12</v>
      </c>
    </row>
    <row r="544">
      <c r="A544" s="7" t="str">
        <f t="shared" si="1"/>
        <v>LYDJQ5653N</v>
      </c>
      <c r="B544" s="2" t="s">
        <v>710</v>
      </c>
      <c r="C544" s="2" t="s">
        <v>711</v>
      </c>
      <c r="D544" s="7" t="str">
        <f t="shared" si="2"/>
        <v>300x250 </v>
      </c>
      <c r="E544" s="7">
        <f t="shared" si="3"/>
        <v>75000</v>
      </c>
      <c r="F544" s="2" t="s">
        <v>712</v>
      </c>
      <c r="G544" s="2" t="s">
        <v>36</v>
      </c>
      <c r="H544" s="8" t="s">
        <v>713</v>
      </c>
      <c r="I544" s="2" t="s">
        <v>139</v>
      </c>
      <c r="J544" s="2" t="s">
        <v>31</v>
      </c>
      <c r="K544" s="2">
        <v>14599.0</v>
      </c>
      <c r="L544" s="2">
        <v>33.0</v>
      </c>
      <c r="M544" s="2">
        <v>1779.0</v>
      </c>
      <c r="N544" s="2">
        <v>12458.0</v>
      </c>
      <c r="O544" s="2">
        <v>4.0</v>
      </c>
      <c r="P544" s="3">
        <v>5092.559215</v>
      </c>
      <c r="Q544" s="7" t="str">
        <f>VLOOKUP(A544,'New Data'!A:E,2,FALSE)</f>
        <v>Female</v>
      </c>
      <c r="R544" s="7">
        <f>VLOOKUP(A544,'New Data'!A:E,3,FALSE)</f>
        <v>46</v>
      </c>
      <c r="S544" s="7" t="str">
        <f>VLOOKUP(A544,'New Data'!A:E,4,FALSE)</f>
        <v>New Jersey</v>
      </c>
      <c r="T544" s="9">
        <f>VLOOKUP(A544,'New Data'!A:E,5,FALSE)</f>
        <v>45221</v>
      </c>
      <c r="U544" s="10">
        <f t="shared" si="4"/>
        <v>1273.139804</v>
      </c>
      <c r="V544" s="11">
        <f t="shared" si="5"/>
        <v>0.002260428796</v>
      </c>
      <c r="W544" s="12">
        <f t="shared" si="6"/>
        <v>154.3199762</v>
      </c>
      <c r="X544" s="10">
        <f t="shared" si="7"/>
        <v>348.8293181</v>
      </c>
      <c r="Y544" s="11">
        <f t="shared" si="8"/>
        <v>0.1212121212</v>
      </c>
    </row>
    <row r="545">
      <c r="A545" s="7" t="str">
        <f t="shared" si="1"/>
        <v>KAOJS0986I</v>
      </c>
      <c r="B545" s="2" t="s">
        <v>706</v>
      </c>
      <c r="C545" s="2" t="s">
        <v>707</v>
      </c>
      <c r="D545" s="7" t="str">
        <f t="shared" si="2"/>
        <v>300x50 </v>
      </c>
      <c r="E545" s="7">
        <f t="shared" si="3"/>
        <v>15000</v>
      </c>
      <c r="F545" s="2" t="s">
        <v>708</v>
      </c>
      <c r="G545" s="2" t="s">
        <v>66</v>
      </c>
      <c r="H545" s="8" t="s">
        <v>709</v>
      </c>
      <c r="I545" s="2" t="s">
        <v>30</v>
      </c>
      <c r="J545" s="2" t="s">
        <v>31</v>
      </c>
      <c r="K545" s="2">
        <v>19461.0</v>
      </c>
      <c r="L545" s="2">
        <v>74.0</v>
      </c>
      <c r="M545" s="2">
        <v>14647.0</v>
      </c>
      <c r="N545" s="2">
        <v>18731.0</v>
      </c>
      <c r="O545" s="2">
        <v>9.0</v>
      </c>
      <c r="P545" s="3">
        <v>7311.99875</v>
      </c>
      <c r="Q545" s="7" t="str">
        <f>VLOOKUP(A545,'New Data'!A:E,2,FALSE)</f>
        <v>Female</v>
      </c>
      <c r="R545" s="7">
        <f>VLOOKUP(A545,'New Data'!A:E,3,FALSE)</f>
        <v>34</v>
      </c>
      <c r="S545" s="7" t="str">
        <f>VLOOKUP(A545,'New Data'!A:E,4,FALSE)</f>
        <v>Arkansas</v>
      </c>
      <c r="T545" s="9">
        <f>VLOOKUP(A545,'New Data'!A:E,5,FALSE)</f>
        <v>45120</v>
      </c>
      <c r="U545" s="10">
        <f t="shared" si="4"/>
        <v>812.4443056</v>
      </c>
      <c r="V545" s="11">
        <f t="shared" si="5"/>
        <v>0.003802476748</v>
      </c>
      <c r="W545" s="12">
        <f t="shared" si="6"/>
        <v>98.81079392</v>
      </c>
      <c r="X545" s="10">
        <f t="shared" si="7"/>
        <v>375.7257464</v>
      </c>
      <c r="Y545" s="11">
        <f t="shared" si="8"/>
        <v>0.1216216216</v>
      </c>
    </row>
    <row r="546">
      <c r="A546" s="7" t="str">
        <f t="shared" si="1"/>
        <v>UIWIP6457B</v>
      </c>
      <c r="B546" s="2" t="s">
        <v>703</v>
      </c>
      <c r="C546" s="2" t="s">
        <v>704</v>
      </c>
      <c r="D546" s="7" t="str">
        <f t="shared" si="2"/>
        <v>320x50 </v>
      </c>
      <c r="E546" s="7">
        <f t="shared" si="3"/>
        <v>16000</v>
      </c>
      <c r="F546" s="2" t="s">
        <v>705</v>
      </c>
      <c r="G546" s="2" t="s">
        <v>66</v>
      </c>
      <c r="H546" s="8" t="s">
        <v>387</v>
      </c>
      <c r="I546" s="2" t="s">
        <v>62</v>
      </c>
      <c r="J546" s="2" t="s">
        <v>31</v>
      </c>
      <c r="K546" s="2">
        <v>4154911.0</v>
      </c>
      <c r="L546" s="2">
        <v>1254.0</v>
      </c>
      <c r="M546" s="2">
        <v>2338732.0</v>
      </c>
      <c r="N546" s="2">
        <v>3445626.0</v>
      </c>
      <c r="O546" s="2">
        <v>154.0</v>
      </c>
      <c r="P546" s="3">
        <v>8038.570371</v>
      </c>
      <c r="Q546" s="7" t="str">
        <f>VLOOKUP(A546,'New Data'!A:E,2,FALSE)</f>
        <v>Female</v>
      </c>
      <c r="R546" s="7">
        <f>VLOOKUP(A546,'New Data'!A:E,3,FALSE)</f>
        <v>61</v>
      </c>
      <c r="S546" s="7" t="str">
        <f>VLOOKUP(A546,'New Data'!A:E,4,FALSE)</f>
        <v>Iowa</v>
      </c>
      <c r="T546" s="9">
        <f>VLOOKUP(A546,'New Data'!A:E,5,FALSE)</f>
        <v>44987</v>
      </c>
      <c r="U546" s="10">
        <f t="shared" si="4"/>
        <v>52.1985089</v>
      </c>
      <c r="V546" s="11">
        <f t="shared" si="5"/>
        <v>0.0003018115189</v>
      </c>
      <c r="W546" s="12">
        <f t="shared" si="6"/>
        <v>6.410343199</v>
      </c>
      <c r="X546" s="10">
        <f t="shared" si="7"/>
        <v>1.934715418</v>
      </c>
      <c r="Y546" s="11">
        <f t="shared" si="8"/>
        <v>0.1228070175</v>
      </c>
    </row>
    <row r="547">
      <c r="A547" s="7" t="str">
        <f t="shared" si="1"/>
        <v>KSREK1687R</v>
      </c>
      <c r="B547" s="2" t="s">
        <v>690</v>
      </c>
      <c r="C547" s="2" t="s">
        <v>691</v>
      </c>
      <c r="D547" s="7" t="str">
        <f t="shared" si="2"/>
        <v>300x250 </v>
      </c>
      <c r="E547" s="7">
        <f t="shared" si="3"/>
        <v>75000</v>
      </c>
      <c r="F547" s="2" t="s">
        <v>692</v>
      </c>
      <c r="G547" s="2" t="s">
        <v>28</v>
      </c>
      <c r="H547" s="8" t="s">
        <v>693</v>
      </c>
      <c r="I547" s="2" t="s">
        <v>48</v>
      </c>
      <c r="J547" s="2" t="s">
        <v>31</v>
      </c>
      <c r="K547" s="2">
        <v>13347.0</v>
      </c>
      <c r="L547" s="2">
        <v>80.0</v>
      </c>
      <c r="M547" s="2">
        <v>8357.0</v>
      </c>
      <c r="N547" s="2">
        <v>11461.0</v>
      </c>
      <c r="O547" s="2">
        <v>10.0</v>
      </c>
      <c r="P547" s="3">
        <v>1543.66142</v>
      </c>
      <c r="Q547" s="7" t="str">
        <f>VLOOKUP(A547,'New Data'!A:E,2,FALSE)</f>
        <v>Female</v>
      </c>
      <c r="R547" s="7">
        <f>VLOOKUP(A547,'New Data'!A:E,3,FALSE)</f>
        <v>59</v>
      </c>
      <c r="S547" s="7" t="str">
        <f>VLOOKUP(A547,'New Data'!A:E,4,FALSE)</f>
        <v>Massachusetts</v>
      </c>
      <c r="T547" s="9">
        <f>VLOOKUP(A547,'New Data'!A:E,5,FALSE)</f>
        <v>45229</v>
      </c>
      <c r="U547" s="10">
        <f t="shared" si="4"/>
        <v>154.366142</v>
      </c>
      <c r="V547" s="11">
        <f t="shared" si="5"/>
        <v>0.005993856297</v>
      </c>
      <c r="W547" s="12">
        <f t="shared" si="6"/>
        <v>19.29576775</v>
      </c>
      <c r="X547" s="10">
        <f t="shared" si="7"/>
        <v>115.656059</v>
      </c>
      <c r="Y547" s="11">
        <f t="shared" si="8"/>
        <v>0.125</v>
      </c>
    </row>
    <row r="548">
      <c r="A548" s="7" t="str">
        <f t="shared" si="1"/>
        <v>CXWOQ3854Y</v>
      </c>
      <c r="B548" s="2" t="s">
        <v>686</v>
      </c>
      <c r="C548" s="2" t="s">
        <v>687</v>
      </c>
      <c r="D548" s="7" t="str">
        <f t="shared" si="2"/>
        <v>320x50 </v>
      </c>
      <c r="E548" s="7">
        <f t="shared" si="3"/>
        <v>16000</v>
      </c>
      <c r="F548" s="2" t="s">
        <v>688</v>
      </c>
      <c r="G548" s="2" t="s">
        <v>66</v>
      </c>
      <c r="H548" s="8" t="s">
        <v>689</v>
      </c>
      <c r="I548" s="2" t="s">
        <v>30</v>
      </c>
      <c r="J548" s="2" t="s">
        <v>31</v>
      </c>
      <c r="K548" s="2">
        <v>21229.0</v>
      </c>
      <c r="L548" s="2">
        <v>80.0</v>
      </c>
      <c r="M548" s="2">
        <v>18073.0</v>
      </c>
      <c r="N548" s="2">
        <v>19655.0</v>
      </c>
      <c r="O548" s="2">
        <v>10.0</v>
      </c>
      <c r="P548" s="3">
        <v>1550.076655</v>
      </c>
      <c r="Q548" s="7" t="str">
        <f>VLOOKUP(A548,'New Data'!A:E,2,FALSE)</f>
        <v>Female</v>
      </c>
      <c r="R548" s="7">
        <f>VLOOKUP(A548,'New Data'!A:E,3,FALSE)</f>
        <v>23</v>
      </c>
      <c r="S548" s="7" t="str">
        <f>VLOOKUP(A548,'New Data'!A:E,4,FALSE)</f>
        <v>Iowa</v>
      </c>
      <c r="T548" s="9">
        <f>VLOOKUP(A548,'New Data'!A:E,5,FALSE)</f>
        <v>45235</v>
      </c>
      <c r="U548" s="10">
        <f t="shared" si="4"/>
        <v>155.0076655</v>
      </c>
      <c r="V548" s="11">
        <f t="shared" si="5"/>
        <v>0.003768429978</v>
      </c>
      <c r="W548" s="12">
        <f t="shared" si="6"/>
        <v>19.37595819</v>
      </c>
      <c r="X548" s="10">
        <f t="shared" si="7"/>
        <v>73.01694168</v>
      </c>
      <c r="Y548" s="11">
        <f t="shared" si="8"/>
        <v>0.125</v>
      </c>
    </row>
    <row r="549">
      <c r="A549" s="7" t="str">
        <f t="shared" si="1"/>
        <v>BLMUX0265H</v>
      </c>
      <c r="B549" s="2" t="s">
        <v>694</v>
      </c>
      <c r="C549" s="2" t="s">
        <v>695</v>
      </c>
      <c r="D549" s="7" t="str">
        <f t="shared" si="2"/>
        <v>300x250 </v>
      </c>
      <c r="E549" s="7">
        <f t="shared" si="3"/>
        <v>75000</v>
      </c>
      <c r="F549" s="2" t="s">
        <v>612</v>
      </c>
      <c r="G549" s="2" t="s">
        <v>28</v>
      </c>
      <c r="H549" s="8" t="s">
        <v>398</v>
      </c>
      <c r="I549" s="2" t="s">
        <v>71</v>
      </c>
      <c r="J549" s="2" t="s">
        <v>53</v>
      </c>
      <c r="K549" s="2">
        <v>35335.0</v>
      </c>
      <c r="L549" s="2">
        <v>120.0</v>
      </c>
      <c r="M549" s="2">
        <v>22566.0</v>
      </c>
      <c r="N549" s="2">
        <v>30685.0</v>
      </c>
      <c r="O549" s="2">
        <v>15.0</v>
      </c>
      <c r="P549" s="3">
        <v>1866.34747</v>
      </c>
      <c r="Q549" s="7" t="str">
        <f>VLOOKUP(A549,'New Data'!A:E,2,FALSE)</f>
        <v>Male</v>
      </c>
      <c r="R549" s="7">
        <f>VLOOKUP(A549,'New Data'!A:E,3,FALSE)</f>
        <v>29</v>
      </c>
      <c r="S549" s="7" t="str">
        <f>VLOOKUP(A549,'New Data'!A:E,4,FALSE)</f>
        <v>Utah</v>
      </c>
      <c r="T549" s="9">
        <f>VLOOKUP(A549,'New Data'!A:E,5,FALSE)</f>
        <v>45352</v>
      </c>
      <c r="U549" s="10">
        <f t="shared" si="4"/>
        <v>124.4231647</v>
      </c>
      <c r="V549" s="11">
        <f t="shared" si="5"/>
        <v>0.003396066223</v>
      </c>
      <c r="W549" s="12">
        <f t="shared" si="6"/>
        <v>15.55289558</v>
      </c>
      <c r="X549" s="10">
        <f t="shared" si="7"/>
        <v>52.81866336</v>
      </c>
      <c r="Y549" s="11">
        <f t="shared" si="8"/>
        <v>0.125</v>
      </c>
    </row>
    <row r="550">
      <c r="A550" s="7" t="str">
        <f t="shared" si="1"/>
        <v>FBZDK4515D</v>
      </c>
      <c r="B550" s="2" t="s">
        <v>700</v>
      </c>
      <c r="C550" s="2" t="s">
        <v>701</v>
      </c>
      <c r="D550" s="7" t="str">
        <f t="shared" si="2"/>
        <v>300x250 </v>
      </c>
      <c r="E550" s="7">
        <f t="shared" si="3"/>
        <v>75000</v>
      </c>
      <c r="F550" s="2" t="s">
        <v>702</v>
      </c>
      <c r="G550" s="2" t="s">
        <v>66</v>
      </c>
      <c r="H550" s="8" t="s">
        <v>548</v>
      </c>
      <c r="I550" s="2" t="s">
        <v>89</v>
      </c>
      <c r="J550" s="2" t="s">
        <v>31</v>
      </c>
      <c r="K550" s="2">
        <v>8273.0</v>
      </c>
      <c r="L550" s="2">
        <v>24.0</v>
      </c>
      <c r="M550" s="2">
        <v>1929.0</v>
      </c>
      <c r="N550" s="2">
        <v>7441.0</v>
      </c>
      <c r="O550" s="2">
        <v>3.0</v>
      </c>
      <c r="P550" s="3">
        <v>4689.521024</v>
      </c>
      <c r="Q550" s="7" t="str">
        <f>VLOOKUP(A550,'New Data'!A:E,2,FALSE)</f>
        <v>Female</v>
      </c>
      <c r="R550" s="7">
        <f>VLOOKUP(A550,'New Data'!A:E,3,FALSE)</f>
        <v>61</v>
      </c>
      <c r="S550" s="7" t="str">
        <f>VLOOKUP(A550,'New Data'!A:E,4,FALSE)</f>
        <v>Vermont</v>
      </c>
      <c r="T550" s="9">
        <f>VLOOKUP(A550,'New Data'!A:E,5,FALSE)</f>
        <v>45431</v>
      </c>
      <c r="U550" s="10">
        <f t="shared" si="4"/>
        <v>1563.173675</v>
      </c>
      <c r="V550" s="11">
        <f t="shared" si="5"/>
        <v>0.002901003264</v>
      </c>
      <c r="W550" s="12">
        <f t="shared" si="6"/>
        <v>195.3967093</v>
      </c>
      <c r="X550" s="10">
        <f t="shared" si="7"/>
        <v>566.8464915</v>
      </c>
      <c r="Y550" s="11">
        <f t="shared" si="8"/>
        <v>0.125</v>
      </c>
    </row>
    <row r="551">
      <c r="A551" s="7" t="str">
        <f t="shared" si="1"/>
        <v>FBZDK4515D</v>
      </c>
      <c r="B551" s="2" t="s">
        <v>696</v>
      </c>
      <c r="C551" s="2" t="s">
        <v>697</v>
      </c>
      <c r="D551" s="7" t="str">
        <f t="shared" si="2"/>
        <v>320x50 </v>
      </c>
      <c r="E551" s="7">
        <f t="shared" si="3"/>
        <v>16000</v>
      </c>
      <c r="F551" s="2" t="s">
        <v>698</v>
      </c>
      <c r="G551" s="2" t="s">
        <v>36</v>
      </c>
      <c r="H551" s="8" t="s">
        <v>699</v>
      </c>
      <c r="I551" s="2" t="s">
        <v>30</v>
      </c>
      <c r="J551" s="2" t="s">
        <v>31</v>
      </c>
      <c r="K551" s="2">
        <v>14011.0</v>
      </c>
      <c r="L551" s="2">
        <v>40.0</v>
      </c>
      <c r="M551" s="2">
        <v>5060.0</v>
      </c>
      <c r="N551" s="2">
        <v>12459.0</v>
      </c>
      <c r="O551" s="2">
        <v>5.0</v>
      </c>
      <c r="P551" s="3">
        <v>5632.087973</v>
      </c>
      <c r="Q551" s="7" t="str">
        <f>VLOOKUP(A551,'New Data'!A:E,2,FALSE)</f>
        <v>Female</v>
      </c>
      <c r="R551" s="7">
        <f>VLOOKUP(A551,'New Data'!A:E,3,FALSE)</f>
        <v>61</v>
      </c>
      <c r="S551" s="7" t="str">
        <f>VLOOKUP(A551,'New Data'!A:E,4,FALSE)</f>
        <v>Vermont</v>
      </c>
      <c r="T551" s="9">
        <f>VLOOKUP(A551,'New Data'!A:E,5,FALSE)</f>
        <v>45431</v>
      </c>
      <c r="U551" s="10">
        <f t="shared" si="4"/>
        <v>1126.417595</v>
      </c>
      <c r="V551" s="11">
        <f t="shared" si="5"/>
        <v>0.002854899722</v>
      </c>
      <c r="W551" s="12">
        <f t="shared" si="6"/>
        <v>140.8021993</v>
      </c>
      <c r="X551" s="10">
        <f t="shared" si="7"/>
        <v>401.9761597</v>
      </c>
      <c r="Y551" s="11">
        <f t="shared" si="8"/>
        <v>0.125</v>
      </c>
    </row>
    <row r="552">
      <c r="A552" s="7" t="str">
        <f t="shared" si="1"/>
        <v>MBBXE6117R</v>
      </c>
      <c r="B552" s="2" t="s">
        <v>683</v>
      </c>
      <c r="C552" s="2" t="s">
        <v>684</v>
      </c>
      <c r="D552" s="7" t="str">
        <f t="shared" si="2"/>
        <v>300x250 </v>
      </c>
      <c r="E552" s="7">
        <f t="shared" si="3"/>
        <v>75000</v>
      </c>
      <c r="F552" s="2" t="s">
        <v>685</v>
      </c>
      <c r="G552" s="2" t="s">
        <v>36</v>
      </c>
      <c r="H552" s="8" t="s">
        <v>483</v>
      </c>
      <c r="I552" s="2" t="s">
        <v>62</v>
      </c>
      <c r="J552" s="2" t="s">
        <v>43</v>
      </c>
      <c r="K552" s="2">
        <v>26558.0</v>
      </c>
      <c r="L552" s="2">
        <v>111.0</v>
      </c>
      <c r="M552" s="2">
        <v>15761.0</v>
      </c>
      <c r="N552" s="2">
        <v>23532.0</v>
      </c>
      <c r="O552" s="2">
        <v>14.0</v>
      </c>
      <c r="P552" s="3">
        <v>6751.558981</v>
      </c>
      <c r="Q552" s="7" t="str">
        <f>VLOOKUP(A552,'New Data'!A:E,2,FALSE)</f>
        <v>Female</v>
      </c>
      <c r="R552" s="7">
        <f>VLOOKUP(A552,'New Data'!A:E,3,FALSE)</f>
        <v>54</v>
      </c>
      <c r="S552" s="7" t="str">
        <f>VLOOKUP(A552,'New Data'!A:E,4,FALSE)</f>
        <v>Mississippi</v>
      </c>
      <c r="T552" s="9">
        <f>VLOOKUP(A552,'New Data'!A:E,5,FALSE)</f>
        <v>45297</v>
      </c>
      <c r="U552" s="10">
        <f t="shared" si="4"/>
        <v>482.2542129</v>
      </c>
      <c r="V552" s="11">
        <f t="shared" si="5"/>
        <v>0.004179531591</v>
      </c>
      <c r="W552" s="12">
        <f t="shared" si="6"/>
        <v>60.82485568</v>
      </c>
      <c r="X552" s="10">
        <f t="shared" si="7"/>
        <v>254.2194059</v>
      </c>
      <c r="Y552" s="11">
        <f t="shared" si="8"/>
        <v>0.1261261261</v>
      </c>
    </row>
    <row r="553">
      <c r="A553" s="7" t="str">
        <f t="shared" si="1"/>
        <v>MQLNG3826L</v>
      </c>
      <c r="B553" s="2" t="s">
        <v>680</v>
      </c>
      <c r="C553" s="2" t="s">
        <v>681</v>
      </c>
      <c r="D553" s="7" t="str">
        <f t="shared" si="2"/>
        <v>320x50 </v>
      </c>
      <c r="E553" s="7">
        <f t="shared" si="3"/>
        <v>16000</v>
      </c>
      <c r="F553" s="2" t="s">
        <v>682</v>
      </c>
      <c r="G553" s="2" t="s">
        <v>41</v>
      </c>
      <c r="H553" s="8" t="s">
        <v>102</v>
      </c>
      <c r="I553" s="2" t="s">
        <v>30</v>
      </c>
      <c r="J553" s="2" t="s">
        <v>31</v>
      </c>
      <c r="K553" s="2">
        <v>12879.0</v>
      </c>
      <c r="L553" s="2">
        <v>71.0</v>
      </c>
      <c r="M553" s="2">
        <v>7225.0</v>
      </c>
      <c r="N553" s="2">
        <v>12173.0</v>
      </c>
      <c r="O553" s="2">
        <v>9.0</v>
      </c>
      <c r="P553" s="3">
        <v>5099.28249</v>
      </c>
      <c r="Q553" s="7" t="str">
        <f>VLOOKUP(A553,'New Data'!A:E,2,FALSE)</f>
        <v>Male</v>
      </c>
      <c r="R553" s="7">
        <f>VLOOKUP(A553,'New Data'!A:E,3,FALSE)</f>
        <v>61</v>
      </c>
      <c r="S553" s="7" t="str">
        <f>VLOOKUP(A553,'New Data'!A:E,4,FALSE)</f>
        <v>Georgia</v>
      </c>
      <c r="T553" s="9">
        <f>VLOOKUP(A553,'New Data'!A:E,5,FALSE)</f>
        <v>45557</v>
      </c>
      <c r="U553" s="10">
        <f t="shared" si="4"/>
        <v>566.5869433</v>
      </c>
      <c r="V553" s="11">
        <f t="shared" si="5"/>
        <v>0.005512850377</v>
      </c>
      <c r="W553" s="12">
        <f t="shared" si="6"/>
        <v>71.82088014</v>
      </c>
      <c r="X553" s="10">
        <f t="shared" si="7"/>
        <v>395.9377661</v>
      </c>
      <c r="Y553" s="11">
        <f t="shared" si="8"/>
        <v>0.1267605634</v>
      </c>
    </row>
    <row r="554">
      <c r="A554" s="7" t="str">
        <f t="shared" si="1"/>
        <v>EOBSG4888H</v>
      </c>
      <c r="B554" s="2" t="s">
        <v>678</v>
      </c>
      <c r="C554" s="2" t="s">
        <v>679</v>
      </c>
      <c r="D554" s="7" t="str">
        <f t="shared" si="2"/>
        <v>320x50 </v>
      </c>
      <c r="E554" s="7">
        <f t="shared" si="3"/>
        <v>16000</v>
      </c>
      <c r="F554" s="2" t="s">
        <v>390</v>
      </c>
      <c r="G554" s="2" t="s">
        <v>41</v>
      </c>
      <c r="H554" s="8" t="s">
        <v>375</v>
      </c>
      <c r="I554" s="2" t="s">
        <v>30</v>
      </c>
      <c r="J554" s="2" t="s">
        <v>31</v>
      </c>
      <c r="K554" s="2">
        <v>14038.0</v>
      </c>
      <c r="L554" s="2">
        <v>63.0</v>
      </c>
      <c r="M554" s="2">
        <v>1600.0</v>
      </c>
      <c r="N554" s="2">
        <v>11345.0</v>
      </c>
      <c r="O554" s="2">
        <v>8.0</v>
      </c>
      <c r="P554" s="3">
        <v>6368.862913</v>
      </c>
      <c r="Q554" s="7" t="str">
        <f>VLOOKUP(A554,'New Data'!A:E,2,FALSE)</f>
        <v>Male</v>
      </c>
      <c r="R554" s="7">
        <f>VLOOKUP(A554,'New Data'!A:E,3,FALSE)</f>
        <v>25</v>
      </c>
      <c r="S554" s="7" t="str">
        <f>VLOOKUP(A554,'New Data'!A:E,4,FALSE)</f>
        <v>Missouri</v>
      </c>
      <c r="T554" s="9">
        <f>VLOOKUP(A554,'New Data'!A:E,5,FALSE)</f>
        <v>45193</v>
      </c>
      <c r="U554" s="10">
        <f t="shared" si="4"/>
        <v>796.1078641</v>
      </c>
      <c r="V554" s="11">
        <f t="shared" si="5"/>
        <v>0.004487818778</v>
      </c>
      <c r="W554" s="12">
        <f t="shared" si="6"/>
        <v>101.0930621</v>
      </c>
      <c r="X554" s="10">
        <f t="shared" si="7"/>
        <v>453.6873424</v>
      </c>
      <c r="Y554" s="11">
        <f t="shared" si="8"/>
        <v>0.126984127</v>
      </c>
    </row>
    <row r="555">
      <c r="A555" s="7" t="str">
        <f t="shared" si="1"/>
        <v>YXYJD5988H</v>
      </c>
      <c r="B555" s="2" t="s">
        <v>674</v>
      </c>
      <c r="C555" s="2" t="s">
        <v>675</v>
      </c>
      <c r="D555" s="7" t="str">
        <f t="shared" si="2"/>
        <v>320x50 </v>
      </c>
      <c r="E555" s="7">
        <f t="shared" si="3"/>
        <v>16000</v>
      </c>
      <c r="F555" s="2" t="s">
        <v>676</v>
      </c>
      <c r="G555" s="2" t="s">
        <v>66</v>
      </c>
      <c r="H555" s="8" t="s">
        <v>677</v>
      </c>
      <c r="I555" s="2" t="s">
        <v>135</v>
      </c>
      <c r="J555" s="2" t="s">
        <v>31</v>
      </c>
      <c r="K555" s="2">
        <v>15252.0</v>
      </c>
      <c r="L555" s="2">
        <v>55.0</v>
      </c>
      <c r="M555" s="2">
        <v>2152.0</v>
      </c>
      <c r="N555" s="2">
        <v>3482.0</v>
      </c>
      <c r="O555" s="2">
        <v>7.0</v>
      </c>
      <c r="P555" s="3">
        <v>6211.200147</v>
      </c>
      <c r="Q555" s="7" t="str">
        <f>VLOOKUP(A555,'New Data'!A:E,2,FALSE)</f>
        <v>Male</v>
      </c>
      <c r="R555" s="7">
        <f>VLOOKUP(A555,'New Data'!A:E,3,FALSE)</f>
        <v>58</v>
      </c>
      <c r="S555" s="7" t="str">
        <f>VLOOKUP(A555,'New Data'!A:E,4,FALSE)</f>
        <v>Rhode Island</v>
      </c>
      <c r="T555" s="9">
        <f>VLOOKUP(A555,'New Data'!A:E,5,FALSE)</f>
        <v>45159</v>
      </c>
      <c r="U555" s="10">
        <f t="shared" si="4"/>
        <v>887.3143067</v>
      </c>
      <c r="V555" s="11">
        <f t="shared" si="5"/>
        <v>0.003606084448</v>
      </c>
      <c r="W555" s="12">
        <f t="shared" si="6"/>
        <v>112.9309118</v>
      </c>
      <c r="X555" s="10">
        <f t="shared" si="7"/>
        <v>407.2384046</v>
      </c>
      <c r="Y555" s="11">
        <f t="shared" si="8"/>
        <v>0.1272727273</v>
      </c>
    </row>
    <row r="556">
      <c r="A556" s="7" t="str">
        <f t="shared" si="1"/>
        <v>LUNGK0290L</v>
      </c>
      <c r="B556" s="2" t="s">
        <v>671</v>
      </c>
      <c r="C556" s="2" t="s">
        <v>672</v>
      </c>
      <c r="D556" s="7" t="str">
        <f t="shared" si="2"/>
        <v>320x50 </v>
      </c>
      <c r="E556" s="7">
        <f t="shared" si="3"/>
        <v>16000</v>
      </c>
      <c r="F556" s="2" t="s">
        <v>673</v>
      </c>
      <c r="G556" s="2" t="s">
        <v>36</v>
      </c>
      <c r="H556" s="8" t="s">
        <v>93</v>
      </c>
      <c r="I556" s="2" t="s">
        <v>212</v>
      </c>
      <c r="J556" s="2" t="s">
        <v>31</v>
      </c>
      <c r="K556" s="2">
        <v>44505.0</v>
      </c>
      <c r="L556" s="2">
        <v>125.0</v>
      </c>
      <c r="M556" s="2">
        <v>18993.0</v>
      </c>
      <c r="N556" s="2">
        <v>39522.0</v>
      </c>
      <c r="O556" s="2">
        <v>16.0</v>
      </c>
      <c r="P556" s="3">
        <v>6766.475368</v>
      </c>
      <c r="Q556" s="7" t="str">
        <f>VLOOKUP(A556,'New Data'!A:E,2,FALSE)</f>
        <v>Female</v>
      </c>
      <c r="R556" s="7">
        <f>VLOOKUP(A556,'New Data'!A:E,3,FALSE)</f>
        <v>39</v>
      </c>
      <c r="S556" s="7" t="str">
        <f>VLOOKUP(A556,'New Data'!A:E,4,FALSE)</f>
        <v>Oklahoma</v>
      </c>
      <c r="T556" s="9">
        <f>VLOOKUP(A556,'New Data'!A:E,5,FALSE)</f>
        <v>45244</v>
      </c>
      <c r="U556" s="10">
        <f t="shared" si="4"/>
        <v>422.9047105</v>
      </c>
      <c r="V556" s="11">
        <f t="shared" si="5"/>
        <v>0.002808673183</v>
      </c>
      <c r="W556" s="12">
        <f t="shared" si="6"/>
        <v>54.13180294</v>
      </c>
      <c r="X556" s="10">
        <f t="shared" si="7"/>
        <v>152.0385433</v>
      </c>
      <c r="Y556" s="11">
        <f t="shared" si="8"/>
        <v>0.128</v>
      </c>
    </row>
    <row r="557">
      <c r="A557" s="7" t="str">
        <f t="shared" si="1"/>
        <v>DLRVS3201A</v>
      </c>
      <c r="B557" s="2" t="s">
        <v>668</v>
      </c>
      <c r="C557" s="2" t="s">
        <v>669</v>
      </c>
      <c r="D557" s="7" t="str">
        <f t="shared" si="2"/>
        <v>300x250 </v>
      </c>
      <c r="E557" s="7">
        <f t="shared" si="3"/>
        <v>75000</v>
      </c>
      <c r="F557" s="2" t="s">
        <v>250</v>
      </c>
      <c r="G557" s="2" t="s">
        <v>41</v>
      </c>
      <c r="H557" s="8" t="s">
        <v>670</v>
      </c>
      <c r="I557" s="2" t="s">
        <v>30</v>
      </c>
      <c r="J557" s="2" t="s">
        <v>31</v>
      </c>
      <c r="K557" s="2">
        <v>17770.0</v>
      </c>
      <c r="L557" s="2">
        <v>70.0</v>
      </c>
      <c r="M557" s="2">
        <v>12771.0</v>
      </c>
      <c r="N557" s="2">
        <v>16749.0</v>
      </c>
      <c r="O557" s="2">
        <v>9.0</v>
      </c>
      <c r="P557" s="3">
        <v>5195.234677</v>
      </c>
      <c r="Q557" s="7" t="str">
        <f>VLOOKUP(A557,'New Data'!A:E,2,FALSE)</f>
        <v>Male</v>
      </c>
      <c r="R557" s="7">
        <f>VLOOKUP(A557,'New Data'!A:E,3,FALSE)</f>
        <v>20</v>
      </c>
      <c r="S557" s="7" t="str">
        <f>VLOOKUP(A557,'New Data'!A:E,4,FALSE)</f>
        <v>Virginia</v>
      </c>
      <c r="T557" s="9">
        <f>VLOOKUP(A557,'New Data'!A:E,5,FALSE)</f>
        <v>45531</v>
      </c>
      <c r="U557" s="10">
        <f t="shared" si="4"/>
        <v>577.2482974</v>
      </c>
      <c r="V557" s="11">
        <f t="shared" si="5"/>
        <v>0.00393922341</v>
      </c>
      <c r="W557" s="12">
        <f t="shared" si="6"/>
        <v>74.21763824</v>
      </c>
      <c r="X557" s="10">
        <f t="shared" si="7"/>
        <v>292.359858</v>
      </c>
      <c r="Y557" s="11">
        <f t="shared" si="8"/>
        <v>0.1285714286</v>
      </c>
    </row>
    <row r="558">
      <c r="A558" s="7" t="str">
        <f t="shared" si="1"/>
        <v>JMHAM7380E</v>
      </c>
      <c r="B558" s="2" t="s">
        <v>664</v>
      </c>
      <c r="C558" s="2" t="s">
        <v>665</v>
      </c>
      <c r="D558" s="7" t="str">
        <f t="shared" si="2"/>
        <v>300x250 </v>
      </c>
      <c r="E558" s="7">
        <f t="shared" si="3"/>
        <v>75000</v>
      </c>
      <c r="F558" s="2" t="s">
        <v>666</v>
      </c>
      <c r="G558" s="2" t="s">
        <v>66</v>
      </c>
      <c r="H558" s="8" t="s">
        <v>667</v>
      </c>
      <c r="I558" s="2" t="s">
        <v>30</v>
      </c>
      <c r="J558" s="2" t="s">
        <v>53</v>
      </c>
      <c r="K558" s="2">
        <v>31443.0</v>
      </c>
      <c r="L558" s="2">
        <v>70.0</v>
      </c>
      <c r="M558" s="2">
        <v>19134.0</v>
      </c>
      <c r="N558" s="2">
        <v>28059.0</v>
      </c>
      <c r="O558" s="2">
        <v>9.0</v>
      </c>
      <c r="P558" s="3">
        <v>2122.765888</v>
      </c>
      <c r="Q558" s="7" t="str">
        <f>VLOOKUP(A558,'New Data'!A:E,2,FALSE)</f>
        <v>Male</v>
      </c>
      <c r="R558" s="7">
        <f>VLOOKUP(A558,'New Data'!A:E,3,FALSE)</f>
        <v>29</v>
      </c>
      <c r="S558" s="7" t="str">
        <f>VLOOKUP(A558,'New Data'!A:E,4,FALSE)</f>
        <v>Montana</v>
      </c>
      <c r="T558" s="9">
        <f>VLOOKUP(A558,'New Data'!A:E,5,FALSE)</f>
        <v>45380</v>
      </c>
      <c r="U558" s="10">
        <f t="shared" si="4"/>
        <v>235.8628764</v>
      </c>
      <c r="V558" s="11">
        <f t="shared" si="5"/>
        <v>0.002226250676</v>
      </c>
      <c r="W558" s="12">
        <f t="shared" si="6"/>
        <v>30.32522697</v>
      </c>
      <c r="X558" s="10">
        <f t="shared" si="7"/>
        <v>67.51155704</v>
      </c>
      <c r="Y558" s="11">
        <f t="shared" si="8"/>
        <v>0.1285714286</v>
      </c>
    </row>
    <row r="559">
      <c r="A559" s="7" t="str">
        <f t="shared" si="1"/>
        <v>WAJCH8135H</v>
      </c>
      <c r="B559" s="2" t="s">
        <v>661</v>
      </c>
      <c r="C559" s="2" t="s">
        <v>662</v>
      </c>
      <c r="D559" s="7" t="str">
        <f t="shared" si="2"/>
        <v>300x250 </v>
      </c>
      <c r="E559" s="7">
        <f t="shared" si="3"/>
        <v>75000</v>
      </c>
      <c r="F559" s="2" t="s">
        <v>663</v>
      </c>
      <c r="G559" s="2" t="s">
        <v>66</v>
      </c>
      <c r="H559" s="8" t="s">
        <v>275</v>
      </c>
      <c r="I559" s="2" t="s">
        <v>71</v>
      </c>
      <c r="J559" s="2" t="s">
        <v>31</v>
      </c>
      <c r="K559" s="2">
        <v>36863.0</v>
      </c>
      <c r="L559" s="2">
        <v>116.0</v>
      </c>
      <c r="M559" s="2">
        <v>3570.0</v>
      </c>
      <c r="N559" s="2">
        <v>29458.0</v>
      </c>
      <c r="O559" s="2">
        <v>15.0</v>
      </c>
      <c r="P559" s="3">
        <v>4752.816685</v>
      </c>
      <c r="Q559" s="7" t="str">
        <f>VLOOKUP(A559,'New Data'!A:E,2,FALSE)</f>
        <v>Female</v>
      </c>
      <c r="R559" s="7">
        <f>VLOOKUP(A559,'New Data'!A:E,3,FALSE)</f>
        <v>56</v>
      </c>
      <c r="S559" s="7" t="str">
        <f>VLOOKUP(A559,'New Data'!A:E,4,FALSE)</f>
        <v>Virginia</v>
      </c>
      <c r="T559" s="9">
        <f>VLOOKUP(A559,'New Data'!A:E,5,FALSE)</f>
        <v>45472</v>
      </c>
      <c r="U559" s="10">
        <f t="shared" si="4"/>
        <v>316.8544457</v>
      </c>
      <c r="V559" s="11">
        <f t="shared" si="5"/>
        <v>0.003146786751</v>
      </c>
      <c r="W559" s="12">
        <f t="shared" si="6"/>
        <v>40.97255763</v>
      </c>
      <c r="X559" s="10">
        <f t="shared" si="7"/>
        <v>128.9319015</v>
      </c>
      <c r="Y559" s="11">
        <f t="shared" si="8"/>
        <v>0.1293103448</v>
      </c>
    </row>
    <row r="560">
      <c r="A560" s="7" t="str">
        <f t="shared" si="1"/>
        <v>XOUNU4391H</v>
      </c>
      <c r="B560" s="2" t="s">
        <v>658</v>
      </c>
      <c r="C560" s="2" t="s">
        <v>659</v>
      </c>
      <c r="D560" s="7" t="str">
        <f t="shared" si="2"/>
        <v>300x250 </v>
      </c>
      <c r="E560" s="7">
        <f t="shared" si="3"/>
        <v>75000</v>
      </c>
      <c r="F560" s="2" t="s">
        <v>660</v>
      </c>
      <c r="G560" s="2" t="s">
        <v>41</v>
      </c>
      <c r="H560" s="8" t="s">
        <v>340</v>
      </c>
      <c r="I560" s="2" t="s">
        <v>30</v>
      </c>
      <c r="J560" s="2" t="s">
        <v>43</v>
      </c>
      <c r="K560" s="2">
        <v>47394.0</v>
      </c>
      <c r="L560" s="2">
        <v>184.0</v>
      </c>
      <c r="M560" s="2">
        <v>22712.0</v>
      </c>
      <c r="N560" s="2">
        <v>41918.0</v>
      </c>
      <c r="O560" s="2">
        <v>24.0</v>
      </c>
      <c r="P560" s="3">
        <v>4701.496237</v>
      </c>
      <c r="Q560" s="7" t="str">
        <f>VLOOKUP(A560,'New Data'!A:E,2,FALSE)</f>
        <v>Female</v>
      </c>
      <c r="R560" s="7">
        <f>VLOOKUP(A560,'New Data'!A:E,3,FALSE)</f>
        <v>60</v>
      </c>
      <c r="S560" s="7" t="str">
        <f>VLOOKUP(A560,'New Data'!A:E,4,FALSE)</f>
        <v>Maryland</v>
      </c>
      <c r="T560" s="9">
        <f>VLOOKUP(A560,'New Data'!A:E,5,FALSE)</f>
        <v>45487</v>
      </c>
      <c r="U560" s="10">
        <f t="shared" si="4"/>
        <v>195.8956765</v>
      </c>
      <c r="V560" s="11">
        <f t="shared" si="5"/>
        <v>0.003882347977</v>
      </c>
      <c r="W560" s="12">
        <f t="shared" si="6"/>
        <v>25.55160998</v>
      </c>
      <c r="X560" s="10">
        <f t="shared" si="7"/>
        <v>99.20024132</v>
      </c>
      <c r="Y560" s="11">
        <f t="shared" si="8"/>
        <v>0.1304347826</v>
      </c>
    </row>
    <row r="561">
      <c r="A561" s="7" t="str">
        <f t="shared" si="1"/>
        <v>MGZVT5342M</v>
      </c>
      <c r="B561" s="2" t="s">
        <v>654</v>
      </c>
      <c r="C561" s="2" t="s">
        <v>655</v>
      </c>
      <c r="D561" s="7" t="str">
        <f t="shared" si="2"/>
        <v>320x50 </v>
      </c>
      <c r="E561" s="7">
        <f t="shared" si="3"/>
        <v>16000</v>
      </c>
      <c r="F561" s="2" t="s">
        <v>656</v>
      </c>
      <c r="G561" s="2" t="s">
        <v>41</v>
      </c>
      <c r="H561" s="8" t="s">
        <v>657</v>
      </c>
      <c r="I561" s="2" t="s">
        <v>139</v>
      </c>
      <c r="J561" s="2" t="s">
        <v>31</v>
      </c>
      <c r="K561" s="2">
        <v>18136.0</v>
      </c>
      <c r="L561" s="2">
        <v>69.0</v>
      </c>
      <c r="M561" s="2">
        <v>10842.0</v>
      </c>
      <c r="N561" s="2">
        <v>14953.0</v>
      </c>
      <c r="O561" s="2">
        <v>9.0</v>
      </c>
      <c r="P561" s="3">
        <v>6860.359597</v>
      </c>
      <c r="Q561" s="7" t="str">
        <f>VLOOKUP(A561,'New Data'!A:E,2,FALSE)</f>
        <v>Female</v>
      </c>
      <c r="R561" s="7">
        <f>VLOOKUP(A561,'New Data'!A:E,3,FALSE)</f>
        <v>63</v>
      </c>
      <c r="S561" s="7" t="str">
        <f>VLOOKUP(A561,'New Data'!A:E,4,FALSE)</f>
        <v>Delaware</v>
      </c>
      <c r="T561" s="9">
        <f>VLOOKUP(A561,'New Data'!A:E,5,FALSE)</f>
        <v>45469</v>
      </c>
      <c r="U561" s="10">
        <f t="shared" si="4"/>
        <v>762.2621774</v>
      </c>
      <c r="V561" s="11">
        <f t="shared" si="5"/>
        <v>0.003804587561</v>
      </c>
      <c r="W561" s="12">
        <f t="shared" si="6"/>
        <v>99.42550141</v>
      </c>
      <c r="X561" s="10">
        <f t="shared" si="7"/>
        <v>378.2730259</v>
      </c>
      <c r="Y561" s="11">
        <f t="shared" si="8"/>
        <v>0.1304347826</v>
      </c>
    </row>
    <row r="562">
      <c r="A562" s="7" t="str">
        <f t="shared" si="1"/>
        <v>WIOIH3185X</v>
      </c>
      <c r="B562" s="2" t="s">
        <v>650</v>
      </c>
      <c r="C562" s="2" t="s">
        <v>651</v>
      </c>
      <c r="D562" s="7" t="str">
        <f t="shared" si="2"/>
        <v>320x50 </v>
      </c>
      <c r="E562" s="7">
        <f t="shared" si="3"/>
        <v>16000</v>
      </c>
      <c r="F562" s="2" t="s">
        <v>652</v>
      </c>
      <c r="G562" s="2" t="s">
        <v>66</v>
      </c>
      <c r="H562" s="8" t="s">
        <v>653</v>
      </c>
      <c r="I562" s="2" t="s">
        <v>48</v>
      </c>
      <c r="J562" s="2" t="s">
        <v>31</v>
      </c>
      <c r="K562" s="2">
        <v>45397.0</v>
      </c>
      <c r="L562" s="2">
        <v>114.0</v>
      </c>
      <c r="M562" s="2">
        <v>716.0</v>
      </c>
      <c r="N562" s="2">
        <v>6867.0</v>
      </c>
      <c r="O562" s="2">
        <v>15.0</v>
      </c>
      <c r="P562" s="3">
        <v>4582.453291</v>
      </c>
      <c r="Q562" s="7" t="str">
        <f>VLOOKUP(A562,'New Data'!A:E,2,FALSE)</f>
        <v>Female</v>
      </c>
      <c r="R562" s="7">
        <f>VLOOKUP(A562,'New Data'!A:E,3,FALSE)</f>
        <v>60</v>
      </c>
      <c r="S562" s="7" t="str">
        <f>VLOOKUP(A562,'New Data'!A:E,4,FALSE)</f>
        <v>North Dakota</v>
      </c>
      <c r="T562" s="9">
        <f>VLOOKUP(A562,'New Data'!A:E,5,FALSE)</f>
        <v>45208</v>
      </c>
      <c r="U562" s="10">
        <f t="shared" si="4"/>
        <v>305.4968861</v>
      </c>
      <c r="V562" s="11">
        <f t="shared" si="5"/>
        <v>0.002511179153</v>
      </c>
      <c r="W562" s="12">
        <f t="shared" si="6"/>
        <v>40.19695869</v>
      </c>
      <c r="X562" s="10">
        <f t="shared" si="7"/>
        <v>100.9417647</v>
      </c>
      <c r="Y562" s="11">
        <f t="shared" si="8"/>
        <v>0.1315789474</v>
      </c>
    </row>
    <row r="563">
      <c r="A563" s="7" t="str">
        <f t="shared" si="1"/>
        <v>EVNAW4640F</v>
      </c>
      <c r="B563" s="2" t="s">
        <v>647</v>
      </c>
      <c r="C563" s="2" t="s">
        <v>648</v>
      </c>
      <c r="D563" s="7" t="str">
        <f t="shared" si="2"/>
        <v>300x250 </v>
      </c>
      <c r="E563" s="7">
        <f t="shared" si="3"/>
        <v>75000</v>
      </c>
      <c r="F563" s="2" t="s">
        <v>649</v>
      </c>
      <c r="G563" s="2" t="s">
        <v>36</v>
      </c>
      <c r="H563" s="8" t="s">
        <v>181</v>
      </c>
      <c r="I563" s="2" t="s">
        <v>89</v>
      </c>
      <c r="J563" s="2" t="s">
        <v>31</v>
      </c>
      <c r="K563" s="2">
        <v>19464.0</v>
      </c>
      <c r="L563" s="2">
        <v>68.0</v>
      </c>
      <c r="M563" s="2">
        <v>11814.0</v>
      </c>
      <c r="N563" s="2">
        <v>17040.0</v>
      </c>
      <c r="O563" s="2">
        <v>9.0</v>
      </c>
      <c r="P563" s="3">
        <v>1540.46935</v>
      </c>
      <c r="Q563" s="7" t="str">
        <f>VLOOKUP(A563,'New Data'!A:E,2,FALSE)</f>
        <v>Female</v>
      </c>
      <c r="R563" s="7">
        <f>VLOOKUP(A563,'New Data'!A:E,3,FALSE)</f>
        <v>42</v>
      </c>
      <c r="S563" s="7" t="str">
        <f>VLOOKUP(A563,'New Data'!A:E,4,FALSE)</f>
        <v>South Dakota</v>
      </c>
      <c r="T563" s="9">
        <f>VLOOKUP(A563,'New Data'!A:E,5,FALSE)</f>
        <v>45188</v>
      </c>
      <c r="U563" s="10">
        <f t="shared" si="4"/>
        <v>171.1632611</v>
      </c>
      <c r="V563" s="11">
        <f t="shared" si="5"/>
        <v>0.003493629264</v>
      </c>
      <c r="W563" s="12">
        <f t="shared" si="6"/>
        <v>22.65396103</v>
      </c>
      <c r="X563" s="10">
        <f t="shared" si="7"/>
        <v>79.1445412</v>
      </c>
      <c r="Y563" s="11">
        <f t="shared" si="8"/>
        <v>0.1323529412</v>
      </c>
    </row>
    <row r="564">
      <c r="A564" s="7" t="str">
        <f t="shared" si="1"/>
        <v>WSVWR6700T</v>
      </c>
      <c r="B564" s="2" t="s">
        <v>644</v>
      </c>
      <c r="C564" s="2" t="s">
        <v>645</v>
      </c>
      <c r="D564" s="7" t="str">
        <f t="shared" si="2"/>
        <v>300x250 </v>
      </c>
      <c r="E564" s="7">
        <f t="shared" si="3"/>
        <v>75000</v>
      </c>
      <c r="F564" s="2" t="s">
        <v>646</v>
      </c>
      <c r="G564" s="2" t="s">
        <v>66</v>
      </c>
      <c r="H564" s="8" t="s">
        <v>29</v>
      </c>
      <c r="I564" s="2" t="s">
        <v>30</v>
      </c>
      <c r="J564" s="2" t="s">
        <v>53</v>
      </c>
      <c r="K564" s="2">
        <v>39163.0</v>
      </c>
      <c r="L564" s="2">
        <v>113.0</v>
      </c>
      <c r="M564" s="2">
        <v>16254.0</v>
      </c>
      <c r="N564" s="2">
        <v>36526.0</v>
      </c>
      <c r="O564" s="2">
        <v>15.0</v>
      </c>
      <c r="P564" s="3">
        <v>5692.765813</v>
      </c>
      <c r="Q564" s="7" t="str">
        <f>VLOOKUP(A564,'New Data'!A:E,2,FALSE)</f>
        <v>Female</v>
      </c>
      <c r="R564" s="7">
        <f>VLOOKUP(A564,'New Data'!A:E,3,FALSE)</f>
        <v>37</v>
      </c>
      <c r="S564" s="7" t="str">
        <f>VLOOKUP(A564,'New Data'!A:E,4,FALSE)</f>
        <v>Massachusetts</v>
      </c>
      <c r="T564" s="9">
        <f>VLOOKUP(A564,'New Data'!A:E,5,FALSE)</f>
        <v>45565</v>
      </c>
      <c r="U564" s="10">
        <f t="shared" si="4"/>
        <v>379.5177209</v>
      </c>
      <c r="V564" s="11">
        <f t="shared" si="5"/>
        <v>0.002885376503</v>
      </c>
      <c r="W564" s="12">
        <f t="shared" si="6"/>
        <v>50.37845852</v>
      </c>
      <c r="X564" s="10">
        <f t="shared" si="7"/>
        <v>145.3608205</v>
      </c>
      <c r="Y564" s="11">
        <f t="shared" si="8"/>
        <v>0.1327433628</v>
      </c>
    </row>
    <row r="565">
      <c r="A565" s="7" t="str">
        <f t="shared" si="1"/>
        <v>MBYFR7830Z</v>
      </c>
      <c r="B565" s="2" t="s">
        <v>635</v>
      </c>
      <c r="C565" s="2" t="s">
        <v>636</v>
      </c>
      <c r="D565" s="7" t="str">
        <f t="shared" si="2"/>
        <v>320x50 </v>
      </c>
      <c r="E565" s="7">
        <f t="shared" si="3"/>
        <v>16000</v>
      </c>
      <c r="F565" s="2" t="s">
        <v>637</v>
      </c>
      <c r="G565" s="2" t="s">
        <v>36</v>
      </c>
      <c r="H565" s="8" t="s">
        <v>75</v>
      </c>
      <c r="I565" s="2" t="s">
        <v>89</v>
      </c>
      <c r="J565" s="2" t="s">
        <v>31</v>
      </c>
      <c r="K565" s="2">
        <v>12692.0</v>
      </c>
      <c r="L565" s="2">
        <v>105.0</v>
      </c>
      <c r="M565" s="2">
        <v>9048.0</v>
      </c>
      <c r="N565" s="2">
        <v>12326.0</v>
      </c>
      <c r="O565" s="2">
        <v>14.0</v>
      </c>
      <c r="P565" s="3">
        <v>1541.719598</v>
      </c>
      <c r="Q565" s="7" t="str">
        <f>VLOOKUP(A565,'New Data'!A:E,2,FALSE)</f>
        <v>Female</v>
      </c>
      <c r="R565" s="7">
        <f>VLOOKUP(A565,'New Data'!A:E,3,FALSE)</f>
        <v>51</v>
      </c>
      <c r="S565" s="7" t="str">
        <f>VLOOKUP(A565,'New Data'!A:E,4,FALSE)</f>
        <v>Nevada</v>
      </c>
      <c r="T565" s="9">
        <f>VLOOKUP(A565,'New Data'!A:E,5,FALSE)</f>
        <v>45236</v>
      </c>
      <c r="U565" s="10">
        <f t="shared" si="4"/>
        <v>110.1228284</v>
      </c>
      <c r="V565" s="11">
        <f t="shared" si="5"/>
        <v>0.008272927829</v>
      </c>
      <c r="W565" s="12">
        <f t="shared" si="6"/>
        <v>14.68304379</v>
      </c>
      <c r="X565" s="10">
        <f t="shared" si="7"/>
        <v>121.4717616</v>
      </c>
      <c r="Y565" s="11">
        <f t="shared" si="8"/>
        <v>0.1333333333</v>
      </c>
    </row>
    <row r="566">
      <c r="A566" s="7" t="str">
        <f t="shared" si="1"/>
        <v>MHCUS4399K</v>
      </c>
      <c r="B566" s="2" t="s">
        <v>626</v>
      </c>
      <c r="C566" s="2" t="s">
        <v>627</v>
      </c>
      <c r="D566" s="7" t="str">
        <f t="shared" si="2"/>
        <v>300x250 </v>
      </c>
      <c r="E566" s="7">
        <f t="shared" si="3"/>
        <v>75000</v>
      </c>
      <c r="F566" s="2" t="s">
        <v>422</v>
      </c>
      <c r="G566" s="2" t="s">
        <v>41</v>
      </c>
      <c r="H566" s="8" t="s">
        <v>628</v>
      </c>
      <c r="I566" s="2" t="s">
        <v>30</v>
      </c>
      <c r="J566" s="2" t="s">
        <v>31</v>
      </c>
      <c r="K566" s="2">
        <v>8944.0</v>
      </c>
      <c r="L566" s="2">
        <v>45.0</v>
      </c>
      <c r="M566" s="2">
        <v>3002.0</v>
      </c>
      <c r="N566" s="2">
        <v>6361.0</v>
      </c>
      <c r="O566" s="2">
        <v>6.0</v>
      </c>
      <c r="P566" s="3">
        <v>1755.484542</v>
      </c>
      <c r="Q566" s="7" t="str">
        <f>VLOOKUP(A566,'New Data'!A:E,2,FALSE)</f>
        <v>Male</v>
      </c>
      <c r="R566" s="7">
        <f>VLOOKUP(A566,'New Data'!A:E,3,FALSE)</f>
        <v>50</v>
      </c>
      <c r="S566" s="7" t="str">
        <f>VLOOKUP(A566,'New Data'!A:E,4,FALSE)</f>
        <v>Illinois</v>
      </c>
      <c r="T566" s="9">
        <f>VLOOKUP(A566,'New Data'!A:E,5,FALSE)</f>
        <v>45205</v>
      </c>
      <c r="U566" s="10">
        <f t="shared" si="4"/>
        <v>292.580757</v>
      </c>
      <c r="V566" s="11">
        <f t="shared" si="5"/>
        <v>0.005031305903</v>
      </c>
      <c r="W566" s="12">
        <f t="shared" si="6"/>
        <v>39.0107676</v>
      </c>
      <c r="X566" s="10">
        <f t="shared" si="7"/>
        <v>196.2751053</v>
      </c>
      <c r="Y566" s="11">
        <f t="shared" si="8"/>
        <v>0.1333333333</v>
      </c>
    </row>
    <row r="567">
      <c r="A567" s="7" t="str">
        <f t="shared" si="1"/>
        <v>PFARI5934S</v>
      </c>
      <c r="B567" s="2" t="s">
        <v>629</v>
      </c>
      <c r="C567" s="2" t="s">
        <v>630</v>
      </c>
      <c r="D567" s="7" t="str">
        <f t="shared" si="2"/>
        <v>320x50 </v>
      </c>
      <c r="E567" s="7">
        <f t="shared" si="3"/>
        <v>16000</v>
      </c>
      <c r="F567" s="2" t="s">
        <v>631</v>
      </c>
      <c r="G567" s="2" t="s">
        <v>28</v>
      </c>
      <c r="H567" s="8" t="s">
        <v>275</v>
      </c>
      <c r="I567" s="2" t="s">
        <v>62</v>
      </c>
      <c r="J567" s="2" t="s">
        <v>31</v>
      </c>
      <c r="K567" s="2">
        <v>18324.0</v>
      </c>
      <c r="L567" s="2">
        <v>60.0</v>
      </c>
      <c r="M567" s="2">
        <v>3145.0</v>
      </c>
      <c r="N567" s="2">
        <v>13703.0</v>
      </c>
      <c r="O567" s="2">
        <v>8.0</v>
      </c>
      <c r="P567" s="3">
        <v>6996.231838</v>
      </c>
      <c r="Q567" s="7" t="str">
        <f>VLOOKUP(A567,'New Data'!A:E,2,FALSE)</f>
        <v>Male</v>
      </c>
      <c r="R567" s="7">
        <f>VLOOKUP(A567,'New Data'!A:E,3,FALSE)</f>
        <v>43</v>
      </c>
      <c r="S567" s="7" t="str">
        <f>VLOOKUP(A567,'New Data'!A:E,4,FALSE)</f>
        <v>Kansas</v>
      </c>
      <c r="T567" s="9">
        <f>VLOOKUP(A567,'New Data'!A:E,5,FALSE)</f>
        <v>45057</v>
      </c>
      <c r="U567" s="10">
        <f t="shared" si="4"/>
        <v>874.5289798</v>
      </c>
      <c r="V567" s="11">
        <f t="shared" si="5"/>
        <v>0.003274394237</v>
      </c>
      <c r="W567" s="12">
        <f t="shared" si="6"/>
        <v>116.603864</v>
      </c>
      <c r="X567" s="10">
        <f t="shared" si="7"/>
        <v>381.8070202</v>
      </c>
      <c r="Y567" s="11">
        <f t="shared" si="8"/>
        <v>0.1333333333</v>
      </c>
    </row>
    <row r="568">
      <c r="A568" s="7" t="str">
        <f t="shared" si="1"/>
        <v>CGMMU2582A</v>
      </c>
      <c r="B568" s="2" t="s">
        <v>638</v>
      </c>
      <c r="C568" s="2" t="s">
        <v>639</v>
      </c>
      <c r="D568" s="7" t="str">
        <f t="shared" si="2"/>
        <v>300x250 </v>
      </c>
      <c r="E568" s="7">
        <f t="shared" si="3"/>
        <v>75000</v>
      </c>
      <c r="F568" s="2" t="s">
        <v>640</v>
      </c>
      <c r="G568" s="2" t="s">
        <v>41</v>
      </c>
      <c r="H568" s="8" t="s">
        <v>479</v>
      </c>
      <c r="I568" s="2" t="s">
        <v>30</v>
      </c>
      <c r="J568" s="2" t="s">
        <v>31</v>
      </c>
      <c r="K568" s="2">
        <v>9404.0</v>
      </c>
      <c r="L568" s="2">
        <v>30.0</v>
      </c>
      <c r="M568" s="2">
        <v>4781.0</v>
      </c>
      <c r="N568" s="2">
        <v>7943.0</v>
      </c>
      <c r="O568" s="2">
        <v>4.0</v>
      </c>
      <c r="P568" s="3">
        <v>1345.369</v>
      </c>
      <c r="Q568" s="7" t="str">
        <f>VLOOKUP(A568,'New Data'!A:E,2,FALSE)</f>
        <v>Male</v>
      </c>
      <c r="R568" s="7">
        <f>VLOOKUP(A568,'New Data'!A:E,3,FALSE)</f>
        <v>39</v>
      </c>
      <c r="S568" s="7" t="str">
        <f>VLOOKUP(A568,'New Data'!A:E,4,FALSE)</f>
        <v>Pennsylvania</v>
      </c>
      <c r="T568" s="9">
        <f>VLOOKUP(A568,'New Data'!A:E,5,FALSE)</f>
        <v>45449</v>
      </c>
      <c r="U568" s="10">
        <f t="shared" si="4"/>
        <v>336.34225</v>
      </c>
      <c r="V568" s="11">
        <f t="shared" si="5"/>
        <v>0.003190131859</v>
      </c>
      <c r="W568" s="12">
        <f t="shared" si="6"/>
        <v>44.84563333</v>
      </c>
      <c r="X568" s="10">
        <f t="shared" si="7"/>
        <v>143.0634836</v>
      </c>
      <c r="Y568" s="11">
        <f t="shared" si="8"/>
        <v>0.1333333333</v>
      </c>
    </row>
    <row r="569">
      <c r="A569" s="7" t="str">
        <f t="shared" si="1"/>
        <v>MKCML3857A</v>
      </c>
      <c r="B569" s="2" t="s">
        <v>641</v>
      </c>
      <c r="C569" s="2" t="s">
        <v>642</v>
      </c>
      <c r="D569" s="7" t="str">
        <f t="shared" si="2"/>
        <v>320x50 </v>
      </c>
      <c r="E569" s="7">
        <f t="shared" si="3"/>
        <v>16000</v>
      </c>
      <c r="F569" s="2" t="s">
        <v>643</v>
      </c>
      <c r="G569" s="2" t="s">
        <v>36</v>
      </c>
      <c r="H569" s="8" t="s">
        <v>114</v>
      </c>
      <c r="I569" s="2" t="s">
        <v>71</v>
      </c>
      <c r="J569" s="2" t="s">
        <v>31</v>
      </c>
      <c r="K569" s="2">
        <v>14581.0</v>
      </c>
      <c r="L569" s="2">
        <v>45.0</v>
      </c>
      <c r="M569" s="2">
        <v>3821.0</v>
      </c>
      <c r="N569" s="2">
        <v>12741.0</v>
      </c>
      <c r="O569" s="2">
        <v>6.0</v>
      </c>
      <c r="P569" s="3">
        <v>5296.970091</v>
      </c>
      <c r="Q569" s="7" t="str">
        <f>VLOOKUP(A569,'New Data'!A:E,2,FALSE)</f>
        <v>Female</v>
      </c>
      <c r="R569" s="7">
        <f>VLOOKUP(A569,'New Data'!A:E,3,FALSE)</f>
        <v>28</v>
      </c>
      <c r="S569" s="7" t="str">
        <f>VLOOKUP(A569,'New Data'!A:E,4,FALSE)</f>
        <v>Washington</v>
      </c>
      <c r="T569" s="9">
        <f>VLOOKUP(A569,'New Data'!A:E,5,FALSE)</f>
        <v>45175</v>
      </c>
      <c r="U569" s="10">
        <f t="shared" si="4"/>
        <v>882.8283485</v>
      </c>
      <c r="V569" s="11">
        <f t="shared" si="5"/>
        <v>0.003086208079</v>
      </c>
      <c r="W569" s="12">
        <f t="shared" si="6"/>
        <v>117.7104465</v>
      </c>
      <c r="X569" s="10">
        <f t="shared" si="7"/>
        <v>363.2789309</v>
      </c>
      <c r="Y569" s="11">
        <f t="shared" si="8"/>
        <v>0.1333333333</v>
      </c>
    </row>
    <row r="570">
      <c r="A570" s="7" t="str">
        <f t="shared" si="1"/>
        <v>ZXMCR0435E</v>
      </c>
      <c r="B570" s="2" t="s">
        <v>632</v>
      </c>
      <c r="C570" s="2" t="s">
        <v>633</v>
      </c>
      <c r="D570" s="7" t="str">
        <f t="shared" si="2"/>
        <v>320x50 </v>
      </c>
      <c r="E570" s="7">
        <f t="shared" si="3"/>
        <v>16000</v>
      </c>
      <c r="F570" s="2" t="s">
        <v>634</v>
      </c>
      <c r="G570" s="2" t="s">
        <v>36</v>
      </c>
      <c r="H570" s="8" t="s">
        <v>97</v>
      </c>
      <c r="I570" s="2" t="s">
        <v>71</v>
      </c>
      <c r="J570" s="2" t="s">
        <v>31</v>
      </c>
      <c r="K570" s="2">
        <v>12451.0</v>
      </c>
      <c r="L570" s="2">
        <v>30.0</v>
      </c>
      <c r="M570" s="2">
        <v>2987.0</v>
      </c>
      <c r="N570" s="2">
        <v>11295.0</v>
      </c>
      <c r="O570" s="2">
        <v>4.0</v>
      </c>
      <c r="P570" s="3">
        <v>2127.323828</v>
      </c>
      <c r="Q570" s="7" t="str">
        <f>VLOOKUP(A570,'New Data'!A:E,2,FALSE)</f>
        <v>Male</v>
      </c>
      <c r="R570" s="7">
        <f>VLOOKUP(A570,'New Data'!A:E,3,FALSE)</f>
        <v>30</v>
      </c>
      <c r="S570" s="7" t="str">
        <f>VLOOKUP(A570,'New Data'!A:E,4,FALSE)</f>
        <v>Minnesota</v>
      </c>
      <c r="T570" s="9">
        <f>VLOOKUP(A570,'New Data'!A:E,5,FALSE)</f>
        <v>45067</v>
      </c>
      <c r="U570" s="10">
        <f t="shared" si="4"/>
        <v>531.830957</v>
      </c>
      <c r="V570" s="11">
        <f t="shared" si="5"/>
        <v>0.002409445024</v>
      </c>
      <c r="W570" s="12">
        <f t="shared" si="6"/>
        <v>70.91079427</v>
      </c>
      <c r="X570" s="10">
        <f t="shared" si="7"/>
        <v>170.8556604</v>
      </c>
      <c r="Y570" s="11">
        <f t="shared" si="8"/>
        <v>0.1333333333</v>
      </c>
    </row>
    <row r="571">
      <c r="A571" s="7" t="str">
        <f t="shared" si="1"/>
        <v>WVAIV4666J</v>
      </c>
      <c r="B571" s="2" t="s">
        <v>623</v>
      </c>
      <c r="C571" s="2" t="s">
        <v>624</v>
      </c>
      <c r="D571" s="7" t="str">
        <f t="shared" si="2"/>
        <v>300x250 </v>
      </c>
      <c r="E571" s="7">
        <f t="shared" si="3"/>
        <v>75000</v>
      </c>
      <c r="F571" s="2" t="s">
        <v>625</v>
      </c>
      <c r="G571" s="2" t="s">
        <v>36</v>
      </c>
      <c r="H571" s="8" t="s">
        <v>412</v>
      </c>
      <c r="I571" s="2" t="s">
        <v>30</v>
      </c>
      <c r="J571" s="2" t="s">
        <v>31</v>
      </c>
      <c r="K571" s="2">
        <v>11420.0</v>
      </c>
      <c r="L571" s="2">
        <v>67.0</v>
      </c>
      <c r="M571" s="2">
        <v>4647.0</v>
      </c>
      <c r="N571" s="2">
        <v>9909.0</v>
      </c>
      <c r="O571" s="2">
        <v>9.0</v>
      </c>
      <c r="P571" s="3">
        <v>3804.64417</v>
      </c>
      <c r="Q571" s="7" t="str">
        <f>VLOOKUP(A571,'New Data'!A:E,2,FALSE)</f>
        <v>Female</v>
      </c>
      <c r="R571" s="7">
        <f>VLOOKUP(A571,'New Data'!A:E,3,FALSE)</f>
        <v>50</v>
      </c>
      <c r="S571" s="7" t="str">
        <f>VLOOKUP(A571,'New Data'!A:E,4,FALSE)</f>
        <v>Idaho</v>
      </c>
      <c r="T571" s="9">
        <f>VLOOKUP(A571,'New Data'!A:E,5,FALSE)</f>
        <v>45135</v>
      </c>
      <c r="U571" s="10">
        <f t="shared" si="4"/>
        <v>422.7382411</v>
      </c>
      <c r="V571" s="11">
        <f t="shared" si="5"/>
        <v>0.005866900175</v>
      </c>
      <c r="W571" s="12">
        <f t="shared" si="6"/>
        <v>56.78573388</v>
      </c>
      <c r="X571" s="10">
        <f t="shared" si="7"/>
        <v>333.156232</v>
      </c>
      <c r="Y571" s="11">
        <f t="shared" si="8"/>
        <v>0.1343283582</v>
      </c>
    </row>
    <row r="572">
      <c r="A572" s="7" t="str">
        <f t="shared" si="1"/>
        <v>HLRXK0020W</v>
      </c>
      <c r="B572" s="2" t="s">
        <v>620</v>
      </c>
      <c r="C572" s="2" t="s">
        <v>621</v>
      </c>
      <c r="D572" s="7" t="str">
        <f t="shared" si="2"/>
        <v>320x50 </v>
      </c>
      <c r="E572" s="7">
        <f t="shared" si="3"/>
        <v>16000</v>
      </c>
      <c r="F572" s="2" t="s">
        <v>622</v>
      </c>
      <c r="G572" s="2" t="s">
        <v>66</v>
      </c>
      <c r="H572" s="8" t="s">
        <v>114</v>
      </c>
      <c r="I572" s="2" t="s">
        <v>48</v>
      </c>
      <c r="J572" s="2" t="s">
        <v>31</v>
      </c>
      <c r="K572" s="2">
        <v>43666.0</v>
      </c>
      <c r="L572" s="2">
        <v>133.0</v>
      </c>
      <c r="M572" s="2">
        <v>18513.0</v>
      </c>
      <c r="N572" s="2">
        <v>40506.0</v>
      </c>
      <c r="O572" s="2">
        <v>18.0</v>
      </c>
      <c r="P572" s="3">
        <v>1980.393834</v>
      </c>
      <c r="Q572" s="7" t="str">
        <f>VLOOKUP(A572,'New Data'!A:E,2,FALSE)</f>
        <v>Male</v>
      </c>
      <c r="R572" s="7">
        <f>VLOOKUP(A572,'New Data'!A:E,3,FALSE)</f>
        <v>60</v>
      </c>
      <c r="S572" s="7" t="str">
        <f>VLOOKUP(A572,'New Data'!A:E,4,FALSE)</f>
        <v>Mississippi</v>
      </c>
      <c r="T572" s="9">
        <f>VLOOKUP(A572,'New Data'!A:E,5,FALSE)</f>
        <v>44959</v>
      </c>
      <c r="U572" s="10">
        <f t="shared" si="4"/>
        <v>110.0218797</v>
      </c>
      <c r="V572" s="11">
        <f t="shared" si="5"/>
        <v>0.003045848028</v>
      </c>
      <c r="W572" s="12">
        <f t="shared" si="6"/>
        <v>14.8901792</v>
      </c>
      <c r="X572" s="10">
        <f t="shared" si="7"/>
        <v>45.35322297</v>
      </c>
      <c r="Y572" s="11">
        <f t="shared" si="8"/>
        <v>0.1353383459</v>
      </c>
    </row>
    <row r="573">
      <c r="A573" s="7" t="str">
        <f t="shared" si="1"/>
        <v>JNBOH4462V</v>
      </c>
      <c r="B573" s="2" t="s">
        <v>618</v>
      </c>
      <c r="C573" s="2" t="s">
        <v>619</v>
      </c>
      <c r="D573" s="7" t="str">
        <f t="shared" si="2"/>
        <v>320x50 </v>
      </c>
      <c r="E573" s="7">
        <f t="shared" si="3"/>
        <v>16000</v>
      </c>
      <c r="F573" s="2" t="s">
        <v>237</v>
      </c>
      <c r="G573" s="2" t="s">
        <v>36</v>
      </c>
      <c r="H573" s="8" t="s">
        <v>151</v>
      </c>
      <c r="I573" s="2" t="s">
        <v>48</v>
      </c>
      <c r="J573" s="2" t="s">
        <v>31</v>
      </c>
      <c r="K573" s="2">
        <v>115544.0</v>
      </c>
      <c r="L573" s="2">
        <v>412.0</v>
      </c>
      <c r="M573" s="2">
        <v>79182.0</v>
      </c>
      <c r="N573" s="2">
        <v>109463.0</v>
      </c>
      <c r="O573" s="2">
        <v>56.0</v>
      </c>
      <c r="P573" s="3">
        <v>6721.094453</v>
      </c>
      <c r="Q573" s="7" t="str">
        <f>VLOOKUP(A573,'New Data'!A:E,2,FALSE)</f>
        <v>Female</v>
      </c>
      <c r="R573" s="7">
        <f>VLOOKUP(A573,'New Data'!A:E,3,FALSE)</f>
        <v>24</v>
      </c>
      <c r="S573" s="7" t="str">
        <f>VLOOKUP(A573,'New Data'!A:E,4,FALSE)</f>
        <v>New York</v>
      </c>
      <c r="T573" s="9">
        <f>VLOOKUP(A573,'New Data'!A:E,5,FALSE)</f>
        <v>45352</v>
      </c>
      <c r="U573" s="10">
        <f t="shared" si="4"/>
        <v>120.0195438</v>
      </c>
      <c r="V573" s="11">
        <f t="shared" si="5"/>
        <v>0.00356574119</v>
      </c>
      <c r="W573" s="12">
        <f t="shared" si="6"/>
        <v>16.31333605</v>
      </c>
      <c r="X573" s="10">
        <f t="shared" si="7"/>
        <v>58.1691343</v>
      </c>
      <c r="Y573" s="11">
        <f t="shared" si="8"/>
        <v>0.1359223301</v>
      </c>
    </row>
    <row r="574">
      <c r="A574" s="7" t="str">
        <f t="shared" si="1"/>
        <v>KSREK1687R</v>
      </c>
      <c r="B574" s="2" t="s">
        <v>607</v>
      </c>
      <c r="C574" s="2" t="s">
        <v>608</v>
      </c>
      <c r="D574" s="7" t="str">
        <f t="shared" si="2"/>
        <v>320x50 </v>
      </c>
      <c r="E574" s="7">
        <f t="shared" si="3"/>
        <v>16000</v>
      </c>
      <c r="F574" s="2" t="s">
        <v>609</v>
      </c>
      <c r="G574" s="2" t="s">
        <v>66</v>
      </c>
      <c r="H574" s="8" t="s">
        <v>572</v>
      </c>
      <c r="I574" s="2" t="s">
        <v>30</v>
      </c>
      <c r="J574" s="2" t="s">
        <v>31</v>
      </c>
      <c r="K574" s="2">
        <v>9261.0</v>
      </c>
      <c r="L574" s="2">
        <v>66.0</v>
      </c>
      <c r="M574" s="2">
        <v>3852.0</v>
      </c>
      <c r="N574" s="2">
        <v>8526.0</v>
      </c>
      <c r="O574" s="2">
        <v>9.0</v>
      </c>
      <c r="P574" s="3">
        <v>6511.029576</v>
      </c>
      <c r="Q574" s="7" t="str">
        <f>VLOOKUP(A574,'New Data'!A:E,2,FALSE)</f>
        <v>Female</v>
      </c>
      <c r="R574" s="7">
        <f>VLOOKUP(A574,'New Data'!A:E,3,FALSE)</f>
        <v>59</v>
      </c>
      <c r="S574" s="7" t="str">
        <f>VLOOKUP(A574,'New Data'!A:E,4,FALSE)</f>
        <v>Massachusetts</v>
      </c>
      <c r="T574" s="9">
        <f>VLOOKUP(A574,'New Data'!A:E,5,FALSE)</f>
        <v>45229</v>
      </c>
      <c r="U574" s="10">
        <f t="shared" si="4"/>
        <v>723.4477307</v>
      </c>
      <c r="V574" s="11">
        <f t="shared" si="5"/>
        <v>0.007126660188</v>
      </c>
      <c r="W574" s="12">
        <f t="shared" si="6"/>
        <v>98.65196327</v>
      </c>
      <c r="X574" s="10">
        <f t="shared" si="7"/>
        <v>703.0590191</v>
      </c>
      <c r="Y574" s="11">
        <f t="shared" si="8"/>
        <v>0.1363636364</v>
      </c>
    </row>
    <row r="575">
      <c r="A575" s="7" t="str">
        <f t="shared" si="1"/>
        <v>GQTYF6449M</v>
      </c>
      <c r="B575" s="2" t="s">
        <v>614</v>
      </c>
      <c r="C575" s="2" t="s">
        <v>615</v>
      </c>
      <c r="D575" s="7" t="str">
        <f t="shared" si="2"/>
        <v>300x50 </v>
      </c>
      <c r="E575" s="7">
        <f t="shared" si="3"/>
        <v>15000</v>
      </c>
      <c r="F575" s="2" t="s">
        <v>616</v>
      </c>
      <c r="G575" s="2" t="s">
        <v>36</v>
      </c>
      <c r="H575" s="8" t="s">
        <v>617</v>
      </c>
      <c r="I575" s="2" t="s">
        <v>62</v>
      </c>
      <c r="J575" s="2" t="s">
        <v>31</v>
      </c>
      <c r="K575" s="2">
        <v>10565.0</v>
      </c>
      <c r="L575" s="2">
        <v>66.0</v>
      </c>
      <c r="M575" s="2">
        <v>6248.0</v>
      </c>
      <c r="N575" s="2">
        <v>10141.0</v>
      </c>
      <c r="O575" s="2">
        <v>9.0</v>
      </c>
      <c r="P575" s="3">
        <v>6236.113094</v>
      </c>
      <c r="Q575" s="7" t="str">
        <f>VLOOKUP(A575,'New Data'!A:E,2,FALSE)</f>
        <v>Female</v>
      </c>
      <c r="R575" s="7">
        <f>VLOOKUP(A575,'New Data'!A:E,3,FALSE)</f>
        <v>50</v>
      </c>
      <c r="S575" s="7" t="str">
        <f>VLOOKUP(A575,'New Data'!A:E,4,FALSE)</f>
        <v>Wisconsin</v>
      </c>
      <c r="T575" s="9">
        <f>VLOOKUP(A575,'New Data'!A:E,5,FALSE)</f>
        <v>45050</v>
      </c>
      <c r="U575" s="10">
        <f t="shared" si="4"/>
        <v>692.9014549</v>
      </c>
      <c r="V575" s="11">
        <f t="shared" si="5"/>
        <v>0.00624704212</v>
      </c>
      <c r="W575" s="12">
        <f t="shared" si="6"/>
        <v>94.48656203</v>
      </c>
      <c r="X575" s="10">
        <f t="shared" si="7"/>
        <v>590.2615328</v>
      </c>
      <c r="Y575" s="11">
        <f t="shared" si="8"/>
        <v>0.1363636364</v>
      </c>
    </row>
    <row r="576">
      <c r="A576" s="7" t="str">
        <f t="shared" si="1"/>
        <v>TSUJX7553E</v>
      </c>
      <c r="B576" s="2" t="s">
        <v>601</v>
      </c>
      <c r="C576" s="2" t="s">
        <v>602</v>
      </c>
      <c r="D576" s="7" t="str">
        <f t="shared" si="2"/>
        <v>300x250 </v>
      </c>
      <c r="E576" s="7">
        <f t="shared" si="3"/>
        <v>75000</v>
      </c>
      <c r="F576" s="2" t="s">
        <v>603</v>
      </c>
      <c r="G576" s="2" t="s">
        <v>28</v>
      </c>
      <c r="H576" s="8" t="s">
        <v>263</v>
      </c>
      <c r="I576" s="2" t="s">
        <v>89</v>
      </c>
      <c r="J576" s="2" t="s">
        <v>53</v>
      </c>
      <c r="K576" s="2">
        <v>25889.0</v>
      </c>
      <c r="L576" s="2">
        <v>110.0</v>
      </c>
      <c r="M576" s="2">
        <v>18382.0</v>
      </c>
      <c r="N576" s="2">
        <v>23328.0</v>
      </c>
      <c r="O576" s="2">
        <v>15.0</v>
      </c>
      <c r="P576" s="3">
        <v>4977.784794</v>
      </c>
      <c r="Q576" s="7" t="str">
        <f>VLOOKUP(A576,'New Data'!A:E,2,FALSE)</f>
        <v>Female</v>
      </c>
      <c r="R576" s="7">
        <f>VLOOKUP(A576,'New Data'!A:E,3,FALSE)</f>
        <v>59</v>
      </c>
      <c r="S576" s="7" t="str">
        <f>VLOOKUP(A576,'New Data'!A:E,4,FALSE)</f>
        <v>Alaska</v>
      </c>
      <c r="T576" s="9">
        <f>VLOOKUP(A576,'New Data'!A:E,5,FALSE)</f>
        <v>45353</v>
      </c>
      <c r="U576" s="10">
        <f t="shared" si="4"/>
        <v>331.8523196</v>
      </c>
      <c r="V576" s="11">
        <f t="shared" si="5"/>
        <v>0.004248908803</v>
      </c>
      <c r="W576" s="12">
        <f t="shared" si="6"/>
        <v>45.25258904</v>
      </c>
      <c r="X576" s="10">
        <f t="shared" si="7"/>
        <v>192.2741239</v>
      </c>
      <c r="Y576" s="11">
        <f t="shared" si="8"/>
        <v>0.1363636364</v>
      </c>
    </row>
    <row r="577">
      <c r="A577" s="7" t="str">
        <f t="shared" si="1"/>
        <v>ALJEC5836N</v>
      </c>
      <c r="B577" s="2" t="s">
        <v>604</v>
      </c>
      <c r="C577" s="2" t="s">
        <v>605</v>
      </c>
      <c r="D577" s="7" t="str">
        <f t="shared" si="2"/>
        <v>300x250 </v>
      </c>
      <c r="E577" s="7">
        <f t="shared" si="3"/>
        <v>75000</v>
      </c>
      <c r="F577" s="2" t="s">
        <v>606</v>
      </c>
      <c r="G577" s="2" t="s">
        <v>36</v>
      </c>
      <c r="H577" s="8" t="s">
        <v>398</v>
      </c>
      <c r="I577" s="2" t="s">
        <v>30</v>
      </c>
      <c r="J577" s="2" t="s">
        <v>43</v>
      </c>
      <c r="K577" s="2">
        <v>21599.0</v>
      </c>
      <c r="L577" s="2">
        <v>66.0</v>
      </c>
      <c r="M577" s="2">
        <v>13600.0</v>
      </c>
      <c r="N577" s="2">
        <v>20256.0</v>
      </c>
      <c r="O577" s="2">
        <v>9.0</v>
      </c>
      <c r="P577" s="3">
        <v>5551.387415</v>
      </c>
      <c r="Q577" s="7" t="str">
        <f>VLOOKUP(A577,'New Data'!A:E,2,FALSE)</f>
        <v>Male</v>
      </c>
      <c r="R577" s="7">
        <f>VLOOKUP(A577,'New Data'!A:E,3,FALSE)</f>
        <v>32</v>
      </c>
      <c r="S577" s="7" t="str">
        <f>VLOOKUP(A577,'New Data'!A:E,4,FALSE)</f>
        <v>Massachusetts</v>
      </c>
      <c r="T577" s="9">
        <f>VLOOKUP(A577,'New Data'!A:E,5,FALSE)</f>
        <v>45468</v>
      </c>
      <c r="U577" s="10">
        <f t="shared" si="4"/>
        <v>616.8208239</v>
      </c>
      <c r="V577" s="11">
        <f t="shared" si="5"/>
        <v>0.003055697023</v>
      </c>
      <c r="W577" s="12">
        <f t="shared" si="6"/>
        <v>84.11193053</v>
      </c>
      <c r="X577" s="10">
        <f t="shared" si="7"/>
        <v>257.0205757</v>
      </c>
      <c r="Y577" s="11">
        <f t="shared" si="8"/>
        <v>0.1363636364</v>
      </c>
    </row>
    <row r="578">
      <c r="A578" s="7" t="str">
        <f t="shared" si="1"/>
        <v>BLMUX0265H</v>
      </c>
      <c r="B578" s="2" t="s">
        <v>610</v>
      </c>
      <c r="C578" s="2" t="s">
        <v>611</v>
      </c>
      <c r="D578" s="7" t="str">
        <f t="shared" si="2"/>
        <v>300x250 </v>
      </c>
      <c r="E578" s="7">
        <f t="shared" si="3"/>
        <v>75000</v>
      </c>
      <c r="F578" s="2" t="s">
        <v>612</v>
      </c>
      <c r="G578" s="2" t="s">
        <v>41</v>
      </c>
      <c r="H578" s="8" t="s">
        <v>613</v>
      </c>
      <c r="I578" s="2" t="s">
        <v>30</v>
      </c>
      <c r="J578" s="2" t="s">
        <v>31</v>
      </c>
      <c r="K578" s="2">
        <v>8730.0</v>
      </c>
      <c r="L578" s="2">
        <v>22.0</v>
      </c>
      <c r="M578" s="2">
        <v>3725.0</v>
      </c>
      <c r="N578" s="2">
        <v>7413.0</v>
      </c>
      <c r="O578" s="2">
        <v>3.0</v>
      </c>
      <c r="P578" s="3">
        <v>3268.007134</v>
      </c>
      <c r="Q578" s="7" t="str">
        <f>VLOOKUP(A578,'New Data'!A:E,2,FALSE)</f>
        <v>Male</v>
      </c>
      <c r="R578" s="7">
        <f>VLOOKUP(A578,'New Data'!A:E,3,FALSE)</f>
        <v>29</v>
      </c>
      <c r="S578" s="7" t="str">
        <f>VLOOKUP(A578,'New Data'!A:E,4,FALSE)</f>
        <v>Utah</v>
      </c>
      <c r="T578" s="9">
        <f>VLOOKUP(A578,'New Data'!A:E,5,FALSE)</f>
        <v>45352</v>
      </c>
      <c r="U578" s="10">
        <f t="shared" si="4"/>
        <v>1089.335711</v>
      </c>
      <c r="V578" s="11">
        <f t="shared" si="5"/>
        <v>0.002520045819</v>
      </c>
      <c r="W578" s="12">
        <f t="shared" si="6"/>
        <v>148.5457788</v>
      </c>
      <c r="X578" s="10">
        <f t="shared" si="7"/>
        <v>374.3421688</v>
      </c>
      <c r="Y578" s="11">
        <f t="shared" si="8"/>
        <v>0.1363636364</v>
      </c>
    </row>
    <row r="579">
      <c r="A579" s="7" t="str">
        <f t="shared" si="1"/>
        <v>FEICG0482L</v>
      </c>
      <c r="B579" s="2" t="s">
        <v>599</v>
      </c>
      <c r="C579" s="2" t="s">
        <v>600</v>
      </c>
      <c r="D579" s="7" t="str">
        <f t="shared" si="2"/>
        <v>320x50 </v>
      </c>
      <c r="E579" s="7">
        <f t="shared" si="3"/>
        <v>16000</v>
      </c>
      <c r="F579" s="2" t="s">
        <v>575</v>
      </c>
      <c r="G579" s="2" t="s">
        <v>36</v>
      </c>
      <c r="H579" s="8" t="s">
        <v>29</v>
      </c>
      <c r="I579" s="2" t="s">
        <v>30</v>
      </c>
      <c r="J579" s="2" t="s">
        <v>31</v>
      </c>
      <c r="K579" s="2">
        <v>221720.0</v>
      </c>
      <c r="L579" s="2">
        <v>499.0</v>
      </c>
      <c r="M579" s="2">
        <v>35178.0</v>
      </c>
      <c r="N579" s="2">
        <v>196583.0</v>
      </c>
      <c r="O579" s="2">
        <v>69.0</v>
      </c>
      <c r="P579" s="3">
        <v>7890.221963</v>
      </c>
      <c r="Q579" s="7" t="str">
        <f>VLOOKUP(A579,'New Data'!A:E,2,FALSE)</f>
        <v>Male</v>
      </c>
      <c r="R579" s="7">
        <f>VLOOKUP(A579,'New Data'!A:E,3,FALSE)</f>
        <v>41</v>
      </c>
      <c r="S579" s="7" t="str">
        <f>VLOOKUP(A579,'New Data'!A:E,4,FALSE)</f>
        <v>Missouri</v>
      </c>
      <c r="T579" s="9">
        <f>VLOOKUP(A579,'New Data'!A:E,5,FALSE)</f>
        <v>45385</v>
      </c>
      <c r="U579" s="10">
        <f t="shared" si="4"/>
        <v>114.3510429</v>
      </c>
      <c r="V579" s="11">
        <f t="shared" si="5"/>
        <v>0.002250586325</v>
      </c>
      <c r="W579" s="12">
        <f t="shared" si="6"/>
        <v>15.81206806</v>
      </c>
      <c r="X579" s="10">
        <f t="shared" si="7"/>
        <v>35.58642415</v>
      </c>
      <c r="Y579" s="11">
        <f t="shared" si="8"/>
        <v>0.1382765531</v>
      </c>
    </row>
    <row r="580">
      <c r="A580" s="7" t="str">
        <f t="shared" si="1"/>
        <v>VDIFM5959E</v>
      </c>
      <c r="B580" s="2" t="s">
        <v>596</v>
      </c>
      <c r="C580" s="2" t="s">
        <v>597</v>
      </c>
      <c r="D580" s="7" t="str">
        <f t="shared" si="2"/>
        <v>320x50 </v>
      </c>
      <c r="E580" s="7">
        <f t="shared" si="3"/>
        <v>16000</v>
      </c>
      <c r="F580" s="2" t="s">
        <v>598</v>
      </c>
      <c r="G580" s="2" t="s">
        <v>66</v>
      </c>
      <c r="H580" s="8" t="s">
        <v>130</v>
      </c>
      <c r="I580" s="2" t="s">
        <v>62</v>
      </c>
      <c r="J580" s="2" t="s">
        <v>31</v>
      </c>
      <c r="K580" s="2">
        <v>12214.0</v>
      </c>
      <c r="L580" s="2">
        <v>50.0</v>
      </c>
      <c r="M580" s="2">
        <v>5376.0</v>
      </c>
      <c r="N580" s="2">
        <v>11490.0</v>
      </c>
      <c r="O580" s="2">
        <v>7.0</v>
      </c>
      <c r="P580" s="3">
        <v>5616.309402</v>
      </c>
      <c r="Q580" s="7" t="str">
        <f>VLOOKUP(A580,'New Data'!A:E,2,FALSE)</f>
        <v>Male</v>
      </c>
      <c r="R580" s="7">
        <f>VLOOKUP(A580,'New Data'!A:E,3,FALSE)</f>
        <v>30</v>
      </c>
      <c r="S580" s="7" t="str">
        <f>VLOOKUP(A580,'New Data'!A:E,4,FALSE)</f>
        <v>Massachusetts</v>
      </c>
      <c r="T580" s="9">
        <f>VLOOKUP(A580,'New Data'!A:E,5,FALSE)</f>
        <v>45007</v>
      </c>
      <c r="U580" s="10">
        <f t="shared" si="4"/>
        <v>802.3299146</v>
      </c>
      <c r="V580" s="11">
        <f t="shared" si="5"/>
        <v>0.00409366301</v>
      </c>
      <c r="W580" s="12">
        <f t="shared" si="6"/>
        <v>112.326188</v>
      </c>
      <c r="X580" s="10">
        <f t="shared" si="7"/>
        <v>459.825561</v>
      </c>
      <c r="Y580" s="11">
        <f t="shared" si="8"/>
        <v>0.14</v>
      </c>
    </row>
    <row r="581">
      <c r="A581" s="7" t="str">
        <f t="shared" si="1"/>
        <v>DYYCQ3365N</v>
      </c>
      <c r="B581" s="2" t="s">
        <v>593</v>
      </c>
      <c r="C581" s="2" t="s">
        <v>594</v>
      </c>
      <c r="D581" s="7" t="str">
        <f t="shared" si="2"/>
        <v>320x50 </v>
      </c>
      <c r="E581" s="7">
        <f t="shared" si="3"/>
        <v>16000</v>
      </c>
      <c r="F581" s="2" t="s">
        <v>595</v>
      </c>
      <c r="G581" s="2" t="s">
        <v>28</v>
      </c>
      <c r="H581" s="8" t="s">
        <v>97</v>
      </c>
      <c r="I581" s="2" t="s">
        <v>30</v>
      </c>
      <c r="J581" s="2" t="s">
        <v>31</v>
      </c>
      <c r="K581" s="2">
        <v>29107.0</v>
      </c>
      <c r="L581" s="2">
        <v>64.0</v>
      </c>
      <c r="M581" s="2">
        <v>4047.0</v>
      </c>
      <c r="N581" s="2">
        <v>27357.0</v>
      </c>
      <c r="O581" s="2">
        <v>9.0</v>
      </c>
      <c r="P581" s="3">
        <v>3339.454322</v>
      </c>
      <c r="Q581" s="7" t="str">
        <f>VLOOKUP(A581,'New Data'!A:E,2,FALSE)</f>
        <v>Male</v>
      </c>
      <c r="R581" s="7">
        <f>VLOOKUP(A581,'New Data'!A:E,3,FALSE)</f>
        <v>62</v>
      </c>
      <c r="S581" s="7" t="str">
        <f>VLOOKUP(A581,'New Data'!A:E,4,FALSE)</f>
        <v>South Carolina</v>
      </c>
      <c r="T581" s="9">
        <f>VLOOKUP(A581,'New Data'!A:E,5,FALSE)</f>
        <v>44948</v>
      </c>
      <c r="U581" s="10">
        <f t="shared" si="4"/>
        <v>371.0504802</v>
      </c>
      <c r="V581" s="11">
        <f t="shared" si="5"/>
        <v>0.002198783798</v>
      </c>
      <c r="W581" s="12">
        <f t="shared" si="6"/>
        <v>52.17897378</v>
      </c>
      <c r="X581" s="10">
        <f t="shared" si="7"/>
        <v>114.7302821</v>
      </c>
      <c r="Y581" s="11">
        <f t="shared" si="8"/>
        <v>0.140625</v>
      </c>
    </row>
    <row r="582">
      <c r="A582" s="7" t="str">
        <f t="shared" si="1"/>
        <v>MNKEV7271L</v>
      </c>
      <c r="B582" s="2" t="s">
        <v>590</v>
      </c>
      <c r="C582" s="2" t="s">
        <v>591</v>
      </c>
      <c r="D582" s="7" t="str">
        <f t="shared" si="2"/>
        <v>300x250 </v>
      </c>
      <c r="E582" s="7">
        <f t="shared" si="3"/>
        <v>75000</v>
      </c>
      <c r="F582" s="2" t="s">
        <v>592</v>
      </c>
      <c r="G582" s="2" t="s">
        <v>36</v>
      </c>
      <c r="H582" s="8" t="s">
        <v>344</v>
      </c>
      <c r="I582" s="2" t="s">
        <v>135</v>
      </c>
      <c r="J582" s="2" t="s">
        <v>31</v>
      </c>
      <c r="K582" s="2">
        <v>58477.0</v>
      </c>
      <c r="L582" s="2">
        <v>135.0</v>
      </c>
      <c r="M582" s="2">
        <v>43554.0</v>
      </c>
      <c r="N582" s="2">
        <v>56558.0</v>
      </c>
      <c r="O582" s="2">
        <v>19.0</v>
      </c>
      <c r="P582" s="3">
        <v>5247.623883</v>
      </c>
      <c r="Q582" s="7" t="str">
        <f>VLOOKUP(A582,'New Data'!A:E,2,FALSE)</f>
        <v>Male</v>
      </c>
      <c r="R582" s="7">
        <f>VLOOKUP(A582,'New Data'!A:E,3,FALSE)</f>
        <v>18</v>
      </c>
      <c r="S582" s="7" t="str">
        <f>VLOOKUP(A582,'New Data'!A:E,4,FALSE)</f>
        <v>Delaware</v>
      </c>
      <c r="T582" s="9">
        <f>VLOOKUP(A582,'New Data'!A:E,5,FALSE)</f>
        <v>45463</v>
      </c>
      <c r="U582" s="10">
        <f t="shared" si="4"/>
        <v>276.1907307</v>
      </c>
      <c r="V582" s="11">
        <f t="shared" si="5"/>
        <v>0.002308599962</v>
      </c>
      <c r="W582" s="12">
        <f t="shared" si="6"/>
        <v>38.87128802</v>
      </c>
      <c r="X582" s="10">
        <f t="shared" si="7"/>
        <v>89.73825407</v>
      </c>
      <c r="Y582" s="11">
        <f t="shared" si="8"/>
        <v>0.1407407407</v>
      </c>
    </row>
    <row r="583">
      <c r="A583" s="7" t="str">
        <f t="shared" si="1"/>
        <v>RESTH6166P</v>
      </c>
      <c r="B583" s="2" t="s">
        <v>587</v>
      </c>
      <c r="C583" s="2" t="s">
        <v>588</v>
      </c>
      <c r="D583" s="7" t="str">
        <f t="shared" si="2"/>
        <v>300x250 </v>
      </c>
      <c r="E583" s="7">
        <f t="shared" si="3"/>
        <v>75000</v>
      </c>
      <c r="F583" s="2" t="s">
        <v>589</v>
      </c>
      <c r="G583" s="2" t="s">
        <v>28</v>
      </c>
      <c r="H583" s="8" t="s">
        <v>387</v>
      </c>
      <c r="I583" s="2" t="s">
        <v>30</v>
      </c>
      <c r="J583" s="2" t="s">
        <v>43</v>
      </c>
      <c r="K583" s="2">
        <v>29834.0</v>
      </c>
      <c r="L583" s="2">
        <v>99.0</v>
      </c>
      <c r="M583" s="2">
        <v>14599.0</v>
      </c>
      <c r="N583" s="2">
        <v>24656.0</v>
      </c>
      <c r="O583" s="2">
        <v>14.0</v>
      </c>
      <c r="P583" s="3">
        <v>6032.837114</v>
      </c>
      <c r="Q583" s="7" t="str">
        <f>VLOOKUP(A583,'New Data'!A:E,2,FALSE)</f>
        <v>Male</v>
      </c>
      <c r="R583" s="7">
        <f>VLOOKUP(A583,'New Data'!A:E,3,FALSE)</f>
        <v>49</v>
      </c>
      <c r="S583" s="7" t="str">
        <f>VLOOKUP(A583,'New Data'!A:E,4,FALSE)</f>
        <v>South Dakota</v>
      </c>
      <c r="T583" s="9">
        <f>VLOOKUP(A583,'New Data'!A:E,5,FALSE)</f>
        <v>45156</v>
      </c>
      <c r="U583" s="10">
        <f t="shared" si="4"/>
        <v>430.9169367</v>
      </c>
      <c r="V583" s="11">
        <f t="shared" si="5"/>
        <v>0.003318361601</v>
      </c>
      <c r="W583" s="12">
        <f t="shared" si="6"/>
        <v>60.93774863</v>
      </c>
      <c r="X583" s="10">
        <f t="shared" si="7"/>
        <v>202.2134851</v>
      </c>
      <c r="Y583" s="11">
        <f t="shared" si="8"/>
        <v>0.1414141414</v>
      </c>
    </row>
    <row r="584">
      <c r="A584" s="7" t="str">
        <f t="shared" si="1"/>
        <v>ZAPRT1202P</v>
      </c>
      <c r="B584" s="2" t="s">
        <v>584</v>
      </c>
      <c r="C584" s="2" t="s">
        <v>585</v>
      </c>
      <c r="D584" s="7" t="str">
        <f t="shared" si="2"/>
        <v>300x250 </v>
      </c>
      <c r="E584" s="7">
        <f t="shared" si="3"/>
        <v>75000</v>
      </c>
      <c r="F584" s="2" t="s">
        <v>586</v>
      </c>
      <c r="G584" s="2" t="s">
        <v>66</v>
      </c>
      <c r="H584" s="8" t="s">
        <v>387</v>
      </c>
      <c r="I584" s="2" t="s">
        <v>30</v>
      </c>
      <c r="J584" s="2" t="s">
        <v>53</v>
      </c>
      <c r="K584" s="2">
        <v>60412.0</v>
      </c>
      <c r="L584" s="2">
        <v>169.0</v>
      </c>
      <c r="M584" s="2">
        <v>33457.0</v>
      </c>
      <c r="N584" s="2">
        <v>52172.0</v>
      </c>
      <c r="O584" s="2">
        <v>24.0</v>
      </c>
      <c r="P584" s="3">
        <v>1679.572708</v>
      </c>
      <c r="Q584" s="7" t="str">
        <f>VLOOKUP(A584,'New Data'!A:E,2,FALSE)</f>
        <v>Male</v>
      </c>
      <c r="R584" s="7">
        <f>VLOOKUP(A584,'New Data'!A:E,3,FALSE)</f>
        <v>38</v>
      </c>
      <c r="S584" s="7" t="str">
        <f>VLOOKUP(A584,'New Data'!A:E,4,FALSE)</f>
        <v>Wyoming</v>
      </c>
      <c r="T584" s="9">
        <f>VLOOKUP(A584,'New Data'!A:E,5,FALSE)</f>
        <v>45396</v>
      </c>
      <c r="U584" s="10">
        <f t="shared" si="4"/>
        <v>69.98219617</v>
      </c>
      <c r="V584" s="11">
        <f t="shared" si="5"/>
        <v>0.002797457459</v>
      </c>
      <c r="W584" s="12">
        <f t="shared" si="6"/>
        <v>9.938300047</v>
      </c>
      <c r="X584" s="10">
        <f t="shared" si="7"/>
        <v>27.8019716</v>
      </c>
      <c r="Y584" s="11">
        <f t="shared" si="8"/>
        <v>0.1420118343</v>
      </c>
    </row>
    <row r="585">
      <c r="A585" s="7" t="str">
        <f t="shared" si="1"/>
        <v>BBJPF6212Z</v>
      </c>
      <c r="B585" s="2" t="s">
        <v>580</v>
      </c>
      <c r="C585" s="2" t="s">
        <v>581</v>
      </c>
      <c r="D585" s="7" t="str">
        <f t="shared" si="2"/>
        <v>320x50 </v>
      </c>
      <c r="E585" s="7">
        <f t="shared" si="3"/>
        <v>16000</v>
      </c>
      <c r="F585" s="2" t="s">
        <v>582</v>
      </c>
      <c r="G585" s="2" t="s">
        <v>36</v>
      </c>
      <c r="H585" s="8" t="s">
        <v>583</v>
      </c>
      <c r="I585" s="2" t="s">
        <v>71</v>
      </c>
      <c r="J585" s="2" t="s">
        <v>31</v>
      </c>
      <c r="K585" s="2">
        <v>9040.0</v>
      </c>
      <c r="L585" s="2">
        <v>21.0</v>
      </c>
      <c r="M585" s="2">
        <v>3585.0</v>
      </c>
      <c r="N585" s="2">
        <v>8450.0</v>
      </c>
      <c r="O585" s="2">
        <v>3.0</v>
      </c>
      <c r="P585" s="3">
        <v>1473.192464</v>
      </c>
      <c r="Q585" s="7" t="str">
        <f>VLOOKUP(A585,'New Data'!A:E,2,FALSE)</f>
        <v>Male</v>
      </c>
      <c r="R585" s="7">
        <f>VLOOKUP(A585,'New Data'!A:E,3,FALSE)</f>
        <v>44</v>
      </c>
      <c r="S585" s="7" t="str">
        <f>VLOOKUP(A585,'New Data'!A:E,4,FALSE)</f>
        <v>North Dakota</v>
      </c>
      <c r="T585" s="9">
        <f>VLOOKUP(A585,'New Data'!A:E,5,FALSE)</f>
        <v>45484</v>
      </c>
      <c r="U585" s="10">
        <f t="shared" si="4"/>
        <v>491.0641547</v>
      </c>
      <c r="V585" s="11">
        <f t="shared" si="5"/>
        <v>0.00232300885</v>
      </c>
      <c r="W585" s="12">
        <f t="shared" si="6"/>
        <v>70.1520221</v>
      </c>
      <c r="X585" s="10">
        <f t="shared" si="7"/>
        <v>162.9637681</v>
      </c>
      <c r="Y585" s="11">
        <f t="shared" si="8"/>
        <v>0.1428571429</v>
      </c>
    </row>
    <row r="586">
      <c r="A586" s="7" t="str">
        <f t="shared" si="1"/>
        <v>HVIPF9164I</v>
      </c>
      <c r="B586" s="2" t="s">
        <v>576</v>
      </c>
      <c r="C586" s="2" t="s">
        <v>577</v>
      </c>
      <c r="D586" s="7" t="str">
        <f t="shared" si="2"/>
        <v>320x50 </v>
      </c>
      <c r="E586" s="7">
        <f t="shared" si="3"/>
        <v>16000</v>
      </c>
      <c r="F586" s="2" t="s">
        <v>578</v>
      </c>
      <c r="G586" s="2" t="s">
        <v>41</v>
      </c>
      <c r="H586" s="8" t="s">
        <v>579</v>
      </c>
      <c r="I586" s="2" t="s">
        <v>62</v>
      </c>
      <c r="J586" s="2" t="s">
        <v>31</v>
      </c>
      <c r="K586" s="2">
        <v>28553.0</v>
      </c>
      <c r="L586" s="2">
        <v>90.0</v>
      </c>
      <c r="M586" s="2">
        <v>11390.0</v>
      </c>
      <c r="N586" s="2">
        <v>23355.0</v>
      </c>
      <c r="O586" s="2">
        <v>13.0</v>
      </c>
      <c r="P586" s="3">
        <v>5573.112396</v>
      </c>
      <c r="Q586" s="7" t="str">
        <f>VLOOKUP(A586,'New Data'!A:E,2,FALSE)</f>
        <v>Male</v>
      </c>
      <c r="R586" s="7">
        <f>VLOOKUP(A586,'New Data'!A:E,3,FALSE)</f>
        <v>63</v>
      </c>
      <c r="S586" s="7" t="str">
        <f>VLOOKUP(A586,'New Data'!A:E,4,FALSE)</f>
        <v>Ohio</v>
      </c>
      <c r="T586" s="9">
        <f>VLOOKUP(A586,'New Data'!A:E,5,FALSE)</f>
        <v>45506</v>
      </c>
      <c r="U586" s="10">
        <f t="shared" si="4"/>
        <v>428.7009535</v>
      </c>
      <c r="V586" s="11">
        <f t="shared" si="5"/>
        <v>0.003152033061</v>
      </c>
      <c r="W586" s="12">
        <f t="shared" si="6"/>
        <v>61.92347107</v>
      </c>
      <c r="X586" s="10">
        <f t="shared" si="7"/>
        <v>195.1848281</v>
      </c>
      <c r="Y586" s="11">
        <f t="shared" si="8"/>
        <v>0.1444444444</v>
      </c>
    </row>
    <row r="587">
      <c r="A587" s="7" t="str">
        <f t="shared" si="1"/>
        <v>FEICG0482L</v>
      </c>
      <c r="B587" s="2" t="s">
        <v>573</v>
      </c>
      <c r="C587" s="2" t="s">
        <v>574</v>
      </c>
      <c r="D587" s="7" t="str">
        <f t="shared" si="2"/>
        <v>320x50 </v>
      </c>
      <c r="E587" s="7">
        <f t="shared" si="3"/>
        <v>16000</v>
      </c>
      <c r="F587" s="2" t="s">
        <v>575</v>
      </c>
      <c r="G587" s="2" t="s">
        <v>36</v>
      </c>
      <c r="H587" s="8" t="s">
        <v>441</v>
      </c>
      <c r="I587" s="2" t="s">
        <v>71</v>
      </c>
      <c r="J587" s="2" t="s">
        <v>31</v>
      </c>
      <c r="K587" s="2">
        <v>26304.0</v>
      </c>
      <c r="L587" s="2">
        <v>75.0</v>
      </c>
      <c r="M587" s="2">
        <v>12354.0</v>
      </c>
      <c r="N587" s="2">
        <v>17500.0</v>
      </c>
      <c r="O587" s="2">
        <v>11.0</v>
      </c>
      <c r="P587" s="3">
        <v>4727.813916</v>
      </c>
      <c r="Q587" s="7" t="str">
        <f>VLOOKUP(A587,'New Data'!A:E,2,FALSE)</f>
        <v>Male</v>
      </c>
      <c r="R587" s="7">
        <f>VLOOKUP(A587,'New Data'!A:E,3,FALSE)</f>
        <v>41</v>
      </c>
      <c r="S587" s="7" t="str">
        <f>VLOOKUP(A587,'New Data'!A:E,4,FALSE)</f>
        <v>Missouri</v>
      </c>
      <c r="T587" s="9">
        <f>VLOOKUP(A587,'New Data'!A:E,5,FALSE)</f>
        <v>45385</v>
      </c>
      <c r="U587" s="10">
        <f t="shared" si="4"/>
        <v>429.8012651</v>
      </c>
      <c r="V587" s="11">
        <f t="shared" si="5"/>
        <v>0.002851277372</v>
      </c>
      <c r="W587" s="12">
        <f t="shared" si="6"/>
        <v>63.03751888</v>
      </c>
      <c r="X587" s="10">
        <f t="shared" si="7"/>
        <v>179.7374512</v>
      </c>
      <c r="Y587" s="11">
        <f t="shared" si="8"/>
        <v>0.1466666667</v>
      </c>
    </row>
    <row r="588">
      <c r="A588" s="7" t="str">
        <f t="shared" si="1"/>
        <v>RGVDH5612B</v>
      </c>
      <c r="B588" s="2" t="s">
        <v>569</v>
      </c>
      <c r="C588" s="2" t="s">
        <v>570</v>
      </c>
      <c r="D588" s="7" t="str">
        <f t="shared" si="2"/>
        <v>320x50 </v>
      </c>
      <c r="E588" s="7">
        <f t="shared" si="3"/>
        <v>16000</v>
      </c>
      <c r="F588" s="2" t="s">
        <v>571</v>
      </c>
      <c r="G588" s="2" t="s">
        <v>36</v>
      </c>
      <c r="H588" s="8" t="s">
        <v>572</v>
      </c>
      <c r="I588" s="2" t="s">
        <v>62</v>
      </c>
      <c r="J588" s="2" t="s">
        <v>31</v>
      </c>
      <c r="K588" s="2">
        <v>19344.0</v>
      </c>
      <c r="L588" s="2">
        <v>68.0</v>
      </c>
      <c r="M588" s="2">
        <v>2353.0</v>
      </c>
      <c r="N588" s="2">
        <v>18261.0</v>
      </c>
      <c r="O588" s="2">
        <v>10.0</v>
      </c>
      <c r="P588" s="3">
        <v>1500.722291</v>
      </c>
      <c r="Q588" s="7" t="str">
        <f>VLOOKUP(A588,'New Data'!A:E,2,FALSE)</f>
        <v>Male</v>
      </c>
      <c r="R588" s="7">
        <f>VLOOKUP(A588,'New Data'!A:E,3,FALSE)</f>
        <v>56</v>
      </c>
      <c r="S588" s="7" t="str">
        <f>VLOOKUP(A588,'New Data'!A:E,4,FALSE)</f>
        <v>New Mexico</v>
      </c>
      <c r="T588" s="9">
        <f>VLOOKUP(A588,'New Data'!A:E,5,FALSE)</f>
        <v>44952</v>
      </c>
      <c r="U588" s="10">
        <f t="shared" si="4"/>
        <v>150.0722291</v>
      </c>
      <c r="V588" s="11">
        <f t="shared" si="5"/>
        <v>0.003515301902</v>
      </c>
      <c r="W588" s="12">
        <f t="shared" si="6"/>
        <v>22.06944546</v>
      </c>
      <c r="X588" s="10">
        <f t="shared" si="7"/>
        <v>77.5807636</v>
      </c>
      <c r="Y588" s="11">
        <f t="shared" si="8"/>
        <v>0.1470588235</v>
      </c>
    </row>
    <row r="589">
      <c r="A589" s="7" t="str">
        <f t="shared" si="1"/>
        <v>ZFWXT7245G</v>
      </c>
      <c r="B589" s="2" t="s">
        <v>556</v>
      </c>
      <c r="C589" s="2" t="s">
        <v>557</v>
      </c>
      <c r="D589" s="7" t="str">
        <f t="shared" si="2"/>
        <v>320x50 </v>
      </c>
      <c r="E589" s="7">
        <f t="shared" si="3"/>
        <v>16000</v>
      </c>
      <c r="F589" s="2" t="s">
        <v>558</v>
      </c>
      <c r="G589" s="2" t="s">
        <v>41</v>
      </c>
      <c r="H589" s="8" t="s">
        <v>559</v>
      </c>
      <c r="I589" s="2" t="s">
        <v>30</v>
      </c>
      <c r="J589" s="2" t="s">
        <v>31</v>
      </c>
      <c r="K589" s="2">
        <v>26820.0</v>
      </c>
      <c r="L589" s="2">
        <v>80.0</v>
      </c>
      <c r="M589" s="2">
        <v>13553.0</v>
      </c>
      <c r="N589" s="2">
        <v>21192.0</v>
      </c>
      <c r="O589" s="2">
        <v>12.0</v>
      </c>
      <c r="P589" s="3">
        <v>6745.10344</v>
      </c>
      <c r="Q589" s="7" t="str">
        <f>VLOOKUP(A589,'New Data'!A:E,2,FALSE)</f>
        <v>Male</v>
      </c>
      <c r="R589" s="7">
        <f>VLOOKUP(A589,'New Data'!A:E,3,FALSE)</f>
        <v>25</v>
      </c>
      <c r="S589" s="7" t="str">
        <f>VLOOKUP(A589,'New Data'!A:E,4,FALSE)</f>
        <v>Maine</v>
      </c>
      <c r="T589" s="9">
        <f>VLOOKUP(A589,'New Data'!A:E,5,FALSE)</f>
        <v>45452</v>
      </c>
      <c r="U589" s="10">
        <f t="shared" si="4"/>
        <v>562.0919533</v>
      </c>
      <c r="V589" s="11">
        <f t="shared" si="5"/>
        <v>0.00298284862</v>
      </c>
      <c r="W589" s="12">
        <f t="shared" si="6"/>
        <v>84.313793</v>
      </c>
      <c r="X589" s="10">
        <f t="shared" si="7"/>
        <v>251.4952811</v>
      </c>
      <c r="Y589" s="11">
        <f t="shared" si="8"/>
        <v>0.15</v>
      </c>
    </row>
    <row r="590">
      <c r="A590" s="7" t="str">
        <f t="shared" si="1"/>
        <v>EZLPP1861T</v>
      </c>
      <c r="B590" s="2" t="s">
        <v>542</v>
      </c>
      <c r="C590" s="2" t="s">
        <v>543</v>
      </c>
      <c r="D590" s="7" t="str">
        <f t="shared" si="2"/>
        <v>300x250 </v>
      </c>
      <c r="E590" s="7">
        <f t="shared" si="3"/>
        <v>75000</v>
      </c>
      <c r="F590" s="2" t="s">
        <v>544</v>
      </c>
      <c r="G590" s="2" t="s">
        <v>66</v>
      </c>
      <c r="H590" s="8" t="s">
        <v>151</v>
      </c>
      <c r="I590" s="2" t="s">
        <v>48</v>
      </c>
      <c r="J590" s="2" t="s">
        <v>31</v>
      </c>
      <c r="K590" s="2">
        <v>7229.0</v>
      </c>
      <c r="L590" s="2">
        <v>20.0</v>
      </c>
      <c r="M590" s="2">
        <v>5668.0</v>
      </c>
      <c r="N590" s="2">
        <v>6760.0</v>
      </c>
      <c r="O590" s="2">
        <v>3.0</v>
      </c>
      <c r="P590" s="3">
        <v>6812.588702</v>
      </c>
      <c r="Q590" s="7" t="str">
        <f>VLOOKUP(A590,'New Data'!A:E,2,FALSE)</f>
        <v>Female</v>
      </c>
      <c r="R590" s="7">
        <f>VLOOKUP(A590,'New Data'!A:E,3,FALSE)</f>
        <v>38</v>
      </c>
      <c r="S590" s="7" t="str">
        <f>VLOOKUP(A590,'New Data'!A:E,4,FALSE)</f>
        <v>Colorado</v>
      </c>
      <c r="T590" s="9">
        <f>VLOOKUP(A590,'New Data'!A:E,5,FALSE)</f>
        <v>45489</v>
      </c>
      <c r="U590" s="10">
        <f t="shared" si="4"/>
        <v>2270.862901</v>
      </c>
      <c r="V590" s="11">
        <f t="shared" si="5"/>
        <v>0.002766634389</v>
      </c>
      <c r="W590" s="12">
        <f t="shared" si="6"/>
        <v>340.6294351</v>
      </c>
      <c r="X590" s="10">
        <f t="shared" si="7"/>
        <v>942.3971091</v>
      </c>
      <c r="Y590" s="11">
        <f t="shared" si="8"/>
        <v>0.15</v>
      </c>
    </row>
    <row r="591">
      <c r="A591" s="7" t="str">
        <f t="shared" si="1"/>
        <v>WASAZ7091S</v>
      </c>
      <c r="B591" s="2" t="s">
        <v>545</v>
      </c>
      <c r="C591" s="2" t="s">
        <v>546</v>
      </c>
      <c r="D591" s="7" t="str">
        <f t="shared" si="2"/>
        <v>320x50 </v>
      </c>
      <c r="E591" s="7">
        <f t="shared" si="3"/>
        <v>16000</v>
      </c>
      <c r="F591" s="2" t="s">
        <v>547</v>
      </c>
      <c r="G591" s="2" t="s">
        <v>28</v>
      </c>
      <c r="H591" s="8" t="s">
        <v>548</v>
      </c>
      <c r="I591" s="2" t="s">
        <v>30</v>
      </c>
      <c r="J591" s="2" t="s">
        <v>31</v>
      </c>
      <c r="K591" s="2">
        <v>22180.0</v>
      </c>
      <c r="L591" s="2">
        <v>60.0</v>
      </c>
      <c r="M591" s="2">
        <v>4835.0</v>
      </c>
      <c r="N591" s="2">
        <v>19291.0</v>
      </c>
      <c r="O591" s="2">
        <v>9.0</v>
      </c>
      <c r="P591" s="3">
        <v>1441.631095</v>
      </c>
      <c r="Q591" s="7" t="str">
        <f>VLOOKUP(A591,'New Data'!A:E,2,FALSE)</f>
        <v>Female</v>
      </c>
      <c r="R591" s="7">
        <f>VLOOKUP(A591,'New Data'!A:E,3,FALSE)</f>
        <v>64</v>
      </c>
      <c r="S591" s="7" t="str">
        <f>VLOOKUP(A591,'New Data'!A:E,4,FALSE)</f>
        <v>Florida</v>
      </c>
      <c r="T591" s="9">
        <f>VLOOKUP(A591,'New Data'!A:E,5,FALSE)</f>
        <v>44927</v>
      </c>
      <c r="U591" s="10">
        <f t="shared" si="4"/>
        <v>160.1812328</v>
      </c>
      <c r="V591" s="11">
        <f t="shared" si="5"/>
        <v>0.002705139766</v>
      </c>
      <c r="W591" s="12">
        <f t="shared" si="6"/>
        <v>24.02718492</v>
      </c>
      <c r="X591" s="10">
        <f t="shared" si="7"/>
        <v>64.99689337</v>
      </c>
      <c r="Y591" s="11">
        <f t="shared" si="8"/>
        <v>0.15</v>
      </c>
    </row>
    <row r="592">
      <c r="A592" s="7" t="str">
        <f t="shared" si="1"/>
        <v>WNXZE3849P</v>
      </c>
      <c r="B592" s="2" t="s">
        <v>553</v>
      </c>
      <c r="C592" s="2" t="s">
        <v>554</v>
      </c>
      <c r="D592" s="7" t="str">
        <f t="shared" si="2"/>
        <v>320x50 </v>
      </c>
      <c r="E592" s="7">
        <f t="shared" si="3"/>
        <v>16000</v>
      </c>
      <c r="F592" s="2" t="s">
        <v>555</v>
      </c>
      <c r="G592" s="2" t="s">
        <v>41</v>
      </c>
      <c r="H592" s="8" t="s">
        <v>263</v>
      </c>
      <c r="I592" s="2" t="s">
        <v>30</v>
      </c>
      <c r="J592" s="2" t="s">
        <v>31</v>
      </c>
      <c r="K592" s="2">
        <v>7514.0</v>
      </c>
      <c r="L592" s="2">
        <v>20.0</v>
      </c>
      <c r="M592" s="2">
        <v>2646.0</v>
      </c>
      <c r="N592" s="2">
        <v>3373.0</v>
      </c>
      <c r="O592" s="2">
        <v>3.0</v>
      </c>
      <c r="P592" s="3">
        <v>6756.295179</v>
      </c>
      <c r="Q592" s="7" t="str">
        <f>VLOOKUP(A592,'New Data'!A:E,2,FALSE)</f>
        <v>Female</v>
      </c>
      <c r="R592" s="7">
        <f>VLOOKUP(A592,'New Data'!A:E,3,FALSE)</f>
        <v>58</v>
      </c>
      <c r="S592" s="7" t="str">
        <f>VLOOKUP(A592,'New Data'!A:E,4,FALSE)</f>
        <v>Maine</v>
      </c>
      <c r="T592" s="9">
        <f>VLOOKUP(A592,'New Data'!A:E,5,FALSE)</f>
        <v>45365</v>
      </c>
      <c r="U592" s="10">
        <f t="shared" si="4"/>
        <v>2252.098393</v>
      </c>
      <c r="V592" s="11">
        <f t="shared" si="5"/>
        <v>0.002661698163</v>
      </c>
      <c r="W592" s="12">
        <f t="shared" si="6"/>
        <v>337.814759</v>
      </c>
      <c r="X592" s="10">
        <f t="shared" si="7"/>
        <v>899.1609235</v>
      </c>
      <c r="Y592" s="11">
        <f t="shared" si="8"/>
        <v>0.15</v>
      </c>
    </row>
    <row r="593">
      <c r="A593" s="7" t="str">
        <f t="shared" si="1"/>
        <v>JHQYJ2545D</v>
      </c>
      <c r="B593" s="2" t="s">
        <v>563</v>
      </c>
      <c r="C593" s="2" t="s">
        <v>564</v>
      </c>
      <c r="D593" s="7" t="str">
        <f t="shared" si="2"/>
        <v>320x50 </v>
      </c>
      <c r="E593" s="7">
        <f t="shared" si="3"/>
        <v>16000</v>
      </c>
      <c r="F593" s="2" t="s">
        <v>565</v>
      </c>
      <c r="G593" s="2" t="s">
        <v>28</v>
      </c>
      <c r="H593" s="8" t="s">
        <v>169</v>
      </c>
      <c r="I593" s="2" t="s">
        <v>234</v>
      </c>
      <c r="J593" s="2" t="s">
        <v>31</v>
      </c>
      <c r="K593" s="2">
        <v>7530.0</v>
      </c>
      <c r="L593" s="2">
        <v>20.0</v>
      </c>
      <c r="M593" s="2">
        <v>5468.0</v>
      </c>
      <c r="N593" s="2">
        <v>7298.0</v>
      </c>
      <c r="O593" s="2">
        <v>3.0</v>
      </c>
      <c r="P593" s="3">
        <v>5038.714067</v>
      </c>
      <c r="Q593" s="7" t="str">
        <f>VLOOKUP(A593,'New Data'!A:E,2,FALSE)</f>
        <v>Female</v>
      </c>
      <c r="R593" s="7">
        <f>VLOOKUP(A593,'New Data'!A:E,3,FALSE)</f>
        <v>23</v>
      </c>
      <c r="S593" s="7" t="str">
        <f>VLOOKUP(A593,'New Data'!A:E,4,FALSE)</f>
        <v>New York</v>
      </c>
      <c r="T593" s="9">
        <f>VLOOKUP(A593,'New Data'!A:E,5,FALSE)</f>
        <v>44927</v>
      </c>
      <c r="U593" s="10">
        <f t="shared" si="4"/>
        <v>1679.571356</v>
      </c>
      <c r="V593" s="11">
        <f t="shared" si="5"/>
        <v>0.002656042497</v>
      </c>
      <c r="W593" s="12">
        <f t="shared" si="6"/>
        <v>251.9357034</v>
      </c>
      <c r="X593" s="10">
        <f t="shared" si="7"/>
        <v>669.1519345</v>
      </c>
      <c r="Y593" s="11">
        <f t="shared" si="8"/>
        <v>0.15</v>
      </c>
    </row>
    <row r="594">
      <c r="A594" s="7" t="str">
        <f t="shared" si="1"/>
        <v>ZXLIT6695R</v>
      </c>
      <c r="B594" s="2" t="s">
        <v>539</v>
      </c>
      <c r="C594" s="2" t="s">
        <v>540</v>
      </c>
      <c r="D594" s="7" t="str">
        <f t="shared" si="2"/>
        <v>300x250 </v>
      </c>
      <c r="E594" s="7">
        <f t="shared" si="3"/>
        <v>75000</v>
      </c>
      <c r="F594" s="2" t="s">
        <v>541</v>
      </c>
      <c r="G594" s="2" t="s">
        <v>66</v>
      </c>
      <c r="H594" s="8" t="s">
        <v>468</v>
      </c>
      <c r="I594" s="2" t="s">
        <v>212</v>
      </c>
      <c r="J594" s="2" t="s">
        <v>31</v>
      </c>
      <c r="K594" s="2">
        <v>8187.0</v>
      </c>
      <c r="L594" s="2">
        <v>20.0</v>
      </c>
      <c r="M594" s="2">
        <v>4888.0</v>
      </c>
      <c r="N594" s="2">
        <v>7510.0</v>
      </c>
      <c r="O594" s="2">
        <v>3.0</v>
      </c>
      <c r="P594" s="3">
        <v>6980.229304</v>
      </c>
      <c r="Q594" s="7" t="str">
        <f>VLOOKUP(A594,'New Data'!A:E,2,FALSE)</f>
        <v>Female</v>
      </c>
      <c r="R594" s="7">
        <f>VLOOKUP(A594,'New Data'!A:E,3,FALSE)</f>
        <v>61</v>
      </c>
      <c r="S594" s="7" t="str">
        <f>VLOOKUP(A594,'New Data'!A:E,4,FALSE)</f>
        <v>Arizona</v>
      </c>
      <c r="T594" s="9">
        <f>VLOOKUP(A594,'New Data'!A:E,5,FALSE)</f>
        <v>45510</v>
      </c>
      <c r="U594" s="10">
        <f t="shared" si="4"/>
        <v>2326.743101</v>
      </c>
      <c r="V594" s="11">
        <f t="shared" si="5"/>
        <v>0.002442897276</v>
      </c>
      <c r="W594" s="12">
        <f t="shared" si="6"/>
        <v>349.0114652</v>
      </c>
      <c r="X594" s="10">
        <f t="shared" si="7"/>
        <v>852.5991577</v>
      </c>
      <c r="Y594" s="11">
        <f t="shared" si="8"/>
        <v>0.15</v>
      </c>
    </row>
    <row r="595">
      <c r="A595" s="7" t="str">
        <f t="shared" si="1"/>
        <v>NRDJO4942X</v>
      </c>
      <c r="B595" s="2" t="s">
        <v>549</v>
      </c>
      <c r="C595" s="2" t="s">
        <v>550</v>
      </c>
      <c r="D595" s="7" t="str">
        <f t="shared" si="2"/>
        <v>300x50 </v>
      </c>
      <c r="E595" s="7">
        <f t="shared" si="3"/>
        <v>15000</v>
      </c>
      <c r="F595" s="2" t="s">
        <v>551</v>
      </c>
      <c r="G595" s="2" t="s">
        <v>36</v>
      </c>
      <c r="H595" s="8" t="s">
        <v>552</v>
      </c>
      <c r="I595" s="2" t="s">
        <v>30</v>
      </c>
      <c r="J595" s="2" t="s">
        <v>31</v>
      </c>
      <c r="K595" s="2">
        <v>9946.0</v>
      </c>
      <c r="L595" s="2">
        <v>20.0</v>
      </c>
      <c r="M595" s="2">
        <v>4818.0</v>
      </c>
      <c r="N595" s="2">
        <v>7382.0</v>
      </c>
      <c r="O595" s="2">
        <v>3.0</v>
      </c>
      <c r="P595" s="3">
        <v>1525.962329</v>
      </c>
      <c r="Q595" s="7" t="str">
        <f>VLOOKUP(A595,'New Data'!A:E,2,FALSE)</f>
        <v>Female</v>
      </c>
      <c r="R595" s="7">
        <f>VLOOKUP(A595,'New Data'!A:E,3,FALSE)</f>
        <v>28</v>
      </c>
      <c r="S595" s="7" t="str">
        <f>VLOOKUP(A595,'New Data'!A:E,4,FALSE)</f>
        <v>Kentucky</v>
      </c>
      <c r="T595" s="9">
        <f>VLOOKUP(A595,'New Data'!A:E,5,FALSE)</f>
        <v>45195</v>
      </c>
      <c r="U595" s="10">
        <f t="shared" si="4"/>
        <v>508.6541097</v>
      </c>
      <c r="V595" s="11">
        <f t="shared" si="5"/>
        <v>0.002010858637</v>
      </c>
      <c r="W595" s="12">
        <f t="shared" si="6"/>
        <v>76.29811645</v>
      </c>
      <c r="X595" s="10">
        <f t="shared" si="7"/>
        <v>153.4247264</v>
      </c>
      <c r="Y595" s="11">
        <f t="shared" si="8"/>
        <v>0.15</v>
      </c>
    </row>
    <row r="596">
      <c r="A596" s="7" t="str">
        <f t="shared" si="1"/>
        <v>TOJEA8998J</v>
      </c>
      <c r="B596" s="2" t="s">
        <v>560</v>
      </c>
      <c r="C596" s="2" t="s">
        <v>561</v>
      </c>
      <c r="D596" s="7" t="str">
        <f t="shared" si="2"/>
        <v>300x50 </v>
      </c>
      <c r="E596" s="7">
        <f t="shared" si="3"/>
        <v>15000</v>
      </c>
      <c r="F596" s="2" t="s">
        <v>562</v>
      </c>
      <c r="G596" s="2" t="s">
        <v>36</v>
      </c>
      <c r="H596" s="8" t="s">
        <v>479</v>
      </c>
      <c r="I596" s="2" t="s">
        <v>62</v>
      </c>
      <c r="J596" s="2" t="s">
        <v>31</v>
      </c>
      <c r="K596" s="2">
        <v>11789.0</v>
      </c>
      <c r="L596" s="2">
        <v>20.0</v>
      </c>
      <c r="M596" s="2">
        <v>6187.0</v>
      </c>
      <c r="N596" s="2">
        <v>10028.0</v>
      </c>
      <c r="O596" s="2">
        <v>3.0</v>
      </c>
      <c r="P596" s="3">
        <v>6505.526456</v>
      </c>
      <c r="Q596" s="7" t="str">
        <f>VLOOKUP(A596,'New Data'!A:E,2,FALSE)</f>
        <v>Male</v>
      </c>
      <c r="R596" s="7">
        <f>VLOOKUP(A596,'New Data'!A:E,3,FALSE)</f>
        <v>56</v>
      </c>
      <c r="S596" s="7" t="str">
        <f>VLOOKUP(A596,'New Data'!A:E,4,FALSE)</f>
        <v>Massachusetts</v>
      </c>
      <c r="T596" s="9">
        <f>VLOOKUP(A596,'New Data'!A:E,5,FALSE)</f>
        <v>44946</v>
      </c>
      <c r="U596" s="10">
        <f t="shared" si="4"/>
        <v>2168.508819</v>
      </c>
      <c r="V596" s="11">
        <f t="shared" si="5"/>
        <v>0.001696496734</v>
      </c>
      <c r="W596" s="12">
        <f t="shared" si="6"/>
        <v>325.2763228</v>
      </c>
      <c r="X596" s="10">
        <f t="shared" si="7"/>
        <v>551.8302194</v>
      </c>
      <c r="Y596" s="11">
        <f t="shared" si="8"/>
        <v>0.15</v>
      </c>
    </row>
    <row r="597">
      <c r="A597" s="7" t="str">
        <f t="shared" si="1"/>
        <v>HTXDB0315N</v>
      </c>
      <c r="B597" s="2" t="s">
        <v>566</v>
      </c>
      <c r="C597" s="2" t="s">
        <v>567</v>
      </c>
      <c r="D597" s="7" t="str">
        <f t="shared" si="2"/>
        <v>300x250 </v>
      </c>
      <c r="E597" s="7">
        <f t="shared" si="3"/>
        <v>75000</v>
      </c>
      <c r="F597" s="2" t="s">
        <v>568</v>
      </c>
      <c r="G597" s="2" t="s">
        <v>66</v>
      </c>
      <c r="H597" s="8" t="s">
        <v>449</v>
      </c>
      <c r="I597" s="2" t="s">
        <v>71</v>
      </c>
      <c r="J597" s="2" t="s">
        <v>31</v>
      </c>
      <c r="K597" s="2">
        <v>90123.0</v>
      </c>
      <c r="L597" s="2">
        <v>60.0</v>
      </c>
      <c r="M597" s="2">
        <v>33421.0</v>
      </c>
      <c r="N597" s="2">
        <v>66729.0</v>
      </c>
      <c r="O597" s="2">
        <v>9.0</v>
      </c>
      <c r="P597" s="3">
        <v>3433.914287</v>
      </c>
      <c r="Q597" s="7" t="str">
        <f>VLOOKUP(A597,'New Data'!A:E,2,FALSE)</f>
        <v>Male</v>
      </c>
      <c r="R597" s="7">
        <f>VLOOKUP(A597,'New Data'!A:E,3,FALSE)</f>
        <v>43</v>
      </c>
      <c r="S597" s="7" t="str">
        <f>VLOOKUP(A597,'New Data'!A:E,4,FALSE)</f>
        <v>Oregon</v>
      </c>
      <c r="T597" s="9">
        <f>VLOOKUP(A597,'New Data'!A:E,5,FALSE)</f>
        <v>44994</v>
      </c>
      <c r="U597" s="10">
        <f t="shared" si="4"/>
        <v>381.5460319</v>
      </c>
      <c r="V597" s="11">
        <f t="shared" si="5"/>
        <v>0.000665756799</v>
      </c>
      <c r="W597" s="12">
        <f t="shared" si="6"/>
        <v>57.23190478</v>
      </c>
      <c r="X597" s="10">
        <f t="shared" si="7"/>
        <v>38.10252973</v>
      </c>
      <c r="Y597" s="11">
        <f t="shared" si="8"/>
        <v>0.15</v>
      </c>
    </row>
    <row r="598">
      <c r="A598" s="7" t="str">
        <f t="shared" si="1"/>
        <v>WOMDF4920R</v>
      </c>
      <c r="B598" s="2" t="s">
        <v>535</v>
      </c>
      <c r="C598" s="2" t="s">
        <v>536</v>
      </c>
      <c r="D598" s="7" t="str">
        <f t="shared" si="2"/>
        <v>320x50 </v>
      </c>
      <c r="E598" s="7">
        <f t="shared" si="3"/>
        <v>16000</v>
      </c>
      <c r="F598" s="2" t="s">
        <v>537</v>
      </c>
      <c r="G598" s="2" t="s">
        <v>41</v>
      </c>
      <c r="H598" s="8" t="s">
        <v>538</v>
      </c>
      <c r="I598" s="2" t="s">
        <v>212</v>
      </c>
      <c r="J598" s="2" t="s">
        <v>31</v>
      </c>
      <c r="K598" s="2">
        <v>20885.0</v>
      </c>
      <c r="L598" s="2">
        <v>99.0</v>
      </c>
      <c r="M598" s="2">
        <v>9901.0</v>
      </c>
      <c r="N598" s="2">
        <v>16266.0</v>
      </c>
      <c r="O598" s="2">
        <v>15.0</v>
      </c>
      <c r="P598" s="3">
        <v>2496.785436</v>
      </c>
      <c r="Q598" s="7" t="str">
        <f>VLOOKUP(A598,'New Data'!A:E,2,FALSE)</f>
        <v>Male</v>
      </c>
      <c r="R598" s="7">
        <f>VLOOKUP(A598,'New Data'!A:E,3,FALSE)</f>
        <v>58</v>
      </c>
      <c r="S598" s="7" t="str">
        <f>VLOOKUP(A598,'New Data'!A:E,4,FALSE)</f>
        <v>Arkansas</v>
      </c>
      <c r="T598" s="9">
        <f>VLOOKUP(A598,'New Data'!A:E,5,FALSE)</f>
        <v>45531</v>
      </c>
      <c r="U598" s="10">
        <f t="shared" si="4"/>
        <v>166.4523624</v>
      </c>
      <c r="V598" s="11">
        <f t="shared" si="5"/>
        <v>0.004740244194</v>
      </c>
      <c r="W598" s="12">
        <f t="shared" si="6"/>
        <v>25.22005491</v>
      </c>
      <c r="X598" s="10">
        <f t="shared" si="7"/>
        <v>119.5492189</v>
      </c>
      <c r="Y598" s="11">
        <f t="shared" si="8"/>
        <v>0.1515151515</v>
      </c>
    </row>
    <row r="599">
      <c r="A599" s="7" t="str">
        <f t="shared" si="1"/>
        <v>OBEFA3199W</v>
      </c>
      <c r="B599" s="2" t="s">
        <v>531</v>
      </c>
      <c r="C599" s="2" t="s">
        <v>532</v>
      </c>
      <c r="D599" s="7" t="str">
        <f t="shared" si="2"/>
        <v>300x250 </v>
      </c>
      <c r="E599" s="7">
        <f t="shared" si="3"/>
        <v>75000</v>
      </c>
      <c r="F599" s="2" t="s">
        <v>533</v>
      </c>
      <c r="G599" s="2" t="s">
        <v>36</v>
      </c>
      <c r="H599" s="8" t="s">
        <v>534</v>
      </c>
      <c r="I599" s="2" t="s">
        <v>30</v>
      </c>
      <c r="J599" s="2" t="s">
        <v>31</v>
      </c>
      <c r="K599" s="2">
        <v>14799.0</v>
      </c>
      <c r="L599" s="2">
        <v>59.0</v>
      </c>
      <c r="M599" s="2">
        <v>1403.0</v>
      </c>
      <c r="N599" s="2">
        <v>13410.0</v>
      </c>
      <c r="O599" s="2">
        <v>9.0</v>
      </c>
      <c r="P599" s="3">
        <v>1693.760435</v>
      </c>
      <c r="Q599" s="7" t="str">
        <f>VLOOKUP(A599,'New Data'!A:E,2,FALSE)</f>
        <v>Male</v>
      </c>
      <c r="R599" s="7">
        <f>VLOOKUP(A599,'New Data'!A:E,3,FALSE)</f>
        <v>47</v>
      </c>
      <c r="S599" s="7" t="str">
        <f>VLOOKUP(A599,'New Data'!A:E,4,FALSE)</f>
        <v>South Carolina</v>
      </c>
      <c r="T599" s="9">
        <f>VLOOKUP(A599,'New Data'!A:E,5,FALSE)</f>
        <v>45074</v>
      </c>
      <c r="U599" s="10">
        <f t="shared" si="4"/>
        <v>188.1956039</v>
      </c>
      <c r="V599" s="11">
        <f t="shared" si="5"/>
        <v>0.003986755862</v>
      </c>
      <c r="W599" s="12">
        <f t="shared" si="6"/>
        <v>28.70780398</v>
      </c>
      <c r="X599" s="10">
        <f t="shared" si="7"/>
        <v>114.4510058</v>
      </c>
      <c r="Y599" s="11">
        <f t="shared" si="8"/>
        <v>0.1525423729</v>
      </c>
    </row>
    <row r="600">
      <c r="A600" s="7" t="str">
        <f t="shared" si="1"/>
        <v>MCGLF9586W</v>
      </c>
      <c r="B600" s="2" t="s">
        <v>528</v>
      </c>
      <c r="C600" s="2" t="s">
        <v>529</v>
      </c>
      <c r="D600" s="7" t="str">
        <f t="shared" si="2"/>
        <v>300x250 </v>
      </c>
      <c r="E600" s="7">
        <f t="shared" si="3"/>
        <v>75000</v>
      </c>
      <c r="F600" s="2" t="s">
        <v>530</v>
      </c>
      <c r="G600" s="2" t="s">
        <v>36</v>
      </c>
      <c r="H600" s="8" t="s">
        <v>419</v>
      </c>
      <c r="I600" s="2" t="s">
        <v>62</v>
      </c>
      <c r="J600" s="2" t="s">
        <v>31</v>
      </c>
      <c r="K600" s="2">
        <v>9362.0</v>
      </c>
      <c r="L600" s="2">
        <v>39.0</v>
      </c>
      <c r="M600" s="2">
        <v>5202.0</v>
      </c>
      <c r="N600" s="2">
        <v>8928.0</v>
      </c>
      <c r="O600" s="2">
        <v>6.0</v>
      </c>
      <c r="P600" s="3">
        <v>7312.492757</v>
      </c>
      <c r="Q600" s="7" t="str">
        <f>VLOOKUP(A600,'New Data'!A:E,2,FALSE)</f>
        <v>Female</v>
      </c>
      <c r="R600" s="7">
        <f>VLOOKUP(A600,'New Data'!A:E,3,FALSE)</f>
        <v>62</v>
      </c>
      <c r="S600" s="7" t="str">
        <f>VLOOKUP(A600,'New Data'!A:E,4,FALSE)</f>
        <v>Utah</v>
      </c>
      <c r="T600" s="9">
        <f>VLOOKUP(A600,'New Data'!A:E,5,FALSE)</f>
        <v>45383</v>
      </c>
      <c r="U600" s="10">
        <f t="shared" si="4"/>
        <v>1218.748793</v>
      </c>
      <c r="V600" s="11">
        <f t="shared" si="5"/>
        <v>0.004165776543</v>
      </c>
      <c r="W600" s="12">
        <f t="shared" si="6"/>
        <v>187.4998143</v>
      </c>
      <c r="X600" s="10">
        <f t="shared" si="7"/>
        <v>781.0823282</v>
      </c>
      <c r="Y600" s="11">
        <f t="shared" si="8"/>
        <v>0.1538461538</v>
      </c>
    </row>
    <row r="601">
      <c r="A601" s="7" t="str">
        <f t="shared" si="1"/>
        <v>XWYIT9866J</v>
      </c>
      <c r="B601" s="2" t="s">
        <v>524</v>
      </c>
      <c r="C601" s="2" t="s">
        <v>525</v>
      </c>
      <c r="D601" s="7" t="str">
        <f t="shared" si="2"/>
        <v>320x50 </v>
      </c>
      <c r="E601" s="7">
        <f t="shared" si="3"/>
        <v>16000</v>
      </c>
      <c r="F601" s="2" t="s">
        <v>526</v>
      </c>
      <c r="G601" s="2" t="s">
        <v>28</v>
      </c>
      <c r="H601" s="8" t="s">
        <v>527</v>
      </c>
      <c r="I601" s="2" t="s">
        <v>220</v>
      </c>
      <c r="J601" s="2" t="s">
        <v>31</v>
      </c>
      <c r="K601" s="2">
        <v>9014.0</v>
      </c>
      <c r="L601" s="2">
        <v>26.0</v>
      </c>
      <c r="M601" s="2">
        <v>5054.0</v>
      </c>
      <c r="N601" s="2">
        <v>7227.0</v>
      </c>
      <c r="O601" s="2">
        <v>4.0</v>
      </c>
      <c r="P601" s="3">
        <v>1539.60069</v>
      </c>
      <c r="Q601" s="7" t="str">
        <f>VLOOKUP(A601,'New Data'!A:E,2,FALSE)</f>
        <v>Female</v>
      </c>
      <c r="R601" s="7">
        <f>VLOOKUP(A601,'New Data'!A:E,3,FALSE)</f>
        <v>53</v>
      </c>
      <c r="S601" s="7" t="str">
        <f>VLOOKUP(A601,'New Data'!A:E,4,FALSE)</f>
        <v>Utah</v>
      </c>
      <c r="T601" s="9">
        <f>VLOOKUP(A601,'New Data'!A:E,5,FALSE)</f>
        <v>45428</v>
      </c>
      <c r="U601" s="10">
        <f t="shared" si="4"/>
        <v>384.9001725</v>
      </c>
      <c r="V601" s="11">
        <f t="shared" si="5"/>
        <v>0.002884402041</v>
      </c>
      <c r="W601" s="12">
        <f t="shared" si="6"/>
        <v>59.21541115</v>
      </c>
      <c r="X601" s="10">
        <f t="shared" si="7"/>
        <v>170.8010528</v>
      </c>
      <c r="Y601" s="11">
        <f t="shared" si="8"/>
        <v>0.1538461538</v>
      </c>
    </row>
    <row r="602">
      <c r="A602" s="7" t="str">
        <f t="shared" si="1"/>
        <v>CZLSB5840A</v>
      </c>
      <c r="B602" s="2" t="s">
        <v>520</v>
      </c>
      <c r="C602" s="2" t="s">
        <v>521</v>
      </c>
      <c r="D602" s="7" t="str">
        <f t="shared" si="2"/>
        <v>300x250 </v>
      </c>
      <c r="E602" s="7">
        <f t="shared" si="3"/>
        <v>75000</v>
      </c>
      <c r="F602" s="2" t="s">
        <v>522</v>
      </c>
      <c r="G602" s="2" t="s">
        <v>41</v>
      </c>
      <c r="H602" s="8" t="s">
        <v>523</v>
      </c>
      <c r="I602" s="2" t="s">
        <v>212</v>
      </c>
      <c r="J602" s="2" t="s">
        <v>53</v>
      </c>
      <c r="K602" s="2">
        <v>31813.0</v>
      </c>
      <c r="L602" s="2">
        <v>84.0</v>
      </c>
      <c r="M602" s="2">
        <v>14149.0</v>
      </c>
      <c r="N602" s="2">
        <v>21281.0</v>
      </c>
      <c r="O602" s="2">
        <v>13.0</v>
      </c>
      <c r="P602" s="3">
        <v>2060.993882</v>
      </c>
      <c r="Q602" s="7" t="str">
        <f>VLOOKUP(A602,'New Data'!A:E,2,FALSE)</f>
        <v>Male</v>
      </c>
      <c r="R602" s="7">
        <f>VLOOKUP(A602,'New Data'!A:E,3,FALSE)</f>
        <v>43</v>
      </c>
      <c r="S602" s="7" t="str">
        <f>VLOOKUP(A602,'New Data'!A:E,4,FALSE)</f>
        <v>Texas</v>
      </c>
      <c r="T602" s="9">
        <f>VLOOKUP(A602,'New Data'!A:E,5,FALSE)</f>
        <v>45387</v>
      </c>
      <c r="U602" s="10">
        <f t="shared" si="4"/>
        <v>158.5379909</v>
      </c>
      <c r="V602" s="11">
        <f t="shared" si="5"/>
        <v>0.002640430013</v>
      </c>
      <c r="W602" s="12">
        <f t="shared" si="6"/>
        <v>24.53564145</v>
      </c>
      <c r="X602" s="10">
        <f t="shared" si="7"/>
        <v>64.78464408</v>
      </c>
      <c r="Y602" s="11">
        <f t="shared" si="8"/>
        <v>0.1547619048</v>
      </c>
    </row>
    <row r="603">
      <c r="A603" s="7" t="str">
        <f t="shared" si="1"/>
        <v>FVEOX2518Q</v>
      </c>
      <c r="B603" s="2" t="s">
        <v>516</v>
      </c>
      <c r="C603" s="2" t="s">
        <v>517</v>
      </c>
      <c r="D603" s="7" t="str">
        <f t="shared" si="2"/>
        <v>300x250 </v>
      </c>
      <c r="E603" s="7">
        <f t="shared" si="3"/>
        <v>75000</v>
      </c>
      <c r="F603" s="2" t="s">
        <v>518</v>
      </c>
      <c r="G603" s="2" t="s">
        <v>66</v>
      </c>
      <c r="H603" s="8" t="s">
        <v>519</v>
      </c>
      <c r="I603" s="2" t="s">
        <v>30</v>
      </c>
      <c r="J603" s="2" t="s">
        <v>53</v>
      </c>
      <c r="K603" s="2">
        <v>27202.0</v>
      </c>
      <c r="L603" s="2">
        <v>70.0</v>
      </c>
      <c r="M603" s="2">
        <v>5202.0</v>
      </c>
      <c r="N603" s="2">
        <v>23474.0</v>
      </c>
      <c r="O603" s="2">
        <v>11.0</v>
      </c>
      <c r="P603" s="3">
        <v>4253.979116</v>
      </c>
      <c r="Q603" s="7" t="str">
        <f>VLOOKUP(A603,'New Data'!A:E,2,FALSE)</f>
        <v>Female</v>
      </c>
      <c r="R603" s="7">
        <f>VLOOKUP(A603,'New Data'!A:E,3,FALSE)</f>
        <v>42</v>
      </c>
      <c r="S603" s="7" t="str">
        <f>VLOOKUP(A603,'New Data'!A:E,4,FALSE)</f>
        <v>Delaware</v>
      </c>
      <c r="T603" s="9">
        <f>VLOOKUP(A603,'New Data'!A:E,5,FALSE)</f>
        <v>45110</v>
      </c>
      <c r="U603" s="10">
        <f t="shared" si="4"/>
        <v>386.7253742</v>
      </c>
      <c r="V603" s="11">
        <f t="shared" si="5"/>
        <v>0.002573340196</v>
      </c>
      <c r="W603" s="12">
        <f t="shared" si="6"/>
        <v>60.77113023</v>
      </c>
      <c r="X603" s="10">
        <f t="shared" si="7"/>
        <v>156.3847921</v>
      </c>
      <c r="Y603" s="11">
        <f t="shared" si="8"/>
        <v>0.1571428571</v>
      </c>
    </row>
    <row r="604">
      <c r="A604" s="7" t="str">
        <f t="shared" si="1"/>
        <v>NVALC0032U</v>
      </c>
      <c r="B604" s="2" t="s">
        <v>513</v>
      </c>
      <c r="C604" s="2" t="s">
        <v>514</v>
      </c>
      <c r="D604" s="7" t="str">
        <f t="shared" si="2"/>
        <v>320x50 </v>
      </c>
      <c r="E604" s="7">
        <f t="shared" si="3"/>
        <v>16000</v>
      </c>
      <c r="F604" s="2" t="s">
        <v>515</v>
      </c>
      <c r="G604" s="2" t="s">
        <v>28</v>
      </c>
      <c r="H604" s="8" t="s">
        <v>143</v>
      </c>
      <c r="I604" s="2" t="s">
        <v>48</v>
      </c>
      <c r="J604" s="2" t="s">
        <v>31</v>
      </c>
      <c r="K604" s="2">
        <v>14047.0</v>
      </c>
      <c r="L604" s="2">
        <v>44.0</v>
      </c>
      <c r="M604" s="2">
        <v>9934.0</v>
      </c>
      <c r="N604" s="2">
        <v>13377.0</v>
      </c>
      <c r="O604" s="2">
        <v>7.0</v>
      </c>
      <c r="P604" s="3">
        <v>5729.650755</v>
      </c>
      <c r="Q604" s="7" t="str">
        <f>VLOOKUP(A604,'New Data'!A:E,2,FALSE)</f>
        <v>Female</v>
      </c>
      <c r="R604" s="7">
        <f>VLOOKUP(A604,'New Data'!A:E,3,FALSE)</f>
        <v>27</v>
      </c>
      <c r="S604" s="7" t="str">
        <f>VLOOKUP(A604,'New Data'!A:E,4,FALSE)</f>
        <v>New Jersey</v>
      </c>
      <c r="T604" s="9">
        <f>VLOOKUP(A604,'New Data'!A:E,5,FALSE)</f>
        <v>45151</v>
      </c>
      <c r="U604" s="10">
        <f t="shared" si="4"/>
        <v>818.5215364</v>
      </c>
      <c r="V604" s="11">
        <f t="shared" si="5"/>
        <v>0.003132341425</v>
      </c>
      <c r="W604" s="12">
        <f t="shared" si="6"/>
        <v>130.2193353</v>
      </c>
      <c r="X604" s="10">
        <f t="shared" si="7"/>
        <v>407.8914185</v>
      </c>
      <c r="Y604" s="11">
        <f t="shared" si="8"/>
        <v>0.1590909091</v>
      </c>
    </row>
    <row r="605">
      <c r="A605" s="7" t="str">
        <f t="shared" si="1"/>
        <v>WOOPY2470Q</v>
      </c>
      <c r="B605" s="2" t="s">
        <v>510</v>
      </c>
      <c r="C605" s="2" t="s">
        <v>511</v>
      </c>
      <c r="D605" s="7" t="str">
        <f t="shared" si="2"/>
        <v>320x50 </v>
      </c>
      <c r="E605" s="7">
        <f t="shared" si="3"/>
        <v>16000</v>
      </c>
      <c r="F605" s="2" t="s">
        <v>512</v>
      </c>
      <c r="G605" s="2" t="s">
        <v>28</v>
      </c>
      <c r="H605" s="8" t="s">
        <v>238</v>
      </c>
      <c r="I605" s="2" t="s">
        <v>30</v>
      </c>
      <c r="J605" s="2" t="s">
        <v>31</v>
      </c>
      <c r="K605" s="2">
        <v>25835.0</v>
      </c>
      <c r="L605" s="2">
        <v>69.0</v>
      </c>
      <c r="M605" s="2">
        <v>3753.0</v>
      </c>
      <c r="N605" s="2">
        <v>20808.0</v>
      </c>
      <c r="O605" s="2">
        <v>11.0</v>
      </c>
      <c r="P605" s="3">
        <v>5751.912297</v>
      </c>
      <c r="Q605" s="7" t="str">
        <f>VLOOKUP(A605,'New Data'!A:E,2,FALSE)</f>
        <v>Female</v>
      </c>
      <c r="R605" s="7">
        <f>VLOOKUP(A605,'New Data'!A:E,3,FALSE)</f>
        <v>52</v>
      </c>
      <c r="S605" s="7" t="str">
        <f>VLOOKUP(A605,'New Data'!A:E,4,FALSE)</f>
        <v>North Carolina</v>
      </c>
      <c r="T605" s="9">
        <f>VLOOKUP(A605,'New Data'!A:E,5,FALSE)</f>
        <v>45094</v>
      </c>
      <c r="U605" s="10">
        <f t="shared" si="4"/>
        <v>522.9011179</v>
      </c>
      <c r="V605" s="11">
        <f t="shared" si="5"/>
        <v>0.002670795433</v>
      </c>
      <c r="W605" s="12">
        <f t="shared" si="6"/>
        <v>83.36104778</v>
      </c>
      <c r="X605" s="10">
        <f t="shared" si="7"/>
        <v>222.6403057</v>
      </c>
      <c r="Y605" s="11">
        <f t="shared" si="8"/>
        <v>0.1594202899</v>
      </c>
    </row>
    <row r="606">
      <c r="A606" s="7" t="str">
        <f t="shared" si="1"/>
        <v>YHBPW3142T</v>
      </c>
      <c r="B606" s="2" t="s">
        <v>506</v>
      </c>
      <c r="C606" s="2" t="s">
        <v>507</v>
      </c>
      <c r="D606" s="7" t="str">
        <f t="shared" si="2"/>
        <v>300x250 </v>
      </c>
      <c r="E606" s="7">
        <f t="shared" si="3"/>
        <v>75000</v>
      </c>
      <c r="F606" s="2" t="s">
        <v>508</v>
      </c>
      <c r="G606" s="2" t="s">
        <v>28</v>
      </c>
      <c r="H606" s="8" t="s">
        <v>509</v>
      </c>
      <c r="I606" s="2" t="s">
        <v>62</v>
      </c>
      <c r="J606" s="2" t="s">
        <v>31</v>
      </c>
      <c r="K606" s="2">
        <v>14451.0</v>
      </c>
      <c r="L606" s="2">
        <v>50.0</v>
      </c>
      <c r="M606" s="2">
        <v>5606.0</v>
      </c>
      <c r="N606" s="2">
        <v>13461.0</v>
      </c>
      <c r="O606" s="2">
        <v>8.0</v>
      </c>
      <c r="P606" s="3">
        <v>6397.602518</v>
      </c>
      <c r="Q606" s="7" t="str">
        <f>VLOOKUP(A606,'New Data'!A:E,2,FALSE)</f>
        <v>Female</v>
      </c>
      <c r="R606" s="7">
        <f>VLOOKUP(A606,'New Data'!A:E,3,FALSE)</f>
        <v>43</v>
      </c>
      <c r="S606" s="7" t="str">
        <f>VLOOKUP(A606,'New Data'!A:E,4,FALSE)</f>
        <v>New Jersey</v>
      </c>
      <c r="T606" s="9">
        <f>VLOOKUP(A606,'New Data'!A:E,5,FALSE)</f>
        <v>44993</v>
      </c>
      <c r="U606" s="10">
        <f t="shared" si="4"/>
        <v>799.7003148</v>
      </c>
      <c r="V606" s="11">
        <f t="shared" si="5"/>
        <v>0.003459968168</v>
      </c>
      <c r="W606" s="12">
        <f t="shared" si="6"/>
        <v>127.9520504</v>
      </c>
      <c r="X606" s="10">
        <f t="shared" si="7"/>
        <v>442.7100213</v>
      </c>
      <c r="Y606" s="11">
        <f t="shared" si="8"/>
        <v>0.16</v>
      </c>
    </row>
    <row r="607">
      <c r="A607" s="7" t="str">
        <f t="shared" si="1"/>
        <v>NBFDP8614V</v>
      </c>
      <c r="B607" s="2" t="s">
        <v>503</v>
      </c>
      <c r="C607" s="2" t="s">
        <v>504</v>
      </c>
      <c r="D607" s="7" t="str">
        <f t="shared" si="2"/>
        <v>320x50 </v>
      </c>
      <c r="E607" s="7">
        <f t="shared" si="3"/>
        <v>16000</v>
      </c>
      <c r="F607" s="2" t="s">
        <v>505</v>
      </c>
      <c r="G607" s="2" t="s">
        <v>36</v>
      </c>
      <c r="H607" s="8" t="s">
        <v>279</v>
      </c>
      <c r="I607" s="2" t="s">
        <v>30</v>
      </c>
      <c r="J607" s="2" t="s">
        <v>31</v>
      </c>
      <c r="K607" s="2">
        <v>10012.0</v>
      </c>
      <c r="L607" s="2">
        <v>25.0</v>
      </c>
      <c r="M607" s="2">
        <v>5734.0</v>
      </c>
      <c r="N607" s="2">
        <v>9413.0</v>
      </c>
      <c r="O607" s="2">
        <v>4.0</v>
      </c>
      <c r="P607" s="3">
        <v>1805.926086</v>
      </c>
      <c r="Q607" s="7" t="str">
        <f>VLOOKUP(A607,'New Data'!A:E,2,FALSE)</f>
        <v>Male</v>
      </c>
      <c r="R607" s="7">
        <f>VLOOKUP(A607,'New Data'!A:E,3,FALSE)</f>
        <v>50</v>
      </c>
      <c r="S607" s="7" t="str">
        <f>VLOOKUP(A607,'New Data'!A:E,4,FALSE)</f>
        <v>Alabama</v>
      </c>
      <c r="T607" s="9">
        <f>VLOOKUP(A607,'New Data'!A:E,5,FALSE)</f>
        <v>45394</v>
      </c>
      <c r="U607" s="10">
        <f t="shared" si="4"/>
        <v>451.4815215</v>
      </c>
      <c r="V607" s="11">
        <f t="shared" si="5"/>
        <v>0.002497003596</v>
      </c>
      <c r="W607" s="12">
        <f t="shared" si="6"/>
        <v>72.23704344</v>
      </c>
      <c r="X607" s="10">
        <f t="shared" si="7"/>
        <v>180.3761572</v>
      </c>
      <c r="Y607" s="11">
        <f t="shared" si="8"/>
        <v>0.16</v>
      </c>
    </row>
    <row r="608">
      <c r="A608" s="7" t="str">
        <f t="shared" si="1"/>
        <v>DXADI4176M</v>
      </c>
      <c r="B608" s="2" t="s">
        <v>499</v>
      </c>
      <c r="C608" s="2" t="s">
        <v>500</v>
      </c>
      <c r="D608" s="7" t="str">
        <f t="shared" si="2"/>
        <v>300x250 </v>
      </c>
      <c r="E608" s="7">
        <f t="shared" si="3"/>
        <v>75000</v>
      </c>
      <c r="F608" s="2" t="s">
        <v>501</v>
      </c>
      <c r="G608" s="2" t="s">
        <v>36</v>
      </c>
      <c r="H608" s="8" t="s">
        <v>502</v>
      </c>
      <c r="I608" s="2" t="s">
        <v>48</v>
      </c>
      <c r="J608" s="2" t="s">
        <v>31</v>
      </c>
      <c r="K608" s="2">
        <v>10653.0</v>
      </c>
      <c r="L608" s="2">
        <v>68.0</v>
      </c>
      <c r="M608" s="2">
        <v>5263.0</v>
      </c>
      <c r="N608" s="2">
        <v>9921.0</v>
      </c>
      <c r="O608" s="2">
        <v>11.0</v>
      </c>
      <c r="P608" s="3">
        <v>2641.478397</v>
      </c>
      <c r="Q608" s="7" t="str">
        <f>VLOOKUP(A608,'New Data'!A:E,2,FALSE)</f>
        <v>Female</v>
      </c>
      <c r="R608" s="7">
        <f>VLOOKUP(A608,'New Data'!A:E,3,FALSE)</f>
        <v>18</v>
      </c>
      <c r="S608" s="7" t="str">
        <f>VLOOKUP(A608,'New Data'!A:E,4,FALSE)</f>
        <v>Utah</v>
      </c>
      <c r="T608" s="9">
        <f>VLOOKUP(A608,'New Data'!A:E,5,FALSE)</f>
        <v>45303</v>
      </c>
      <c r="U608" s="10">
        <f t="shared" si="4"/>
        <v>240.1343997</v>
      </c>
      <c r="V608" s="11">
        <f t="shared" si="5"/>
        <v>0.006383178447</v>
      </c>
      <c r="W608" s="12">
        <f t="shared" si="6"/>
        <v>38.84527054</v>
      </c>
      <c r="X608" s="10">
        <f t="shared" si="7"/>
        <v>247.9562937</v>
      </c>
      <c r="Y608" s="11">
        <f t="shared" si="8"/>
        <v>0.1617647059</v>
      </c>
    </row>
    <row r="609">
      <c r="A609" s="7" t="str">
        <f t="shared" si="1"/>
        <v>VPWSU8183E</v>
      </c>
      <c r="B609" s="2" t="s">
        <v>496</v>
      </c>
      <c r="C609" s="2" t="s">
        <v>497</v>
      </c>
      <c r="D609" s="7" t="str">
        <f t="shared" si="2"/>
        <v>300x250 </v>
      </c>
      <c r="E609" s="7">
        <f t="shared" si="3"/>
        <v>75000</v>
      </c>
      <c r="F609" s="2" t="s">
        <v>498</v>
      </c>
      <c r="G609" s="2" t="s">
        <v>36</v>
      </c>
      <c r="H609" s="8" t="s">
        <v>196</v>
      </c>
      <c r="I609" s="2" t="s">
        <v>135</v>
      </c>
      <c r="J609" s="2" t="s">
        <v>53</v>
      </c>
      <c r="K609" s="2">
        <v>17833.0</v>
      </c>
      <c r="L609" s="2">
        <v>61.0</v>
      </c>
      <c r="M609" s="2">
        <v>8670.0</v>
      </c>
      <c r="N609" s="2">
        <v>16871.0</v>
      </c>
      <c r="O609" s="2">
        <v>10.0</v>
      </c>
      <c r="P609" s="3">
        <v>4899.155955</v>
      </c>
      <c r="Q609" s="7" t="str">
        <f>VLOOKUP(A609,'New Data'!A:E,2,FALSE)</f>
        <v>Female</v>
      </c>
      <c r="R609" s="7">
        <f>VLOOKUP(A609,'New Data'!A:E,3,FALSE)</f>
        <v>34</v>
      </c>
      <c r="S609" s="7" t="str">
        <f>VLOOKUP(A609,'New Data'!A:E,4,FALSE)</f>
        <v>Georgia</v>
      </c>
      <c r="T609" s="9">
        <f>VLOOKUP(A609,'New Data'!A:E,5,FALSE)</f>
        <v>45415</v>
      </c>
      <c r="U609" s="10">
        <f t="shared" si="4"/>
        <v>489.9155955</v>
      </c>
      <c r="V609" s="11">
        <f t="shared" si="5"/>
        <v>0.003420624685</v>
      </c>
      <c r="W609" s="12">
        <f t="shared" si="6"/>
        <v>80.31403205</v>
      </c>
      <c r="X609" s="10">
        <f t="shared" si="7"/>
        <v>274.7241605</v>
      </c>
      <c r="Y609" s="11">
        <f t="shared" si="8"/>
        <v>0.1639344262</v>
      </c>
    </row>
    <row r="610">
      <c r="A610" s="7" t="str">
        <f t="shared" si="1"/>
        <v>FBZDK4515D</v>
      </c>
      <c r="B610" s="2" t="s">
        <v>492</v>
      </c>
      <c r="C610" s="2" t="s">
        <v>493</v>
      </c>
      <c r="D610" s="7" t="str">
        <f t="shared" si="2"/>
        <v>300x50 </v>
      </c>
      <c r="E610" s="7">
        <f t="shared" si="3"/>
        <v>15000</v>
      </c>
      <c r="F610" s="2" t="s">
        <v>494</v>
      </c>
      <c r="G610" s="2" t="s">
        <v>28</v>
      </c>
      <c r="H610" s="8" t="s">
        <v>279</v>
      </c>
      <c r="I610" s="2" t="s">
        <v>495</v>
      </c>
      <c r="J610" s="2" t="s">
        <v>31</v>
      </c>
      <c r="K610" s="2">
        <v>12459.0</v>
      </c>
      <c r="L610" s="2">
        <v>84.0</v>
      </c>
      <c r="M610" s="2">
        <v>7290.0</v>
      </c>
      <c r="N610" s="2">
        <v>11731.0</v>
      </c>
      <c r="O610" s="2">
        <v>14.0</v>
      </c>
      <c r="P610" s="3">
        <v>1593.010399</v>
      </c>
      <c r="Q610" s="7" t="str">
        <f>VLOOKUP(A610,'New Data'!A:E,2,FALSE)</f>
        <v>Female</v>
      </c>
      <c r="R610" s="7">
        <f>VLOOKUP(A610,'New Data'!A:E,3,FALSE)</f>
        <v>61</v>
      </c>
      <c r="S610" s="7" t="str">
        <f>VLOOKUP(A610,'New Data'!A:E,4,FALSE)</f>
        <v>Vermont</v>
      </c>
      <c r="T610" s="9">
        <f>VLOOKUP(A610,'New Data'!A:E,5,FALSE)</f>
        <v>45431</v>
      </c>
      <c r="U610" s="10">
        <f t="shared" si="4"/>
        <v>113.7864571</v>
      </c>
      <c r="V610" s="11">
        <f t="shared" si="5"/>
        <v>0.006742114134</v>
      </c>
      <c r="W610" s="12">
        <f t="shared" si="6"/>
        <v>18.96440951</v>
      </c>
      <c r="X610" s="10">
        <f t="shared" si="7"/>
        <v>127.8602134</v>
      </c>
      <c r="Y610" s="11">
        <f t="shared" si="8"/>
        <v>0.1666666667</v>
      </c>
    </row>
    <row r="611">
      <c r="A611" s="7" t="str">
        <f t="shared" si="1"/>
        <v>YWOKG0142J</v>
      </c>
      <c r="B611" s="2" t="s">
        <v>484</v>
      </c>
      <c r="C611" s="2" t="s">
        <v>485</v>
      </c>
      <c r="D611" s="7" t="str">
        <f t="shared" si="2"/>
        <v>320x50 </v>
      </c>
      <c r="E611" s="7">
        <f t="shared" si="3"/>
        <v>16000</v>
      </c>
      <c r="F611" s="2" t="s">
        <v>486</v>
      </c>
      <c r="G611" s="2" t="s">
        <v>36</v>
      </c>
      <c r="H611" s="8" t="s">
        <v>487</v>
      </c>
      <c r="I611" s="2" t="s">
        <v>30</v>
      </c>
      <c r="J611" s="2" t="s">
        <v>31</v>
      </c>
      <c r="K611" s="2">
        <v>9357.0</v>
      </c>
      <c r="L611" s="2">
        <v>60.0</v>
      </c>
      <c r="M611" s="2">
        <v>1754.0</v>
      </c>
      <c r="N611" s="2">
        <v>8343.0</v>
      </c>
      <c r="O611" s="2">
        <v>10.0</v>
      </c>
      <c r="P611" s="3">
        <v>6559.477756</v>
      </c>
      <c r="Q611" s="7" t="str">
        <f>VLOOKUP(A611,'New Data'!A:E,2,FALSE)</f>
        <v>Female</v>
      </c>
      <c r="R611" s="7">
        <f>VLOOKUP(A611,'New Data'!A:E,3,FALSE)</f>
        <v>51</v>
      </c>
      <c r="S611" s="7" t="str">
        <f>VLOOKUP(A611,'New Data'!A:E,4,FALSE)</f>
        <v>Mississippi</v>
      </c>
      <c r="T611" s="9">
        <f>VLOOKUP(A611,'New Data'!A:E,5,FALSE)</f>
        <v>45353</v>
      </c>
      <c r="U611" s="10">
        <f t="shared" si="4"/>
        <v>655.9477756</v>
      </c>
      <c r="V611" s="11">
        <f t="shared" si="5"/>
        <v>0.006412311638</v>
      </c>
      <c r="W611" s="12">
        <f t="shared" si="6"/>
        <v>109.3246293</v>
      </c>
      <c r="X611" s="10">
        <f t="shared" si="7"/>
        <v>701.0235926</v>
      </c>
      <c r="Y611" s="11">
        <f t="shared" si="8"/>
        <v>0.1666666667</v>
      </c>
    </row>
    <row r="612">
      <c r="A612" s="7" t="str">
        <f t="shared" si="1"/>
        <v>OHSXI8260D</v>
      </c>
      <c r="B612" s="2" t="s">
        <v>480</v>
      </c>
      <c r="C612" s="2" t="s">
        <v>481</v>
      </c>
      <c r="D612" s="7" t="str">
        <f t="shared" si="2"/>
        <v>300x50 </v>
      </c>
      <c r="E612" s="7">
        <f t="shared" si="3"/>
        <v>15000</v>
      </c>
      <c r="F612" s="2" t="s">
        <v>482</v>
      </c>
      <c r="G612" s="2" t="s">
        <v>66</v>
      </c>
      <c r="H612" s="8" t="s">
        <v>483</v>
      </c>
      <c r="I612" s="2" t="s">
        <v>48</v>
      </c>
      <c r="J612" s="2" t="s">
        <v>31</v>
      </c>
      <c r="K612" s="2">
        <v>13686.0</v>
      </c>
      <c r="L612" s="2">
        <v>66.0</v>
      </c>
      <c r="M612" s="2">
        <v>7928.0</v>
      </c>
      <c r="N612" s="2">
        <v>11931.0</v>
      </c>
      <c r="O612" s="2">
        <v>11.0</v>
      </c>
      <c r="P612" s="3">
        <v>4660.560369</v>
      </c>
      <c r="Q612" s="7" t="str">
        <f>VLOOKUP(A612,'New Data'!A:E,2,FALSE)</f>
        <v>Male</v>
      </c>
      <c r="R612" s="7">
        <f>VLOOKUP(A612,'New Data'!A:E,3,FALSE)</f>
        <v>36</v>
      </c>
      <c r="S612" s="7" t="str">
        <f>VLOOKUP(A612,'New Data'!A:E,4,FALSE)</f>
        <v>Massachusetts</v>
      </c>
      <c r="T612" s="9">
        <f>VLOOKUP(A612,'New Data'!A:E,5,FALSE)</f>
        <v>45093</v>
      </c>
      <c r="U612" s="10">
        <f t="shared" si="4"/>
        <v>423.6873063</v>
      </c>
      <c r="V612" s="11">
        <f t="shared" si="5"/>
        <v>0.004822446295</v>
      </c>
      <c r="W612" s="12">
        <f t="shared" si="6"/>
        <v>70.61455105</v>
      </c>
      <c r="X612" s="10">
        <f t="shared" si="7"/>
        <v>340.5348801</v>
      </c>
      <c r="Y612" s="11">
        <f t="shared" si="8"/>
        <v>0.1666666667</v>
      </c>
    </row>
    <row r="613">
      <c r="A613" s="7" t="str">
        <f t="shared" si="1"/>
        <v>JOJKS6529M</v>
      </c>
      <c r="B613" s="2" t="s">
        <v>488</v>
      </c>
      <c r="C613" s="2" t="s">
        <v>489</v>
      </c>
      <c r="D613" s="7" t="str">
        <f t="shared" si="2"/>
        <v>320x50 </v>
      </c>
      <c r="E613" s="7">
        <f t="shared" si="3"/>
        <v>16000</v>
      </c>
      <c r="F613" s="2" t="s">
        <v>490</v>
      </c>
      <c r="G613" s="2" t="s">
        <v>28</v>
      </c>
      <c r="H613" s="8" t="s">
        <v>491</v>
      </c>
      <c r="I613" s="2" t="s">
        <v>48</v>
      </c>
      <c r="J613" s="2" t="s">
        <v>31</v>
      </c>
      <c r="K613" s="2">
        <v>20165.0</v>
      </c>
      <c r="L613" s="2">
        <v>60.0</v>
      </c>
      <c r="M613" s="2">
        <v>6601.0</v>
      </c>
      <c r="N613" s="2">
        <v>18909.0</v>
      </c>
      <c r="O613" s="2">
        <v>10.0</v>
      </c>
      <c r="P613" s="3">
        <v>1743.078687</v>
      </c>
      <c r="Q613" s="7" t="str">
        <f>VLOOKUP(A613,'New Data'!A:E,2,FALSE)</f>
        <v>Male</v>
      </c>
      <c r="R613" s="7">
        <f>VLOOKUP(A613,'New Data'!A:E,3,FALSE)</f>
        <v>64</v>
      </c>
      <c r="S613" s="7" t="str">
        <f>VLOOKUP(A613,'New Data'!A:E,4,FALSE)</f>
        <v>North Carolina</v>
      </c>
      <c r="T613" s="9">
        <f>VLOOKUP(A613,'New Data'!A:E,5,FALSE)</f>
        <v>44942</v>
      </c>
      <c r="U613" s="10">
        <f t="shared" si="4"/>
        <v>174.3078687</v>
      </c>
      <c r="V613" s="11">
        <f t="shared" si="5"/>
        <v>0.002975452517</v>
      </c>
      <c r="W613" s="12">
        <f t="shared" si="6"/>
        <v>29.05131145</v>
      </c>
      <c r="X613" s="10">
        <f t="shared" si="7"/>
        <v>86.44079777</v>
      </c>
      <c r="Y613" s="11">
        <f t="shared" si="8"/>
        <v>0.1666666667</v>
      </c>
    </row>
    <row r="614">
      <c r="A614" s="7" t="str">
        <f t="shared" si="1"/>
        <v>IHTFN9883F</v>
      </c>
      <c r="B614" s="2" t="s">
        <v>477</v>
      </c>
      <c r="C614" s="2" t="s">
        <v>478</v>
      </c>
      <c r="D614" s="7" t="str">
        <f t="shared" si="2"/>
        <v>300x250 </v>
      </c>
      <c r="E614" s="7">
        <f t="shared" si="3"/>
        <v>75000</v>
      </c>
      <c r="F614" s="2" t="s">
        <v>313</v>
      </c>
      <c r="G614" s="2" t="s">
        <v>66</v>
      </c>
      <c r="H614" s="8" t="s">
        <v>479</v>
      </c>
      <c r="I614" s="2" t="s">
        <v>30</v>
      </c>
      <c r="J614" s="2" t="s">
        <v>53</v>
      </c>
      <c r="K614" s="2">
        <v>16142.0</v>
      </c>
      <c r="L614" s="2">
        <v>30.0</v>
      </c>
      <c r="M614" s="2">
        <v>7064.0</v>
      </c>
      <c r="N614" s="2">
        <v>15433.0</v>
      </c>
      <c r="O614" s="2">
        <v>5.0</v>
      </c>
      <c r="P614" s="3">
        <v>2209.650957</v>
      </c>
      <c r="Q614" s="7" t="str">
        <f>VLOOKUP(A614,'New Data'!A:E,2,FALSE)</f>
        <v>Male</v>
      </c>
      <c r="R614" s="7">
        <f>VLOOKUP(A614,'New Data'!A:E,3,FALSE)</f>
        <v>37</v>
      </c>
      <c r="S614" s="7" t="str">
        <f>VLOOKUP(A614,'New Data'!A:E,4,FALSE)</f>
        <v>California</v>
      </c>
      <c r="T614" s="9">
        <f>VLOOKUP(A614,'New Data'!A:E,5,FALSE)</f>
        <v>45327</v>
      </c>
      <c r="U614" s="10">
        <f t="shared" si="4"/>
        <v>441.9301914</v>
      </c>
      <c r="V614" s="11">
        <f t="shared" si="5"/>
        <v>0.001858505761</v>
      </c>
      <c r="W614" s="12">
        <f t="shared" si="6"/>
        <v>73.6550319</v>
      </c>
      <c r="X614" s="10">
        <f t="shared" si="7"/>
        <v>136.8883011</v>
      </c>
      <c r="Y614" s="11">
        <f t="shared" si="8"/>
        <v>0.1666666667</v>
      </c>
    </row>
    <row r="615">
      <c r="A615" s="7" t="str">
        <f t="shared" si="1"/>
        <v>MSTKW0021I</v>
      </c>
      <c r="B615" s="2" t="s">
        <v>472</v>
      </c>
      <c r="C615" s="2" t="s">
        <v>473</v>
      </c>
      <c r="D615" s="7" t="str">
        <f t="shared" si="2"/>
        <v>300x250 </v>
      </c>
      <c r="E615" s="7">
        <f t="shared" si="3"/>
        <v>75000</v>
      </c>
      <c r="F615" s="2" t="s">
        <v>474</v>
      </c>
      <c r="G615" s="2" t="s">
        <v>66</v>
      </c>
      <c r="H615" s="8" t="s">
        <v>475</v>
      </c>
      <c r="I615" s="2" t="s">
        <v>476</v>
      </c>
      <c r="J615" s="2" t="s">
        <v>53</v>
      </c>
      <c r="K615" s="2">
        <v>35043.0</v>
      </c>
      <c r="L615" s="2">
        <v>140.0</v>
      </c>
      <c r="M615" s="2">
        <v>20942.0</v>
      </c>
      <c r="N615" s="2">
        <v>33479.0</v>
      </c>
      <c r="O615" s="2">
        <v>24.0</v>
      </c>
      <c r="P615" s="3">
        <v>1527.97628</v>
      </c>
      <c r="Q615" s="7" t="str">
        <f>VLOOKUP(A615,'New Data'!A:E,2,FALSE)</f>
        <v>Male</v>
      </c>
      <c r="R615" s="7">
        <f>VLOOKUP(A615,'New Data'!A:E,3,FALSE)</f>
        <v>51</v>
      </c>
      <c r="S615" s="7" t="str">
        <f>VLOOKUP(A615,'New Data'!A:E,4,FALSE)</f>
        <v>Florida</v>
      </c>
      <c r="T615" s="9">
        <f>VLOOKUP(A615,'New Data'!A:E,5,FALSE)</f>
        <v>45401</v>
      </c>
      <c r="U615" s="10">
        <f t="shared" si="4"/>
        <v>63.66567833</v>
      </c>
      <c r="V615" s="11">
        <f t="shared" si="5"/>
        <v>0.003995091744</v>
      </c>
      <c r="W615" s="12">
        <f t="shared" si="6"/>
        <v>10.91411629</v>
      </c>
      <c r="X615" s="10">
        <f t="shared" si="7"/>
        <v>43.60289587</v>
      </c>
      <c r="Y615" s="11">
        <f t="shared" si="8"/>
        <v>0.1714285714</v>
      </c>
    </row>
    <row r="616">
      <c r="A616" s="7" t="str">
        <f t="shared" si="1"/>
        <v>UDWCZ8207P</v>
      </c>
      <c r="B616" s="2" t="s">
        <v>469</v>
      </c>
      <c r="C616" s="2" t="s">
        <v>470</v>
      </c>
      <c r="D616" s="7" t="str">
        <f t="shared" si="2"/>
        <v>300x50 </v>
      </c>
      <c r="E616" s="7">
        <f t="shared" si="3"/>
        <v>15000</v>
      </c>
      <c r="F616" s="2" t="s">
        <v>471</v>
      </c>
      <c r="G616" s="2" t="s">
        <v>36</v>
      </c>
      <c r="H616" s="8" t="s">
        <v>404</v>
      </c>
      <c r="I616" s="2" t="s">
        <v>30</v>
      </c>
      <c r="J616" s="2" t="s">
        <v>31</v>
      </c>
      <c r="K616" s="2">
        <v>39373.0</v>
      </c>
      <c r="L616" s="2">
        <v>99.0</v>
      </c>
      <c r="M616" s="2">
        <v>23152.0</v>
      </c>
      <c r="N616" s="2">
        <v>35857.0</v>
      </c>
      <c r="O616" s="2">
        <v>17.0</v>
      </c>
      <c r="P616" s="3">
        <v>6342.885786</v>
      </c>
      <c r="Q616" s="7" t="str">
        <f>VLOOKUP(A616,'New Data'!A:E,2,FALSE)</f>
        <v>Female</v>
      </c>
      <c r="R616" s="7">
        <f>VLOOKUP(A616,'New Data'!A:E,3,FALSE)</f>
        <v>58</v>
      </c>
      <c r="S616" s="7" t="str">
        <f>VLOOKUP(A616,'New Data'!A:E,4,FALSE)</f>
        <v>Vermont</v>
      </c>
      <c r="T616" s="9">
        <f>VLOOKUP(A616,'New Data'!A:E,5,FALSE)</f>
        <v>44954</v>
      </c>
      <c r="U616" s="10">
        <f t="shared" si="4"/>
        <v>373.1109286</v>
      </c>
      <c r="V616" s="11">
        <f t="shared" si="5"/>
        <v>0.002514413431</v>
      </c>
      <c r="W616" s="12">
        <f t="shared" si="6"/>
        <v>64.06955339</v>
      </c>
      <c r="X616" s="10">
        <f t="shared" si="7"/>
        <v>161.0973455</v>
      </c>
      <c r="Y616" s="11">
        <f t="shared" si="8"/>
        <v>0.1717171717</v>
      </c>
    </row>
    <row r="617">
      <c r="A617" s="7" t="str">
        <f t="shared" si="1"/>
        <v>XQRTH0321M</v>
      </c>
      <c r="B617" s="2" t="s">
        <v>465</v>
      </c>
      <c r="C617" s="2" t="s">
        <v>466</v>
      </c>
      <c r="D617" s="7" t="str">
        <f t="shared" si="2"/>
        <v>300x250 </v>
      </c>
      <c r="E617" s="7">
        <f t="shared" si="3"/>
        <v>75000</v>
      </c>
      <c r="F617" s="2" t="s">
        <v>467</v>
      </c>
      <c r="G617" s="2" t="s">
        <v>36</v>
      </c>
      <c r="H617" s="8" t="s">
        <v>468</v>
      </c>
      <c r="I617" s="2" t="s">
        <v>30</v>
      </c>
      <c r="J617" s="2" t="s">
        <v>31</v>
      </c>
      <c r="K617" s="2">
        <v>17620.0</v>
      </c>
      <c r="L617" s="2">
        <v>52.0</v>
      </c>
      <c r="M617" s="2">
        <v>11197.0</v>
      </c>
      <c r="N617" s="2">
        <v>16687.0</v>
      </c>
      <c r="O617" s="2">
        <v>9.0</v>
      </c>
      <c r="P617" s="3">
        <v>2407.794325</v>
      </c>
      <c r="Q617" s="7" t="str">
        <f>VLOOKUP(A617,'New Data'!A:E,2,FALSE)</f>
        <v>Female</v>
      </c>
      <c r="R617" s="7">
        <f>VLOOKUP(A617,'New Data'!A:E,3,FALSE)</f>
        <v>38</v>
      </c>
      <c r="S617" s="7" t="str">
        <f>VLOOKUP(A617,'New Data'!A:E,4,FALSE)</f>
        <v>Maine</v>
      </c>
      <c r="T617" s="9">
        <f>VLOOKUP(A617,'New Data'!A:E,5,FALSE)</f>
        <v>45426</v>
      </c>
      <c r="U617" s="10">
        <f t="shared" si="4"/>
        <v>267.5327028</v>
      </c>
      <c r="V617" s="11">
        <f t="shared" si="5"/>
        <v>0.002951191827</v>
      </c>
      <c r="W617" s="12">
        <f t="shared" si="6"/>
        <v>46.30373702</v>
      </c>
      <c r="X617" s="10">
        <f t="shared" si="7"/>
        <v>136.6512103</v>
      </c>
      <c r="Y617" s="11">
        <f t="shared" si="8"/>
        <v>0.1730769231</v>
      </c>
    </row>
    <row r="618">
      <c r="A618" s="7" t="str">
        <f t="shared" si="1"/>
        <v>PLNCK8092K</v>
      </c>
      <c r="B618" s="2" t="s">
        <v>461</v>
      </c>
      <c r="C618" s="2" t="s">
        <v>462</v>
      </c>
      <c r="D618" s="7" t="str">
        <f t="shared" si="2"/>
        <v>300x50 </v>
      </c>
      <c r="E618" s="7">
        <f t="shared" si="3"/>
        <v>15000</v>
      </c>
      <c r="F618" s="2" t="s">
        <v>463</v>
      </c>
      <c r="G618" s="2" t="s">
        <v>36</v>
      </c>
      <c r="H618" s="8" t="s">
        <v>464</v>
      </c>
      <c r="I618" s="2" t="s">
        <v>89</v>
      </c>
      <c r="J618" s="2" t="s">
        <v>31</v>
      </c>
      <c r="K618" s="2">
        <v>9560.0</v>
      </c>
      <c r="L618" s="2">
        <v>98.0</v>
      </c>
      <c r="M618" s="2">
        <v>3076.0</v>
      </c>
      <c r="N618" s="2">
        <v>6252.0</v>
      </c>
      <c r="O618" s="2">
        <v>17.0</v>
      </c>
      <c r="P618" s="3">
        <v>6420.218123</v>
      </c>
      <c r="Q618" s="7" t="str">
        <f>VLOOKUP(A618,'New Data'!A:E,2,FALSE)</f>
        <v>Female</v>
      </c>
      <c r="R618" s="7">
        <f>VLOOKUP(A618,'New Data'!A:E,3,FALSE)</f>
        <v>33</v>
      </c>
      <c r="S618" s="7" t="str">
        <f>VLOOKUP(A618,'New Data'!A:E,4,FALSE)</f>
        <v>North Dakota</v>
      </c>
      <c r="T618" s="9">
        <f>VLOOKUP(A618,'New Data'!A:E,5,FALSE)</f>
        <v>45180</v>
      </c>
      <c r="U618" s="10">
        <f t="shared" si="4"/>
        <v>377.6598896</v>
      </c>
      <c r="V618" s="11">
        <f t="shared" si="5"/>
        <v>0.01025104603</v>
      </c>
      <c r="W618" s="12">
        <f t="shared" si="6"/>
        <v>65.51242983</v>
      </c>
      <c r="X618" s="10">
        <f t="shared" si="7"/>
        <v>671.5709334</v>
      </c>
      <c r="Y618" s="11">
        <f t="shared" si="8"/>
        <v>0.1734693878</v>
      </c>
    </row>
    <row r="619">
      <c r="A619" s="7" t="str">
        <f t="shared" si="1"/>
        <v>FQHEZ7971Z</v>
      </c>
      <c r="B619" s="2" t="s">
        <v>458</v>
      </c>
      <c r="C619" s="2" t="s">
        <v>459</v>
      </c>
      <c r="D619" s="7" t="str">
        <f t="shared" si="2"/>
        <v>300x250 </v>
      </c>
      <c r="E619" s="7">
        <f t="shared" si="3"/>
        <v>75000</v>
      </c>
      <c r="F619" s="2" t="s">
        <v>460</v>
      </c>
      <c r="G619" s="2" t="s">
        <v>28</v>
      </c>
      <c r="H619" s="8" t="s">
        <v>67</v>
      </c>
      <c r="I619" s="2" t="s">
        <v>48</v>
      </c>
      <c r="J619" s="2" t="s">
        <v>31</v>
      </c>
      <c r="K619" s="2">
        <v>12319.0</v>
      </c>
      <c r="L619" s="2">
        <v>40.0</v>
      </c>
      <c r="M619" s="2">
        <v>7028.0</v>
      </c>
      <c r="N619" s="2">
        <v>10191.0</v>
      </c>
      <c r="O619" s="2">
        <v>7.0</v>
      </c>
      <c r="P619" s="3">
        <v>1668.016</v>
      </c>
      <c r="Q619" s="7" t="str">
        <f>VLOOKUP(A619,'New Data'!A:E,2,FALSE)</f>
        <v>Female</v>
      </c>
      <c r="R619" s="7">
        <f>VLOOKUP(A619,'New Data'!A:E,3,FALSE)</f>
        <v>56</v>
      </c>
      <c r="S619" s="7" t="str">
        <f>VLOOKUP(A619,'New Data'!A:E,4,FALSE)</f>
        <v>Missouri</v>
      </c>
      <c r="T619" s="9">
        <f>VLOOKUP(A619,'New Data'!A:E,5,FALSE)</f>
        <v>45495</v>
      </c>
      <c r="U619" s="10">
        <f t="shared" si="4"/>
        <v>238.288</v>
      </c>
      <c r="V619" s="11">
        <f t="shared" si="5"/>
        <v>0.003247016803</v>
      </c>
      <c r="W619" s="12">
        <f t="shared" si="6"/>
        <v>41.7004</v>
      </c>
      <c r="X619" s="10">
        <f t="shared" si="7"/>
        <v>135.4018995</v>
      </c>
      <c r="Y619" s="11">
        <f t="shared" si="8"/>
        <v>0.175</v>
      </c>
    </row>
    <row r="620">
      <c r="A620" s="7" t="str">
        <f t="shared" si="1"/>
        <v>CXGAZ6353T</v>
      </c>
      <c r="B620" s="2" t="s">
        <v>454</v>
      </c>
      <c r="C620" s="2" t="s">
        <v>455</v>
      </c>
      <c r="D620" s="7" t="str">
        <f t="shared" si="2"/>
        <v>320x50 </v>
      </c>
      <c r="E620" s="7">
        <f t="shared" si="3"/>
        <v>16000</v>
      </c>
      <c r="F620" s="2" t="s">
        <v>456</v>
      </c>
      <c r="G620" s="2" t="s">
        <v>66</v>
      </c>
      <c r="H620" s="8" t="s">
        <v>457</v>
      </c>
      <c r="I620" s="2" t="s">
        <v>30</v>
      </c>
      <c r="J620" s="2" t="s">
        <v>31</v>
      </c>
      <c r="K620" s="2">
        <v>17317.0</v>
      </c>
      <c r="L620" s="2">
        <v>68.0</v>
      </c>
      <c r="M620" s="2">
        <v>8055.0</v>
      </c>
      <c r="N620" s="2">
        <v>12724.0</v>
      </c>
      <c r="O620" s="2">
        <v>12.0</v>
      </c>
      <c r="P620" s="3">
        <v>5668.857079</v>
      </c>
      <c r="Q620" s="7" t="str">
        <f>VLOOKUP(A620,'New Data'!A:E,2,FALSE)</f>
        <v>Female</v>
      </c>
      <c r="R620" s="7">
        <f>VLOOKUP(A620,'New Data'!A:E,3,FALSE)</f>
        <v>46</v>
      </c>
      <c r="S620" s="7" t="str">
        <f>VLOOKUP(A620,'New Data'!A:E,4,FALSE)</f>
        <v>Oregon</v>
      </c>
      <c r="T620" s="9">
        <f>VLOOKUP(A620,'New Data'!A:E,5,FALSE)</f>
        <v>45191</v>
      </c>
      <c r="U620" s="10">
        <f t="shared" si="4"/>
        <v>472.4047566</v>
      </c>
      <c r="V620" s="11">
        <f t="shared" si="5"/>
        <v>0.003926777155</v>
      </c>
      <c r="W620" s="12">
        <f t="shared" si="6"/>
        <v>83.36554528</v>
      </c>
      <c r="X620" s="10">
        <f t="shared" si="7"/>
        <v>327.3579188</v>
      </c>
      <c r="Y620" s="11">
        <f t="shared" si="8"/>
        <v>0.1764705882</v>
      </c>
    </row>
    <row r="621">
      <c r="A621" s="7" t="str">
        <f t="shared" si="1"/>
        <v>VDJYO1640I</v>
      </c>
      <c r="B621" s="2" t="s">
        <v>450</v>
      </c>
      <c r="C621" s="2" t="s">
        <v>451</v>
      </c>
      <c r="D621" s="7" t="str">
        <f t="shared" si="2"/>
        <v>300x250 </v>
      </c>
      <c r="E621" s="7">
        <f t="shared" si="3"/>
        <v>75000</v>
      </c>
      <c r="F621" s="2" t="s">
        <v>452</v>
      </c>
      <c r="G621" s="2" t="s">
        <v>41</v>
      </c>
      <c r="H621" s="8" t="s">
        <v>453</v>
      </c>
      <c r="I621" s="2" t="s">
        <v>30</v>
      </c>
      <c r="J621" s="2" t="s">
        <v>31</v>
      </c>
      <c r="K621" s="2">
        <v>11476.0</v>
      </c>
      <c r="L621" s="2">
        <v>45.0</v>
      </c>
      <c r="M621" s="2">
        <v>4963.0</v>
      </c>
      <c r="N621" s="2">
        <v>10991.0</v>
      </c>
      <c r="O621" s="2">
        <v>8.0</v>
      </c>
      <c r="P621" s="3">
        <v>7227.417349</v>
      </c>
      <c r="Q621" s="7" t="str">
        <f>VLOOKUP(A621,'New Data'!A:E,2,FALSE)</f>
        <v>Male</v>
      </c>
      <c r="R621" s="7">
        <f>VLOOKUP(A621,'New Data'!A:E,3,FALSE)</f>
        <v>19</v>
      </c>
      <c r="S621" s="7" t="str">
        <f>VLOOKUP(A621,'New Data'!A:E,4,FALSE)</f>
        <v>Nebraska</v>
      </c>
      <c r="T621" s="9">
        <f>VLOOKUP(A621,'New Data'!A:E,5,FALSE)</f>
        <v>45152</v>
      </c>
      <c r="U621" s="10">
        <f t="shared" si="4"/>
        <v>903.4271686</v>
      </c>
      <c r="V621" s="11">
        <f t="shared" si="5"/>
        <v>0.003921226908</v>
      </c>
      <c r="W621" s="12">
        <f t="shared" si="6"/>
        <v>160.6092744</v>
      </c>
      <c r="X621" s="10">
        <f t="shared" si="7"/>
        <v>629.7854086</v>
      </c>
      <c r="Y621" s="11">
        <f t="shared" si="8"/>
        <v>0.1777777778</v>
      </c>
    </row>
    <row r="622">
      <c r="A622" s="7" t="str">
        <f t="shared" si="1"/>
        <v>HXCRN4463P</v>
      </c>
      <c r="B622" s="2" t="s">
        <v>442</v>
      </c>
      <c r="C622" s="2" t="s">
        <v>443</v>
      </c>
      <c r="D622" s="7" t="str">
        <f t="shared" si="2"/>
        <v>300x50 </v>
      </c>
      <c r="E622" s="7">
        <f t="shared" si="3"/>
        <v>15000</v>
      </c>
      <c r="F622" s="2" t="s">
        <v>444</v>
      </c>
      <c r="G622" s="2" t="s">
        <v>36</v>
      </c>
      <c r="H622" s="8" t="s">
        <v>445</v>
      </c>
      <c r="I622" s="2" t="s">
        <v>30</v>
      </c>
      <c r="J622" s="2" t="s">
        <v>31</v>
      </c>
      <c r="K622" s="2">
        <v>9238.0</v>
      </c>
      <c r="L622" s="2">
        <v>84.0</v>
      </c>
      <c r="M622" s="2">
        <v>4626.0</v>
      </c>
      <c r="N622" s="2">
        <v>8264.0</v>
      </c>
      <c r="O622" s="2">
        <v>15.0</v>
      </c>
      <c r="P622" s="3">
        <v>6683.225487</v>
      </c>
      <c r="Q622" s="7" t="str">
        <f>VLOOKUP(A622,'New Data'!A:E,2,FALSE)</f>
        <v>Female</v>
      </c>
      <c r="R622" s="7">
        <f>VLOOKUP(A622,'New Data'!A:E,3,FALSE)</f>
        <v>31</v>
      </c>
      <c r="S622" s="7" t="str">
        <f>VLOOKUP(A622,'New Data'!A:E,4,FALSE)</f>
        <v>Illinois</v>
      </c>
      <c r="T622" s="9">
        <f>VLOOKUP(A622,'New Data'!A:E,5,FALSE)</f>
        <v>45526</v>
      </c>
      <c r="U622" s="10">
        <f t="shared" si="4"/>
        <v>445.5483658</v>
      </c>
      <c r="V622" s="11">
        <f t="shared" si="5"/>
        <v>0.009092877246</v>
      </c>
      <c r="W622" s="12">
        <f t="shared" si="6"/>
        <v>79.56220818</v>
      </c>
      <c r="X622" s="10">
        <f t="shared" si="7"/>
        <v>723.4493924</v>
      </c>
      <c r="Y622" s="11">
        <f t="shared" si="8"/>
        <v>0.1785714286</v>
      </c>
    </row>
    <row r="623">
      <c r="A623" s="7" t="str">
        <f t="shared" si="1"/>
        <v>WOAJS6397Q</v>
      </c>
      <c r="B623" s="2" t="s">
        <v>446</v>
      </c>
      <c r="C623" s="2" t="s">
        <v>447</v>
      </c>
      <c r="D623" s="7" t="str">
        <f t="shared" si="2"/>
        <v>300x250 </v>
      </c>
      <c r="E623" s="7">
        <f t="shared" si="3"/>
        <v>75000</v>
      </c>
      <c r="F623" s="2" t="s">
        <v>448</v>
      </c>
      <c r="G623" s="2" t="s">
        <v>28</v>
      </c>
      <c r="H623" s="8" t="s">
        <v>449</v>
      </c>
      <c r="I623" s="2" t="s">
        <v>30</v>
      </c>
      <c r="J623" s="2" t="s">
        <v>43</v>
      </c>
      <c r="K623" s="2">
        <v>17049.0</v>
      </c>
      <c r="L623" s="2">
        <v>84.0</v>
      </c>
      <c r="M623" s="2">
        <v>191.0</v>
      </c>
      <c r="N623" s="2">
        <v>15564.0</v>
      </c>
      <c r="O623" s="2">
        <v>15.0</v>
      </c>
      <c r="P623" s="3">
        <v>2144.489587</v>
      </c>
      <c r="Q623" s="7" t="str">
        <f>VLOOKUP(A623,'New Data'!A:E,2,FALSE)</f>
        <v>Male</v>
      </c>
      <c r="R623" s="7">
        <f>VLOOKUP(A623,'New Data'!A:E,3,FALSE)</f>
        <v>57</v>
      </c>
      <c r="S623" s="7" t="str">
        <f>VLOOKUP(A623,'New Data'!A:E,4,FALSE)</f>
        <v>Rhode Island</v>
      </c>
      <c r="T623" s="9">
        <f>VLOOKUP(A623,'New Data'!A:E,5,FALSE)</f>
        <v>45383</v>
      </c>
      <c r="U623" s="10">
        <f t="shared" si="4"/>
        <v>142.9659725</v>
      </c>
      <c r="V623" s="11">
        <f t="shared" si="5"/>
        <v>0.004926975189</v>
      </c>
      <c r="W623" s="12">
        <f t="shared" si="6"/>
        <v>25.52963794</v>
      </c>
      <c r="X623" s="10">
        <f t="shared" si="7"/>
        <v>125.7838927</v>
      </c>
      <c r="Y623" s="11">
        <f t="shared" si="8"/>
        <v>0.1785714286</v>
      </c>
    </row>
    <row r="624">
      <c r="A624" s="7" t="str">
        <f t="shared" si="1"/>
        <v>CJJWX4880S</v>
      </c>
      <c r="B624" s="2" t="s">
        <v>438</v>
      </c>
      <c r="C624" s="2" t="s">
        <v>439</v>
      </c>
      <c r="D624" s="7" t="str">
        <f t="shared" si="2"/>
        <v>300x250 </v>
      </c>
      <c r="E624" s="7">
        <f t="shared" si="3"/>
        <v>75000</v>
      </c>
      <c r="F624" s="2" t="s">
        <v>440</v>
      </c>
      <c r="G624" s="2" t="s">
        <v>41</v>
      </c>
      <c r="H624" s="8" t="s">
        <v>441</v>
      </c>
      <c r="I624" s="2" t="s">
        <v>48</v>
      </c>
      <c r="J624" s="2" t="s">
        <v>53</v>
      </c>
      <c r="K624" s="2">
        <v>25021.0</v>
      </c>
      <c r="L624" s="2">
        <v>50.0</v>
      </c>
      <c r="M624" s="2">
        <v>11084.0</v>
      </c>
      <c r="N624" s="2">
        <v>18079.0</v>
      </c>
      <c r="O624" s="2">
        <v>9.0</v>
      </c>
      <c r="P624" s="3">
        <v>4961.478884</v>
      </c>
      <c r="Q624" s="7" t="str">
        <f>VLOOKUP(A624,'New Data'!A:E,2,FALSE)</f>
        <v>Male</v>
      </c>
      <c r="R624" s="7">
        <f>VLOOKUP(A624,'New Data'!A:E,3,FALSE)</f>
        <v>54</v>
      </c>
      <c r="S624" s="7" t="str">
        <f>VLOOKUP(A624,'New Data'!A:E,4,FALSE)</f>
        <v>Arizona</v>
      </c>
      <c r="T624" s="9">
        <f>VLOOKUP(A624,'New Data'!A:E,5,FALSE)</f>
        <v>45256</v>
      </c>
      <c r="U624" s="10">
        <f t="shared" si="4"/>
        <v>551.2754316</v>
      </c>
      <c r="V624" s="11">
        <f t="shared" si="5"/>
        <v>0.00199832141</v>
      </c>
      <c r="W624" s="12">
        <f t="shared" si="6"/>
        <v>99.22957768</v>
      </c>
      <c r="X624" s="10">
        <f t="shared" si="7"/>
        <v>198.2925896</v>
      </c>
      <c r="Y624" s="11">
        <f t="shared" si="8"/>
        <v>0.18</v>
      </c>
    </row>
    <row r="625">
      <c r="A625" s="7" t="str">
        <f t="shared" si="1"/>
        <v>EWNTA2102E</v>
      </c>
      <c r="B625" s="2" t="s">
        <v>431</v>
      </c>
      <c r="C625" s="2" t="s">
        <v>432</v>
      </c>
      <c r="D625" s="7" t="str">
        <f t="shared" si="2"/>
        <v>300x50 </v>
      </c>
      <c r="E625" s="7">
        <f t="shared" si="3"/>
        <v>15000</v>
      </c>
      <c r="F625" s="2" t="s">
        <v>433</v>
      </c>
      <c r="G625" s="2" t="s">
        <v>66</v>
      </c>
      <c r="H625" s="8" t="s">
        <v>330</v>
      </c>
      <c r="I625" s="2" t="s">
        <v>30</v>
      </c>
      <c r="J625" s="2" t="s">
        <v>31</v>
      </c>
      <c r="K625" s="2">
        <v>14137.0</v>
      </c>
      <c r="L625" s="2">
        <v>44.0</v>
      </c>
      <c r="M625" s="2">
        <v>9300.0</v>
      </c>
      <c r="N625" s="2">
        <v>13110.0</v>
      </c>
      <c r="O625" s="2">
        <v>8.0</v>
      </c>
      <c r="P625" s="3">
        <v>6345.460338</v>
      </c>
      <c r="Q625" s="7" t="str">
        <f>VLOOKUP(A625,'New Data'!A:E,2,FALSE)</f>
        <v>Female</v>
      </c>
      <c r="R625" s="7">
        <f>VLOOKUP(A625,'New Data'!A:E,3,FALSE)</f>
        <v>27</v>
      </c>
      <c r="S625" s="7" t="str">
        <f>VLOOKUP(A625,'New Data'!A:E,4,FALSE)</f>
        <v>Indiana</v>
      </c>
      <c r="T625" s="9">
        <f>VLOOKUP(A625,'New Data'!A:E,5,FALSE)</f>
        <v>44945</v>
      </c>
      <c r="U625" s="10">
        <f t="shared" si="4"/>
        <v>793.1825423</v>
      </c>
      <c r="V625" s="11">
        <f t="shared" si="5"/>
        <v>0.003112400085</v>
      </c>
      <c r="W625" s="12">
        <f t="shared" si="6"/>
        <v>144.2150077</v>
      </c>
      <c r="X625" s="10">
        <f t="shared" si="7"/>
        <v>448.8548022</v>
      </c>
      <c r="Y625" s="11">
        <f t="shared" si="8"/>
        <v>0.1818181818</v>
      </c>
    </row>
    <row r="626">
      <c r="A626" s="7" t="str">
        <f t="shared" si="1"/>
        <v>ZKNQP2729Q</v>
      </c>
      <c r="B626" s="2" t="s">
        <v>434</v>
      </c>
      <c r="C626" s="2" t="s">
        <v>435</v>
      </c>
      <c r="D626" s="7" t="str">
        <f t="shared" si="2"/>
        <v>320x50 </v>
      </c>
      <c r="E626" s="7">
        <f t="shared" si="3"/>
        <v>16000</v>
      </c>
      <c r="F626" s="2" t="s">
        <v>436</v>
      </c>
      <c r="G626" s="2" t="s">
        <v>36</v>
      </c>
      <c r="H626" s="8" t="s">
        <v>437</v>
      </c>
      <c r="I626" s="2" t="s">
        <v>30</v>
      </c>
      <c r="J626" s="2" t="s">
        <v>31</v>
      </c>
      <c r="K626" s="2">
        <v>9059.0</v>
      </c>
      <c r="L626" s="2">
        <v>22.0</v>
      </c>
      <c r="M626" s="2">
        <v>589.0</v>
      </c>
      <c r="N626" s="2">
        <v>7480.0</v>
      </c>
      <c r="O626" s="2">
        <v>4.0</v>
      </c>
      <c r="P626" s="3">
        <v>1908.526117</v>
      </c>
      <c r="Q626" s="7" t="str">
        <f>VLOOKUP(A626,'New Data'!A:E,2,FALSE)</f>
        <v>Female</v>
      </c>
      <c r="R626" s="7">
        <f>VLOOKUP(A626,'New Data'!A:E,3,FALSE)</f>
        <v>57</v>
      </c>
      <c r="S626" s="7" t="str">
        <f>VLOOKUP(A626,'New Data'!A:E,4,FALSE)</f>
        <v>Massachusetts</v>
      </c>
      <c r="T626" s="9">
        <f>VLOOKUP(A626,'New Data'!A:E,5,FALSE)</f>
        <v>44955</v>
      </c>
      <c r="U626" s="10">
        <f t="shared" si="4"/>
        <v>477.1315293</v>
      </c>
      <c r="V626" s="11">
        <f t="shared" si="5"/>
        <v>0.00242852412</v>
      </c>
      <c r="W626" s="12">
        <f t="shared" si="6"/>
        <v>86.75118714</v>
      </c>
      <c r="X626" s="10">
        <f t="shared" si="7"/>
        <v>210.6773504</v>
      </c>
      <c r="Y626" s="11">
        <f t="shared" si="8"/>
        <v>0.1818181818</v>
      </c>
    </row>
    <row r="627">
      <c r="A627" s="7" t="str">
        <f t="shared" si="1"/>
        <v>ZHVGN2491H</v>
      </c>
      <c r="B627" s="2" t="s">
        <v>427</v>
      </c>
      <c r="C627" s="2" t="s">
        <v>428</v>
      </c>
      <c r="D627" s="7" t="str">
        <f t="shared" si="2"/>
        <v>300x250 </v>
      </c>
      <c r="E627" s="7">
        <f t="shared" si="3"/>
        <v>75000</v>
      </c>
      <c r="F627" s="2" t="s">
        <v>429</v>
      </c>
      <c r="G627" s="2" t="s">
        <v>36</v>
      </c>
      <c r="H627" s="8" t="s">
        <v>430</v>
      </c>
      <c r="I627" s="2" t="s">
        <v>30</v>
      </c>
      <c r="J627" s="2" t="s">
        <v>53</v>
      </c>
      <c r="K627" s="2">
        <v>26415.0</v>
      </c>
      <c r="L627" s="2">
        <v>60.0</v>
      </c>
      <c r="M627" s="2">
        <v>13791.0</v>
      </c>
      <c r="N627" s="2">
        <v>25315.0</v>
      </c>
      <c r="O627" s="2">
        <v>11.0</v>
      </c>
      <c r="P627" s="3">
        <v>6450.918637</v>
      </c>
      <c r="Q627" s="7" t="str">
        <f>VLOOKUP(A627,'New Data'!A:E,2,FALSE)</f>
        <v>Female</v>
      </c>
      <c r="R627" s="7">
        <f>VLOOKUP(A627,'New Data'!A:E,3,FALSE)</f>
        <v>33</v>
      </c>
      <c r="S627" s="7" t="str">
        <f>VLOOKUP(A627,'New Data'!A:E,4,FALSE)</f>
        <v>Wyoming</v>
      </c>
      <c r="T627" s="9">
        <f>VLOOKUP(A627,'New Data'!A:E,5,FALSE)</f>
        <v>45324</v>
      </c>
      <c r="U627" s="10">
        <f t="shared" si="4"/>
        <v>586.4471488</v>
      </c>
      <c r="V627" s="11">
        <f t="shared" si="5"/>
        <v>0.002271436684</v>
      </c>
      <c r="W627" s="12">
        <f t="shared" si="6"/>
        <v>107.5153106</v>
      </c>
      <c r="X627" s="10">
        <f t="shared" si="7"/>
        <v>244.2142206</v>
      </c>
      <c r="Y627" s="11">
        <f t="shared" si="8"/>
        <v>0.1833333333</v>
      </c>
    </row>
    <row r="628">
      <c r="A628" s="7" t="str">
        <f t="shared" si="1"/>
        <v>MHCUS4399K</v>
      </c>
      <c r="B628" s="2" t="s">
        <v>420</v>
      </c>
      <c r="C628" s="2" t="s">
        <v>421</v>
      </c>
      <c r="D628" s="7" t="str">
        <f t="shared" si="2"/>
        <v>300x250 </v>
      </c>
      <c r="E628" s="7">
        <f t="shared" si="3"/>
        <v>75000</v>
      </c>
      <c r="F628" s="2" t="s">
        <v>422</v>
      </c>
      <c r="G628" s="2" t="s">
        <v>28</v>
      </c>
      <c r="H628" s="8" t="s">
        <v>165</v>
      </c>
      <c r="I628" s="2" t="s">
        <v>30</v>
      </c>
      <c r="J628" s="2" t="s">
        <v>53</v>
      </c>
      <c r="K628" s="2">
        <v>19951.0</v>
      </c>
      <c r="L628" s="2">
        <v>81.0</v>
      </c>
      <c r="M628" s="2">
        <v>10511.0</v>
      </c>
      <c r="N628" s="2">
        <v>18132.0</v>
      </c>
      <c r="O628" s="2">
        <v>15.0</v>
      </c>
      <c r="P628" s="3">
        <v>1801.14885</v>
      </c>
      <c r="Q628" s="7" t="str">
        <f>VLOOKUP(A628,'New Data'!A:E,2,FALSE)</f>
        <v>Male</v>
      </c>
      <c r="R628" s="7">
        <f>VLOOKUP(A628,'New Data'!A:E,3,FALSE)</f>
        <v>50</v>
      </c>
      <c r="S628" s="7" t="str">
        <f>VLOOKUP(A628,'New Data'!A:E,4,FALSE)</f>
        <v>Illinois</v>
      </c>
      <c r="T628" s="9">
        <f>VLOOKUP(A628,'New Data'!A:E,5,FALSE)</f>
        <v>45205</v>
      </c>
      <c r="U628" s="10">
        <f t="shared" si="4"/>
        <v>120.07659</v>
      </c>
      <c r="V628" s="11">
        <f t="shared" si="5"/>
        <v>0.00405994687</v>
      </c>
      <c r="W628" s="12">
        <f t="shared" si="6"/>
        <v>22.23640556</v>
      </c>
      <c r="X628" s="10">
        <f t="shared" si="7"/>
        <v>90.27862513</v>
      </c>
      <c r="Y628" s="11">
        <f t="shared" si="8"/>
        <v>0.1851851852</v>
      </c>
    </row>
    <row r="629">
      <c r="A629" s="7" t="str">
        <f t="shared" si="1"/>
        <v>ALQHY3719W</v>
      </c>
      <c r="B629" s="2" t="s">
        <v>423</v>
      </c>
      <c r="C629" s="2" t="s">
        <v>424</v>
      </c>
      <c r="D629" s="7" t="str">
        <f t="shared" si="2"/>
        <v>320x50 </v>
      </c>
      <c r="E629" s="7">
        <f t="shared" si="3"/>
        <v>16000</v>
      </c>
      <c r="F629" s="2" t="s">
        <v>425</v>
      </c>
      <c r="G629" s="2" t="s">
        <v>66</v>
      </c>
      <c r="H629" s="8" t="s">
        <v>426</v>
      </c>
      <c r="I629" s="2" t="s">
        <v>30</v>
      </c>
      <c r="J629" s="2" t="s">
        <v>31</v>
      </c>
      <c r="K629" s="2">
        <v>19212.0</v>
      </c>
      <c r="L629" s="2">
        <v>54.0</v>
      </c>
      <c r="M629" s="2">
        <v>6872.0</v>
      </c>
      <c r="N629" s="2">
        <v>14248.0</v>
      </c>
      <c r="O629" s="2">
        <v>10.0</v>
      </c>
      <c r="P629" s="3">
        <v>2133.077113</v>
      </c>
      <c r="Q629" s="7" t="str">
        <f>VLOOKUP(A629,'New Data'!A:E,2,FALSE)</f>
        <v>Male</v>
      </c>
      <c r="R629" s="7">
        <f>VLOOKUP(A629,'New Data'!A:E,3,FALSE)</f>
        <v>45</v>
      </c>
      <c r="S629" s="7" t="str">
        <f>VLOOKUP(A629,'New Data'!A:E,4,FALSE)</f>
        <v>North Carolina</v>
      </c>
      <c r="T629" s="9">
        <f>VLOOKUP(A629,'New Data'!A:E,5,FALSE)</f>
        <v>45035</v>
      </c>
      <c r="U629" s="10">
        <f t="shared" si="4"/>
        <v>213.3077113</v>
      </c>
      <c r="V629" s="11">
        <f t="shared" si="5"/>
        <v>0.002810743285</v>
      </c>
      <c r="W629" s="12">
        <f t="shared" si="6"/>
        <v>39.50142802</v>
      </c>
      <c r="X629" s="10">
        <f t="shared" si="7"/>
        <v>111.0283736</v>
      </c>
      <c r="Y629" s="11">
        <f t="shared" si="8"/>
        <v>0.1851851852</v>
      </c>
    </row>
    <row r="630">
      <c r="A630" s="7" t="str">
        <f t="shared" si="1"/>
        <v>YXUGJ2459B</v>
      </c>
      <c r="B630" s="2" t="s">
        <v>416</v>
      </c>
      <c r="C630" s="2" t="s">
        <v>417</v>
      </c>
      <c r="D630" s="7" t="str">
        <f t="shared" si="2"/>
        <v>300x250 </v>
      </c>
      <c r="E630" s="7">
        <f t="shared" si="3"/>
        <v>75000</v>
      </c>
      <c r="F630" s="2" t="s">
        <v>418</v>
      </c>
      <c r="G630" s="2" t="s">
        <v>41</v>
      </c>
      <c r="H630" s="8" t="s">
        <v>419</v>
      </c>
      <c r="I630" s="2" t="s">
        <v>89</v>
      </c>
      <c r="J630" s="2" t="s">
        <v>53</v>
      </c>
      <c r="K630" s="2">
        <v>16628.0</v>
      </c>
      <c r="L630" s="2">
        <v>70.0</v>
      </c>
      <c r="M630" s="2">
        <v>7974.0</v>
      </c>
      <c r="N630" s="2">
        <v>15969.0</v>
      </c>
      <c r="O630" s="2">
        <v>13.0</v>
      </c>
      <c r="P630" s="3">
        <v>1665.965851</v>
      </c>
      <c r="Q630" s="7" t="str">
        <f>VLOOKUP(A630,'New Data'!A:E,2,FALSE)</f>
        <v>Male</v>
      </c>
      <c r="R630" s="7">
        <f>VLOOKUP(A630,'New Data'!A:E,3,FALSE)</f>
        <v>38</v>
      </c>
      <c r="S630" s="7" t="str">
        <f>VLOOKUP(A630,'New Data'!A:E,4,FALSE)</f>
        <v>Missouri</v>
      </c>
      <c r="T630" s="9">
        <f>VLOOKUP(A630,'New Data'!A:E,5,FALSE)</f>
        <v>45173</v>
      </c>
      <c r="U630" s="10">
        <f t="shared" si="4"/>
        <v>128.1512193</v>
      </c>
      <c r="V630" s="11">
        <f t="shared" si="5"/>
        <v>0.004209766659</v>
      </c>
      <c r="W630" s="12">
        <f t="shared" si="6"/>
        <v>23.79951216</v>
      </c>
      <c r="X630" s="10">
        <f t="shared" si="7"/>
        <v>100.1903928</v>
      </c>
      <c r="Y630" s="11">
        <f t="shared" si="8"/>
        <v>0.1857142857</v>
      </c>
    </row>
    <row r="631">
      <c r="A631" s="7" t="str">
        <f t="shared" si="1"/>
        <v>GYCND0607J</v>
      </c>
      <c r="B631" s="2" t="s">
        <v>413</v>
      </c>
      <c r="C631" s="2" t="s">
        <v>414</v>
      </c>
      <c r="D631" s="7" t="str">
        <f t="shared" si="2"/>
        <v>320x50 </v>
      </c>
      <c r="E631" s="7">
        <f t="shared" si="3"/>
        <v>16000</v>
      </c>
      <c r="F631" s="2" t="s">
        <v>415</v>
      </c>
      <c r="G631" s="2" t="s">
        <v>28</v>
      </c>
      <c r="H631" s="8" t="s">
        <v>387</v>
      </c>
      <c r="I631" s="2" t="s">
        <v>30</v>
      </c>
      <c r="J631" s="2" t="s">
        <v>31</v>
      </c>
      <c r="K631" s="2">
        <v>26270.0</v>
      </c>
      <c r="L631" s="2">
        <v>63.0</v>
      </c>
      <c r="M631" s="2">
        <v>12813.0</v>
      </c>
      <c r="N631" s="2">
        <v>21893.0</v>
      </c>
      <c r="O631" s="2">
        <v>12.0</v>
      </c>
      <c r="P631" s="3">
        <v>6417.264564</v>
      </c>
      <c r="Q631" s="7" t="str">
        <f>VLOOKUP(A631,'New Data'!A:E,2,FALSE)</f>
        <v>Male</v>
      </c>
      <c r="R631" s="7">
        <f>VLOOKUP(A631,'New Data'!A:E,3,FALSE)</f>
        <v>54</v>
      </c>
      <c r="S631" s="7" t="str">
        <f>VLOOKUP(A631,'New Data'!A:E,4,FALSE)</f>
        <v>Kansas</v>
      </c>
      <c r="T631" s="9">
        <f>VLOOKUP(A631,'New Data'!A:E,5,FALSE)</f>
        <v>45496</v>
      </c>
      <c r="U631" s="10">
        <f t="shared" si="4"/>
        <v>534.772047</v>
      </c>
      <c r="V631" s="11">
        <f t="shared" si="5"/>
        <v>0.002398172821</v>
      </c>
      <c r="W631" s="12">
        <f t="shared" si="6"/>
        <v>101.8613423</v>
      </c>
      <c r="X631" s="10">
        <f t="shared" si="7"/>
        <v>244.2811026</v>
      </c>
      <c r="Y631" s="11">
        <f t="shared" si="8"/>
        <v>0.1904761905</v>
      </c>
    </row>
    <row r="632">
      <c r="A632" s="7" t="str">
        <f t="shared" si="1"/>
        <v>RGWVN5464S</v>
      </c>
      <c r="B632" s="2" t="s">
        <v>409</v>
      </c>
      <c r="C632" s="2" t="s">
        <v>410</v>
      </c>
      <c r="D632" s="7" t="str">
        <f t="shared" si="2"/>
        <v>320x50 </v>
      </c>
      <c r="E632" s="7">
        <f t="shared" si="3"/>
        <v>16000</v>
      </c>
      <c r="F632" s="2" t="s">
        <v>411</v>
      </c>
      <c r="G632" s="2" t="s">
        <v>36</v>
      </c>
      <c r="H632" s="8" t="s">
        <v>412</v>
      </c>
      <c r="I632" s="2" t="s">
        <v>30</v>
      </c>
      <c r="J632" s="2" t="s">
        <v>31</v>
      </c>
      <c r="K632" s="2">
        <v>18516.0</v>
      </c>
      <c r="L632" s="2">
        <v>68.0</v>
      </c>
      <c r="M632" s="2">
        <v>8191.0</v>
      </c>
      <c r="N632" s="2">
        <v>13641.0</v>
      </c>
      <c r="O632" s="2">
        <v>13.0</v>
      </c>
      <c r="P632" s="3">
        <v>5087.561715</v>
      </c>
      <c r="Q632" s="7" t="str">
        <f>VLOOKUP(A632,'New Data'!A:E,2,FALSE)</f>
        <v>Male</v>
      </c>
      <c r="R632" s="7">
        <f>VLOOKUP(A632,'New Data'!A:E,3,FALSE)</f>
        <v>40</v>
      </c>
      <c r="S632" s="7" t="str">
        <f>VLOOKUP(A632,'New Data'!A:E,4,FALSE)</f>
        <v>Maryland</v>
      </c>
      <c r="T632" s="9">
        <f>VLOOKUP(A632,'New Data'!A:E,5,FALSE)</f>
        <v>45053</v>
      </c>
      <c r="U632" s="10">
        <f t="shared" si="4"/>
        <v>391.3509012</v>
      </c>
      <c r="V632" s="11">
        <f t="shared" si="5"/>
        <v>0.00367249946</v>
      </c>
      <c r="W632" s="12">
        <f t="shared" si="6"/>
        <v>74.81708404</v>
      </c>
      <c r="X632" s="10">
        <f t="shared" si="7"/>
        <v>274.7657007</v>
      </c>
      <c r="Y632" s="11">
        <f t="shared" si="8"/>
        <v>0.1911764706</v>
      </c>
    </row>
    <row r="633">
      <c r="A633" s="7" t="str">
        <f t="shared" si="1"/>
        <v>GVNEZ4094A</v>
      </c>
      <c r="B633" s="2" t="s">
        <v>401</v>
      </c>
      <c r="C633" s="2" t="s">
        <v>402</v>
      </c>
      <c r="D633" s="7" t="str">
        <f t="shared" si="2"/>
        <v>320x50 </v>
      </c>
      <c r="E633" s="7">
        <f t="shared" si="3"/>
        <v>16000</v>
      </c>
      <c r="F633" s="2" t="s">
        <v>403</v>
      </c>
      <c r="G633" s="2" t="s">
        <v>41</v>
      </c>
      <c r="H633" s="8" t="s">
        <v>404</v>
      </c>
      <c r="I633" s="2" t="s">
        <v>30</v>
      </c>
      <c r="J633" s="2" t="s">
        <v>31</v>
      </c>
      <c r="K633" s="2">
        <v>25539.0</v>
      </c>
      <c r="L633" s="2">
        <v>78.0</v>
      </c>
      <c r="M633" s="2">
        <v>12130.0</v>
      </c>
      <c r="N633" s="2">
        <v>24129.0</v>
      </c>
      <c r="O633" s="2">
        <v>15.0</v>
      </c>
      <c r="P633" s="3">
        <v>4804.493233</v>
      </c>
      <c r="Q633" s="7" t="str">
        <f>VLOOKUP(A633,'New Data'!A:E,2,FALSE)</f>
        <v>Male</v>
      </c>
      <c r="R633" s="7">
        <f>VLOOKUP(A633,'New Data'!A:E,3,FALSE)</f>
        <v>49</v>
      </c>
      <c r="S633" s="7" t="str">
        <f>VLOOKUP(A633,'New Data'!A:E,4,FALSE)</f>
        <v>Illinois</v>
      </c>
      <c r="T633" s="9">
        <f>VLOOKUP(A633,'New Data'!A:E,5,FALSE)</f>
        <v>44955</v>
      </c>
      <c r="U633" s="10">
        <f t="shared" si="4"/>
        <v>320.2995489</v>
      </c>
      <c r="V633" s="11">
        <f t="shared" si="5"/>
        <v>0.003054152473</v>
      </c>
      <c r="W633" s="12">
        <f t="shared" si="6"/>
        <v>61.59606709</v>
      </c>
      <c r="X633" s="10">
        <f t="shared" si="7"/>
        <v>188.1237806</v>
      </c>
      <c r="Y633" s="11">
        <f t="shared" si="8"/>
        <v>0.1923076923</v>
      </c>
    </row>
    <row r="634">
      <c r="A634" s="7" t="str">
        <f t="shared" si="1"/>
        <v>DANIT5805U</v>
      </c>
      <c r="B634" s="2" t="s">
        <v>405</v>
      </c>
      <c r="C634" s="2" t="s">
        <v>406</v>
      </c>
      <c r="D634" s="7" t="str">
        <f t="shared" si="2"/>
        <v>300x250 </v>
      </c>
      <c r="E634" s="7">
        <f t="shared" si="3"/>
        <v>75000</v>
      </c>
      <c r="F634" s="2" t="s">
        <v>407</v>
      </c>
      <c r="G634" s="2" t="s">
        <v>66</v>
      </c>
      <c r="H634" s="8" t="s">
        <v>408</v>
      </c>
      <c r="I634" s="2" t="s">
        <v>71</v>
      </c>
      <c r="J634" s="2" t="s">
        <v>53</v>
      </c>
      <c r="K634" s="2">
        <v>16669.0</v>
      </c>
      <c r="L634" s="2">
        <v>26.0</v>
      </c>
      <c r="M634" s="2">
        <v>10961.0</v>
      </c>
      <c r="N634" s="2">
        <v>15451.0</v>
      </c>
      <c r="O634" s="2">
        <v>5.0</v>
      </c>
      <c r="P634" s="3">
        <v>1658.358536</v>
      </c>
      <c r="Q634" s="7" t="str">
        <f>VLOOKUP(A634,'New Data'!A:E,2,FALSE)</f>
        <v>Male</v>
      </c>
      <c r="R634" s="7">
        <f>VLOOKUP(A634,'New Data'!A:E,3,FALSE)</f>
        <v>55</v>
      </c>
      <c r="S634" s="7" t="str">
        <f>VLOOKUP(A634,'New Data'!A:E,4,FALSE)</f>
        <v>New Jersey</v>
      </c>
      <c r="T634" s="9">
        <f>VLOOKUP(A634,'New Data'!A:E,5,FALSE)</f>
        <v>45041</v>
      </c>
      <c r="U634" s="10">
        <f t="shared" si="4"/>
        <v>331.6717072</v>
      </c>
      <c r="V634" s="11">
        <f t="shared" si="5"/>
        <v>0.001559781631</v>
      </c>
      <c r="W634" s="12">
        <f t="shared" si="6"/>
        <v>63.78302062</v>
      </c>
      <c r="X634" s="10">
        <f t="shared" si="7"/>
        <v>99.4875839</v>
      </c>
      <c r="Y634" s="11">
        <f t="shared" si="8"/>
        <v>0.1923076923</v>
      </c>
    </row>
    <row r="635">
      <c r="A635" s="7" t="str">
        <f t="shared" si="1"/>
        <v>PHTXE1764B</v>
      </c>
      <c r="B635" s="2" t="s">
        <v>399</v>
      </c>
      <c r="C635" s="2" t="s">
        <v>400</v>
      </c>
      <c r="D635" s="7" t="str">
        <f t="shared" si="2"/>
        <v>300x250 </v>
      </c>
      <c r="E635" s="7">
        <f t="shared" si="3"/>
        <v>75000</v>
      </c>
      <c r="F635" s="2" t="s">
        <v>65</v>
      </c>
      <c r="G635" s="2" t="s">
        <v>66</v>
      </c>
      <c r="H635" s="8" t="s">
        <v>271</v>
      </c>
      <c r="I635" s="2" t="s">
        <v>89</v>
      </c>
      <c r="J635" s="2" t="s">
        <v>43</v>
      </c>
      <c r="K635" s="2">
        <v>26212.0</v>
      </c>
      <c r="L635" s="2">
        <v>77.0</v>
      </c>
      <c r="M635" s="2">
        <v>12726.0</v>
      </c>
      <c r="N635" s="2">
        <v>24442.0</v>
      </c>
      <c r="O635" s="2">
        <v>15.0</v>
      </c>
      <c r="P635" s="3">
        <v>6452.93501</v>
      </c>
      <c r="Q635" s="7" t="str">
        <f>VLOOKUP(A635,'New Data'!A:E,2,FALSE)</f>
        <v>Female</v>
      </c>
      <c r="R635" s="7">
        <f>VLOOKUP(A635,'New Data'!A:E,3,FALSE)</f>
        <v>60</v>
      </c>
      <c r="S635" s="7" t="str">
        <f>VLOOKUP(A635,'New Data'!A:E,4,FALSE)</f>
        <v>Alaska</v>
      </c>
      <c r="T635" s="9">
        <f>VLOOKUP(A635,'New Data'!A:E,5,FALSE)</f>
        <v>45148</v>
      </c>
      <c r="U635" s="10">
        <f t="shared" si="4"/>
        <v>430.1956673</v>
      </c>
      <c r="V635" s="11">
        <f t="shared" si="5"/>
        <v>0.002937585839</v>
      </c>
      <c r="W635" s="12">
        <f t="shared" si="6"/>
        <v>83.80435078</v>
      </c>
      <c r="X635" s="10">
        <f t="shared" si="7"/>
        <v>246.1824741</v>
      </c>
      <c r="Y635" s="11">
        <f t="shared" si="8"/>
        <v>0.1948051948</v>
      </c>
    </row>
    <row r="636">
      <c r="A636" s="7" t="str">
        <f t="shared" si="1"/>
        <v>MEOSU3566R</v>
      </c>
      <c r="B636" s="2" t="s">
        <v>395</v>
      </c>
      <c r="C636" s="2" t="s">
        <v>396</v>
      </c>
      <c r="D636" s="7" t="str">
        <f t="shared" si="2"/>
        <v>300x250 </v>
      </c>
      <c r="E636" s="7">
        <f t="shared" si="3"/>
        <v>75000</v>
      </c>
      <c r="F636" s="2" t="s">
        <v>397</v>
      </c>
      <c r="G636" s="2" t="s">
        <v>28</v>
      </c>
      <c r="H636" s="8" t="s">
        <v>398</v>
      </c>
      <c r="I636" s="2" t="s">
        <v>71</v>
      </c>
      <c r="J636" s="2" t="s">
        <v>43</v>
      </c>
      <c r="K636" s="2">
        <v>7965.0</v>
      </c>
      <c r="L636" s="2">
        <v>50.0</v>
      </c>
      <c r="M636" s="2">
        <v>5230.0</v>
      </c>
      <c r="N636" s="2">
        <v>6923.0</v>
      </c>
      <c r="O636" s="2">
        <v>10.0</v>
      </c>
      <c r="P636" s="3">
        <v>6298.513929</v>
      </c>
      <c r="Q636" s="7" t="str">
        <f>VLOOKUP(A636,'New Data'!A:E,2,FALSE)</f>
        <v>Female</v>
      </c>
      <c r="R636" s="7">
        <f>VLOOKUP(A636,'New Data'!A:E,3,FALSE)</f>
        <v>60</v>
      </c>
      <c r="S636" s="7" t="str">
        <f>VLOOKUP(A636,'New Data'!A:E,4,FALSE)</f>
        <v>Wyoming</v>
      </c>
      <c r="T636" s="9">
        <f>VLOOKUP(A636,'New Data'!A:E,5,FALSE)</f>
        <v>45538</v>
      </c>
      <c r="U636" s="10">
        <f t="shared" si="4"/>
        <v>629.8513929</v>
      </c>
      <c r="V636" s="11">
        <f t="shared" si="5"/>
        <v>0.006277463905</v>
      </c>
      <c r="W636" s="12">
        <f t="shared" si="6"/>
        <v>125.9702786</v>
      </c>
      <c r="X636" s="10">
        <f t="shared" si="7"/>
        <v>790.7738768</v>
      </c>
      <c r="Y636" s="11">
        <f t="shared" si="8"/>
        <v>0.2</v>
      </c>
    </row>
    <row r="637">
      <c r="A637" s="7" t="str">
        <f t="shared" si="1"/>
        <v>ZXILD0744S</v>
      </c>
      <c r="B637" s="2" t="s">
        <v>391</v>
      </c>
      <c r="C637" s="2" t="s">
        <v>392</v>
      </c>
      <c r="D637" s="7" t="str">
        <f t="shared" si="2"/>
        <v>300x250 </v>
      </c>
      <c r="E637" s="7">
        <f t="shared" si="3"/>
        <v>75000</v>
      </c>
      <c r="F637" s="2" t="s">
        <v>393</v>
      </c>
      <c r="G637" s="2" t="s">
        <v>36</v>
      </c>
      <c r="H637" s="8" t="s">
        <v>394</v>
      </c>
      <c r="I637" s="2" t="s">
        <v>30</v>
      </c>
      <c r="J637" s="2" t="s">
        <v>43</v>
      </c>
      <c r="K637" s="2">
        <v>10524.0</v>
      </c>
      <c r="L637" s="2">
        <v>55.0</v>
      </c>
      <c r="M637" s="2">
        <v>7601.0</v>
      </c>
      <c r="N637" s="2">
        <v>10242.0</v>
      </c>
      <c r="O637" s="2">
        <v>11.0</v>
      </c>
      <c r="P637" s="3">
        <v>6136.133902</v>
      </c>
      <c r="Q637" s="7" t="str">
        <f>VLOOKUP(A637,'New Data'!A:E,2,FALSE)</f>
        <v>Male</v>
      </c>
      <c r="R637" s="7">
        <f>VLOOKUP(A637,'New Data'!A:E,3,FALSE)</f>
        <v>53</v>
      </c>
      <c r="S637" s="7" t="str">
        <f>VLOOKUP(A637,'New Data'!A:E,4,FALSE)</f>
        <v>Wyoming</v>
      </c>
      <c r="T637" s="9">
        <f>VLOOKUP(A637,'New Data'!A:E,5,FALSE)</f>
        <v>45121</v>
      </c>
      <c r="U637" s="10">
        <f t="shared" si="4"/>
        <v>557.8303547</v>
      </c>
      <c r="V637" s="11">
        <f t="shared" si="5"/>
        <v>0.005226149753</v>
      </c>
      <c r="W637" s="12">
        <f t="shared" si="6"/>
        <v>111.5660709</v>
      </c>
      <c r="X637" s="10">
        <f t="shared" si="7"/>
        <v>583.0609941</v>
      </c>
      <c r="Y637" s="11">
        <f t="shared" si="8"/>
        <v>0.2</v>
      </c>
    </row>
    <row r="638">
      <c r="A638" s="7" t="str">
        <f t="shared" si="1"/>
        <v>GYCND0607J</v>
      </c>
      <c r="B638" s="2" t="s">
        <v>376</v>
      </c>
      <c r="C638" s="2" t="s">
        <v>377</v>
      </c>
      <c r="D638" s="7" t="str">
        <f t="shared" si="2"/>
        <v>300x50 </v>
      </c>
      <c r="E638" s="7">
        <f t="shared" si="3"/>
        <v>15000</v>
      </c>
      <c r="F638" s="2" t="s">
        <v>378</v>
      </c>
      <c r="G638" s="2" t="s">
        <v>41</v>
      </c>
      <c r="H638" s="8" t="s">
        <v>379</v>
      </c>
      <c r="I638" s="2" t="s">
        <v>30</v>
      </c>
      <c r="J638" s="2" t="s">
        <v>31</v>
      </c>
      <c r="K638" s="2">
        <v>17518.0</v>
      </c>
      <c r="L638" s="2">
        <v>60.0</v>
      </c>
      <c r="M638" s="2">
        <v>11513.0</v>
      </c>
      <c r="N638" s="2">
        <v>16192.0</v>
      </c>
      <c r="O638" s="2">
        <v>12.0</v>
      </c>
      <c r="P638" s="3">
        <v>6765.0004</v>
      </c>
      <c r="Q638" s="7" t="str">
        <f>VLOOKUP(A638,'New Data'!A:E,2,FALSE)</f>
        <v>Male</v>
      </c>
      <c r="R638" s="7">
        <f>VLOOKUP(A638,'New Data'!A:E,3,FALSE)</f>
        <v>54</v>
      </c>
      <c r="S638" s="7" t="str">
        <f>VLOOKUP(A638,'New Data'!A:E,4,FALSE)</f>
        <v>Kansas</v>
      </c>
      <c r="T638" s="9">
        <f>VLOOKUP(A638,'New Data'!A:E,5,FALSE)</f>
        <v>45496</v>
      </c>
      <c r="U638" s="10">
        <f t="shared" si="4"/>
        <v>563.7500333</v>
      </c>
      <c r="V638" s="11">
        <f t="shared" si="5"/>
        <v>0.003425048522</v>
      </c>
      <c r="W638" s="12">
        <f t="shared" si="6"/>
        <v>112.7500067</v>
      </c>
      <c r="X638" s="10">
        <f t="shared" si="7"/>
        <v>386.1742436</v>
      </c>
      <c r="Y638" s="11">
        <f t="shared" si="8"/>
        <v>0.2</v>
      </c>
    </row>
    <row r="639">
      <c r="A639" s="7" t="str">
        <f t="shared" si="1"/>
        <v>ZJRPV5063L</v>
      </c>
      <c r="B639" s="2" t="s">
        <v>384</v>
      </c>
      <c r="C639" s="2" t="s">
        <v>385</v>
      </c>
      <c r="D639" s="7" t="str">
        <f t="shared" si="2"/>
        <v>300x50 </v>
      </c>
      <c r="E639" s="7">
        <f t="shared" si="3"/>
        <v>15000</v>
      </c>
      <c r="F639" s="2" t="s">
        <v>386</v>
      </c>
      <c r="G639" s="2" t="s">
        <v>36</v>
      </c>
      <c r="H639" s="8" t="s">
        <v>387</v>
      </c>
      <c r="I639" s="2" t="s">
        <v>48</v>
      </c>
      <c r="J639" s="2" t="s">
        <v>31</v>
      </c>
      <c r="K639" s="2">
        <v>13946.0</v>
      </c>
      <c r="L639" s="2">
        <v>40.0</v>
      </c>
      <c r="M639" s="2">
        <v>3142.0</v>
      </c>
      <c r="N639" s="2">
        <v>8823.0</v>
      </c>
      <c r="O639" s="2">
        <v>8.0</v>
      </c>
      <c r="P639" s="3">
        <v>4920.23463</v>
      </c>
      <c r="Q639" s="7" t="str">
        <f>VLOOKUP(A639,'New Data'!A:E,2,FALSE)</f>
        <v>Female</v>
      </c>
      <c r="R639" s="7">
        <f>VLOOKUP(A639,'New Data'!A:E,3,FALSE)</f>
        <v>64</v>
      </c>
      <c r="S639" s="7" t="str">
        <f>VLOOKUP(A639,'New Data'!A:E,4,FALSE)</f>
        <v>Minnesota</v>
      </c>
      <c r="T639" s="9">
        <f>VLOOKUP(A639,'New Data'!A:E,5,FALSE)</f>
        <v>45154</v>
      </c>
      <c r="U639" s="10">
        <f t="shared" si="4"/>
        <v>615.0293288</v>
      </c>
      <c r="V639" s="11">
        <f t="shared" si="5"/>
        <v>0.002868205937</v>
      </c>
      <c r="W639" s="12">
        <f t="shared" si="6"/>
        <v>123.0058658</v>
      </c>
      <c r="X639" s="10">
        <f t="shared" si="7"/>
        <v>352.8061545</v>
      </c>
      <c r="Y639" s="11">
        <f t="shared" si="8"/>
        <v>0.2</v>
      </c>
    </row>
    <row r="640">
      <c r="A640" s="7" t="str">
        <f t="shared" si="1"/>
        <v>FRLAV2389E</v>
      </c>
      <c r="B640" s="2" t="s">
        <v>364</v>
      </c>
      <c r="C640" s="2" t="s">
        <v>365</v>
      </c>
      <c r="D640" s="7" t="str">
        <f t="shared" si="2"/>
        <v>320x50 </v>
      </c>
      <c r="E640" s="7">
        <f t="shared" si="3"/>
        <v>16000</v>
      </c>
      <c r="F640" s="2" t="s">
        <v>366</v>
      </c>
      <c r="G640" s="2" t="s">
        <v>66</v>
      </c>
      <c r="H640" s="8" t="s">
        <v>367</v>
      </c>
      <c r="I640" s="2" t="s">
        <v>48</v>
      </c>
      <c r="J640" s="2" t="s">
        <v>31</v>
      </c>
      <c r="K640" s="2">
        <v>17561.0</v>
      </c>
      <c r="L640" s="2">
        <v>50.0</v>
      </c>
      <c r="M640" s="2">
        <v>2960.0</v>
      </c>
      <c r="N640" s="2">
        <v>9953.0</v>
      </c>
      <c r="O640" s="2">
        <v>10.0</v>
      </c>
      <c r="P640" s="3">
        <v>1519.90401</v>
      </c>
      <c r="Q640" s="7" t="str">
        <f>VLOOKUP(A640,'New Data'!A:E,2,FALSE)</f>
        <v>Male</v>
      </c>
      <c r="R640" s="7">
        <f>VLOOKUP(A640,'New Data'!A:E,3,FALSE)</f>
        <v>51</v>
      </c>
      <c r="S640" s="7" t="str">
        <f>VLOOKUP(A640,'New Data'!A:E,4,FALSE)</f>
        <v>Arkansas</v>
      </c>
      <c r="T640" s="9">
        <f>VLOOKUP(A640,'New Data'!A:E,5,FALSE)</f>
        <v>45288</v>
      </c>
      <c r="U640" s="10">
        <f t="shared" si="4"/>
        <v>151.990401</v>
      </c>
      <c r="V640" s="11">
        <f t="shared" si="5"/>
        <v>0.002847218268</v>
      </c>
      <c r="W640" s="12">
        <f t="shared" si="6"/>
        <v>30.3980802</v>
      </c>
      <c r="X640" s="10">
        <f t="shared" si="7"/>
        <v>86.54996925</v>
      </c>
      <c r="Y640" s="11">
        <f t="shared" si="8"/>
        <v>0.2</v>
      </c>
    </row>
    <row r="641">
      <c r="A641" s="7" t="str">
        <f t="shared" si="1"/>
        <v>EOBSG4888H</v>
      </c>
      <c r="B641" s="2" t="s">
        <v>388</v>
      </c>
      <c r="C641" s="2" t="s">
        <v>389</v>
      </c>
      <c r="D641" s="7" t="str">
        <f t="shared" si="2"/>
        <v>320x50 </v>
      </c>
      <c r="E641" s="7">
        <f t="shared" si="3"/>
        <v>16000</v>
      </c>
      <c r="F641" s="2" t="s">
        <v>390</v>
      </c>
      <c r="G641" s="2" t="s">
        <v>28</v>
      </c>
      <c r="H641" s="8" t="s">
        <v>114</v>
      </c>
      <c r="I641" s="2" t="s">
        <v>139</v>
      </c>
      <c r="J641" s="2" t="s">
        <v>31</v>
      </c>
      <c r="K641" s="2">
        <v>44889.0</v>
      </c>
      <c r="L641" s="2">
        <v>125.0</v>
      </c>
      <c r="M641" s="2">
        <v>17477.0</v>
      </c>
      <c r="N641" s="2">
        <v>38621.0</v>
      </c>
      <c r="O641" s="2">
        <v>25.0</v>
      </c>
      <c r="P641" s="3">
        <v>6644.954146</v>
      </c>
      <c r="Q641" s="7" t="str">
        <f>VLOOKUP(A641,'New Data'!A:E,2,FALSE)</f>
        <v>Male</v>
      </c>
      <c r="R641" s="7">
        <f>VLOOKUP(A641,'New Data'!A:E,3,FALSE)</f>
        <v>25</v>
      </c>
      <c r="S641" s="7" t="str">
        <f>VLOOKUP(A641,'New Data'!A:E,4,FALSE)</f>
        <v>Missouri</v>
      </c>
      <c r="T641" s="9">
        <f>VLOOKUP(A641,'New Data'!A:E,5,FALSE)</f>
        <v>45193</v>
      </c>
      <c r="U641" s="10">
        <f t="shared" si="4"/>
        <v>265.7981658</v>
      </c>
      <c r="V641" s="11">
        <f t="shared" si="5"/>
        <v>0.002784646573</v>
      </c>
      <c r="W641" s="12">
        <f t="shared" si="6"/>
        <v>53.15963317</v>
      </c>
      <c r="X641" s="10">
        <f t="shared" si="7"/>
        <v>148.0307903</v>
      </c>
      <c r="Y641" s="11">
        <f t="shared" si="8"/>
        <v>0.2</v>
      </c>
    </row>
    <row r="642">
      <c r="A642" s="7" t="str">
        <f t="shared" si="1"/>
        <v>EIGNB6744C</v>
      </c>
      <c r="B642" s="2" t="s">
        <v>368</v>
      </c>
      <c r="C642" s="2" t="s">
        <v>369</v>
      </c>
      <c r="D642" s="7" t="str">
        <f t="shared" si="2"/>
        <v>320x50 </v>
      </c>
      <c r="E642" s="7">
        <f t="shared" si="3"/>
        <v>16000</v>
      </c>
      <c r="F642" s="2" t="s">
        <v>370</v>
      </c>
      <c r="G642" s="2" t="s">
        <v>66</v>
      </c>
      <c r="H642" s="8" t="s">
        <v>371</v>
      </c>
      <c r="I642" s="2" t="s">
        <v>30</v>
      </c>
      <c r="J642" s="2" t="s">
        <v>31</v>
      </c>
      <c r="K642" s="2">
        <v>19093.0</v>
      </c>
      <c r="L642" s="2">
        <v>50.0</v>
      </c>
      <c r="M642" s="2">
        <v>9626.0</v>
      </c>
      <c r="N642" s="2">
        <v>17815.0</v>
      </c>
      <c r="O642" s="2">
        <v>10.0</v>
      </c>
      <c r="P642" s="3">
        <v>6612.14569</v>
      </c>
      <c r="Q642" s="7" t="str">
        <f>VLOOKUP(A642,'New Data'!A:E,2,FALSE)</f>
        <v>Male</v>
      </c>
      <c r="R642" s="7">
        <f>VLOOKUP(A642,'New Data'!A:E,3,FALSE)</f>
        <v>37</v>
      </c>
      <c r="S642" s="7" t="str">
        <f>VLOOKUP(A642,'New Data'!A:E,4,FALSE)</f>
        <v>California</v>
      </c>
      <c r="T642" s="9">
        <f>VLOOKUP(A642,'New Data'!A:E,5,FALSE)</f>
        <v>45082</v>
      </c>
      <c r="U642" s="10">
        <f t="shared" si="4"/>
        <v>661.214569</v>
      </c>
      <c r="V642" s="11">
        <f t="shared" si="5"/>
        <v>0.002618760802</v>
      </c>
      <c r="W642" s="12">
        <f t="shared" si="6"/>
        <v>132.2429138</v>
      </c>
      <c r="X642" s="10">
        <f t="shared" si="7"/>
        <v>346.3125591</v>
      </c>
      <c r="Y642" s="11">
        <f t="shared" si="8"/>
        <v>0.2</v>
      </c>
    </row>
    <row r="643">
      <c r="A643" s="7" t="str">
        <f t="shared" si="1"/>
        <v>QFWII4772P</v>
      </c>
      <c r="B643" s="2" t="s">
        <v>372</v>
      </c>
      <c r="C643" s="2" t="s">
        <v>373</v>
      </c>
      <c r="D643" s="7" t="str">
        <f t="shared" si="2"/>
        <v>320x50 </v>
      </c>
      <c r="E643" s="7">
        <f t="shared" si="3"/>
        <v>16000</v>
      </c>
      <c r="F643" s="2" t="s">
        <v>374</v>
      </c>
      <c r="G643" s="2" t="s">
        <v>28</v>
      </c>
      <c r="H643" s="8" t="s">
        <v>375</v>
      </c>
      <c r="I643" s="2" t="s">
        <v>30</v>
      </c>
      <c r="J643" s="2" t="s">
        <v>31</v>
      </c>
      <c r="K643" s="2">
        <v>29092.0</v>
      </c>
      <c r="L643" s="2">
        <v>75.0</v>
      </c>
      <c r="M643" s="2">
        <v>16986.0</v>
      </c>
      <c r="N643" s="2">
        <v>26606.0</v>
      </c>
      <c r="O643" s="2">
        <v>15.0</v>
      </c>
      <c r="P643" s="3">
        <v>1801.058111</v>
      </c>
      <c r="Q643" s="7" t="str">
        <f>VLOOKUP(A643,'New Data'!A:E,2,FALSE)</f>
        <v>Male</v>
      </c>
      <c r="R643" s="7">
        <f>VLOOKUP(A643,'New Data'!A:E,3,FALSE)</f>
        <v>58</v>
      </c>
      <c r="S643" s="7" t="str">
        <f>VLOOKUP(A643,'New Data'!A:E,4,FALSE)</f>
        <v>Idaho</v>
      </c>
      <c r="T643" s="9">
        <f>VLOOKUP(A643,'New Data'!A:E,5,FALSE)</f>
        <v>45468</v>
      </c>
      <c r="U643" s="10">
        <f t="shared" si="4"/>
        <v>120.0705407</v>
      </c>
      <c r="V643" s="11">
        <f t="shared" si="5"/>
        <v>0.002578028324</v>
      </c>
      <c r="W643" s="12">
        <f t="shared" si="6"/>
        <v>24.01410815</v>
      </c>
      <c r="X643" s="10">
        <f t="shared" si="7"/>
        <v>61.90905098</v>
      </c>
      <c r="Y643" s="11">
        <f t="shared" si="8"/>
        <v>0.2</v>
      </c>
    </row>
    <row r="644">
      <c r="A644" s="7" t="str">
        <f t="shared" si="1"/>
        <v>DUSFZ5266A</v>
      </c>
      <c r="B644" s="2" t="s">
        <v>380</v>
      </c>
      <c r="C644" s="2" t="s">
        <v>381</v>
      </c>
      <c r="D644" s="7" t="str">
        <f t="shared" si="2"/>
        <v>320x50 </v>
      </c>
      <c r="E644" s="7">
        <f t="shared" si="3"/>
        <v>16000</v>
      </c>
      <c r="F644" s="2" t="s">
        <v>382</v>
      </c>
      <c r="G644" s="2" t="s">
        <v>28</v>
      </c>
      <c r="H644" s="8" t="s">
        <v>383</v>
      </c>
      <c r="I644" s="2" t="s">
        <v>30</v>
      </c>
      <c r="J644" s="2" t="s">
        <v>31</v>
      </c>
      <c r="K644" s="2">
        <v>12161.0</v>
      </c>
      <c r="L644" s="2">
        <v>20.0</v>
      </c>
      <c r="M644" s="2">
        <v>6284.0</v>
      </c>
      <c r="N644" s="2">
        <v>10919.0</v>
      </c>
      <c r="O644" s="2">
        <v>4.0</v>
      </c>
      <c r="P644" s="3">
        <v>7273.265988</v>
      </c>
      <c r="Q644" s="7" t="str">
        <f>VLOOKUP(A644,'New Data'!A:E,2,FALSE)</f>
        <v>Female</v>
      </c>
      <c r="R644" s="7">
        <f>VLOOKUP(A644,'New Data'!A:E,3,FALSE)</f>
        <v>58</v>
      </c>
      <c r="S644" s="7" t="str">
        <f>VLOOKUP(A644,'New Data'!A:E,4,FALSE)</f>
        <v>Kentucky</v>
      </c>
      <c r="T644" s="9">
        <f>VLOOKUP(A644,'New Data'!A:E,5,FALSE)</f>
        <v>45457</v>
      </c>
      <c r="U644" s="10">
        <f t="shared" si="4"/>
        <v>1818.316497</v>
      </c>
      <c r="V644" s="11">
        <f t="shared" si="5"/>
        <v>0.001644601595</v>
      </c>
      <c r="W644" s="12">
        <f t="shared" si="6"/>
        <v>363.6632994</v>
      </c>
      <c r="X644" s="10">
        <f t="shared" si="7"/>
        <v>598.0812423</v>
      </c>
      <c r="Y644" s="11">
        <f t="shared" si="8"/>
        <v>0.2</v>
      </c>
    </row>
    <row r="645">
      <c r="A645" s="7" t="str">
        <f t="shared" si="1"/>
        <v>QTDDO7203O</v>
      </c>
      <c r="B645" s="2" t="s">
        <v>361</v>
      </c>
      <c r="C645" s="2" t="s">
        <v>362</v>
      </c>
      <c r="D645" s="7" t="str">
        <f t="shared" si="2"/>
        <v>300x250 </v>
      </c>
      <c r="E645" s="7">
        <f t="shared" si="3"/>
        <v>75000</v>
      </c>
      <c r="F645" s="2" t="s">
        <v>363</v>
      </c>
      <c r="G645" s="2" t="s">
        <v>41</v>
      </c>
      <c r="H645" s="8" t="s">
        <v>151</v>
      </c>
      <c r="I645" s="2" t="s">
        <v>89</v>
      </c>
      <c r="J645" s="2" t="s">
        <v>43</v>
      </c>
      <c r="K645" s="2">
        <v>13075.0</v>
      </c>
      <c r="L645" s="2">
        <v>74.0</v>
      </c>
      <c r="M645" s="2">
        <v>5980.0</v>
      </c>
      <c r="N645" s="2">
        <v>12114.0</v>
      </c>
      <c r="O645" s="2">
        <v>15.0</v>
      </c>
      <c r="P645" s="3">
        <v>1936.130798</v>
      </c>
      <c r="Q645" s="7" t="str">
        <f>VLOOKUP(A645,'New Data'!A:E,2,FALSE)</f>
        <v>Male</v>
      </c>
      <c r="R645" s="7">
        <f>VLOOKUP(A645,'New Data'!A:E,3,FALSE)</f>
        <v>20</v>
      </c>
      <c r="S645" s="7" t="str">
        <f>VLOOKUP(A645,'New Data'!A:E,4,FALSE)</f>
        <v>Hawaii</v>
      </c>
      <c r="T645" s="9">
        <f>VLOOKUP(A645,'New Data'!A:E,5,FALSE)</f>
        <v>45287</v>
      </c>
      <c r="U645" s="10">
        <f t="shared" si="4"/>
        <v>129.0753865</v>
      </c>
      <c r="V645" s="11">
        <f t="shared" si="5"/>
        <v>0.005659655832</v>
      </c>
      <c r="W645" s="12">
        <f t="shared" si="6"/>
        <v>26.1639297</v>
      </c>
      <c r="X645" s="10">
        <f t="shared" si="7"/>
        <v>148.0788373</v>
      </c>
      <c r="Y645" s="11">
        <f t="shared" si="8"/>
        <v>0.2027027027</v>
      </c>
    </row>
    <row r="646">
      <c r="A646" s="7" t="str">
        <f t="shared" si="1"/>
        <v>PBJVX1159R</v>
      </c>
      <c r="B646" s="2" t="s">
        <v>358</v>
      </c>
      <c r="C646" s="2" t="s">
        <v>359</v>
      </c>
      <c r="D646" s="7" t="str">
        <f t="shared" si="2"/>
        <v>300x250 </v>
      </c>
      <c r="E646" s="7">
        <f t="shared" si="3"/>
        <v>75000</v>
      </c>
      <c r="F646" s="2" t="s">
        <v>360</v>
      </c>
      <c r="G646" s="2" t="s">
        <v>41</v>
      </c>
      <c r="H646" s="8" t="s">
        <v>275</v>
      </c>
      <c r="I646" s="2" t="s">
        <v>71</v>
      </c>
      <c r="J646" s="2" t="s">
        <v>43</v>
      </c>
      <c r="K646" s="2">
        <v>23156.0</v>
      </c>
      <c r="L646" s="2">
        <v>73.0</v>
      </c>
      <c r="M646" s="2">
        <v>4468.0</v>
      </c>
      <c r="N646" s="2">
        <v>18821.0</v>
      </c>
      <c r="O646" s="2">
        <v>15.0</v>
      </c>
      <c r="P646" s="3">
        <v>6173.41289</v>
      </c>
      <c r="Q646" s="7" t="str">
        <f>VLOOKUP(A646,'New Data'!A:E,2,FALSE)</f>
        <v>Female</v>
      </c>
      <c r="R646" s="7">
        <f>VLOOKUP(A646,'New Data'!A:E,3,FALSE)</f>
        <v>21</v>
      </c>
      <c r="S646" s="7" t="str">
        <f>VLOOKUP(A646,'New Data'!A:E,4,FALSE)</f>
        <v>South Dakota</v>
      </c>
      <c r="T646" s="9">
        <f>VLOOKUP(A646,'New Data'!A:E,5,FALSE)</f>
        <v>45172</v>
      </c>
      <c r="U646" s="10">
        <f t="shared" si="4"/>
        <v>411.5608593</v>
      </c>
      <c r="V646" s="11">
        <f t="shared" si="5"/>
        <v>0.003152530662</v>
      </c>
      <c r="W646" s="12">
        <f t="shared" si="6"/>
        <v>84.56729986</v>
      </c>
      <c r="X646" s="10">
        <f t="shared" si="7"/>
        <v>266.6010058</v>
      </c>
      <c r="Y646" s="11">
        <f t="shared" si="8"/>
        <v>0.2054794521</v>
      </c>
    </row>
    <row r="647">
      <c r="A647" s="7" t="str">
        <f t="shared" si="1"/>
        <v>UYBWI6518W</v>
      </c>
      <c r="B647" s="2" t="s">
        <v>351</v>
      </c>
      <c r="C647" s="2" t="s">
        <v>352</v>
      </c>
      <c r="D647" s="7" t="str">
        <f t="shared" si="2"/>
        <v>320x50 </v>
      </c>
      <c r="E647" s="7">
        <f t="shared" si="3"/>
        <v>16000</v>
      </c>
      <c r="F647" s="2" t="s">
        <v>353</v>
      </c>
      <c r="G647" s="2" t="s">
        <v>66</v>
      </c>
      <c r="H647" s="8" t="s">
        <v>354</v>
      </c>
      <c r="I647" s="2" t="s">
        <v>71</v>
      </c>
      <c r="J647" s="2" t="s">
        <v>31</v>
      </c>
      <c r="K647" s="2">
        <v>31243.0</v>
      </c>
      <c r="L647" s="2">
        <v>100.0</v>
      </c>
      <c r="M647" s="2">
        <v>16326.0</v>
      </c>
      <c r="N647" s="2">
        <v>25991.0</v>
      </c>
      <c r="O647" s="2">
        <v>21.0</v>
      </c>
      <c r="P647" s="3">
        <v>1452.59056</v>
      </c>
      <c r="Q647" s="7" t="str">
        <f>VLOOKUP(A647,'New Data'!A:E,2,FALSE)</f>
        <v>Male</v>
      </c>
      <c r="R647" s="7">
        <f>VLOOKUP(A647,'New Data'!A:E,3,FALSE)</f>
        <v>23</v>
      </c>
      <c r="S647" s="7" t="str">
        <f>VLOOKUP(A647,'New Data'!A:E,4,FALSE)</f>
        <v>Alaska</v>
      </c>
      <c r="T647" s="9">
        <f>VLOOKUP(A647,'New Data'!A:E,5,FALSE)</f>
        <v>45369</v>
      </c>
      <c r="U647" s="10">
        <f t="shared" si="4"/>
        <v>69.17097905</v>
      </c>
      <c r="V647" s="11">
        <f t="shared" si="5"/>
        <v>0.003200716961</v>
      </c>
      <c r="W647" s="12">
        <f t="shared" si="6"/>
        <v>14.5259056</v>
      </c>
      <c r="X647" s="10">
        <f t="shared" si="7"/>
        <v>46.49331242</v>
      </c>
      <c r="Y647" s="11">
        <f t="shared" si="8"/>
        <v>0.21</v>
      </c>
    </row>
    <row r="648">
      <c r="A648" s="7" t="str">
        <f t="shared" si="1"/>
        <v>ZDTAD6991M</v>
      </c>
      <c r="B648" s="2" t="s">
        <v>355</v>
      </c>
      <c r="C648" s="2" t="s">
        <v>356</v>
      </c>
      <c r="D648" s="7" t="str">
        <f t="shared" si="2"/>
        <v>320x50 </v>
      </c>
      <c r="E648" s="7">
        <f t="shared" si="3"/>
        <v>16000</v>
      </c>
      <c r="F648" s="2" t="s">
        <v>357</v>
      </c>
      <c r="G648" s="2" t="s">
        <v>66</v>
      </c>
      <c r="H648" s="8" t="s">
        <v>287</v>
      </c>
      <c r="I648" s="2" t="s">
        <v>62</v>
      </c>
      <c r="J648" s="2" t="s">
        <v>31</v>
      </c>
      <c r="K648" s="2">
        <v>37176.0</v>
      </c>
      <c r="L648" s="2">
        <v>100.0</v>
      </c>
      <c r="M648" s="2">
        <v>31829.0</v>
      </c>
      <c r="N648" s="2">
        <v>35639.0</v>
      </c>
      <c r="O648" s="2">
        <v>21.0</v>
      </c>
      <c r="P648" s="3">
        <v>6753.595242</v>
      </c>
      <c r="Q648" s="7" t="str">
        <f>VLOOKUP(A648,'New Data'!A:E,2,FALSE)</f>
        <v>Female</v>
      </c>
      <c r="R648" s="7">
        <f>VLOOKUP(A648,'New Data'!A:E,3,FALSE)</f>
        <v>43</v>
      </c>
      <c r="S648" s="7" t="str">
        <f>VLOOKUP(A648,'New Data'!A:E,4,FALSE)</f>
        <v>Colorado</v>
      </c>
      <c r="T648" s="9">
        <f>VLOOKUP(A648,'New Data'!A:E,5,FALSE)</f>
        <v>44946</v>
      </c>
      <c r="U648" s="10">
        <f t="shared" si="4"/>
        <v>321.5997734</v>
      </c>
      <c r="V648" s="11">
        <f t="shared" si="5"/>
        <v>0.002689907467</v>
      </c>
      <c r="W648" s="12">
        <f t="shared" si="6"/>
        <v>67.53595242</v>
      </c>
      <c r="X648" s="10">
        <f t="shared" si="7"/>
        <v>181.6654627</v>
      </c>
      <c r="Y648" s="11">
        <f t="shared" si="8"/>
        <v>0.21</v>
      </c>
    </row>
    <row r="649">
      <c r="A649" s="7" t="str">
        <f t="shared" si="1"/>
        <v>OMUVE7654C</v>
      </c>
      <c r="B649" s="2" t="s">
        <v>348</v>
      </c>
      <c r="C649" s="2" t="s">
        <v>349</v>
      </c>
      <c r="D649" s="7" t="str">
        <f t="shared" si="2"/>
        <v>300x50 </v>
      </c>
      <c r="E649" s="7">
        <f t="shared" si="3"/>
        <v>15000</v>
      </c>
      <c r="F649" s="2" t="s">
        <v>350</v>
      </c>
      <c r="G649" s="2" t="s">
        <v>36</v>
      </c>
      <c r="H649" s="8" t="s">
        <v>251</v>
      </c>
      <c r="I649" s="2" t="s">
        <v>62</v>
      </c>
      <c r="J649" s="2" t="s">
        <v>31</v>
      </c>
      <c r="K649" s="2">
        <v>10350.0</v>
      </c>
      <c r="L649" s="2">
        <v>66.0</v>
      </c>
      <c r="M649" s="2">
        <v>723.0</v>
      </c>
      <c r="N649" s="2">
        <v>8720.0</v>
      </c>
      <c r="O649" s="2">
        <v>14.0</v>
      </c>
      <c r="P649" s="3">
        <v>6774.202636</v>
      </c>
      <c r="Q649" s="7" t="str">
        <f>VLOOKUP(A649,'New Data'!A:E,2,FALSE)</f>
        <v>Female</v>
      </c>
      <c r="R649" s="7">
        <f>VLOOKUP(A649,'New Data'!A:E,3,FALSE)</f>
        <v>27</v>
      </c>
      <c r="S649" s="7" t="str">
        <f>VLOOKUP(A649,'New Data'!A:E,4,FALSE)</f>
        <v>Montana</v>
      </c>
      <c r="T649" s="9">
        <f>VLOOKUP(A649,'New Data'!A:E,5,FALSE)</f>
        <v>45106</v>
      </c>
      <c r="U649" s="10">
        <f t="shared" si="4"/>
        <v>483.8716169</v>
      </c>
      <c r="V649" s="11">
        <f t="shared" si="5"/>
        <v>0.006376811594</v>
      </c>
      <c r="W649" s="12">
        <f t="shared" si="6"/>
        <v>102.6394339</v>
      </c>
      <c r="X649" s="10">
        <f t="shared" si="7"/>
        <v>654.512332</v>
      </c>
      <c r="Y649" s="11">
        <f t="shared" si="8"/>
        <v>0.2121212121</v>
      </c>
    </row>
    <row r="650">
      <c r="A650" s="7" t="str">
        <f t="shared" si="1"/>
        <v>UFJIL2790F</v>
      </c>
      <c r="B650" s="2" t="s">
        <v>345</v>
      </c>
      <c r="C650" s="2" t="s">
        <v>346</v>
      </c>
      <c r="D650" s="7" t="str">
        <f t="shared" si="2"/>
        <v>300x250 </v>
      </c>
      <c r="E650" s="7">
        <f t="shared" si="3"/>
        <v>75000</v>
      </c>
      <c r="F650" s="2" t="s">
        <v>347</v>
      </c>
      <c r="G650" s="2" t="s">
        <v>66</v>
      </c>
      <c r="H650" s="8" t="s">
        <v>29</v>
      </c>
      <c r="I650" s="2" t="s">
        <v>71</v>
      </c>
      <c r="J650" s="2" t="s">
        <v>43</v>
      </c>
      <c r="K650" s="2">
        <v>27592.0</v>
      </c>
      <c r="L650" s="2">
        <v>80.0</v>
      </c>
      <c r="M650" s="2">
        <v>10901.0</v>
      </c>
      <c r="N650" s="2">
        <v>24980.0</v>
      </c>
      <c r="O650" s="2">
        <v>17.0</v>
      </c>
      <c r="P650" s="3">
        <v>6809.356022</v>
      </c>
      <c r="Q650" s="7" t="str">
        <f>VLOOKUP(A650,'New Data'!A:E,2,FALSE)</f>
        <v>Female</v>
      </c>
      <c r="R650" s="7">
        <f>VLOOKUP(A650,'New Data'!A:E,3,FALSE)</f>
        <v>34</v>
      </c>
      <c r="S650" s="7" t="str">
        <f>VLOOKUP(A650,'New Data'!A:E,4,FALSE)</f>
        <v>South Carolina</v>
      </c>
      <c r="T650" s="9">
        <f>VLOOKUP(A650,'New Data'!A:E,5,FALSE)</f>
        <v>44944</v>
      </c>
      <c r="U650" s="10">
        <f t="shared" si="4"/>
        <v>400.5503542</v>
      </c>
      <c r="V650" s="11">
        <f t="shared" si="5"/>
        <v>0.002899391128</v>
      </c>
      <c r="W650" s="12">
        <f t="shared" si="6"/>
        <v>85.11695028</v>
      </c>
      <c r="X650" s="10">
        <f t="shared" si="7"/>
        <v>246.7873305</v>
      </c>
      <c r="Y650" s="11">
        <f t="shared" si="8"/>
        <v>0.2125</v>
      </c>
    </row>
    <row r="651">
      <c r="A651" s="7" t="str">
        <f t="shared" si="1"/>
        <v>YWOKG0142J</v>
      </c>
      <c r="B651" s="2" t="s">
        <v>341</v>
      </c>
      <c r="C651" s="2" t="s">
        <v>342</v>
      </c>
      <c r="D651" s="7" t="str">
        <f t="shared" si="2"/>
        <v>300x250 </v>
      </c>
      <c r="E651" s="7">
        <f t="shared" si="3"/>
        <v>75000</v>
      </c>
      <c r="F651" s="2" t="s">
        <v>343</v>
      </c>
      <c r="G651" s="2" t="s">
        <v>66</v>
      </c>
      <c r="H651" s="8" t="s">
        <v>344</v>
      </c>
      <c r="I651" s="2" t="s">
        <v>30</v>
      </c>
      <c r="J651" s="2" t="s">
        <v>53</v>
      </c>
      <c r="K651" s="2">
        <v>24962.0</v>
      </c>
      <c r="L651" s="2">
        <v>75.0</v>
      </c>
      <c r="M651" s="2">
        <v>18450.0</v>
      </c>
      <c r="N651" s="2">
        <v>24128.0</v>
      </c>
      <c r="O651" s="2">
        <v>16.0</v>
      </c>
      <c r="P651" s="3">
        <v>6809.056051</v>
      </c>
      <c r="Q651" s="7" t="str">
        <f>VLOOKUP(A651,'New Data'!A:E,2,FALSE)</f>
        <v>Female</v>
      </c>
      <c r="R651" s="7">
        <f>VLOOKUP(A651,'New Data'!A:E,3,FALSE)</f>
        <v>51</v>
      </c>
      <c r="S651" s="7" t="str">
        <f>VLOOKUP(A651,'New Data'!A:E,4,FALSE)</f>
        <v>Mississippi</v>
      </c>
      <c r="T651" s="9">
        <f>VLOOKUP(A651,'New Data'!A:E,5,FALSE)</f>
        <v>45353</v>
      </c>
      <c r="U651" s="10">
        <f t="shared" si="4"/>
        <v>425.5660032</v>
      </c>
      <c r="V651" s="11">
        <f t="shared" si="5"/>
        <v>0.003004566942</v>
      </c>
      <c r="W651" s="12">
        <f t="shared" si="6"/>
        <v>90.78741401</v>
      </c>
      <c r="X651" s="10">
        <f t="shared" si="7"/>
        <v>272.7768629</v>
      </c>
      <c r="Y651" s="11">
        <f t="shared" si="8"/>
        <v>0.2133333333</v>
      </c>
    </row>
    <row r="652">
      <c r="A652" s="7" t="str">
        <f t="shared" si="1"/>
        <v>XJAXD7769J</v>
      </c>
      <c r="B652" s="2" t="s">
        <v>338</v>
      </c>
      <c r="C652" s="2" t="s">
        <v>339</v>
      </c>
      <c r="D652" s="7" t="str">
        <f t="shared" si="2"/>
        <v>320x50 </v>
      </c>
      <c r="E652" s="7">
        <f t="shared" si="3"/>
        <v>16000</v>
      </c>
      <c r="F652" s="2" t="s">
        <v>294</v>
      </c>
      <c r="G652" s="2" t="s">
        <v>28</v>
      </c>
      <c r="H652" s="8" t="s">
        <v>340</v>
      </c>
      <c r="I652" s="2" t="s">
        <v>30</v>
      </c>
      <c r="J652" s="2" t="s">
        <v>31</v>
      </c>
      <c r="K652" s="2">
        <v>17582.0</v>
      </c>
      <c r="L652" s="2">
        <v>56.0</v>
      </c>
      <c r="M652" s="2">
        <v>9848.0</v>
      </c>
      <c r="N652" s="2">
        <v>16558.0</v>
      </c>
      <c r="O652" s="2">
        <v>12.0</v>
      </c>
      <c r="P652" s="3">
        <v>6846.447915</v>
      </c>
      <c r="Q652" s="7" t="str">
        <f>VLOOKUP(A652,'New Data'!A:E,2,FALSE)</f>
        <v>Female</v>
      </c>
      <c r="R652" s="7">
        <f>VLOOKUP(A652,'New Data'!A:E,3,FALSE)</f>
        <v>26</v>
      </c>
      <c r="S652" s="7" t="str">
        <f>VLOOKUP(A652,'New Data'!A:E,4,FALSE)</f>
        <v>Minnesota</v>
      </c>
      <c r="T652" s="9">
        <f>VLOOKUP(A652,'New Data'!A:E,5,FALSE)</f>
        <v>45114</v>
      </c>
      <c r="U652" s="10">
        <f t="shared" si="4"/>
        <v>570.5373263</v>
      </c>
      <c r="V652" s="11">
        <f t="shared" si="5"/>
        <v>0.003185075646</v>
      </c>
      <c r="W652" s="12">
        <f t="shared" si="6"/>
        <v>122.2579985</v>
      </c>
      <c r="X652" s="10">
        <f t="shared" si="7"/>
        <v>389.4009734</v>
      </c>
      <c r="Y652" s="11">
        <f t="shared" si="8"/>
        <v>0.2142857143</v>
      </c>
    </row>
    <row r="653">
      <c r="A653" s="7" t="str">
        <f t="shared" si="1"/>
        <v>DRQEG8768V</v>
      </c>
      <c r="B653" s="2" t="s">
        <v>335</v>
      </c>
      <c r="C653" s="2" t="s">
        <v>336</v>
      </c>
      <c r="D653" s="7" t="str">
        <f t="shared" si="2"/>
        <v>320x50 </v>
      </c>
      <c r="E653" s="7">
        <f t="shared" si="3"/>
        <v>16000</v>
      </c>
      <c r="F653" s="2" t="s">
        <v>337</v>
      </c>
      <c r="G653" s="2" t="s">
        <v>28</v>
      </c>
      <c r="H653" s="8" t="s">
        <v>279</v>
      </c>
      <c r="I653" s="2" t="s">
        <v>48</v>
      </c>
      <c r="J653" s="2" t="s">
        <v>31</v>
      </c>
      <c r="K653" s="2">
        <v>32714.0</v>
      </c>
      <c r="L653" s="2">
        <v>69.0</v>
      </c>
      <c r="M653" s="2">
        <v>3756.0</v>
      </c>
      <c r="N653" s="2">
        <v>30764.0</v>
      </c>
      <c r="O653" s="2">
        <v>15.0</v>
      </c>
      <c r="P653" s="3">
        <v>1506.624304</v>
      </c>
      <c r="Q653" s="7" t="str">
        <f>VLOOKUP(A653,'New Data'!A:E,2,FALSE)</f>
        <v>Male</v>
      </c>
      <c r="R653" s="7">
        <f>VLOOKUP(A653,'New Data'!A:E,3,FALSE)</f>
        <v>50</v>
      </c>
      <c r="S653" s="7" t="str">
        <f>VLOOKUP(A653,'New Data'!A:E,4,FALSE)</f>
        <v>Kentucky</v>
      </c>
      <c r="T653" s="9">
        <f>VLOOKUP(A653,'New Data'!A:E,5,FALSE)</f>
        <v>45233</v>
      </c>
      <c r="U653" s="10">
        <f t="shared" si="4"/>
        <v>100.4416203</v>
      </c>
      <c r="V653" s="11">
        <f t="shared" si="5"/>
        <v>0.002109188727</v>
      </c>
      <c r="W653" s="12">
        <f t="shared" si="6"/>
        <v>21.83513484</v>
      </c>
      <c r="X653" s="10">
        <f t="shared" si="7"/>
        <v>46.05442025</v>
      </c>
      <c r="Y653" s="11">
        <f t="shared" si="8"/>
        <v>0.2173913043</v>
      </c>
    </row>
    <row r="654">
      <c r="A654" s="7" t="str">
        <f t="shared" si="1"/>
        <v>RLRXJ9018X</v>
      </c>
      <c r="B654" s="2" t="s">
        <v>327</v>
      </c>
      <c r="C654" s="2" t="s">
        <v>328</v>
      </c>
      <c r="D654" s="7" t="str">
        <f t="shared" si="2"/>
        <v>300x250 </v>
      </c>
      <c r="E654" s="7">
        <f t="shared" si="3"/>
        <v>75000</v>
      </c>
      <c r="F654" s="2" t="s">
        <v>329</v>
      </c>
      <c r="G654" s="2" t="s">
        <v>66</v>
      </c>
      <c r="H654" s="8" t="s">
        <v>330</v>
      </c>
      <c r="I654" s="2" t="s">
        <v>30</v>
      </c>
      <c r="J654" s="2" t="s">
        <v>31</v>
      </c>
      <c r="K654" s="2">
        <v>7921.0</v>
      </c>
      <c r="L654" s="2">
        <v>50.0</v>
      </c>
      <c r="M654" s="2">
        <v>4727.0</v>
      </c>
      <c r="N654" s="2">
        <v>6513.0</v>
      </c>
      <c r="O654" s="2">
        <v>11.0</v>
      </c>
      <c r="P654" s="3">
        <v>5379.00144</v>
      </c>
      <c r="Q654" s="7" t="str">
        <f>VLOOKUP(A654,'New Data'!A:E,2,FALSE)</f>
        <v>Female</v>
      </c>
      <c r="R654" s="7">
        <f>VLOOKUP(A654,'New Data'!A:E,3,FALSE)</f>
        <v>41</v>
      </c>
      <c r="S654" s="7" t="str">
        <f>VLOOKUP(A654,'New Data'!A:E,4,FALSE)</f>
        <v>Ohio</v>
      </c>
      <c r="T654" s="9">
        <f>VLOOKUP(A654,'New Data'!A:E,5,FALSE)</f>
        <v>45079</v>
      </c>
      <c r="U654" s="10">
        <f t="shared" si="4"/>
        <v>489.0001309</v>
      </c>
      <c r="V654" s="11">
        <f t="shared" si="5"/>
        <v>0.006312334301</v>
      </c>
      <c r="W654" s="12">
        <f t="shared" si="6"/>
        <v>107.5800288</v>
      </c>
      <c r="X654" s="10">
        <f t="shared" si="7"/>
        <v>679.0811059</v>
      </c>
      <c r="Y654" s="11">
        <f t="shared" si="8"/>
        <v>0.22</v>
      </c>
    </row>
    <row r="655">
      <c r="A655" s="7" t="str">
        <f t="shared" si="1"/>
        <v>LAUXF7510L</v>
      </c>
      <c r="B655" s="2" t="s">
        <v>331</v>
      </c>
      <c r="C655" s="2" t="s">
        <v>332</v>
      </c>
      <c r="D655" s="7" t="str">
        <f t="shared" si="2"/>
        <v>300x250 </v>
      </c>
      <c r="E655" s="7">
        <f t="shared" si="3"/>
        <v>75000</v>
      </c>
      <c r="F655" s="2" t="s">
        <v>333</v>
      </c>
      <c r="G655" s="2" t="s">
        <v>66</v>
      </c>
      <c r="H655" s="8" t="s">
        <v>334</v>
      </c>
      <c r="I655" s="2" t="s">
        <v>30</v>
      </c>
      <c r="J655" s="2" t="s">
        <v>43</v>
      </c>
      <c r="K655" s="2">
        <v>16236.0</v>
      </c>
      <c r="L655" s="2">
        <v>50.0</v>
      </c>
      <c r="M655" s="2">
        <v>8669.0</v>
      </c>
      <c r="N655" s="2">
        <v>15208.0</v>
      </c>
      <c r="O655" s="2">
        <v>11.0</v>
      </c>
      <c r="P655" s="3">
        <v>1639.813696</v>
      </c>
      <c r="Q655" s="7" t="str">
        <f>VLOOKUP(A655,'New Data'!A:E,2,FALSE)</f>
        <v>Female</v>
      </c>
      <c r="R655" s="7">
        <f>VLOOKUP(A655,'New Data'!A:E,3,FALSE)</f>
        <v>30</v>
      </c>
      <c r="S655" s="7" t="str">
        <f>VLOOKUP(A655,'New Data'!A:E,4,FALSE)</f>
        <v>West Virginia</v>
      </c>
      <c r="T655" s="9">
        <f>VLOOKUP(A655,'New Data'!A:E,5,FALSE)</f>
        <v>45430</v>
      </c>
      <c r="U655" s="10">
        <f t="shared" si="4"/>
        <v>149.0739724</v>
      </c>
      <c r="V655" s="11">
        <f t="shared" si="5"/>
        <v>0.00307957625</v>
      </c>
      <c r="W655" s="12">
        <f t="shared" si="6"/>
        <v>32.79627392</v>
      </c>
      <c r="X655" s="10">
        <f t="shared" si="7"/>
        <v>100.9986263</v>
      </c>
      <c r="Y655" s="11">
        <f t="shared" si="8"/>
        <v>0.22</v>
      </c>
    </row>
    <row r="656">
      <c r="A656" s="7" t="str">
        <f t="shared" si="1"/>
        <v>YEMIG6375F</v>
      </c>
      <c r="B656" s="2" t="s">
        <v>323</v>
      </c>
      <c r="C656" s="2" t="s">
        <v>324</v>
      </c>
      <c r="D656" s="7" t="str">
        <f t="shared" si="2"/>
        <v>300x250 </v>
      </c>
      <c r="E656" s="7">
        <f t="shared" si="3"/>
        <v>75000</v>
      </c>
      <c r="F656" s="2" t="s">
        <v>325</v>
      </c>
      <c r="G656" s="2" t="s">
        <v>66</v>
      </c>
      <c r="H656" s="8" t="s">
        <v>326</v>
      </c>
      <c r="I656" s="2" t="s">
        <v>30</v>
      </c>
      <c r="J656" s="2" t="s">
        <v>43</v>
      </c>
      <c r="K656" s="2">
        <v>28888.0</v>
      </c>
      <c r="L656" s="2">
        <v>85.0</v>
      </c>
      <c r="M656" s="2">
        <v>21437.0</v>
      </c>
      <c r="N656" s="2">
        <v>27586.0</v>
      </c>
      <c r="O656" s="2">
        <v>19.0</v>
      </c>
      <c r="P656" s="3">
        <v>6858.578118</v>
      </c>
      <c r="Q656" s="7" t="str">
        <f>VLOOKUP(A656,'New Data'!A:E,2,FALSE)</f>
        <v>Female</v>
      </c>
      <c r="R656" s="7">
        <f>VLOOKUP(A656,'New Data'!A:E,3,FALSE)</f>
        <v>22</v>
      </c>
      <c r="S656" s="7" t="str">
        <f>VLOOKUP(A656,'New Data'!A:E,4,FALSE)</f>
        <v>Ohio</v>
      </c>
      <c r="T656" s="9">
        <f>VLOOKUP(A656,'New Data'!A:E,5,FALSE)</f>
        <v>45122</v>
      </c>
      <c r="U656" s="10">
        <f t="shared" si="4"/>
        <v>360.9777957</v>
      </c>
      <c r="V656" s="11">
        <f t="shared" si="5"/>
        <v>0.002942398228</v>
      </c>
      <c r="W656" s="12">
        <f t="shared" si="6"/>
        <v>80.68915433</v>
      </c>
      <c r="X656" s="10">
        <f t="shared" si="7"/>
        <v>237.4196247</v>
      </c>
      <c r="Y656" s="11">
        <f t="shared" si="8"/>
        <v>0.2235294118</v>
      </c>
    </row>
    <row r="657">
      <c r="A657" s="7" t="str">
        <f t="shared" si="1"/>
        <v>VRAEE9947R</v>
      </c>
      <c r="B657" s="2" t="s">
        <v>319</v>
      </c>
      <c r="C657" s="2" t="s">
        <v>320</v>
      </c>
      <c r="D657" s="7" t="str">
        <f t="shared" si="2"/>
        <v>320x50 </v>
      </c>
      <c r="E657" s="7">
        <f t="shared" si="3"/>
        <v>16000</v>
      </c>
      <c r="F657" s="2" t="s">
        <v>321</v>
      </c>
      <c r="G657" s="2" t="s">
        <v>28</v>
      </c>
      <c r="H657" s="8" t="s">
        <v>322</v>
      </c>
      <c r="I657" s="2" t="s">
        <v>220</v>
      </c>
      <c r="J657" s="2" t="s">
        <v>31</v>
      </c>
      <c r="K657" s="2">
        <v>12148.0</v>
      </c>
      <c r="L657" s="2">
        <v>40.0</v>
      </c>
      <c r="M657" s="2">
        <v>7950.0</v>
      </c>
      <c r="N657" s="2">
        <v>11360.0</v>
      </c>
      <c r="O657" s="2">
        <v>9.0</v>
      </c>
      <c r="P657" s="3">
        <v>1936.008049</v>
      </c>
      <c r="Q657" s="7" t="str">
        <f>VLOOKUP(A657,'New Data'!A:E,2,FALSE)</f>
        <v>Female</v>
      </c>
      <c r="R657" s="7">
        <f>VLOOKUP(A657,'New Data'!A:E,3,FALSE)</f>
        <v>47</v>
      </c>
      <c r="S657" s="7" t="str">
        <f>VLOOKUP(A657,'New Data'!A:E,4,FALSE)</f>
        <v>Maryland</v>
      </c>
      <c r="T657" s="9">
        <f>VLOOKUP(A657,'New Data'!A:E,5,FALSE)</f>
        <v>45388</v>
      </c>
      <c r="U657" s="10">
        <f t="shared" si="4"/>
        <v>215.1120054</v>
      </c>
      <c r="V657" s="11">
        <f t="shared" si="5"/>
        <v>0.003292723082</v>
      </c>
      <c r="W657" s="12">
        <f t="shared" si="6"/>
        <v>48.40020123</v>
      </c>
      <c r="X657" s="10">
        <f t="shared" si="7"/>
        <v>159.3684597</v>
      </c>
      <c r="Y657" s="11">
        <f t="shared" si="8"/>
        <v>0.225</v>
      </c>
    </row>
    <row r="658">
      <c r="A658" s="7" t="str">
        <f t="shared" si="1"/>
        <v>MKCYW5699X</v>
      </c>
      <c r="B658" s="2" t="s">
        <v>315</v>
      </c>
      <c r="C658" s="2" t="s">
        <v>316</v>
      </c>
      <c r="D658" s="7" t="str">
        <f t="shared" si="2"/>
        <v>300x250 </v>
      </c>
      <c r="E658" s="7">
        <f t="shared" si="3"/>
        <v>75000</v>
      </c>
      <c r="F658" s="2" t="s">
        <v>317</v>
      </c>
      <c r="G658" s="2" t="s">
        <v>36</v>
      </c>
      <c r="H658" s="8" t="s">
        <v>318</v>
      </c>
      <c r="I658" s="2" t="s">
        <v>48</v>
      </c>
      <c r="J658" s="2" t="s">
        <v>31</v>
      </c>
      <c r="K658" s="2">
        <v>8362.0</v>
      </c>
      <c r="L658" s="2">
        <v>31.0</v>
      </c>
      <c r="M658" s="2">
        <v>5959.0</v>
      </c>
      <c r="N658" s="2">
        <v>7947.0</v>
      </c>
      <c r="O658" s="2">
        <v>7.0</v>
      </c>
      <c r="P658" s="3">
        <v>6997.468963</v>
      </c>
      <c r="Q658" s="7" t="str">
        <f>VLOOKUP(A658,'New Data'!A:E,2,FALSE)</f>
        <v>Male</v>
      </c>
      <c r="R658" s="7">
        <f>VLOOKUP(A658,'New Data'!A:E,3,FALSE)</f>
        <v>24</v>
      </c>
      <c r="S658" s="7" t="str">
        <f>VLOOKUP(A658,'New Data'!A:E,4,FALSE)</f>
        <v>Maine</v>
      </c>
      <c r="T658" s="9">
        <f>VLOOKUP(A658,'New Data'!A:E,5,FALSE)</f>
        <v>45517</v>
      </c>
      <c r="U658" s="10">
        <f t="shared" si="4"/>
        <v>999.6384233</v>
      </c>
      <c r="V658" s="11">
        <f t="shared" si="5"/>
        <v>0.00370724707</v>
      </c>
      <c r="W658" s="12">
        <f t="shared" si="6"/>
        <v>225.7248053</v>
      </c>
      <c r="X658" s="10">
        <f t="shared" si="7"/>
        <v>836.8176229</v>
      </c>
      <c r="Y658" s="11">
        <f t="shared" si="8"/>
        <v>0.2258064516</v>
      </c>
    </row>
    <row r="659">
      <c r="A659" s="7" t="str">
        <f t="shared" si="1"/>
        <v>IHTFN9883F</v>
      </c>
      <c r="B659" s="2" t="s">
        <v>311</v>
      </c>
      <c r="C659" s="2" t="s">
        <v>312</v>
      </c>
      <c r="D659" s="7" t="str">
        <f t="shared" si="2"/>
        <v>300x250 </v>
      </c>
      <c r="E659" s="7">
        <f t="shared" si="3"/>
        <v>75000</v>
      </c>
      <c r="F659" s="2" t="s">
        <v>313</v>
      </c>
      <c r="G659" s="2" t="s">
        <v>36</v>
      </c>
      <c r="H659" s="8" t="s">
        <v>314</v>
      </c>
      <c r="I659" s="2" t="s">
        <v>89</v>
      </c>
      <c r="J659" s="2" t="s">
        <v>53</v>
      </c>
      <c r="K659" s="2">
        <v>17075.0</v>
      </c>
      <c r="L659" s="2">
        <v>44.0</v>
      </c>
      <c r="M659" s="2">
        <v>5508.0</v>
      </c>
      <c r="N659" s="2">
        <v>11539.0</v>
      </c>
      <c r="O659" s="2">
        <v>10.0</v>
      </c>
      <c r="P659" s="3">
        <v>5086.08996</v>
      </c>
      <c r="Q659" s="7" t="str">
        <f>VLOOKUP(A659,'New Data'!A:E,2,FALSE)</f>
        <v>Male</v>
      </c>
      <c r="R659" s="7">
        <f>VLOOKUP(A659,'New Data'!A:E,3,FALSE)</f>
        <v>37</v>
      </c>
      <c r="S659" s="7" t="str">
        <f>VLOOKUP(A659,'New Data'!A:E,4,FALSE)</f>
        <v>California</v>
      </c>
      <c r="T659" s="9">
        <f>VLOOKUP(A659,'New Data'!A:E,5,FALSE)</f>
        <v>45327</v>
      </c>
      <c r="U659" s="10">
        <f t="shared" si="4"/>
        <v>508.608996</v>
      </c>
      <c r="V659" s="11">
        <f t="shared" si="5"/>
        <v>0.002576866764</v>
      </c>
      <c r="W659" s="12">
        <f t="shared" si="6"/>
        <v>115.5929536</v>
      </c>
      <c r="X659" s="10">
        <f t="shared" si="7"/>
        <v>297.8676404</v>
      </c>
      <c r="Y659" s="11">
        <f t="shared" si="8"/>
        <v>0.2272727273</v>
      </c>
    </row>
    <row r="660">
      <c r="A660" s="7" t="str">
        <f t="shared" si="1"/>
        <v>ACISR2177V</v>
      </c>
      <c r="B660" s="2" t="s">
        <v>307</v>
      </c>
      <c r="C660" s="2" t="s">
        <v>308</v>
      </c>
      <c r="D660" s="7" t="str">
        <f t="shared" si="2"/>
        <v>320x50 </v>
      </c>
      <c r="E660" s="7">
        <f t="shared" si="3"/>
        <v>16000</v>
      </c>
      <c r="F660" s="2" t="s">
        <v>309</v>
      </c>
      <c r="G660" s="2" t="s">
        <v>66</v>
      </c>
      <c r="H660" s="8" t="s">
        <v>310</v>
      </c>
      <c r="I660" s="2" t="s">
        <v>220</v>
      </c>
      <c r="J660" s="2" t="s">
        <v>31</v>
      </c>
      <c r="K660" s="2">
        <v>10386.0</v>
      </c>
      <c r="L660" s="2">
        <v>65.0</v>
      </c>
      <c r="M660" s="2">
        <v>5876.0</v>
      </c>
      <c r="N660" s="2">
        <v>10048.0</v>
      </c>
      <c r="O660" s="2">
        <v>15.0</v>
      </c>
      <c r="P660" s="3">
        <v>4439.838064</v>
      </c>
      <c r="Q660" s="7" t="str">
        <f>VLOOKUP(A660,'New Data'!A:E,2,FALSE)</f>
        <v>Male</v>
      </c>
      <c r="R660" s="7">
        <f>VLOOKUP(A660,'New Data'!A:E,3,FALSE)</f>
        <v>35</v>
      </c>
      <c r="S660" s="7" t="str">
        <f>VLOOKUP(A660,'New Data'!A:E,4,FALSE)</f>
        <v>Maine</v>
      </c>
      <c r="T660" s="9">
        <f>VLOOKUP(A660,'New Data'!A:E,5,FALSE)</f>
        <v>45290</v>
      </c>
      <c r="U660" s="10">
        <f t="shared" si="4"/>
        <v>295.9892043</v>
      </c>
      <c r="V660" s="11">
        <f t="shared" si="5"/>
        <v>0.006258424803</v>
      </c>
      <c r="W660" s="12">
        <f t="shared" si="6"/>
        <v>68.30520098</v>
      </c>
      <c r="X660" s="10">
        <f t="shared" si="7"/>
        <v>427.482964</v>
      </c>
      <c r="Y660" s="11">
        <f t="shared" si="8"/>
        <v>0.2307692308</v>
      </c>
    </row>
    <row r="661">
      <c r="A661" s="7" t="str">
        <f t="shared" si="1"/>
        <v>MRWWP1933D</v>
      </c>
      <c r="B661" s="2" t="s">
        <v>304</v>
      </c>
      <c r="C661" s="2" t="s">
        <v>305</v>
      </c>
      <c r="D661" s="7" t="str">
        <f t="shared" si="2"/>
        <v>320x50 </v>
      </c>
      <c r="E661" s="7">
        <f t="shared" si="3"/>
        <v>16000</v>
      </c>
      <c r="F661" s="2" t="s">
        <v>306</v>
      </c>
      <c r="G661" s="2" t="s">
        <v>28</v>
      </c>
      <c r="H661" s="8" t="s">
        <v>207</v>
      </c>
      <c r="I661" s="2" t="s">
        <v>30</v>
      </c>
      <c r="J661" s="2" t="s">
        <v>31</v>
      </c>
      <c r="K661" s="2">
        <v>55445.0</v>
      </c>
      <c r="L661" s="2">
        <v>155.0</v>
      </c>
      <c r="M661" s="2">
        <v>4565.0</v>
      </c>
      <c r="N661" s="2">
        <v>53407.0</v>
      </c>
      <c r="O661" s="2">
        <v>36.0</v>
      </c>
      <c r="P661" s="3">
        <v>7948.480752</v>
      </c>
      <c r="Q661" s="7" t="str">
        <f>VLOOKUP(A661,'New Data'!A:E,2,FALSE)</f>
        <v>Female</v>
      </c>
      <c r="R661" s="7">
        <f>VLOOKUP(A661,'New Data'!A:E,3,FALSE)</f>
        <v>47</v>
      </c>
      <c r="S661" s="7" t="str">
        <f>VLOOKUP(A661,'New Data'!A:E,4,FALSE)</f>
        <v>Kentucky</v>
      </c>
      <c r="T661" s="9">
        <f>VLOOKUP(A661,'New Data'!A:E,5,FALSE)</f>
        <v>45017</v>
      </c>
      <c r="U661" s="10">
        <f t="shared" si="4"/>
        <v>220.791132</v>
      </c>
      <c r="V661" s="11">
        <f t="shared" si="5"/>
        <v>0.002795563171</v>
      </c>
      <c r="W661" s="12">
        <f t="shared" si="6"/>
        <v>51.28052098</v>
      </c>
      <c r="X661" s="10">
        <f t="shared" si="7"/>
        <v>143.3579358</v>
      </c>
      <c r="Y661" s="11">
        <f t="shared" si="8"/>
        <v>0.2322580645</v>
      </c>
    </row>
    <row r="662">
      <c r="A662" s="7" t="str">
        <f t="shared" si="1"/>
        <v>PFARI5934S</v>
      </c>
      <c r="B662" s="2" t="s">
        <v>296</v>
      </c>
      <c r="C662" s="2" t="s">
        <v>297</v>
      </c>
      <c r="D662" s="7" t="str">
        <f t="shared" si="2"/>
        <v>300x250 </v>
      </c>
      <c r="E662" s="7">
        <f t="shared" si="3"/>
        <v>75000</v>
      </c>
      <c r="F662" s="2" t="s">
        <v>298</v>
      </c>
      <c r="G662" s="2" t="s">
        <v>66</v>
      </c>
      <c r="H662" s="8" t="s">
        <v>299</v>
      </c>
      <c r="I662" s="2" t="s">
        <v>139</v>
      </c>
      <c r="J662" s="2" t="s">
        <v>31</v>
      </c>
      <c r="K662" s="2">
        <v>14224.0</v>
      </c>
      <c r="L662" s="2">
        <v>30.0</v>
      </c>
      <c r="M662" s="2">
        <v>2549.0</v>
      </c>
      <c r="N662" s="2">
        <v>11974.0</v>
      </c>
      <c r="O662" s="2">
        <v>7.0</v>
      </c>
      <c r="P662" s="3">
        <v>5637.303497</v>
      </c>
      <c r="Q662" s="7" t="str">
        <f>VLOOKUP(A662,'New Data'!A:E,2,FALSE)</f>
        <v>Male</v>
      </c>
      <c r="R662" s="7">
        <f>VLOOKUP(A662,'New Data'!A:E,3,FALSE)</f>
        <v>43</v>
      </c>
      <c r="S662" s="7" t="str">
        <f>VLOOKUP(A662,'New Data'!A:E,4,FALSE)</f>
        <v>Kansas</v>
      </c>
      <c r="T662" s="9">
        <f>VLOOKUP(A662,'New Data'!A:E,5,FALSE)</f>
        <v>45057</v>
      </c>
      <c r="U662" s="10">
        <f t="shared" si="4"/>
        <v>805.329071</v>
      </c>
      <c r="V662" s="11">
        <f t="shared" si="5"/>
        <v>0.002109111361</v>
      </c>
      <c r="W662" s="12">
        <f t="shared" si="6"/>
        <v>187.9101166</v>
      </c>
      <c r="X662" s="10">
        <f t="shared" si="7"/>
        <v>396.3233617</v>
      </c>
      <c r="Y662" s="11">
        <f t="shared" si="8"/>
        <v>0.2333333333</v>
      </c>
    </row>
    <row r="663">
      <c r="A663" s="7" t="str">
        <f t="shared" si="1"/>
        <v>XSOQC3661H</v>
      </c>
      <c r="B663" s="2" t="s">
        <v>300</v>
      </c>
      <c r="C663" s="2" t="s">
        <v>301</v>
      </c>
      <c r="D663" s="7" t="str">
        <f t="shared" si="2"/>
        <v>300x250 </v>
      </c>
      <c r="E663" s="7">
        <f t="shared" si="3"/>
        <v>75000</v>
      </c>
      <c r="F663" s="2" t="s">
        <v>302</v>
      </c>
      <c r="G663" s="2" t="s">
        <v>66</v>
      </c>
      <c r="H663" s="8" t="s">
        <v>303</v>
      </c>
      <c r="I663" s="2" t="s">
        <v>89</v>
      </c>
      <c r="J663" s="2" t="s">
        <v>31</v>
      </c>
      <c r="K663" s="2">
        <v>14398.0</v>
      </c>
      <c r="L663" s="2">
        <v>30.0</v>
      </c>
      <c r="M663" s="2">
        <v>2807.0</v>
      </c>
      <c r="N663" s="2">
        <v>13393.0</v>
      </c>
      <c r="O663" s="2">
        <v>7.0</v>
      </c>
      <c r="P663" s="3">
        <v>5154.644555</v>
      </c>
      <c r="Q663" s="7" t="str">
        <f>VLOOKUP(A663,'New Data'!A:E,2,FALSE)</f>
        <v>Female</v>
      </c>
      <c r="R663" s="7">
        <f>VLOOKUP(A663,'New Data'!A:E,3,FALSE)</f>
        <v>61</v>
      </c>
      <c r="S663" s="7" t="str">
        <f>VLOOKUP(A663,'New Data'!A:E,4,FALSE)</f>
        <v>South Dakota</v>
      </c>
      <c r="T663" s="9">
        <f>VLOOKUP(A663,'New Data'!A:E,5,FALSE)</f>
        <v>45355</v>
      </c>
      <c r="U663" s="10">
        <f t="shared" si="4"/>
        <v>736.3777936</v>
      </c>
      <c r="V663" s="11">
        <f t="shared" si="5"/>
        <v>0.002083622725</v>
      </c>
      <c r="W663" s="12">
        <f t="shared" si="6"/>
        <v>171.8214852</v>
      </c>
      <c r="X663" s="10">
        <f t="shared" si="7"/>
        <v>358.0111512</v>
      </c>
      <c r="Y663" s="11">
        <f t="shared" si="8"/>
        <v>0.2333333333</v>
      </c>
    </row>
    <row r="664">
      <c r="A664" s="7" t="str">
        <f t="shared" si="1"/>
        <v>XJAXD7769J</v>
      </c>
      <c r="B664" s="2" t="s">
        <v>292</v>
      </c>
      <c r="C664" s="2" t="s">
        <v>293</v>
      </c>
      <c r="D664" s="7" t="str">
        <f t="shared" si="2"/>
        <v>320x50 </v>
      </c>
      <c r="E664" s="7">
        <f t="shared" si="3"/>
        <v>16000</v>
      </c>
      <c r="F664" s="2" t="s">
        <v>294</v>
      </c>
      <c r="G664" s="2" t="s">
        <v>36</v>
      </c>
      <c r="H664" s="8" t="s">
        <v>295</v>
      </c>
      <c r="I664" s="2" t="s">
        <v>212</v>
      </c>
      <c r="J664" s="2" t="s">
        <v>31</v>
      </c>
      <c r="K664" s="2">
        <v>14553.0</v>
      </c>
      <c r="L664" s="2">
        <v>47.0</v>
      </c>
      <c r="M664" s="2">
        <v>6119.0</v>
      </c>
      <c r="N664" s="2">
        <v>12505.0</v>
      </c>
      <c r="O664" s="2">
        <v>11.0</v>
      </c>
      <c r="P664" s="3">
        <v>6968.00047</v>
      </c>
      <c r="Q664" s="7" t="str">
        <f>VLOOKUP(A664,'New Data'!A:E,2,FALSE)</f>
        <v>Female</v>
      </c>
      <c r="R664" s="7">
        <f>VLOOKUP(A664,'New Data'!A:E,3,FALSE)</f>
        <v>26</v>
      </c>
      <c r="S664" s="7" t="str">
        <f>VLOOKUP(A664,'New Data'!A:E,4,FALSE)</f>
        <v>Minnesota</v>
      </c>
      <c r="T664" s="9">
        <f>VLOOKUP(A664,'New Data'!A:E,5,FALSE)</f>
        <v>45114</v>
      </c>
      <c r="U664" s="10">
        <f t="shared" si="4"/>
        <v>633.4545882</v>
      </c>
      <c r="V664" s="11">
        <f t="shared" si="5"/>
        <v>0.003229574658</v>
      </c>
      <c r="W664" s="12">
        <f t="shared" si="6"/>
        <v>148.2553291</v>
      </c>
      <c r="X664" s="10">
        <f t="shared" si="7"/>
        <v>478.801654</v>
      </c>
      <c r="Y664" s="11">
        <f t="shared" si="8"/>
        <v>0.2340425532</v>
      </c>
    </row>
    <row r="665">
      <c r="A665" s="7" t="str">
        <f t="shared" si="1"/>
        <v>XLDQB0289S</v>
      </c>
      <c r="B665" s="2" t="s">
        <v>288</v>
      </c>
      <c r="C665" s="2" t="s">
        <v>289</v>
      </c>
      <c r="D665" s="7" t="str">
        <f t="shared" si="2"/>
        <v>320x50 </v>
      </c>
      <c r="E665" s="7">
        <f t="shared" si="3"/>
        <v>16000</v>
      </c>
      <c r="F665" s="2" t="s">
        <v>290</v>
      </c>
      <c r="G665" s="2" t="s">
        <v>36</v>
      </c>
      <c r="H665" s="8" t="s">
        <v>291</v>
      </c>
      <c r="I665" s="2" t="s">
        <v>30</v>
      </c>
      <c r="J665" s="2" t="s">
        <v>31</v>
      </c>
      <c r="K665" s="2">
        <v>9533.0</v>
      </c>
      <c r="L665" s="2">
        <v>66.0</v>
      </c>
      <c r="M665" s="2">
        <v>6548.0</v>
      </c>
      <c r="N665" s="2">
        <v>9042.0</v>
      </c>
      <c r="O665" s="2">
        <v>16.0</v>
      </c>
      <c r="P665" s="3">
        <v>5574.543505</v>
      </c>
      <c r="Q665" s="7" t="str">
        <f>VLOOKUP(A665,'New Data'!A:E,2,FALSE)</f>
        <v>Male</v>
      </c>
      <c r="R665" s="7">
        <f>VLOOKUP(A665,'New Data'!A:E,3,FALSE)</f>
        <v>48</v>
      </c>
      <c r="S665" s="7" t="str">
        <f>VLOOKUP(A665,'New Data'!A:E,4,FALSE)</f>
        <v>California</v>
      </c>
      <c r="T665" s="9">
        <f>VLOOKUP(A665,'New Data'!A:E,5,FALSE)</f>
        <v>45193</v>
      </c>
      <c r="U665" s="10">
        <f t="shared" si="4"/>
        <v>348.4089691</v>
      </c>
      <c r="V665" s="11">
        <f t="shared" si="5"/>
        <v>0.006923318997</v>
      </c>
      <c r="W665" s="12">
        <f t="shared" si="6"/>
        <v>84.46278038</v>
      </c>
      <c r="X665" s="10">
        <f t="shared" si="7"/>
        <v>584.762772</v>
      </c>
      <c r="Y665" s="11">
        <f t="shared" si="8"/>
        <v>0.2424242424</v>
      </c>
    </row>
    <row r="666">
      <c r="A666" s="7" t="str">
        <f t="shared" si="1"/>
        <v>EDMHM0851Y</v>
      </c>
      <c r="B666" s="2" t="s">
        <v>280</v>
      </c>
      <c r="C666" s="2" t="s">
        <v>281</v>
      </c>
      <c r="D666" s="7" t="str">
        <f t="shared" si="2"/>
        <v>300x250 </v>
      </c>
      <c r="E666" s="7">
        <f t="shared" si="3"/>
        <v>75000</v>
      </c>
      <c r="F666" s="2" t="s">
        <v>282</v>
      </c>
      <c r="G666" s="2" t="s">
        <v>36</v>
      </c>
      <c r="H666" s="8" t="s">
        <v>283</v>
      </c>
      <c r="I666" s="2" t="s">
        <v>48</v>
      </c>
      <c r="J666" s="2" t="s">
        <v>43</v>
      </c>
      <c r="K666" s="2">
        <v>12770.0</v>
      </c>
      <c r="L666" s="2">
        <v>84.0</v>
      </c>
      <c r="M666" s="2">
        <v>6224.0</v>
      </c>
      <c r="N666" s="2">
        <v>11110.0</v>
      </c>
      <c r="O666" s="2">
        <v>21.0</v>
      </c>
      <c r="P666" s="3">
        <v>2087.509827</v>
      </c>
      <c r="Q666" s="7" t="str">
        <f>VLOOKUP(A666,'New Data'!A:E,2,FALSE)</f>
        <v>Male</v>
      </c>
      <c r="R666" s="7">
        <f>VLOOKUP(A666,'New Data'!A:E,3,FALSE)</f>
        <v>44</v>
      </c>
      <c r="S666" s="7" t="str">
        <f>VLOOKUP(A666,'New Data'!A:E,4,FALSE)</f>
        <v>Nebraska</v>
      </c>
      <c r="T666" s="9">
        <f>VLOOKUP(A666,'New Data'!A:E,5,FALSE)</f>
        <v>44950</v>
      </c>
      <c r="U666" s="10">
        <f t="shared" si="4"/>
        <v>99.40522986</v>
      </c>
      <c r="V666" s="11">
        <f t="shared" si="5"/>
        <v>0.006577916993</v>
      </c>
      <c r="W666" s="12">
        <f t="shared" si="6"/>
        <v>24.85130746</v>
      </c>
      <c r="X666" s="10">
        <f t="shared" si="7"/>
        <v>163.4698377</v>
      </c>
      <c r="Y666" s="11">
        <f t="shared" si="8"/>
        <v>0.25</v>
      </c>
    </row>
    <row r="667">
      <c r="A667" s="7" t="str">
        <f t="shared" si="1"/>
        <v>PXTFY2287U</v>
      </c>
      <c r="B667" s="2" t="s">
        <v>284</v>
      </c>
      <c r="C667" s="2" t="s">
        <v>285</v>
      </c>
      <c r="D667" s="7" t="str">
        <f t="shared" si="2"/>
        <v>320x50 </v>
      </c>
      <c r="E667" s="7">
        <f t="shared" si="3"/>
        <v>16000</v>
      </c>
      <c r="F667" s="2" t="s">
        <v>286</v>
      </c>
      <c r="G667" s="2" t="s">
        <v>41</v>
      </c>
      <c r="H667" s="8" t="s">
        <v>287</v>
      </c>
      <c r="I667" s="2" t="s">
        <v>30</v>
      </c>
      <c r="J667" s="2" t="s">
        <v>31</v>
      </c>
      <c r="K667" s="2">
        <v>18633.0</v>
      </c>
      <c r="L667" s="2">
        <v>60.0</v>
      </c>
      <c r="M667" s="2">
        <v>9424.0</v>
      </c>
      <c r="N667" s="2">
        <v>18087.0</v>
      </c>
      <c r="O667" s="2">
        <v>15.0</v>
      </c>
      <c r="P667" s="3">
        <v>6785.063293</v>
      </c>
      <c r="Q667" s="7" t="str">
        <f>VLOOKUP(A667,'New Data'!A:E,2,FALSE)</f>
        <v>Male</v>
      </c>
      <c r="R667" s="7">
        <f>VLOOKUP(A667,'New Data'!A:E,3,FALSE)</f>
        <v>52</v>
      </c>
      <c r="S667" s="7" t="str">
        <f>VLOOKUP(A667,'New Data'!A:E,4,FALSE)</f>
        <v>Texas</v>
      </c>
      <c r="T667" s="9">
        <f>VLOOKUP(A667,'New Data'!A:E,5,FALSE)</f>
        <v>45228</v>
      </c>
      <c r="U667" s="10">
        <f t="shared" si="4"/>
        <v>452.3375529</v>
      </c>
      <c r="V667" s="11">
        <f t="shared" si="5"/>
        <v>0.003220093383</v>
      </c>
      <c r="W667" s="12">
        <f t="shared" si="6"/>
        <v>113.0843882</v>
      </c>
      <c r="X667" s="10">
        <f t="shared" si="7"/>
        <v>364.1422902</v>
      </c>
      <c r="Y667" s="11">
        <f t="shared" si="8"/>
        <v>0.25</v>
      </c>
    </row>
    <row r="668">
      <c r="A668" s="7" t="str">
        <f t="shared" si="1"/>
        <v>TPUSC7096U</v>
      </c>
      <c r="B668" s="2" t="s">
        <v>276</v>
      </c>
      <c r="C668" s="2" t="s">
        <v>277</v>
      </c>
      <c r="D668" s="7" t="str">
        <f t="shared" si="2"/>
        <v>300x250 </v>
      </c>
      <c r="E668" s="7">
        <f t="shared" si="3"/>
        <v>75000</v>
      </c>
      <c r="F668" s="2" t="s">
        <v>278</v>
      </c>
      <c r="G668" s="2" t="s">
        <v>28</v>
      </c>
      <c r="H668" s="8" t="s">
        <v>279</v>
      </c>
      <c r="I668" s="2" t="s">
        <v>62</v>
      </c>
      <c r="J668" s="2" t="s">
        <v>53</v>
      </c>
      <c r="K668" s="2">
        <v>25206.0</v>
      </c>
      <c r="L668" s="2">
        <v>75.0</v>
      </c>
      <c r="M668" s="2">
        <v>3588.0</v>
      </c>
      <c r="N668" s="2">
        <v>23556.0</v>
      </c>
      <c r="O668" s="2">
        <v>19.0</v>
      </c>
      <c r="P668" s="3">
        <v>6846.356434</v>
      </c>
      <c r="Q668" s="7" t="str">
        <f>VLOOKUP(A668,'New Data'!A:E,2,FALSE)</f>
        <v>Female</v>
      </c>
      <c r="R668" s="7">
        <f>VLOOKUP(A668,'New Data'!A:E,3,FALSE)</f>
        <v>29</v>
      </c>
      <c r="S668" s="7" t="str">
        <f>VLOOKUP(A668,'New Data'!A:E,4,FALSE)</f>
        <v>Florida</v>
      </c>
      <c r="T668" s="9">
        <f>VLOOKUP(A668,'New Data'!A:E,5,FALSE)</f>
        <v>45080</v>
      </c>
      <c r="U668" s="10">
        <f t="shared" si="4"/>
        <v>360.3345492</v>
      </c>
      <c r="V668" s="11">
        <f t="shared" si="5"/>
        <v>0.002975482028</v>
      </c>
      <c r="W668" s="12">
        <f t="shared" si="6"/>
        <v>91.28475245</v>
      </c>
      <c r="X668" s="10">
        <f t="shared" si="7"/>
        <v>271.6161404</v>
      </c>
      <c r="Y668" s="11">
        <f t="shared" si="8"/>
        <v>0.2533333333</v>
      </c>
    </row>
    <row r="669">
      <c r="A669" s="7" t="str">
        <f t="shared" si="1"/>
        <v>SEAXG5752L</v>
      </c>
      <c r="B669" s="2" t="s">
        <v>272</v>
      </c>
      <c r="C669" s="2" t="s">
        <v>273</v>
      </c>
      <c r="D669" s="7" t="str">
        <f t="shared" si="2"/>
        <v>320x50 </v>
      </c>
      <c r="E669" s="7">
        <f t="shared" si="3"/>
        <v>16000</v>
      </c>
      <c r="F669" s="2" t="s">
        <v>274</v>
      </c>
      <c r="G669" s="2" t="s">
        <v>66</v>
      </c>
      <c r="H669" s="8" t="s">
        <v>275</v>
      </c>
      <c r="I669" s="2" t="s">
        <v>212</v>
      </c>
      <c r="J669" s="2" t="s">
        <v>31</v>
      </c>
      <c r="K669" s="2">
        <v>19826.0</v>
      </c>
      <c r="L669" s="2">
        <v>39.0</v>
      </c>
      <c r="M669" s="2">
        <v>6511.0</v>
      </c>
      <c r="N669" s="2">
        <v>15752.0</v>
      </c>
      <c r="O669" s="2">
        <v>10.0</v>
      </c>
      <c r="P669" s="3">
        <v>1447.873298</v>
      </c>
      <c r="Q669" s="7" t="str">
        <f>VLOOKUP(A669,'New Data'!A:E,2,FALSE)</f>
        <v>Female</v>
      </c>
      <c r="R669" s="7">
        <f>VLOOKUP(A669,'New Data'!A:E,3,FALSE)</f>
        <v>60</v>
      </c>
      <c r="S669" s="7" t="str">
        <f>VLOOKUP(A669,'New Data'!A:E,4,FALSE)</f>
        <v>Ohio</v>
      </c>
      <c r="T669" s="9">
        <f>VLOOKUP(A669,'New Data'!A:E,5,FALSE)</f>
        <v>45234</v>
      </c>
      <c r="U669" s="10">
        <f t="shared" si="4"/>
        <v>144.7873298</v>
      </c>
      <c r="V669" s="11">
        <f t="shared" si="5"/>
        <v>0.001967113891</v>
      </c>
      <c r="W669" s="12">
        <f t="shared" si="6"/>
        <v>37.12495636</v>
      </c>
      <c r="X669" s="10">
        <f t="shared" si="7"/>
        <v>73.02901735</v>
      </c>
      <c r="Y669" s="11">
        <f t="shared" si="8"/>
        <v>0.2564102564</v>
      </c>
    </row>
    <row r="670">
      <c r="A670" s="7" t="str">
        <f t="shared" si="1"/>
        <v>ULCVE1524T</v>
      </c>
      <c r="B670" s="2" t="s">
        <v>268</v>
      </c>
      <c r="C670" s="2" t="s">
        <v>269</v>
      </c>
      <c r="D670" s="7" t="str">
        <f t="shared" si="2"/>
        <v>320x50 </v>
      </c>
      <c r="E670" s="7">
        <f t="shared" si="3"/>
        <v>16000</v>
      </c>
      <c r="F670" s="2" t="s">
        <v>270</v>
      </c>
      <c r="G670" s="2" t="s">
        <v>41</v>
      </c>
      <c r="H670" s="8" t="s">
        <v>271</v>
      </c>
      <c r="I670" s="2" t="s">
        <v>62</v>
      </c>
      <c r="J670" s="2" t="s">
        <v>31</v>
      </c>
      <c r="K670" s="2">
        <v>14181.0</v>
      </c>
      <c r="L670" s="2">
        <v>65.0</v>
      </c>
      <c r="M670" s="2">
        <v>7106.0</v>
      </c>
      <c r="N670" s="2">
        <v>13189.0</v>
      </c>
      <c r="O670" s="2">
        <v>17.0</v>
      </c>
      <c r="P670" s="3">
        <v>2912.467156</v>
      </c>
      <c r="Q670" s="7" t="str">
        <f>VLOOKUP(A670,'New Data'!A:E,2,FALSE)</f>
        <v>Male</v>
      </c>
      <c r="R670" s="7">
        <f>VLOOKUP(A670,'New Data'!A:E,3,FALSE)</f>
        <v>59</v>
      </c>
      <c r="S670" s="7" t="str">
        <f>VLOOKUP(A670,'New Data'!A:E,4,FALSE)</f>
        <v>Vermont</v>
      </c>
      <c r="T670" s="9">
        <f>VLOOKUP(A670,'New Data'!A:E,5,FALSE)</f>
        <v>44947</v>
      </c>
      <c r="U670" s="10">
        <f t="shared" si="4"/>
        <v>171.3215974</v>
      </c>
      <c r="V670" s="11">
        <f t="shared" si="5"/>
        <v>0.004583597772</v>
      </c>
      <c r="W670" s="12">
        <f t="shared" si="6"/>
        <v>44.80718702</v>
      </c>
      <c r="X670" s="10">
        <f t="shared" si="7"/>
        <v>205.3781226</v>
      </c>
      <c r="Y670" s="11">
        <f t="shared" si="8"/>
        <v>0.2615384615</v>
      </c>
    </row>
    <row r="671">
      <c r="A671" s="7" t="str">
        <f t="shared" si="1"/>
        <v>SLPEF4433Z</v>
      </c>
      <c r="B671" s="2" t="s">
        <v>260</v>
      </c>
      <c r="C671" s="2" t="s">
        <v>261</v>
      </c>
      <c r="D671" s="7" t="str">
        <f t="shared" si="2"/>
        <v>300x250 </v>
      </c>
      <c r="E671" s="7">
        <f t="shared" si="3"/>
        <v>75000</v>
      </c>
      <c r="F671" s="2" t="s">
        <v>262</v>
      </c>
      <c r="G671" s="2" t="s">
        <v>28</v>
      </c>
      <c r="H671" s="8" t="s">
        <v>263</v>
      </c>
      <c r="I671" s="2" t="s">
        <v>239</v>
      </c>
      <c r="J671" s="2" t="s">
        <v>53</v>
      </c>
      <c r="K671" s="2">
        <v>30460.0</v>
      </c>
      <c r="L671" s="2">
        <v>95.0</v>
      </c>
      <c r="M671" s="2">
        <v>21830.0</v>
      </c>
      <c r="N671" s="2">
        <v>27750.0</v>
      </c>
      <c r="O671" s="2">
        <v>25.0</v>
      </c>
      <c r="P671" s="3">
        <v>6643.966542</v>
      </c>
      <c r="Q671" s="7" t="str">
        <f>VLOOKUP(A671,'New Data'!A:E,2,FALSE)</f>
        <v>Male</v>
      </c>
      <c r="R671" s="7">
        <f>VLOOKUP(A671,'New Data'!A:E,3,FALSE)</f>
        <v>63</v>
      </c>
      <c r="S671" s="7" t="str">
        <f>VLOOKUP(A671,'New Data'!A:E,4,FALSE)</f>
        <v>California</v>
      </c>
      <c r="T671" s="9">
        <f>VLOOKUP(A671,'New Data'!A:E,5,FALSE)</f>
        <v>45150</v>
      </c>
      <c r="U671" s="10">
        <f t="shared" si="4"/>
        <v>265.7586617</v>
      </c>
      <c r="V671" s="11">
        <f t="shared" si="5"/>
        <v>0.003118844386</v>
      </c>
      <c r="W671" s="12">
        <f t="shared" si="6"/>
        <v>69.93648992</v>
      </c>
      <c r="X671" s="10">
        <f t="shared" si="7"/>
        <v>218.121029</v>
      </c>
      <c r="Y671" s="11">
        <f t="shared" si="8"/>
        <v>0.2631578947</v>
      </c>
    </row>
    <row r="672">
      <c r="A672" s="7" t="str">
        <f t="shared" si="1"/>
        <v>XWYIT9866J</v>
      </c>
      <c r="B672" s="2" t="s">
        <v>264</v>
      </c>
      <c r="C672" s="2" t="s">
        <v>265</v>
      </c>
      <c r="D672" s="7" t="str">
        <f t="shared" si="2"/>
        <v>300x250 </v>
      </c>
      <c r="E672" s="7">
        <f t="shared" si="3"/>
        <v>75000</v>
      </c>
      <c r="F672" s="2" t="s">
        <v>266</v>
      </c>
      <c r="G672" s="2" t="s">
        <v>28</v>
      </c>
      <c r="H672" s="8" t="s">
        <v>267</v>
      </c>
      <c r="I672" s="2" t="s">
        <v>30</v>
      </c>
      <c r="J672" s="2" t="s">
        <v>31</v>
      </c>
      <c r="K672" s="2">
        <v>7628.0</v>
      </c>
      <c r="L672" s="2">
        <v>19.0</v>
      </c>
      <c r="M672" s="2">
        <v>5048.0</v>
      </c>
      <c r="N672" s="2">
        <v>7154.0</v>
      </c>
      <c r="O672" s="2">
        <v>5.0</v>
      </c>
      <c r="P672" s="3">
        <v>6684.062804</v>
      </c>
      <c r="Q672" s="7" t="str">
        <f>VLOOKUP(A672,'New Data'!A:E,2,FALSE)</f>
        <v>Female</v>
      </c>
      <c r="R672" s="7">
        <f>VLOOKUP(A672,'New Data'!A:E,3,FALSE)</f>
        <v>53</v>
      </c>
      <c r="S672" s="7" t="str">
        <f>VLOOKUP(A672,'New Data'!A:E,4,FALSE)</f>
        <v>Utah</v>
      </c>
      <c r="T672" s="9">
        <f>VLOOKUP(A672,'New Data'!A:E,5,FALSE)</f>
        <v>45428</v>
      </c>
      <c r="U672" s="10">
        <f t="shared" si="4"/>
        <v>1336.812561</v>
      </c>
      <c r="V672" s="11">
        <f t="shared" si="5"/>
        <v>0.002490823283</v>
      </c>
      <c r="W672" s="12">
        <f t="shared" si="6"/>
        <v>351.7927792</v>
      </c>
      <c r="X672" s="10">
        <f t="shared" si="7"/>
        <v>876.253645</v>
      </c>
      <c r="Y672" s="11">
        <f t="shared" si="8"/>
        <v>0.2631578947</v>
      </c>
    </row>
    <row r="673">
      <c r="A673" s="7" t="str">
        <f t="shared" si="1"/>
        <v>YTVZF7096N</v>
      </c>
      <c r="B673" s="2" t="s">
        <v>256</v>
      </c>
      <c r="C673" s="2" t="s">
        <v>257</v>
      </c>
      <c r="D673" s="7" t="str">
        <f t="shared" si="2"/>
        <v>300x250 </v>
      </c>
      <c r="E673" s="7">
        <f t="shared" si="3"/>
        <v>75000</v>
      </c>
      <c r="F673" s="2" t="s">
        <v>258</v>
      </c>
      <c r="G673" s="2" t="s">
        <v>28</v>
      </c>
      <c r="H673" s="8" t="s">
        <v>259</v>
      </c>
      <c r="I673" s="2" t="s">
        <v>48</v>
      </c>
      <c r="J673" s="2" t="s">
        <v>31</v>
      </c>
      <c r="K673" s="2">
        <v>12092.0</v>
      </c>
      <c r="L673" s="2">
        <v>30.0</v>
      </c>
      <c r="M673" s="2">
        <v>2042.0</v>
      </c>
      <c r="N673" s="2">
        <v>10315.0</v>
      </c>
      <c r="O673" s="2">
        <v>8.0</v>
      </c>
      <c r="P673" s="3">
        <v>6245.134793</v>
      </c>
      <c r="Q673" s="7" t="str">
        <f>VLOOKUP(A673,'New Data'!A:E,2,FALSE)</f>
        <v>Male</v>
      </c>
      <c r="R673" s="7">
        <f>VLOOKUP(A673,'New Data'!A:E,3,FALSE)</f>
        <v>41</v>
      </c>
      <c r="S673" s="7" t="str">
        <f>VLOOKUP(A673,'New Data'!A:E,4,FALSE)</f>
        <v>Hawaii</v>
      </c>
      <c r="T673" s="9">
        <f>VLOOKUP(A673,'New Data'!A:E,5,FALSE)</f>
        <v>44938</v>
      </c>
      <c r="U673" s="10">
        <f t="shared" si="4"/>
        <v>780.6418491</v>
      </c>
      <c r="V673" s="11">
        <f t="shared" si="5"/>
        <v>0.00248097916</v>
      </c>
      <c r="W673" s="12">
        <f t="shared" si="6"/>
        <v>208.1711598</v>
      </c>
      <c r="X673" s="10">
        <f t="shared" si="7"/>
        <v>516.468309</v>
      </c>
      <c r="Y673" s="11">
        <f t="shared" si="8"/>
        <v>0.2666666667</v>
      </c>
    </row>
    <row r="674">
      <c r="A674" s="7" t="str">
        <f t="shared" si="1"/>
        <v>EWNTA2102E</v>
      </c>
      <c r="B674" s="2" t="s">
        <v>252</v>
      </c>
      <c r="C674" s="2" t="s">
        <v>253</v>
      </c>
      <c r="D674" s="7" t="str">
        <f t="shared" si="2"/>
        <v>300x250 </v>
      </c>
      <c r="E674" s="7">
        <f t="shared" si="3"/>
        <v>75000</v>
      </c>
      <c r="F674" s="2" t="s">
        <v>254</v>
      </c>
      <c r="G674" s="2" t="s">
        <v>28</v>
      </c>
      <c r="H674" s="8" t="s">
        <v>255</v>
      </c>
      <c r="I674" s="2" t="s">
        <v>212</v>
      </c>
      <c r="J674" s="2" t="s">
        <v>53</v>
      </c>
      <c r="K674" s="2">
        <v>16325.0</v>
      </c>
      <c r="L674" s="2">
        <v>78.0</v>
      </c>
      <c r="M674" s="2">
        <v>9558.0</v>
      </c>
      <c r="N674" s="2">
        <v>15426.0</v>
      </c>
      <c r="O674" s="2">
        <v>21.0</v>
      </c>
      <c r="P674" s="3">
        <v>1814.098581</v>
      </c>
      <c r="Q674" s="7" t="str">
        <f>VLOOKUP(A674,'New Data'!A:E,2,FALSE)</f>
        <v>Female</v>
      </c>
      <c r="R674" s="7">
        <f>VLOOKUP(A674,'New Data'!A:E,3,FALSE)</f>
        <v>27</v>
      </c>
      <c r="S674" s="7" t="str">
        <f>VLOOKUP(A674,'New Data'!A:E,4,FALSE)</f>
        <v>Indiana</v>
      </c>
      <c r="T674" s="9">
        <f>VLOOKUP(A674,'New Data'!A:E,5,FALSE)</f>
        <v>44945</v>
      </c>
      <c r="U674" s="10">
        <f t="shared" si="4"/>
        <v>86.38564671</v>
      </c>
      <c r="V674" s="11">
        <f t="shared" si="5"/>
        <v>0.004777947933</v>
      </c>
      <c r="W674" s="12">
        <f t="shared" si="6"/>
        <v>23.25767412</v>
      </c>
      <c r="X674" s="10">
        <f t="shared" si="7"/>
        <v>111.123956</v>
      </c>
      <c r="Y674" s="11">
        <f t="shared" si="8"/>
        <v>0.2692307692</v>
      </c>
    </row>
    <row r="675">
      <c r="A675" s="7" t="str">
        <f t="shared" si="1"/>
        <v>DLRVS3201A</v>
      </c>
      <c r="B675" s="2" t="s">
        <v>248</v>
      </c>
      <c r="C675" s="2" t="s">
        <v>249</v>
      </c>
      <c r="D675" s="7" t="str">
        <f t="shared" si="2"/>
        <v>300x250 </v>
      </c>
      <c r="E675" s="7">
        <f t="shared" si="3"/>
        <v>75000</v>
      </c>
      <c r="F675" s="2" t="s">
        <v>250</v>
      </c>
      <c r="G675" s="2" t="s">
        <v>28</v>
      </c>
      <c r="H675" s="8" t="s">
        <v>251</v>
      </c>
      <c r="I675" s="2" t="s">
        <v>48</v>
      </c>
      <c r="J675" s="2" t="s">
        <v>43</v>
      </c>
      <c r="K675" s="2">
        <v>18028.0</v>
      </c>
      <c r="L675" s="2">
        <v>89.0</v>
      </c>
      <c r="M675" s="2">
        <v>1851.0</v>
      </c>
      <c r="N675" s="2">
        <v>14926.0</v>
      </c>
      <c r="O675" s="2">
        <v>24.0</v>
      </c>
      <c r="P675" s="3">
        <v>1572.24171</v>
      </c>
      <c r="Q675" s="7" t="str">
        <f>VLOOKUP(A675,'New Data'!A:E,2,FALSE)</f>
        <v>Male</v>
      </c>
      <c r="R675" s="7">
        <f>VLOOKUP(A675,'New Data'!A:E,3,FALSE)</f>
        <v>20</v>
      </c>
      <c r="S675" s="7" t="str">
        <f>VLOOKUP(A675,'New Data'!A:E,4,FALSE)</f>
        <v>Virginia</v>
      </c>
      <c r="T675" s="9">
        <f>VLOOKUP(A675,'New Data'!A:E,5,FALSE)</f>
        <v>45531</v>
      </c>
      <c r="U675" s="10">
        <f t="shared" si="4"/>
        <v>65.51007125</v>
      </c>
      <c r="V675" s="11">
        <f t="shared" si="5"/>
        <v>0.004936765032</v>
      </c>
      <c r="W675" s="12">
        <f t="shared" si="6"/>
        <v>17.66563719</v>
      </c>
      <c r="X675" s="10">
        <f t="shared" si="7"/>
        <v>87.21109996</v>
      </c>
      <c r="Y675" s="11">
        <f t="shared" si="8"/>
        <v>0.2696629213</v>
      </c>
    </row>
    <row r="676">
      <c r="A676" s="7" t="str">
        <f t="shared" si="1"/>
        <v>TSZTZ3446D</v>
      </c>
      <c r="B676" s="2" t="s">
        <v>244</v>
      </c>
      <c r="C676" s="2" t="s">
        <v>245</v>
      </c>
      <c r="D676" s="7" t="str">
        <f t="shared" si="2"/>
        <v>320x50 </v>
      </c>
      <c r="E676" s="7">
        <f t="shared" si="3"/>
        <v>16000</v>
      </c>
      <c r="F676" s="2" t="s">
        <v>246</v>
      </c>
      <c r="G676" s="2" t="s">
        <v>41</v>
      </c>
      <c r="H676" s="8" t="s">
        <v>247</v>
      </c>
      <c r="I676" s="2" t="s">
        <v>62</v>
      </c>
      <c r="J676" s="2" t="s">
        <v>31</v>
      </c>
      <c r="K676" s="2">
        <v>14489.0</v>
      </c>
      <c r="L676" s="2">
        <v>37.0</v>
      </c>
      <c r="M676" s="2">
        <v>12453.0</v>
      </c>
      <c r="N676" s="2">
        <v>13873.0</v>
      </c>
      <c r="O676" s="2">
        <v>10.0</v>
      </c>
      <c r="P676" s="3">
        <v>6195.840734</v>
      </c>
      <c r="Q676" s="7" t="str">
        <f>VLOOKUP(A676,'New Data'!A:E,2,FALSE)</f>
        <v>Female</v>
      </c>
      <c r="R676" s="7">
        <f>VLOOKUP(A676,'New Data'!A:E,3,FALSE)</f>
        <v>62</v>
      </c>
      <c r="S676" s="7" t="str">
        <f>VLOOKUP(A676,'New Data'!A:E,4,FALSE)</f>
        <v>Texas</v>
      </c>
      <c r="T676" s="9">
        <f>VLOOKUP(A676,'New Data'!A:E,5,FALSE)</f>
        <v>45021</v>
      </c>
      <c r="U676" s="10">
        <f t="shared" si="4"/>
        <v>619.5840734</v>
      </c>
      <c r="V676" s="11">
        <f t="shared" si="5"/>
        <v>0.002553661398</v>
      </c>
      <c r="W676" s="12">
        <f t="shared" si="6"/>
        <v>167.455155</v>
      </c>
      <c r="X676" s="10">
        <f t="shared" si="7"/>
        <v>427.6237652</v>
      </c>
      <c r="Y676" s="11">
        <f t="shared" si="8"/>
        <v>0.2702702703</v>
      </c>
    </row>
    <row r="677">
      <c r="A677" s="7" t="str">
        <f t="shared" si="1"/>
        <v>KULXK2417O</v>
      </c>
      <c r="B677" s="2" t="s">
        <v>240</v>
      </c>
      <c r="C677" s="2" t="s">
        <v>241</v>
      </c>
      <c r="D677" s="7" t="str">
        <f t="shared" si="2"/>
        <v>320x50 </v>
      </c>
      <c r="E677" s="7">
        <f t="shared" si="3"/>
        <v>16000</v>
      </c>
      <c r="F677" s="2" t="s">
        <v>242</v>
      </c>
      <c r="G677" s="2" t="s">
        <v>28</v>
      </c>
      <c r="H677" s="8" t="s">
        <v>243</v>
      </c>
      <c r="I677" s="2" t="s">
        <v>30</v>
      </c>
      <c r="J677" s="2" t="s">
        <v>31</v>
      </c>
      <c r="K677" s="2">
        <v>29393.0</v>
      </c>
      <c r="L677" s="2">
        <v>70.0</v>
      </c>
      <c r="M677" s="2">
        <v>3277.0</v>
      </c>
      <c r="N677" s="2">
        <v>25959.0</v>
      </c>
      <c r="O677" s="2">
        <v>19.0</v>
      </c>
      <c r="P677" s="3">
        <v>2120.757698</v>
      </c>
      <c r="Q677" s="7" t="str">
        <f>VLOOKUP(A677,'New Data'!A:E,2,FALSE)</f>
        <v>Female</v>
      </c>
      <c r="R677" s="7">
        <f>VLOOKUP(A677,'New Data'!A:E,3,FALSE)</f>
        <v>25</v>
      </c>
      <c r="S677" s="7" t="str">
        <f>VLOOKUP(A677,'New Data'!A:E,4,FALSE)</f>
        <v>Georgia</v>
      </c>
      <c r="T677" s="9">
        <f>VLOOKUP(A677,'New Data'!A:E,5,FALSE)</f>
        <v>45236</v>
      </c>
      <c r="U677" s="10">
        <f t="shared" si="4"/>
        <v>111.6188262</v>
      </c>
      <c r="V677" s="11">
        <f t="shared" si="5"/>
        <v>0.002381519409</v>
      </c>
      <c r="W677" s="12">
        <f t="shared" si="6"/>
        <v>30.29653854</v>
      </c>
      <c r="X677" s="10">
        <f t="shared" si="7"/>
        <v>72.15179458</v>
      </c>
      <c r="Y677" s="11">
        <f t="shared" si="8"/>
        <v>0.2714285714</v>
      </c>
    </row>
    <row r="678">
      <c r="A678" s="7" t="str">
        <f t="shared" si="1"/>
        <v>JNBOH4462V</v>
      </c>
      <c r="B678" s="2" t="s">
        <v>235</v>
      </c>
      <c r="C678" s="2" t="s">
        <v>236</v>
      </c>
      <c r="D678" s="7" t="str">
        <f t="shared" si="2"/>
        <v>320x50 </v>
      </c>
      <c r="E678" s="7">
        <f t="shared" si="3"/>
        <v>16000</v>
      </c>
      <c r="F678" s="2" t="s">
        <v>237</v>
      </c>
      <c r="G678" s="2" t="s">
        <v>41</v>
      </c>
      <c r="H678" s="8" t="s">
        <v>238</v>
      </c>
      <c r="I678" s="2" t="s">
        <v>239</v>
      </c>
      <c r="J678" s="2" t="s">
        <v>31</v>
      </c>
      <c r="K678" s="2">
        <v>19334.0</v>
      </c>
      <c r="L678" s="2">
        <v>40.0</v>
      </c>
      <c r="M678" s="2">
        <v>8673.0</v>
      </c>
      <c r="N678" s="2">
        <v>18578.0</v>
      </c>
      <c r="O678" s="2">
        <v>11.0</v>
      </c>
      <c r="P678" s="3">
        <v>7292.135059</v>
      </c>
      <c r="Q678" s="7" t="str">
        <f>VLOOKUP(A678,'New Data'!A:E,2,FALSE)</f>
        <v>Female</v>
      </c>
      <c r="R678" s="7">
        <f>VLOOKUP(A678,'New Data'!A:E,3,FALSE)</f>
        <v>24</v>
      </c>
      <c r="S678" s="7" t="str">
        <f>VLOOKUP(A678,'New Data'!A:E,4,FALSE)</f>
        <v>New York</v>
      </c>
      <c r="T678" s="9">
        <f>VLOOKUP(A678,'New Data'!A:E,5,FALSE)</f>
        <v>45352</v>
      </c>
      <c r="U678" s="10">
        <f t="shared" si="4"/>
        <v>662.921369</v>
      </c>
      <c r="V678" s="11">
        <f t="shared" si="5"/>
        <v>0.002068894176</v>
      </c>
      <c r="W678" s="12">
        <f t="shared" si="6"/>
        <v>182.3033765</v>
      </c>
      <c r="X678" s="10">
        <f t="shared" si="7"/>
        <v>377.1663939</v>
      </c>
      <c r="Y678" s="11">
        <f t="shared" si="8"/>
        <v>0.275</v>
      </c>
    </row>
    <row r="679">
      <c r="A679" s="7" t="str">
        <f t="shared" si="1"/>
        <v>EZLPP1861T</v>
      </c>
      <c r="B679" s="2" t="s">
        <v>231</v>
      </c>
      <c r="C679" s="2" t="s">
        <v>232</v>
      </c>
      <c r="D679" s="7" t="str">
        <f t="shared" si="2"/>
        <v>320x50 </v>
      </c>
      <c r="E679" s="7">
        <f t="shared" si="3"/>
        <v>16000</v>
      </c>
      <c r="F679" s="2" t="s">
        <v>233</v>
      </c>
      <c r="G679" s="2" t="s">
        <v>36</v>
      </c>
      <c r="H679" s="8" t="s">
        <v>151</v>
      </c>
      <c r="I679" s="2" t="s">
        <v>234</v>
      </c>
      <c r="J679" s="2" t="s">
        <v>31</v>
      </c>
      <c r="K679" s="2">
        <v>134847.0</v>
      </c>
      <c r="L679" s="2">
        <v>450.0</v>
      </c>
      <c r="M679" s="2">
        <v>104268.0</v>
      </c>
      <c r="N679" s="2">
        <v>128470.0</v>
      </c>
      <c r="O679" s="2">
        <v>125.0</v>
      </c>
      <c r="P679" s="3">
        <v>6040.595578</v>
      </c>
      <c r="Q679" s="7" t="str">
        <f>VLOOKUP(A679,'New Data'!A:E,2,FALSE)</f>
        <v>Female</v>
      </c>
      <c r="R679" s="7">
        <f>VLOOKUP(A679,'New Data'!A:E,3,FALSE)</f>
        <v>38</v>
      </c>
      <c r="S679" s="7" t="str">
        <f>VLOOKUP(A679,'New Data'!A:E,4,FALSE)</f>
        <v>Colorado</v>
      </c>
      <c r="T679" s="9">
        <f>VLOOKUP(A679,'New Data'!A:E,5,FALSE)</f>
        <v>45489</v>
      </c>
      <c r="U679" s="10">
        <f t="shared" si="4"/>
        <v>48.32476462</v>
      </c>
      <c r="V679" s="11">
        <f t="shared" si="5"/>
        <v>0.003337115397</v>
      </c>
      <c r="W679" s="12">
        <f t="shared" si="6"/>
        <v>13.42354573</v>
      </c>
      <c r="X679" s="10">
        <f t="shared" si="7"/>
        <v>44.79592114</v>
      </c>
      <c r="Y679" s="11">
        <f t="shared" si="8"/>
        <v>0.2777777778</v>
      </c>
    </row>
    <row r="680">
      <c r="A680" s="7" t="str">
        <f t="shared" si="1"/>
        <v>DVSKS0893I</v>
      </c>
      <c r="B680" s="2" t="s">
        <v>228</v>
      </c>
      <c r="C680" s="2" t="s">
        <v>229</v>
      </c>
      <c r="D680" s="7" t="str">
        <f t="shared" si="2"/>
        <v>320x50 </v>
      </c>
      <c r="E680" s="7">
        <f t="shared" si="3"/>
        <v>16000</v>
      </c>
      <c r="F680" s="2" t="s">
        <v>230</v>
      </c>
      <c r="G680" s="2" t="s">
        <v>66</v>
      </c>
      <c r="H680" s="8" t="s">
        <v>93</v>
      </c>
      <c r="I680" s="2" t="s">
        <v>30</v>
      </c>
      <c r="J680" s="2" t="s">
        <v>31</v>
      </c>
      <c r="K680" s="2">
        <v>22690.0</v>
      </c>
      <c r="L680" s="2">
        <v>68.0</v>
      </c>
      <c r="M680" s="2">
        <v>10212.0</v>
      </c>
      <c r="N680" s="2">
        <v>19934.0</v>
      </c>
      <c r="O680" s="2">
        <v>19.0</v>
      </c>
      <c r="P680" s="3">
        <v>7210.686506</v>
      </c>
      <c r="Q680" s="7" t="str">
        <f>VLOOKUP(A680,'New Data'!A:E,2,FALSE)</f>
        <v>Female</v>
      </c>
      <c r="R680" s="7">
        <f>VLOOKUP(A680,'New Data'!A:E,3,FALSE)</f>
        <v>31</v>
      </c>
      <c r="S680" s="7" t="str">
        <f>VLOOKUP(A680,'New Data'!A:E,4,FALSE)</f>
        <v>Maine</v>
      </c>
      <c r="T680" s="9">
        <f>VLOOKUP(A680,'New Data'!A:E,5,FALSE)</f>
        <v>45109</v>
      </c>
      <c r="U680" s="10">
        <f t="shared" si="4"/>
        <v>379.5098161</v>
      </c>
      <c r="V680" s="11">
        <f t="shared" si="5"/>
        <v>0.002996914941</v>
      </c>
      <c r="W680" s="12">
        <f t="shared" si="6"/>
        <v>106.0395074</v>
      </c>
      <c r="X680" s="10">
        <f t="shared" si="7"/>
        <v>317.7913841</v>
      </c>
      <c r="Y680" s="11">
        <f t="shared" si="8"/>
        <v>0.2794117647</v>
      </c>
    </row>
    <row r="681">
      <c r="A681" s="7" t="str">
        <f t="shared" si="1"/>
        <v>HXCRN4463P</v>
      </c>
      <c r="B681" s="2" t="s">
        <v>221</v>
      </c>
      <c r="C681" s="2" t="s">
        <v>222</v>
      </c>
      <c r="D681" s="7" t="str">
        <f t="shared" si="2"/>
        <v>300x250 </v>
      </c>
      <c r="E681" s="7">
        <f t="shared" si="3"/>
        <v>75000</v>
      </c>
      <c r="F681" s="2" t="s">
        <v>223</v>
      </c>
      <c r="G681" s="2" t="s">
        <v>66</v>
      </c>
      <c r="H681" s="8" t="s">
        <v>114</v>
      </c>
      <c r="I681" s="2" t="s">
        <v>89</v>
      </c>
      <c r="J681" s="2" t="s">
        <v>53</v>
      </c>
      <c r="K681" s="2">
        <v>16978.0</v>
      </c>
      <c r="L681" s="2">
        <v>30.0</v>
      </c>
      <c r="M681" s="2">
        <v>8367.0</v>
      </c>
      <c r="N681" s="2">
        <v>15731.0</v>
      </c>
      <c r="O681" s="2">
        <v>9.0</v>
      </c>
      <c r="P681" s="3">
        <v>5886.071146</v>
      </c>
      <c r="Q681" s="7" t="str">
        <f>VLOOKUP(A681,'New Data'!A:E,2,FALSE)</f>
        <v>Female</v>
      </c>
      <c r="R681" s="7">
        <f>VLOOKUP(A681,'New Data'!A:E,3,FALSE)</f>
        <v>31</v>
      </c>
      <c r="S681" s="7" t="str">
        <f>VLOOKUP(A681,'New Data'!A:E,4,FALSE)</f>
        <v>Illinois</v>
      </c>
      <c r="T681" s="9">
        <f>VLOOKUP(A681,'New Data'!A:E,5,FALSE)</f>
        <v>45526</v>
      </c>
      <c r="U681" s="10">
        <f t="shared" si="4"/>
        <v>654.0079051</v>
      </c>
      <c r="V681" s="11">
        <f t="shared" si="5"/>
        <v>0.001766992579</v>
      </c>
      <c r="W681" s="12">
        <f t="shared" si="6"/>
        <v>196.2023715</v>
      </c>
      <c r="X681" s="10">
        <f t="shared" si="7"/>
        <v>346.6881344</v>
      </c>
      <c r="Y681" s="11">
        <f t="shared" si="8"/>
        <v>0.3</v>
      </c>
    </row>
    <row r="682">
      <c r="A682" s="7" t="str">
        <f t="shared" si="1"/>
        <v>DLXOX1644U</v>
      </c>
      <c r="B682" s="2" t="s">
        <v>224</v>
      </c>
      <c r="C682" s="2" t="s">
        <v>225</v>
      </c>
      <c r="D682" s="7" t="str">
        <f t="shared" si="2"/>
        <v>320x50 </v>
      </c>
      <c r="E682" s="7">
        <f t="shared" si="3"/>
        <v>16000</v>
      </c>
      <c r="F682" s="2" t="s">
        <v>226</v>
      </c>
      <c r="G682" s="2" t="s">
        <v>41</v>
      </c>
      <c r="H682" s="8" t="s">
        <v>227</v>
      </c>
      <c r="I682" s="2" t="s">
        <v>48</v>
      </c>
      <c r="J682" s="2" t="s">
        <v>31</v>
      </c>
      <c r="K682" s="2">
        <v>14917.0</v>
      </c>
      <c r="L682" s="2">
        <v>10.0</v>
      </c>
      <c r="M682" s="2">
        <v>3065.0</v>
      </c>
      <c r="N682" s="2">
        <v>13109.0</v>
      </c>
      <c r="O682" s="2">
        <v>3.0</v>
      </c>
      <c r="P682" s="3">
        <v>1583.537104</v>
      </c>
      <c r="Q682" s="7" t="str">
        <f>VLOOKUP(A682,'New Data'!A:E,2,FALSE)</f>
        <v>Female</v>
      </c>
      <c r="R682" s="7">
        <f>VLOOKUP(A682,'New Data'!A:E,3,FALSE)</f>
        <v>43</v>
      </c>
      <c r="S682" s="7" t="str">
        <f>VLOOKUP(A682,'New Data'!A:E,4,FALSE)</f>
        <v>Maryland</v>
      </c>
      <c r="T682" s="9">
        <f>VLOOKUP(A682,'New Data'!A:E,5,FALSE)</f>
        <v>45453</v>
      </c>
      <c r="U682" s="10">
        <f t="shared" si="4"/>
        <v>527.8457013</v>
      </c>
      <c r="V682" s="11">
        <f t="shared" si="5"/>
        <v>0.000670376081</v>
      </c>
      <c r="W682" s="12">
        <f t="shared" si="6"/>
        <v>158.3537104</v>
      </c>
      <c r="X682" s="10">
        <f t="shared" si="7"/>
        <v>106.1565398</v>
      </c>
      <c r="Y682" s="11">
        <f t="shared" si="8"/>
        <v>0.3</v>
      </c>
    </row>
    <row r="683">
      <c r="A683" s="7" t="str">
        <f t="shared" si="1"/>
        <v>IBKUG9489W</v>
      </c>
      <c r="B683" s="2" t="s">
        <v>216</v>
      </c>
      <c r="C683" s="2" t="s">
        <v>217</v>
      </c>
      <c r="D683" s="7" t="str">
        <f t="shared" si="2"/>
        <v>300x250 </v>
      </c>
      <c r="E683" s="7">
        <f t="shared" si="3"/>
        <v>75000</v>
      </c>
      <c r="F683" s="2" t="s">
        <v>218</v>
      </c>
      <c r="G683" s="2" t="s">
        <v>36</v>
      </c>
      <c r="H683" s="8" t="s">
        <v>219</v>
      </c>
      <c r="I683" s="2" t="s">
        <v>220</v>
      </c>
      <c r="J683" s="2" t="s">
        <v>43</v>
      </c>
      <c r="K683" s="2">
        <v>10066.0</v>
      </c>
      <c r="L683" s="2">
        <v>63.0</v>
      </c>
      <c r="M683" s="2">
        <v>6978.0</v>
      </c>
      <c r="N683" s="2">
        <v>9369.0</v>
      </c>
      <c r="O683" s="2">
        <v>19.0</v>
      </c>
      <c r="P683" s="3">
        <v>6879.587097</v>
      </c>
      <c r="Q683" s="7" t="str">
        <f>VLOOKUP(A683,'New Data'!A:E,2,FALSE)</f>
        <v>Female</v>
      </c>
      <c r="R683" s="7">
        <f>VLOOKUP(A683,'New Data'!A:E,3,FALSE)</f>
        <v>34</v>
      </c>
      <c r="S683" s="7" t="str">
        <f>VLOOKUP(A683,'New Data'!A:E,4,FALSE)</f>
        <v>Wyoming</v>
      </c>
      <c r="T683" s="9">
        <f>VLOOKUP(A683,'New Data'!A:E,5,FALSE)</f>
        <v>45114</v>
      </c>
      <c r="U683" s="10">
        <f t="shared" si="4"/>
        <v>362.0835314</v>
      </c>
      <c r="V683" s="11">
        <f t="shared" si="5"/>
        <v>0.006258692629</v>
      </c>
      <c r="W683" s="12">
        <f t="shared" si="6"/>
        <v>109.1997952</v>
      </c>
      <c r="X683" s="10">
        <f t="shared" si="7"/>
        <v>683.4479532</v>
      </c>
      <c r="Y683" s="11">
        <f t="shared" si="8"/>
        <v>0.3015873016</v>
      </c>
    </row>
    <row r="684">
      <c r="A684" s="7" t="str">
        <f t="shared" si="1"/>
        <v>DPTMM2394J</v>
      </c>
      <c r="B684" s="2" t="s">
        <v>213</v>
      </c>
      <c r="C684" s="2" t="s">
        <v>214</v>
      </c>
      <c r="D684" s="7" t="str">
        <f t="shared" si="2"/>
        <v>300x250 </v>
      </c>
      <c r="E684" s="7">
        <f t="shared" si="3"/>
        <v>75000</v>
      </c>
      <c r="F684" s="2" t="s">
        <v>215</v>
      </c>
      <c r="G684" s="2" t="s">
        <v>66</v>
      </c>
      <c r="H684" s="8" t="s">
        <v>102</v>
      </c>
      <c r="I684" s="2" t="s">
        <v>30</v>
      </c>
      <c r="J684" s="2" t="s">
        <v>53</v>
      </c>
      <c r="K684" s="2">
        <v>22800.0</v>
      </c>
      <c r="L684" s="2">
        <v>79.0</v>
      </c>
      <c r="M684" s="2">
        <v>8298.0</v>
      </c>
      <c r="N684" s="2">
        <v>21161.0</v>
      </c>
      <c r="O684" s="2">
        <v>24.0</v>
      </c>
      <c r="P684" s="3">
        <v>1620.1655</v>
      </c>
      <c r="Q684" s="7" t="str">
        <f>VLOOKUP(A684,'New Data'!A:E,2,FALSE)</f>
        <v>Male</v>
      </c>
      <c r="R684" s="7">
        <f>VLOOKUP(A684,'New Data'!A:E,3,FALSE)</f>
        <v>19</v>
      </c>
      <c r="S684" s="7" t="str">
        <f>VLOOKUP(A684,'New Data'!A:E,4,FALSE)</f>
        <v>Oklahoma</v>
      </c>
      <c r="T684" s="9">
        <f>VLOOKUP(A684,'New Data'!A:E,5,FALSE)</f>
        <v>45301</v>
      </c>
      <c r="U684" s="10">
        <f t="shared" si="4"/>
        <v>67.50689583</v>
      </c>
      <c r="V684" s="11">
        <f t="shared" si="5"/>
        <v>0.003464912281</v>
      </c>
      <c r="W684" s="12">
        <f t="shared" si="6"/>
        <v>20.50842405</v>
      </c>
      <c r="X684" s="10">
        <f t="shared" si="7"/>
        <v>71.05989035</v>
      </c>
      <c r="Y684" s="11">
        <f t="shared" si="8"/>
        <v>0.3037974684</v>
      </c>
    </row>
    <row r="685">
      <c r="A685" s="7" t="str">
        <f t="shared" si="1"/>
        <v>SSXHD0493R</v>
      </c>
      <c r="B685" s="2" t="s">
        <v>208</v>
      </c>
      <c r="C685" s="2" t="s">
        <v>209</v>
      </c>
      <c r="D685" s="7" t="str">
        <f t="shared" si="2"/>
        <v>320x50 </v>
      </c>
      <c r="E685" s="7">
        <f t="shared" si="3"/>
        <v>16000</v>
      </c>
      <c r="F685" s="2" t="s">
        <v>210</v>
      </c>
      <c r="G685" s="2" t="s">
        <v>28</v>
      </c>
      <c r="H685" s="8" t="s">
        <v>211</v>
      </c>
      <c r="I685" s="2" t="s">
        <v>212</v>
      </c>
      <c r="J685" s="2" t="s">
        <v>31</v>
      </c>
      <c r="K685" s="2">
        <v>20548.0</v>
      </c>
      <c r="L685" s="2">
        <v>40.0</v>
      </c>
      <c r="M685" s="2">
        <v>14259.0</v>
      </c>
      <c r="N685" s="2">
        <v>19654.0</v>
      </c>
      <c r="O685" s="2">
        <v>13.0</v>
      </c>
      <c r="P685" s="3">
        <v>3060.424769</v>
      </c>
      <c r="Q685" s="7" t="str">
        <f>VLOOKUP(A685,'New Data'!A:E,2,FALSE)</f>
        <v>Male</v>
      </c>
      <c r="R685" s="7">
        <f>VLOOKUP(A685,'New Data'!A:E,3,FALSE)</f>
        <v>40</v>
      </c>
      <c r="S685" s="7" t="str">
        <f>VLOOKUP(A685,'New Data'!A:E,4,FALSE)</f>
        <v>New Hampshire</v>
      </c>
      <c r="T685" s="9">
        <f>VLOOKUP(A685,'New Data'!A:E,5,FALSE)</f>
        <v>45539</v>
      </c>
      <c r="U685" s="10">
        <f t="shared" si="4"/>
        <v>235.4172899</v>
      </c>
      <c r="V685" s="11">
        <f t="shared" si="5"/>
        <v>0.001946661476</v>
      </c>
      <c r="W685" s="12">
        <f t="shared" si="6"/>
        <v>76.51061923</v>
      </c>
      <c r="X685" s="10">
        <f t="shared" si="7"/>
        <v>148.9402749</v>
      </c>
      <c r="Y685" s="11">
        <f t="shared" si="8"/>
        <v>0.325</v>
      </c>
    </row>
    <row r="686">
      <c r="A686" s="7" t="str">
        <f t="shared" si="1"/>
        <v>ELGKR4105C</v>
      </c>
      <c r="B686" s="2" t="s">
        <v>204</v>
      </c>
      <c r="C686" s="2" t="s">
        <v>205</v>
      </c>
      <c r="D686" s="7" t="str">
        <f t="shared" si="2"/>
        <v>320x50 </v>
      </c>
      <c r="E686" s="7">
        <f t="shared" si="3"/>
        <v>16000</v>
      </c>
      <c r="F686" s="2" t="s">
        <v>206</v>
      </c>
      <c r="G686" s="2" t="s">
        <v>66</v>
      </c>
      <c r="H686" s="8" t="s">
        <v>207</v>
      </c>
      <c r="I686" s="2" t="s">
        <v>30</v>
      </c>
      <c r="J686" s="2" t="s">
        <v>31</v>
      </c>
      <c r="K686" s="2">
        <v>18081.0</v>
      </c>
      <c r="L686" s="2">
        <v>44.0</v>
      </c>
      <c r="M686" s="2">
        <v>4545.0</v>
      </c>
      <c r="N686" s="2">
        <v>15617.0</v>
      </c>
      <c r="O686" s="2">
        <v>15.0</v>
      </c>
      <c r="P686" s="3">
        <v>6522.637526</v>
      </c>
      <c r="Q686" s="7" t="str">
        <f>VLOOKUP(A686,'New Data'!A:E,2,FALSE)</f>
        <v>Male</v>
      </c>
      <c r="R686" s="7">
        <f>VLOOKUP(A686,'New Data'!A:E,3,FALSE)</f>
        <v>35</v>
      </c>
      <c r="S686" s="7" t="str">
        <f>VLOOKUP(A686,'New Data'!A:E,4,FALSE)</f>
        <v>Arkansas</v>
      </c>
      <c r="T686" s="9">
        <f>VLOOKUP(A686,'New Data'!A:E,5,FALSE)</f>
        <v>45320</v>
      </c>
      <c r="U686" s="10">
        <f t="shared" si="4"/>
        <v>434.8425017</v>
      </c>
      <c r="V686" s="11">
        <f t="shared" si="5"/>
        <v>0.002433493723</v>
      </c>
      <c r="W686" s="12">
        <f t="shared" si="6"/>
        <v>148.241762</v>
      </c>
      <c r="X686" s="10">
        <f t="shared" si="7"/>
        <v>360.7453972</v>
      </c>
      <c r="Y686" s="11">
        <f t="shared" si="8"/>
        <v>0.3409090909</v>
      </c>
    </row>
    <row r="687">
      <c r="A687" s="7" t="str">
        <f t="shared" si="1"/>
        <v>SVDSI0203I</v>
      </c>
      <c r="B687" s="2" t="s">
        <v>200</v>
      </c>
      <c r="C687" s="2" t="s">
        <v>201</v>
      </c>
      <c r="D687" s="7" t="str">
        <f t="shared" si="2"/>
        <v>300x250 </v>
      </c>
      <c r="E687" s="7">
        <f t="shared" si="3"/>
        <v>75000</v>
      </c>
      <c r="F687" s="2" t="s">
        <v>202</v>
      </c>
      <c r="G687" s="2" t="s">
        <v>36</v>
      </c>
      <c r="H687" s="8" t="s">
        <v>203</v>
      </c>
      <c r="I687" s="2" t="s">
        <v>30</v>
      </c>
      <c r="J687" s="2" t="s">
        <v>31</v>
      </c>
      <c r="K687" s="2">
        <v>10883.0</v>
      </c>
      <c r="L687" s="2">
        <v>46.0</v>
      </c>
      <c r="M687" s="2">
        <v>1652.0</v>
      </c>
      <c r="N687" s="2">
        <v>8869.0</v>
      </c>
      <c r="O687" s="2">
        <v>16.0</v>
      </c>
      <c r="P687" s="3">
        <v>1942.482395</v>
      </c>
      <c r="Q687" s="7" t="str">
        <f>VLOOKUP(A687,'New Data'!A:E,2,FALSE)</f>
        <v>Female</v>
      </c>
      <c r="R687" s="7">
        <f>VLOOKUP(A687,'New Data'!A:E,3,FALSE)</f>
        <v>53</v>
      </c>
      <c r="S687" s="7" t="str">
        <f>VLOOKUP(A687,'New Data'!A:E,4,FALSE)</f>
        <v>Utah</v>
      </c>
      <c r="T687" s="9">
        <f>VLOOKUP(A687,'New Data'!A:E,5,FALSE)</f>
        <v>45056</v>
      </c>
      <c r="U687" s="10">
        <f t="shared" si="4"/>
        <v>121.4051497</v>
      </c>
      <c r="V687" s="11">
        <f t="shared" si="5"/>
        <v>0.004226775705</v>
      </c>
      <c r="W687" s="12">
        <f t="shared" si="6"/>
        <v>42.22787815</v>
      </c>
      <c r="X687" s="10">
        <f t="shared" si="7"/>
        <v>178.4877695</v>
      </c>
      <c r="Y687" s="11">
        <f t="shared" si="8"/>
        <v>0.347826087</v>
      </c>
    </row>
    <row r="688">
      <c r="A688" s="7" t="str">
        <f t="shared" si="1"/>
        <v>YOGGI4679I</v>
      </c>
      <c r="B688" s="2" t="s">
        <v>197</v>
      </c>
      <c r="C688" s="2" t="s">
        <v>198</v>
      </c>
      <c r="D688" s="7" t="str">
        <f t="shared" si="2"/>
        <v>320x50 </v>
      </c>
      <c r="E688" s="7">
        <f t="shared" si="3"/>
        <v>16000</v>
      </c>
      <c r="F688" s="2" t="s">
        <v>199</v>
      </c>
      <c r="G688" s="2" t="s">
        <v>36</v>
      </c>
      <c r="H688" s="8" t="s">
        <v>67</v>
      </c>
      <c r="I688" s="2" t="s">
        <v>89</v>
      </c>
      <c r="J688" s="2" t="s">
        <v>31</v>
      </c>
      <c r="K688" s="2">
        <v>31359.0</v>
      </c>
      <c r="L688" s="2">
        <v>66.0</v>
      </c>
      <c r="M688" s="2">
        <v>18348.0</v>
      </c>
      <c r="N688" s="2">
        <v>25950.0</v>
      </c>
      <c r="O688" s="2">
        <v>24.0</v>
      </c>
      <c r="P688" s="3">
        <v>1623.614838</v>
      </c>
      <c r="Q688" s="7" t="str">
        <f>VLOOKUP(A688,'New Data'!A:E,2,FALSE)</f>
        <v>Female</v>
      </c>
      <c r="R688" s="7">
        <f>VLOOKUP(A688,'New Data'!A:E,3,FALSE)</f>
        <v>21</v>
      </c>
      <c r="S688" s="7" t="str">
        <f>VLOOKUP(A688,'New Data'!A:E,4,FALSE)</f>
        <v>Arizona</v>
      </c>
      <c r="T688" s="9">
        <f>VLOOKUP(A688,'New Data'!A:E,5,FALSE)</f>
        <v>45199</v>
      </c>
      <c r="U688" s="10">
        <f t="shared" si="4"/>
        <v>67.65061825</v>
      </c>
      <c r="V688" s="11">
        <f t="shared" si="5"/>
        <v>0.00210465895</v>
      </c>
      <c r="W688" s="12">
        <f t="shared" si="6"/>
        <v>24.60022482</v>
      </c>
      <c r="X688" s="10">
        <f t="shared" si="7"/>
        <v>51.77508333</v>
      </c>
      <c r="Y688" s="11">
        <f t="shared" si="8"/>
        <v>0.3636363636</v>
      </c>
    </row>
    <row r="689">
      <c r="A689" s="7" t="str">
        <f t="shared" si="1"/>
        <v>QLYBJ6230S</v>
      </c>
      <c r="B689" s="2" t="s">
        <v>193</v>
      </c>
      <c r="C689" s="2" t="s">
        <v>194</v>
      </c>
      <c r="D689" s="7" t="str">
        <f t="shared" si="2"/>
        <v>300x250 </v>
      </c>
      <c r="E689" s="7">
        <f t="shared" si="3"/>
        <v>75000</v>
      </c>
      <c r="F689" s="2" t="s">
        <v>195</v>
      </c>
      <c r="G689" s="2" t="s">
        <v>41</v>
      </c>
      <c r="H689" s="8" t="s">
        <v>196</v>
      </c>
      <c r="I689" s="2" t="s">
        <v>30</v>
      </c>
      <c r="J689" s="2" t="s">
        <v>43</v>
      </c>
      <c r="K689" s="2">
        <v>16719.0</v>
      </c>
      <c r="L689" s="2">
        <v>35.0</v>
      </c>
      <c r="M689" s="2">
        <v>9944.0</v>
      </c>
      <c r="N689" s="2">
        <v>15714.0</v>
      </c>
      <c r="O689" s="2">
        <v>13.0</v>
      </c>
      <c r="P689" s="3">
        <v>1588.6475</v>
      </c>
      <c r="Q689" s="7" t="str">
        <f>VLOOKUP(A689,'New Data'!A:E,2,FALSE)</f>
        <v>Male</v>
      </c>
      <c r="R689" s="7">
        <f>VLOOKUP(A689,'New Data'!A:E,3,FALSE)</f>
        <v>64</v>
      </c>
      <c r="S689" s="7" t="str">
        <f>VLOOKUP(A689,'New Data'!A:E,4,FALSE)</f>
        <v>New Mexico</v>
      </c>
      <c r="T689" s="9">
        <f>VLOOKUP(A689,'New Data'!A:E,5,FALSE)</f>
        <v>45037</v>
      </c>
      <c r="U689" s="10">
        <f t="shared" si="4"/>
        <v>122.2036538</v>
      </c>
      <c r="V689" s="11">
        <f t="shared" si="5"/>
        <v>0.00209342664</v>
      </c>
      <c r="W689" s="12">
        <f t="shared" si="6"/>
        <v>45.38992857</v>
      </c>
      <c r="X689" s="10">
        <f t="shared" si="7"/>
        <v>95.02048567</v>
      </c>
      <c r="Y689" s="11">
        <f t="shared" si="8"/>
        <v>0.3714285714</v>
      </c>
    </row>
    <row r="690">
      <c r="A690" s="7" t="str">
        <f t="shared" si="1"/>
        <v>XNDIE5376H</v>
      </c>
      <c r="B690" s="2" t="s">
        <v>189</v>
      </c>
      <c r="C690" s="2" t="s">
        <v>190</v>
      </c>
      <c r="D690" s="7" t="str">
        <f t="shared" si="2"/>
        <v>300x250 </v>
      </c>
      <c r="E690" s="7">
        <f t="shared" si="3"/>
        <v>75000</v>
      </c>
      <c r="F690" s="2" t="s">
        <v>191</v>
      </c>
      <c r="G690" s="2" t="s">
        <v>41</v>
      </c>
      <c r="H690" s="8" t="s">
        <v>192</v>
      </c>
      <c r="I690" s="2" t="s">
        <v>48</v>
      </c>
      <c r="J690" s="2" t="s">
        <v>43</v>
      </c>
      <c r="K690" s="2">
        <v>17645.0</v>
      </c>
      <c r="L690" s="2">
        <v>40.0</v>
      </c>
      <c r="M690" s="2">
        <v>9673.0</v>
      </c>
      <c r="N690" s="2">
        <v>15088.0</v>
      </c>
      <c r="O690" s="2">
        <v>15.0</v>
      </c>
      <c r="P690" s="3">
        <v>1591.772246</v>
      </c>
      <c r="Q690" s="7" t="str">
        <f>VLOOKUP(A690,'New Data'!A:E,2,FALSE)</f>
        <v>Female</v>
      </c>
      <c r="R690" s="7">
        <f>VLOOKUP(A690,'New Data'!A:E,3,FALSE)</f>
        <v>59</v>
      </c>
      <c r="S690" s="7" t="str">
        <f>VLOOKUP(A690,'New Data'!A:E,4,FALSE)</f>
        <v>Indiana</v>
      </c>
      <c r="T690" s="9">
        <f>VLOOKUP(A690,'New Data'!A:E,5,FALSE)</f>
        <v>45203</v>
      </c>
      <c r="U690" s="10">
        <f t="shared" si="4"/>
        <v>106.1181497</v>
      </c>
      <c r="V690" s="11">
        <f t="shared" si="5"/>
        <v>0.002266931142</v>
      </c>
      <c r="W690" s="12">
        <f t="shared" si="6"/>
        <v>39.79430615</v>
      </c>
      <c r="X690" s="10">
        <f t="shared" si="7"/>
        <v>90.21095188</v>
      </c>
      <c r="Y690" s="11">
        <f t="shared" si="8"/>
        <v>0.375</v>
      </c>
    </row>
    <row r="691">
      <c r="A691" s="7" t="str">
        <f t="shared" si="1"/>
        <v>IQNDF8078J</v>
      </c>
      <c r="B691" s="2" t="s">
        <v>185</v>
      </c>
      <c r="C691" s="2" t="s">
        <v>186</v>
      </c>
      <c r="D691" s="7" t="str">
        <f t="shared" si="2"/>
        <v>320x50 </v>
      </c>
      <c r="E691" s="7">
        <f t="shared" si="3"/>
        <v>16000</v>
      </c>
      <c r="F691" s="2" t="s">
        <v>187</v>
      </c>
      <c r="G691" s="2" t="s">
        <v>36</v>
      </c>
      <c r="H691" s="8" t="s">
        <v>188</v>
      </c>
      <c r="I691" s="2" t="s">
        <v>71</v>
      </c>
      <c r="J691" s="2" t="s">
        <v>31</v>
      </c>
      <c r="K691" s="2">
        <v>18401.0</v>
      </c>
      <c r="L691" s="2">
        <v>66.0</v>
      </c>
      <c r="M691" s="2">
        <v>11051.0</v>
      </c>
      <c r="N691" s="2">
        <v>17202.0</v>
      </c>
      <c r="O691" s="2">
        <v>26.0</v>
      </c>
      <c r="P691" s="3">
        <v>6571.491552</v>
      </c>
      <c r="Q691" s="7" t="str">
        <f>VLOOKUP(A691,'New Data'!A:E,2,FALSE)</f>
        <v>Female</v>
      </c>
      <c r="R691" s="7">
        <f>VLOOKUP(A691,'New Data'!A:E,3,FALSE)</f>
        <v>20</v>
      </c>
      <c r="S691" s="7" t="str">
        <f>VLOOKUP(A691,'New Data'!A:E,4,FALSE)</f>
        <v>Mississippi</v>
      </c>
      <c r="T691" s="9">
        <f>VLOOKUP(A691,'New Data'!A:E,5,FALSE)</f>
        <v>45026</v>
      </c>
      <c r="U691" s="10">
        <f t="shared" si="4"/>
        <v>252.7496751</v>
      </c>
      <c r="V691" s="11">
        <f t="shared" si="5"/>
        <v>0.003586761589</v>
      </c>
      <c r="W691" s="12">
        <f t="shared" si="6"/>
        <v>99.56805382</v>
      </c>
      <c r="X691" s="10">
        <f t="shared" si="7"/>
        <v>357.1268709</v>
      </c>
      <c r="Y691" s="11">
        <f t="shared" si="8"/>
        <v>0.3939393939</v>
      </c>
    </row>
    <row r="692">
      <c r="A692" s="7" t="str">
        <f t="shared" si="1"/>
        <v>NQIAQ4797B</v>
      </c>
      <c r="B692" s="2" t="s">
        <v>182</v>
      </c>
      <c r="C692" s="2" t="s">
        <v>183</v>
      </c>
      <c r="D692" s="7" t="str">
        <f t="shared" si="2"/>
        <v>320x50 </v>
      </c>
      <c r="E692" s="7">
        <f t="shared" si="3"/>
        <v>16000</v>
      </c>
      <c r="F692" s="2" t="s">
        <v>184</v>
      </c>
      <c r="G692" s="2" t="s">
        <v>41</v>
      </c>
      <c r="H692" s="8" t="s">
        <v>102</v>
      </c>
      <c r="I692" s="2" t="s">
        <v>30</v>
      </c>
      <c r="J692" s="2" t="s">
        <v>31</v>
      </c>
      <c r="K692" s="2">
        <v>15441.0</v>
      </c>
      <c r="L692" s="2">
        <v>48.0</v>
      </c>
      <c r="M692" s="2">
        <v>7626.0</v>
      </c>
      <c r="N692" s="2">
        <v>14456.0</v>
      </c>
      <c r="O692" s="2">
        <v>19.0</v>
      </c>
      <c r="P692" s="3">
        <v>1614.309013</v>
      </c>
      <c r="Q692" s="7" t="str">
        <f>VLOOKUP(A692,'New Data'!A:E,2,FALSE)</f>
        <v>Male</v>
      </c>
      <c r="R692" s="7">
        <f>VLOOKUP(A692,'New Data'!A:E,3,FALSE)</f>
        <v>28</v>
      </c>
      <c r="S692" s="7" t="str">
        <f>VLOOKUP(A692,'New Data'!A:E,4,FALSE)</f>
        <v>Virginia</v>
      </c>
      <c r="T692" s="9">
        <f>VLOOKUP(A692,'New Data'!A:E,5,FALSE)</f>
        <v>45538</v>
      </c>
      <c r="U692" s="10">
        <f t="shared" si="4"/>
        <v>84.96363226</v>
      </c>
      <c r="V692" s="11">
        <f t="shared" si="5"/>
        <v>0.003108606956</v>
      </c>
      <c r="W692" s="12">
        <f t="shared" si="6"/>
        <v>33.63143777</v>
      </c>
      <c r="X692" s="10">
        <f t="shared" si="7"/>
        <v>104.5469214</v>
      </c>
      <c r="Y692" s="11">
        <f t="shared" si="8"/>
        <v>0.3958333333</v>
      </c>
    </row>
    <row r="693">
      <c r="A693" s="7" t="str">
        <f t="shared" si="1"/>
        <v>BPIEV7647Z</v>
      </c>
      <c r="B693" s="2" t="s">
        <v>174</v>
      </c>
      <c r="C693" s="2" t="s">
        <v>175</v>
      </c>
      <c r="D693" s="7" t="str">
        <f t="shared" si="2"/>
        <v>320x50 </v>
      </c>
      <c r="E693" s="7">
        <f t="shared" si="3"/>
        <v>16000</v>
      </c>
      <c r="F693" s="2" t="s">
        <v>176</v>
      </c>
      <c r="G693" s="2" t="s">
        <v>28</v>
      </c>
      <c r="H693" s="8" t="s">
        <v>177</v>
      </c>
      <c r="I693" s="2" t="s">
        <v>71</v>
      </c>
      <c r="J693" s="2" t="s">
        <v>31</v>
      </c>
      <c r="K693" s="2">
        <v>9319.0</v>
      </c>
      <c r="L693" s="2">
        <v>30.0</v>
      </c>
      <c r="M693" s="2">
        <v>6193.0</v>
      </c>
      <c r="N693" s="2">
        <v>8682.0</v>
      </c>
      <c r="O693" s="2">
        <v>12.0</v>
      </c>
      <c r="P693" s="3">
        <v>4594.604003</v>
      </c>
      <c r="Q693" s="7" t="str">
        <f>VLOOKUP(A693,'New Data'!A:E,2,FALSE)</f>
        <v>Female</v>
      </c>
      <c r="R693" s="7">
        <f>VLOOKUP(A693,'New Data'!A:E,3,FALSE)</f>
        <v>58</v>
      </c>
      <c r="S693" s="7" t="str">
        <f>VLOOKUP(A693,'New Data'!A:E,4,FALSE)</f>
        <v>Iowa</v>
      </c>
      <c r="T693" s="9">
        <f>VLOOKUP(A693,'New Data'!A:E,5,FALSE)</f>
        <v>45021</v>
      </c>
      <c r="U693" s="10">
        <f t="shared" si="4"/>
        <v>382.8836669</v>
      </c>
      <c r="V693" s="11">
        <f t="shared" si="5"/>
        <v>0.003219229531</v>
      </c>
      <c r="W693" s="12">
        <f t="shared" si="6"/>
        <v>153.1534668</v>
      </c>
      <c r="X693" s="10">
        <f t="shared" si="7"/>
        <v>493.036163</v>
      </c>
      <c r="Y693" s="11">
        <f t="shared" si="8"/>
        <v>0.4</v>
      </c>
    </row>
    <row r="694">
      <c r="A694" s="7" t="str">
        <f t="shared" si="1"/>
        <v>URJMU3263E</v>
      </c>
      <c r="B694" s="2" t="s">
        <v>170</v>
      </c>
      <c r="C694" s="2" t="s">
        <v>171</v>
      </c>
      <c r="D694" s="7" t="str">
        <f t="shared" si="2"/>
        <v>320x50 </v>
      </c>
      <c r="E694" s="7">
        <f t="shared" si="3"/>
        <v>16000</v>
      </c>
      <c r="F694" s="2" t="s">
        <v>172</v>
      </c>
      <c r="G694" s="2" t="s">
        <v>66</v>
      </c>
      <c r="H694" s="8" t="s">
        <v>173</v>
      </c>
      <c r="I694" s="2" t="s">
        <v>135</v>
      </c>
      <c r="J694" s="2" t="s">
        <v>31</v>
      </c>
      <c r="K694" s="2">
        <v>9867.0</v>
      </c>
      <c r="L694" s="2">
        <v>30.0</v>
      </c>
      <c r="M694" s="2">
        <v>6867.0</v>
      </c>
      <c r="N694" s="2">
        <v>9347.0</v>
      </c>
      <c r="O694" s="2">
        <v>12.0</v>
      </c>
      <c r="P694" s="3">
        <v>6839.569086</v>
      </c>
      <c r="Q694" s="7" t="str">
        <f>VLOOKUP(A694,'New Data'!A:E,2,FALSE)</f>
        <v>Male</v>
      </c>
      <c r="R694" s="7">
        <f>VLOOKUP(A694,'New Data'!A:E,3,FALSE)</f>
        <v>41</v>
      </c>
      <c r="S694" s="7" t="str">
        <f>VLOOKUP(A694,'New Data'!A:E,4,FALSE)</f>
        <v>Alaska</v>
      </c>
      <c r="T694" s="9">
        <f>VLOOKUP(A694,'New Data'!A:E,5,FALSE)</f>
        <v>45270</v>
      </c>
      <c r="U694" s="10">
        <f t="shared" si="4"/>
        <v>569.9640905</v>
      </c>
      <c r="V694" s="11">
        <f t="shared" si="5"/>
        <v>0.003040437823</v>
      </c>
      <c r="W694" s="12">
        <f t="shared" si="6"/>
        <v>227.9856362</v>
      </c>
      <c r="X694" s="10">
        <f t="shared" si="7"/>
        <v>693.1761514</v>
      </c>
      <c r="Y694" s="11">
        <f t="shared" si="8"/>
        <v>0.4</v>
      </c>
    </row>
    <row r="695">
      <c r="A695" s="7" t="str">
        <f t="shared" si="1"/>
        <v>SKDOI1091I</v>
      </c>
      <c r="B695" s="2" t="s">
        <v>178</v>
      </c>
      <c r="C695" s="2" t="s">
        <v>179</v>
      </c>
      <c r="D695" s="7" t="str">
        <f t="shared" si="2"/>
        <v>300x250 </v>
      </c>
      <c r="E695" s="7">
        <f t="shared" si="3"/>
        <v>75000</v>
      </c>
      <c r="F695" s="2" t="s">
        <v>180</v>
      </c>
      <c r="G695" s="2" t="s">
        <v>41</v>
      </c>
      <c r="H695" s="8" t="s">
        <v>181</v>
      </c>
      <c r="I695" s="2" t="s">
        <v>30</v>
      </c>
      <c r="J695" s="2" t="s">
        <v>31</v>
      </c>
      <c r="K695" s="2">
        <v>23774.0</v>
      </c>
      <c r="L695" s="2">
        <v>60.0</v>
      </c>
      <c r="M695" s="2">
        <v>10735.0</v>
      </c>
      <c r="N695" s="2">
        <v>21076.0</v>
      </c>
      <c r="O695" s="2">
        <v>24.0</v>
      </c>
      <c r="P695" s="3">
        <v>7657.108034</v>
      </c>
      <c r="Q695" s="7" t="str">
        <f>VLOOKUP(A695,'New Data'!A:E,2,FALSE)</f>
        <v>Female</v>
      </c>
      <c r="R695" s="7">
        <f>VLOOKUP(A695,'New Data'!A:E,3,FALSE)</f>
        <v>28</v>
      </c>
      <c r="S695" s="7" t="str">
        <f>VLOOKUP(A695,'New Data'!A:E,4,FALSE)</f>
        <v>South Carolina</v>
      </c>
      <c r="T695" s="9">
        <f>VLOOKUP(A695,'New Data'!A:E,5,FALSE)</f>
        <v>44973</v>
      </c>
      <c r="U695" s="10">
        <f t="shared" si="4"/>
        <v>319.0461681</v>
      </c>
      <c r="V695" s="11">
        <f t="shared" si="5"/>
        <v>0.002523765458</v>
      </c>
      <c r="W695" s="12">
        <f t="shared" si="6"/>
        <v>127.6184672</v>
      </c>
      <c r="X695" s="10">
        <f t="shared" si="7"/>
        <v>322.0790794</v>
      </c>
      <c r="Y695" s="11">
        <f t="shared" si="8"/>
        <v>0.4</v>
      </c>
    </row>
    <row r="696">
      <c r="A696" s="7" t="str">
        <f t="shared" si="1"/>
        <v>MKJOS9956B</v>
      </c>
      <c r="B696" s="2" t="s">
        <v>166</v>
      </c>
      <c r="C696" s="2" t="s">
        <v>167</v>
      </c>
      <c r="D696" s="7" t="str">
        <f t="shared" si="2"/>
        <v>300x250 </v>
      </c>
      <c r="E696" s="7">
        <f t="shared" si="3"/>
        <v>75000</v>
      </c>
      <c r="F696" s="2" t="s">
        <v>168</v>
      </c>
      <c r="G696" s="2" t="s">
        <v>28</v>
      </c>
      <c r="H696" s="8" t="s">
        <v>169</v>
      </c>
      <c r="I696" s="2" t="s">
        <v>48</v>
      </c>
      <c r="J696" s="2" t="s">
        <v>31</v>
      </c>
      <c r="K696" s="2">
        <v>8217.0</v>
      </c>
      <c r="L696" s="2">
        <v>25.0</v>
      </c>
      <c r="M696" s="2">
        <v>5740.0</v>
      </c>
      <c r="N696" s="2">
        <v>8009.0</v>
      </c>
      <c r="O696" s="2">
        <v>11.0</v>
      </c>
      <c r="P696" s="3">
        <v>6051.334623</v>
      </c>
      <c r="Q696" s="7" t="str">
        <f>VLOOKUP(A696,'New Data'!A:E,2,FALSE)</f>
        <v>Female</v>
      </c>
      <c r="R696" s="7">
        <f>VLOOKUP(A696,'New Data'!A:E,3,FALSE)</f>
        <v>33</v>
      </c>
      <c r="S696" s="7" t="str">
        <f>VLOOKUP(A696,'New Data'!A:E,4,FALSE)</f>
        <v>Indiana</v>
      </c>
      <c r="T696" s="9">
        <f>VLOOKUP(A696,'New Data'!A:E,5,FALSE)</f>
        <v>45399</v>
      </c>
      <c r="U696" s="10">
        <f t="shared" si="4"/>
        <v>550.1213294</v>
      </c>
      <c r="V696" s="11">
        <f t="shared" si="5"/>
        <v>0.003042472922</v>
      </c>
      <c r="W696" s="12">
        <f t="shared" si="6"/>
        <v>242.0533849</v>
      </c>
      <c r="X696" s="10">
        <f t="shared" si="7"/>
        <v>736.4408693</v>
      </c>
      <c r="Y696" s="11">
        <f t="shared" si="8"/>
        <v>0.44</v>
      </c>
    </row>
    <row r="697">
      <c r="A697" s="7" t="str">
        <f t="shared" si="1"/>
        <v>XEVLA2869O</v>
      </c>
      <c r="B697" s="2" t="s">
        <v>162</v>
      </c>
      <c r="C697" s="2" t="s">
        <v>163</v>
      </c>
      <c r="D697" s="7" t="str">
        <f t="shared" si="2"/>
        <v>320x50 </v>
      </c>
      <c r="E697" s="7">
        <f t="shared" si="3"/>
        <v>16000</v>
      </c>
      <c r="F697" s="2" t="s">
        <v>164</v>
      </c>
      <c r="G697" s="2" t="s">
        <v>28</v>
      </c>
      <c r="H697" s="8" t="s">
        <v>165</v>
      </c>
      <c r="I697" s="2" t="s">
        <v>30</v>
      </c>
      <c r="J697" s="2" t="s">
        <v>31</v>
      </c>
      <c r="K697" s="2">
        <v>91593.0</v>
      </c>
      <c r="L697" s="2">
        <v>40.0</v>
      </c>
      <c r="M697" s="2">
        <v>51004.0</v>
      </c>
      <c r="N697" s="2">
        <v>82985.0</v>
      </c>
      <c r="O697" s="2">
        <v>18.0</v>
      </c>
      <c r="P697" s="3">
        <v>1731.584862</v>
      </c>
      <c r="Q697" s="7" t="str">
        <f>VLOOKUP(A697,'New Data'!A:E,2,FALSE)</f>
        <v>Female</v>
      </c>
      <c r="R697" s="7">
        <f>VLOOKUP(A697,'New Data'!A:E,3,FALSE)</f>
        <v>62</v>
      </c>
      <c r="S697" s="7" t="str">
        <f>VLOOKUP(A697,'New Data'!A:E,4,FALSE)</f>
        <v>Connecticut</v>
      </c>
      <c r="T697" s="9">
        <f>VLOOKUP(A697,'New Data'!A:E,5,FALSE)</f>
        <v>45115</v>
      </c>
      <c r="U697" s="10">
        <f t="shared" si="4"/>
        <v>96.199159</v>
      </c>
      <c r="V697" s="11">
        <f t="shared" si="5"/>
        <v>0.0004367145961</v>
      </c>
      <c r="W697" s="12">
        <f t="shared" si="6"/>
        <v>43.28962155</v>
      </c>
      <c r="X697" s="10">
        <f t="shared" si="7"/>
        <v>18.90520959</v>
      </c>
      <c r="Y697" s="11">
        <f t="shared" si="8"/>
        <v>0.45</v>
      </c>
    </row>
    <row r="698">
      <c r="A698" s="7" t="str">
        <f t="shared" si="1"/>
        <v>RESTH6166P</v>
      </c>
      <c r="B698" s="2" t="s">
        <v>158</v>
      </c>
      <c r="C698" s="2" t="s">
        <v>159</v>
      </c>
      <c r="D698" s="7" t="str">
        <f t="shared" si="2"/>
        <v>320x50 </v>
      </c>
      <c r="E698" s="7">
        <f t="shared" si="3"/>
        <v>16000</v>
      </c>
      <c r="F698" s="2" t="s">
        <v>160</v>
      </c>
      <c r="G698" s="2" t="s">
        <v>66</v>
      </c>
      <c r="H698" s="8" t="s">
        <v>161</v>
      </c>
      <c r="I698" s="2" t="s">
        <v>135</v>
      </c>
      <c r="J698" s="2" t="s">
        <v>31</v>
      </c>
      <c r="K698" s="2">
        <v>7320.0</v>
      </c>
      <c r="L698" s="2">
        <v>33.0</v>
      </c>
      <c r="M698" s="2">
        <v>4020.0</v>
      </c>
      <c r="N698" s="2">
        <v>6692.0</v>
      </c>
      <c r="O698" s="2">
        <v>15.0</v>
      </c>
      <c r="P698" s="3">
        <v>1730.37357</v>
      </c>
      <c r="Q698" s="7" t="str">
        <f>VLOOKUP(A698,'New Data'!A:E,2,FALSE)</f>
        <v>Male</v>
      </c>
      <c r="R698" s="7">
        <f>VLOOKUP(A698,'New Data'!A:E,3,FALSE)</f>
        <v>49</v>
      </c>
      <c r="S698" s="7" t="str">
        <f>VLOOKUP(A698,'New Data'!A:E,4,FALSE)</f>
        <v>South Dakota</v>
      </c>
      <c r="T698" s="9">
        <f>VLOOKUP(A698,'New Data'!A:E,5,FALSE)</f>
        <v>45156</v>
      </c>
      <c r="U698" s="10">
        <f t="shared" si="4"/>
        <v>115.358238</v>
      </c>
      <c r="V698" s="11">
        <f t="shared" si="5"/>
        <v>0.004508196721</v>
      </c>
      <c r="W698" s="12">
        <f t="shared" si="6"/>
        <v>52.43556273</v>
      </c>
      <c r="X698" s="10">
        <f t="shared" si="7"/>
        <v>236.389832</v>
      </c>
      <c r="Y698" s="11">
        <f t="shared" si="8"/>
        <v>0.4545454545</v>
      </c>
    </row>
    <row r="699">
      <c r="A699" s="7" t="str">
        <f t="shared" si="1"/>
        <v>YDBMK6388L</v>
      </c>
      <c r="B699" s="2" t="s">
        <v>154</v>
      </c>
      <c r="C699" s="2" t="s">
        <v>155</v>
      </c>
      <c r="D699" s="7" t="str">
        <f t="shared" si="2"/>
        <v>320x50 </v>
      </c>
      <c r="E699" s="7">
        <f t="shared" si="3"/>
        <v>16000</v>
      </c>
      <c r="F699" s="2" t="s">
        <v>156</v>
      </c>
      <c r="G699" s="2" t="s">
        <v>41</v>
      </c>
      <c r="H699" s="8" t="s">
        <v>157</v>
      </c>
      <c r="I699" s="2" t="s">
        <v>62</v>
      </c>
      <c r="J699" s="2" t="s">
        <v>31</v>
      </c>
      <c r="K699" s="2">
        <v>9060.0</v>
      </c>
      <c r="L699" s="2">
        <v>30.0</v>
      </c>
      <c r="M699" s="2">
        <v>5190.0</v>
      </c>
      <c r="N699" s="2">
        <v>8621.0</v>
      </c>
      <c r="O699" s="2">
        <v>14.0</v>
      </c>
      <c r="P699" s="3">
        <v>4934.851563</v>
      </c>
      <c r="Q699" s="7" t="str">
        <f>VLOOKUP(A699,'New Data'!A:E,2,FALSE)</f>
        <v>Female</v>
      </c>
      <c r="R699" s="7">
        <f>VLOOKUP(A699,'New Data'!A:E,3,FALSE)</f>
        <v>54</v>
      </c>
      <c r="S699" s="7" t="str">
        <f>VLOOKUP(A699,'New Data'!A:E,4,FALSE)</f>
        <v>Alaska</v>
      </c>
      <c r="T699" s="9">
        <f>VLOOKUP(A699,'New Data'!A:E,5,FALSE)</f>
        <v>45433</v>
      </c>
      <c r="U699" s="10">
        <f t="shared" si="4"/>
        <v>352.4893974</v>
      </c>
      <c r="V699" s="11">
        <f t="shared" si="5"/>
        <v>0.003311258278</v>
      </c>
      <c r="W699" s="12">
        <f t="shared" si="6"/>
        <v>164.4950521</v>
      </c>
      <c r="X699" s="10">
        <f t="shared" si="7"/>
        <v>544.685603</v>
      </c>
      <c r="Y699" s="11">
        <f t="shared" si="8"/>
        <v>0.4666666667</v>
      </c>
    </row>
    <row r="700">
      <c r="A700" s="7" t="str">
        <f t="shared" si="1"/>
        <v>NNIQN4994L</v>
      </c>
      <c r="B700" s="2" t="s">
        <v>152</v>
      </c>
      <c r="C700" s="2" t="s">
        <v>153</v>
      </c>
      <c r="D700" s="7" t="str">
        <f t="shared" si="2"/>
        <v>320x50 </v>
      </c>
      <c r="E700" s="7">
        <f t="shared" si="3"/>
        <v>16000</v>
      </c>
      <c r="F700" s="2" t="s">
        <v>83</v>
      </c>
      <c r="G700" s="2" t="s">
        <v>41</v>
      </c>
      <c r="H700" s="8" t="s">
        <v>102</v>
      </c>
      <c r="I700" s="2" t="s">
        <v>30</v>
      </c>
      <c r="J700" s="2" t="s">
        <v>31</v>
      </c>
      <c r="K700" s="2">
        <v>18095.0</v>
      </c>
      <c r="L700" s="2">
        <v>50.0</v>
      </c>
      <c r="M700" s="2">
        <v>10021.0</v>
      </c>
      <c r="N700" s="2">
        <v>16755.0</v>
      </c>
      <c r="O700" s="2">
        <v>24.0</v>
      </c>
      <c r="P700" s="3">
        <v>6768.758768</v>
      </c>
      <c r="Q700" s="7" t="str">
        <f>VLOOKUP(A700,'New Data'!A:E,2,FALSE)</f>
        <v>Male</v>
      </c>
      <c r="R700" s="7">
        <f>VLOOKUP(A700,'New Data'!A:E,3,FALSE)</f>
        <v>41</v>
      </c>
      <c r="S700" s="7" t="str">
        <f>VLOOKUP(A700,'New Data'!A:E,4,FALSE)</f>
        <v>New York</v>
      </c>
      <c r="T700" s="9">
        <f>VLOOKUP(A700,'New Data'!A:E,5,FALSE)</f>
        <v>45241</v>
      </c>
      <c r="U700" s="10">
        <f t="shared" si="4"/>
        <v>282.0316153</v>
      </c>
      <c r="V700" s="11">
        <f t="shared" si="5"/>
        <v>0.002763194253</v>
      </c>
      <c r="W700" s="12">
        <f t="shared" si="6"/>
        <v>135.3751754</v>
      </c>
      <c r="X700" s="10">
        <f t="shared" si="7"/>
        <v>374.0679065</v>
      </c>
      <c r="Y700" s="11">
        <f t="shared" si="8"/>
        <v>0.48</v>
      </c>
    </row>
    <row r="701">
      <c r="A701" s="7" t="str">
        <f t="shared" si="1"/>
        <v>SWROB3634I</v>
      </c>
      <c r="B701" s="2" t="s">
        <v>148</v>
      </c>
      <c r="C701" s="2" t="s">
        <v>149</v>
      </c>
      <c r="D701" s="7" t="str">
        <f t="shared" si="2"/>
        <v>320x50 </v>
      </c>
      <c r="E701" s="7">
        <f t="shared" si="3"/>
        <v>16000</v>
      </c>
      <c r="F701" s="2" t="s">
        <v>150</v>
      </c>
      <c r="G701" s="2" t="s">
        <v>36</v>
      </c>
      <c r="H701" s="8" t="s">
        <v>151</v>
      </c>
      <c r="I701" s="2" t="s">
        <v>30</v>
      </c>
      <c r="J701" s="2" t="s">
        <v>31</v>
      </c>
      <c r="K701" s="2">
        <v>21478.0</v>
      </c>
      <c r="L701" s="2">
        <v>50.0</v>
      </c>
      <c r="M701" s="2">
        <v>15548.0</v>
      </c>
      <c r="N701" s="2">
        <v>20651.0</v>
      </c>
      <c r="O701" s="2">
        <v>24.0</v>
      </c>
      <c r="P701" s="3">
        <v>1541.214047</v>
      </c>
      <c r="Q701" s="7" t="str">
        <f>VLOOKUP(A701,'New Data'!A:E,2,FALSE)</f>
        <v>Male</v>
      </c>
      <c r="R701" s="7">
        <f>VLOOKUP(A701,'New Data'!A:E,3,FALSE)</f>
        <v>45</v>
      </c>
      <c r="S701" s="7" t="str">
        <f>VLOOKUP(A701,'New Data'!A:E,4,FALSE)</f>
        <v>Mississippi</v>
      </c>
      <c r="T701" s="9">
        <f>VLOOKUP(A701,'New Data'!A:E,5,FALSE)</f>
        <v>45346</v>
      </c>
      <c r="U701" s="10">
        <f t="shared" si="4"/>
        <v>64.21725196</v>
      </c>
      <c r="V701" s="11">
        <f t="shared" si="5"/>
        <v>0.002327963498</v>
      </c>
      <c r="W701" s="12">
        <f t="shared" si="6"/>
        <v>30.82428094</v>
      </c>
      <c r="X701" s="10">
        <f t="shared" si="7"/>
        <v>71.75780087</v>
      </c>
      <c r="Y701" s="11">
        <f t="shared" si="8"/>
        <v>0.48</v>
      </c>
    </row>
    <row r="702">
      <c r="A702" s="7" t="str">
        <f t="shared" si="1"/>
        <v>TOBUU9192V</v>
      </c>
      <c r="B702" s="2" t="s">
        <v>144</v>
      </c>
      <c r="C702" s="2" t="s">
        <v>145</v>
      </c>
      <c r="D702" s="7" t="str">
        <f t="shared" si="2"/>
        <v>320x50 </v>
      </c>
      <c r="E702" s="7">
        <f t="shared" si="3"/>
        <v>16000</v>
      </c>
      <c r="F702" s="2" t="s">
        <v>146</v>
      </c>
      <c r="G702" s="2" t="s">
        <v>41</v>
      </c>
      <c r="H702" s="8" t="s">
        <v>147</v>
      </c>
      <c r="I702" s="2" t="s">
        <v>135</v>
      </c>
      <c r="J702" s="2" t="s">
        <v>31</v>
      </c>
      <c r="K702" s="2">
        <v>9920.0</v>
      </c>
      <c r="L702" s="2">
        <v>20.0</v>
      </c>
      <c r="M702" s="2">
        <v>6702.0</v>
      </c>
      <c r="N702" s="2">
        <v>9096.0</v>
      </c>
      <c r="O702" s="2">
        <v>10.0</v>
      </c>
      <c r="P702" s="3">
        <v>1453.11439</v>
      </c>
      <c r="Q702" s="7" t="str">
        <f>VLOOKUP(A702,'New Data'!A:E,2,FALSE)</f>
        <v>Female</v>
      </c>
      <c r="R702" s="7">
        <f>VLOOKUP(A702,'New Data'!A:E,3,FALSE)</f>
        <v>18</v>
      </c>
      <c r="S702" s="7" t="str">
        <f>VLOOKUP(A702,'New Data'!A:E,4,FALSE)</f>
        <v>West Virginia</v>
      </c>
      <c r="T702" s="9">
        <f>VLOOKUP(A702,'New Data'!A:E,5,FALSE)</f>
        <v>44980</v>
      </c>
      <c r="U702" s="10">
        <f t="shared" si="4"/>
        <v>145.311439</v>
      </c>
      <c r="V702" s="11">
        <f t="shared" si="5"/>
        <v>0.002016129032</v>
      </c>
      <c r="W702" s="12">
        <f t="shared" si="6"/>
        <v>72.6557195</v>
      </c>
      <c r="X702" s="10">
        <f t="shared" si="7"/>
        <v>146.4833054</v>
      </c>
      <c r="Y702" s="11">
        <f t="shared" si="8"/>
        <v>0.5</v>
      </c>
    </row>
    <row r="703">
      <c r="A703" s="7" t="str">
        <f t="shared" si="1"/>
        <v>WQOKT9460U</v>
      </c>
      <c r="B703" s="2" t="s">
        <v>131</v>
      </c>
      <c r="C703" s="2" t="s">
        <v>132</v>
      </c>
      <c r="D703" s="7" t="str">
        <f t="shared" si="2"/>
        <v>320x50 </v>
      </c>
      <c r="E703" s="7">
        <f t="shared" si="3"/>
        <v>16000</v>
      </c>
      <c r="F703" s="2" t="s">
        <v>133</v>
      </c>
      <c r="G703" s="2" t="s">
        <v>36</v>
      </c>
      <c r="H703" s="8" t="s">
        <v>134</v>
      </c>
      <c r="I703" s="2" t="s">
        <v>135</v>
      </c>
      <c r="J703" s="2" t="s">
        <v>31</v>
      </c>
      <c r="K703" s="2">
        <v>18022.0</v>
      </c>
      <c r="L703" s="2">
        <v>30.0</v>
      </c>
      <c r="M703" s="2">
        <v>10618.0</v>
      </c>
      <c r="N703" s="2">
        <v>16643.0</v>
      </c>
      <c r="O703" s="2">
        <v>15.0</v>
      </c>
      <c r="P703" s="3">
        <v>4051.158749</v>
      </c>
      <c r="Q703" s="7" t="str">
        <f>VLOOKUP(A703,'New Data'!A:E,2,FALSE)</f>
        <v>Female</v>
      </c>
      <c r="R703" s="7">
        <f>VLOOKUP(A703,'New Data'!A:E,3,FALSE)</f>
        <v>34</v>
      </c>
      <c r="S703" s="7" t="str">
        <f>VLOOKUP(A703,'New Data'!A:E,4,FALSE)</f>
        <v>New Mexico</v>
      </c>
      <c r="T703" s="9">
        <f>VLOOKUP(A703,'New Data'!A:E,5,FALSE)</f>
        <v>45276</v>
      </c>
      <c r="U703" s="10">
        <f t="shared" si="4"/>
        <v>270.0772499</v>
      </c>
      <c r="V703" s="11">
        <f t="shared" si="5"/>
        <v>0.001664632116</v>
      </c>
      <c r="W703" s="12">
        <f t="shared" si="6"/>
        <v>135.038625</v>
      </c>
      <c r="X703" s="10">
        <f t="shared" si="7"/>
        <v>224.7896321</v>
      </c>
      <c r="Y703" s="11">
        <f t="shared" si="8"/>
        <v>0.5</v>
      </c>
    </row>
    <row r="704">
      <c r="A704" s="7" t="str">
        <f t="shared" si="1"/>
        <v>IXZCJ1734X</v>
      </c>
      <c r="B704" s="2" t="s">
        <v>140</v>
      </c>
      <c r="C704" s="2" t="s">
        <v>141</v>
      </c>
      <c r="D704" s="7" t="str">
        <f t="shared" si="2"/>
        <v>320x50 </v>
      </c>
      <c r="E704" s="7">
        <f t="shared" si="3"/>
        <v>16000</v>
      </c>
      <c r="F704" s="2" t="s">
        <v>142</v>
      </c>
      <c r="G704" s="2" t="s">
        <v>41</v>
      </c>
      <c r="H704" s="8" t="s">
        <v>143</v>
      </c>
      <c r="I704" s="2" t="s">
        <v>71</v>
      </c>
      <c r="J704" s="2" t="s">
        <v>31</v>
      </c>
      <c r="K704" s="2">
        <v>12354.0</v>
      </c>
      <c r="L704" s="2">
        <v>10.0</v>
      </c>
      <c r="M704" s="2">
        <v>8561.0</v>
      </c>
      <c r="N704" s="2">
        <v>11782.0</v>
      </c>
      <c r="O704" s="2">
        <v>5.0</v>
      </c>
      <c r="P704" s="3">
        <v>1808.307918</v>
      </c>
      <c r="Q704" s="7" t="str">
        <f>VLOOKUP(A704,'New Data'!A:E,2,FALSE)</f>
        <v>Male</v>
      </c>
      <c r="R704" s="7">
        <f>VLOOKUP(A704,'New Data'!A:E,3,FALSE)</f>
        <v>59</v>
      </c>
      <c r="S704" s="7" t="str">
        <f>VLOOKUP(A704,'New Data'!A:E,4,FALSE)</f>
        <v>Tennessee</v>
      </c>
      <c r="T704" s="9">
        <f>VLOOKUP(A704,'New Data'!A:E,5,FALSE)</f>
        <v>45446</v>
      </c>
      <c r="U704" s="10">
        <f t="shared" si="4"/>
        <v>361.6615836</v>
      </c>
      <c r="V704" s="11">
        <f t="shared" si="5"/>
        <v>0.0008094544277</v>
      </c>
      <c r="W704" s="12">
        <f t="shared" si="6"/>
        <v>180.8307918</v>
      </c>
      <c r="X704" s="10">
        <f t="shared" si="7"/>
        <v>146.3742851</v>
      </c>
      <c r="Y704" s="11">
        <f t="shared" si="8"/>
        <v>0.5</v>
      </c>
    </row>
    <row r="705">
      <c r="A705" s="7" t="str">
        <f t="shared" si="1"/>
        <v>DPTMM2394J</v>
      </c>
      <c r="B705" s="2" t="s">
        <v>136</v>
      </c>
      <c r="C705" s="2" t="s">
        <v>137</v>
      </c>
      <c r="D705" s="7" t="str">
        <f t="shared" si="2"/>
        <v>320x50 </v>
      </c>
      <c r="E705" s="7">
        <f t="shared" si="3"/>
        <v>16000</v>
      </c>
      <c r="F705" s="2" t="s">
        <v>138</v>
      </c>
      <c r="G705" s="2" t="s">
        <v>28</v>
      </c>
      <c r="H705" s="8" t="s">
        <v>79</v>
      </c>
      <c r="I705" s="2" t="s">
        <v>139</v>
      </c>
      <c r="J705" s="2" t="s">
        <v>31</v>
      </c>
      <c r="K705" s="2">
        <v>16644.0</v>
      </c>
      <c r="L705" s="2">
        <v>10.0</v>
      </c>
      <c r="M705" s="2">
        <v>5055.0</v>
      </c>
      <c r="N705" s="2">
        <v>15831.0</v>
      </c>
      <c r="O705" s="2">
        <v>5.0</v>
      </c>
      <c r="P705" s="3">
        <v>6386.464232</v>
      </c>
      <c r="Q705" s="7" t="str">
        <f>VLOOKUP(A705,'New Data'!A:E,2,FALSE)</f>
        <v>Male</v>
      </c>
      <c r="R705" s="7">
        <f>VLOOKUP(A705,'New Data'!A:E,3,FALSE)</f>
        <v>19</v>
      </c>
      <c r="S705" s="7" t="str">
        <f>VLOOKUP(A705,'New Data'!A:E,4,FALSE)</f>
        <v>Oklahoma</v>
      </c>
      <c r="T705" s="9">
        <f>VLOOKUP(A705,'New Data'!A:E,5,FALSE)</f>
        <v>45301</v>
      </c>
      <c r="U705" s="10">
        <f t="shared" si="4"/>
        <v>1277.292846</v>
      </c>
      <c r="V705" s="11">
        <f t="shared" si="5"/>
        <v>0.0006008171113</v>
      </c>
      <c r="W705" s="12">
        <f t="shared" si="6"/>
        <v>638.6464232</v>
      </c>
      <c r="X705" s="10">
        <f t="shared" si="7"/>
        <v>383.7096991</v>
      </c>
      <c r="Y705" s="11">
        <f t="shared" si="8"/>
        <v>0.5</v>
      </c>
    </row>
    <row r="706">
      <c r="A706" s="7" t="str">
        <f t="shared" si="1"/>
        <v>UYBWI6518W</v>
      </c>
      <c r="B706" s="2" t="s">
        <v>127</v>
      </c>
      <c r="C706" s="2" t="s">
        <v>128</v>
      </c>
      <c r="D706" s="7" t="str">
        <f t="shared" si="2"/>
        <v>300x50 </v>
      </c>
      <c r="E706" s="7">
        <f t="shared" si="3"/>
        <v>15000</v>
      </c>
      <c r="F706" s="2" t="s">
        <v>129</v>
      </c>
      <c r="G706" s="2" t="s">
        <v>41</v>
      </c>
      <c r="H706" s="8" t="s">
        <v>130</v>
      </c>
      <c r="I706" s="2" t="s">
        <v>30</v>
      </c>
      <c r="J706" s="2" t="s">
        <v>31</v>
      </c>
      <c r="K706" s="2">
        <v>7822.0</v>
      </c>
      <c r="L706" s="2">
        <v>25.0</v>
      </c>
      <c r="M706" s="2">
        <v>3786.0</v>
      </c>
      <c r="N706" s="2">
        <v>7232.0</v>
      </c>
      <c r="O706" s="2">
        <v>13.0</v>
      </c>
      <c r="P706" s="3">
        <v>6781.821647</v>
      </c>
      <c r="Q706" s="7" t="str">
        <f>VLOOKUP(A706,'New Data'!A:E,2,FALSE)</f>
        <v>Male</v>
      </c>
      <c r="R706" s="7">
        <f>VLOOKUP(A706,'New Data'!A:E,3,FALSE)</f>
        <v>23</v>
      </c>
      <c r="S706" s="7" t="str">
        <f>VLOOKUP(A706,'New Data'!A:E,4,FALSE)</f>
        <v>Alaska</v>
      </c>
      <c r="T706" s="9">
        <f>VLOOKUP(A706,'New Data'!A:E,5,FALSE)</f>
        <v>45369</v>
      </c>
      <c r="U706" s="10">
        <f t="shared" si="4"/>
        <v>521.6785882</v>
      </c>
      <c r="V706" s="11">
        <f t="shared" si="5"/>
        <v>0.003196113526</v>
      </c>
      <c r="W706" s="12">
        <f t="shared" si="6"/>
        <v>271.2728659</v>
      </c>
      <c r="X706" s="10">
        <f t="shared" si="7"/>
        <v>867.0188759</v>
      </c>
      <c r="Y706" s="11">
        <f t="shared" si="8"/>
        <v>0.52</v>
      </c>
    </row>
    <row r="707">
      <c r="A707" s="7" t="str">
        <f t="shared" si="1"/>
        <v>CDXJO4905E</v>
      </c>
      <c r="B707" s="2" t="s">
        <v>123</v>
      </c>
      <c r="C707" s="2" t="s">
        <v>124</v>
      </c>
      <c r="D707" s="7" t="str">
        <f t="shared" si="2"/>
        <v>320x50 </v>
      </c>
      <c r="E707" s="7">
        <f t="shared" si="3"/>
        <v>16000</v>
      </c>
      <c r="F707" s="2" t="s">
        <v>125</v>
      </c>
      <c r="G707" s="2" t="s">
        <v>28</v>
      </c>
      <c r="H707" s="8" t="s">
        <v>126</v>
      </c>
      <c r="I707" s="2" t="s">
        <v>48</v>
      </c>
      <c r="J707" s="2" t="s">
        <v>31</v>
      </c>
      <c r="K707" s="2">
        <v>14379.0</v>
      </c>
      <c r="L707" s="2">
        <v>30.0</v>
      </c>
      <c r="M707" s="2">
        <v>6272.0</v>
      </c>
      <c r="N707" s="2">
        <v>11886.0</v>
      </c>
      <c r="O707" s="2">
        <v>18.0</v>
      </c>
      <c r="P707" s="3">
        <v>1973.562233</v>
      </c>
      <c r="Q707" s="7" t="str">
        <f>VLOOKUP(A707,'New Data'!A:E,2,FALSE)</f>
        <v>Female</v>
      </c>
      <c r="R707" s="7">
        <f>VLOOKUP(A707,'New Data'!A:E,3,FALSE)</f>
        <v>38</v>
      </c>
      <c r="S707" s="7" t="str">
        <f>VLOOKUP(A707,'New Data'!A:E,4,FALSE)</f>
        <v>Minnesota</v>
      </c>
      <c r="T707" s="9">
        <f>VLOOKUP(A707,'New Data'!A:E,5,FALSE)</f>
        <v>45026</v>
      </c>
      <c r="U707" s="10">
        <f t="shared" si="4"/>
        <v>109.6423463</v>
      </c>
      <c r="V707" s="11">
        <f t="shared" si="5"/>
        <v>0.002086375965</v>
      </c>
      <c r="W707" s="12">
        <f t="shared" si="6"/>
        <v>65.78540777</v>
      </c>
      <c r="X707" s="10">
        <f t="shared" si="7"/>
        <v>137.2530936</v>
      </c>
      <c r="Y707" s="11">
        <f t="shared" si="8"/>
        <v>0.6</v>
      </c>
    </row>
    <row r="708">
      <c r="A708" s="7" t="str">
        <f t="shared" si="1"/>
        <v>VOFGB6363F</v>
      </c>
      <c r="B708" s="2" t="s">
        <v>119</v>
      </c>
      <c r="C708" s="2" t="s">
        <v>120</v>
      </c>
      <c r="D708" s="7" t="str">
        <f t="shared" si="2"/>
        <v>320x50 </v>
      </c>
      <c r="E708" s="7">
        <f t="shared" si="3"/>
        <v>16000</v>
      </c>
      <c r="F708" s="2" t="s">
        <v>121</v>
      </c>
      <c r="G708" s="2" t="s">
        <v>41</v>
      </c>
      <c r="H708" s="8" t="s">
        <v>122</v>
      </c>
      <c r="I708" s="2" t="s">
        <v>30</v>
      </c>
      <c r="J708" s="2" t="s">
        <v>31</v>
      </c>
      <c r="K708" s="2">
        <v>7687.0</v>
      </c>
      <c r="L708" s="2">
        <v>10.0</v>
      </c>
      <c r="M708" s="2">
        <v>5311.0</v>
      </c>
      <c r="N708" s="2">
        <v>7266.0</v>
      </c>
      <c r="O708" s="2">
        <v>6.0</v>
      </c>
      <c r="P708" s="3">
        <v>6486.853909</v>
      </c>
      <c r="Q708" s="7" t="str">
        <f>VLOOKUP(A708,'New Data'!A:E,2,FALSE)</f>
        <v>Female</v>
      </c>
      <c r="R708" s="7">
        <f>VLOOKUP(A708,'New Data'!A:E,3,FALSE)</f>
        <v>53</v>
      </c>
      <c r="S708" s="7" t="str">
        <f>VLOOKUP(A708,'New Data'!A:E,4,FALSE)</f>
        <v>Arkansas</v>
      </c>
      <c r="T708" s="9">
        <f>VLOOKUP(A708,'New Data'!A:E,5,FALSE)</f>
        <v>45330</v>
      </c>
      <c r="U708" s="10">
        <f t="shared" si="4"/>
        <v>1081.142318</v>
      </c>
      <c r="V708" s="11">
        <f t="shared" si="5"/>
        <v>0.001300897619</v>
      </c>
      <c r="W708" s="12">
        <f t="shared" si="6"/>
        <v>648.6853909</v>
      </c>
      <c r="X708" s="10">
        <f t="shared" si="7"/>
        <v>843.8732807</v>
      </c>
      <c r="Y708" s="11">
        <f t="shared" si="8"/>
        <v>0.6</v>
      </c>
    </row>
    <row r="709">
      <c r="A709" s="7" t="str">
        <f t="shared" si="1"/>
        <v>HYWBU2767P</v>
      </c>
      <c r="B709" s="2" t="s">
        <v>115</v>
      </c>
      <c r="C709" s="2" t="s">
        <v>116</v>
      </c>
      <c r="D709" s="7" t="str">
        <f t="shared" si="2"/>
        <v>320x50 </v>
      </c>
      <c r="E709" s="7">
        <f t="shared" si="3"/>
        <v>16000</v>
      </c>
      <c r="F709" s="2" t="s">
        <v>117</v>
      </c>
      <c r="G709" s="2" t="s">
        <v>28</v>
      </c>
      <c r="H709" s="8" t="s">
        <v>118</v>
      </c>
      <c r="I709" s="2" t="s">
        <v>30</v>
      </c>
      <c r="J709" s="2" t="s">
        <v>31</v>
      </c>
      <c r="K709" s="2">
        <v>9153.0</v>
      </c>
      <c r="L709" s="2">
        <v>23.0</v>
      </c>
      <c r="M709" s="2">
        <v>4345.0</v>
      </c>
      <c r="N709" s="2">
        <v>8376.0</v>
      </c>
      <c r="O709" s="2">
        <v>14.0</v>
      </c>
      <c r="P709" s="3">
        <v>5007.525805</v>
      </c>
      <c r="Q709" s="7" t="str">
        <f>VLOOKUP(A709,'New Data'!A:E,2,FALSE)</f>
        <v>Male</v>
      </c>
      <c r="R709" s="7">
        <f>VLOOKUP(A709,'New Data'!A:E,3,FALSE)</f>
        <v>51</v>
      </c>
      <c r="S709" s="7" t="str">
        <f>VLOOKUP(A709,'New Data'!A:E,4,FALSE)</f>
        <v>Pennsylvania</v>
      </c>
      <c r="T709" s="9">
        <f>VLOOKUP(A709,'New Data'!A:E,5,FALSE)</f>
        <v>45161</v>
      </c>
      <c r="U709" s="10">
        <f t="shared" si="4"/>
        <v>357.6804146</v>
      </c>
      <c r="V709" s="11">
        <f t="shared" si="5"/>
        <v>0.002512837321</v>
      </c>
      <c r="W709" s="12">
        <f t="shared" si="6"/>
        <v>217.7185133</v>
      </c>
      <c r="X709" s="10">
        <f t="shared" si="7"/>
        <v>547.0912056</v>
      </c>
      <c r="Y709" s="11">
        <f t="shared" si="8"/>
        <v>0.6086956522</v>
      </c>
    </row>
    <row r="710">
      <c r="A710" s="7" t="str">
        <f t="shared" si="1"/>
        <v>VPBJO3661M</v>
      </c>
      <c r="B710" s="2" t="s">
        <v>111</v>
      </c>
      <c r="C710" s="2" t="s">
        <v>112</v>
      </c>
      <c r="D710" s="7" t="str">
        <f t="shared" si="2"/>
        <v>320x50 </v>
      </c>
      <c r="E710" s="7">
        <f t="shared" si="3"/>
        <v>16000</v>
      </c>
      <c r="F710" s="2" t="s">
        <v>113</v>
      </c>
      <c r="G710" s="2" t="s">
        <v>36</v>
      </c>
      <c r="H710" s="8" t="s">
        <v>114</v>
      </c>
      <c r="I710" s="2" t="s">
        <v>48</v>
      </c>
      <c r="J710" s="2" t="s">
        <v>31</v>
      </c>
      <c r="K710" s="2">
        <v>15318.0</v>
      </c>
      <c r="L710" s="2">
        <v>30.0</v>
      </c>
      <c r="M710" s="2">
        <v>5928.0</v>
      </c>
      <c r="N710" s="2">
        <v>13298.0</v>
      </c>
      <c r="O710" s="2">
        <v>19.0</v>
      </c>
      <c r="P710" s="3">
        <v>1570.29739</v>
      </c>
      <c r="Q710" s="7" t="str">
        <f>VLOOKUP(A710,'New Data'!A:E,2,FALSE)</f>
        <v>Female</v>
      </c>
      <c r="R710" s="7">
        <f>VLOOKUP(A710,'New Data'!A:E,3,FALSE)</f>
        <v>41</v>
      </c>
      <c r="S710" s="7" t="str">
        <f>VLOOKUP(A710,'New Data'!A:E,4,FALSE)</f>
        <v>Oregon</v>
      </c>
      <c r="T710" s="9">
        <f>VLOOKUP(A710,'New Data'!A:E,5,FALSE)</f>
        <v>45165</v>
      </c>
      <c r="U710" s="10">
        <f t="shared" si="4"/>
        <v>82.64723105</v>
      </c>
      <c r="V710" s="11">
        <f t="shared" si="5"/>
        <v>0.001958480219</v>
      </c>
      <c r="W710" s="12">
        <f t="shared" si="6"/>
        <v>52.34324633</v>
      </c>
      <c r="X710" s="10">
        <f t="shared" si="7"/>
        <v>102.5132126</v>
      </c>
      <c r="Y710" s="11">
        <f t="shared" si="8"/>
        <v>0.6333333333</v>
      </c>
    </row>
    <row r="711">
      <c r="A711" s="7" t="str">
        <f t="shared" si="1"/>
        <v>DEIGT6412A</v>
      </c>
      <c r="B711" s="2" t="s">
        <v>103</v>
      </c>
      <c r="C711" s="2" t="s">
        <v>104</v>
      </c>
      <c r="D711" s="7" t="str">
        <f t="shared" si="2"/>
        <v>300x250 </v>
      </c>
      <c r="E711" s="7">
        <f t="shared" si="3"/>
        <v>75000</v>
      </c>
      <c r="F711" s="2" t="s">
        <v>105</v>
      </c>
      <c r="G711" s="2" t="s">
        <v>66</v>
      </c>
      <c r="H711" s="8" t="s">
        <v>106</v>
      </c>
      <c r="I711" s="2" t="s">
        <v>30</v>
      </c>
      <c r="J711" s="2" t="s">
        <v>43</v>
      </c>
      <c r="K711" s="2">
        <v>7695.0</v>
      </c>
      <c r="L711" s="2">
        <v>20.0</v>
      </c>
      <c r="M711" s="2">
        <v>3481.0</v>
      </c>
      <c r="N711" s="2">
        <v>7050.0</v>
      </c>
      <c r="O711" s="2">
        <v>14.0</v>
      </c>
      <c r="P711" s="3">
        <v>6727.440499</v>
      </c>
      <c r="Q711" s="7" t="str">
        <f>VLOOKUP(A711,'New Data'!A:E,2,FALSE)</f>
        <v>Female</v>
      </c>
      <c r="R711" s="7">
        <f>VLOOKUP(A711,'New Data'!A:E,3,FALSE)</f>
        <v>24</v>
      </c>
      <c r="S711" s="7" t="str">
        <f>VLOOKUP(A711,'New Data'!A:E,4,FALSE)</f>
        <v>Oregon</v>
      </c>
      <c r="T711" s="9">
        <f>VLOOKUP(A711,'New Data'!A:E,5,FALSE)</f>
        <v>45281</v>
      </c>
      <c r="U711" s="10">
        <f t="shared" si="4"/>
        <v>480.5314642</v>
      </c>
      <c r="V711" s="11">
        <f t="shared" si="5"/>
        <v>0.002599090318</v>
      </c>
      <c r="W711" s="12">
        <f t="shared" si="6"/>
        <v>336.372025</v>
      </c>
      <c r="X711" s="10">
        <f t="shared" si="7"/>
        <v>874.2612734</v>
      </c>
      <c r="Y711" s="11">
        <f t="shared" si="8"/>
        <v>0.7</v>
      </c>
    </row>
    <row r="712">
      <c r="A712" s="7" t="str">
        <f t="shared" si="1"/>
        <v>WOAJS6397Q</v>
      </c>
      <c r="B712" s="2" t="s">
        <v>107</v>
      </c>
      <c r="C712" s="2" t="s">
        <v>108</v>
      </c>
      <c r="D712" s="7" t="str">
        <f t="shared" si="2"/>
        <v>320x50 </v>
      </c>
      <c r="E712" s="7">
        <f t="shared" si="3"/>
        <v>16000</v>
      </c>
      <c r="F712" s="2" t="s">
        <v>109</v>
      </c>
      <c r="G712" s="2" t="s">
        <v>36</v>
      </c>
      <c r="H712" s="8" t="s">
        <v>110</v>
      </c>
      <c r="I712" s="2" t="s">
        <v>30</v>
      </c>
      <c r="J712" s="2" t="s">
        <v>31</v>
      </c>
      <c r="K712" s="2">
        <v>7248.0</v>
      </c>
      <c r="L712" s="2">
        <v>10.0</v>
      </c>
      <c r="M712" s="2">
        <v>3988.0</v>
      </c>
      <c r="N712" s="2">
        <v>6863.0</v>
      </c>
      <c r="O712" s="2">
        <v>7.0</v>
      </c>
      <c r="P712" s="3">
        <v>1247.0</v>
      </c>
      <c r="Q712" s="7" t="str">
        <f>VLOOKUP(A712,'New Data'!A:E,2,FALSE)</f>
        <v>Male</v>
      </c>
      <c r="R712" s="7">
        <f>VLOOKUP(A712,'New Data'!A:E,3,FALSE)</f>
        <v>57</v>
      </c>
      <c r="S712" s="7" t="str">
        <f>VLOOKUP(A712,'New Data'!A:E,4,FALSE)</f>
        <v>Rhode Island</v>
      </c>
      <c r="T712" s="9">
        <f>VLOOKUP(A712,'New Data'!A:E,5,FALSE)</f>
        <v>45383</v>
      </c>
      <c r="U712" s="10">
        <f t="shared" si="4"/>
        <v>178.1428571</v>
      </c>
      <c r="V712" s="11">
        <f t="shared" si="5"/>
        <v>0.001379690949</v>
      </c>
      <c r="W712" s="12">
        <f t="shared" si="6"/>
        <v>124.7</v>
      </c>
      <c r="X712" s="10">
        <f t="shared" si="7"/>
        <v>172.0474614</v>
      </c>
      <c r="Y712" s="11">
        <f t="shared" si="8"/>
        <v>0.7</v>
      </c>
    </row>
    <row r="713">
      <c r="A713" s="7" t="str">
        <f t="shared" si="1"/>
        <v>ZRRCV7570B</v>
      </c>
      <c r="B713" s="2" t="s">
        <v>99</v>
      </c>
      <c r="C713" s="2" t="s">
        <v>100</v>
      </c>
      <c r="D713" s="7" t="str">
        <f t="shared" si="2"/>
        <v>320x50 </v>
      </c>
      <c r="E713" s="7">
        <f t="shared" si="3"/>
        <v>16000</v>
      </c>
      <c r="F713" s="2" t="s">
        <v>101</v>
      </c>
      <c r="G713" s="2" t="s">
        <v>28</v>
      </c>
      <c r="H713" s="8" t="s">
        <v>102</v>
      </c>
      <c r="I713" s="2" t="s">
        <v>30</v>
      </c>
      <c r="J713" s="2" t="s">
        <v>31</v>
      </c>
      <c r="K713" s="2">
        <v>20899.0</v>
      </c>
      <c r="L713" s="2">
        <v>20.0</v>
      </c>
      <c r="M713" s="2">
        <v>11394.0</v>
      </c>
      <c r="N713" s="2">
        <v>19576.0</v>
      </c>
      <c r="O713" s="2">
        <v>19.0</v>
      </c>
      <c r="P713" s="3">
        <v>1649.459852</v>
      </c>
      <c r="Q713" s="7" t="str">
        <f>VLOOKUP(A713,'New Data'!A:E,2,FALSE)</f>
        <v>Female</v>
      </c>
      <c r="R713" s="7">
        <f>VLOOKUP(A713,'New Data'!A:E,3,FALSE)</f>
        <v>45</v>
      </c>
      <c r="S713" s="7" t="str">
        <f>VLOOKUP(A713,'New Data'!A:E,4,FALSE)</f>
        <v>Mississippi</v>
      </c>
      <c r="T713" s="9">
        <f>VLOOKUP(A713,'New Data'!A:E,5,FALSE)</f>
        <v>45177</v>
      </c>
      <c r="U713" s="10">
        <f t="shared" si="4"/>
        <v>86.81367642</v>
      </c>
      <c r="V713" s="11">
        <f t="shared" si="5"/>
        <v>0.0009569835877</v>
      </c>
      <c r="W713" s="12">
        <f t="shared" si="6"/>
        <v>82.4729926</v>
      </c>
      <c r="X713" s="10">
        <f t="shared" si="7"/>
        <v>78.92530035</v>
      </c>
      <c r="Y713" s="11">
        <f t="shared" si="8"/>
        <v>0.95</v>
      </c>
    </row>
    <row r="714">
      <c r="A714" s="7" t="str">
        <f t="shared" si="1"/>
        <v>MYYFY2600T</v>
      </c>
      <c r="B714" s="2" t="s">
        <v>94</v>
      </c>
      <c r="C714" s="2" t="s">
        <v>95</v>
      </c>
      <c r="D714" s="7" t="str">
        <f t="shared" si="2"/>
        <v>300x250 </v>
      </c>
      <c r="E714" s="7">
        <f t="shared" si="3"/>
        <v>75000</v>
      </c>
      <c r="F714" s="2" t="s">
        <v>96</v>
      </c>
      <c r="G714" s="2" t="s">
        <v>36</v>
      </c>
      <c r="H714" s="8" t="s">
        <v>97</v>
      </c>
      <c r="I714" s="2" t="s">
        <v>98</v>
      </c>
      <c r="J714" s="2" t="s">
        <v>43</v>
      </c>
      <c r="K714" s="2">
        <v>12176.0</v>
      </c>
      <c r="L714" s="2">
        <v>10.0</v>
      </c>
      <c r="M714" s="2">
        <v>5460.0</v>
      </c>
      <c r="N714" s="2">
        <v>11154.0</v>
      </c>
      <c r="O714" s="2">
        <v>10.0</v>
      </c>
      <c r="P714" s="3">
        <v>1816.030806</v>
      </c>
      <c r="Q714" s="7" t="str">
        <f>VLOOKUP(A714,'New Data'!A:E,2,FALSE)</f>
        <v>Male</v>
      </c>
      <c r="R714" s="7">
        <f>VLOOKUP(A714,'New Data'!A:E,3,FALSE)</f>
        <v>44</v>
      </c>
      <c r="S714" s="7" t="str">
        <f>VLOOKUP(A714,'New Data'!A:E,4,FALSE)</f>
        <v>Arkansas</v>
      </c>
      <c r="T714" s="9">
        <f>VLOOKUP(A714,'New Data'!A:E,5,FALSE)</f>
        <v>45213</v>
      </c>
      <c r="U714" s="10">
        <f t="shared" si="4"/>
        <v>181.6030806</v>
      </c>
      <c r="V714" s="11">
        <f t="shared" si="5"/>
        <v>0.0008212877792</v>
      </c>
      <c r="W714" s="12">
        <f t="shared" si="6"/>
        <v>181.6030806</v>
      </c>
      <c r="X714" s="10">
        <f t="shared" si="7"/>
        <v>149.1483908</v>
      </c>
      <c r="Y714" s="11">
        <f t="shared" si="8"/>
        <v>1</v>
      </c>
    </row>
    <row r="715">
      <c r="A715" s="7" t="str">
        <f t="shared" si="1"/>
        <v>UDILX1928H</v>
      </c>
      <c r="B715" s="2" t="s">
        <v>90</v>
      </c>
      <c r="C715" s="2" t="s">
        <v>91</v>
      </c>
      <c r="D715" s="7" t="str">
        <f t="shared" si="2"/>
        <v>300x250 </v>
      </c>
      <c r="E715" s="7">
        <f t="shared" si="3"/>
        <v>75000</v>
      </c>
      <c r="F715" s="2" t="s">
        <v>92</v>
      </c>
      <c r="G715" s="2" t="s">
        <v>41</v>
      </c>
      <c r="H715" s="8" t="s">
        <v>93</v>
      </c>
      <c r="I715" s="2" t="s">
        <v>30</v>
      </c>
      <c r="J715" s="2" t="s">
        <v>53</v>
      </c>
      <c r="K715" s="2">
        <v>27394.0</v>
      </c>
      <c r="L715" s="2">
        <v>74.0</v>
      </c>
      <c r="M715" s="2">
        <v>16144.0</v>
      </c>
      <c r="N715" s="2">
        <v>24752.0</v>
      </c>
      <c r="O715" s="2">
        <v>78.0</v>
      </c>
      <c r="P715" s="3">
        <v>7264.58761</v>
      </c>
      <c r="Q715" s="7" t="str">
        <f>VLOOKUP(A715,'New Data'!A:E,2,FALSE)</f>
        <v>Male</v>
      </c>
      <c r="R715" s="7">
        <f>VLOOKUP(A715,'New Data'!A:E,3,FALSE)</f>
        <v>58</v>
      </c>
      <c r="S715" s="7" t="str">
        <f>VLOOKUP(A715,'New Data'!A:E,4,FALSE)</f>
        <v>Texas</v>
      </c>
      <c r="T715" s="9">
        <f>VLOOKUP(A715,'New Data'!A:E,5,FALSE)</f>
        <v>45346</v>
      </c>
      <c r="U715" s="10">
        <f t="shared" si="4"/>
        <v>93.13573859</v>
      </c>
      <c r="V715" s="11">
        <f t="shared" si="5"/>
        <v>0.002701321457</v>
      </c>
      <c r="W715" s="12">
        <f t="shared" si="6"/>
        <v>98.17010284</v>
      </c>
      <c r="X715" s="10">
        <f t="shared" si="7"/>
        <v>265.1890053</v>
      </c>
      <c r="Y715" s="11">
        <f t="shared" si="8"/>
        <v>1.054054054</v>
      </c>
    </row>
    <row r="716">
      <c r="A716" s="7" t="str">
        <f t="shared" si="1"/>
        <v>NXNCM3609R</v>
      </c>
      <c r="B716" s="2" t="s">
        <v>85</v>
      </c>
      <c r="C716" s="2" t="s">
        <v>86</v>
      </c>
      <c r="D716" s="7" t="str">
        <f t="shared" si="2"/>
        <v>300x250 </v>
      </c>
      <c r="E716" s="7">
        <f t="shared" si="3"/>
        <v>75000</v>
      </c>
      <c r="F716" s="2" t="s">
        <v>87</v>
      </c>
      <c r="G716" s="2" t="s">
        <v>36</v>
      </c>
      <c r="H716" s="8" t="s">
        <v>88</v>
      </c>
      <c r="I716" s="2" t="s">
        <v>89</v>
      </c>
      <c r="J716" s="2" t="s">
        <v>31</v>
      </c>
      <c r="K716" s="2">
        <v>12710.0</v>
      </c>
      <c r="L716" s="2">
        <v>10.0</v>
      </c>
      <c r="M716" s="2">
        <v>8159.0</v>
      </c>
      <c r="N716" s="2">
        <v>11984.0</v>
      </c>
      <c r="O716" s="2">
        <v>11.0</v>
      </c>
      <c r="P716" s="3">
        <v>7851.397478</v>
      </c>
      <c r="Q716" s="7" t="str">
        <f>VLOOKUP(A716,'New Data'!A:E,2,FALSE)</f>
        <v>Female</v>
      </c>
      <c r="R716" s="7">
        <f>VLOOKUP(A716,'New Data'!A:E,3,FALSE)</f>
        <v>26</v>
      </c>
      <c r="S716" s="7" t="str">
        <f>VLOOKUP(A716,'New Data'!A:E,4,FALSE)</f>
        <v>Wyoming</v>
      </c>
      <c r="T716" s="9">
        <f>VLOOKUP(A716,'New Data'!A:E,5,FALSE)</f>
        <v>45357</v>
      </c>
      <c r="U716" s="10">
        <f t="shared" si="4"/>
        <v>713.7634071</v>
      </c>
      <c r="V716" s="11">
        <f t="shared" si="5"/>
        <v>0.0007867820614</v>
      </c>
      <c r="W716" s="12">
        <f t="shared" si="6"/>
        <v>785.1397478</v>
      </c>
      <c r="X716" s="10">
        <f t="shared" si="7"/>
        <v>617.7338692</v>
      </c>
      <c r="Y716" s="11">
        <f t="shared" si="8"/>
        <v>1.1</v>
      </c>
    </row>
    <row r="717">
      <c r="A717" s="7" t="str">
        <f t="shared" si="1"/>
        <v>NNIQN4994L</v>
      </c>
      <c r="B717" s="2" t="s">
        <v>81</v>
      </c>
      <c r="C717" s="2" t="s">
        <v>82</v>
      </c>
      <c r="D717" s="7" t="str">
        <f t="shared" si="2"/>
        <v>320x50 </v>
      </c>
      <c r="E717" s="7">
        <f t="shared" si="3"/>
        <v>16000</v>
      </c>
      <c r="F717" s="2" t="s">
        <v>83</v>
      </c>
      <c r="G717" s="2" t="s">
        <v>36</v>
      </c>
      <c r="H717" s="8" t="s">
        <v>84</v>
      </c>
      <c r="I717" s="2" t="s">
        <v>30</v>
      </c>
      <c r="J717" s="2" t="s">
        <v>31</v>
      </c>
      <c r="K717" s="2">
        <v>21028.0</v>
      </c>
      <c r="L717" s="2">
        <v>10.0</v>
      </c>
      <c r="M717" s="2">
        <v>5781.0</v>
      </c>
      <c r="N717" s="2">
        <v>16134.0</v>
      </c>
      <c r="O717" s="2">
        <v>11.0</v>
      </c>
      <c r="P717" s="3">
        <v>5101.321655</v>
      </c>
      <c r="Q717" s="7" t="str">
        <f>VLOOKUP(A717,'New Data'!A:E,2,FALSE)</f>
        <v>Male</v>
      </c>
      <c r="R717" s="7">
        <f>VLOOKUP(A717,'New Data'!A:E,3,FALSE)</f>
        <v>41</v>
      </c>
      <c r="S717" s="7" t="str">
        <f>VLOOKUP(A717,'New Data'!A:E,4,FALSE)</f>
        <v>New York</v>
      </c>
      <c r="T717" s="9">
        <f>VLOOKUP(A717,'New Data'!A:E,5,FALSE)</f>
        <v>45241</v>
      </c>
      <c r="U717" s="10">
        <f t="shared" si="4"/>
        <v>463.7565141</v>
      </c>
      <c r="V717" s="11">
        <f t="shared" si="5"/>
        <v>0.000475556401</v>
      </c>
      <c r="W717" s="12">
        <f t="shared" si="6"/>
        <v>510.1321655</v>
      </c>
      <c r="X717" s="10">
        <f t="shared" si="7"/>
        <v>242.5966167</v>
      </c>
      <c r="Y717" s="11">
        <f t="shared" si="8"/>
        <v>1.1</v>
      </c>
    </row>
    <row r="718">
      <c r="A718" s="7" t="str">
        <f t="shared" si="1"/>
        <v>ZPFYE9731B</v>
      </c>
      <c r="B718" s="2" t="s">
        <v>76</v>
      </c>
      <c r="C718" s="2" t="s">
        <v>77</v>
      </c>
      <c r="D718" s="7" t="str">
        <f t="shared" si="2"/>
        <v>300x250 </v>
      </c>
      <c r="E718" s="7">
        <f t="shared" si="3"/>
        <v>75000</v>
      </c>
      <c r="F718" s="2" t="s">
        <v>78</v>
      </c>
      <c r="G718" s="2" t="s">
        <v>41</v>
      </c>
      <c r="H718" s="8" t="s">
        <v>79</v>
      </c>
      <c r="I718" s="2" t="s">
        <v>80</v>
      </c>
      <c r="J718" s="2" t="s">
        <v>31</v>
      </c>
      <c r="K718" s="2">
        <v>7409.0</v>
      </c>
      <c r="L718" s="2">
        <v>10.0</v>
      </c>
      <c r="M718" s="2">
        <v>5009.0</v>
      </c>
      <c r="N718" s="2">
        <v>7160.0</v>
      </c>
      <c r="O718" s="2">
        <v>12.0</v>
      </c>
      <c r="P718" s="3">
        <v>1472.110115</v>
      </c>
      <c r="Q718" s="7" t="str">
        <f>VLOOKUP(A718,'New Data'!A:E,2,FALSE)</f>
        <v>Female</v>
      </c>
      <c r="R718" s="7">
        <f>VLOOKUP(A718,'New Data'!A:E,3,FALSE)</f>
        <v>41</v>
      </c>
      <c r="S718" s="7" t="str">
        <f>VLOOKUP(A718,'New Data'!A:E,4,FALSE)</f>
        <v>Kansas</v>
      </c>
      <c r="T718" s="9">
        <f>VLOOKUP(A718,'New Data'!A:E,5,FALSE)</f>
        <v>45141</v>
      </c>
      <c r="U718" s="10">
        <f t="shared" si="4"/>
        <v>122.6758429</v>
      </c>
      <c r="V718" s="11">
        <f t="shared" si="5"/>
        <v>0.001349709812</v>
      </c>
      <c r="W718" s="12">
        <f t="shared" si="6"/>
        <v>147.2110115</v>
      </c>
      <c r="X718" s="10">
        <f t="shared" si="7"/>
        <v>198.6921467</v>
      </c>
      <c r="Y718" s="11">
        <f t="shared" si="8"/>
        <v>1.2</v>
      </c>
    </row>
    <row r="719">
      <c r="A719" s="7" t="str">
        <f t="shared" si="1"/>
        <v>XSQXY8178A</v>
      </c>
      <c r="B719" s="2" t="s">
        <v>72</v>
      </c>
      <c r="C719" s="2" t="s">
        <v>73</v>
      </c>
      <c r="D719" s="7" t="str">
        <f t="shared" si="2"/>
        <v>300x250 </v>
      </c>
      <c r="E719" s="7">
        <f t="shared" si="3"/>
        <v>75000</v>
      </c>
      <c r="F719" s="2" t="s">
        <v>74</v>
      </c>
      <c r="G719" s="2" t="s">
        <v>66</v>
      </c>
      <c r="H719" s="8" t="s">
        <v>75</v>
      </c>
      <c r="I719" s="2" t="s">
        <v>48</v>
      </c>
      <c r="J719" s="2" t="s">
        <v>43</v>
      </c>
      <c r="K719" s="2">
        <v>7585.0</v>
      </c>
      <c r="L719" s="2">
        <v>13.0</v>
      </c>
      <c r="M719" s="2">
        <v>5396.0</v>
      </c>
      <c r="N719" s="2">
        <v>7417.0</v>
      </c>
      <c r="O719" s="2">
        <v>24.0</v>
      </c>
      <c r="P719" s="3">
        <v>7082.653802</v>
      </c>
      <c r="Q719" s="7" t="str">
        <f>VLOOKUP(A719,'New Data'!A:E,2,FALSE)</f>
        <v>Female</v>
      </c>
      <c r="R719" s="7">
        <f>VLOOKUP(A719,'New Data'!A:E,3,FALSE)</f>
        <v>64</v>
      </c>
      <c r="S719" s="7" t="str">
        <f>VLOOKUP(A719,'New Data'!A:E,4,FALSE)</f>
        <v>Washington</v>
      </c>
      <c r="T719" s="9">
        <f>VLOOKUP(A719,'New Data'!A:E,5,FALSE)</f>
        <v>45560</v>
      </c>
      <c r="U719" s="10">
        <f t="shared" si="4"/>
        <v>295.1105751</v>
      </c>
      <c r="V719" s="11">
        <f t="shared" si="5"/>
        <v>0.001713909031</v>
      </c>
      <c r="W719" s="12">
        <f t="shared" si="6"/>
        <v>544.8195232</v>
      </c>
      <c r="X719" s="10">
        <f t="shared" si="7"/>
        <v>933.7711011</v>
      </c>
      <c r="Y719" s="11">
        <f t="shared" si="8"/>
        <v>1.846153846</v>
      </c>
    </row>
    <row r="720">
      <c r="A720" s="7" t="str">
        <f t="shared" si="1"/>
        <v>PHTXE1764B</v>
      </c>
      <c r="B720" s="2" t="s">
        <v>63</v>
      </c>
      <c r="C720" s="2" t="s">
        <v>64</v>
      </c>
      <c r="D720" s="7" t="str">
        <f t="shared" si="2"/>
        <v>300x250 </v>
      </c>
      <c r="E720" s="7">
        <f t="shared" si="3"/>
        <v>75000</v>
      </c>
      <c r="F720" s="2" t="s">
        <v>65</v>
      </c>
      <c r="G720" s="2" t="s">
        <v>66</v>
      </c>
      <c r="H720" s="8" t="s">
        <v>67</v>
      </c>
      <c r="I720" s="2" t="s">
        <v>30</v>
      </c>
      <c r="J720" s="2" t="s">
        <v>43</v>
      </c>
      <c r="K720" s="2">
        <v>7447.0</v>
      </c>
      <c r="L720" s="2">
        <v>10.0</v>
      </c>
      <c r="M720" s="2">
        <v>4163.0</v>
      </c>
      <c r="N720" s="2">
        <v>5586.0</v>
      </c>
      <c r="O720" s="2">
        <v>19.0</v>
      </c>
      <c r="P720" s="3">
        <v>3311.941246</v>
      </c>
      <c r="Q720" s="7" t="str">
        <f>VLOOKUP(A720,'New Data'!A:E,2,FALSE)</f>
        <v>Female</v>
      </c>
      <c r="R720" s="7">
        <f>VLOOKUP(A720,'New Data'!A:E,3,FALSE)</f>
        <v>60</v>
      </c>
      <c r="S720" s="7" t="str">
        <f>VLOOKUP(A720,'New Data'!A:E,4,FALSE)</f>
        <v>Alaska</v>
      </c>
      <c r="T720" s="9">
        <f>VLOOKUP(A720,'New Data'!A:E,5,FALSE)</f>
        <v>45148</v>
      </c>
      <c r="U720" s="10">
        <f t="shared" si="4"/>
        <v>174.3126972</v>
      </c>
      <c r="V720" s="11">
        <f t="shared" si="5"/>
        <v>0.001342822613</v>
      </c>
      <c r="W720" s="12">
        <f t="shared" si="6"/>
        <v>331.1941246</v>
      </c>
      <c r="X720" s="10">
        <f t="shared" si="7"/>
        <v>444.7349598</v>
      </c>
      <c r="Y720" s="11">
        <f t="shared" si="8"/>
        <v>1.9</v>
      </c>
    </row>
    <row r="721">
      <c r="A721" s="7" t="str">
        <f t="shared" si="1"/>
        <v>TOJIT8735S</v>
      </c>
      <c r="B721" s="2" t="s">
        <v>68</v>
      </c>
      <c r="C721" s="2" t="s">
        <v>69</v>
      </c>
      <c r="D721" s="7" t="str">
        <f t="shared" si="2"/>
        <v>320x50 </v>
      </c>
      <c r="E721" s="7">
        <f t="shared" si="3"/>
        <v>16000</v>
      </c>
      <c r="F721" s="2" t="s">
        <v>70</v>
      </c>
      <c r="G721" s="2" t="s">
        <v>36</v>
      </c>
      <c r="H721" s="8" t="s">
        <v>67</v>
      </c>
      <c r="I721" s="2" t="s">
        <v>71</v>
      </c>
      <c r="J721" s="2" t="s">
        <v>31</v>
      </c>
      <c r="K721" s="2">
        <v>15311.0</v>
      </c>
      <c r="L721" s="2">
        <v>10.0</v>
      </c>
      <c r="M721" s="2">
        <v>7757.0</v>
      </c>
      <c r="N721" s="2">
        <v>12630.0</v>
      </c>
      <c r="O721" s="2">
        <v>19.0</v>
      </c>
      <c r="P721" s="3">
        <v>1471.187144</v>
      </c>
      <c r="Q721" s="7" t="str">
        <f>VLOOKUP(A721,'New Data'!A:E,2,FALSE)</f>
        <v>Male</v>
      </c>
      <c r="R721" s="7">
        <f>VLOOKUP(A721,'New Data'!A:E,3,FALSE)</f>
        <v>44</v>
      </c>
      <c r="S721" s="7" t="str">
        <f>VLOOKUP(A721,'New Data'!A:E,4,FALSE)</f>
        <v>Tennessee</v>
      </c>
      <c r="T721" s="9">
        <f>VLOOKUP(A721,'New Data'!A:E,5,FALSE)</f>
        <v>45517</v>
      </c>
      <c r="U721" s="10">
        <f t="shared" si="4"/>
        <v>77.43090232</v>
      </c>
      <c r="V721" s="11">
        <f t="shared" si="5"/>
        <v>0.0006531252041</v>
      </c>
      <c r="W721" s="12">
        <f t="shared" si="6"/>
        <v>147.1187144</v>
      </c>
      <c r="X721" s="10">
        <f t="shared" si="7"/>
        <v>96.08694037</v>
      </c>
      <c r="Y721" s="11">
        <f t="shared" si="8"/>
        <v>1.9</v>
      </c>
    </row>
    <row r="722">
      <c r="A722" s="7" t="str">
        <f t="shared" si="1"/>
        <v>TADZU2116Y</v>
      </c>
      <c r="B722" s="2" t="s">
        <v>58</v>
      </c>
      <c r="C722" s="2" t="s">
        <v>59</v>
      </c>
      <c r="D722" s="7" t="str">
        <f t="shared" si="2"/>
        <v>300x250 </v>
      </c>
      <c r="E722" s="7">
        <f t="shared" si="3"/>
        <v>75000</v>
      </c>
      <c r="F722" s="2" t="s">
        <v>60</v>
      </c>
      <c r="G722" s="2" t="s">
        <v>28</v>
      </c>
      <c r="H722" s="8" t="s">
        <v>61</v>
      </c>
      <c r="I722" s="2" t="s">
        <v>62</v>
      </c>
      <c r="J722" s="2" t="s">
        <v>53</v>
      </c>
      <c r="K722" s="2">
        <v>19379.0</v>
      </c>
      <c r="L722" s="2">
        <v>49.0</v>
      </c>
      <c r="M722" s="2">
        <v>12168.0</v>
      </c>
      <c r="N722" s="2">
        <v>16616.0</v>
      </c>
      <c r="O722" s="2">
        <v>97.0</v>
      </c>
      <c r="P722" s="3">
        <v>7294.100001</v>
      </c>
      <c r="Q722" s="7" t="str">
        <f>VLOOKUP(A722,'New Data'!A:E,2,FALSE)</f>
        <v>Female</v>
      </c>
      <c r="R722" s="7">
        <f>VLOOKUP(A722,'New Data'!A:E,3,FALSE)</f>
        <v>56</v>
      </c>
      <c r="S722" s="7" t="str">
        <f>VLOOKUP(A722,'New Data'!A:E,4,FALSE)</f>
        <v>Utah</v>
      </c>
      <c r="T722" s="9">
        <f>VLOOKUP(A722,'New Data'!A:E,5,FALSE)</f>
        <v>45491</v>
      </c>
      <c r="U722" s="10">
        <f t="shared" si="4"/>
        <v>75.19690723</v>
      </c>
      <c r="V722" s="11">
        <f t="shared" si="5"/>
        <v>0.002528510243</v>
      </c>
      <c r="W722" s="12">
        <f t="shared" si="6"/>
        <v>148.8591837</v>
      </c>
      <c r="X722" s="10">
        <f t="shared" si="7"/>
        <v>376.3919707</v>
      </c>
      <c r="Y722" s="11">
        <f t="shared" si="8"/>
        <v>1.979591837</v>
      </c>
    </row>
    <row r="723">
      <c r="A723" s="7" t="str">
        <f t="shared" si="1"/>
        <v>HPNFI2551J</v>
      </c>
      <c r="B723" s="2" t="s">
        <v>25</v>
      </c>
      <c r="C723" s="2" t="s">
        <v>26</v>
      </c>
      <c r="D723" s="7" t="str">
        <f t="shared" si="2"/>
        <v>300x250 </v>
      </c>
      <c r="E723" s="7">
        <f t="shared" si="3"/>
        <v>75000</v>
      </c>
      <c r="F723" s="2" t="s">
        <v>27</v>
      </c>
      <c r="G723" s="2" t="s">
        <v>28</v>
      </c>
      <c r="H723" s="8" t="s">
        <v>29</v>
      </c>
      <c r="I723" s="2" t="s">
        <v>30</v>
      </c>
      <c r="J723" s="2" t="s">
        <v>31</v>
      </c>
      <c r="K723" s="2">
        <v>23983.0</v>
      </c>
      <c r="L723" s="2">
        <v>0.0</v>
      </c>
      <c r="M723" s="2">
        <v>464.0</v>
      </c>
      <c r="N723" s="2">
        <v>19802.0</v>
      </c>
      <c r="O723" s="2">
        <v>9.0</v>
      </c>
      <c r="P723" s="3">
        <v>4574.34827</v>
      </c>
      <c r="Q723" s="7" t="str">
        <f>VLOOKUP(A723,'New Data'!A:E,2,FALSE)</f>
        <v>Male</v>
      </c>
      <c r="R723" s="7">
        <f>VLOOKUP(A723,'New Data'!A:E,3,FALSE)</f>
        <v>20</v>
      </c>
      <c r="S723" s="7" t="str">
        <f>VLOOKUP(A723,'New Data'!A:E,4,FALSE)</f>
        <v>Alabama</v>
      </c>
      <c r="T723" s="9">
        <f>VLOOKUP(A723,'New Data'!A:E,5,FALSE)</f>
        <v>45377</v>
      </c>
      <c r="U723" s="10">
        <f t="shared" si="4"/>
        <v>508.2609189</v>
      </c>
      <c r="V723" s="11">
        <f t="shared" si="5"/>
        <v>0</v>
      </c>
      <c r="W723" s="12" t="str">
        <f t="shared" si="6"/>
        <v>#DIV/0!</v>
      </c>
      <c r="X723" s="10">
        <f t="shared" si="7"/>
        <v>190.7329471</v>
      </c>
      <c r="Y723" s="11" t="str">
        <f t="shared" si="8"/>
        <v>#DIV/0!</v>
      </c>
    </row>
    <row r="724">
      <c r="A724" s="7" t="str">
        <f t="shared" si="1"/>
        <v>EXWIY3624H</v>
      </c>
      <c r="B724" s="2" t="s">
        <v>49</v>
      </c>
      <c r="C724" s="2" t="s">
        <v>50</v>
      </c>
      <c r="D724" s="7" t="str">
        <f t="shared" si="2"/>
        <v>300x250 </v>
      </c>
      <c r="E724" s="7">
        <f t="shared" si="3"/>
        <v>75000</v>
      </c>
      <c r="F724" s="2" t="s">
        <v>51</v>
      </c>
      <c r="G724" s="2" t="s">
        <v>36</v>
      </c>
      <c r="H724" s="8" t="s">
        <v>52</v>
      </c>
      <c r="I724" s="2" t="s">
        <v>48</v>
      </c>
      <c r="J724" s="2" t="s">
        <v>53</v>
      </c>
      <c r="K724" s="2">
        <v>24464.0</v>
      </c>
      <c r="L724" s="2">
        <v>0.0</v>
      </c>
      <c r="M724" s="2">
        <v>3275.0</v>
      </c>
      <c r="N724" s="2">
        <v>21993.0</v>
      </c>
      <c r="O724" s="2">
        <v>6.0</v>
      </c>
      <c r="P724" s="3">
        <v>2959.114973</v>
      </c>
      <c r="Q724" s="7" t="str">
        <f>VLOOKUP(A724,'New Data'!A:E,2,FALSE)</f>
        <v>Female</v>
      </c>
      <c r="R724" s="7">
        <f>VLOOKUP(A724,'New Data'!A:E,3,FALSE)</f>
        <v>43</v>
      </c>
      <c r="S724" s="7" t="str">
        <f>VLOOKUP(A724,'New Data'!A:E,4,FALSE)</f>
        <v>Missouri</v>
      </c>
      <c r="T724" s="9">
        <f>VLOOKUP(A724,'New Data'!A:E,5,FALSE)</f>
        <v>45472</v>
      </c>
      <c r="U724" s="10">
        <f t="shared" si="4"/>
        <v>493.1858288</v>
      </c>
      <c r="V724" s="11">
        <f t="shared" si="5"/>
        <v>0</v>
      </c>
      <c r="W724" s="12" t="str">
        <f t="shared" si="6"/>
        <v>#DIV/0!</v>
      </c>
      <c r="X724" s="10">
        <f t="shared" si="7"/>
        <v>120.9579371</v>
      </c>
      <c r="Y724" s="11" t="str">
        <f t="shared" si="8"/>
        <v>#DIV/0!</v>
      </c>
    </row>
    <row r="725">
      <c r="A725" s="7" t="str">
        <f t="shared" si="1"/>
        <v>ELPSH7345M</v>
      </c>
      <c r="B725" s="2" t="s">
        <v>54</v>
      </c>
      <c r="C725" s="2" t="s">
        <v>55</v>
      </c>
      <c r="D725" s="7" t="str">
        <f t="shared" si="2"/>
        <v>300x250 </v>
      </c>
      <c r="E725" s="7">
        <f t="shared" si="3"/>
        <v>75000</v>
      </c>
      <c r="F725" s="2" t="s">
        <v>56</v>
      </c>
      <c r="G725" s="2" t="s">
        <v>41</v>
      </c>
      <c r="H725" s="8" t="s">
        <v>57</v>
      </c>
      <c r="I725" s="2" t="s">
        <v>30</v>
      </c>
      <c r="J725" s="2" t="s">
        <v>31</v>
      </c>
      <c r="K725" s="2">
        <v>7427.0</v>
      </c>
      <c r="L725" s="2">
        <v>0.0</v>
      </c>
      <c r="M725" s="2">
        <v>4752.0</v>
      </c>
      <c r="N725" s="2">
        <v>6566.0</v>
      </c>
      <c r="O725" s="2">
        <v>1.0</v>
      </c>
      <c r="P725" s="3">
        <v>1504.784161</v>
      </c>
      <c r="Q725" s="7" t="str">
        <f>VLOOKUP(A725,'New Data'!A:E,2,FALSE)</f>
        <v>Male</v>
      </c>
      <c r="R725" s="7">
        <f>VLOOKUP(A725,'New Data'!A:E,3,FALSE)</f>
        <v>64</v>
      </c>
      <c r="S725" s="7" t="str">
        <f>VLOOKUP(A725,'New Data'!A:E,4,FALSE)</f>
        <v>New Hampshire</v>
      </c>
      <c r="T725" s="9">
        <f>VLOOKUP(A725,'New Data'!A:E,5,FALSE)</f>
        <v>45347</v>
      </c>
      <c r="U725" s="10">
        <f t="shared" si="4"/>
        <v>1504.784161</v>
      </c>
      <c r="V725" s="11">
        <f t="shared" si="5"/>
        <v>0</v>
      </c>
      <c r="W725" s="12" t="str">
        <f t="shared" si="6"/>
        <v>#DIV/0!</v>
      </c>
      <c r="X725" s="10">
        <f t="shared" si="7"/>
        <v>202.6099584</v>
      </c>
      <c r="Y725" s="11" t="str">
        <f t="shared" si="8"/>
        <v>#DIV/0!</v>
      </c>
    </row>
    <row r="726">
      <c r="A726" s="7" t="str">
        <f t="shared" si="1"/>
        <v>RRFVN6966N</v>
      </c>
      <c r="B726" s="2" t="s">
        <v>38</v>
      </c>
      <c r="C726" s="2" t="s">
        <v>39</v>
      </c>
      <c r="D726" s="7" t="str">
        <f t="shared" si="2"/>
        <v>300x250 </v>
      </c>
      <c r="E726" s="7">
        <f t="shared" si="3"/>
        <v>75000</v>
      </c>
      <c r="F726" s="2" t="s">
        <v>40</v>
      </c>
      <c r="G726" s="2" t="s">
        <v>41</v>
      </c>
      <c r="H726" s="8" t="s">
        <v>42</v>
      </c>
      <c r="I726" s="2" t="s">
        <v>30</v>
      </c>
      <c r="J726" s="2" t="s">
        <v>43</v>
      </c>
      <c r="K726" s="2">
        <v>7470.0</v>
      </c>
      <c r="L726" s="2">
        <v>0.0</v>
      </c>
      <c r="M726" s="2">
        <v>6753.0</v>
      </c>
      <c r="N726" s="2">
        <v>7229.0</v>
      </c>
      <c r="O726" s="2">
        <v>1.0</v>
      </c>
      <c r="P726" s="3">
        <v>1738.995282</v>
      </c>
      <c r="Q726" s="7" t="str">
        <f>VLOOKUP(A726,'New Data'!A:E,2,FALSE)</f>
        <v>Male</v>
      </c>
      <c r="R726" s="7">
        <f>VLOOKUP(A726,'New Data'!A:E,3,FALSE)</f>
        <v>53</v>
      </c>
      <c r="S726" s="7" t="str">
        <f>VLOOKUP(A726,'New Data'!A:E,4,FALSE)</f>
        <v>Delaware</v>
      </c>
      <c r="T726" s="9">
        <f>VLOOKUP(A726,'New Data'!A:E,5,FALSE)</f>
        <v>45562</v>
      </c>
      <c r="U726" s="10">
        <f t="shared" si="4"/>
        <v>1738.995282</v>
      </c>
      <c r="V726" s="11">
        <f t="shared" si="5"/>
        <v>0</v>
      </c>
      <c r="W726" s="12" t="str">
        <f t="shared" si="6"/>
        <v>#DIV/0!</v>
      </c>
      <c r="X726" s="10">
        <f t="shared" si="7"/>
        <v>232.7972265</v>
      </c>
      <c r="Y726" s="11" t="str">
        <f t="shared" si="8"/>
        <v>#DIV/0!</v>
      </c>
    </row>
    <row r="727">
      <c r="A727" s="7" t="str">
        <f t="shared" si="1"/>
        <v>YIFKL6363U</v>
      </c>
      <c r="B727" s="2" t="s">
        <v>44</v>
      </c>
      <c r="C727" s="2" t="s">
        <v>45</v>
      </c>
      <c r="D727" s="7" t="str">
        <f t="shared" si="2"/>
        <v>300x250 </v>
      </c>
      <c r="E727" s="7">
        <f t="shared" si="3"/>
        <v>75000</v>
      </c>
      <c r="F727" s="2" t="s">
        <v>46</v>
      </c>
      <c r="G727" s="2" t="s">
        <v>28</v>
      </c>
      <c r="H727" s="8" t="s">
        <v>47</v>
      </c>
      <c r="I727" s="2" t="s">
        <v>48</v>
      </c>
      <c r="J727" s="2" t="s">
        <v>31</v>
      </c>
      <c r="K727" s="2">
        <v>7691.0</v>
      </c>
      <c r="L727" s="2">
        <v>0.0</v>
      </c>
      <c r="M727" s="2">
        <v>3890.0</v>
      </c>
      <c r="N727" s="2">
        <v>5905.0</v>
      </c>
      <c r="O727" s="2">
        <v>1.0</v>
      </c>
      <c r="P727" s="3">
        <v>5927.806788</v>
      </c>
      <c r="Q727" s="7" t="str">
        <f>VLOOKUP(A727,'New Data'!A:E,2,FALSE)</f>
        <v>Female</v>
      </c>
      <c r="R727" s="7">
        <f>VLOOKUP(A727,'New Data'!A:E,3,FALSE)</f>
        <v>40</v>
      </c>
      <c r="S727" s="7" t="str">
        <f>VLOOKUP(A727,'New Data'!A:E,4,FALSE)</f>
        <v>Michigan</v>
      </c>
      <c r="T727" s="9">
        <f>VLOOKUP(A727,'New Data'!A:E,5,FALSE)</f>
        <v>45145</v>
      </c>
      <c r="U727" s="10">
        <f t="shared" si="4"/>
        <v>5927.806788</v>
      </c>
      <c r="V727" s="11">
        <f t="shared" si="5"/>
        <v>0</v>
      </c>
      <c r="W727" s="12" t="str">
        <f t="shared" si="6"/>
        <v>#DIV/0!</v>
      </c>
      <c r="X727" s="10">
        <f t="shared" si="7"/>
        <v>770.7459092</v>
      </c>
      <c r="Y727" s="11" t="str">
        <f t="shared" si="8"/>
        <v>#DIV/0!</v>
      </c>
    </row>
    <row r="728">
      <c r="A728" s="7" t="str">
        <f t="shared" si="1"/>
        <v>KAOJS0986I</v>
      </c>
      <c r="B728" s="2" t="s">
        <v>33</v>
      </c>
      <c r="C728" s="2" t="s">
        <v>34</v>
      </c>
      <c r="D728" s="7" t="str">
        <f t="shared" si="2"/>
        <v>300x250 </v>
      </c>
      <c r="E728" s="7">
        <f t="shared" si="3"/>
        <v>75000</v>
      </c>
      <c r="F728" s="2" t="s">
        <v>35</v>
      </c>
      <c r="G728" s="2" t="s">
        <v>36</v>
      </c>
      <c r="H728" s="8" t="s">
        <v>37</v>
      </c>
      <c r="I728" s="2" t="s">
        <v>30</v>
      </c>
      <c r="J728" s="2" t="s">
        <v>31</v>
      </c>
      <c r="K728" s="2">
        <v>8111.0</v>
      </c>
      <c r="L728" s="2">
        <v>0.0</v>
      </c>
      <c r="M728" s="2">
        <v>4346.0</v>
      </c>
      <c r="N728" s="2">
        <v>6163.0</v>
      </c>
      <c r="O728" s="2">
        <v>1.0</v>
      </c>
      <c r="P728" s="3">
        <v>5000.761206</v>
      </c>
      <c r="Q728" s="7" t="str">
        <f>VLOOKUP(A728,'New Data'!A:E,2,FALSE)</f>
        <v>Female</v>
      </c>
      <c r="R728" s="7">
        <f>VLOOKUP(A728,'New Data'!A:E,3,FALSE)</f>
        <v>34</v>
      </c>
      <c r="S728" s="7" t="str">
        <f>VLOOKUP(A728,'New Data'!A:E,4,FALSE)</f>
        <v>Arkansas</v>
      </c>
      <c r="T728" s="9">
        <f>VLOOKUP(A728,'New Data'!A:E,5,FALSE)</f>
        <v>45120</v>
      </c>
      <c r="U728" s="10">
        <f t="shared" si="4"/>
        <v>5000.761206</v>
      </c>
      <c r="V728" s="11">
        <f t="shared" si="5"/>
        <v>0</v>
      </c>
      <c r="W728" s="12" t="str">
        <f t="shared" si="6"/>
        <v>#DIV/0!</v>
      </c>
      <c r="X728" s="10">
        <f t="shared" si="7"/>
        <v>616.5406492</v>
      </c>
      <c r="Y728" s="11" t="str">
        <f t="shared" si="8"/>
        <v>#DIV/0!</v>
      </c>
    </row>
    <row r="729">
      <c r="P729" s="3"/>
      <c r="U729" s="10"/>
      <c r="V729" s="11"/>
      <c r="X729" s="10"/>
      <c r="Y729" s="11"/>
    </row>
    <row r="730">
      <c r="P730" s="3"/>
      <c r="U730" s="10"/>
      <c r="V730" s="11"/>
      <c r="X730" s="10"/>
      <c r="Y730" s="11"/>
    </row>
    <row r="731">
      <c r="P731" s="3"/>
      <c r="U731" s="10"/>
      <c r="V731" s="11"/>
      <c r="X731" s="10"/>
      <c r="Y731" s="11"/>
    </row>
    <row r="732">
      <c r="P732" s="3"/>
      <c r="U732" s="10"/>
      <c r="V732" s="11"/>
      <c r="X732" s="10"/>
      <c r="Y732" s="11"/>
    </row>
    <row r="733">
      <c r="P733" s="3"/>
      <c r="U733" s="10"/>
      <c r="V733" s="11"/>
      <c r="X733" s="10"/>
      <c r="Y733" s="11"/>
    </row>
    <row r="734">
      <c r="P734" s="3"/>
      <c r="U734" s="10"/>
      <c r="V734" s="11"/>
      <c r="X734" s="10"/>
      <c r="Y734" s="11"/>
    </row>
    <row r="735">
      <c r="P735" s="3"/>
      <c r="U735" s="10"/>
      <c r="V735" s="11"/>
      <c r="X735" s="10"/>
      <c r="Y735" s="11"/>
    </row>
    <row r="736">
      <c r="P736" s="3"/>
      <c r="U736" s="10"/>
      <c r="V736" s="11"/>
      <c r="X736" s="10"/>
      <c r="Y736" s="11"/>
    </row>
    <row r="737">
      <c r="P737" s="3"/>
      <c r="U737" s="10"/>
      <c r="V737" s="11"/>
      <c r="X737" s="10"/>
      <c r="Y737" s="11"/>
    </row>
    <row r="738">
      <c r="P738" s="3"/>
      <c r="U738" s="10"/>
      <c r="V738" s="11"/>
      <c r="X738" s="10"/>
      <c r="Y738" s="11"/>
    </row>
    <row r="739">
      <c r="P739" s="3"/>
      <c r="U739" s="10"/>
      <c r="V739" s="11"/>
      <c r="X739" s="10"/>
      <c r="Y739" s="11"/>
    </row>
    <row r="740">
      <c r="P740" s="3"/>
      <c r="U740" s="10"/>
      <c r="V740" s="11"/>
      <c r="X740" s="10"/>
      <c r="Y740" s="11"/>
    </row>
    <row r="741">
      <c r="P741" s="3"/>
      <c r="U741" s="10"/>
      <c r="V741" s="11"/>
      <c r="X741" s="10"/>
      <c r="Y741" s="11"/>
    </row>
    <row r="742">
      <c r="P742" s="3"/>
      <c r="U742" s="10"/>
      <c r="V742" s="11"/>
      <c r="X742" s="10"/>
      <c r="Y742" s="11"/>
    </row>
    <row r="743">
      <c r="P743" s="3"/>
      <c r="U743" s="10"/>
      <c r="V743" s="11"/>
      <c r="X743" s="10"/>
      <c r="Y743" s="11"/>
    </row>
    <row r="744">
      <c r="P744" s="3"/>
      <c r="U744" s="10"/>
      <c r="V744" s="11"/>
      <c r="X744" s="10"/>
      <c r="Y744" s="11"/>
    </row>
    <row r="745">
      <c r="P745" s="3"/>
      <c r="U745" s="10"/>
      <c r="V745" s="11"/>
      <c r="X745" s="10"/>
      <c r="Y745" s="11"/>
    </row>
    <row r="746">
      <c r="P746" s="3"/>
      <c r="U746" s="10"/>
      <c r="V746" s="11"/>
      <c r="X746" s="10"/>
      <c r="Y746" s="11"/>
    </row>
    <row r="747">
      <c r="P747" s="3"/>
      <c r="U747" s="10"/>
      <c r="V747" s="11"/>
      <c r="X747" s="10"/>
      <c r="Y747" s="11"/>
    </row>
    <row r="748">
      <c r="P748" s="3"/>
      <c r="U748" s="10"/>
      <c r="V748" s="11"/>
      <c r="X748" s="10"/>
      <c r="Y748" s="11"/>
    </row>
    <row r="749">
      <c r="P749" s="3"/>
      <c r="U749" s="10"/>
      <c r="V749" s="11"/>
      <c r="X749" s="10"/>
      <c r="Y749" s="11"/>
    </row>
    <row r="750">
      <c r="P750" s="3"/>
      <c r="U750" s="10"/>
      <c r="V750" s="11"/>
      <c r="X750" s="10"/>
      <c r="Y750" s="11"/>
    </row>
    <row r="751">
      <c r="P751" s="3"/>
      <c r="U751" s="10"/>
      <c r="V751" s="11"/>
      <c r="X751" s="10"/>
      <c r="Y751" s="11"/>
    </row>
    <row r="752">
      <c r="P752" s="3"/>
      <c r="U752" s="10"/>
      <c r="V752" s="11"/>
      <c r="X752" s="10"/>
      <c r="Y752" s="11"/>
    </row>
    <row r="753">
      <c r="P753" s="3"/>
      <c r="U753" s="10"/>
      <c r="V753" s="11"/>
      <c r="X753" s="10"/>
      <c r="Y753" s="11"/>
    </row>
    <row r="754">
      <c r="P754" s="3"/>
      <c r="U754" s="10"/>
      <c r="V754" s="11"/>
      <c r="X754" s="10"/>
      <c r="Y754" s="11"/>
    </row>
    <row r="755">
      <c r="P755" s="3"/>
      <c r="U755" s="10"/>
      <c r="V755" s="11"/>
      <c r="X755" s="10"/>
      <c r="Y755" s="11"/>
    </row>
    <row r="756">
      <c r="P756" s="3"/>
      <c r="U756" s="10"/>
      <c r="V756" s="11"/>
      <c r="X756" s="10"/>
      <c r="Y756" s="11"/>
    </row>
    <row r="757">
      <c r="P757" s="3"/>
      <c r="U757" s="10"/>
      <c r="V757" s="11"/>
      <c r="X757" s="10"/>
      <c r="Y757" s="11"/>
    </row>
    <row r="758">
      <c r="P758" s="3"/>
      <c r="U758" s="10"/>
      <c r="V758" s="11"/>
      <c r="X758" s="10"/>
      <c r="Y758" s="11"/>
    </row>
    <row r="759">
      <c r="P759" s="3"/>
      <c r="U759" s="10"/>
      <c r="V759" s="11"/>
      <c r="X759" s="10"/>
      <c r="Y759" s="11"/>
    </row>
    <row r="760">
      <c r="P760" s="3"/>
      <c r="U760" s="10"/>
      <c r="V760" s="11"/>
      <c r="X760" s="10"/>
      <c r="Y760" s="11"/>
    </row>
    <row r="761">
      <c r="P761" s="3"/>
      <c r="U761" s="10"/>
      <c r="V761" s="11"/>
      <c r="X761" s="10"/>
      <c r="Y761" s="11"/>
    </row>
    <row r="762">
      <c r="P762" s="3"/>
      <c r="U762" s="10"/>
      <c r="V762" s="11"/>
      <c r="X762" s="10"/>
      <c r="Y762" s="11"/>
    </row>
    <row r="763">
      <c r="P763" s="3"/>
      <c r="U763" s="10"/>
      <c r="V763" s="11"/>
      <c r="X763" s="10"/>
      <c r="Y763" s="11"/>
    </row>
    <row r="764">
      <c r="P764" s="3"/>
      <c r="U764" s="10"/>
      <c r="V764" s="11"/>
      <c r="X764" s="10"/>
      <c r="Y764" s="11"/>
    </row>
    <row r="765">
      <c r="P765" s="3"/>
      <c r="U765" s="10"/>
      <c r="V765" s="11"/>
      <c r="X765" s="10"/>
      <c r="Y765" s="11"/>
    </row>
    <row r="766">
      <c r="P766" s="3"/>
      <c r="U766" s="10"/>
      <c r="V766" s="11"/>
      <c r="X766" s="10"/>
      <c r="Y766" s="11"/>
    </row>
    <row r="767">
      <c r="P767" s="3"/>
      <c r="U767" s="10"/>
      <c r="V767" s="11"/>
      <c r="X767" s="10"/>
      <c r="Y767" s="11"/>
    </row>
    <row r="768">
      <c r="P768" s="3"/>
      <c r="U768" s="10"/>
      <c r="V768" s="11"/>
      <c r="X768" s="10"/>
      <c r="Y768" s="11"/>
    </row>
    <row r="769">
      <c r="P769" s="3"/>
      <c r="U769" s="10"/>
      <c r="V769" s="11"/>
      <c r="X769" s="10"/>
      <c r="Y769" s="11"/>
    </row>
    <row r="770">
      <c r="P770" s="3"/>
      <c r="U770" s="10"/>
      <c r="V770" s="11"/>
      <c r="X770" s="10"/>
      <c r="Y770" s="11"/>
    </row>
    <row r="771">
      <c r="P771" s="3"/>
      <c r="U771" s="10"/>
      <c r="V771" s="11"/>
      <c r="X771" s="10"/>
      <c r="Y771" s="11"/>
    </row>
    <row r="772">
      <c r="P772" s="3"/>
      <c r="U772" s="10"/>
      <c r="V772" s="11"/>
      <c r="X772" s="10"/>
      <c r="Y772" s="11"/>
    </row>
    <row r="773">
      <c r="P773" s="3"/>
      <c r="U773" s="10"/>
      <c r="V773" s="11"/>
      <c r="X773" s="10"/>
      <c r="Y773" s="11"/>
    </row>
    <row r="774">
      <c r="P774" s="3"/>
      <c r="U774" s="10"/>
      <c r="V774" s="11"/>
      <c r="X774" s="10"/>
      <c r="Y774" s="11"/>
    </row>
    <row r="775">
      <c r="P775" s="3"/>
      <c r="U775" s="10"/>
      <c r="V775" s="11"/>
      <c r="X775" s="10"/>
      <c r="Y775" s="11"/>
    </row>
    <row r="776">
      <c r="P776" s="3"/>
      <c r="U776" s="10"/>
      <c r="V776" s="11"/>
      <c r="X776" s="10"/>
      <c r="Y776" s="11"/>
    </row>
    <row r="777">
      <c r="P777" s="3"/>
      <c r="U777" s="10"/>
      <c r="V777" s="11"/>
      <c r="X777" s="10"/>
      <c r="Y777" s="11"/>
    </row>
    <row r="778">
      <c r="P778" s="3"/>
      <c r="U778" s="10"/>
      <c r="V778" s="11"/>
      <c r="X778" s="10"/>
      <c r="Y778" s="11"/>
    </row>
    <row r="779">
      <c r="P779" s="3"/>
      <c r="U779" s="10"/>
      <c r="V779" s="11"/>
      <c r="X779" s="10"/>
      <c r="Y779" s="11"/>
    </row>
    <row r="780">
      <c r="P780" s="3"/>
      <c r="U780" s="10"/>
      <c r="V780" s="11"/>
      <c r="X780" s="10"/>
      <c r="Y780" s="11"/>
    </row>
    <row r="781">
      <c r="P781" s="3"/>
      <c r="U781" s="10"/>
      <c r="V781" s="11"/>
      <c r="X781" s="10"/>
      <c r="Y781" s="11"/>
    </row>
    <row r="782">
      <c r="P782" s="3"/>
      <c r="U782" s="10"/>
      <c r="V782" s="11"/>
      <c r="X782" s="10"/>
      <c r="Y782" s="11"/>
    </row>
    <row r="783">
      <c r="P783" s="3"/>
      <c r="U783" s="10"/>
      <c r="V783" s="11"/>
      <c r="X783" s="10"/>
      <c r="Y783" s="11"/>
    </row>
    <row r="784">
      <c r="P784" s="3"/>
      <c r="U784" s="10"/>
      <c r="V784" s="11"/>
      <c r="X784" s="10"/>
      <c r="Y784" s="11"/>
    </row>
    <row r="785">
      <c r="P785" s="3"/>
      <c r="U785" s="10"/>
      <c r="V785" s="11"/>
      <c r="X785" s="10"/>
      <c r="Y785" s="11"/>
    </row>
    <row r="786">
      <c r="P786" s="3"/>
      <c r="U786" s="10"/>
      <c r="V786" s="11"/>
      <c r="X786" s="10"/>
      <c r="Y786" s="11"/>
    </row>
    <row r="787">
      <c r="P787" s="3"/>
      <c r="U787" s="10"/>
      <c r="V787" s="11"/>
      <c r="X787" s="10"/>
      <c r="Y787" s="11"/>
    </row>
    <row r="788">
      <c r="P788" s="3"/>
      <c r="U788" s="10"/>
      <c r="V788" s="11"/>
      <c r="X788" s="10"/>
      <c r="Y788" s="11"/>
    </row>
    <row r="789">
      <c r="P789" s="3"/>
      <c r="U789" s="10"/>
      <c r="V789" s="11"/>
      <c r="X789" s="10"/>
      <c r="Y789" s="11"/>
    </row>
    <row r="790">
      <c r="P790" s="3"/>
      <c r="U790" s="10"/>
      <c r="V790" s="11"/>
      <c r="X790" s="10"/>
      <c r="Y790" s="11"/>
    </row>
    <row r="791">
      <c r="P791" s="3"/>
      <c r="U791" s="10"/>
      <c r="V791" s="11"/>
      <c r="X791" s="10"/>
      <c r="Y791" s="11"/>
    </row>
    <row r="792">
      <c r="P792" s="3"/>
      <c r="U792" s="10"/>
      <c r="V792" s="11"/>
      <c r="X792" s="10"/>
      <c r="Y792" s="11"/>
    </row>
    <row r="793">
      <c r="P793" s="3"/>
      <c r="U793" s="10"/>
      <c r="V793" s="11"/>
      <c r="X793" s="10"/>
      <c r="Y793" s="11"/>
    </row>
    <row r="794">
      <c r="P794" s="3"/>
      <c r="U794" s="10"/>
      <c r="V794" s="11"/>
      <c r="X794" s="10"/>
      <c r="Y794" s="11"/>
    </row>
    <row r="795">
      <c r="P795" s="3"/>
      <c r="U795" s="10"/>
      <c r="V795" s="11"/>
      <c r="X795" s="10"/>
      <c r="Y795" s="11"/>
    </row>
    <row r="796">
      <c r="P796" s="3"/>
      <c r="U796" s="10"/>
      <c r="V796" s="11"/>
      <c r="X796" s="10"/>
      <c r="Y796" s="11"/>
    </row>
    <row r="797">
      <c r="P797" s="3"/>
      <c r="U797" s="10"/>
      <c r="V797" s="11"/>
      <c r="X797" s="10"/>
      <c r="Y797" s="11"/>
    </row>
    <row r="798">
      <c r="P798" s="3"/>
      <c r="U798" s="10"/>
      <c r="V798" s="11"/>
      <c r="X798" s="10"/>
      <c r="Y798" s="11"/>
    </row>
    <row r="799">
      <c r="P799" s="3"/>
      <c r="U799" s="10"/>
      <c r="V799" s="11"/>
      <c r="X799" s="10"/>
      <c r="Y799" s="11"/>
    </row>
    <row r="800">
      <c r="P800" s="3"/>
      <c r="U800" s="10"/>
      <c r="V800" s="11"/>
      <c r="X800" s="10"/>
      <c r="Y800" s="11"/>
    </row>
    <row r="801">
      <c r="P801" s="3"/>
      <c r="U801" s="10"/>
      <c r="V801" s="11"/>
      <c r="X801" s="10"/>
      <c r="Y801" s="11"/>
    </row>
    <row r="802">
      <c r="P802" s="3"/>
      <c r="U802" s="10"/>
      <c r="V802" s="11"/>
      <c r="X802" s="10"/>
      <c r="Y802" s="11"/>
    </row>
    <row r="803">
      <c r="P803" s="3"/>
      <c r="U803" s="10"/>
      <c r="V803" s="11"/>
      <c r="X803" s="10"/>
      <c r="Y803" s="11"/>
    </row>
    <row r="804">
      <c r="P804" s="3"/>
      <c r="U804" s="10"/>
      <c r="V804" s="11"/>
      <c r="X804" s="10"/>
      <c r="Y804" s="11"/>
    </row>
    <row r="805">
      <c r="P805" s="3"/>
      <c r="U805" s="10"/>
      <c r="V805" s="11"/>
      <c r="X805" s="10"/>
      <c r="Y805" s="11"/>
    </row>
    <row r="806">
      <c r="P806" s="3"/>
      <c r="U806" s="10"/>
      <c r="V806" s="11"/>
      <c r="X806" s="10"/>
      <c r="Y806" s="11"/>
    </row>
    <row r="807">
      <c r="P807" s="3"/>
      <c r="U807" s="10"/>
      <c r="V807" s="11"/>
      <c r="X807" s="10"/>
      <c r="Y807" s="11"/>
    </row>
    <row r="808">
      <c r="P808" s="3"/>
      <c r="U808" s="10"/>
      <c r="V808" s="11"/>
      <c r="X808" s="10"/>
      <c r="Y808" s="11"/>
    </row>
    <row r="809">
      <c r="P809" s="3"/>
      <c r="U809" s="10"/>
      <c r="V809" s="11"/>
      <c r="X809" s="10"/>
      <c r="Y809" s="11"/>
    </row>
    <row r="810">
      <c r="P810" s="3"/>
      <c r="U810" s="10"/>
      <c r="V810" s="11"/>
      <c r="X810" s="10"/>
      <c r="Y810" s="11"/>
    </row>
    <row r="811">
      <c r="P811" s="3"/>
      <c r="U811" s="10"/>
      <c r="V811" s="11"/>
      <c r="X811" s="10"/>
      <c r="Y811" s="11"/>
    </row>
    <row r="812">
      <c r="P812" s="3"/>
      <c r="U812" s="10"/>
      <c r="V812" s="11"/>
      <c r="X812" s="10"/>
      <c r="Y812" s="11"/>
    </row>
    <row r="813">
      <c r="P813" s="3"/>
      <c r="U813" s="10"/>
      <c r="V813" s="11"/>
      <c r="X813" s="10"/>
      <c r="Y813" s="11"/>
    </row>
    <row r="814">
      <c r="P814" s="3"/>
      <c r="U814" s="10"/>
      <c r="V814" s="11"/>
      <c r="X814" s="10"/>
      <c r="Y814" s="11"/>
    </row>
    <row r="815">
      <c r="P815" s="3"/>
      <c r="U815" s="10"/>
      <c r="V815" s="11"/>
      <c r="X815" s="10"/>
      <c r="Y815" s="11"/>
    </row>
    <row r="816">
      <c r="P816" s="3"/>
      <c r="U816" s="10"/>
      <c r="V816" s="11"/>
      <c r="X816" s="10"/>
      <c r="Y816" s="11"/>
    </row>
    <row r="817">
      <c r="P817" s="3"/>
      <c r="U817" s="10"/>
      <c r="V817" s="11"/>
      <c r="X817" s="10"/>
      <c r="Y817" s="11"/>
    </row>
    <row r="818">
      <c r="P818" s="3"/>
      <c r="U818" s="10"/>
      <c r="V818" s="11"/>
      <c r="X818" s="10"/>
      <c r="Y818" s="11"/>
    </row>
    <row r="819">
      <c r="P819" s="3"/>
      <c r="U819" s="10"/>
      <c r="V819" s="11"/>
      <c r="X819" s="10"/>
      <c r="Y819" s="11"/>
    </row>
    <row r="820">
      <c r="P820" s="3"/>
      <c r="U820" s="10"/>
      <c r="V820" s="11"/>
      <c r="X820" s="10"/>
      <c r="Y820" s="11"/>
    </row>
    <row r="821">
      <c r="P821" s="3"/>
      <c r="U821" s="10"/>
      <c r="V821" s="11"/>
      <c r="X821" s="10"/>
      <c r="Y821" s="11"/>
    </row>
    <row r="822">
      <c r="P822" s="3"/>
      <c r="U822" s="10"/>
      <c r="V822" s="11"/>
      <c r="X822" s="10"/>
      <c r="Y822" s="11"/>
    </row>
    <row r="823">
      <c r="P823" s="3"/>
      <c r="U823" s="10"/>
      <c r="V823" s="11"/>
      <c r="X823" s="10"/>
      <c r="Y823" s="11"/>
    </row>
    <row r="824">
      <c r="P824" s="3"/>
      <c r="U824" s="10"/>
      <c r="V824" s="11"/>
      <c r="X824" s="10"/>
      <c r="Y824" s="11"/>
    </row>
    <row r="825">
      <c r="P825" s="3"/>
      <c r="U825" s="10"/>
      <c r="V825" s="11"/>
      <c r="X825" s="10"/>
      <c r="Y825" s="11"/>
    </row>
    <row r="826">
      <c r="P826" s="3"/>
      <c r="U826" s="10"/>
      <c r="V826" s="11"/>
      <c r="X826" s="10"/>
      <c r="Y826" s="11"/>
    </row>
    <row r="827">
      <c r="P827" s="3"/>
      <c r="U827" s="10"/>
      <c r="V827" s="11"/>
      <c r="X827" s="10"/>
      <c r="Y827" s="11"/>
    </row>
    <row r="828">
      <c r="P828" s="3"/>
      <c r="U828" s="10"/>
      <c r="V828" s="11"/>
      <c r="X828" s="10"/>
      <c r="Y828" s="11"/>
    </row>
    <row r="829">
      <c r="P829" s="3"/>
      <c r="U829" s="10"/>
      <c r="V829" s="11"/>
      <c r="X829" s="10"/>
      <c r="Y829" s="11"/>
    </row>
    <row r="830">
      <c r="P830" s="3"/>
      <c r="U830" s="10"/>
      <c r="V830" s="11"/>
      <c r="X830" s="10"/>
      <c r="Y830" s="11"/>
    </row>
    <row r="831">
      <c r="P831" s="3"/>
      <c r="U831" s="10"/>
      <c r="V831" s="11"/>
      <c r="X831" s="10"/>
      <c r="Y831" s="11"/>
    </row>
    <row r="832">
      <c r="P832" s="3"/>
      <c r="U832" s="10"/>
      <c r="V832" s="11"/>
      <c r="X832" s="10"/>
      <c r="Y832" s="11"/>
    </row>
    <row r="833">
      <c r="P833" s="3"/>
      <c r="U833" s="10"/>
      <c r="V833" s="11"/>
      <c r="X833" s="10"/>
      <c r="Y833" s="11"/>
    </row>
    <row r="834">
      <c r="P834" s="3"/>
      <c r="U834" s="10"/>
      <c r="V834" s="11"/>
      <c r="X834" s="10"/>
      <c r="Y834" s="11"/>
    </row>
    <row r="835">
      <c r="P835" s="3"/>
      <c r="U835" s="10"/>
      <c r="V835" s="11"/>
      <c r="X835" s="10"/>
      <c r="Y835" s="11"/>
    </row>
    <row r="836">
      <c r="P836" s="3"/>
      <c r="U836" s="10"/>
      <c r="V836" s="11"/>
      <c r="X836" s="10"/>
      <c r="Y836" s="11"/>
    </row>
    <row r="837">
      <c r="P837" s="3"/>
      <c r="U837" s="10"/>
      <c r="V837" s="11"/>
      <c r="X837" s="10"/>
      <c r="Y837" s="11"/>
    </row>
    <row r="838">
      <c r="P838" s="3"/>
      <c r="U838" s="10"/>
      <c r="V838" s="11"/>
      <c r="X838" s="10"/>
      <c r="Y838" s="11"/>
    </row>
    <row r="839">
      <c r="P839" s="3"/>
      <c r="U839" s="10"/>
      <c r="V839" s="11"/>
      <c r="X839" s="10"/>
      <c r="Y839" s="11"/>
    </row>
    <row r="840">
      <c r="P840" s="3"/>
      <c r="U840" s="10"/>
      <c r="V840" s="11"/>
      <c r="X840" s="10"/>
      <c r="Y840" s="11"/>
    </row>
    <row r="841">
      <c r="P841" s="3"/>
      <c r="U841" s="10"/>
      <c r="V841" s="11"/>
      <c r="X841" s="10"/>
      <c r="Y841" s="11"/>
    </row>
    <row r="842">
      <c r="P842" s="3"/>
      <c r="U842" s="10"/>
      <c r="V842" s="11"/>
      <c r="X842" s="10"/>
      <c r="Y842" s="11"/>
    </row>
    <row r="843">
      <c r="P843" s="3"/>
      <c r="U843" s="10"/>
      <c r="V843" s="11"/>
      <c r="X843" s="10"/>
      <c r="Y843" s="11"/>
    </row>
    <row r="844">
      <c r="P844" s="3"/>
      <c r="U844" s="10"/>
      <c r="V844" s="11"/>
      <c r="X844" s="10"/>
      <c r="Y844" s="11"/>
    </row>
    <row r="845">
      <c r="P845" s="3"/>
      <c r="U845" s="10"/>
      <c r="V845" s="11"/>
      <c r="X845" s="10"/>
      <c r="Y845" s="11"/>
    </row>
    <row r="846">
      <c r="P846" s="3"/>
      <c r="U846" s="10"/>
      <c r="V846" s="11"/>
      <c r="X846" s="10"/>
      <c r="Y846" s="11"/>
    </row>
    <row r="847">
      <c r="P847" s="3"/>
      <c r="U847" s="10"/>
      <c r="V847" s="11"/>
      <c r="X847" s="10"/>
      <c r="Y847" s="11"/>
    </row>
    <row r="848">
      <c r="P848" s="3"/>
      <c r="U848" s="10"/>
      <c r="V848" s="11"/>
      <c r="X848" s="10"/>
      <c r="Y848" s="11"/>
    </row>
    <row r="849">
      <c r="P849" s="3"/>
      <c r="U849" s="10"/>
      <c r="V849" s="11"/>
      <c r="X849" s="10"/>
      <c r="Y849" s="11"/>
    </row>
    <row r="850">
      <c r="P850" s="3"/>
      <c r="U850" s="10"/>
      <c r="V850" s="11"/>
      <c r="X850" s="10"/>
      <c r="Y850" s="11"/>
    </row>
    <row r="851">
      <c r="P851" s="3"/>
      <c r="U851" s="10"/>
      <c r="V851" s="11"/>
      <c r="X851" s="10"/>
      <c r="Y851" s="11"/>
    </row>
    <row r="852">
      <c r="P852" s="3"/>
      <c r="U852" s="10"/>
      <c r="V852" s="11"/>
      <c r="X852" s="10"/>
      <c r="Y852" s="11"/>
    </row>
    <row r="853">
      <c r="P853" s="3"/>
      <c r="U853" s="10"/>
      <c r="V853" s="11"/>
      <c r="X853" s="10"/>
      <c r="Y853" s="11"/>
    </row>
    <row r="854">
      <c r="P854" s="3"/>
      <c r="U854" s="10"/>
      <c r="V854" s="11"/>
      <c r="X854" s="10"/>
      <c r="Y854" s="11"/>
    </row>
    <row r="855">
      <c r="P855" s="3"/>
      <c r="U855" s="10"/>
      <c r="V855" s="11"/>
      <c r="X855" s="10"/>
      <c r="Y855" s="11"/>
    </row>
    <row r="856">
      <c r="P856" s="3"/>
      <c r="U856" s="10"/>
      <c r="V856" s="11"/>
      <c r="X856" s="10"/>
      <c r="Y856" s="11"/>
    </row>
    <row r="857">
      <c r="P857" s="3"/>
      <c r="U857" s="10"/>
      <c r="V857" s="11"/>
      <c r="X857" s="10"/>
      <c r="Y857" s="11"/>
    </row>
    <row r="858">
      <c r="P858" s="3"/>
      <c r="U858" s="10"/>
      <c r="V858" s="11"/>
      <c r="X858" s="10"/>
      <c r="Y858" s="11"/>
    </row>
    <row r="859">
      <c r="P859" s="3"/>
      <c r="U859" s="10"/>
      <c r="V859" s="11"/>
      <c r="X859" s="10"/>
      <c r="Y859" s="11"/>
    </row>
    <row r="860">
      <c r="P860" s="3"/>
      <c r="U860" s="10"/>
      <c r="V860" s="11"/>
      <c r="X860" s="10"/>
      <c r="Y860" s="11"/>
    </row>
    <row r="861">
      <c r="P861" s="3"/>
      <c r="U861" s="10"/>
      <c r="V861" s="11"/>
      <c r="X861" s="10"/>
      <c r="Y861" s="11"/>
    </row>
    <row r="862">
      <c r="P862" s="3"/>
      <c r="U862" s="10"/>
      <c r="V862" s="11"/>
      <c r="X862" s="10"/>
      <c r="Y862" s="11"/>
    </row>
    <row r="863">
      <c r="P863" s="3"/>
      <c r="U863" s="10"/>
      <c r="V863" s="11"/>
      <c r="X863" s="10"/>
      <c r="Y863" s="11"/>
    </row>
    <row r="864">
      <c r="P864" s="3"/>
      <c r="U864" s="10"/>
      <c r="V864" s="11"/>
      <c r="X864" s="10"/>
      <c r="Y864" s="11"/>
    </row>
    <row r="865">
      <c r="P865" s="3"/>
      <c r="U865" s="10"/>
      <c r="V865" s="11"/>
      <c r="X865" s="10"/>
      <c r="Y865" s="11"/>
    </row>
    <row r="866">
      <c r="P866" s="3"/>
      <c r="U866" s="10"/>
      <c r="V866" s="11"/>
      <c r="X866" s="10"/>
      <c r="Y866" s="11"/>
    </row>
    <row r="867">
      <c r="P867" s="3"/>
      <c r="U867" s="10"/>
      <c r="V867" s="11"/>
      <c r="X867" s="10"/>
      <c r="Y867" s="11"/>
    </row>
    <row r="868">
      <c r="P868" s="3"/>
      <c r="U868" s="10"/>
      <c r="V868" s="11"/>
      <c r="X868" s="10"/>
      <c r="Y868" s="11"/>
    </row>
    <row r="869">
      <c r="P869" s="3"/>
      <c r="U869" s="10"/>
      <c r="V869" s="11"/>
      <c r="X869" s="10"/>
      <c r="Y869" s="11"/>
    </row>
    <row r="870">
      <c r="P870" s="3"/>
      <c r="U870" s="10"/>
      <c r="V870" s="11"/>
      <c r="X870" s="10"/>
      <c r="Y870" s="11"/>
    </row>
    <row r="871">
      <c r="P871" s="3"/>
      <c r="U871" s="10"/>
      <c r="V871" s="11"/>
      <c r="X871" s="10"/>
      <c r="Y871" s="11"/>
    </row>
    <row r="872">
      <c r="P872" s="3"/>
      <c r="U872" s="10"/>
      <c r="V872" s="11"/>
      <c r="X872" s="10"/>
      <c r="Y872" s="11"/>
    </row>
    <row r="873">
      <c r="P873" s="3"/>
      <c r="U873" s="10"/>
      <c r="V873" s="11"/>
      <c r="X873" s="10"/>
      <c r="Y873" s="11"/>
    </row>
    <row r="874">
      <c r="P874" s="3"/>
      <c r="U874" s="10"/>
      <c r="V874" s="11"/>
      <c r="X874" s="10"/>
      <c r="Y874" s="11"/>
    </row>
    <row r="875">
      <c r="P875" s="3"/>
      <c r="U875" s="10"/>
      <c r="V875" s="11"/>
      <c r="X875" s="10"/>
      <c r="Y875" s="11"/>
    </row>
    <row r="876">
      <c r="P876" s="3"/>
      <c r="U876" s="10"/>
      <c r="V876" s="11"/>
      <c r="X876" s="10"/>
      <c r="Y876" s="11"/>
    </row>
    <row r="877">
      <c r="P877" s="3"/>
      <c r="U877" s="10"/>
      <c r="V877" s="11"/>
      <c r="X877" s="10"/>
      <c r="Y877" s="11"/>
    </row>
    <row r="878">
      <c r="P878" s="3"/>
      <c r="U878" s="10"/>
      <c r="V878" s="11"/>
      <c r="X878" s="10"/>
      <c r="Y878" s="11"/>
    </row>
    <row r="879">
      <c r="P879" s="3"/>
      <c r="U879" s="10"/>
      <c r="V879" s="11"/>
      <c r="X879" s="10"/>
      <c r="Y879" s="11"/>
    </row>
    <row r="880">
      <c r="P880" s="3"/>
      <c r="U880" s="10"/>
      <c r="V880" s="11"/>
      <c r="X880" s="10"/>
      <c r="Y880" s="11"/>
    </row>
    <row r="881">
      <c r="P881" s="3"/>
      <c r="U881" s="10"/>
      <c r="V881" s="11"/>
      <c r="X881" s="10"/>
      <c r="Y881" s="11"/>
    </row>
    <row r="882">
      <c r="P882" s="3"/>
      <c r="U882" s="10"/>
      <c r="V882" s="11"/>
      <c r="X882" s="10"/>
      <c r="Y882" s="11"/>
    </row>
    <row r="883">
      <c r="P883" s="3"/>
      <c r="U883" s="10"/>
      <c r="V883" s="11"/>
      <c r="X883" s="10"/>
      <c r="Y883" s="11"/>
    </row>
    <row r="884">
      <c r="P884" s="3"/>
      <c r="U884" s="10"/>
      <c r="V884" s="11"/>
      <c r="X884" s="10"/>
      <c r="Y884" s="11"/>
    </row>
    <row r="885">
      <c r="P885" s="3"/>
      <c r="U885" s="10"/>
      <c r="V885" s="11"/>
      <c r="X885" s="10"/>
      <c r="Y885" s="11"/>
    </row>
    <row r="886">
      <c r="P886" s="3"/>
      <c r="U886" s="10"/>
      <c r="V886" s="11"/>
      <c r="X886" s="10"/>
      <c r="Y886" s="11"/>
    </row>
    <row r="887">
      <c r="P887" s="3"/>
      <c r="U887" s="10"/>
      <c r="V887" s="11"/>
      <c r="X887" s="10"/>
      <c r="Y887" s="11"/>
    </row>
    <row r="888">
      <c r="P888" s="3"/>
      <c r="U888" s="10"/>
      <c r="V888" s="11"/>
      <c r="X888" s="10"/>
      <c r="Y888" s="11"/>
    </row>
    <row r="889">
      <c r="P889" s="3"/>
      <c r="U889" s="10"/>
      <c r="V889" s="11"/>
      <c r="X889" s="10"/>
      <c r="Y889" s="11"/>
    </row>
    <row r="890">
      <c r="P890" s="3"/>
      <c r="U890" s="10"/>
      <c r="V890" s="11"/>
      <c r="X890" s="10"/>
      <c r="Y890" s="11"/>
    </row>
    <row r="891">
      <c r="P891" s="3"/>
      <c r="U891" s="10"/>
      <c r="V891" s="11"/>
      <c r="X891" s="10"/>
      <c r="Y891" s="11"/>
    </row>
    <row r="892">
      <c r="P892" s="3"/>
      <c r="U892" s="10"/>
      <c r="V892" s="11"/>
      <c r="X892" s="10"/>
      <c r="Y892" s="11"/>
    </row>
    <row r="893">
      <c r="P893" s="3"/>
      <c r="U893" s="10"/>
      <c r="V893" s="11"/>
      <c r="X893" s="10"/>
      <c r="Y893" s="11"/>
    </row>
    <row r="894">
      <c r="P894" s="3"/>
      <c r="U894" s="10"/>
      <c r="V894" s="11"/>
      <c r="X894" s="10"/>
      <c r="Y894" s="11"/>
    </row>
    <row r="895">
      <c r="P895" s="3"/>
      <c r="U895" s="10"/>
      <c r="V895" s="11"/>
      <c r="X895" s="10"/>
      <c r="Y895" s="11"/>
    </row>
    <row r="896">
      <c r="P896" s="3"/>
      <c r="U896" s="10"/>
      <c r="V896" s="11"/>
      <c r="X896" s="10"/>
      <c r="Y896" s="11"/>
    </row>
    <row r="897">
      <c r="P897" s="3"/>
      <c r="U897" s="10"/>
      <c r="V897" s="11"/>
      <c r="X897" s="10"/>
      <c r="Y897" s="11"/>
    </row>
    <row r="898">
      <c r="P898" s="3"/>
      <c r="U898" s="10"/>
      <c r="V898" s="11"/>
      <c r="X898" s="10"/>
      <c r="Y898" s="11"/>
    </row>
    <row r="899">
      <c r="P899" s="3"/>
      <c r="U899" s="10"/>
      <c r="V899" s="11"/>
      <c r="X899" s="10"/>
      <c r="Y899" s="11"/>
    </row>
    <row r="900">
      <c r="P900" s="3"/>
      <c r="U900" s="10"/>
      <c r="V900" s="11"/>
      <c r="X900" s="10"/>
      <c r="Y900" s="11"/>
    </row>
    <row r="901">
      <c r="P901" s="3"/>
      <c r="U901" s="10"/>
      <c r="V901" s="11"/>
      <c r="X901" s="10"/>
      <c r="Y901" s="11"/>
    </row>
    <row r="902">
      <c r="P902" s="3"/>
      <c r="U902" s="10"/>
      <c r="V902" s="11"/>
      <c r="X902" s="10"/>
      <c r="Y902" s="11"/>
    </row>
    <row r="903">
      <c r="P903" s="3"/>
      <c r="U903" s="10"/>
      <c r="V903" s="11"/>
      <c r="X903" s="10"/>
      <c r="Y903" s="11"/>
    </row>
    <row r="904">
      <c r="P904" s="3"/>
      <c r="U904" s="10"/>
      <c r="V904" s="11"/>
      <c r="X904" s="10"/>
      <c r="Y904" s="11"/>
    </row>
    <row r="905">
      <c r="P905" s="3"/>
      <c r="U905" s="10"/>
      <c r="V905" s="11"/>
      <c r="X905" s="10"/>
      <c r="Y905" s="11"/>
    </row>
    <row r="906">
      <c r="P906" s="3"/>
      <c r="U906" s="10"/>
      <c r="V906" s="11"/>
      <c r="X906" s="10"/>
      <c r="Y906" s="11"/>
    </row>
    <row r="907">
      <c r="P907" s="3"/>
      <c r="U907" s="10"/>
      <c r="V907" s="11"/>
      <c r="X907" s="10"/>
      <c r="Y907" s="11"/>
    </row>
    <row r="908">
      <c r="P908" s="3"/>
      <c r="U908" s="10"/>
      <c r="V908" s="11"/>
      <c r="X908" s="10"/>
      <c r="Y908" s="11"/>
    </row>
    <row r="909">
      <c r="P909" s="3"/>
      <c r="U909" s="10"/>
      <c r="V909" s="11"/>
      <c r="X909" s="10"/>
      <c r="Y909" s="11"/>
    </row>
    <row r="910">
      <c r="P910" s="3"/>
      <c r="U910" s="10"/>
      <c r="V910" s="11"/>
      <c r="X910" s="10"/>
      <c r="Y910" s="11"/>
    </row>
    <row r="911">
      <c r="P911" s="3"/>
      <c r="U911" s="10"/>
      <c r="V911" s="11"/>
      <c r="X911" s="10"/>
      <c r="Y911" s="11"/>
    </row>
    <row r="912">
      <c r="P912" s="3"/>
      <c r="U912" s="10"/>
      <c r="V912" s="11"/>
      <c r="X912" s="10"/>
      <c r="Y912" s="11"/>
    </row>
    <row r="913">
      <c r="P913" s="3"/>
      <c r="U913" s="10"/>
      <c r="V913" s="11"/>
      <c r="X913" s="10"/>
      <c r="Y913" s="11"/>
    </row>
    <row r="914">
      <c r="P914" s="3"/>
      <c r="U914" s="10"/>
      <c r="V914" s="11"/>
      <c r="X914" s="10"/>
      <c r="Y914" s="11"/>
    </row>
    <row r="915">
      <c r="P915" s="3"/>
      <c r="U915" s="10"/>
      <c r="V915" s="11"/>
      <c r="X915" s="10"/>
      <c r="Y915" s="11"/>
    </row>
    <row r="916">
      <c r="P916" s="3"/>
      <c r="U916" s="10"/>
      <c r="V916" s="11"/>
      <c r="X916" s="10"/>
      <c r="Y916" s="11"/>
    </row>
    <row r="917">
      <c r="P917" s="3"/>
      <c r="U917" s="10"/>
      <c r="V917" s="11"/>
      <c r="X917" s="10"/>
      <c r="Y917" s="11"/>
    </row>
    <row r="918">
      <c r="P918" s="3"/>
      <c r="U918" s="10"/>
      <c r="V918" s="11"/>
      <c r="X918" s="10"/>
      <c r="Y918" s="11"/>
    </row>
    <row r="919">
      <c r="P919" s="3"/>
      <c r="U919" s="10"/>
      <c r="V919" s="11"/>
      <c r="X919" s="10"/>
      <c r="Y919" s="11"/>
    </row>
    <row r="920">
      <c r="P920" s="3"/>
      <c r="U920" s="10"/>
      <c r="V920" s="11"/>
      <c r="X920" s="10"/>
      <c r="Y920" s="11"/>
    </row>
    <row r="921">
      <c r="P921" s="3"/>
      <c r="U921" s="10"/>
      <c r="V921" s="11"/>
      <c r="X921" s="10"/>
      <c r="Y921" s="11"/>
    </row>
    <row r="922">
      <c r="P922" s="3"/>
      <c r="U922" s="10"/>
      <c r="V922" s="11"/>
      <c r="X922" s="10"/>
      <c r="Y922" s="11"/>
    </row>
    <row r="923">
      <c r="P923" s="3"/>
      <c r="U923" s="10"/>
      <c r="V923" s="11"/>
      <c r="X923" s="10"/>
      <c r="Y923" s="11"/>
    </row>
    <row r="924">
      <c r="P924" s="3"/>
      <c r="U924" s="10"/>
      <c r="V924" s="11"/>
      <c r="X924" s="10"/>
      <c r="Y924" s="11"/>
    </row>
    <row r="925">
      <c r="P925" s="3"/>
      <c r="U925" s="10"/>
      <c r="V925" s="11"/>
      <c r="X925" s="10"/>
      <c r="Y925" s="11"/>
    </row>
    <row r="926">
      <c r="P926" s="3"/>
      <c r="U926" s="10"/>
      <c r="V926" s="11"/>
      <c r="X926" s="10"/>
      <c r="Y926" s="11"/>
    </row>
    <row r="927">
      <c r="P927" s="3"/>
      <c r="U927" s="10"/>
      <c r="V927" s="11"/>
      <c r="X927" s="10"/>
      <c r="Y927" s="11"/>
    </row>
    <row r="928">
      <c r="P928" s="3"/>
      <c r="U928" s="10"/>
      <c r="V928" s="11"/>
      <c r="X928" s="10"/>
      <c r="Y928" s="11"/>
    </row>
    <row r="929">
      <c r="P929" s="3"/>
      <c r="U929" s="10"/>
      <c r="V929" s="11"/>
      <c r="X929" s="10"/>
      <c r="Y929" s="11"/>
    </row>
    <row r="930">
      <c r="P930" s="3"/>
      <c r="U930" s="10"/>
      <c r="V930" s="11"/>
      <c r="X930" s="10"/>
      <c r="Y930" s="11"/>
    </row>
    <row r="931">
      <c r="P931" s="3"/>
      <c r="U931" s="10"/>
      <c r="V931" s="11"/>
      <c r="X931" s="10"/>
      <c r="Y931" s="11"/>
    </row>
    <row r="932">
      <c r="P932" s="3"/>
      <c r="U932" s="10"/>
      <c r="V932" s="11"/>
      <c r="X932" s="10"/>
      <c r="Y932" s="11"/>
    </row>
    <row r="933">
      <c r="P933" s="3"/>
      <c r="U933" s="10"/>
      <c r="V933" s="11"/>
      <c r="X933" s="10"/>
      <c r="Y933" s="11"/>
    </row>
    <row r="934">
      <c r="P934" s="3"/>
      <c r="U934" s="10"/>
      <c r="V934" s="11"/>
      <c r="X934" s="10"/>
      <c r="Y934" s="11"/>
    </row>
    <row r="935">
      <c r="P935" s="3"/>
      <c r="U935" s="10"/>
      <c r="V935" s="11"/>
      <c r="X935" s="10"/>
      <c r="Y935" s="11"/>
    </row>
    <row r="936">
      <c r="P936" s="3"/>
      <c r="U936" s="10"/>
      <c r="V936" s="11"/>
      <c r="X936" s="10"/>
      <c r="Y936" s="11"/>
    </row>
    <row r="937">
      <c r="P937" s="3"/>
      <c r="U937" s="10"/>
      <c r="V937" s="11"/>
      <c r="X937" s="10"/>
      <c r="Y937" s="11"/>
    </row>
    <row r="938">
      <c r="P938" s="3"/>
      <c r="U938" s="10"/>
      <c r="V938" s="11"/>
      <c r="X938" s="10"/>
      <c r="Y938" s="11"/>
    </row>
    <row r="939">
      <c r="P939" s="3"/>
      <c r="U939" s="10"/>
      <c r="V939" s="11"/>
      <c r="X939" s="10"/>
      <c r="Y939" s="11"/>
    </row>
    <row r="940">
      <c r="P940" s="3"/>
      <c r="U940" s="10"/>
      <c r="V940" s="11"/>
      <c r="X940" s="10"/>
      <c r="Y940" s="11"/>
    </row>
    <row r="941">
      <c r="P941" s="3"/>
      <c r="U941" s="10"/>
      <c r="V941" s="11"/>
      <c r="X941" s="10"/>
      <c r="Y941" s="11"/>
    </row>
    <row r="942">
      <c r="P942" s="3"/>
      <c r="U942" s="10"/>
      <c r="V942" s="11"/>
      <c r="X942" s="10"/>
      <c r="Y942" s="11"/>
    </row>
    <row r="943">
      <c r="P943" s="3"/>
      <c r="U943" s="10"/>
      <c r="V943" s="11"/>
      <c r="X943" s="10"/>
      <c r="Y943" s="11"/>
    </row>
    <row r="944">
      <c r="P944" s="3"/>
      <c r="U944" s="10"/>
      <c r="V944" s="11"/>
      <c r="X944" s="10"/>
      <c r="Y944" s="11"/>
    </row>
    <row r="945">
      <c r="P945" s="3"/>
      <c r="U945" s="10"/>
      <c r="V945" s="11"/>
      <c r="X945" s="10"/>
      <c r="Y945" s="11"/>
    </row>
    <row r="946">
      <c r="P946" s="3"/>
      <c r="U946" s="10"/>
      <c r="V946" s="11"/>
      <c r="X946" s="10"/>
      <c r="Y946" s="11"/>
    </row>
    <row r="947">
      <c r="P947" s="3"/>
      <c r="U947" s="10"/>
      <c r="V947" s="11"/>
      <c r="X947" s="10"/>
      <c r="Y947" s="11"/>
    </row>
    <row r="948">
      <c r="P948" s="3"/>
      <c r="U948" s="10"/>
      <c r="V948" s="11"/>
      <c r="X948" s="10"/>
      <c r="Y948" s="11"/>
    </row>
    <row r="949">
      <c r="P949" s="3"/>
      <c r="U949" s="10"/>
      <c r="V949" s="11"/>
      <c r="X949" s="10"/>
      <c r="Y949" s="11"/>
    </row>
    <row r="950">
      <c r="P950" s="3"/>
      <c r="U950" s="10"/>
      <c r="V950" s="11"/>
      <c r="X950" s="10"/>
      <c r="Y950" s="11"/>
    </row>
    <row r="951">
      <c r="P951" s="3"/>
      <c r="U951" s="10"/>
      <c r="V951" s="11"/>
      <c r="X951" s="10"/>
      <c r="Y951" s="11"/>
    </row>
    <row r="952">
      <c r="P952" s="3"/>
      <c r="U952" s="10"/>
      <c r="V952" s="11"/>
      <c r="X952" s="10"/>
      <c r="Y952" s="11"/>
    </row>
    <row r="953">
      <c r="P953" s="3"/>
      <c r="U953" s="10"/>
      <c r="V953" s="11"/>
      <c r="X953" s="10"/>
      <c r="Y953" s="11"/>
    </row>
    <row r="954">
      <c r="P954" s="3"/>
      <c r="U954" s="10"/>
      <c r="V954" s="11"/>
      <c r="X954" s="10"/>
      <c r="Y954" s="11"/>
    </row>
    <row r="955">
      <c r="P955" s="3"/>
      <c r="U955" s="10"/>
      <c r="V955" s="11"/>
      <c r="X955" s="10"/>
      <c r="Y955" s="11"/>
    </row>
    <row r="956">
      <c r="P956" s="3"/>
      <c r="U956" s="10"/>
      <c r="V956" s="11"/>
      <c r="X956" s="10"/>
      <c r="Y956" s="11"/>
    </row>
    <row r="957">
      <c r="P957" s="3"/>
      <c r="U957" s="10"/>
      <c r="V957" s="11"/>
      <c r="X957" s="10"/>
      <c r="Y957" s="11"/>
    </row>
    <row r="958">
      <c r="P958" s="3"/>
      <c r="U958" s="10"/>
      <c r="V958" s="11"/>
      <c r="X958" s="10"/>
      <c r="Y958" s="11"/>
    </row>
    <row r="959">
      <c r="P959" s="3"/>
      <c r="U959" s="10"/>
      <c r="V959" s="11"/>
      <c r="X959" s="10"/>
      <c r="Y959" s="11"/>
    </row>
    <row r="960">
      <c r="P960" s="3"/>
      <c r="U960" s="10"/>
      <c r="V960" s="11"/>
      <c r="X960" s="10"/>
      <c r="Y960" s="11"/>
    </row>
    <row r="961">
      <c r="P961" s="3"/>
      <c r="U961" s="10"/>
      <c r="V961" s="11"/>
      <c r="X961" s="10"/>
      <c r="Y961" s="11"/>
    </row>
    <row r="962">
      <c r="P962" s="3"/>
      <c r="U962" s="10"/>
      <c r="V962" s="11"/>
      <c r="X962" s="10"/>
      <c r="Y962" s="11"/>
    </row>
    <row r="963">
      <c r="P963" s="3"/>
      <c r="U963" s="10"/>
      <c r="V963" s="11"/>
      <c r="X963" s="10"/>
      <c r="Y963" s="11"/>
    </row>
    <row r="964">
      <c r="P964" s="3"/>
      <c r="U964" s="10"/>
      <c r="V964" s="11"/>
      <c r="X964" s="10"/>
      <c r="Y964" s="11"/>
    </row>
    <row r="965">
      <c r="P965" s="3"/>
      <c r="U965" s="10"/>
      <c r="V965" s="11"/>
      <c r="X965" s="10"/>
      <c r="Y965" s="11"/>
    </row>
    <row r="966">
      <c r="P966" s="3"/>
      <c r="U966" s="10"/>
      <c r="V966" s="11"/>
      <c r="X966" s="10"/>
      <c r="Y966" s="11"/>
    </row>
    <row r="967">
      <c r="P967" s="3"/>
      <c r="U967" s="10"/>
      <c r="V967" s="11"/>
      <c r="X967" s="10"/>
      <c r="Y967" s="11"/>
    </row>
    <row r="968">
      <c r="P968" s="3"/>
      <c r="U968" s="10"/>
      <c r="V968" s="11"/>
      <c r="X968" s="10"/>
      <c r="Y968" s="11"/>
    </row>
    <row r="969">
      <c r="P969" s="3"/>
      <c r="U969" s="10"/>
      <c r="V969" s="11"/>
      <c r="X969" s="10"/>
      <c r="Y969" s="11"/>
    </row>
    <row r="970">
      <c r="P970" s="3"/>
      <c r="U970" s="10"/>
      <c r="V970" s="11"/>
      <c r="X970" s="10"/>
      <c r="Y970" s="11"/>
    </row>
    <row r="971">
      <c r="P971" s="3"/>
      <c r="U971" s="10"/>
      <c r="V971" s="11"/>
      <c r="X971" s="10"/>
      <c r="Y971" s="11"/>
    </row>
    <row r="972">
      <c r="P972" s="3"/>
      <c r="U972" s="10"/>
      <c r="V972" s="11"/>
      <c r="X972" s="10"/>
      <c r="Y972" s="11"/>
    </row>
    <row r="973">
      <c r="P973" s="3"/>
      <c r="U973" s="10"/>
      <c r="V973" s="11"/>
      <c r="X973" s="10"/>
      <c r="Y973" s="11"/>
    </row>
    <row r="974">
      <c r="P974" s="3"/>
      <c r="U974" s="10"/>
      <c r="V974" s="11"/>
      <c r="X974" s="10"/>
      <c r="Y974" s="11"/>
    </row>
    <row r="975">
      <c r="P975" s="3"/>
      <c r="U975" s="10"/>
      <c r="V975" s="11"/>
      <c r="X975" s="10"/>
      <c r="Y975" s="11"/>
    </row>
    <row r="976">
      <c r="P976" s="3"/>
      <c r="U976" s="10"/>
      <c r="V976" s="11"/>
      <c r="X976" s="10"/>
      <c r="Y976" s="11"/>
    </row>
    <row r="977">
      <c r="P977" s="3"/>
      <c r="U977" s="10"/>
      <c r="V977" s="11"/>
      <c r="X977" s="10"/>
      <c r="Y977" s="11"/>
    </row>
    <row r="978">
      <c r="P978" s="3"/>
      <c r="U978" s="10"/>
      <c r="V978" s="11"/>
      <c r="X978" s="10"/>
      <c r="Y978" s="11"/>
    </row>
    <row r="979">
      <c r="P979" s="3"/>
      <c r="U979" s="10"/>
      <c r="V979" s="11"/>
      <c r="X979" s="10"/>
      <c r="Y979" s="11"/>
    </row>
    <row r="980">
      <c r="P980" s="3"/>
      <c r="U980" s="10"/>
      <c r="V980" s="11"/>
      <c r="X980" s="10"/>
      <c r="Y980" s="11"/>
    </row>
    <row r="981">
      <c r="P981" s="3"/>
      <c r="U981" s="10"/>
      <c r="V981" s="11"/>
      <c r="X981" s="10"/>
      <c r="Y981" s="11"/>
    </row>
    <row r="982">
      <c r="P982" s="3"/>
      <c r="U982" s="10"/>
      <c r="V982" s="11"/>
      <c r="X982" s="10"/>
      <c r="Y982" s="11"/>
    </row>
    <row r="983">
      <c r="P983" s="3"/>
      <c r="U983" s="10"/>
      <c r="V983" s="11"/>
      <c r="X983" s="10"/>
      <c r="Y983" s="11"/>
    </row>
    <row r="984">
      <c r="P984" s="3"/>
      <c r="U984" s="10"/>
      <c r="V984" s="11"/>
      <c r="X984" s="10"/>
      <c r="Y984" s="11"/>
    </row>
    <row r="985">
      <c r="P985" s="3"/>
      <c r="U985" s="10"/>
      <c r="V985" s="11"/>
      <c r="X985" s="10"/>
      <c r="Y985" s="11"/>
    </row>
    <row r="986">
      <c r="P986" s="3"/>
      <c r="U986" s="10"/>
      <c r="V986" s="11"/>
      <c r="X986" s="10"/>
      <c r="Y986" s="11"/>
    </row>
    <row r="987">
      <c r="P987" s="3"/>
      <c r="U987" s="10"/>
      <c r="V987" s="11"/>
      <c r="X987" s="10"/>
      <c r="Y987" s="11"/>
    </row>
    <row r="988">
      <c r="P988" s="3"/>
      <c r="U988" s="10"/>
      <c r="V988" s="11"/>
      <c r="X988" s="10"/>
      <c r="Y988" s="11"/>
    </row>
    <row r="989">
      <c r="P989" s="3"/>
      <c r="U989" s="10"/>
      <c r="V989" s="11"/>
      <c r="X989" s="10"/>
      <c r="Y989" s="11"/>
    </row>
    <row r="990">
      <c r="P990" s="3"/>
      <c r="U990" s="10"/>
      <c r="V990" s="11"/>
      <c r="X990" s="10"/>
      <c r="Y990" s="11"/>
    </row>
    <row r="991">
      <c r="P991" s="3"/>
      <c r="U991" s="10"/>
      <c r="V991" s="11"/>
      <c r="X991" s="10"/>
      <c r="Y991" s="11"/>
    </row>
    <row r="992">
      <c r="P992" s="3"/>
      <c r="U992" s="10"/>
      <c r="V992" s="11"/>
      <c r="X992" s="10"/>
      <c r="Y992" s="11"/>
    </row>
    <row r="993">
      <c r="P993" s="3"/>
      <c r="U993" s="10"/>
      <c r="V993" s="11"/>
      <c r="X993" s="10"/>
      <c r="Y993" s="11"/>
    </row>
    <row r="994">
      <c r="P994" s="3"/>
      <c r="U994" s="10"/>
      <c r="V994" s="11"/>
      <c r="X994" s="10"/>
      <c r="Y994" s="11"/>
    </row>
    <row r="995">
      <c r="P995" s="3"/>
      <c r="U995" s="10"/>
      <c r="V995" s="11"/>
      <c r="X995" s="10"/>
      <c r="Y995" s="11"/>
    </row>
    <row r="996">
      <c r="P996" s="3"/>
      <c r="U996" s="10"/>
      <c r="V996" s="11"/>
      <c r="X996" s="10"/>
      <c r="Y996" s="11"/>
    </row>
    <row r="997">
      <c r="P997" s="3"/>
      <c r="U997" s="10"/>
      <c r="V997" s="11"/>
      <c r="X997" s="10"/>
      <c r="Y997" s="11"/>
    </row>
    <row r="998">
      <c r="P998" s="3"/>
      <c r="U998" s="10"/>
      <c r="V998" s="11"/>
      <c r="X998" s="10"/>
      <c r="Y998" s="11"/>
    </row>
    <row r="999">
      <c r="P999" s="3"/>
      <c r="U999" s="10"/>
      <c r="V999" s="11"/>
      <c r="X999" s="10"/>
      <c r="Y999" s="11"/>
    </row>
    <row r="1000">
      <c r="P1000" s="3"/>
      <c r="U1000" s="10"/>
      <c r="V1000" s="11"/>
      <c r="X1000" s="10"/>
      <c r="Y1000" s="11"/>
    </row>
  </sheetData>
  <autoFilter ref="$B$1:$AA$1000">
    <sortState ref="B1:AA1000">
      <sortCondition ref="Y1:Y1000"/>
      <sortCondition descending="1" ref="E1:E1000"/>
      <sortCondition ref="X1:X1000"/>
      <sortCondition ref="W1:W1000"/>
      <sortCondition ref="U1:U1000"/>
      <sortCondition ref="B1:B1000"/>
    </sortState>
  </autoFilter>
  <conditionalFormatting sqref="U1:U1000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Y1:Y1000">
    <cfRule type="colorScale" priority="2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W1:W1000">
    <cfRule type="colorScale" priority="3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X1:X1000">
    <cfRule type="colorScale" priority="4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V1:V1000">
    <cfRule type="colorScale" priority="5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M1:M1000">
    <cfRule type="colorScale" priority="6">
      <colorScale>
        <cfvo type="min"/>
        <cfvo type="percentile" val="50"/>
        <cfvo type="max"/>
        <color rgb="FFE67C73"/>
        <color rgb="FFFFFFFF"/>
        <color rgb="FF57BB8A"/>
      </colorScale>
    </cfRule>
  </conditionalFormatting>
  <hyperlinks>
    <hyperlink r:id="rId1" ref="H2"/>
    <hyperlink r:id="rId2" ref="H3"/>
    <hyperlink r:id="rId3" ref="H4"/>
    <hyperlink r:id="rId4" ref="H5"/>
    <hyperlink r:id="rId5" ref="H6"/>
    <hyperlink r:id="rId6" ref="H7"/>
    <hyperlink r:id="rId7" ref="H8"/>
    <hyperlink r:id="rId8" ref="H9"/>
    <hyperlink r:id="rId9" ref="H10"/>
    <hyperlink r:id="rId10" ref="H11"/>
    <hyperlink r:id="rId11" ref="H12"/>
    <hyperlink r:id="rId12" ref="H13"/>
    <hyperlink r:id="rId13" ref="H14"/>
    <hyperlink r:id="rId14" ref="H15"/>
    <hyperlink r:id="rId15" ref="H16"/>
    <hyperlink r:id="rId16" ref="H17"/>
    <hyperlink r:id="rId17" ref="H18"/>
    <hyperlink r:id="rId18" ref="H19"/>
    <hyperlink r:id="rId19" ref="H20"/>
    <hyperlink r:id="rId20" ref="H21"/>
    <hyperlink r:id="rId21" ref="H22"/>
    <hyperlink r:id="rId22" ref="H23"/>
    <hyperlink r:id="rId23" ref="H24"/>
    <hyperlink r:id="rId24" ref="H25"/>
    <hyperlink r:id="rId25" ref="H26"/>
    <hyperlink r:id="rId26" ref="H27"/>
    <hyperlink r:id="rId27" ref="H28"/>
    <hyperlink r:id="rId28" ref="H29"/>
    <hyperlink r:id="rId29" ref="H30"/>
    <hyperlink r:id="rId30" ref="H31"/>
    <hyperlink r:id="rId31" ref="H32"/>
    <hyperlink r:id="rId32" ref="H33"/>
    <hyperlink r:id="rId33" ref="H34"/>
    <hyperlink r:id="rId34" ref="H35"/>
    <hyperlink r:id="rId35" ref="H36"/>
    <hyperlink r:id="rId36" ref="H37"/>
    <hyperlink r:id="rId37" ref="H38"/>
    <hyperlink r:id="rId38" ref="H39"/>
    <hyperlink r:id="rId39" ref="H40"/>
    <hyperlink r:id="rId40" ref="H41"/>
    <hyperlink r:id="rId41" ref="H42"/>
    <hyperlink r:id="rId42" ref="H43"/>
    <hyperlink r:id="rId43" ref="H44"/>
    <hyperlink r:id="rId44" ref="H45"/>
    <hyperlink r:id="rId45" ref="H46"/>
    <hyperlink r:id="rId46" ref="H47"/>
    <hyperlink r:id="rId47" ref="H48"/>
    <hyperlink r:id="rId48" ref="H49"/>
    <hyperlink r:id="rId49" ref="H50"/>
    <hyperlink r:id="rId50" ref="H51"/>
    <hyperlink r:id="rId51" ref="H52"/>
    <hyperlink r:id="rId52" ref="H53"/>
    <hyperlink r:id="rId53" ref="H54"/>
    <hyperlink r:id="rId54" ref="H55"/>
    <hyperlink r:id="rId55" ref="H56"/>
    <hyperlink r:id="rId56" ref="H57"/>
    <hyperlink r:id="rId57" ref="H58"/>
    <hyperlink r:id="rId58" ref="H59"/>
    <hyperlink r:id="rId59" ref="H60"/>
    <hyperlink r:id="rId60" ref="H61"/>
    <hyperlink r:id="rId61" ref="H62"/>
    <hyperlink r:id="rId62" ref="H63"/>
    <hyperlink r:id="rId63" ref="H64"/>
    <hyperlink r:id="rId64" ref="H65"/>
    <hyperlink r:id="rId65" ref="H66"/>
    <hyperlink r:id="rId66" ref="H67"/>
    <hyperlink r:id="rId67" ref="H68"/>
    <hyperlink r:id="rId68" ref="H69"/>
    <hyperlink r:id="rId69" ref="H70"/>
    <hyperlink r:id="rId70" ref="H71"/>
    <hyperlink r:id="rId71" ref="H72"/>
    <hyperlink r:id="rId72" ref="H73"/>
    <hyperlink r:id="rId73" ref="H74"/>
    <hyperlink r:id="rId74" ref="H75"/>
    <hyperlink r:id="rId75" ref="H76"/>
    <hyperlink r:id="rId76" ref="H77"/>
    <hyperlink r:id="rId77" ref="H78"/>
    <hyperlink r:id="rId78" ref="H79"/>
    <hyperlink r:id="rId79" ref="H80"/>
    <hyperlink r:id="rId80" ref="H81"/>
    <hyperlink r:id="rId81" ref="H82"/>
    <hyperlink r:id="rId82" ref="H83"/>
    <hyperlink r:id="rId83" ref="H84"/>
    <hyperlink r:id="rId84" ref="H85"/>
    <hyperlink r:id="rId85" ref="H86"/>
    <hyperlink r:id="rId86" ref="H87"/>
    <hyperlink r:id="rId87" ref="H88"/>
    <hyperlink r:id="rId88" ref="H89"/>
    <hyperlink r:id="rId89" ref="H90"/>
    <hyperlink r:id="rId90" ref="H91"/>
    <hyperlink r:id="rId91" ref="H92"/>
    <hyperlink r:id="rId92" ref="H93"/>
    <hyperlink r:id="rId93" ref="H94"/>
    <hyperlink r:id="rId94" ref="H95"/>
    <hyperlink r:id="rId95" ref="H96"/>
    <hyperlink r:id="rId96" ref="H97"/>
    <hyperlink r:id="rId97" ref="H98"/>
    <hyperlink r:id="rId98" ref="H99"/>
    <hyperlink r:id="rId99" ref="H100"/>
    <hyperlink r:id="rId100" ref="H101"/>
    <hyperlink r:id="rId101" ref="H102"/>
    <hyperlink r:id="rId102" ref="H103"/>
    <hyperlink r:id="rId103" ref="H104"/>
    <hyperlink r:id="rId104" ref="H105"/>
    <hyperlink r:id="rId105" ref="H106"/>
    <hyperlink r:id="rId106" ref="H107"/>
    <hyperlink r:id="rId107" ref="H108"/>
    <hyperlink r:id="rId108" ref="H109"/>
    <hyperlink r:id="rId109" ref="H110"/>
    <hyperlink r:id="rId110" ref="H111"/>
    <hyperlink r:id="rId111" ref="H112"/>
    <hyperlink r:id="rId112" ref="H113"/>
    <hyperlink r:id="rId113" ref="H114"/>
    <hyperlink r:id="rId114" ref="H115"/>
    <hyperlink r:id="rId115" ref="H116"/>
    <hyperlink r:id="rId116" ref="H117"/>
    <hyperlink r:id="rId117" ref="H118"/>
    <hyperlink r:id="rId118" ref="H119"/>
    <hyperlink r:id="rId119" ref="H120"/>
    <hyperlink r:id="rId120" ref="H121"/>
    <hyperlink r:id="rId121" ref="H122"/>
    <hyperlink r:id="rId122" ref="H123"/>
    <hyperlink r:id="rId123" ref="H124"/>
    <hyperlink r:id="rId124" ref="H125"/>
    <hyperlink r:id="rId125" ref="H126"/>
    <hyperlink r:id="rId126" ref="H127"/>
    <hyperlink r:id="rId127" ref="H128"/>
    <hyperlink r:id="rId128" ref="H129"/>
    <hyperlink r:id="rId129" ref="H130"/>
    <hyperlink r:id="rId130" ref="H131"/>
    <hyperlink r:id="rId131" ref="H132"/>
    <hyperlink r:id="rId132" ref="H133"/>
    <hyperlink r:id="rId133" ref="H134"/>
    <hyperlink r:id="rId134" ref="H135"/>
    <hyperlink r:id="rId135" ref="H136"/>
    <hyperlink r:id="rId136" ref="H137"/>
    <hyperlink r:id="rId137" ref="H138"/>
    <hyperlink r:id="rId138" ref="H139"/>
    <hyperlink r:id="rId139" ref="H140"/>
    <hyperlink r:id="rId140" ref="H141"/>
    <hyperlink r:id="rId141" ref="H142"/>
    <hyperlink r:id="rId142" ref="H143"/>
    <hyperlink r:id="rId143" ref="H144"/>
    <hyperlink r:id="rId144" ref="H145"/>
    <hyperlink r:id="rId145" ref="H146"/>
    <hyperlink r:id="rId146" ref="H147"/>
    <hyperlink r:id="rId147" ref="H148"/>
    <hyperlink r:id="rId148" ref="H149"/>
    <hyperlink r:id="rId149" ref="H150"/>
    <hyperlink r:id="rId150" ref="H151"/>
    <hyperlink r:id="rId151" ref="H152"/>
    <hyperlink r:id="rId152" ref="H153"/>
    <hyperlink r:id="rId153" ref="H154"/>
    <hyperlink r:id="rId154" ref="H155"/>
    <hyperlink r:id="rId155" ref="H156"/>
    <hyperlink r:id="rId156" ref="H157"/>
    <hyperlink r:id="rId157" ref="H158"/>
    <hyperlink r:id="rId158" ref="H159"/>
    <hyperlink r:id="rId159" ref="H160"/>
    <hyperlink r:id="rId160" ref="H161"/>
    <hyperlink r:id="rId161" ref="H162"/>
    <hyperlink r:id="rId162" ref="H163"/>
    <hyperlink r:id="rId163" ref="H164"/>
    <hyperlink r:id="rId164" ref="H165"/>
    <hyperlink r:id="rId165" ref="H166"/>
    <hyperlink r:id="rId166" ref="H167"/>
    <hyperlink r:id="rId167" ref="H168"/>
    <hyperlink r:id="rId168" ref="H169"/>
    <hyperlink r:id="rId169" ref="H170"/>
    <hyperlink r:id="rId170" ref="H171"/>
    <hyperlink r:id="rId171" ref="H172"/>
    <hyperlink r:id="rId172" ref="H173"/>
    <hyperlink r:id="rId173" ref="H174"/>
    <hyperlink r:id="rId174" ref="H175"/>
    <hyperlink r:id="rId175" ref="H176"/>
    <hyperlink r:id="rId176" ref="H177"/>
    <hyperlink r:id="rId177" ref="H178"/>
    <hyperlink r:id="rId178" ref="H179"/>
    <hyperlink r:id="rId179" ref="H180"/>
    <hyperlink r:id="rId180" ref="H181"/>
    <hyperlink r:id="rId181" ref="H182"/>
    <hyperlink r:id="rId182" ref="H183"/>
    <hyperlink r:id="rId183" ref="H184"/>
    <hyperlink r:id="rId184" ref="H185"/>
    <hyperlink r:id="rId185" ref="H186"/>
    <hyperlink r:id="rId186" ref="H187"/>
    <hyperlink r:id="rId187" ref="H188"/>
    <hyperlink r:id="rId188" ref="H189"/>
    <hyperlink r:id="rId189" ref="H190"/>
    <hyperlink r:id="rId190" ref="H191"/>
    <hyperlink r:id="rId191" ref="H192"/>
    <hyperlink r:id="rId192" ref="H193"/>
    <hyperlink r:id="rId193" ref="H194"/>
    <hyperlink r:id="rId194" ref="H195"/>
    <hyperlink r:id="rId195" ref="H196"/>
    <hyperlink r:id="rId196" ref="H197"/>
    <hyperlink r:id="rId197" ref="H198"/>
    <hyperlink r:id="rId198" ref="H199"/>
    <hyperlink r:id="rId199" ref="H200"/>
    <hyperlink r:id="rId200" ref="H201"/>
    <hyperlink r:id="rId201" ref="H202"/>
    <hyperlink r:id="rId202" ref="H203"/>
    <hyperlink r:id="rId203" ref="H204"/>
    <hyperlink r:id="rId204" ref="H205"/>
    <hyperlink r:id="rId205" ref="H206"/>
    <hyperlink r:id="rId206" ref="H207"/>
    <hyperlink r:id="rId207" ref="H208"/>
    <hyperlink r:id="rId208" ref="H209"/>
    <hyperlink r:id="rId209" ref="H210"/>
    <hyperlink r:id="rId210" ref="H211"/>
    <hyperlink r:id="rId211" ref="H212"/>
    <hyperlink r:id="rId212" ref="H213"/>
    <hyperlink r:id="rId213" ref="H214"/>
    <hyperlink r:id="rId214" ref="H215"/>
    <hyperlink r:id="rId215" ref="H216"/>
    <hyperlink r:id="rId216" ref="H217"/>
    <hyperlink r:id="rId217" ref="H218"/>
    <hyperlink r:id="rId218" ref="H219"/>
    <hyperlink r:id="rId219" ref="H220"/>
    <hyperlink r:id="rId220" ref="H221"/>
    <hyperlink r:id="rId221" ref="H222"/>
    <hyperlink r:id="rId222" ref="H223"/>
    <hyperlink r:id="rId223" ref="H224"/>
    <hyperlink r:id="rId224" ref="H225"/>
    <hyperlink r:id="rId225" ref="H226"/>
    <hyperlink r:id="rId226" ref="H227"/>
    <hyperlink r:id="rId227" ref="H228"/>
    <hyperlink r:id="rId228" ref="H229"/>
    <hyperlink r:id="rId229" ref="H230"/>
    <hyperlink r:id="rId230" ref="H231"/>
    <hyperlink r:id="rId231" ref="H232"/>
    <hyperlink r:id="rId232" ref="H233"/>
    <hyperlink r:id="rId233" ref="H234"/>
    <hyperlink r:id="rId234" ref="H235"/>
    <hyperlink r:id="rId235" ref="H236"/>
    <hyperlink r:id="rId236" ref="H237"/>
    <hyperlink r:id="rId237" ref="H238"/>
    <hyperlink r:id="rId238" ref="H239"/>
    <hyperlink r:id="rId239" ref="H240"/>
    <hyperlink r:id="rId240" ref="H241"/>
    <hyperlink r:id="rId241" ref="H242"/>
    <hyperlink r:id="rId242" ref="H243"/>
    <hyperlink r:id="rId243" ref="H244"/>
    <hyperlink r:id="rId244" ref="H245"/>
    <hyperlink r:id="rId245" ref="H246"/>
    <hyperlink r:id="rId246" ref="H247"/>
    <hyperlink r:id="rId247" ref="H248"/>
    <hyperlink r:id="rId248" ref="H249"/>
    <hyperlink r:id="rId249" ref="H250"/>
    <hyperlink r:id="rId250" ref="H251"/>
    <hyperlink r:id="rId251" ref="H252"/>
    <hyperlink r:id="rId252" ref="H253"/>
    <hyperlink r:id="rId253" ref="H254"/>
    <hyperlink r:id="rId254" ref="H255"/>
    <hyperlink r:id="rId255" ref="H256"/>
    <hyperlink r:id="rId256" ref="H257"/>
    <hyperlink r:id="rId257" ref="H258"/>
    <hyperlink r:id="rId258" ref="H259"/>
    <hyperlink r:id="rId259" ref="H260"/>
    <hyperlink r:id="rId260" ref="H261"/>
    <hyperlink r:id="rId261" ref="H262"/>
    <hyperlink r:id="rId262" ref="H263"/>
    <hyperlink r:id="rId263" ref="H264"/>
    <hyperlink r:id="rId264" ref="H265"/>
    <hyperlink r:id="rId265" ref="H266"/>
    <hyperlink r:id="rId266" ref="H267"/>
    <hyperlink r:id="rId267" ref="H268"/>
    <hyperlink r:id="rId268" ref="H269"/>
    <hyperlink r:id="rId269" ref="H270"/>
    <hyperlink r:id="rId270" ref="H271"/>
    <hyperlink r:id="rId271" ref="H272"/>
    <hyperlink r:id="rId272" ref="H273"/>
    <hyperlink r:id="rId273" ref="H274"/>
    <hyperlink r:id="rId274" ref="H275"/>
    <hyperlink r:id="rId275" ref="H276"/>
    <hyperlink r:id="rId276" ref="H277"/>
    <hyperlink r:id="rId277" ref="H278"/>
    <hyperlink r:id="rId278" ref="H279"/>
    <hyperlink r:id="rId279" ref="H280"/>
    <hyperlink r:id="rId280" ref="H281"/>
    <hyperlink r:id="rId281" ref="H282"/>
    <hyperlink r:id="rId282" ref="H283"/>
    <hyperlink r:id="rId283" ref="H284"/>
    <hyperlink r:id="rId284" ref="H285"/>
    <hyperlink r:id="rId285" ref="H286"/>
    <hyperlink r:id="rId286" ref="H287"/>
    <hyperlink r:id="rId287" ref="H288"/>
    <hyperlink r:id="rId288" ref="H289"/>
    <hyperlink r:id="rId289" ref="H290"/>
    <hyperlink r:id="rId290" ref="H291"/>
    <hyperlink r:id="rId291" ref="H292"/>
    <hyperlink r:id="rId292" ref="H293"/>
    <hyperlink r:id="rId293" ref="H294"/>
    <hyperlink r:id="rId294" ref="H295"/>
    <hyperlink r:id="rId295" ref="H296"/>
    <hyperlink r:id="rId296" ref="H297"/>
    <hyperlink r:id="rId297" ref="H298"/>
    <hyperlink r:id="rId298" ref="H299"/>
    <hyperlink r:id="rId299" ref="H300"/>
    <hyperlink r:id="rId300" ref="H301"/>
    <hyperlink r:id="rId301" ref="H302"/>
    <hyperlink r:id="rId302" ref="H303"/>
    <hyperlink r:id="rId303" ref="H304"/>
    <hyperlink r:id="rId304" ref="H305"/>
    <hyperlink r:id="rId305" ref="H306"/>
    <hyperlink r:id="rId306" ref="H307"/>
    <hyperlink r:id="rId307" ref="H308"/>
    <hyperlink r:id="rId308" ref="H309"/>
    <hyperlink r:id="rId309" ref="H310"/>
    <hyperlink r:id="rId310" ref="H311"/>
    <hyperlink r:id="rId311" ref="H312"/>
    <hyperlink r:id="rId312" ref="H313"/>
    <hyperlink r:id="rId313" ref="H314"/>
    <hyperlink r:id="rId314" ref="H315"/>
    <hyperlink r:id="rId315" ref="H316"/>
    <hyperlink r:id="rId316" ref="H317"/>
    <hyperlink r:id="rId317" ref="H318"/>
    <hyperlink r:id="rId318" ref="H319"/>
    <hyperlink r:id="rId319" ref="H320"/>
    <hyperlink r:id="rId320" ref="H321"/>
    <hyperlink r:id="rId321" ref="H322"/>
    <hyperlink r:id="rId322" ref="H323"/>
    <hyperlink r:id="rId323" ref="H324"/>
    <hyperlink r:id="rId324" ref="H325"/>
    <hyperlink r:id="rId325" ref="H326"/>
    <hyperlink r:id="rId326" ref="H327"/>
    <hyperlink r:id="rId327" ref="H328"/>
    <hyperlink r:id="rId328" ref="H329"/>
    <hyperlink r:id="rId329" ref="H330"/>
    <hyperlink r:id="rId330" ref="H331"/>
    <hyperlink r:id="rId331" ref="H332"/>
    <hyperlink r:id="rId332" ref="H333"/>
    <hyperlink r:id="rId333" ref="H334"/>
    <hyperlink r:id="rId334" ref="H335"/>
    <hyperlink r:id="rId335" ref="H336"/>
    <hyperlink r:id="rId336" ref="H337"/>
    <hyperlink r:id="rId337" ref="H338"/>
    <hyperlink r:id="rId338" ref="H339"/>
    <hyperlink r:id="rId339" ref="H340"/>
    <hyperlink r:id="rId340" ref="H341"/>
    <hyperlink r:id="rId341" ref="H342"/>
    <hyperlink r:id="rId342" ref="H343"/>
    <hyperlink r:id="rId343" ref="H344"/>
    <hyperlink r:id="rId344" ref="H345"/>
    <hyperlink r:id="rId345" ref="H346"/>
    <hyperlink r:id="rId346" ref="H347"/>
    <hyperlink r:id="rId347" ref="H348"/>
    <hyperlink r:id="rId348" ref="H349"/>
    <hyperlink r:id="rId349" ref="H350"/>
    <hyperlink r:id="rId350" ref="H351"/>
    <hyperlink r:id="rId351" ref="H352"/>
    <hyperlink r:id="rId352" ref="H353"/>
    <hyperlink r:id="rId353" ref="H354"/>
    <hyperlink r:id="rId354" ref="H355"/>
    <hyperlink r:id="rId355" ref="H356"/>
    <hyperlink r:id="rId356" ref="H357"/>
    <hyperlink r:id="rId357" ref="H358"/>
    <hyperlink r:id="rId358" ref="H359"/>
    <hyperlink r:id="rId359" ref="H360"/>
    <hyperlink r:id="rId360" ref="H361"/>
    <hyperlink r:id="rId361" ref="H362"/>
    <hyperlink r:id="rId362" ref="H363"/>
    <hyperlink r:id="rId363" ref="H364"/>
    <hyperlink r:id="rId364" ref="H365"/>
    <hyperlink r:id="rId365" ref="H366"/>
    <hyperlink r:id="rId366" ref="H367"/>
    <hyperlink r:id="rId367" ref="H368"/>
    <hyperlink r:id="rId368" ref="H369"/>
    <hyperlink r:id="rId369" ref="H370"/>
    <hyperlink r:id="rId370" ref="H371"/>
    <hyperlink r:id="rId371" ref="H372"/>
    <hyperlink r:id="rId372" ref="H373"/>
    <hyperlink r:id="rId373" ref="H374"/>
    <hyperlink r:id="rId374" ref="H375"/>
    <hyperlink r:id="rId375" ref="H376"/>
    <hyperlink r:id="rId376" ref="H377"/>
    <hyperlink r:id="rId377" ref="H378"/>
    <hyperlink r:id="rId378" ref="H379"/>
    <hyperlink r:id="rId379" ref="H380"/>
    <hyperlink r:id="rId380" ref="H381"/>
    <hyperlink r:id="rId381" ref="H382"/>
    <hyperlink r:id="rId382" ref="H383"/>
    <hyperlink r:id="rId383" ref="H384"/>
    <hyperlink r:id="rId384" ref="H385"/>
    <hyperlink r:id="rId385" ref="H386"/>
    <hyperlink r:id="rId386" ref="H387"/>
    <hyperlink r:id="rId387" ref="H388"/>
    <hyperlink r:id="rId388" ref="H389"/>
    <hyperlink r:id="rId389" ref="H390"/>
    <hyperlink r:id="rId390" ref="H391"/>
    <hyperlink r:id="rId391" ref="H392"/>
    <hyperlink r:id="rId392" ref="H393"/>
    <hyperlink r:id="rId393" ref="H394"/>
    <hyperlink r:id="rId394" ref="H395"/>
    <hyperlink r:id="rId395" ref="H396"/>
    <hyperlink r:id="rId396" ref="H397"/>
    <hyperlink r:id="rId397" ref="H398"/>
    <hyperlink r:id="rId398" ref="H399"/>
    <hyperlink r:id="rId399" ref="H400"/>
    <hyperlink r:id="rId400" ref="H401"/>
    <hyperlink r:id="rId401" ref="H402"/>
    <hyperlink r:id="rId402" ref="H403"/>
    <hyperlink r:id="rId403" ref="H404"/>
    <hyperlink r:id="rId404" ref="H405"/>
    <hyperlink r:id="rId405" ref="H406"/>
    <hyperlink r:id="rId406" ref="H407"/>
    <hyperlink r:id="rId407" ref="H408"/>
    <hyperlink r:id="rId408" ref="H409"/>
    <hyperlink r:id="rId409" ref="H410"/>
    <hyperlink r:id="rId410" ref="H411"/>
    <hyperlink r:id="rId411" ref="H412"/>
    <hyperlink r:id="rId412" ref="H413"/>
    <hyperlink r:id="rId413" ref="H414"/>
    <hyperlink r:id="rId414" ref="H415"/>
    <hyperlink r:id="rId415" ref="H416"/>
    <hyperlink r:id="rId416" ref="H417"/>
    <hyperlink r:id="rId417" ref="H418"/>
    <hyperlink r:id="rId418" ref="H419"/>
    <hyperlink r:id="rId419" ref="H420"/>
    <hyperlink r:id="rId420" ref="H421"/>
    <hyperlink r:id="rId421" ref="H422"/>
    <hyperlink r:id="rId422" ref="H423"/>
    <hyperlink r:id="rId423" ref="H424"/>
    <hyperlink r:id="rId424" ref="H425"/>
    <hyperlink r:id="rId425" ref="H426"/>
    <hyperlink r:id="rId426" ref="H427"/>
    <hyperlink r:id="rId427" ref="H428"/>
    <hyperlink r:id="rId428" ref="H429"/>
    <hyperlink r:id="rId429" ref="H430"/>
    <hyperlink r:id="rId430" ref="H431"/>
    <hyperlink r:id="rId431" ref="H432"/>
    <hyperlink r:id="rId432" ref="H433"/>
    <hyperlink r:id="rId433" ref="H434"/>
    <hyperlink r:id="rId434" ref="H435"/>
    <hyperlink r:id="rId435" ref="H436"/>
    <hyperlink r:id="rId436" ref="H437"/>
    <hyperlink r:id="rId437" ref="H438"/>
    <hyperlink r:id="rId438" ref="H439"/>
    <hyperlink r:id="rId439" ref="H440"/>
    <hyperlink r:id="rId440" ref="H441"/>
    <hyperlink r:id="rId441" ref="H442"/>
    <hyperlink r:id="rId442" ref="H443"/>
    <hyperlink r:id="rId443" ref="H444"/>
    <hyperlink r:id="rId444" ref="H445"/>
    <hyperlink r:id="rId445" ref="H446"/>
    <hyperlink r:id="rId446" ref="H447"/>
    <hyperlink r:id="rId447" ref="H448"/>
    <hyperlink r:id="rId448" ref="H449"/>
    <hyperlink r:id="rId449" ref="H450"/>
    <hyperlink r:id="rId450" ref="H451"/>
    <hyperlink r:id="rId451" ref="H452"/>
    <hyperlink r:id="rId452" ref="H453"/>
    <hyperlink r:id="rId453" ref="H454"/>
    <hyperlink r:id="rId454" ref="H455"/>
    <hyperlink r:id="rId455" ref="H456"/>
    <hyperlink r:id="rId456" ref="H457"/>
    <hyperlink r:id="rId457" ref="H458"/>
    <hyperlink r:id="rId458" ref="H459"/>
    <hyperlink r:id="rId459" ref="H460"/>
    <hyperlink r:id="rId460" ref="H461"/>
    <hyperlink r:id="rId461" ref="H462"/>
    <hyperlink r:id="rId462" ref="H463"/>
    <hyperlink r:id="rId463" ref="H464"/>
    <hyperlink r:id="rId464" ref="H465"/>
    <hyperlink r:id="rId465" ref="H466"/>
    <hyperlink r:id="rId466" ref="H467"/>
    <hyperlink r:id="rId467" ref="H468"/>
    <hyperlink r:id="rId468" ref="H469"/>
    <hyperlink r:id="rId469" ref="H470"/>
    <hyperlink r:id="rId470" ref="H471"/>
    <hyperlink r:id="rId471" ref="H472"/>
    <hyperlink r:id="rId472" ref="H473"/>
    <hyperlink r:id="rId473" ref="H474"/>
    <hyperlink r:id="rId474" ref="H475"/>
    <hyperlink r:id="rId475" ref="H476"/>
    <hyperlink r:id="rId476" ref="H477"/>
    <hyperlink r:id="rId477" ref="H478"/>
    <hyperlink r:id="rId478" ref="H479"/>
    <hyperlink r:id="rId479" ref="H480"/>
    <hyperlink r:id="rId480" ref="H481"/>
    <hyperlink r:id="rId481" ref="H482"/>
    <hyperlink r:id="rId482" ref="H483"/>
    <hyperlink r:id="rId483" ref="H484"/>
    <hyperlink r:id="rId484" ref="H485"/>
    <hyperlink r:id="rId485" ref="H486"/>
    <hyperlink r:id="rId486" ref="H487"/>
    <hyperlink r:id="rId487" ref="H488"/>
    <hyperlink r:id="rId488" ref="H489"/>
    <hyperlink r:id="rId489" ref="H490"/>
    <hyperlink r:id="rId490" ref="H491"/>
    <hyperlink r:id="rId491" ref="H492"/>
    <hyperlink r:id="rId492" ref="H493"/>
    <hyperlink r:id="rId493" ref="H494"/>
    <hyperlink r:id="rId494" ref="H495"/>
    <hyperlink r:id="rId495" ref="H496"/>
    <hyperlink r:id="rId496" ref="H497"/>
    <hyperlink r:id="rId497" ref="H498"/>
    <hyperlink r:id="rId498" ref="H499"/>
    <hyperlink r:id="rId499" ref="H500"/>
    <hyperlink r:id="rId500" ref="H501"/>
    <hyperlink r:id="rId501" ref="H502"/>
    <hyperlink r:id="rId502" ref="H503"/>
    <hyperlink r:id="rId503" ref="H504"/>
    <hyperlink r:id="rId504" ref="H505"/>
    <hyperlink r:id="rId505" ref="H506"/>
    <hyperlink r:id="rId506" ref="H507"/>
    <hyperlink r:id="rId507" ref="H508"/>
    <hyperlink r:id="rId508" ref="H509"/>
    <hyperlink r:id="rId509" ref="H510"/>
    <hyperlink r:id="rId510" ref="H511"/>
    <hyperlink r:id="rId511" ref="H512"/>
    <hyperlink r:id="rId512" ref="H513"/>
    <hyperlink r:id="rId513" ref="H514"/>
    <hyperlink r:id="rId514" ref="H515"/>
    <hyperlink r:id="rId515" ref="H516"/>
    <hyperlink r:id="rId516" ref="H517"/>
    <hyperlink r:id="rId517" ref="H518"/>
    <hyperlink r:id="rId518" ref="H519"/>
    <hyperlink r:id="rId519" ref="H520"/>
    <hyperlink r:id="rId520" ref="H521"/>
    <hyperlink r:id="rId521" ref="H522"/>
    <hyperlink r:id="rId522" ref="H523"/>
    <hyperlink r:id="rId523" ref="H524"/>
    <hyperlink r:id="rId524" ref="H525"/>
    <hyperlink r:id="rId525" ref="H526"/>
    <hyperlink r:id="rId526" ref="H527"/>
    <hyperlink r:id="rId527" ref="H528"/>
    <hyperlink r:id="rId528" ref="H529"/>
    <hyperlink r:id="rId529" ref="H530"/>
    <hyperlink r:id="rId530" ref="H531"/>
    <hyperlink r:id="rId531" ref="H532"/>
    <hyperlink r:id="rId532" ref="H533"/>
    <hyperlink r:id="rId533" ref="H534"/>
    <hyperlink r:id="rId534" ref="H535"/>
    <hyperlink r:id="rId535" ref="H536"/>
    <hyperlink r:id="rId536" ref="H537"/>
    <hyperlink r:id="rId537" ref="H538"/>
    <hyperlink r:id="rId538" ref="H539"/>
    <hyperlink r:id="rId539" ref="H540"/>
    <hyperlink r:id="rId540" ref="H541"/>
    <hyperlink r:id="rId541" ref="H542"/>
    <hyperlink r:id="rId542" ref="H543"/>
    <hyperlink r:id="rId543" ref="H544"/>
    <hyperlink r:id="rId544" ref="H545"/>
    <hyperlink r:id="rId545" ref="H546"/>
    <hyperlink r:id="rId546" ref="H547"/>
    <hyperlink r:id="rId547" ref="H548"/>
    <hyperlink r:id="rId548" ref="H549"/>
    <hyperlink r:id="rId549" ref="H550"/>
    <hyperlink r:id="rId550" ref="H551"/>
    <hyperlink r:id="rId551" ref="H552"/>
    <hyperlink r:id="rId552" ref="H553"/>
    <hyperlink r:id="rId553" ref="H554"/>
    <hyperlink r:id="rId554" ref="H555"/>
    <hyperlink r:id="rId555" ref="H556"/>
    <hyperlink r:id="rId556" ref="H557"/>
    <hyperlink r:id="rId557" ref="H558"/>
    <hyperlink r:id="rId558" ref="H559"/>
    <hyperlink r:id="rId559" ref="H560"/>
    <hyperlink r:id="rId560" ref="H561"/>
    <hyperlink r:id="rId561" ref="H562"/>
    <hyperlink r:id="rId562" ref="H563"/>
    <hyperlink r:id="rId563" ref="H564"/>
    <hyperlink r:id="rId564" ref="H565"/>
    <hyperlink r:id="rId565" ref="H566"/>
    <hyperlink r:id="rId566" ref="H567"/>
    <hyperlink r:id="rId567" ref="H568"/>
    <hyperlink r:id="rId568" ref="H569"/>
    <hyperlink r:id="rId569" ref="H570"/>
    <hyperlink r:id="rId570" ref="H571"/>
    <hyperlink r:id="rId571" ref="H572"/>
    <hyperlink r:id="rId572" ref="H573"/>
    <hyperlink r:id="rId573" ref="H574"/>
    <hyperlink r:id="rId574" ref="H575"/>
    <hyperlink r:id="rId575" ref="H576"/>
    <hyperlink r:id="rId576" ref="H577"/>
    <hyperlink r:id="rId577" ref="H578"/>
    <hyperlink r:id="rId578" ref="H579"/>
    <hyperlink r:id="rId579" ref="H580"/>
    <hyperlink r:id="rId580" ref="H581"/>
    <hyperlink r:id="rId581" ref="H582"/>
    <hyperlink r:id="rId582" ref="H583"/>
    <hyperlink r:id="rId583" ref="H584"/>
    <hyperlink r:id="rId584" ref="H585"/>
    <hyperlink r:id="rId585" ref="H586"/>
    <hyperlink r:id="rId586" ref="H587"/>
    <hyperlink r:id="rId587" ref="H588"/>
    <hyperlink r:id="rId588" ref="H589"/>
    <hyperlink r:id="rId589" ref="H590"/>
    <hyperlink r:id="rId590" ref="H591"/>
    <hyperlink r:id="rId591" ref="H592"/>
    <hyperlink r:id="rId592" ref="H593"/>
    <hyperlink r:id="rId593" ref="H594"/>
    <hyperlink r:id="rId594" ref="H595"/>
    <hyperlink r:id="rId595" ref="H596"/>
    <hyperlink r:id="rId596" ref="H597"/>
    <hyperlink r:id="rId597" ref="H598"/>
    <hyperlink r:id="rId598" ref="H599"/>
    <hyperlink r:id="rId599" ref="H600"/>
    <hyperlink r:id="rId600" ref="H601"/>
    <hyperlink r:id="rId601" ref="H602"/>
    <hyperlink r:id="rId602" ref="H603"/>
    <hyperlink r:id="rId603" ref="H604"/>
    <hyperlink r:id="rId604" ref="H605"/>
    <hyperlink r:id="rId605" ref="H606"/>
    <hyperlink r:id="rId606" ref="H607"/>
    <hyperlink r:id="rId607" ref="H608"/>
    <hyperlink r:id="rId608" ref="H609"/>
    <hyperlink r:id="rId609" ref="H610"/>
    <hyperlink r:id="rId610" ref="H611"/>
    <hyperlink r:id="rId611" ref="H612"/>
    <hyperlink r:id="rId612" ref="H613"/>
    <hyperlink r:id="rId613" ref="H614"/>
    <hyperlink r:id="rId614" ref="H615"/>
    <hyperlink r:id="rId615" ref="H616"/>
    <hyperlink r:id="rId616" ref="H617"/>
    <hyperlink r:id="rId617" ref="H618"/>
    <hyperlink r:id="rId618" ref="H619"/>
    <hyperlink r:id="rId619" ref="H620"/>
    <hyperlink r:id="rId620" ref="H621"/>
    <hyperlink r:id="rId621" ref="H622"/>
    <hyperlink r:id="rId622" ref="H623"/>
    <hyperlink r:id="rId623" ref="H624"/>
    <hyperlink r:id="rId624" ref="H625"/>
    <hyperlink r:id="rId625" ref="H626"/>
    <hyperlink r:id="rId626" ref="H627"/>
    <hyperlink r:id="rId627" ref="H628"/>
    <hyperlink r:id="rId628" ref="H629"/>
    <hyperlink r:id="rId629" ref="H630"/>
    <hyperlink r:id="rId630" ref="H631"/>
    <hyperlink r:id="rId631" ref="H632"/>
    <hyperlink r:id="rId632" ref="H633"/>
    <hyperlink r:id="rId633" ref="H634"/>
    <hyperlink r:id="rId634" ref="H635"/>
    <hyperlink r:id="rId635" ref="H636"/>
    <hyperlink r:id="rId636" ref="H637"/>
    <hyperlink r:id="rId637" ref="H638"/>
    <hyperlink r:id="rId638" ref="H639"/>
    <hyperlink r:id="rId639" ref="H640"/>
    <hyperlink r:id="rId640" ref="H641"/>
    <hyperlink r:id="rId641" ref="H642"/>
    <hyperlink r:id="rId642" ref="H643"/>
    <hyperlink r:id="rId643" ref="H644"/>
    <hyperlink r:id="rId644" ref="H645"/>
    <hyperlink r:id="rId645" ref="H646"/>
    <hyperlink r:id="rId646" ref="H647"/>
    <hyperlink r:id="rId647" ref="H648"/>
    <hyperlink r:id="rId648" ref="H649"/>
    <hyperlink r:id="rId649" ref="H650"/>
    <hyperlink r:id="rId650" ref="H651"/>
    <hyperlink r:id="rId651" ref="H652"/>
    <hyperlink r:id="rId652" ref="H653"/>
    <hyperlink r:id="rId653" ref="H654"/>
    <hyperlink r:id="rId654" ref="H655"/>
    <hyperlink r:id="rId655" ref="H656"/>
    <hyperlink r:id="rId656" ref="H657"/>
    <hyperlink r:id="rId657" ref="H658"/>
    <hyperlink r:id="rId658" ref="H659"/>
    <hyperlink r:id="rId659" ref="H660"/>
    <hyperlink r:id="rId660" ref="H661"/>
    <hyperlink r:id="rId661" ref="H662"/>
    <hyperlink r:id="rId662" ref="H663"/>
    <hyperlink r:id="rId663" ref="H664"/>
    <hyperlink r:id="rId664" ref="H665"/>
    <hyperlink r:id="rId665" ref="H666"/>
    <hyperlink r:id="rId666" ref="H667"/>
    <hyperlink r:id="rId667" ref="H668"/>
    <hyperlink r:id="rId668" ref="H669"/>
    <hyperlink r:id="rId669" ref="H670"/>
    <hyperlink r:id="rId670" ref="H671"/>
    <hyperlink r:id="rId671" ref="H672"/>
    <hyperlink r:id="rId672" ref="H673"/>
    <hyperlink r:id="rId673" ref="H674"/>
    <hyperlink r:id="rId674" ref="H675"/>
    <hyperlink r:id="rId675" ref="H676"/>
    <hyperlink r:id="rId676" ref="H677"/>
    <hyperlink r:id="rId677" ref="H678"/>
    <hyperlink r:id="rId678" ref="H679"/>
    <hyperlink r:id="rId679" ref="H680"/>
    <hyperlink r:id="rId680" ref="H681"/>
    <hyperlink r:id="rId681" ref="H682"/>
    <hyperlink r:id="rId682" ref="H683"/>
    <hyperlink r:id="rId683" ref="H684"/>
    <hyperlink r:id="rId684" ref="H685"/>
    <hyperlink r:id="rId685" ref="H686"/>
    <hyperlink r:id="rId686" ref="H687"/>
    <hyperlink r:id="rId687" ref="H688"/>
    <hyperlink r:id="rId688" ref="H689"/>
    <hyperlink r:id="rId689" ref="H690"/>
    <hyperlink r:id="rId690" ref="H691"/>
    <hyperlink r:id="rId691" ref="H692"/>
    <hyperlink r:id="rId692" ref="H693"/>
    <hyperlink r:id="rId693" ref="H694"/>
    <hyperlink r:id="rId694" ref="H695"/>
    <hyperlink r:id="rId695" ref="H696"/>
    <hyperlink r:id="rId696" ref="H697"/>
    <hyperlink r:id="rId697" ref="H698"/>
    <hyperlink r:id="rId698" ref="H699"/>
    <hyperlink r:id="rId699" ref="H700"/>
    <hyperlink r:id="rId700" ref="H701"/>
    <hyperlink r:id="rId701" ref="H702"/>
    <hyperlink r:id="rId702" ref="H703"/>
    <hyperlink r:id="rId703" ref="H704"/>
    <hyperlink r:id="rId704" ref="H705"/>
    <hyperlink r:id="rId705" ref="H706"/>
    <hyperlink r:id="rId706" ref="H707"/>
    <hyperlink r:id="rId707" ref="H708"/>
    <hyperlink r:id="rId708" ref="H709"/>
    <hyperlink r:id="rId709" ref="H710"/>
    <hyperlink r:id="rId710" ref="H711"/>
    <hyperlink r:id="rId711" ref="H712"/>
    <hyperlink r:id="rId712" ref="H713"/>
    <hyperlink r:id="rId713" ref="H714"/>
    <hyperlink r:id="rId714" ref="H715"/>
    <hyperlink r:id="rId715" ref="H716"/>
    <hyperlink r:id="rId716" ref="H717"/>
    <hyperlink r:id="rId717" ref="H718"/>
    <hyperlink r:id="rId718" ref="H719"/>
    <hyperlink r:id="rId719" ref="H720"/>
    <hyperlink r:id="rId720" ref="H721"/>
    <hyperlink r:id="rId721" ref="H722"/>
    <hyperlink r:id="rId722" ref="H723"/>
    <hyperlink r:id="rId723" ref="H724"/>
    <hyperlink r:id="rId724" ref="H725"/>
    <hyperlink r:id="rId725" ref="H726"/>
    <hyperlink r:id="rId726" ref="H727"/>
    <hyperlink r:id="rId727" ref="H728"/>
  </hyperlinks>
  <drawing r:id="rId72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13.0"/>
    <col customWidth="1" min="13" max="13" width="20.67"/>
  </cols>
  <sheetData>
    <row r="1">
      <c r="A1" s="1" t="s">
        <v>3191</v>
      </c>
      <c r="M1" s="1" t="s">
        <v>3192</v>
      </c>
      <c r="AQ1" s="1" t="s">
        <v>3193</v>
      </c>
    </row>
    <row r="2">
      <c r="G2" s="33" t="s">
        <v>2332</v>
      </c>
      <c r="H2" s="33" t="s">
        <v>3</v>
      </c>
      <c r="I2" s="34"/>
      <c r="J2" s="34"/>
      <c r="K2" s="34"/>
    </row>
    <row r="3">
      <c r="G3" s="35" t="s">
        <v>8</v>
      </c>
      <c r="H3" s="36" t="s">
        <v>3195</v>
      </c>
      <c r="I3" s="36" t="s">
        <v>3196</v>
      </c>
      <c r="J3" s="36" t="s">
        <v>3197</v>
      </c>
      <c r="K3" s="36" t="s">
        <v>2396</v>
      </c>
    </row>
    <row r="4">
      <c r="G4" s="37" t="s">
        <v>43</v>
      </c>
      <c r="H4" s="10">
        <v>430.7965879230769</v>
      </c>
      <c r="K4" s="10">
        <v>430.7965879230769</v>
      </c>
    </row>
    <row r="5">
      <c r="G5" s="37" t="s">
        <v>31</v>
      </c>
      <c r="H5" s="10">
        <v>510.04907494444444</v>
      </c>
      <c r="I5" s="10">
        <v>521.6785882307693</v>
      </c>
      <c r="J5" s="10">
        <v>429.81930963636364</v>
      </c>
      <c r="K5" s="10">
        <v>477.334394125</v>
      </c>
    </row>
    <row r="6">
      <c r="G6" s="37" t="s">
        <v>53</v>
      </c>
      <c r="H6" s="10">
        <v>380.8025290333333</v>
      </c>
      <c r="K6" s="10">
        <v>380.8025290333333</v>
      </c>
    </row>
    <row r="7">
      <c r="G7" s="38" t="s">
        <v>2396</v>
      </c>
      <c r="H7" s="39">
        <v>476.1410865</v>
      </c>
      <c r="I7" s="39">
        <v>521.6785882307693</v>
      </c>
      <c r="J7" s="39">
        <v>429.81930963636364</v>
      </c>
      <c r="K7" s="39">
        <v>452.06327966666663</v>
      </c>
    </row>
    <row r="8"/>
    <row r="9"/>
    <row r="10"/>
    <row r="11">
      <c r="G11" s="7" t="s">
        <v>2333</v>
      </c>
      <c r="H11" s="7" t="s">
        <v>3</v>
      </c>
      <c r="I11" s="7"/>
      <c r="J11" s="7"/>
      <c r="K11" s="7"/>
    </row>
    <row r="12">
      <c r="G12" s="7" t="s">
        <v>8</v>
      </c>
      <c r="H12" s="7" t="s">
        <v>3195</v>
      </c>
      <c r="I12" s="7" t="s">
        <v>3196</v>
      </c>
      <c r="J12" s="7" t="s">
        <v>3197</v>
      </c>
      <c r="K12" s="7" t="s">
        <v>2396</v>
      </c>
    </row>
    <row r="13">
      <c r="G13" s="7" t="s">
        <v>43</v>
      </c>
      <c r="H13" s="7" t="e">
        <v>#DIV/0!</v>
      </c>
      <c r="I13" s="7"/>
      <c r="J13" s="7"/>
      <c r="K13" s="7" t="e">
        <v>#DIV/0!</v>
      </c>
    </row>
    <row r="14">
      <c r="G14" s="7" t="s">
        <v>31</v>
      </c>
      <c r="H14" s="7" t="e">
        <v>#DIV/0!</v>
      </c>
      <c r="I14" s="11">
        <v>0.06666666666666667</v>
      </c>
      <c r="J14" s="11">
        <v>0.06853582554517133</v>
      </c>
      <c r="K14" s="7" t="e">
        <v>#DIV/0!</v>
      </c>
    </row>
    <row r="15">
      <c r="G15" s="7" t="s">
        <v>53</v>
      </c>
      <c r="H15" s="7" t="e">
        <v>#DIV/0!</v>
      </c>
      <c r="I15" s="7"/>
      <c r="J15" s="7"/>
      <c r="K15" s="7" t="e">
        <v>#DIV/0!</v>
      </c>
    </row>
    <row r="16">
      <c r="G16" s="7" t="s">
        <v>2396</v>
      </c>
      <c r="H16" s="7" t="e">
        <v>#DIV/0!</v>
      </c>
      <c r="I16" s="11">
        <v>0.06666666666666667</v>
      </c>
      <c r="J16" s="11">
        <v>0.06853582554517133</v>
      </c>
      <c r="K16" s="7" t="e">
        <v>#DIV/0!</v>
      </c>
    </row>
    <row r="17"/>
    <row r="18"/>
    <row r="19">
      <c r="G19" s="7" t="s">
        <v>2334</v>
      </c>
      <c r="H19" s="7" t="s">
        <v>3</v>
      </c>
      <c r="I19" s="7"/>
      <c r="J19" s="7"/>
      <c r="K19" s="7"/>
    </row>
    <row r="20">
      <c r="G20" s="7" t="s">
        <v>8</v>
      </c>
      <c r="H20" s="7" t="s">
        <v>3195</v>
      </c>
      <c r="I20" s="7" t="s">
        <v>3196</v>
      </c>
      <c r="J20" s="7" t="s">
        <v>3197</v>
      </c>
      <c r="K20" s="7" t="s">
        <v>2396</v>
      </c>
    </row>
    <row r="21">
      <c r="G21" s="7" t="s">
        <v>43</v>
      </c>
      <c r="H21" s="10">
        <v>28.383030740124738</v>
      </c>
      <c r="I21" s="7"/>
      <c r="J21" s="7"/>
      <c r="K21" s="10">
        <v>28.383030740124738</v>
      </c>
    </row>
    <row r="22">
      <c r="G22" s="7" t="s">
        <v>31</v>
      </c>
      <c r="H22" s="10">
        <v>22.267803972899863</v>
      </c>
      <c r="I22" s="10">
        <v>37.86340801621622</v>
      </c>
      <c r="J22" s="10">
        <v>25.40610060769231</v>
      </c>
      <c r="K22" s="10">
        <v>25.234773568831166</v>
      </c>
    </row>
    <row r="23">
      <c r="G23" s="7" t="s">
        <v>53</v>
      </c>
      <c r="H23" s="10">
        <v>22.236405555555557</v>
      </c>
      <c r="I23" s="7"/>
      <c r="J23" s="7"/>
      <c r="K23" s="10">
        <v>22.236405555555557</v>
      </c>
    </row>
    <row r="24">
      <c r="G24" s="7" t="s">
        <v>2396</v>
      </c>
      <c r="H24" s="10">
        <v>23.889041825396824</v>
      </c>
      <c r="I24" s="10">
        <v>37.86340801621622</v>
      </c>
      <c r="J24" s="10">
        <v>25.40610060769231</v>
      </c>
      <c r="K24" s="10">
        <v>25.00393279710145</v>
      </c>
    </row>
    <row r="25"/>
    <row r="26"/>
    <row r="27">
      <c r="G27" s="7" t="s">
        <v>2335</v>
      </c>
      <c r="H27" s="7" t="s">
        <v>3</v>
      </c>
      <c r="I27" s="7"/>
      <c r="J27" s="7"/>
      <c r="K27" s="7"/>
    </row>
    <row r="28">
      <c r="G28" s="7" t="s">
        <v>8</v>
      </c>
      <c r="H28" s="7" t="s">
        <v>3195</v>
      </c>
      <c r="I28" s="7" t="s">
        <v>3196</v>
      </c>
      <c r="J28" s="7" t="s">
        <v>3197</v>
      </c>
      <c r="K28" s="7" t="s">
        <v>2396</v>
      </c>
    </row>
    <row r="29">
      <c r="G29" s="7" t="s">
        <v>43</v>
      </c>
      <c r="H29" s="10">
        <v>138.37810598263107</v>
      </c>
      <c r="I29" s="7"/>
      <c r="J29" s="7"/>
      <c r="K29" s="10">
        <v>138.37810598263107</v>
      </c>
    </row>
    <row r="30">
      <c r="G30" s="7" t="s">
        <v>31</v>
      </c>
      <c r="H30" s="10">
        <v>108.5580263435665</v>
      </c>
      <c r="I30" s="10">
        <v>118.29638053691275</v>
      </c>
      <c r="J30" s="10">
        <v>104.40570621618637</v>
      </c>
      <c r="K30" s="10">
        <v>106.63299343324154</v>
      </c>
    </row>
    <row r="31">
      <c r="G31" s="7" t="s">
        <v>53</v>
      </c>
      <c r="H31" s="10">
        <v>65.24296679453404</v>
      </c>
      <c r="I31" s="7"/>
      <c r="J31" s="7"/>
      <c r="K31" s="10">
        <v>65.24296679453404</v>
      </c>
    </row>
    <row r="32">
      <c r="G32" s="7" t="s">
        <v>2396</v>
      </c>
      <c r="H32" s="10">
        <v>96.92277249722255</v>
      </c>
      <c r="I32" s="10">
        <v>118.29638053691275</v>
      </c>
      <c r="J32" s="10">
        <v>104.40570621618637</v>
      </c>
      <c r="K32" s="10">
        <v>100.44111285371062</v>
      </c>
    </row>
    <row r="33"/>
    <row r="34"/>
    <row r="35">
      <c r="G35" s="7" t="s">
        <v>2336</v>
      </c>
      <c r="H35" s="7" t="s">
        <v>3</v>
      </c>
      <c r="I35" s="7"/>
      <c r="J35" s="7"/>
      <c r="K35" s="7"/>
    </row>
    <row r="36">
      <c r="G36" s="7" t="s">
        <v>8</v>
      </c>
      <c r="H36" s="7" t="s">
        <v>3195</v>
      </c>
      <c r="I36" s="7" t="s">
        <v>3196</v>
      </c>
      <c r="J36" s="7" t="s">
        <v>3197</v>
      </c>
      <c r="K36" s="7" t="s">
        <v>2396</v>
      </c>
    </row>
    <row r="37">
      <c r="G37" s="7" t="s">
        <v>43</v>
      </c>
      <c r="H37" s="11">
        <v>0.00323853755558101</v>
      </c>
      <c r="I37" s="7"/>
      <c r="J37" s="7"/>
      <c r="K37" s="11">
        <v>0.00323853755558101</v>
      </c>
    </row>
    <row r="38">
      <c r="G38" s="7" t="s">
        <v>31</v>
      </c>
      <c r="H38" s="11">
        <v>0.0030474993504717284</v>
      </c>
      <c r="I38" s="11">
        <v>0.003050826774055769</v>
      </c>
      <c r="J38" s="11">
        <v>0.002922680671003997</v>
      </c>
      <c r="K38" s="11">
        <v>0.002979135221365877</v>
      </c>
    </row>
    <row r="39">
      <c r="G39" s="7" t="s">
        <v>53</v>
      </c>
      <c r="H39" s="11">
        <v>0.00288014578133001</v>
      </c>
      <c r="I39" s="7"/>
      <c r="J39" s="7"/>
      <c r="K39" s="11">
        <v>0.00288014578133001</v>
      </c>
    </row>
    <row r="40">
      <c r="G40" s="7" t="s">
        <v>2396</v>
      </c>
      <c r="H40" s="11">
        <v>0.0030030888914311864</v>
      </c>
      <c r="I40" s="11">
        <v>0.003050826774055769</v>
      </c>
      <c r="J40" s="11">
        <v>0.002922680671003997</v>
      </c>
      <c r="K40" s="11">
        <v>0.0029754103586786345</v>
      </c>
    </row>
    <row r="41"/>
    <row r="42"/>
    <row r="43"/>
    <row r="44"/>
    <row r="45"/>
    <row r="46"/>
    <row r="47"/>
    <row r="48"/>
    <row r="49"/>
    <row r="50"/>
    <row r="51"/>
    <row r="52"/>
    <row r="53"/>
    <row r="54"/>
  </sheetData>
  <conditionalFormatting sqref="B37:D39">
    <cfRule type="colorScale" priority="1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H37:J39">
    <cfRule type="colorScale" priority="2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B4:D6">
    <cfRule type="colorScale" priority="3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H4:J6">
    <cfRule type="colorScale" priority="4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H13:J15">
    <cfRule type="colorScale" priority="5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B13:D15">
    <cfRule type="colorScale" priority="6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B21:D23">
    <cfRule type="colorScale" priority="7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H21:J23">
    <cfRule type="colorScale" priority="8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B29:D31">
    <cfRule type="colorScale" priority="9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H29:J31">
    <cfRule type="colorScale" priority="10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N4:P53">
    <cfRule type="colorScale" priority="1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T4:V53">
    <cfRule type="colorScale" priority="12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Z4:AB53">
    <cfRule type="colorScale" priority="13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AF4:AH53">
    <cfRule type="colorScale" priority="14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AL4:AN53">
    <cfRule type="colorScale" priority="15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AR4:AT7">
    <cfRule type="colorScale" priority="16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AX4:AZ7">
    <cfRule type="colorScale" priority="17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AR13:AT16">
    <cfRule type="colorScale" priority="18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AX13:AZ16">
    <cfRule type="colorScale" priority="19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AR22:AT25">
    <cfRule type="colorScale" priority="20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rawing r:id="rId1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2.33"/>
    <col customWidth="1" min="2" max="2" width="12.89"/>
    <col customWidth="1" min="3" max="3" width="13.11"/>
    <col customWidth="1" min="4" max="4" width="13.33"/>
    <col customWidth="1" min="5" max="5" width="13.0"/>
    <col customWidth="1" min="6" max="6" width="13.11"/>
    <col customWidth="1" min="8" max="8" width="26.0"/>
    <col customWidth="1" min="9" max="9" width="22.33"/>
    <col customWidth="1" min="10" max="10" width="16.89"/>
    <col customWidth="1" min="12" max="12" width="13.33"/>
    <col customWidth="1" min="13" max="13" width="22.11"/>
    <col customWidth="1" min="22" max="22" width="14.89"/>
  </cols>
  <sheetData>
    <row r="1">
      <c r="A1" s="7" t="s">
        <v>3</v>
      </c>
      <c r="B1" s="7" t="s">
        <v>2388</v>
      </c>
      <c r="C1" s="7" t="s">
        <v>2390</v>
      </c>
      <c r="D1" s="7" t="s">
        <v>2391</v>
      </c>
      <c r="E1" s="7" t="s">
        <v>2392</v>
      </c>
      <c r="F1" s="7" t="s">
        <v>2389</v>
      </c>
    </row>
    <row r="2">
      <c r="A2" s="7" t="s">
        <v>3195</v>
      </c>
      <c r="B2" s="10">
        <v>814.1968068670129</v>
      </c>
      <c r="C2" s="10">
        <v>18.22190462619959</v>
      </c>
      <c r="D2" s="10">
        <v>85.40201343838159</v>
      </c>
      <c r="E2" s="11">
        <v>0.0038840485674468323</v>
      </c>
      <c r="F2" s="11">
        <v>0.029020403248531976</v>
      </c>
    </row>
    <row r="3">
      <c r="A3" s="7" t="s">
        <v>3196</v>
      </c>
      <c r="B3" s="10">
        <v>888.173351254938</v>
      </c>
      <c r="C3" s="10">
        <v>31.609962552921274</v>
      </c>
      <c r="D3" s="10">
        <v>126.96003760325888</v>
      </c>
      <c r="E3" s="11">
        <v>0.003534701901859646</v>
      </c>
      <c r="F3" s="11">
        <v>0.04398459790261642</v>
      </c>
      <c r="H3" s="2" t="s">
        <v>3199</v>
      </c>
      <c r="I3" s="2" t="s">
        <v>3197</v>
      </c>
    </row>
    <row r="4">
      <c r="A4" s="7" t="s">
        <v>3197</v>
      </c>
      <c r="B4" s="10">
        <v>772.2271657926236</v>
      </c>
      <c r="C4" s="10">
        <v>22.213207097338103</v>
      </c>
      <c r="D4" s="10">
        <v>93.40339545392726</v>
      </c>
      <c r="E4" s="11">
        <v>0.003941840174499984</v>
      </c>
      <c r="F4" s="11">
        <v>0.03607381736122948</v>
      </c>
      <c r="H4" s="2" t="s">
        <v>3200</v>
      </c>
      <c r="I4" s="2" t="s">
        <v>3201</v>
      </c>
    </row>
    <row r="5">
      <c r="A5" s="7" t="s">
        <v>2396</v>
      </c>
      <c r="B5" s="10">
        <v>802.5366682013649</v>
      </c>
      <c r="C5" s="10">
        <v>21.055407461030736</v>
      </c>
      <c r="D5" s="10">
        <v>92.32528069449297</v>
      </c>
      <c r="E5" s="11">
        <v>0.0038792059346954796</v>
      </c>
      <c r="F5" s="11">
        <v>0.033293503040738914</v>
      </c>
      <c r="H5" s="2" t="s">
        <v>3202</v>
      </c>
      <c r="I5" s="2" t="s">
        <v>3196</v>
      </c>
    </row>
    <row r="6"/>
    <row r="7"/>
    <row r="8">
      <c r="A8" s="7" t="s">
        <v>8</v>
      </c>
      <c r="B8" s="7" t="s">
        <v>2388</v>
      </c>
      <c r="C8" s="7" t="s">
        <v>2390</v>
      </c>
      <c r="D8" s="7" t="s">
        <v>2391</v>
      </c>
      <c r="E8" s="7" t="s">
        <v>2392</v>
      </c>
      <c r="F8" s="7" t="s">
        <v>2389</v>
      </c>
      <c r="H8" s="40" t="s">
        <v>3203</v>
      </c>
      <c r="I8" s="2" t="s">
        <v>3204</v>
      </c>
    </row>
    <row r="9">
      <c r="A9" s="7" t="s">
        <v>43</v>
      </c>
      <c r="B9" s="10">
        <v>690.5445358548563</v>
      </c>
      <c r="C9" s="10">
        <v>15.13645669358987</v>
      </c>
      <c r="D9" s="10">
        <v>68.67915295381111</v>
      </c>
      <c r="E9" s="11">
        <v>0.004028387026760744</v>
      </c>
      <c r="F9" s="11">
        <v>0.03207270726908563</v>
      </c>
      <c r="H9" s="2" t="s">
        <v>3206</v>
      </c>
      <c r="I9" s="2" t="s">
        <v>53</v>
      </c>
    </row>
    <row r="10">
      <c r="A10" s="7" t="s">
        <v>31</v>
      </c>
      <c r="B10" s="10">
        <v>766.3879998018862</v>
      </c>
      <c r="C10" s="10">
        <v>21.56868024809336</v>
      </c>
      <c r="D10" s="10">
        <v>96.62031589097083</v>
      </c>
      <c r="E10" s="11">
        <v>0.003905439476902064</v>
      </c>
      <c r="F10" s="11">
        <v>0.03299866622439063</v>
      </c>
    </row>
    <row r="11">
      <c r="A11" s="7" t="s">
        <v>53</v>
      </c>
      <c r="B11" s="10">
        <v>1293.9014405842463</v>
      </c>
      <c r="C11" s="10">
        <v>18.937390954590395</v>
      </c>
      <c r="D11" s="10">
        <v>57.85383783810237</v>
      </c>
      <c r="E11" s="11">
        <v>0.0034786765330828517</v>
      </c>
      <c r="F11" s="11">
        <v>0.03750006811772723</v>
      </c>
    </row>
    <row r="12">
      <c r="A12" s="7" t="s">
        <v>2396</v>
      </c>
      <c r="B12" s="10">
        <v>802.5366682013649</v>
      </c>
      <c r="C12" s="10">
        <v>21.055407461030736</v>
      </c>
      <c r="D12" s="10">
        <v>92.32528069449297</v>
      </c>
      <c r="E12" s="11">
        <v>0.0038792059346954796</v>
      </c>
      <c r="F12" s="11">
        <v>0.033293503040738914</v>
      </c>
    </row>
    <row r="15">
      <c r="A15" s="7" t="s">
        <v>17</v>
      </c>
      <c r="B15" s="7" t="s">
        <v>2388</v>
      </c>
      <c r="C15" s="7" t="s">
        <v>2390</v>
      </c>
      <c r="D15" s="7" t="s">
        <v>2391</v>
      </c>
      <c r="E15" s="7" t="s">
        <v>2392</v>
      </c>
      <c r="F15" s="7" t="s">
        <v>2389</v>
      </c>
    </row>
    <row r="16">
      <c r="A16" s="7" t="s">
        <v>2365</v>
      </c>
      <c r="B16" s="10">
        <v>407.5343383303572</v>
      </c>
      <c r="C16" s="10">
        <v>8.541660595343856</v>
      </c>
      <c r="D16" s="10">
        <v>25.326690001799108</v>
      </c>
      <c r="E16" s="11">
        <v>0.0029235333219756686</v>
      </c>
      <c r="F16" s="11">
        <v>0.03365071055288447</v>
      </c>
    </row>
    <row r="17">
      <c r="A17" s="7" t="s">
        <v>2354</v>
      </c>
      <c r="B17" s="10">
        <v>516.4054034810457</v>
      </c>
      <c r="C17" s="10">
        <v>17.983492035143584</v>
      </c>
      <c r="D17" s="10">
        <v>131.84660425614456</v>
      </c>
      <c r="E17" s="11">
        <v>0.006827070617109905</v>
      </c>
      <c r="F17" s="11">
        <v>0.037366897476366207</v>
      </c>
      <c r="H17" s="2" t="s">
        <v>3207</v>
      </c>
      <c r="I17" s="41" t="s">
        <v>2343</v>
      </c>
      <c r="Q17" s="42" t="s">
        <v>3208</v>
      </c>
      <c r="S17" s="41" t="s">
        <v>2387</v>
      </c>
    </row>
    <row r="18">
      <c r="A18" s="7" t="s">
        <v>2359</v>
      </c>
      <c r="B18" s="10">
        <v>703.8432649</v>
      </c>
      <c r="C18" s="10">
        <v>5.646403657456803</v>
      </c>
      <c r="D18" s="10">
        <v>15.674004063095051</v>
      </c>
      <c r="E18" s="11">
        <v>0.002790540934812117</v>
      </c>
      <c r="F18" s="11">
        <v>0.009033822238266504</v>
      </c>
      <c r="I18" s="41" t="s">
        <v>2348</v>
      </c>
      <c r="Q18" s="22"/>
      <c r="S18" s="41" t="s">
        <v>2368</v>
      </c>
    </row>
    <row r="19">
      <c r="A19" s="7" t="s">
        <v>2380</v>
      </c>
      <c r="B19" s="10">
        <v>474.3239635863765</v>
      </c>
      <c r="C19" s="10">
        <v>19.412489557569568</v>
      </c>
      <c r="D19" s="10">
        <v>68.4969258400196</v>
      </c>
      <c r="E19" s="11">
        <v>0.0028717587057250256</v>
      </c>
      <c r="F19" s="11">
        <v>0.03795197102432663</v>
      </c>
      <c r="I19" s="41" t="s">
        <v>2349</v>
      </c>
      <c r="Q19" s="22"/>
      <c r="S19" s="41" t="s">
        <v>2385</v>
      </c>
    </row>
    <row r="20">
      <c r="A20" s="7" t="s">
        <v>2385</v>
      </c>
      <c r="B20" s="10">
        <v>1393.258912808889</v>
      </c>
      <c r="C20" s="10">
        <v>11.9031785721598</v>
      </c>
      <c r="D20" s="10">
        <v>34.973260523550195</v>
      </c>
      <c r="E20" s="11">
        <v>0.002993719660631682</v>
      </c>
      <c r="F20" s="11">
        <v>0.03649067626000498</v>
      </c>
      <c r="I20" s="41" t="s">
        <v>2344</v>
      </c>
      <c r="Q20" s="22"/>
      <c r="S20" s="41" t="s">
        <v>2386</v>
      </c>
    </row>
    <row r="21">
      <c r="A21" s="7" t="s">
        <v>2379</v>
      </c>
      <c r="B21" s="10">
        <v>855.5933965100623</v>
      </c>
      <c r="C21" s="10">
        <v>46.98290009792249</v>
      </c>
      <c r="D21" s="10">
        <v>139.32368126021447</v>
      </c>
      <c r="E21" s="11">
        <v>0.003030337690686699</v>
      </c>
      <c r="F21" s="11">
        <v>0.04213125415264991</v>
      </c>
      <c r="I21" s="41" t="s">
        <v>2338</v>
      </c>
      <c r="Q21" s="22"/>
      <c r="S21" s="41" t="s">
        <v>2377</v>
      </c>
    </row>
    <row r="22">
      <c r="A22" s="7" t="s">
        <v>2363</v>
      </c>
      <c r="B22" s="10">
        <v>1448.984514940476</v>
      </c>
      <c r="C22" s="10">
        <v>23.40813899568954</v>
      </c>
      <c r="D22" s="10">
        <v>66.91473794774727</v>
      </c>
      <c r="E22" s="11">
        <v>0.003229007946952525</v>
      </c>
      <c r="F22" s="11">
        <v>0.02600243454318586</v>
      </c>
      <c r="H22" s="2" t="s">
        <v>3209</v>
      </c>
      <c r="I22" s="41" t="s">
        <v>2338</v>
      </c>
      <c r="Q22" s="42" t="s">
        <v>3210</v>
      </c>
      <c r="S22" s="41" t="s">
        <v>2356</v>
      </c>
    </row>
    <row r="23">
      <c r="A23" s="7" t="s">
        <v>2386</v>
      </c>
      <c r="B23" s="10">
        <v>1759.0234712958336</v>
      </c>
      <c r="C23" s="10">
        <v>13.59776793369474</v>
      </c>
      <c r="D23" s="10">
        <v>44.18570760141839</v>
      </c>
      <c r="E23" s="11">
        <v>0.003059014879506945</v>
      </c>
      <c r="F23" s="11">
        <v>0.02634775962180772</v>
      </c>
      <c r="I23" s="41" t="s">
        <v>2340</v>
      </c>
      <c r="L23" s="2" t="s">
        <v>3211</v>
      </c>
      <c r="M23" s="2" t="s">
        <v>3212</v>
      </c>
      <c r="Q23" s="22"/>
      <c r="S23" s="41" t="s">
        <v>2387</v>
      </c>
    </row>
    <row r="24">
      <c r="A24" s="7" t="s">
        <v>2345</v>
      </c>
      <c r="B24" s="10">
        <v>648.0519308494213</v>
      </c>
      <c r="C24" s="10">
        <v>16.033046639886766</v>
      </c>
      <c r="D24" s="10">
        <v>60.72482719065683</v>
      </c>
      <c r="E24" s="11">
        <v>0.003136739602318151</v>
      </c>
      <c r="F24" s="11">
        <v>0.027998691889422667</v>
      </c>
      <c r="I24" s="41" t="s">
        <v>2346</v>
      </c>
      <c r="L24" s="2" t="s">
        <v>3213</v>
      </c>
      <c r="M24" s="2" t="s">
        <v>2344</v>
      </c>
      <c r="Q24" s="22"/>
      <c r="S24" s="41" t="s">
        <v>2352</v>
      </c>
    </row>
    <row r="25">
      <c r="A25" s="7" t="s">
        <v>2370</v>
      </c>
      <c r="B25" s="10">
        <v>564.2839702654245</v>
      </c>
      <c r="C25" s="10">
        <v>19.33334494958095</v>
      </c>
      <c r="D25" s="10">
        <v>100.28841384714629</v>
      </c>
      <c r="E25" s="11">
        <v>0.004627854906370182</v>
      </c>
      <c r="F25" s="11">
        <v>0.031778665684510855</v>
      </c>
      <c r="I25" s="41" t="s">
        <v>2357</v>
      </c>
      <c r="L25" s="2" t="s">
        <v>3214</v>
      </c>
      <c r="M25" s="2" t="s">
        <v>3215</v>
      </c>
      <c r="Q25" s="22"/>
      <c r="S25" s="41" t="s">
        <v>2367</v>
      </c>
      <c r="V25" s="2" t="s">
        <v>3216</v>
      </c>
      <c r="W25" s="2" t="s">
        <v>2387</v>
      </c>
    </row>
    <row r="26">
      <c r="A26" s="7" t="s">
        <v>2362</v>
      </c>
      <c r="B26" s="10">
        <v>1169.204033625</v>
      </c>
      <c r="C26" s="10">
        <v>25.099738263731442</v>
      </c>
      <c r="D26" s="10">
        <v>106.37661481526575</v>
      </c>
      <c r="E26" s="11">
        <v>0.004079152158983399</v>
      </c>
      <c r="F26" s="11">
        <v>0.03731443994601889</v>
      </c>
      <c r="I26" s="41" t="s">
        <v>2345</v>
      </c>
      <c r="L26" s="2" t="s">
        <v>3217</v>
      </c>
      <c r="M26" s="2" t="s">
        <v>3218</v>
      </c>
      <c r="Q26" s="22"/>
      <c r="S26" s="41" t="s">
        <v>2376</v>
      </c>
    </row>
    <row r="27">
      <c r="A27" s="7" t="s">
        <v>2382</v>
      </c>
      <c r="B27" s="10">
        <v>658.8153896455357</v>
      </c>
      <c r="C27" s="10">
        <v>26.559077897375406</v>
      </c>
      <c r="D27" s="10">
        <v>108.40295118116534</v>
      </c>
      <c r="E27" s="11">
        <v>0.0034427665442212005</v>
      </c>
      <c r="F27" s="11">
        <v>0.03997450112274358</v>
      </c>
      <c r="H27" s="2" t="s">
        <v>3219</v>
      </c>
      <c r="I27" s="41" t="s">
        <v>2338</v>
      </c>
      <c r="Q27" s="42" t="s">
        <v>3220</v>
      </c>
      <c r="S27" s="41" t="s">
        <v>2339</v>
      </c>
    </row>
    <row r="28">
      <c r="A28" s="7" t="s">
        <v>2355</v>
      </c>
      <c r="B28" s="10">
        <v>252.30909206307692</v>
      </c>
      <c r="C28" s="10">
        <v>2.077243886269235</v>
      </c>
      <c r="D28" s="10">
        <v>5.6298162567709795</v>
      </c>
      <c r="E28" s="11">
        <v>0.0027201146871487195</v>
      </c>
      <c r="F28" s="11">
        <v>0.008123153583807906</v>
      </c>
      <c r="I28" s="41" t="s">
        <v>2340</v>
      </c>
      <c r="Q28" s="22"/>
      <c r="S28" s="41" t="s">
        <v>2359</v>
      </c>
    </row>
    <row r="29">
      <c r="A29" s="7" t="s">
        <v>2375</v>
      </c>
      <c r="B29" s="10">
        <v>981.703075871795</v>
      </c>
      <c r="C29" s="10">
        <v>49.6008008668555</v>
      </c>
      <c r="D29" s="10">
        <v>230.6366643621135</v>
      </c>
      <c r="E29" s="11">
        <v>0.005216679294936223</v>
      </c>
      <c r="F29" s="11">
        <v>0.037365382200431</v>
      </c>
      <c r="I29" s="41" t="s">
        <v>2346</v>
      </c>
      <c r="Q29" s="22"/>
      <c r="S29" s="41" t="s">
        <v>2367</v>
      </c>
    </row>
    <row r="30">
      <c r="A30" s="7" t="s">
        <v>2353</v>
      </c>
      <c r="B30" s="10">
        <v>2088.2794038333336</v>
      </c>
      <c r="C30" s="10">
        <v>13.550729296943379</v>
      </c>
      <c r="D30" s="10">
        <v>69.98421353908624</v>
      </c>
      <c r="E30" s="11">
        <v>0.004647387331234189</v>
      </c>
      <c r="F30" s="11">
        <v>0.01703260896809284</v>
      </c>
      <c r="I30" s="41" t="s">
        <v>2363</v>
      </c>
      <c r="Q30" s="22"/>
      <c r="S30" s="41" t="s">
        <v>2342</v>
      </c>
    </row>
    <row r="31">
      <c r="A31" s="7" t="s">
        <v>2374</v>
      </c>
      <c r="B31" s="10">
        <v>1220.2996935238095</v>
      </c>
      <c r="C31" s="10">
        <v>11.427727594241116</v>
      </c>
      <c r="D31" s="10">
        <v>32.38220621170491</v>
      </c>
      <c r="E31" s="11">
        <v>0.003083678805249933</v>
      </c>
      <c r="F31" s="11">
        <v>0.0068913876463770505</v>
      </c>
      <c r="I31" s="41" t="s">
        <v>2345</v>
      </c>
      <c r="Q31" s="22"/>
      <c r="S31" s="41" t="s">
        <v>2354</v>
      </c>
    </row>
    <row r="32">
      <c r="A32" s="7" t="s">
        <v>2356</v>
      </c>
      <c r="B32" s="10">
        <v>637.8997827777778</v>
      </c>
      <c r="C32" s="10">
        <v>27.080651155660377</v>
      </c>
      <c r="D32" s="10">
        <v>107.38250121577136</v>
      </c>
      <c r="E32" s="11">
        <v>0.003965285051623522</v>
      </c>
      <c r="F32" s="11">
        <v>0.04245283018867924</v>
      </c>
      <c r="H32" s="2" t="s">
        <v>3221</v>
      </c>
      <c r="I32" s="41" t="s">
        <v>2342</v>
      </c>
      <c r="Q32" s="42" t="s">
        <v>3222</v>
      </c>
      <c r="S32" s="41" t="s">
        <v>2356</v>
      </c>
    </row>
    <row r="33">
      <c r="A33" s="7" t="s">
        <v>2338</v>
      </c>
      <c r="B33" s="10">
        <v>535.2983195568543</v>
      </c>
      <c r="C33" s="10">
        <v>12.130528466742104</v>
      </c>
      <c r="D33" s="10">
        <v>54.49813393045783</v>
      </c>
      <c r="E33" s="11">
        <v>0.003952534832352704</v>
      </c>
      <c r="F33" s="11">
        <v>0.030646554477145916</v>
      </c>
      <c r="I33" s="41" t="s">
        <v>2347</v>
      </c>
      <c r="Q33" s="22"/>
      <c r="S33" s="41" t="s">
        <v>2360</v>
      </c>
    </row>
    <row r="34">
      <c r="A34" s="7" t="s">
        <v>2384</v>
      </c>
      <c r="B34" s="10">
        <v>383.8296338055555</v>
      </c>
      <c r="C34" s="10">
        <v>8.886714134155453</v>
      </c>
      <c r="D34" s="10">
        <v>31.735590579392</v>
      </c>
      <c r="E34" s="11">
        <v>0.0032895542875486464</v>
      </c>
      <c r="F34" s="11">
        <v>0.03425920849855941</v>
      </c>
      <c r="I34" s="41" t="s">
        <v>2354</v>
      </c>
      <c r="Q34" s="22"/>
      <c r="S34" s="41" t="s">
        <v>2352</v>
      </c>
    </row>
    <row r="35">
      <c r="A35" s="7" t="s">
        <v>2348</v>
      </c>
      <c r="B35" s="10">
        <v>408.08770248720765</v>
      </c>
      <c r="C35" s="10">
        <v>18.346202326536513</v>
      </c>
      <c r="D35" s="10">
        <v>68.17498564863213</v>
      </c>
      <c r="E35" s="11">
        <v>0.004670511682297084</v>
      </c>
      <c r="F35" s="11">
        <v>0.034119089688999606</v>
      </c>
      <c r="I35" s="41" t="s">
        <v>2375</v>
      </c>
      <c r="Q35" s="22"/>
      <c r="S35" s="41" t="s">
        <v>2380</v>
      </c>
    </row>
    <row r="36">
      <c r="A36" s="7" t="s">
        <v>2339</v>
      </c>
      <c r="B36" s="10">
        <v>391.1804428090659</v>
      </c>
      <c r="C36" s="10">
        <v>9.57052113637113</v>
      </c>
      <c r="D36" s="10">
        <v>27.9868374909561</v>
      </c>
      <c r="E36" s="11">
        <v>0.002977946469955939</v>
      </c>
      <c r="F36" s="11">
        <v>0.0202007884412957</v>
      </c>
      <c r="I36" s="41" t="s">
        <v>2358</v>
      </c>
      <c r="Q36" s="22"/>
      <c r="S36" s="41" t="s">
        <v>2365</v>
      </c>
    </row>
    <row r="37">
      <c r="A37" s="7" t="s">
        <v>2340</v>
      </c>
      <c r="B37" s="10">
        <v>603.443213390438</v>
      </c>
      <c r="C37" s="10">
        <v>5.038361956934447</v>
      </c>
      <c r="D37" s="10">
        <v>12.70291059590932</v>
      </c>
      <c r="E37" s="11">
        <v>0.002522023985259292</v>
      </c>
      <c r="F37" s="11">
        <v>0.016895408498232588</v>
      </c>
      <c r="H37" s="2" t="s">
        <v>3223</v>
      </c>
      <c r="I37" s="41" t="s">
        <v>2354</v>
      </c>
      <c r="Q37" s="42" t="s">
        <v>3224</v>
      </c>
      <c r="S37" s="41" t="s">
        <v>2338</v>
      </c>
    </row>
    <row r="38">
      <c r="A38" s="7" t="s">
        <v>2349</v>
      </c>
      <c r="B38" s="10">
        <v>344.3726662186992</v>
      </c>
      <c r="C38" s="10">
        <v>8.35972866892031</v>
      </c>
      <c r="D38" s="10">
        <v>41.88380526478508</v>
      </c>
      <c r="E38" s="11">
        <v>0.004700127142345721</v>
      </c>
      <c r="F38" s="11">
        <v>0.05124387111036434</v>
      </c>
      <c r="I38" s="41" t="s">
        <v>2369</v>
      </c>
      <c r="S38" s="41" t="s">
        <v>2365</v>
      </c>
    </row>
    <row r="39">
      <c r="A39" s="7" t="s">
        <v>2364</v>
      </c>
      <c r="B39" s="10">
        <v>1087.6390279741668</v>
      </c>
      <c r="C39" s="10">
        <v>21.809523939205867</v>
      </c>
      <c r="D39" s="10">
        <v>72.60909124134832</v>
      </c>
      <c r="E39" s="11">
        <v>0.00344490549544662</v>
      </c>
      <c r="F39" s="11">
        <v>0.037305548383985324</v>
      </c>
      <c r="I39" s="41" t="s">
        <v>2344</v>
      </c>
      <c r="S39" s="41" t="s">
        <v>2363</v>
      </c>
    </row>
    <row r="40">
      <c r="A40" s="7" t="s">
        <v>2357</v>
      </c>
      <c r="B40" s="10">
        <v>668.3589839272797</v>
      </c>
      <c r="C40" s="10">
        <v>11.373475805763135</v>
      </c>
      <c r="D40" s="10">
        <v>30.773745387662824</v>
      </c>
      <c r="E40" s="11">
        <v>0.002661416540887996</v>
      </c>
      <c r="F40" s="11">
        <v>0.032769223688313566</v>
      </c>
      <c r="I40" s="41" t="s">
        <v>2347</v>
      </c>
      <c r="S40" s="41" t="s">
        <v>2341</v>
      </c>
    </row>
    <row r="41">
      <c r="A41" s="7" t="s">
        <v>2347</v>
      </c>
      <c r="B41" s="10">
        <v>812.2216300625</v>
      </c>
      <c r="C41" s="10">
        <v>87.66194426723357</v>
      </c>
      <c r="D41" s="10">
        <v>368.99866943925076</v>
      </c>
      <c r="E41" s="11">
        <v>0.00563763581646448</v>
      </c>
      <c r="F41" s="11">
        <v>0.09909297052154195</v>
      </c>
      <c r="I41" s="41" t="s">
        <v>2360</v>
      </c>
      <c r="S41" s="41" t="s">
        <v>2340</v>
      </c>
    </row>
    <row r="42">
      <c r="A42" s="7" t="s">
        <v>2358</v>
      </c>
      <c r="B42" s="10">
        <v>595.0172611746033</v>
      </c>
      <c r="C42" s="10">
        <v>26.38700425654012</v>
      </c>
      <c r="D42" s="10">
        <v>117.66566587243577</v>
      </c>
      <c r="E42" s="11">
        <v>0.00470652667416327</v>
      </c>
      <c r="F42" s="11">
        <v>0.041802573453058926</v>
      </c>
    </row>
    <row r="43">
      <c r="A43" s="7" t="s">
        <v>2343</v>
      </c>
      <c r="B43" s="10">
        <v>90.738034</v>
      </c>
      <c r="C43" s="10">
        <v>2.592515257142857</v>
      </c>
      <c r="D43" s="10">
        <v>6.665053180549434</v>
      </c>
      <c r="E43" s="11">
        <v>0.0025708829146466874</v>
      </c>
      <c r="F43" s="11">
        <v>0.02857142857142857</v>
      </c>
    </row>
    <row r="44">
      <c r="A44" s="7" t="s">
        <v>2342</v>
      </c>
      <c r="B44" s="10">
        <v>1060.595238457251</v>
      </c>
      <c r="C44" s="10">
        <v>33.65295473390705</v>
      </c>
      <c r="D44" s="10">
        <v>183.94518789307304</v>
      </c>
      <c r="E44" s="11">
        <v>0.0053084378455379</v>
      </c>
      <c r="F44" s="11">
        <v>0.04701617296610108</v>
      </c>
    </row>
    <row r="45">
      <c r="A45" s="7" t="s">
        <v>2350</v>
      </c>
      <c r="B45" s="10">
        <v>1518.4884796041665</v>
      </c>
      <c r="C45" s="10">
        <v>32.56205107403622</v>
      </c>
      <c r="D45" s="10">
        <v>188.36914898605872</v>
      </c>
      <c r="E45" s="11">
        <v>0.0048274251748817165</v>
      </c>
      <c r="F45" s="11">
        <v>0.025912727821695215</v>
      </c>
    </row>
    <row r="46">
      <c r="A46" s="7" t="s">
        <v>2352</v>
      </c>
      <c r="B46" s="10">
        <v>398.3187964974311</v>
      </c>
      <c r="C46" s="10">
        <v>3.5375034732902053</v>
      </c>
      <c r="D46" s="10">
        <v>10.679763940917608</v>
      </c>
      <c r="E46" s="11">
        <v>0.003179968726341578</v>
      </c>
      <c r="F46" s="11">
        <v>0.009621984015454122</v>
      </c>
    </row>
    <row r="47">
      <c r="A47" s="7" t="s">
        <v>2341</v>
      </c>
      <c r="B47" s="10">
        <v>438.98761178792734</v>
      </c>
      <c r="C47" s="10">
        <v>8.742921816838019</v>
      </c>
      <c r="D47" s="10">
        <v>34.79894262332535</v>
      </c>
      <c r="E47" s="11">
        <v>0.003531160164084857</v>
      </c>
      <c r="F47" s="11">
        <v>0.020637590854026087</v>
      </c>
    </row>
    <row r="48">
      <c r="A48" s="7" t="s">
        <v>2346</v>
      </c>
      <c r="B48" s="10">
        <v>581.9329230948003</v>
      </c>
      <c r="C48" s="10">
        <v>6.968504737708119</v>
      </c>
      <c r="D48" s="10">
        <v>26.5747875720684</v>
      </c>
      <c r="E48" s="11">
        <v>0.003024068161564096</v>
      </c>
      <c r="F48" s="11">
        <v>0.017735257122961263</v>
      </c>
    </row>
    <row r="49">
      <c r="A49" s="7" t="s">
        <v>2372</v>
      </c>
      <c r="B49" s="10">
        <v>283.9146885525031</v>
      </c>
      <c r="C49" s="10">
        <v>25.824921070619407</v>
      </c>
      <c r="D49" s="10">
        <v>86.29539504615775</v>
      </c>
      <c r="E49" s="11">
        <v>0.003380709706662438</v>
      </c>
      <c r="F49" s="11">
        <v>0.06779247743798444</v>
      </c>
      <c r="J49" s="30" t="s">
        <v>3225</v>
      </c>
      <c r="K49" s="30" t="s">
        <v>3226</v>
      </c>
      <c r="L49" s="30" t="s">
        <v>3227</v>
      </c>
      <c r="M49" s="30" t="s">
        <v>3228</v>
      </c>
      <c r="N49" s="30" t="s">
        <v>3229</v>
      </c>
      <c r="O49" s="30" t="s">
        <v>3230</v>
      </c>
    </row>
    <row r="50">
      <c r="A50" s="7" t="s">
        <v>2387</v>
      </c>
      <c r="B50" s="10">
        <v>2432.293364166667</v>
      </c>
      <c r="C50" s="10">
        <v>58.16206730185567</v>
      </c>
      <c r="D50" s="10">
        <v>316.3384844114188</v>
      </c>
      <c r="E50" s="11">
        <v>0.005614602140208028</v>
      </c>
      <c r="F50" s="11">
        <v>0.0254639175257732</v>
      </c>
      <c r="J50" s="43" t="s">
        <v>3231</v>
      </c>
      <c r="K50" s="10">
        <v>637.5303258664318</v>
      </c>
      <c r="L50" s="10">
        <v>9389.075665926151</v>
      </c>
      <c r="M50" s="10">
        <v>169.1582048857847</v>
      </c>
      <c r="N50" s="11">
        <v>0.00346243406560539</v>
      </c>
      <c r="O50" s="11">
        <v>0.03359174892855573</v>
      </c>
    </row>
    <row r="51">
      <c r="A51" s="7" t="s">
        <v>2371</v>
      </c>
      <c r="B51" s="10">
        <v>637.046016713025</v>
      </c>
      <c r="C51" s="10">
        <v>22.571923296449306</v>
      </c>
      <c r="D51" s="10">
        <v>123.81979193602679</v>
      </c>
      <c r="E51" s="11">
        <v>0.004467572502775975</v>
      </c>
      <c r="F51" s="11">
        <v>0.047297500827674345</v>
      </c>
      <c r="J51" s="43" t="s">
        <v>41</v>
      </c>
      <c r="K51" s="10">
        <v>648.6704152178843</v>
      </c>
      <c r="L51" s="10">
        <v>7462.760565643902</v>
      </c>
      <c r="M51" s="10">
        <v>155.0526136558515</v>
      </c>
      <c r="N51" s="11">
        <v>0.003564492219920405</v>
      </c>
      <c r="O51" s="11">
        <v>0.0330288264475766</v>
      </c>
    </row>
    <row r="52">
      <c r="A52" s="7" t="s">
        <v>2383</v>
      </c>
      <c r="B52" s="10">
        <v>437.66742205320077</v>
      </c>
      <c r="C52" s="10">
        <v>21.527499853138103</v>
      </c>
      <c r="D52" s="10">
        <v>103.21461009920932</v>
      </c>
      <c r="E52" s="11">
        <v>0.004386530878147651</v>
      </c>
      <c r="F52" s="11">
        <v>0.04654934449181995</v>
      </c>
      <c r="J52" s="43" t="s">
        <v>28</v>
      </c>
      <c r="K52" s="10">
        <v>644.688249320658</v>
      </c>
      <c r="L52" s="10">
        <v>8407.512382134837</v>
      </c>
      <c r="M52" s="10">
        <v>145.62731853142057</v>
      </c>
      <c r="N52" s="11">
        <v>0.003520846123528832</v>
      </c>
      <c r="O52" s="11">
        <v>0.03243644589158177</v>
      </c>
    </row>
    <row r="53">
      <c r="A53" s="7" t="s">
        <v>2368</v>
      </c>
      <c r="B53" s="10">
        <v>1881.549564666667</v>
      </c>
      <c r="C53" s="10">
        <v>33.06530258060127</v>
      </c>
      <c r="D53" s="10">
        <v>174.2613144574431</v>
      </c>
      <c r="E53" s="11">
        <v>0.004564461681816797</v>
      </c>
      <c r="F53" s="11">
        <v>0.02267739904473046</v>
      </c>
      <c r="J53" s="44" t="s">
        <v>3232</v>
      </c>
      <c r="K53" s="10">
        <v>823.7265551146307</v>
      </c>
      <c r="L53" s="10">
        <v>12686.324476546935</v>
      </c>
      <c r="M53" s="10">
        <v>172.08507563885996</v>
      </c>
      <c r="N53" s="11">
        <v>0.0037504541084712986</v>
      </c>
      <c r="O53" s="11">
        <v>0.033126667670358906</v>
      </c>
    </row>
    <row r="54">
      <c r="A54" s="7" t="s">
        <v>2381</v>
      </c>
      <c r="B54" s="10">
        <v>1044.0687471666668</v>
      </c>
      <c r="C54" s="10">
        <v>12.919124353523863</v>
      </c>
      <c r="D54" s="10">
        <v>69.3242244124559</v>
      </c>
      <c r="E54" s="11">
        <v>0.004733313712165342</v>
      </c>
      <c r="F54" s="11">
        <v>0.012957824639289678</v>
      </c>
    </row>
    <row r="55">
      <c r="A55" s="7" t="s">
        <v>2366</v>
      </c>
      <c r="B55" s="10">
        <v>948.2273497081139</v>
      </c>
      <c r="C55" s="10">
        <v>43.691872984460446</v>
      </c>
      <c r="D55" s="10">
        <v>258.0071962813872</v>
      </c>
      <c r="E55" s="11">
        <v>0.004709118747603665</v>
      </c>
      <c r="F55" s="11">
        <v>0.034852866837235666</v>
      </c>
    </row>
    <row r="56">
      <c r="A56" s="7" t="s">
        <v>2373</v>
      </c>
      <c r="B56" s="10">
        <v>1008.945348625</v>
      </c>
      <c r="C56" s="10">
        <v>13.63705470252943</v>
      </c>
      <c r="D56" s="10">
        <v>42.13548530726132</v>
      </c>
      <c r="E56" s="11">
        <v>0.003070130947015858</v>
      </c>
      <c r="F56" s="11">
        <v>0.020992152466367712</v>
      </c>
    </row>
    <row r="57">
      <c r="A57" s="7" t="s">
        <v>2360</v>
      </c>
      <c r="B57" s="10">
        <v>673.2798491578991</v>
      </c>
      <c r="C57" s="10">
        <v>16.614052449136622</v>
      </c>
      <c r="D57" s="10">
        <v>44.85633168362309</v>
      </c>
      <c r="E57" s="11">
        <v>0.0026353357242123684</v>
      </c>
      <c r="F57" s="11">
        <v>0.021332256759103847</v>
      </c>
    </row>
    <row r="58">
      <c r="A58" s="7" t="s">
        <v>2369</v>
      </c>
      <c r="B58" s="10">
        <v>1187.1619760149545</v>
      </c>
      <c r="C58" s="10">
        <v>23.722017338664113</v>
      </c>
      <c r="D58" s="10">
        <v>97.01991513087081</v>
      </c>
      <c r="E58" s="11">
        <v>0.003568446578939672</v>
      </c>
      <c r="F58" s="11">
        <v>0.02696488356613626</v>
      </c>
    </row>
    <row r="59">
      <c r="A59" s="7" t="s">
        <v>2351</v>
      </c>
      <c r="B59" s="10">
        <v>1219.136254813153</v>
      </c>
      <c r="C59" s="10">
        <v>29.827864930771874</v>
      </c>
      <c r="D59" s="10">
        <v>146.7250809185748</v>
      </c>
      <c r="E59" s="11">
        <v>0.003324753433715179</v>
      </c>
      <c r="F59" s="11">
        <v>0.033052207754197184</v>
      </c>
    </row>
    <row r="60">
      <c r="A60" s="7" t="s">
        <v>2361</v>
      </c>
      <c r="B60" s="10">
        <v>490.32108136417224</v>
      </c>
      <c r="C60" s="10">
        <v>22.839801544593087</v>
      </c>
      <c r="D60" s="10">
        <v>82.37284067666216</v>
      </c>
      <c r="E60" s="11">
        <v>0.0033362823674166664</v>
      </c>
      <c r="F60" s="11">
        <v>0.04766371957030325</v>
      </c>
    </row>
    <row r="61">
      <c r="A61" s="7" t="s">
        <v>2376</v>
      </c>
      <c r="B61" s="10">
        <v>1058.5793826</v>
      </c>
      <c r="C61" s="10">
        <v>48.11724466363636</v>
      </c>
      <c r="D61" s="10">
        <v>195.8011583678603</v>
      </c>
      <c r="E61" s="11">
        <v>0.004069251257768571</v>
      </c>
      <c r="F61" s="11">
        <v>0.045454545454545456</v>
      </c>
    </row>
    <row r="62">
      <c r="A62" s="7" t="s">
        <v>2377</v>
      </c>
      <c r="B62" s="10">
        <v>708.0207700396825</v>
      </c>
      <c r="C62" s="10">
        <v>15.060848794542196</v>
      </c>
      <c r="D62" s="10">
        <v>86.77343686305196</v>
      </c>
      <c r="E62" s="11">
        <v>0.0055660094080630515</v>
      </c>
      <c r="F62" s="11">
        <v>0.030822064314225437</v>
      </c>
    </row>
    <row r="63">
      <c r="A63" s="7" t="s">
        <v>2378</v>
      </c>
      <c r="B63" s="10">
        <v>502.1537026666667</v>
      </c>
      <c r="C63" s="10">
        <v>5.380218242857143</v>
      </c>
      <c r="D63" s="10">
        <v>20.043122204334693</v>
      </c>
      <c r="E63" s="11">
        <v>0.0037253362781229627</v>
      </c>
      <c r="F63" s="11">
        <v>0.010714285714285714</v>
      </c>
    </row>
    <row r="64">
      <c r="A64" s="7" t="s">
        <v>2367</v>
      </c>
      <c r="B64" s="10">
        <v>449.21071965222217</v>
      </c>
      <c r="C64" s="10">
        <v>15.237789047479007</v>
      </c>
      <c r="D64" s="10">
        <v>44.08972918805763</v>
      </c>
      <c r="E64" s="11">
        <v>0.00292169740384103</v>
      </c>
      <c r="F64" s="11">
        <v>0.035565006296330214</v>
      </c>
    </row>
    <row r="65">
      <c r="A65" s="7" t="s">
        <v>2396</v>
      </c>
      <c r="B65" s="10">
        <v>802.5366682013649</v>
      </c>
      <c r="C65" s="10">
        <v>21.055407461030736</v>
      </c>
      <c r="D65" s="10">
        <v>92.32528069449297</v>
      </c>
      <c r="E65" s="11">
        <v>0.0038792059346954796</v>
      </c>
      <c r="F65" s="11">
        <v>0.033293503040738914</v>
      </c>
    </row>
    <row r="68">
      <c r="H68" s="2" t="s">
        <v>3233</v>
      </c>
      <c r="I68" s="7" t="s">
        <v>66</v>
      </c>
    </row>
    <row r="69">
      <c r="H69" s="2" t="s">
        <v>3234</v>
      </c>
      <c r="I69" s="7" t="s">
        <v>41</v>
      </c>
    </row>
    <row r="70">
      <c r="H70" s="2" t="s">
        <v>3235</v>
      </c>
      <c r="I70" s="7" t="s">
        <v>28</v>
      </c>
    </row>
    <row r="71">
      <c r="H71" s="2" t="s">
        <v>3236</v>
      </c>
      <c r="I71" s="7" t="s">
        <v>36</v>
      </c>
    </row>
    <row r="72"/>
    <row r="73"/>
  </sheetData>
  <conditionalFormatting sqref="B2:B4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B9:B11">
    <cfRule type="colorScale" priority="2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B16:B65">
    <cfRule type="colorScale" priority="3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K50:K53 B69:B72">
    <cfRule type="colorScale" priority="4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C2:C4">
    <cfRule type="colorScale" priority="5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C9:C11">
    <cfRule type="colorScale" priority="6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C16:C65">
    <cfRule type="colorScale" priority="7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D2:D4">
    <cfRule type="colorScale" priority="8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D9:D11">
    <cfRule type="colorScale" priority="9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D16:D65">
    <cfRule type="colorScale" priority="10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M50:M53 D69:D72">
    <cfRule type="colorScale" priority="1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L50:L53 C69:C72">
    <cfRule type="colorScale" priority="12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E2:E4">
    <cfRule type="colorScale" priority="13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E9:E11">
    <cfRule type="colorScale" priority="14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E16:E65">
    <cfRule type="colorScale" priority="15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N50:N53 E69:E72">
    <cfRule type="colorScale" priority="16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F2:F4">
    <cfRule type="colorScale" priority="17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F9:F11">
    <cfRule type="colorScale" priority="18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F16:F65">
    <cfRule type="colorScale" priority="19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O50:O53 F69:F72">
    <cfRule type="colorScale" priority="20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J50">
    <cfRule type="colorScale" priority="21">
      <colorScale>
        <cfvo type="min"/>
        <cfvo type="max"/>
        <color rgb="FFFFFFFF"/>
        <color rgb="FF57BB8A"/>
      </colorScale>
    </cfRule>
  </conditionalFormatting>
  <drawing r:id="rId3"/>
  <tableParts count="2">
    <tablePart r:id="rId6"/>
    <tablePart r:id="rId7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2" max="2" width="13.11"/>
    <col customWidth="1" min="3" max="3" width="75.22"/>
    <col customWidth="1" min="5" max="5" width="18.11"/>
    <col customWidth="1" min="6" max="6" width="22.33"/>
    <col customWidth="1" min="7" max="7" width="23.33"/>
    <col customWidth="1" min="8" max="8" width="23.78"/>
    <col customWidth="1" min="9" max="9" width="11.89"/>
    <col customWidth="1" min="10" max="10" width="11.78"/>
    <col customWidth="1" min="11" max="11" width="7.89"/>
    <col customWidth="1" min="12" max="12" width="15.33"/>
    <col customWidth="1" min="13" max="13" width="17.33"/>
    <col customWidth="1" min="14" max="14" width="16.11"/>
    <col customWidth="1" min="15" max="15" width="13.78"/>
    <col customWidth="1" min="26" max="26" width="12.56"/>
    <col customWidth="1" min="27" max="27" width="25.67"/>
    <col customWidth="1" min="28" max="28" width="31.11"/>
    <col customWidth="1" min="29" max="30" width="28.67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4" t="s">
        <v>19</v>
      </c>
      <c r="U1" s="5" t="s">
        <v>20</v>
      </c>
      <c r="V1" s="2" t="s">
        <v>21</v>
      </c>
      <c r="W1" s="4" t="s">
        <v>22</v>
      </c>
      <c r="X1" s="5" t="s">
        <v>23</v>
      </c>
      <c r="Y1" s="2" t="s">
        <v>3237</v>
      </c>
      <c r="Z1" s="2" t="s">
        <v>24</v>
      </c>
      <c r="AA1" s="1" t="s">
        <v>3238</v>
      </c>
      <c r="AB1" s="1" t="s">
        <v>3239</v>
      </c>
      <c r="AC1" s="45" t="s">
        <v>3240</v>
      </c>
      <c r="AD1" s="45" t="s">
        <v>3241</v>
      </c>
    </row>
    <row r="2">
      <c r="A2" s="7" t="str">
        <f t="shared" ref="A2:A728" si="1">TRIM(RIGHT(E2, LEN(E2) - FIND("|", E2)))</f>
        <v>ABWXM0805N</v>
      </c>
      <c r="B2" s="2" t="s">
        <v>1990</v>
      </c>
      <c r="C2" s="2" t="s">
        <v>3242</v>
      </c>
      <c r="D2" s="7" t="str">
        <f t="shared" ref="D2:D728" si="2">LEFT(E2, FIND("|", E2) - 1)
</f>
        <v>300x50 </v>
      </c>
      <c r="E2" s="2" t="s">
        <v>1992</v>
      </c>
      <c r="F2" s="2" t="s">
        <v>28</v>
      </c>
      <c r="G2" s="8" t="s">
        <v>1555</v>
      </c>
      <c r="H2" s="2" t="s">
        <v>62</v>
      </c>
      <c r="I2" s="2" t="s">
        <v>31</v>
      </c>
      <c r="J2" s="2">
        <v>114723.0</v>
      </c>
      <c r="K2" s="2">
        <v>350.0</v>
      </c>
      <c r="L2" s="2">
        <v>14623.0</v>
      </c>
      <c r="M2" s="2">
        <v>92063.0</v>
      </c>
      <c r="N2" s="2">
        <v>6.0</v>
      </c>
      <c r="O2" s="3">
        <v>4742.008637</v>
      </c>
      <c r="P2" s="14" t="str">
        <f>VLOOKUP(A2,'New Data'!$A:$E,2,FALSE)</f>
        <v>Female</v>
      </c>
      <c r="Q2" s="7">
        <f>VLOOKUP(A2,'New Data'!A:E,3,FALSE)</f>
        <v>62</v>
      </c>
      <c r="R2" s="7" t="str">
        <f>VLOOKUP(A2,'New Data'!A:E,4,FALSE)</f>
        <v>Arkansas</v>
      </c>
      <c r="S2" s="9">
        <f>VLOOKUP(A2,'New Data'!A:E,5,FALSE)</f>
        <v>45553</v>
      </c>
      <c r="T2" s="10">
        <f t="shared" ref="T2:T728" si="3">O2/N2</f>
        <v>790.3347728</v>
      </c>
      <c r="U2" s="11">
        <f t="shared" ref="U2:U728" si="4">(K2/J2)</f>
        <v>0.003050826774</v>
      </c>
      <c r="V2" s="12">
        <f t="shared" ref="V2:V728" si="5">IF(K2 = 0, 0, O2/K2)</f>
        <v>13.54859611</v>
      </c>
      <c r="W2" s="10">
        <f t="shared" ref="W2:W728" si="6">(O2/J2)*1000</f>
        <v>41.33441975</v>
      </c>
      <c r="X2" s="11">
        <f t="shared" ref="X2:X728" si="7">(N2/J2)*100</f>
        <v>0.005229988756</v>
      </c>
      <c r="Y2" s="7">
        <f t="shared" ref="Y2:Y728" si="8">IF(K2=0, 1, 0)</f>
        <v>0</v>
      </c>
      <c r="Z2" s="11">
        <f t="shared" ref="Z2:Z728" si="9">(L2/J2)</f>
        <v>0.1274635426</v>
      </c>
      <c r="AA2" s="10">
        <f t="shared" ref="AA2:AA728" si="10">(V2 * 0.8) + (W2 * 0.2) + (T2 * 0.2)</f>
        <v>177.1727154</v>
      </c>
      <c r="AB2" s="10">
        <f t="shared" ref="AB2:AB728" si="11">(V2 * 0.2) + (W2 * 0.8) + (T2 * 0.2)</f>
        <v>193.8442096</v>
      </c>
      <c r="AC2" s="10">
        <f t="shared" ref="AC2:AC728" si="12">(V2 * 0.2) + (W2 * 0.2) + (T2 * 0.8)</f>
        <v>643.2444214</v>
      </c>
      <c r="AD2" s="10">
        <f t="shared" ref="AD2:AD728" si="13">(W2 * 0.5) + (U2 * 0.5) + (T2 * 0.5)</f>
        <v>415.8361217</v>
      </c>
    </row>
    <row r="3">
      <c r="A3" s="7" t="str">
        <f t="shared" si="1"/>
        <v>ABWXM0805N</v>
      </c>
      <c r="B3" s="2" t="s">
        <v>1940</v>
      </c>
      <c r="C3" s="2" t="s">
        <v>3243</v>
      </c>
      <c r="D3" s="7" t="str">
        <f t="shared" si="2"/>
        <v>300x250 </v>
      </c>
      <c r="E3" s="2" t="s">
        <v>1743</v>
      </c>
      <c r="F3" s="2" t="s">
        <v>66</v>
      </c>
      <c r="G3" s="8" t="s">
        <v>188</v>
      </c>
      <c r="H3" s="2" t="s">
        <v>239</v>
      </c>
      <c r="I3" s="2" t="s">
        <v>53</v>
      </c>
      <c r="J3" s="2">
        <v>49415.0</v>
      </c>
      <c r="K3" s="2">
        <v>144.0</v>
      </c>
      <c r="L3" s="2">
        <v>24692.0</v>
      </c>
      <c r="M3" s="2">
        <v>45565.0</v>
      </c>
      <c r="N3" s="2">
        <v>3.0</v>
      </c>
      <c r="O3" s="3">
        <v>1471.175728</v>
      </c>
      <c r="P3" s="14" t="str">
        <f>VLOOKUP(A3,'New Data'!$A:$E,2,FALSE)</f>
        <v>Female</v>
      </c>
      <c r="Q3" s="7">
        <f>VLOOKUP(A3,'New Data'!A:E,3,FALSE)</f>
        <v>62</v>
      </c>
      <c r="R3" s="7" t="str">
        <f>VLOOKUP(A3,'New Data'!A:E,4,FALSE)</f>
        <v>Arkansas</v>
      </c>
      <c r="S3" s="9">
        <f>VLOOKUP(A3,'New Data'!A:E,5,FALSE)</f>
        <v>45553</v>
      </c>
      <c r="T3" s="10">
        <f t="shared" si="3"/>
        <v>490.3919093</v>
      </c>
      <c r="U3" s="11">
        <f t="shared" si="4"/>
        <v>0.00291409491</v>
      </c>
      <c r="V3" s="12">
        <f t="shared" si="5"/>
        <v>10.21649811</v>
      </c>
      <c r="W3" s="10">
        <f t="shared" si="6"/>
        <v>29.77184515</v>
      </c>
      <c r="X3" s="11">
        <f t="shared" si="7"/>
        <v>0.006071031063</v>
      </c>
      <c r="Y3" s="7">
        <f t="shared" si="8"/>
        <v>0</v>
      </c>
      <c r="Z3" s="11">
        <f t="shared" si="9"/>
        <v>0.4996863301</v>
      </c>
      <c r="AA3" s="10">
        <f t="shared" si="10"/>
        <v>112.2059494</v>
      </c>
      <c r="AB3" s="10">
        <f t="shared" si="11"/>
        <v>123.9391576</v>
      </c>
      <c r="AC3" s="10">
        <f t="shared" si="12"/>
        <v>400.3111961</v>
      </c>
      <c r="AD3" s="10">
        <f t="shared" si="13"/>
        <v>260.0833343</v>
      </c>
    </row>
    <row r="4">
      <c r="A4" s="7" t="str">
        <f t="shared" si="1"/>
        <v>ABWXM0805N</v>
      </c>
      <c r="B4" s="2" t="s">
        <v>1741</v>
      </c>
      <c r="C4" s="2" t="s">
        <v>3244</v>
      </c>
      <c r="D4" s="7" t="str">
        <f t="shared" si="2"/>
        <v>300x250 </v>
      </c>
      <c r="E4" s="2" t="s">
        <v>1743</v>
      </c>
      <c r="F4" s="2" t="s">
        <v>28</v>
      </c>
      <c r="G4" s="8" t="s">
        <v>1511</v>
      </c>
      <c r="H4" s="2" t="s">
        <v>48</v>
      </c>
      <c r="I4" s="2" t="s">
        <v>53</v>
      </c>
      <c r="J4" s="2">
        <v>65243.0</v>
      </c>
      <c r="K4" s="2">
        <v>120.0</v>
      </c>
      <c r="L4" s="2">
        <v>39543.0</v>
      </c>
      <c r="M4" s="2">
        <v>54290.0</v>
      </c>
      <c r="N4" s="2">
        <v>4.0</v>
      </c>
      <c r="O4" s="3">
        <v>3754.685247</v>
      </c>
      <c r="P4" s="14" t="str">
        <f>VLOOKUP(A4,'New Data'!A:E,2,FALSE)</f>
        <v>Female</v>
      </c>
      <c r="Q4" s="7">
        <f>VLOOKUP(A4,'New Data'!A:E,3,FALSE)</f>
        <v>62</v>
      </c>
      <c r="R4" s="7" t="str">
        <f>VLOOKUP(A4,'New Data'!A:E,4,FALSE)</f>
        <v>Arkansas</v>
      </c>
      <c r="S4" s="9">
        <f>VLOOKUP(A4,'New Data'!A:E,5,FALSE)</f>
        <v>45553</v>
      </c>
      <c r="T4" s="10">
        <f t="shared" si="3"/>
        <v>938.6713118</v>
      </c>
      <c r="U4" s="11">
        <f t="shared" si="4"/>
        <v>0.001839277777</v>
      </c>
      <c r="V4" s="12">
        <f t="shared" si="5"/>
        <v>31.28904373</v>
      </c>
      <c r="W4" s="10">
        <f t="shared" si="6"/>
        <v>57.54924278</v>
      </c>
      <c r="X4" s="11">
        <f t="shared" si="7"/>
        <v>0.006130925923</v>
      </c>
      <c r="Y4" s="7">
        <f t="shared" si="8"/>
        <v>0</v>
      </c>
      <c r="Z4" s="11">
        <f t="shared" si="9"/>
        <v>0.6060880094</v>
      </c>
      <c r="AA4" s="10">
        <f t="shared" si="10"/>
        <v>224.2753459</v>
      </c>
      <c r="AB4" s="10">
        <f t="shared" si="11"/>
        <v>240.0314653</v>
      </c>
      <c r="AC4" s="10">
        <f t="shared" si="12"/>
        <v>768.7047067</v>
      </c>
      <c r="AD4" s="10">
        <f t="shared" si="13"/>
        <v>498.1111969</v>
      </c>
    </row>
    <row r="5">
      <c r="A5" s="7" t="str">
        <f t="shared" si="1"/>
        <v>ACISR2177V</v>
      </c>
      <c r="B5" s="2" t="s">
        <v>307</v>
      </c>
      <c r="C5" s="2" t="s">
        <v>3245</v>
      </c>
      <c r="D5" s="7" t="str">
        <f t="shared" si="2"/>
        <v>320x50 </v>
      </c>
      <c r="E5" s="2" t="s">
        <v>309</v>
      </c>
      <c r="F5" s="2" t="s">
        <v>66</v>
      </c>
      <c r="G5" s="8" t="s">
        <v>310</v>
      </c>
      <c r="H5" s="2" t="s">
        <v>220</v>
      </c>
      <c r="I5" s="2" t="s">
        <v>31</v>
      </c>
      <c r="J5" s="2">
        <v>10386.0</v>
      </c>
      <c r="K5" s="2">
        <v>65.0</v>
      </c>
      <c r="L5" s="2">
        <v>5876.0</v>
      </c>
      <c r="M5" s="2">
        <v>10048.0</v>
      </c>
      <c r="N5" s="2">
        <v>15.0</v>
      </c>
      <c r="O5" s="3">
        <v>4439.838064</v>
      </c>
      <c r="P5" s="7" t="str">
        <f>VLOOKUP(A5,'New Data'!A:E,2,FALSE)</f>
        <v>Male</v>
      </c>
      <c r="Q5" s="7">
        <f>VLOOKUP(A5,'New Data'!A:E,3,FALSE)</f>
        <v>35</v>
      </c>
      <c r="R5" s="7" t="str">
        <f>VLOOKUP(A5,'New Data'!A:E,4,FALSE)</f>
        <v>Maine</v>
      </c>
      <c r="S5" s="9">
        <f>VLOOKUP(A5,'New Data'!A:E,5,FALSE)</f>
        <v>45290</v>
      </c>
      <c r="T5" s="10">
        <f t="shared" si="3"/>
        <v>295.9892043</v>
      </c>
      <c r="U5" s="11">
        <f t="shared" si="4"/>
        <v>0.006258424803</v>
      </c>
      <c r="V5" s="12">
        <f t="shared" si="5"/>
        <v>68.30520098</v>
      </c>
      <c r="W5" s="10">
        <f t="shared" si="6"/>
        <v>427.482964</v>
      </c>
      <c r="X5" s="11">
        <f t="shared" si="7"/>
        <v>0.1444251878</v>
      </c>
      <c r="Y5" s="7">
        <f t="shared" si="8"/>
        <v>0</v>
      </c>
      <c r="Z5" s="11">
        <f t="shared" si="9"/>
        <v>0.5657616022</v>
      </c>
      <c r="AA5" s="10">
        <f t="shared" si="10"/>
        <v>199.3385944</v>
      </c>
      <c r="AB5" s="10">
        <f t="shared" si="11"/>
        <v>414.8452522</v>
      </c>
      <c r="AC5" s="10">
        <f t="shared" si="12"/>
        <v>335.9489964</v>
      </c>
      <c r="AD5" s="10">
        <f t="shared" si="13"/>
        <v>361.7392133</v>
      </c>
    </row>
    <row r="6">
      <c r="A6" s="7" t="str">
        <f t="shared" si="1"/>
        <v>ADOWV1114V</v>
      </c>
      <c r="B6" s="2" t="s">
        <v>1839</v>
      </c>
      <c r="C6" s="2" t="s">
        <v>3246</v>
      </c>
      <c r="D6" s="7" t="str">
        <f t="shared" si="2"/>
        <v>300x250 </v>
      </c>
      <c r="E6" s="2" t="s">
        <v>986</v>
      </c>
      <c r="F6" s="2" t="s">
        <v>41</v>
      </c>
      <c r="G6" s="8" t="s">
        <v>344</v>
      </c>
      <c r="H6" s="2" t="s">
        <v>30</v>
      </c>
      <c r="I6" s="2" t="s">
        <v>31</v>
      </c>
      <c r="J6" s="2">
        <v>13202.0</v>
      </c>
      <c r="K6" s="2">
        <v>101.0</v>
      </c>
      <c r="L6" s="2">
        <v>10871.0</v>
      </c>
      <c r="M6" s="2">
        <v>12885.0</v>
      </c>
      <c r="N6" s="2">
        <v>3.0</v>
      </c>
      <c r="O6" s="3">
        <v>1699.060809</v>
      </c>
      <c r="P6" s="7" t="str">
        <f>VLOOKUP(A6,'New Data'!A:E,2,FALSE)</f>
        <v>Male</v>
      </c>
      <c r="Q6" s="7">
        <f>VLOOKUP(A6,'New Data'!A:E,3,FALSE)</f>
        <v>20</v>
      </c>
      <c r="R6" s="7" t="str">
        <f>VLOOKUP(A6,'New Data'!A:E,4,FALSE)</f>
        <v>New Jersey</v>
      </c>
      <c r="S6" s="9">
        <f>VLOOKUP(A6,'New Data'!A:E,5,FALSE)</f>
        <v>45179</v>
      </c>
      <c r="T6" s="10">
        <f t="shared" si="3"/>
        <v>566.353603</v>
      </c>
      <c r="U6" s="11">
        <f t="shared" si="4"/>
        <v>0.007650356007</v>
      </c>
      <c r="V6" s="12">
        <f t="shared" si="5"/>
        <v>16.82238425</v>
      </c>
      <c r="W6" s="10">
        <f t="shared" si="6"/>
        <v>128.6972284</v>
      </c>
      <c r="X6" s="11">
        <f t="shared" si="7"/>
        <v>0.02272382972</v>
      </c>
      <c r="Y6" s="7">
        <f t="shared" si="8"/>
        <v>0</v>
      </c>
      <c r="Z6" s="11">
        <f t="shared" si="9"/>
        <v>0.8234358431</v>
      </c>
      <c r="AA6" s="10">
        <f t="shared" si="10"/>
        <v>152.4680737</v>
      </c>
      <c r="AB6" s="10">
        <f t="shared" si="11"/>
        <v>219.5929801</v>
      </c>
      <c r="AC6" s="10">
        <f t="shared" si="12"/>
        <v>482.1868049</v>
      </c>
      <c r="AD6" s="10">
        <f t="shared" si="13"/>
        <v>347.5292409</v>
      </c>
    </row>
    <row r="7">
      <c r="A7" s="7" t="str">
        <f t="shared" si="1"/>
        <v>ADOWV1114V</v>
      </c>
      <c r="B7" s="2" t="s">
        <v>1378</v>
      </c>
      <c r="C7" s="2" t="s">
        <v>1379</v>
      </c>
      <c r="D7" s="7" t="str">
        <f t="shared" si="2"/>
        <v>300x250 </v>
      </c>
      <c r="E7" s="2" t="s">
        <v>986</v>
      </c>
      <c r="F7" s="2" t="s">
        <v>28</v>
      </c>
      <c r="G7" s="8" t="s">
        <v>114</v>
      </c>
      <c r="H7" s="2" t="s">
        <v>48</v>
      </c>
      <c r="I7" s="2" t="s">
        <v>53</v>
      </c>
      <c r="J7" s="2">
        <v>109372.0</v>
      </c>
      <c r="K7" s="2">
        <v>364.0</v>
      </c>
      <c r="L7" s="2">
        <v>58336.0</v>
      </c>
      <c r="M7" s="2">
        <v>103569.0</v>
      </c>
      <c r="N7" s="2">
        <v>21.0</v>
      </c>
      <c r="O7" s="3">
        <v>6928.006202</v>
      </c>
      <c r="P7" s="7" t="str">
        <f>VLOOKUP(A7,'New Data'!A:E,2,FALSE)</f>
        <v>Male</v>
      </c>
      <c r="Q7" s="7">
        <f>VLOOKUP(A7,'New Data'!A:E,3,FALSE)</f>
        <v>20</v>
      </c>
      <c r="R7" s="7" t="str">
        <f>VLOOKUP(A7,'New Data'!A:E,4,FALSE)</f>
        <v>New Jersey</v>
      </c>
      <c r="S7" s="9">
        <f>VLOOKUP(A7,'New Data'!A:E,5,FALSE)</f>
        <v>45179</v>
      </c>
      <c r="T7" s="10">
        <f t="shared" si="3"/>
        <v>329.9050572</v>
      </c>
      <c r="U7" s="11">
        <f t="shared" si="4"/>
        <v>0.003328091285</v>
      </c>
      <c r="V7" s="12">
        <f t="shared" si="5"/>
        <v>19.03298407</v>
      </c>
      <c r="W7" s="10">
        <f t="shared" si="6"/>
        <v>63.34350841</v>
      </c>
      <c r="X7" s="11">
        <f t="shared" si="7"/>
        <v>0.01920052664</v>
      </c>
      <c r="Y7" s="7">
        <f t="shared" si="8"/>
        <v>0</v>
      </c>
      <c r="Z7" s="11">
        <f t="shared" si="9"/>
        <v>0.5333723439</v>
      </c>
      <c r="AA7" s="10">
        <f t="shared" si="10"/>
        <v>93.87610039</v>
      </c>
      <c r="AB7" s="10">
        <f t="shared" si="11"/>
        <v>120.462415</v>
      </c>
      <c r="AC7" s="10">
        <f t="shared" si="12"/>
        <v>280.3993443</v>
      </c>
      <c r="AD7" s="10">
        <f t="shared" si="13"/>
        <v>196.6259469</v>
      </c>
    </row>
    <row r="8">
      <c r="A8" s="7" t="str">
        <f t="shared" si="1"/>
        <v>ADOWV1114V</v>
      </c>
      <c r="B8" s="2" t="s">
        <v>984</v>
      </c>
      <c r="C8" s="2" t="s">
        <v>3247</v>
      </c>
      <c r="D8" s="7" t="str">
        <f t="shared" si="2"/>
        <v>300x250 </v>
      </c>
      <c r="E8" s="2" t="s">
        <v>986</v>
      </c>
      <c r="F8" s="2" t="s">
        <v>41</v>
      </c>
      <c r="G8" s="8" t="s">
        <v>275</v>
      </c>
      <c r="H8" s="2" t="s">
        <v>135</v>
      </c>
      <c r="I8" s="2" t="s">
        <v>31</v>
      </c>
      <c r="J8" s="2">
        <v>10501.0</v>
      </c>
      <c r="K8" s="2">
        <v>90.0</v>
      </c>
      <c r="L8" s="2">
        <v>4126.0</v>
      </c>
      <c r="M8" s="2">
        <v>7654.0</v>
      </c>
      <c r="N8" s="2">
        <v>8.0</v>
      </c>
      <c r="O8" s="3">
        <v>6244.517921</v>
      </c>
      <c r="P8" s="7" t="str">
        <f>VLOOKUP(A8,'New Data'!A:E,2,FALSE)</f>
        <v>Male</v>
      </c>
      <c r="Q8" s="7">
        <f>VLOOKUP(A8,'New Data'!A:E,3,FALSE)</f>
        <v>20</v>
      </c>
      <c r="R8" s="7" t="str">
        <f>VLOOKUP(A8,'New Data'!A:E,4,FALSE)</f>
        <v>New Jersey</v>
      </c>
      <c r="S8" s="9">
        <f>VLOOKUP(A8,'New Data'!A:E,5,FALSE)</f>
        <v>45179</v>
      </c>
      <c r="T8" s="10">
        <f t="shared" si="3"/>
        <v>780.5647401</v>
      </c>
      <c r="U8" s="11">
        <f t="shared" si="4"/>
        <v>0.008570612323</v>
      </c>
      <c r="V8" s="12">
        <f t="shared" si="5"/>
        <v>69.38353246</v>
      </c>
      <c r="W8" s="10">
        <f t="shared" si="6"/>
        <v>594.6593583</v>
      </c>
      <c r="X8" s="11">
        <f t="shared" si="7"/>
        <v>0.07618322065</v>
      </c>
      <c r="Y8" s="7">
        <f t="shared" si="8"/>
        <v>0</v>
      </c>
      <c r="Z8" s="11">
        <f t="shared" si="9"/>
        <v>0.3929149605</v>
      </c>
      <c r="AA8" s="10">
        <f t="shared" si="10"/>
        <v>330.5516456</v>
      </c>
      <c r="AB8" s="10">
        <f t="shared" si="11"/>
        <v>645.7171411</v>
      </c>
      <c r="AC8" s="10">
        <f t="shared" si="12"/>
        <v>757.2603702</v>
      </c>
      <c r="AD8" s="10">
        <f t="shared" si="13"/>
        <v>687.6163345</v>
      </c>
    </row>
    <row r="9">
      <c r="A9" s="7" t="str">
        <f t="shared" si="1"/>
        <v>AFMSM7834H</v>
      </c>
      <c r="B9" s="2" t="s">
        <v>2215</v>
      </c>
      <c r="C9" s="2" t="s">
        <v>2216</v>
      </c>
      <c r="D9" s="7" t="str">
        <f t="shared" si="2"/>
        <v>320x50 </v>
      </c>
      <c r="E9" s="2" t="s">
        <v>2217</v>
      </c>
      <c r="F9" s="2" t="s">
        <v>66</v>
      </c>
      <c r="G9" s="8" t="s">
        <v>387</v>
      </c>
      <c r="H9" s="2" t="s">
        <v>62</v>
      </c>
      <c r="I9" s="2" t="s">
        <v>31</v>
      </c>
      <c r="J9" s="2">
        <v>1601933.0</v>
      </c>
      <c r="K9" s="2">
        <v>4265.0</v>
      </c>
      <c r="L9" s="2">
        <v>1135085.0</v>
      </c>
      <c r="M9" s="2">
        <v>1487426.0</v>
      </c>
      <c r="N9" s="2">
        <v>29.0</v>
      </c>
      <c r="O9" s="3">
        <v>6785.70979</v>
      </c>
      <c r="P9" s="7" t="str">
        <f>VLOOKUP(A9,'New Data'!A:E,2,FALSE)</f>
        <v>Male</v>
      </c>
      <c r="Q9" s="7">
        <f>VLOOKUP(A9,'New Data'!A:E,3,FALSE)</f>
        <v>59</v>
      </c>
      <c r="R9" s="7" t="str">
        <f>VLOOKUP(A9,'New Data'!A:E,4,FALSE)</f>
        <v>Montana</v>
      </c>
      <c r="S9" s="9">
        <f>VLOOKUP(A9,'New Data'!A:E,5,FALSE)</f>
        <v>45487</v>
      </c>
      <c r="T9" s="10">
        <f t="shared" si="3"/>
        <v>233.9899928</v>
      </c>
      <c r="U9" s="11">
        <f t="shared" si="4"/>
        <v>0.002662408478</v>
      </c>
      <c r="V9" s="12">
        <f t="shared" si="5"/>
        <v>1.591022225</v>
      </c>
      <c r="W9" s="10">
        <f t="shared" si="6"/>
        <v>4.23595106</v>
      </c>
      <c r="X9" s="11">
        <f t="shared" si="7"/>
        <v>0.001810312916</v>
      </c>
      <c r="Y9" s="7">
        <f t="shared" si="8"/>
        <v>0</v>
      </c>
      <c r="Z9" s="11">
        <f t="shared" si="9"/>
        <v>0.7085720814</v>
      </c>
      <c r="AA9" s="10">
        <f t="shared" si="10"/>
        <v>48.91800654</v>
      </c>
      <c r="AB9" s="10">
        <f t="shared" si="11"/>
        <v>50.50496385</v>
      </c>
      <c r="AC9" s="10">
        <f t="shared" si="12"/>
        <v>188.3573889</v>
      </c>
      <c r="AD9" s="10">
        <f t="shared" si="13"/>
        <v>119.1143031</v>
      </c>
    </row>
    <row r="10">
      <c r="A10" s="7" t="str">
        <f t="shared" si="1"/>
        <v>AFMSM7834H</v>
      </c>
      <c r="B10" s="2" t="s">
        <v>880</v>
      </c>
      <c r="C10" s="2" t="s">
        <v>3248</v>
      </c>
      <c r="D10" s="7" t="str">
        <f t="shared" si="2"/>
        <v>300x250 </v>
      </c>
      <c r="E10" s="2" t="s">
        <v>882</v>
      </c>
      <c r="F10" s="2" t="s">
        <v>36</v>
      </c>
      <c r="G10" s="8" t="s">
        <v>883</v>
      </c>
      <c r="H10" s="2" t="s">
        <v>30</v>
      </c>
      <c r="I10" s="2" t="s">
        <v>53</v>
      </c>
      <c r="J10" s="2">
        <v>16354.0</v>
      </c>
      <c r="K10" s="2">
        <v>40.0</v>
      </c>
      <c r="L10" s="2">
        <v>8061.0</v>
      </c>
      <c r="M10" s="2">
        <v>15667.0</v>
      </c>
      <c r="N10" s="2">
        <v>4.0</v>
      </c>
      <c r="O10" s="3">
        <v>1610.319977</v>
      </c>
      <c r="P10" s="7" t="str">
        <f>VLOOKUP(A10,'New Data'!A:E,2,FALSE)</f>
        <v>Male</v>
      </c>
      <c r="Q10" s="7">
        <f>VLOOKUP(A10,'New Data'!A:E,3,FALSE)</f>
        <v>59</v>
      </c>
      <c r="R10" s="7" t="str">
        <f>VLOOKUP(A10,'New Data'!A:E,4,FALSE)</f>
        <v>Montana</v>
      </c>
      <c r="S10" s="9">
        <f>VLOOKUP(A10,'New Data'!A:E,5,FALSE)</f>
        <v>45487</v>
      </c>
      <c r="T10" s="10">
        <f t="shared" si="3"/>
        <v>402.5799943</v>
      </c>
      <c r="U10" s="11">
        <f t="shared" si="4"/>
        <v>0.002445884799</v>
      </c>
      <c r="V10" s="12">
        <f t="shared" si="5"/>
        <v>40.25799943</v>
      </c>
      <c r="W10" s="10">
        <f t="shared" si="6"/>
        <v>98.46642882</v>
      </c>
      <c r="X10" s="11">
        <f t="shared" si="7"/>
        <v>0.02445884799</v>
      </c>
      <c r="Y10" s="7">
        <f t="shared" si="8"/>
        <v>0</v>
      </c>
      <c r="Z10" s="11">
        <f t="shared" si="9"/>
        <v>0.4929069341</v>
      </c>
      <c r="AA10" s="10">
        <f t="shared" si="10"/>
        <v>132.4156842</v>
      </c>
      <c r="AB10" s="10">
        <f t="shared" si="11"/>
        <v>167.3407418</v>
      </c>
      <c r="AC10" s="10">
        <f t="shared" si="12"/>
        <v>349.808881</v>
      </c>
      <c r="AD10" s="10">
        <f t="shared" si="13"/>
        <v>250.5244345</v>
      </c>
    </row>
    <row r="11">
      <c r="A11" s="7" t="str">
        <f t="shared" si="1"/>
        <v>AJMBY2346O</v>
      </c>
      <c r="B11" s="2" t="s">
        <v>961</v>
      </c>
      <c r="C11" s="2" t="s">
        <v>962</v>
      </c>
      <c r="D11" s="7" t="str">
        <f t="shared" si="2"/>
        <v>320x50 </v>
      </c>
      <c r="E11" s="2" t="s">
        <v>963</v>
      </c>
      <c r="F11" s="2" t="s">
        <v>28</v>
      </c>
      <c r="G11" s="8" t="s">
        <v>871</v>
      </c>
      <c r="H11" s="2" t="s">
        <v>30</v>
      </c>
      <c r="I11" s="2" t="s">
        <v>31</v>
      </c>
      <c r="J11" s="2">
        <v>39844.0</v>
      </c>
      <c r="K11" s="2">
        <v>99.0</v>
      </c>
      <c r="L11" s="2">
        <v>11077.0</v>
      </c>
      <c r="M11" s="2">
        <v>30190.0</v>
      </c>
      <c r="N11" s="2">
        <v>9.0</v>
      </c>
      <c r="O11" s="3">
        <v>6367.869929</v>
      </c>
      <c r="P11" s="7" t="str">
        <f>VLOOKUP(A11,'New Data'!A:E,2,FALSE)</f>
        <v>Female</v>
      </c>
      <c r="Q11" s="7">
        <f>VLOOKUP(A11,'New Data'!A:E,3,FALSE)</f>
        <v>27</v>
      </c>
      <c r="R11" s="7" t="str">
        <f>VLOOKUP(A11,'New Data'!A:E,4,FALSE)</f>
        <v>Nevada</v>
      </c>
      <c r="S11" s="9">
        <f>VLOOKUP(A11,'New Data'!A:E,5,FALSE)</f>
        <v>45101</v>
      </c>
      <c r="T11" s="10">
        <f t="shared" si="3"/>
        <v>707.5411032</v>
      </c>
      <c r="U11" s="11">
        <f t="shared" si="4"/>
        <v>0.002484690292</v>
      </c>
      <c r="V11" s="12">
        <f t="shared" si="5"/>
        <v>64.32191847</v>
      </c>
      <c r="W11" s="10">
        <f t="shared" si="6"/>
        <v>159.8200464</v>
      </c>
      <c r="X11" s="11">
        <f t="shared" si="7"/>
        <v>0.02258809356</v>
      </c>
      <c r="Y11" s="7">
        <f t="shared" si="8"/>
        <v>0</v>
      </c>
      <c r="Z11" s="11">
        <f t="shared" si="9"/>
        <v>0.278009236</v>
      </c>
      <c r="AA11" s="10">
        <f t="shared" si="10"/>
        <v>224.9297647</v>
      </c>
      <c r="AB11" s="10">
        <f t="shared" si="11"/>
        <v>282.2286415</v>
      </c>
      <c r="AC11" s="10">
        <f t="shared" si="12"/>
        <v>610.8612756</v>
      </c>
      <c r="AD11" s="10">
        <f t="shared" si="13"/>
        <v>433.6818172</v>
      </c>
    </row>
    <row r="12">
      <c r="A12" s="7" t="str">
        <f t="shared" si="1"/>
        <v>AJMBY2346O</v>
      </c>
      <c r="B12" s="2" t="s">
        <v>1070</v>
      </c>
      <c r="C12" s="2" t="s">
        <v>3249</v>
      </c>
      <c r="D12" s="7" t="str">
        <f t="shared" si="2"/>
        <v>320x50 </v>
      </c>
      <c r="E12" s="2" t="s">
        <v>963</v>
      </c>
      <c r="F12" s="2" t="s">
        <v>41</v>
      </c>
      <c r="G12" s="8" t="s">
        <v>426</v>
      </c>
      <c r="H12" s="2" t="s">
        <v>48</v>
      </c>
      <c r="I12" s="2" t="s">
        <v>31</v>
      </c>
      <c r="J12" s="2">
        <v>12510.0</v>
      </c>
      <c r="K12" s="2">
        <v>74.0</v>
      </c>
      <c r="L12" s="2">
        <v>4391.0</v>
      </c>
      <c r="M12" s="2">
        <v>9098.0</v>
      </c>
      <c r="N12" s="2">
        <v>6.0</v>
      </c>
      <c r="O12" s="3">
        <v>1524.470523</v>
      </c>
      <c r="P12" s="7" t="str">
        <f>VLOOKUP(A12,'New Data'!A:E,2,FALSE)</f>
        <v>Female</v>
      </c>
      <c r="Q12" s="7">
        <f>VLOOKUP(A12,'New Data'!A:E,3,FALSE)</f>
        <v>27</v>
      </c>
      <c r="R12" s="7" t="str">
        <f>VLOOKUP(A12,'New Data'!A:E,4,FALSE)</f>
        <v>Nevada</v>
      </c>
      <c r="S12" s="9">
        <f>VLOOKUP(A12,'New Data'!A:E,5,FALSE)</f>
        <v>45101</v>
      </c>
      <c r="T12" s="10">
        <f t="shared" si="3"/>
        <v>254.0784205</v>
      </c>
      <c r="U12" s="11">
        <f t="shared" si="4"/>
        <v>0.005915267786</v>
      </c>
      <c r="V12" s="12">
        <f t="shared" si="5"/>
        <v>20.60095301</v>
      </c>
      <c r="W12" s="10">
        <f t="shared" si="6"/>
        <v>121.8601537</v>
      </c>
      <c r="X12" s="11">
        <f t="shared" si="7"/>
        <v>0.0479616307</v>
      </c>
      <c r="Y12" s="7">
        <f t="shared" si="8"/>
        <v>0</v>
      </c>
      <c r="Z12" s="11">
        <f t="shared" si="9"/>
        <v>0.3509992006</v>
      </c>
      <c r="AA12" s="10">
        <f t="shared" si="10"/>
        <v>91.66847725</v>
      </c>
      <c r="AB12" s="10">
        <f t="shared" si="11"/>
        <v>152.4239977</v>
      </c>
      <c r="AC12" s="10">
        <f t="shared" si="12"/>
        <v>231.7549577</v>
      </c>
      <c r="AD12" s="10">
        <f t="shared" si="13"/>
        <v>187.9722447</v>
      </c>
    </row>
    <row r="13">
      <c r="A13" s="7" t="str">
        <f t="shared" si="1"/>
        <v>ALGYF1437Q</v>
      </c>
      <c r="B13" s="2" t="s">
        <v>2047</v>
      </c>
      <c r="C13" s="2" t="s">
        <v>3250</v>
      </c>
      <c r="D13" s="7" t="str">
        <f t="shared" si="2"/>
        <v>300x250 </v>
      </c>
      <c r="E13" s="2" t="s">
        <v>2049</v>
      </c>
      <c r="F13" s="2" t="s">
        <v>41</v>
      </c>
      <c r="G13" s="8" t="s">
        <v>2050</v>
      </c>
      <c r="H13" s="2" t="s">
        <v>139</v>
      </c>
      <c r="I13" s="2" t="s">
        <v>31</v>
      </c>
      <c r="J13" s="2">
        <v>13382.0</v>
      </c>
      <c r="K13" s="2">
        <v>68.0</v>
      </c>
      <c r="L13" s="2">
        <v>3340.0</v>
      </c>
      <c r="M13" s="2">
        <v>11662.0</v>
      </c>
      <c r="N13" s="2">
        <v>1.0</v>
      </c>
      <c r="O13" s="3">
        <v>1447.927193</v>
      </c>
      <c r="P13" s="7" t="str">
        <f>VLOOKUP(A13,'New Data'!A:E,2,FALSE)</f>
        <v>Male</v>
      </c>
      <c r="Q13" s="7">
        <f>VLOOKUP(A13,'New Data'!A:E,3,FALSE)</f>
        <v>57</v>
      </c>
      <c r="R13" s="7" t="str">
        <f>VLOOKUP(A13,'New Data'!A:E,4,FALSE)</f>
        <v>Washington</v>
      </c>
      <c r="S13" s="9">
        <f>VLOOKUP(A13,'New Data'!A:E,5,FALSE)</f>
        <v>45258</v>
      </c>
      <c r="T13" s="10">
        <f t="shared" si="3"/>
        <v>1447.927193</v>
      </c>
      <c r="U13" s="11">
        <f t="shared" si="4"/>
        <v>0.005081452698</v>
      </c>
      <c r="V13" s="12">
        <f t="shared" si="5"/>
        <v>21.29304696</v>
      </c>
      <c r="W13" s="10">
        <f t="shared" si="6"/>
        <v>108.1996109</v>
      </c>
      <c r="X13" s="11">
        <f t="shared" si="7"/>
        <v>0.007472724555</v>
      </c>
      <c r="Y13" s="7">
        <f t="shared" si="8"/>
        <v>0</v>
      </c>
      <c r="Z13" s="11">
        <f t="shared" si="9"/>
        <v>0.2495890001</v>
      </c>
      <c r="AA13" s="10">
        <f t="shared" si="10"/>
        <v>328.2597983</v>
      </c>
      <c r="AB13" s="10">
        <f t="shared" si="11"/>
        <v>380.4037367</v>
      </c>
      <c r="AC13" s="10">
        <f t="shared" si="12"/>
        <v>1184.240286</v>
      </c>
      <c r="AD13" s="10">
        <f t="shared" si="13"/>
        <v>778.0659427</v>
      </c>
    </row>
    <row r="14">
      <c r="A14" s="7" t="str">
        <f t="shared" si="1"/>
        <v>ALJEC5836N</v>
      </c>
      <c r="B14" s="2" t="s">
        <v>1738</v>
      </c>
      <c r="C14" s="2" t="s">
        <v>1739</v>
      </c>
      <c r="D14" s="7" t="str">
        <f t="shared" si="2"/>
        <v>320x50 </v>
      </c>
      <c r="E14" s="2" t="s">
        <v>1740</v>
      </c>
      <c r="F14" s="2" t="s">
        <v>28</v>
      </c>
      <c r="G14" s="8" t="s">
        <v>449</v>
      </c>
      <c r="H14" s="2" t="s">
        <v>48</v>
      </c>
      <c r="I14" s="2" t="s">
        <v>31</v>
      </c>
      <c r="J14" s="2">
        <v>120603.0</v>
      </c>
      <c r="K14" s="2">
        <v>298.0</v>
      </c>
      <c r="L14" s="2">
        <v>47405.0</v>
      </c>
      <c r="M14" s="2">
        <v>100881.0</v>
      </c>
      <c r="N14" s="2">
        <v>10.0</v>
      </c>
      <c r="O14" s="3">
        <v>6633.532635</v>
      </c>
      <c r="P14" s="7" t="str">
        <f>VLOOKUP(A14,'New Data'!A:E,2,FALSE)</f>
        <v>Male</v>
      </c>
      <c r="Q14" s="7">
        <f>VLOOKUP(A14,'New Data'!A:E,3,FALSE)</f>
        <v>32</v>
      </c>
      <c r="R14" s="7" t="str">
        <f>VLOOKUP(A14,'New Data'!A:E,4,FALSE)</f>
        <v>Massachusetts</v>
      </c>
      <c r="S14" s="9">
        <f>VLOOKUP(A14,'New Data'!A:E,5,FALSE)</f>
        <v>45468</v>
      </c>
      <c r="T14" s="10">
        <f t="shared" si="3"/>
        <v>663.3532635</v>
      </c>
      <c r="U14" s="11">
        <f t="shared" si="4"/>
        <v>0.002470916976</v>
      </c>
      <c r="V14" s="12">
        <f t="shared" si="5"/>
        <v>22.26017663</v>
      </c>
      <c r="W14" s="10">
        <f t="shared" si="6"/>
        <v>55.00304831</v>
      </c>
      <c r="X14" s="11">
        <f t="shared" si="7"/>
        <v>0.008291667703</v>
      </c>
      <c r="Y14" s="7">
        <f t="shared" si="8"/>
        <v>0</v>
      </c>
      <c r="Z14" s="11">
        <f t="shared" si="9"/>
        <v>0.3930665075</v>
      </c>
      <c r="AA14" s="10">
        <f t="shared" si="10"/>
        <v>161.4794037</v>
      </c>
      <c r="AB14" s="10">
        <f t="shared" si="11"/>
        <v>181.1251267</v>
      </c>
      <c r="AC14" s="10">
        <f t="shared" si="12"/>
        <v>546.1352558</v>
      </c>
      <c r="AD14" s="10">
        <f t="shared" si="13"/>
        <v>359.1793914</v>
      </c>
    </row>
    <row r="15">
      <c r="A15" s="7" t="str">
        <f t="shared" si="1"/>
        <v>ALJEC5836N</v>
      </c>
      <c r="B15" s="2" t="s">
        <v>604</v>
      </c>
      <c r="C15" s="2" t="s">
        <v>3251</v>
      </c>
      <c r="D15" s="7" t="str">
        <f t="shared" si="2"/>
        <v>300x250 </v>
      </c>
      <c r="E15" s="2" t="s">
        <v>606</v>
      </c>
      <c r="F15" s="2" t="s">
        <v>36</v>
      </c>
      <c r="G15" s="8" t="s">
        <v>398</v>
      </c>
      <c r="H15" s="2" t="s">
        <v>30</v>
      </c>
      <c r="I15" s="2" t="s">
        <v>43</v>
      </c>
      <c r="J15" s="2">
        <v>21599.0</v>
      </c>
      <c r="K15" s="2">
        <v>66.0</v>
      </c>
      <c r="L15" s="2">
        <v>13600.0</v>
      </c>
      <c r="M15" s="2">
        <v>20256.0</v>
      </c>
      <c r="N15" s="2">
        <v>9.0</v>
      </c>
      <c r="O15" s="3">
        <v>5551.387415</v>
      </c>
      <c r="P15" s="7" t="str">
        <f>VLOOKUP(A15,'New Data'!A:E,2,FALSE)</f>
        <v>Male</v>
      </c>
      <c r="Q15" s="7">
        <f>VLOOKUP(A15,'New Data'!A:E,3,FALSE)</f>
        <v>32</v>
      </c>
      <c r="R15" s="7" t="str">
        <f>VLOOKUP(A15,'New Data'!A:E,4,FALSE)</f>
        <v>Massachusetts</v>
      </c>
      <c r="S15" s="9">
        <f>VLOOKUP(A15,'New Data'!A:E,5,FALSE)</f>
        <v>45468</v>
      </c>
      <c r="T15" s="10">
        <f t="shared" si="3"/>
        <v>616.8208239</v>
      </c>
      <c r="U15" s="11">
        <f t="shared" si="4"/>
        <v>0.003055697023</v>
      </c>
      <c r="V15" s="12">
        <f t="shared" si="5"/>
        <v>84.11193053</v>
      </c>
      <c r="W15" s="10">
        <f t="shared" si="6"/>
        <v>257.0205757</v>
      </c>
      <c r="X15" s="11">
        <f t="shared" si="7"/>
        <v>0.04166859577</v>
      </c>
      <c r="Y15" s="7">
        <f t="shared" si="8"/>
        <v>0</v>
      </c>
      <c r="Z15" s="11">
        <f t="shared" si="9"/>
        <v>0.6296587805</v>
      </c>
      <c r="AA15" s="10">
        <f t="shared" si="10"/>
        <v>242.0578243</v>
      </c>
      <c r="AB15" s="10">
        <f t="shared" si="11"/>
        <v>345.8030115</v>
      </c>
      <c r="AC15" s="10">
        <f t="shared" si="12"/>
        <v>561.6831604</v>
      </c>
      <c r="AD15" s="10">
        <f t="shared" si="13"/>
        <v>436.9222277</v>
      </c>
    </row>
    <row r="16">
      <c r="A16" s="7" t="str">
        <f t="shared" si="1"/>
        <v>ALQHY3719W</v>
      </c>
      <c r="B16" s="2" t="s">
        <v>1595</v>
      </c>
      <c r="C16" s="2" t="s">
        <v>1596</v>
      </c>
      <c r="D16" s="7" t="str">
        <f t="shared" si="2"/>
        <v>300x250 </v>
      </c>
      <c r="E16" s="2" t="s">
        <v>1597</v>
      </c>
      <c r="F16" s="2" t="s">
        <v>36</v>
      </c>
      <c r="G16" s="8" t="s">
        <v>653</v>
      </c>
      <c r="H16" s="2" t="s">
        <v>48</v>
      </c>
      <c r="I16" s="2" t="s">
        <v>43</v>
      </c>
      <c r="J16" s="2">
        <v>120902.0</v>
      </c>
      <c r="K16" s="2">
        <v>333.0</v>
      </c>
      <c r="L16" s="2">
        <v>9964.0</v>
      </c>
      <c r="M16" s="2">
        <v>70015.0</v>
      </c>
      <c r="N16" s="2">
        <v>15.0</v>
      </c>
      <c r="O16" s="3">
        <v>4669.013669</v>
      </c>
      <c r="P16" s="7" t="str">
        <f>VLOOKUP(A16,'New Data'!A:E,2,FALSE)</f>
        <v>Male</v>
      </c>
      <c r="Q16" s="7">
        <f>VLOOKUP(A16,'New Data'!A:E,3,FALSE)</f>
        <v>45</v>
      </c>
      <c r="R16" s="7" t="str">
        <f>VLOOKUP(A16,'New Data'!A:E,4,FALSE)</f>
        <v>North Carolina</v>
      </c>
      <c r="S16" s="9">
        <f>VLOOKUP(A16,'New Data'!A:E,5,FALSE)</f>
        <v>45035</v>
      </c>
      <c r="T16" s="10">
        <f t="shared" si="3"/>
        <v>311.2675779</v>
      </c>
      <c r="U16" s="11">
        <f t="shared" si="4"/>
        <v>0.002754296869</v>
      </c>
      <c r="V16" s="12">
        <f t="shared" si="5"/>
        <v>14.02106207</v>
      </c>
      <c r="W16" s="10">
        <f t="shared" si="6"/>
        <v>38.61816735</v>
      </c>
      <c r="X16" s="11">
        <f t="shared" si="7"/>
        <v>0.01240674265</v>
      </c>
      <c r="Y16" s="7">
        <f t="shared" si="8"/>
        <v>0</v>
      </c>
      <c r="Z16" s="11">
        <f t="shared" si="9"/>
        <v>0.08241385585</v>
      </c>
      <c r="AA16" s="10">
        <f t="shared" si="10"/>
        <v>81.19399871</v>
      </c>
      <c r="AB16" s="10">
        <f t="shared" si="11"/>
        <v>95.95226188</v>
      </c>
      <c r="AC16" s="10">
        <f t="shared" si="12"/>
        <v>259.5419082</v>
      </c>
      <c r="AD16" s="10">
        <f t="shared" si="13"/>
        <v>174.9442498</v>
      </c>
    </row>
    <row r="17">
      <c r="A17" s="7" t="str">
        <f t="shared" si="1"/>
        <v>ALQHY3719W</v>
      </c>
      <c r="B17" s="2" t="s">
        <v>423</v>
      </c>
      <c r="C17" s="2" t="s">
        <v>3252</v>
      </c>
      <c r="D17" s="7" t="str">
        <f t="shared" si="2"/>
        <v>320x50 </v>
      </c>
      <c r="E17" s="2" t="s">
        <v>425</v>
      </c>
      <c r="F17" s="2" t="s">
        <v>66</v>
      </c>
      <c r="G17" s="8" t="s">
        <v>426</v>
      </c>
      <c r="H17" s="2" t="s">
        <v>30</v>
      </c>
      <c r="I17" s="2" t="s">
        <v>31</v>
      </c>
      <c r="J17" s="2">
        <v>19212.0</v>
      </c>
      <c r="K17" s="2">
        <v>54.0</v>
      </c>
      <c r="L17" s="2">
        <v>6872.0</v>
      </c>
      <c r="M17" s="2">
        <v>14248.0</v>
      </c>
      <c r="N17" s="2">
        <v>10.0</v>
      </c>
      <c r="O17" s="3">
        <v>2133.077113</v>
      </c>
      <c r="P17" s="7" t="str">
        <f>VLOOKUP(A17,'New Data'!A:E,2,FALSE)</f>
        <v>Male</v>
      </c>
      <c r="Q17" s="7">
        <f>VLOOKUP(A17,'New Data'!A:E,3,FALSE)</f>
        <v>45</v>
      </c>
      <c r="R17" s="7" t="str">
        <f>VLOOKUP(A17,'New Data'!A:E,4,FALSE)</f>
        <v>North Carolina</v>
      </c>
      <c r="S17" s="9">
        <f>VLOOKUP(A17,'New Data'!A:E,5,FALSE)</f>
        <v>45035</v>
      </c>
      <c r="T17" s="10">
        <f t="shared" si="3"/>
        <v>213.3077113</v>
      </c>
      <c r="U17" s="11">
        <f t="shared" si="4"/>
        <v>0.002810743285</v>
      </c>
      <c r="V17" s="12">
        <f t="shared" si="5"/>
        <v>39.50142802</v>
      </c>
      <c r="W17" s="10">
        <f t="shared" si="6"/>
        <v>111.0283736</v>
      </c>
      <c r="X17" s="11">
        <f t="shared" si="7"/>
        <v>0.05205080158</v>
      </c>
      <c r="Y17" s="7">
        <f t="shared" si="8"/>
        <v>0</v>
      </c>
      <c r="Z17" s="11">
        <f t="shared" si="9"/>
        <v>0.3576931085</v>
      </c>
      <c r="AA17" s="10">
        <f t="shared" si="10"/>
        <v>96.46835939</v>
      </c>
      <c r="AB17" s="10">
        <f t="shared" si="11"/>
        <v>139.3845267</v>
      </c>
      <c r="AC17" s="10">
        <f t="shared" si="12"/>
        <v>200.7521294</v>
      </c>
      <c r="AD17" s="10">
        <f t="shared" si="13"/>
        <v>162.1694478</v>
      </c>
    </row>
    <row r="18">
      <c r="A18" s="7" t="str">
        <f t="shared" si="1"/>
        <v>AOBAC3198V</v>
      </c>
      <c r="B18" s="2" t="s">
        <v>2034</v>
      </c>
      <c r="C18" s="2" t="s">
        <v>3253</v>
      </c>
      <c r="D18" s="7" t="str">
        <f t="shared" si="2"/>
        <v>320x50 </v>
      </c>
      <c r="E18" s="2" t="s">
        <v>2036</v>
      </c>
      <c r="F18" s="2" t="s">
        <v>41</v>
      </c>
      <c r="G18" s="8" t="s">
        <v>275</v>
      </c>
      <c r="H18" s="2" t="s">
        <v>48</v>
      </c>
      <c r="I18" s="2" t="s">
        <v>31</v>
      </c>
      <c r="J18" s="2">
        <v>213699.0</v>
      </c>
      <c r="K18" s="2">
        <v>270.0</v>
      </c>
      <c r="L18" s="2">
        <v>18395.0</v>
      </c>
      <c r="M18" s="2">
        <v>164487.0</v>
      </c>
      <c r="N18" s="2">
        <v>4.0</v>
      </c>
      <c r="O18" s="3">
        <v>2194.987125</v>
      </c>
      <c r="P18" s="7" t="str">
        <f>VLOOKUP(A18,'New Data'!A:E,2,FALSE)</f>
        <v>Male</v>
      </c>
      <c r="Q18" s="7">
        <f>VLOOKUP(A18,'New Data'!A:E,3,FALSE)</f>
        <v>24</v>
      </c>
      <c r="R18" s="7" t="str">
        <f>VLOOKUP(A18,'New Data'!A:E,4,FALSE)</f>
        <v>Idaho</v>
      </c>
      <c r="S18" s="9">
        <f>VLOOKUP(A18,'New Data'!A:E,5,FALSE)</f>
        <v>45216</v>
      </c>
      <c r="T18" s="10">
        <f t="shared" si="3"/>
        <v>548.7467813</v>
      </c>
      <c r="U18" s="11">
        <f t="shared" si="4"/>
        <v>0.001263459352</v>
      </c>
      <c r="V18" s="12">
        <f t="shared" si="5"/>
        <v>8.129581944</v>
      </c>
      <c r="W18" s="10">
        <f t="shared" si="6"/>
        <v>10.27139633</v>
      </c>
      <c r="X18" s="11">
        <f t="shared" si="7"/>
        <v>0.001871791632</v>
      </c>
      <c r="Y18" s="7">
        <f t="shared" si="8"/>
        <v>0</v>
      </c>
      <c r="Z18" s="11">
        <f t="shared" si="9"/>
        <v>0.08607901768</v>
      </c>
      <c r="AA18" s="10">
        <f t="shared" si="10"/>
        <v>118.3073011</v>
      </c>
      <c r="AB18" s="10">
        <f t="shared" si="11"/>
        <v>119.5923897</v>
      </c>
      <c r="AC18" s="10">
        <f t="shared" si="12"/>
        <v>442.6776207</v>
      </c>
      <c r="AD18" s="10">
        <f t="shared" si="13"/>
        <v>279.5097205</v>
      </c>
    </row>
    <row r="19">
      <c r="A19" s="7" t="str">
        <f t="shared" si="1"/>
        <v>AOBAC3198V</v>
      </c>
      <c r="B19" s="2" t="s">
        <v>1732</v>
      </c>
      <c r="C19" s="2" t="s">
        <v>3254</v>
      </c>
      <c r="D19" s="7" t="str">
        <f t="shared" si="2"/>
        <v>300x250 </v>
      </c>
      <c r="E19" s="2" t="s">
        <v>1734</v>
      </c>
      <c r="F19" s="2" t="s">
        <v>41</v>
      </c>
      <c r="G19" s="8" t="s">
        <v>275</v>
      </c>
      <c r="H19" s="2" t="s">
        <v>30</v>
      </c>
      <c r="I19" s="2" t="s">
        <v>31</v>
      </c>
      <c r="J19" s="2">
        <v>14730.0</v>
      </c>
      <c r="K19" s="2">
        <v>88.0</v>
      </c>
      <c r="L19" s="2">
        <v>1272.0</v>
      </c>
      <c r="M19" s="2">
        <v>12427.0</v>
      </c>
      <c r="N19" s="2">
        <v>3.0</v>
      </c>
      <c r="O19" s="3">
        <v>5190.535998</v>
      </c>
      <c r="P19" s="7" t="str">
        <f>VLOOKUP(A19,'New Data'!A:E,2,FALSE)</f>
        <v>Male</v>
      </c>
      <c r="Q19" s="7">
        <f>VLOOKUP(A19,'New Data'!A:E,3,FALSE)</f>
        <v>24</v>
      </c>
      <c r="R19" s="7" t="str">
        <f>VLOOKUP(A19,'New Data'!A:E,4,FALSE)</f>
        <v>Idaho</v>
      </c>
      <c r="S19" s="9">
        <f>VLOOKUP(A19,'New Data'!A:E,5,FALSE)</f>
        <v>45216</v>
      </c>
      <c r="T19" s="10">
        <f t="shared" si="3"/>
        <v>1730.178666</v>
      </c>
      <c r="U19" s="11">
        <f t="shared" si="4"/>
        <v>0.005974202308</v>
      </c>
      <c r="V19" s="12">
        <f t="shared" si="5"/>
        <v>58.98336361</v>
      </c>
      <c r="W19" s="10">
        <f t="shared" si="6"/>
        <v>352.378547</v>
      </c>
      <c r="X19" s="11">
        <f t="shared" si="7"/>
        <v>0.02036659878</v>
      </c>
      <c r="Y19" s="7">
        <f t="shared" si="8"/>
        <v>0</v>
      </c>
      <c r="Z19" s="11">
        <f t="shared" si="9"/>
        <v>0.08635437882</v>
      </c>
      <c r="AA19" s="10">
        <f t="shared" si="10"/>
        <v>463.6981335</v>
      </c>
      <c r="AB19" s="10">
        <f t="shared" si="11"/>
        <v>639.7352436</v>
      </c>
      <c r="AC19" s="10">
        <f t="shared" si="12"/>
        <v>1466.415315</v>
      </c>
      <c r="AD19" s="10">
        <f t="shared" si="13"/>
        <v>1041.281594</v>
      </c>
    </row>
    <row r="20">
      <c r="A20" s="7" t="str">
        <f t="shared" si="1"/>
        <v>ARBEB1229T</v>
      </c>
      <c r="B20" s="2" t="s">
        <v>2233</v>
      </c>
      <c r="C20" s="2" t="s">
        <v>3255</v>
      </c>
      <c r="D20" s="7" t="str">
        <f t="shared" si="2"/>
        <v>300x250 </v>
      </c>
      <c r="E20" s="2" t="s">
        <v>1152</v>
      </c>
      <c r="F20" s="2" t="s">
        <v>36</v>
      </c>
      <c r="G20" s="8" t="s">
        <v>207</v>
      </c>
      <c r="H20" s="2" t="s">
        <v>62</v>
      </c>
      <c r="I20" s="2" t="s">
        <v>53</v>
      </c>
      <c r="J20" s="2">
        <v>57257.0</v>
      </c>
      <c r="K20" s="2">
        <v>167.0</v>
      </c>
      <c r="L20" s="2">
        <v>3797.0</v>
      </c>
      <c r="M20" s="2">
        <v>51520.0</v>
      </c>
      <c r="N20" s="2">
        <v>1.0</v>
      </c>
      <c r="O20" s="3">
        <v>1841.358126</v>
      </c>
      <c r="P20" s="7" t="str">
        <f>VLOOKUP(A20,'New Data'!A:E,2,FALSE)</f>
        <v>Male</v>
      </c>
      <c r="Q20" s="7">
        <f>VLOOKUP(A20,'New Data'!A:E,3,FALSE)</f>
        <v>40</v>
      </c>
      <c r="R20" s="7" t="str">
        <f>VLOOKUP(A20,'New Data'!A:E,4,FALSE)</f>
        <v>Alabama</v>
      </c>
      <c r="S20" s="9">
        <f>VLOOKUP(A20,'New Data'!A:E,5,FALSE)</f>
        <v>45478</v>
      </c>
      <c r="T20" s="10">
        <f t="shared" si="3"/>
        <v>1841.358126</v>
      </c>
      <c r="U20" s="11">
        <f t="shared" si="4"/>
        <v>0.002916673944</v>
      </c>
      <c r="V20" s="12">
        <f t="shared" si="5"/>
        <v>11.02609656</v>
      </c>
      <c r="W20" s="10">
        <f t="shared" si="6"/>
        <v>32.15952855</v>
      </c>
      <c r="X20" s="11">
        <f t="shared" si="7"/>
        <v>0.001746511344</v>
      </c>
      <c r="Y20" s="7">
        <f t="shared" si="8"/>
        <v>0</v>
      </c>
      <c r="Z20" s="11">
        <f t="shared" si="9"/>
        <v>0.06631503572</v>
      </c>
      <c r="AA20" s="10">
        <f t="shared" si="10"/>
        <v>383.5244082</v>
      </c>
      <c r="AB20" s="10">
        <f t="shared" si="11"/>
        <v>396.2044673</v>
      </c>
      <c r="AC20" s="10">
        <f t="shared" si="12"/>
        <v>1481.723626</v>
      </c>
      <c r="AD20" s="10">
        <f t="shared" si="13"/>
        <v>936.7602856</v>
      </c>
    </row>
    <row r="21">
      <c r="A21" s="7" t="str">
        <f t="shared" si="1"/>
        <v>ARBEB1229T</v>
      </c>
      <c r="B21" s="2" t="s">
        <v>1150</v>
      </c>
      <c r="C21" s="2" t="s">
        <v>3256</v>
      </c>
      <c r="D21" s="7" t="str">
        <f t="shared" si="2"/>
        <v>300x250 </v>
      </c>
      <c r="E21" s="2" t="s">
        <v>1152</v>
      </c>
      <c r="F21" s="2" t="s">
        <v>28</v>
      </c>
      <c r="G21" s="8" t="s">
        <v>726</v>
      </c>
      <c r="H21" s="2" t="s">
        <v>30</v>
      </c>
      <c r="I21" s="2" t="s">
        <v>53</v>
      </c>
      <c r="J21" s="2">
        <v>88293.0</v>
      </c>
      <c r="K21" s="2">
        <v>255.0</v>
      </c>
      <c r="L21" s="2">
        <v>24101.0</v>
      </c>
      <c r="M21" s="2">
        <v>75557.0</v>
      </c>
      <c r="N21" s="2">
        <v>19.0</v>
      </c>
      <c r="O21" s="3">
        <v>5054.481581</v>
      </c>
      <c r="P21" s="7" t="str">
        <f>VLOOKUP(A21,'New Data'!A:E,2,FALSE)</f>
        <v>Male</v>
      </c>
      <c r="Q21" s="7">
        <f>VLOOKUP(A21,'New Data'!A:E,3,FALSE)</f>
        <v>40</v>
      </c>
      <c r="R21" s="7" t="str">
        <f>VLOOKUP(A21,'New Data'!A:E,4,FALSE)</f>
        <v>Alabama</v>
      </c>
      <c r="S21" s="9">
        <f>VLOOKUP(A21,'New Data'!A:E,5,FALSE)</f>
        <v>45478</v>
      </c>
      <c r="T21" s="10">
        <f t="shared" si="3"/>
        <v>266.0253464</v>
      </c>
      <c r="U21" s="11">
        <f t="shared" si="4"/>
        <v>0.002888111175</v>
      </c>
      <c r="V21" s="12">
        <f t="shared" si="5"/>
        <v>19.8214964</v>
      </c>
      <c r="W21" s="10">
        <f t="shared" si="6"/>
        <v>57.24668525</v>
      </c>
      <c r="X21" s="11">
        <f t="shared" si="7"/>
        <v>0.02151925974</v>
      </c>
      <c r="Y21" s="7">
        <f t="shared" si="8"/>
        <v>0</v>
      </c>
      <c r="Z21" s="11">
        <f t="shared" si="9"/>
        <v>0.2729661468</v>
      </c>
      <c r="AA21" s="10">
        <f t="shared" si="10"/>
        <v>80.51160344</v>
      </c>
      <c r="AB21" s="10">
        <f t="shared" si="11"/>
        <v>102.9667168</v>
      </c>
      <c r="AC21" s="10">
        <f t="shared" si="12"/>
        <v>228.2339134</v>
      </c>
      <c r="AD21" s="10">
        <f t="shared" si="13"/>
        <v>161.6374599</v>
      </c>
    </row>
    <row r="22">
      <c r="A22" s="7" t="str">
        <f t="shared" si="1"/>
        <v>ARBEB1229T</v>
      </c>
      <c r="B22" s="2" t="s">
        <v>1614</v>
      </c>
      <c r="C22" s="2" t="s">
        <v>3257</v>
      </c>
      <c r="D22" s="7" t="str">
        <f t="shared" si="2"/>
        <v>320x50 </v>
      </c>
      <c r="E22" s="2" t="s">
        <v>1616</v>
      </c>
      <c r="F22" s="2" t="s">
        <v>36</v>
      </c>
      <c r="G22" s="8" t="s">
        <v>334</v>
      </c>
      <c r="H22" s="2" t="s">
        <v>71</v>
      </c>
      <c r="I22" s="2" t="s">
        <v>31</v>
      </c>
      <c r="J22" s="2">
        <v>96728.0</v>
      </c>
      <c r="K22" s="2">
        <v>341.0</v>
      </c>
      <c r="L22" s="2">
        <v>69700.0</v>
      </c>
      <c r="M22" s="2">
        <v>91910.0</v>
      </c>
      <c r="N22" s="2">
        <v>15.0</v>
      </c>
      <c r="O22" s="3">
        <v>6587.243331</v>
      </c>
      <c r="P22" s="7" t="str">
        <f>VLOOKUP(A22,'New Data'!A:E,2,FALSE)</f>
        <v>Male</v>
      </c>
      <c r="Q22" s="7">
        <f>VLOOKUP(A22,'New Data'!A:E,3,FALSE)</f>
        <v>40</v>
      </c>
      <c r="R22" s="7" t="str">
        <f>VLOOKUP(A22,'New Data'!A:E,4,FALSE)</f>
        <v>Alabama</v>
      </c>
      <c r="S22" s="9">
        <f>VLOOKUP(A22,'New Data'!A:E,5,FALSE)</f>
        <v>45478</v>
      </c>
      <c r="T22" s="10">
        <f t="shared" si="3"/>
        <v>439.1495554</v>
      </c>
      <c r="U22" s="11">
        <f t="shared" si="4"/>
        <v>0.003525349433</v>
      </c>
      <c r="V22" s="12">
        <f t="shared" si="5"/>
        <v>19.31742912</v>
      </c>
      <c r="W22" s="10">
        <f t="shared" si="6"/>
        <v>68.10068782</v>
      </c>
      <c r="X22" s="11">
        <f t="shared" si="7"/>
        <v>0.0155074022</v>
      </c>
      <c r="Y22" s="7">
        <f t="shared" si="8"/>
        <v>0</v>
      </c>
      <c r="Z22" s="11">
        <f t="shared" si="9"/>
        <v>0.7205772889</v>
      </c>
      <c r="AA22" s="10">
        <f t="shared" si="10"/>
        <v>116.9039919</v>
      </c>
      <c r="AB22" s="10">
        <f t="shared" si="11"/>
        <v>146.1739472</v>
      </c>
      <c r="AC22" s="10">
        <f t="shared" si="12"/>
        <v>368.8032677</v>
      </c>
      <c r="AD22" s="10">
        <f t="shared" si="13"/>
        <v>253.6268843</v>
      </c>
    </row>
    <row r="23">
      <c r="A23" s="7" t="str">
        <f t="shared" si="1"/>
        <v>ASKQT4796T</v>
      </c>
      <c r="B23" s="2" t="s">
        <v>1922</v>
      </c>
      <c r="C23" s="2" t="s">
        <v>3258</v>
      </c>
      <c r="D23" s="7" t="str">
        <f t="shared" si="2"/>
        <v>320x50 </v>
      </c>
      <c r="E23" s="2" t="s">
        <v>1924</v>
      </c>
      <c r="F23" s="2" t="s">
        <v>41</v>
      </c>
      <c r="G23" s="8" t="s">
        <v>29</v>
      </c>
      <c r="H23" s="2" t="s">
        <v>71</v>
      </c>
      <c r="I23" s="2" t="s">
        <v>31</v>
      </c>
      <c r="J23" s="2">
        <v>12088.0</v>
      </c>
      <c r="K23" s="2">
        <v>88.0</v>
      </c>
      <c r="L23" s="2">
        <v>1124.0</v>
      </c>
      <c r="M23" s="2">
        <v>10003.0</v>
      </c>
      <c r="N23" s="2">
        <v>2.0</v>
      </c>
      <c r="O23" s="3">
        <v>1500.026152</v>
      </c>
      <c r="P23" s="7" t="str">
        <f>VLOOKUP(A23,'New Data'!A:E,2,FALSE)</f>
        <v>Female</v>
      </c>
      <c r="Q23" s="7">
        <f>VLOOKUP(A23,'New Data'!A:E,3,FALSE)</f>
        <v>60</v>
      </c>
      <c r="R23" s="7" t="str">
        <f>VLOOKUP(A23,'New Data'!A:E,4,FALSE)</f>
        <v>Connecticut</v>
      </c>
      <c r="S23" s="9">
        <f>VLOOKUP(A23,'New Data'!A:E,5,FALSE)</f>
        <v>45244</v>
      </c>
      <c r="T23" s="10">
        <f t="shared" si="3"/>
        <v>750.013076</v>
      </c>
      <c r="U23" s="11">
        <f t="shared" si="4"/>
        <v>0.007279947055</v>
      </c>
      <c r="V23" s="12">
        <f t="shared" si="5"/>
        <v>17.04575173</v>
      </c>
      <c r="W23" s="10">
        <f t="shared" si="6"/>
        <v>124.0921701</v>
      </c>
      <c r="X23" s="11">
        <f t="shared" si="7"/>
        <v>0.01654533422</v>
      </c>
      <c r="Y23" s="7">
        <f t="shared" si="8"/>
        <v>0</v>
      </c>
      <c r="Z23" s="11">
        <f t="shared" si="9"/>
        <v>0.09298477829</v>
      </c>
      <c r="AA23" s="10">
        <f t="shared" si="10"/>
        <v>188.4576506</v>
      </c>
      <c r="AB23" s="10">
        <f t="shared" si="11"/>
        <v>252.6855016</v>
      </c>
      <c r="AC23" s="10">
        <f t="shared" si="12"/>
        <v>628.2380452</v>
      </c>
      <c r="AD23" s="10">
        <f t="shared" si="13"/>
        <v>437.056263</v>
      </c>
    </row>
    <row r="24">
      <c r="A24" s="7" t="str">
        <f t="shared" si="1"/>
        <v>ASOMQ3553Y</v>
      </c>
      <c r="B24" s="2" t="s">
        <v>2099</v>
      </c>
      <c r="C24" s="2" t="s">
        <v>3259</v>
      </c>
      <c r="D24" s="7" t="str">
        <f t="shared" si="2"/>
        <v>300x250 </v>
      </c>
      <c r="E24" s="2" t="s">
        <v>2101</v>
      </c>
      <c r="F24" s="2" t="s">
        <v>66</v>
      </c>
      <c r="G24" s="8" t="s">
        <v>726</v>
      </c>
      <c r="H24" s="2" t="s">
        <v>71</v>
      </c>
      <c r="I24" s="2" t="s">
        <v>31</v>
      </c>
      <c r="J24" s="2">
        <v>188170.0</v>
      </c>
      <c r="K24" s="2">
        <v>490.0</v>
      </c>
      <c r="L24" s="2">
        <v>155266.0</v>
      </c>
      <c r="M24" s="2">
        <v>176562.0</v>
      </c>
      <c r="N24" s="2">
        <v>6.0</v>
      </c>
      <c r="O24" s="3">
        <v>1599.715069</v>
      </c>
      <c r="P24" s="7" t="str">
        <f>VLOOKUP(A24,'New Data'!A:E,2,FALSE)</f>
        <v>Male</v>
      </c>
      <c r="Q24" s="7">
        <f>VLOOKUP(A24,'New Data'!A:E,3,FALSE)</f>
        <v>42</v>
      </c>
      <c r="R24" s="7" t="str">
        <f>VLOOKUP(A24,'New Data'!A:E,4,FALSE)</f>
        <v>North Carolina</v>
      </c>
      <c r="S24" s="9">
        <f>VLOOKUP(A24,'New Data'!A:E,5,FALSE)</f>
        <v>45363</v>
      </c>
      <c r="T24" s="10">
        <f t="shared" si="3"/>
        <v>266.6191782</v>
      </c>
      <c r="U24" s="11">
        <f t="shared" si="4"/>
        <v>0.002604028272</v>
      </c>
      <c r="V24" s="12">
        <f t="shared" si="5"/>
        <v>3.264724631</v>
      </c>
      <c r="W24" s="10">
        <f t="shared" si="6"/>
        <v>8.501435239</v>
      </c>
      <c r="X24" s="11">
        <f t="shared" si="7"/>
        <v>0.003188606048</v>
      </c>
      <c r="Y24" s="7">
        <f t="shared" si="8"/>
        <v>0</v>
      </c>
      <c r="Z24" s="11">
        <f t="shared" si="9"/>
        <v>0.8251368443</v>
      </c>
      <c r="AA24" s="10">
        <f t="shared" si="10"/>
        <v>57.63590239</v>
      </c>
      <c r="AB24" s="10">
        <f t="shared" si="11"/>
        <v>60.77792875</v>
      </c>
      <c r="AC24" s="10">
        <f t="shared" si="12"/>
        <v>215.6485745</v>
      </c>
      <c r="AD24" s="10">
        <f t="shared" si="13"/>
        <v>137.5616087</v>
      </c>
    </row>
    <row r="25">
      <c r="A25" s="7" t="str">
        <f t="shared" si="1"/>
        <v>AYMSL2125P</v>
      </c>
      <c r="B25" s="2" t="s">
        <v>2132</v>
      </c>
      <c r="C25" s="2" t="s">
        <v>3260</v>
      </c>
      <c r="D25" s="7" t="str">
        <f t="shared" si="2"/>
        <v>300x250 </v>
      </c>
      <c r="E25" s="2" t="s">
        <v>2134</v>
      </c>
      <c r="F25" s="2" t="s">
        <v>28</v>
      </c>
      <c r="G25" s="8" t="s">
        <v>437</v>
      </c>
      <c r="H25" s="2" t="s">
        <v>476</v>
      </c>
      <c r="I25" s="2" t="s">
        <v>53</v>
      </c>
      <c r="J25" s="2">
        <v>15904.0</v>
      </c>
      <c r="K25" s="2">
        <v>190.0</v>
      </c>
      <c r="L25" s="2">
        <v>7523.0</v>
      </c>
      <c r="M25" s="2">
        <v>14815.0</v>
      </c>
      <c r="N25" s="2">
        <v>2.0</v>
      </c>
      <c r="O25" s="3">
        <v>1825.725708</v>
      </c>
      <c r="P25" s="7" t="str">
        <f>VLOOKUP(A25,'New Data'!A:E,2,FALSE)</f>
        <v>Female</v>
      </c>
      <c r="Q25" s="7">
        <f>VLOOKUP(A25,'New Data'!A:E,3,FALSE)</f>
        <v>44</v>
      </c>
      <c r="R25" s="7" t="str">
        <f>VLOOKUP(A25,'New Data'!A:E,4,FALSE)</f>
        <v>Mississippi</v>
      </c>
      <c r="S25" s="9">
        <f>VLOOKUP(A25,'New Data'!A:E,5,FALSE)</f>
        <v>45095</v>
      </c>
      <c r="T25" s="10">
        <f t="shared" si="3"/>
        <v>912.862854</v>
      </c>
      <c r="U25" s="11">
        <f t="shared" si="4"/>
        <v>0.01194668008</v>
      </c>
      <c r="V25" s="12">
        <f t="shared" si="5"/>
        <v>9.609082674</v>
      </c>
      <c r="W25" s="10">
        <f t="shared" si="6"/>
        <v>114.7966366</v>
      </c>
      <c r="X25" s="11">
        <f t="shared" si="7"/>
        <v>0.01257545272</v>
      </c>
      <c r="Y25" s="7">
        <f t="shared" si="8"/>
        <v>0</v>
      </c>
      <c r="Z25" s="11">
        <f t="shared" si="9"/>
        <v>0.4730256539</v>
      </c>
      <c r="AA25" s="10">
        <f t="shared" si="10"/>
        <v>213.2191643</v>
      </c>
      <c r="AB25" s="10">
        <f t="shared" si="11"/>
        <v>276.3316966</v>
      </c>
      <c r="AC25" s="10">
        <f t="shared" si="12"/>
        <v>755.171427</v>
      </c>
      <c r="AD25" s="10">
        <f t="shared" si="13"/>
        <v>513.8357186</v>
      </c>
    </row>
    <row r="26">
      <c r="A26" s="7" t="str">
        <f t="shared" si="1"/>
        <v>BBJPF6212Z</v>
      </c>
      <c r="B26" s="2" t="s">
        <v>580</v>
      </c>
      <c r="C26" s="2" t="s">
        <v>3261</v>
      </c>
      <c r="D26" s="7" t="str">
        <f t="shared" si="2"/>
        <v>320x50 </v>
      </c>
      <c r="E26" s="2" t="s">
        <v>582</v>
      </c>
      <c r="F26" s="2" t="s">
        <v>36</v>
      </c>
      <c r="G26" s="8" t="s">
        <v>583</v>
      </c>
      <c r="H26" s="2" t="s">
        <v>71</v>
      </c>
      <c r="I26" s="2" t="s">
        <v>31</v>
      </c>
      <c r="J26" s="2">
        <v>9040.0</v>
      </c>
      <c r="K26" s="2">
        <v>21.0</v>
      </c>
      <c r="L26" s="2">
        <v>3585.0</v>
      </c>
      <c r="M26" s="2">
        <v>8450.0</v>
      </c>
      <c r="N26" s="2">
        <v>3.0</v>
      </c>
      <c r="O26" s="3">
        <v>1473.192464</v>
      </c>
      <c r="P26" s="7" t="str">
        <f>VLOOKUP(A26,'New Data'!A:E,2,FALSE)</f>
        <v>Male</v>
      </c>
      <c r="Q26" s="7">
        <f>VLOOKUP(A26,'New Data'!A:E,3,FALSE)</f>
        <v>44</v>
      </c>
      <c r="R26" s="7" t="str">
        <f>VLOOKUP(A26,'New Data'!A:E,4,FALSE)</f>
        <v>North Dakota</v>
      </c>
      <c r="S26" s="9">
        <f>VLOOKUP(A26,'New Data'!A:E,5,FALSE)</f>
        <v>45484</v>
      </c>
      <c r="T26" s="10">
        <f t="shared" si="3"/>
        <v>491.0641547</v>
      </c>
      <c r="U26" s="11">
        <f t="shared" si="4"/>
        <v>0.00232300885</v>
      </c>
      <c r="V26" s="12">
        <f t="shared" si="5"/>
        <v>70.1520221</v>
      </c>
      <c r="W26" s="10">
        <f t="shared" si="6"/>
        <v>162.9637681</v>
      </c>
      <c r="X26" s="11">
        <f t="shared" si="7"/>
        <v>0.03318584071</v>
      </c>
      <c r="Y26" s="7">
        <f t="shared" si="8"/>
        <v>0</v>
      </c>
      <c r="Z26" s="11">
        <f t="shared" si="9"/>
        <v>0.3965707965</v>
      </c>
      <c r="AA26" s="10">
        <f t="shared" si="10"/>
        <v>186.9272022</v>
      </c>
      <c r="AB26" s="10">
        <f t="shared" si="11"/>
        <v>242.6142499</v>
      </c>
      <c r="AC26" s="10">
        <f t="shared" si="12"/>
        <v>439.4744818</v>
      </c>
      <c r="AD26" s="10">
        <f t="shared" si="13"/>
        <v>327.0151229</v>
      </c>
    </row>
    <row r="27">
      <c r="A27" s="7" t="str">
        <f t="shared" si="1"/>
        <v>BBLZX7578R</v>
      </c>
      <c r="B27" s="2" t="s">
        <v>2282</v>
      </c>
      <c r="C27" s="2" t="s">
        <v>2283</v>
      </c>
      <c r="D27" s="7" t="str">
        <f t="shared" si="2"/>
        <v>300x250 </v>
      </c>
      <c r="E27" s="2" t="s">
        <v>2284</v>
      </c>
      <c r="F27" s="2" t="s">
        <v>28</v>
      </c>
      <c r="G27" s="8" t="s">
        <v>449</v>
      </c>
      <c r="H27" s="2" t="s">
        <v>30</v>
      </c>
      <c r="I27" s="2" t="s">
        <v>31</v>
      </c>
      <c r="J27" s="2">
        <v>1221746.0</v>
      </c>
      <c r="K27" s="2">
        <v>3874.0</v>
      </c>
      <c r="L27" s="2">
        <v>512107.0</v>
      </c>
      <c r="M27" s="2">
        <v>1088748.0</v>
      </c>
      <c r="N27" s="2">
        <v>19.0</v>
      </c>
      <c r="O27" s="3">
        <v>7483.887187</v>
      </c>
      <c r="P27" s="7" t="str">
        <f>VLOOKUP(A27,'New Data'!A:E,2,FALSE)</f>
        <v>Male</v>
      </c>
      <c r="Q27" s="7">
        <f>VLOOKUP(A27,'New Data'!A:E,3,FALSE)</f>
        <v>44</v>
      </c>
      <c r="R27" s="7" t="str">
        <f>VLOOKUP(A27,'New Data'!A:E,4,FALSE)</f>
        <v>South Dakota</v>
      </c>
      <c r="S27" s="9">
        <f>VLOOKUP(A27,'New Data'!A:E,5,FALSE)</f>
        <v>45540</v>
      </c>
      <c r="T27" s="10">
        <f t="shared" si="3"/>
        <v>393.8887993</v>
      </c>
      <c r="U27" s="11">
        <f t="shared" si="4"/>
        <v>0.003170871851</v>
      </c>
      <c r="V27" s="12">
        <f t="shared" si="5"/>
        <v>1.931824261</v>
      </c>
      <c r="W27" s="10">
        <f t="shared" si="6"/>
        <v>6.125567169</v>
      </c>
      <c r="X27" s="11">
        <f t="shared" si="7"/>
        <v>0.001555151398</v>
      </c>
      <c r="Y27" s="7">
        <f t="shared" si="8"/>
        <v>0</v>
      </c>
      <c r="Z27" s="11">
        <f t="shared" si="9"/>
        <v>0.4191599563</v>
      </c>
      <c r="AA27" s="10">
        <f t="shared" si="10"/>
        <v>81.54833271</v>
      </c>
      <c r="AB27" s="10">
        <f t="shared" si="11"/>
        <v>84.06457845</v>
      </c>
      <c r="AC27" s="10">
        <f t="shared" si="12"/>
        <v>316.7225177</v>
      </c>
      <c r="AD27" s="10">
        <f t="shared" si="13"/>
        <v>200.0087687</v>
      </c>
    </row>
    <row r="28">
      <c r="A28" s="7" t="str">
        <f t="shared" si="1"/>
        <v>BLMUX0265H</v>
      </c>
      <c r="B28" s="2" t="s">
        <v>694</v>
      </c>
      <c r="C28" s="2" t="s">
        <v>3262</v>
      </c>
      <c r="D28" s="7" t="str">
        <f t="shared" si="2"/>
        <v>300x250 </v>
      </c>
      <c r="E28" s="2" t="s">
        <v>612</v>
      </c>
      <c r="F28" s="2" t="s">
        <v>28</v>
      </c>
      <c r="G28" s="8" t="s">
        <v>398</v>
      </c>
      <c r="H28" s="2" t="s">
        <v>71</v>
      </c>
      <c r="I28" s="2" t="s">
        <v>53</v>
      </c>
      <c r="J28" s="2">
        <v>35335.0</v>
      </c>
      <c r="K28" s="2">
        <v>120.0</v>
      </c>
      <c r="L28" s="2">
        <v>22566.0</v>
      </c>
      <c r="M28" s="2">
        <v>30685.0</v>
      </c>
      <c r="N28" s="2">
        <v>15.0</v>
      </c>
      <c r="O28" s="3">
        <v>1866.34747</v>
      </c>
      <c r="P28" s="7" t="str">
        <f>VLOOKUP(A28,'New Data'!A:E,2,FALSE)</f>
        <v>Male</v>
      </c>
      <c r="Q28" s="7">
        <f>VLOOKUP(A28,'New Data'!A:E,3,FALSE)</f>
        <v>29</v>
      </c>
      <c r="R28" s="7" t="str">
        <f>VLOOKUP(A28,'New Data'!A:E,4,FALSE)</f>
        <v>Utah</v>
      </c>
      <c r="S28" s="9">
        <f>VLOOKUP(A28,'New Data'!A:E,5,FALSE)</f>
        <v>45352</v>
      </c>
      <c r="T28" s="10">
        <f t="shared" si="3"/>
        <v>124.4231647</v>
      </c>
      <c r="U28" s="11">
        <f t="shared" si="4"/>
        <v>0.003396066223</v>
      </c>
      <c r="V28" s="12">
        <f t="shared" si="5"/>
        <v>15.55289558</v>
      </c>
      <c r="W28" s="10">
        <f t="shared" si="6"/>
        <v>52.81866336</v>
      </c>
      <c r="X28" s="11">
        <f t="shared" si="7"/>
        <v>0.04245082779</v>
      </c>
      <c r="Y28" s="7">
        <f t="shared" si="8"/>
        <v>0</v>
      </c>
      <c r="Z28" s="11">
        <f t="shared" si="9"/>
        <v>0.6386302533</v>
      </c>
      <c r="AA28" s="10">
        <f t="shared" si="10"/>
        <v>47.89068207</v>
      </c>
      <c r="AB28" s="10">
        <f t="shared" si="11"/>
        <v>70.25014274</v>
      </c>
      <c r="AC28" s="10">
        <f t="shared" si="12"/>
        <v>113.2128435</v>
      </c>
      <c r="AD28" s="10">
        <f t="shared" si="13"/>
        <v>88.62261205</v>
      </c>
    </row>
    <row r="29">
      <c r="A29" s="7" t="str">
        <f t="shared" si="1"/>
        <v>BLMUX0265H</v>
      </c>
      <c r="B29" s="2" t="s">
        <v>610</v>
      </c>
      <c r="C29" s="2" t="s">
        <v>3263</v>
      </c>
      <c r="D29" s="7" t="str">
        <f t="shared" si="2"/>
        <v>300x250 </v>
      </c>
      <c r="E29" s="2" t="s">
        <v>612</v>
      </c>
      <c r="F29" s="2" t="s">
        <v>41</v>
      </c>
      <c r="G29" s="8" t="s">
        <v>613</v>
      </c>
      <c r="H29" s="2" t="s">
        <v>30</v>
      </c>
      <c r="I29" s="2" t="s">
        <v>31</v>
      </c>
      <c r="J29" s="2">
        <v>8730.0</v>
      </c>
      <c r="K29" s="2">
        <v>22.0</v>
      </c>
      <c r="L29" s="2">
        <v>3725.0</v>
      </c>
      <c r="M29" s="2">
        <v>7413.0</v>
      </c>
      <c r="N29" s="2">
        <v>3.0</v>
      </c>
      <c r="O29" s="3">
        <v>3268.007134</v>
      </c>
      <c r="P29" s="7" t="str">
        <f>VLOOKUP(A29,'New Data'!A:E,2,FALSE)</f>
        <v>Male</v>
      </c>
      <c r="Q29" s="7">
        <f>VLOOKUP(A29,'New Data'!A:E,3,FALSE)</f>
        <v>29</v>
      </c>
      <c r="R29" s="7" t="str">
        <f>VLOOKUP(A29,'New Data'!A:E,4,FALSE)</f>
        <v>Utah</v>
      </c>
      <c r="S29" s="9">
        <f>VLOOKUP(A29,'New Data'!A:E,5,FALSE)</f>
        <v>45352</v>
      </c>
      <c r="T29" s="10">
        <f t="shared" si="3"/>
        <v>1089.335711</v>
      </c>
      <c r="U29" s="11">
        <f t="shared" si="4"/>
        <v>0.002520045819</v>
      </c>
      <c r="V29" s="12">
        <f t="shared" si="5"/>
        <v>148.5457788</v>
      </c>
      <c r="W29" s="10">
        <f t="shared" si="6"/>
        <v>374.3421688</v>
      </c>
      <c r="X29" s="11">
        <f t="shared" si="7"/>
        <v>0.03436426117</v>
      </c>
      <c r="Y29" s="7">
        <f t="shared" si="8"/>
        <v>0</v>
      </c>
      <c r="Z29" s="11">
        <f t="shared" si="9"/>
        <v>0.4266895762</v>
      </c>
      <c r="AA29" s="10">
        <f t="shared" si="10"/>
        <v>411.5721991</v>
      </c>
      <c r="AB29" s="10">
        <f t="shared" si="11"/>
        <v>547.0500331</v>
      </c>
      <c r="AC29" s="10">
        <f t="shared" si="12"/>
        <v>976.0461586</v>
      </c>
      <c r="AD29" s="10">
        <f t="shared" si="13"/>
        <v>731.8402001</v>
      </c>
    </row>
    <row r="30">
      <c r="A30" s="7" t="str">
        <f t="shared" si="1"/>
        <v>BOQOT3577K</v>
      </c>
      <c r="B30" s="2" t="s">
        <v>905</v>
      </c>
      <c r="C30" s="2" t="s">
        <v>3264</v>
      </c>
      <c r="D30" s="7" t="str">
        <f t="shared" si="2"/>
        <v>300x250 </v>
      </c>
      <c r="E30" s="2" t="s">
        <v>907</v>
      </c>
      <c r="F30" s="2" t="s">
        <v>36</v>
      </c>
      <c r="G30" s="8" t="s">
        <v>908</v>
      </c>
      <c r="H30" s="2" t="s">
        <v>48</v>
      </c>
      <c r="I30" s="2" t="s">
        <v>31</v>
      </c>
      <c r="J30" s="2">
        <v>7356.0</v>
      </c>
      <c r="K30" s="2">
        <v>10.0</v>
      </c>
      <c r="L30" s="2">
        <v>1588.0</v>
      </c>
      <c r="M30" s="2">
        <v>7088.0</v>
      </c>
      <c r="N30" s="2">
        <v>1.0</v>
      </c>
      <c r="O30" s="3">
        <v>1730.37357</v>
      </c>
      <c r="P30" s="7" t="str">
        <f>VLOOKUP(A30,'New Data'!A:E,2,FALSE)</f>
        <v>Male</v>
      </c>
      <c r="Q30" s="7">
        <f>VLOOKUP(A30,'New Data'!A:E,3,FALSE)</f>
        <v>33</v>
      </c>
      <c r="R30" s="7" t="str">
        <f>VLOOKUP(A30,'New Data'!A:E,4,FALSE)</f>
        <v>Rhode Island</v>
      </c>
      <c r="S30" s="9">
        <f>VLOOKUP(A30,'New Data'!A:E,5,FALSE)</f>
        <v>45105</v>
      </c>
      <c r="T30" s="10">
        <f t="shared" si="3"/>
        <v>1730.37357</v>
      </c>
      <c r="U30" s="11">
        <f t="shared" si="4"/>
        <v>0.001359434475</v>
      </c>
      <c r="V30" s="12">
        <f t="shared" si="5"/>
        <v>173.037357</v>
      </c>
      <c r="W30" s="10">
        <f t="shared" si="6"/>
        <v>235.2329486</v>
      </c>
      <c r="X30" s="11">
        <f t="shared" si="7"/>
        <v>0.01359434475</v>
      </c>
      <c r="Y30" s="7">
        <f t="shared" si="8"/>
        <v>0</v>
      </c>
      <c r="Z30" s="11">
        <f t="shared" si="9"/>
        <v>0.2158781947</v>
      </c>
      <c r="AA30" s="10">
        <f t="shared" si="10"/>
        <v>531.5511893</v>
      </c>
      <c r="AB30" s="10">
        <f t="shared" si="11"/>
        <v>568.8685443</v>
      </c>
      <c r="AC30" s="10">
        <f t="shared" si="12"/>
        <v>1465.952917</v>
      </c>
      <c r="AD30" s="10">
        <f t="shared" si="13"/>
        <v>982.803939</v>
      </c>
    </row>
    <row r="31">
      <c r="A31" s="7" t="str">
        <f t="shared" si="1"/>
        <v>BPIEV7647Z</v>
      </c>
      <c r="B31" s="2" t="s">
        <v>174</v>
      </c>
      <c r="C31" s="2" t="s">
        <v>3265</v>
      </c>
      <c r="D31" s="7" t="str">
        <f t="shared" si="2"/>
        <v>320x50 </v>
      </c>
      <c r="E31" s="2" t="s">
        <v>176</v>
      </c>
      <c r="F31" s="2" t="s">
        <v>28</v>
      </c>
      <c r="G31" s="8" t="s">
        <v>177</v>
      </c>
      <c r="H31" s="2" t="s">
        <v>71</v>
      </c>
      <c r="I31" s="2" t="s">
        <v>31</v>
      </c>
      <c r="J31" s="2">
        <v>9319.0</v>
      </c>
      <c r="K31" s="2">
        <v>30.0</v>
      </c>
      <c r="L31" s="2">
        <v>6193.0</v>
      </c>
      <c r="M31" s="2">
        <v>8682.0</v>
      </c>
      <c r="N31" s="2">
        <v>12.0</v>
      </c>
      <c r="O31" s="3">
        <v>4594.604003</v>
      </c>
      <c r="P31" s="7" t="str">
        <f>VLOOKUP(A31,'New Data'!A:E,2,FALSE)</f>
        <v>Female</v>
      </c>
      <c r="Q31" s="7">
        <f>VLOOKUP(A31,'New Data'!A:E,3,FALSE)</f>
        <v>58</v>
      </c>
      <c r="R31" s="7" t="str">
        <f>VLOOKUP(A31,'New Data'!A:E,4,FALSE)</f>
        <v>Iowa</v>
      </c>
      <c r="S31" s="9">
        <f>VLOOKUP(A31,'New Data'!A:E,5,FALSE)</f>
        <v>45021</v>
      </c>
      <c r="T31" s="10">
        <f t="shared" si="3"/>
        <v>382.8836669</v>
      </c>
      <c r="U31" s="11">
        <f t="shared" si="4"/>
        <v>0.003219229531</v>
      </c>
      <c r="V31" s="12">
        <f t="shared" si="5"/>
        <v>153.1534668</v>
      </c>
      <c r="W31" s="10">
        <f t="shared" si="6"/>
        <v>493.036163</v>
      </c>
      <c r="X31" s="11">
        <f t="shared" si="7"/>
        <v>0.1287691812</v>
      </c>
      <c r="Y31" s="7">
        <f t="shared" si="8"/>
        <v>0</v>
      </c>
      <c r="Z31" s="11">
        <f t="shared" si="9"/>
        <v>0.6645562829</v>
      </c>
      <c r="AA31" s="10">
        <f t="shared" si="10"/>
        <v>297.7067394</v>
      </c>
      <c r="AB31" s="10">
        <f t="shared" si="11"/>
        <v>501.6363571</v>
      </c>
      <c r="AC31" s="10">
        <f t="shared" si="12"/>
        <v>435.5448595</v>
      </c>
      <c r="AD31" s="10">
        <f t="shared" si="13"/>
        <v>437.9615246</v>
      </c>
    </row>
    <row r="32">
      <c r="A32" s="7" t="str">
        <f t="shared" si="1"/>
        <v>BSPYL8294V</v>
      </c>
      <c r="B32" s="2" t="s">
        <v>1308</v>
      </c>
      <c r="C32" s="2" t="s">
        <v>3266</v>
      </c>
      <c r="D32" s="7" t="str">
        <f t="shared" si="2"/>
        <v>320x50 </v>
      </c>
      <c r="E32" s="2" t="s">
        <v>1310</v>
      </c>
      <c r="F32" s="2" t="s">
        <v>66</v>
      </c>
      <c r="G32" s="8" t="s">
        <v>1311</v>
      </c>
      <c r="H32" s="2" t="s">
        <v>212</v>
      </c>
      <c r="I32" s="2" t="s">
        <v>31</v>
      </c>
      <c r="J32" s="2">
        <v>8233.0</v>
      </c>
      <c r="K32" s="2">
        <v>65.0</v>
      </c>
      <c r="L32" s="2">
        <v>5361.0</v>
      </c>
      <c r="M32" s="2">
        <v>7643.0</v>
      </c>
      <c r="N32" s="2">
        <v>4.0</v>
      </c>
      <c r="O32" s="3">
        <v>6381.006576</v>
      </c>
      <c r="P32" s="7" t="str">
        <f>VLOOKUP(A32,'New Data'!A:E,2,FALSE)</f>
        <v>Female</v>
      </c>
      <c r="Q32" s="7">
        <f>VLOOKUP(A32,'New Data'!A:E,3,FALSE)</f>
        <v>65</v>
      </c>
      <c r="R32" s="7" t="str">
        <f>VLOOKUP(A32,'New Data'!A:E,4,FALSE)</f>
        <v>Arizona</v>
      </c>
      <c r="S32" s="9">
        <f>VLOOKUP(A32,'New Data'!A:E,5,FALSE)</f>
        <v>44936</v>
      </c>
      <c r="T32" s="10">
        <f t="shared" si="3"/>
        <v>1595.251644</v>
      </c>
      <c r="U32" s="11">
        <f t="shared" si="4"/>
        <v>0.00789505648</v>
      </c>
      <c r="V32" s="12">
        <f t="shared" si="5"/>
        <v>98.16933194</v>
      </c>
      <c r="W32" s="10">
        <f t="shared" si="6"/>
        <v>775.0524203</v>
      </c>
      <c r="X32" s="11">
        <f t="shared" si="7"/>
        <v>0.04858496295</v>
      </c>
      <c r="Y32" s="7">
        <f t="shared" si="8"/>
        <v>0</v>
      </c>
      <c r="Z32" s="11">
        <f t="shared" si="9"/>
        <v>0.651159966</v>
      </c>
      <c r="AA32" s="10">
        <f t="shared" si="10"/>
        <v>552.5962784</v>
      </c>
      <c r="AB32" s="10">
        <f t="shared" si="11"/>
        <v>958.7261314</v>
      </c>
      <c r="AC32" s="10">
        <f t="shared" si="12"/>
        <v>1450.845666</v>
      </c>
      <c r="AD32" s="10">
        <f t="shared" si="13"/>
        <v>1185.15598</v>
      </c>
    </row>
    <row r="33">
      <c r="A33" s="7" t="str">
        <f t="shared" si="1"/>
        <v>BUFTA5555M</v>
      </c>
      <c r="B33" s="2" t="s">
        <v>1000</v>
      </c>
      <c r="C33" s="2" t="s">
        <v>3267</v>
      </c>
      <c r="D33" s="7" t="str">
        <f t="shared" si="2"/>
        <v>300x250 </v>
      </c>
      <c r="E33" s="2" t="s">
        <v>1002</v>
      </c>
      <c r="F33" s="2" t="s">
        <v>66</v>
      </c>
      <c r="G33" s="8" t="s">
        <v>426</v>
      </c>
      <c r="H33" s="2" t="s">
        <v>30</v>
      </c>
      <c r="I33" s="2" t="s">
        <v>31</v>
      </c>
      <c r="J33" s="2">
        <v>37554.0</v>
      </c>
      <c r="K33" s="2">
        <v>92.0</v>
      </c>
      <c r="L33" s="2">
        <v>13128.0</v>
      </c>
      <c r="M33" s="2">
        <v>27596.0</v>
      </c>
      <c r="N33" s="2">
        <v>8.0</v>
      </c>
      <c r="O33" s="3">
        <v>1737.843485</v>
      </c>
      <c r="P33" s="7" t="str">
        <f>VLOOKUP(A33,'New Data'!A:E,2,FALSE)</f>
        <v>Male</v>
      </c>
      <c r="Q33" s="7">
        <f>VLOOKUP(A33,'New Data'!A:E,3,FALSE)</f>
        <v>63</v>
      </c>
      <c r="R33" s="7" t="str">
        <f>VLOOKUP(A33,'New Data'!A:E,4,FALSE)</f>
        <v>Hawaii</v>
      </c>
      <c r="S33" s="9">
        <f>VLOOKUP(A33,'New Data'!A:E,5,FALSE)</f>
        <v>45074</v>
      </c>
      <c r="T33" s="10">
        <f t="shared" si="3"/>
        <v>217.2304356</v>
      </c>
      <c r="U33" s="11">
        <f t="shared" si="4"/>
        <v>0.002449805613</v>
      </c>
      <c r="V33" s="12">
        <f t="shared" si="5"/>
        <v>18.8896031</v>
      </c>
      <c r="W33" s="10">
        <f t="shared" si="6"/>
        <v>46.2758557</v>
      </c>
      <c r="X33" s="11">
        <f t="shared" si="7"/>
        <v>0.02130265751</v>
      </c>
      <c r="Y33" s="7">
        <f t="shared" si="8"/>
        <v>0</v>
      </c>
      <c r="Z33" s="11">
        <f t="shared" si="9"/>
        <v>0.3495766097</v>
      </c>
      <c r="AA33" s="10">
        <f t="shared" si="10"/>
        <v>67.81294074</v>
      </c>
      <c r="AB33" s="10">
        <f t="shared" si="11"/>
        <v>84.24469231</v>
      </c>
      <c r="AC33" s="10">
        <f t="shared" si="12"/>
        <v>186.8174403</v>
      </c>
      <c r="AD33" s="10">
        <f t="shared" si="13"/>
        <v>131.7543706</v>
      </c>
    </row>
    <row r="34">
      <c r="A34" s="7" t="str">
        <f t="shared" si="1"/>
        <v>BUFTA5555M</v>
      </c>
      <c r="B34" s="2" t="s">
        <v>1035</v>
      </c>
      <c r="C34" s="2" t="s">
        <v>1036</v>
      </c>
      <c r="D34" s="7" t="str">
        <f t="shared" si="2"/>
        <v>300x250 </v>
      </c>
      <c r="E34" s="2" t="s">
        <v>1002</v>
      </c>
      <c r="F34" s="2" t="s">
        <v>41</v>
      </c>
      <c r="G34" s="8" t="s">
        <v>340</v>
      </c>
      <c r="H34" s="2" t="s">
        <v>48</v>
      </c>
      <c r="I34" s="2" t="s">
        <v>53</v>
      </c>
      <c r="J34" s="2">
        <v>45711.0</v>
      </c>
      <c r="K34" s="2">
        <v>130.0</v>
      </c>
      <c r="L34" s="2">
        <v>23052.0</v>
      </c>
      <c r="M34" s="2">
        <v>42375.0</v>
      </c>
      <c r="N34" s="2">
        <v>11.0</v>
      </c>
      <c r="O34" s="3">
        <v>6417.876169</v>
      </c>
      <c r="P34" s="7" t="str">
        <f>VLOOKUP(A34,'New Data'!A:E,2,FALSE)</f>
        <v>Male</v>
      </c>
      <c r="Q34" s="7">
        <f>VLOOKUP(A34,'New Data'!A:E,3,FALSE)</f>
        <v>63</v>
      </c>
      <c r="R34" s="7" t="str">
        <f>VLOOKUP(A34,'New Data'!A:E,4,FALSE)</f>
        <v>Hawaii</v>
      </c>
      <c r="S34" s="9">
        <f>VLOOKUP(A34,'New Data'!A:E,5,FALSE)</f>
        <v>45074</v>
      </c>
      <c r="T34" s="10">
        <f t="shared" si="3"/>
        <v>583.4432881</v>
      </c>
      <c r="U34" s="11">
        <f t="shared" si="4"/>
        <v>0.002843954409</v>
      </c>
      <c r="V34" s="12">
        <f t="shared" si="5"/>
        <v>49.36827822</v>
      </c>
      <c r="W34" s="10">
        <f t="shared" si="6"/>
        <v>140.4011325</v>
      </c>
      <c r="X34" s="11">
        <f t="shared" si="7"/>
        <v>0.02406422962</v>
      </c>
      <c r="Y34" s="7">
        <f t="shared" si="8"/>
        <v>0</v>
      </c>
      <c r="Z34" s="11">
        <f t="shared" si="9"/>
        <v>0.5042987465</v>
      </c>
      <c r="AA34" s="10">
        <f t="shared" si="10"/>
        <v>184.2635067</v>
      </c>
      <c r="AB34" s="10">
        <f t="shared" si="11"/>
        <v>238.8832193</v>
      </c>
      <c r="AC34" s="10">
        <f t="shared" si="12"/>
        <v>504.7085126</v>
      </c>
      <c r="AD34" s="10">
        <f t="shared" si="13"/>
        <v>361.9236323</v>
      </c>
    </row>
    <row r="35">
      <c r="A35" s="7" t="str">
        <f t="shared" si="1"/>
        <v>BUPVZ1190I</v>
      </c>
      <c r="B35" s="2" t="s">
        <v>1933</v>
      </c>
      <c r="C35" s="2" t="s">
        <v>1934</v>
      </c>
      <c r="D35" s="7" t="str">
        <f t="shared" si="2"/>
        <v>300x250 </v>
      </c>
      <c r="E35" s="2" t="s">
        <v>1935</v>
      </c>
      <c r="F35" s="2" t="s">
        <v>36</v>
      </c>
      <c r="G35" s="8" t="s">
        <v>1936</v>
      </c>
      <c r="H35" s="2" t="s">
        <v>30</v>
      </c>
      <c r="I35" s="2" t="s">
        <v>31</v>
      </c>
      <c r="J35" s="2">
        <v>7583.0</v>
      </c>
      <c r="K35" s="2">
        <v>45.0</v>
      </c>
      <c r="L35" s="2">
        <v>4608.0</v>
      </c>
      <c r="M35" s="2">
        <v>5881.0</v>
      </c>
      <c r="N35" s="2">
        <v>1.0</v>
      </c>
      <c r="O35" s="3">
        <v>5033.482578</v>
      </c>
      <c r="P35" s="7" t="str">
        <f>VLOOKUP(A35,'New Data'!A:E,2,FALSE)</f>
        <v>Male</v>
      </c>
      <c r="Q35" s="7">
        <f>VLOOKUP(A35,'New Data'!A:E,3,FALSE)</f>
        <v>20</v>
      </c>
      <c r="R35" s="7" t="str">
        <f>VLOOKUP(A35,'New Data'!A:E,4,FALSE)</f>
        <v>Vermont</v>
      </c>
      <c r="S35" s="9">
        <f>VLOOKUP(A35,'New Data'!A:E,5,FALSE)</f>
        <v>45425</v>
      </c>
      <c r="T35" s="10">
        <f t="shared" si="3"/>
        <v>5033.482578</v>
      </c>
      <c r="U35" s="11">
        <f t="shared" si="4"/>
        <v>0.005934326784</v>
      </c>
      <c r="V35" s="12">
        <f t="shared" si="5"/>
        <v>111.8551684</v>
      </c>
      <c r="W35" s="10">
        <f t="shared" si="6"/>
        <v>663.7851217</v>
      </c>
      <c r="X35" s="11">
        <f t="shared" si="7"/>
        <v>0.01318739285</v>
      </c>
      <c r="Y35" s="7">
        <f t="shared" si="8"/>
        <v>0</v>
      </c>
      <c r="Z35" s="11">
        <f t="shared" si="9"/>
        <v>0.6076750626</v>
      </c>
      <c r="AA35" s="10">
        <f t="shared" si="10"/>
        <v>1228.937675</v>
      </c>
      <c r="AB35" s="10">
        <f t="shared" si="11"/>
        <v>1560.095647</v>
      </c>
      <c r="AC35" s="10">
        <f t="shared" si="12"/>
        <v>4181.91412</v>
      </c>
      <c r="AD35" s="10">
        <f t="shared" si="13"/>
        <v>2848.636817</v>
      </c>
    </row>
    <row r="36">
      <c r="A36" s="7" t="str">
        <f t="shared" si="1"/>
        <v>BYVML5268P</v>
      </c>
      <c r="B36" s="2" t="s">
        <v>1456</v>
      </c>
      <c r="C36" s="2" t="s">
        <v>1457</v>
      </c>
      <c r="D36" s="7" t="str">
        <f t="shared" si="2"/>
        <v>320x50 </v>
      </c>
      <c r="E36" s="2" t="s">
        <v>1458</v>
      </c>
      <c r="F36" s="2" t="s">
        <v>28</v>
      </c>
      <c r="G36" s="8" t="s">
        <v>894</v>
      </c>
      <c r="H36" s="2" t="s">
        <v>30</v>
      </c>
      <c r="I36" s="2" t="s">
        <v>31</v>
      </c>
      <c r="J36" s="2">
        <v>9709.0</v>
      </c>
      <c r="K36" s="2">
        <v>58.0</v>
      </c>
      <c r="L36" s="2">
        <v>3339.0</v>
      </c>
      <c r="M36" s="2">
        <v>7891.0</v>
      </c>
      <c r="N36" s="2">
        <v>3.0</v>
      </c>
      <c r="O36" s="3">
        <v>6994.085353</v>
      </c>
      <c r="P36" s="7" t="str">
        <f>VLOOKUP(A36,'New Data'!A:E,2,FALSE)</f>
        <v>Female</v>
      </c>
      <c r="Q36" s="7">
        <f>VLOOKUP(A36,'New Data'!A:E,3,FALSE)</f>
        <v>47</v>
      </c>
      <c r="R36" s="7" t="str">
        <f>VLOOKUP(A36,'New Data'!A:E,4,FALSE)</f>
        <v>Rhode Island</v>
      </c>
      <c r="S36" s="9">
        <f>VLOOKUP(A36,'New Data'!A:E,5,FALSE)</f>
        <v>45378</v>
      </c>
      <c r="T36" s="10">
        <f t="shared" si="3"/>
        <v>2331.361784</v>
      </c>
      <c r="U36" s="11">
        <f t="shared" si="4"/>
        <v>0.005973838706</v>
      </c>
      <c r="V36" s="12">
        <f t="shared" si="5"/>
        <v>120.5876785</v>
      </c>
      <c r="W36" s="10">
        <f t="shared" si="6"/>
        <v>720.3713413</v>
      </c>
      <c r="X36" s="11">
        <f t="shared" si="7"/>
        <v>0.03089916572</v>
      </c>
      <c r="Y36" s="7">
        <f t="shared" si="8"/>
        <v>0</v>
      </c>
      <c r="Z36" s="11">
        <f t="shared" si="9"/>
        <v>0.3439077145</v>
      </c>
      <c r="AA36" s="10">
        <f t="shared" si="10"/>
        <v>706.8167679</v>
      </c>
      <c r="AB36" s="10">
        <f t="shared" si="11"/>
        <v>1066.686966</v>
      </c>
      <c r="AC36" s="10">
        <f t="shared" si="12"/>
        <v>2033.281231</v>
      </c>
      <c r="AD36" s="10">
        <f t="shared" si="13"/>
        <v>1525.86955</v>
      </c>
    </row>
    <row r="37">
      <c r="A37" s="7" t="str">
        <f t="shared" si="1"/>
        <v>BZOBI2836C</v>
      </c>
      <c r="B37" s="2" t="s">
        <v>1797</v>
      </c>
      <c r="C37" s="2" t="s">
        <v>3268</v>
      </c>
      <c r="D37" s="7" t="str">
        <f t="shared" si="2"/>
        <v>320x50 </v>
      </c>
      <c r="E37" s="2" t="s">
        <v>1649</v>
      </c>
      <c r="F37" s="2" t="s">
        <v>28</v>
      </c>
      <c r="G37" s="8" t="s">
        <v>1551</v>
      </c>
      <c r="H37" s="2" t="s">
        <v>48</v>
      </c>
      <c r="I37" s="2" t="s">
        <v>31</v>
      </c>
      <c r="J37" s="2">
        <v>10992.0</v>
      </c>
      <c r="K37" s="2">
        <v>97.0</v>
      </c>
      <c r="L37" s="2">
        <v>6677.0</v>
      </c>
      <c r="M37" s="2">
        <v>10132.0</v>
      </c>
      <c r="N37" s="2">
        <v>3.0</v>
      </c>
      <c r="O37" s="3">
        <v>1675.987427</v>
      </c>
      <c r="P37" s="7" t="str">
        <f>VLOOKUP(A37,'New Data'!A:E,2,FALSE)</f>
        <v>Male</v>
      </c>
      <c r="Q37" s="7">
        <f>VLOOKUP(A37,'New Data'!A:E,3,FALSE)</f>
        <v>60</v>
      </c>
      <c r="R37" s="7" t="str">
        <f>VLOOKUP(A37,'New Data'!A:E,4,FALSE)</f>
        <v>Alaska</v>
      </c>
      <c r="S37" s="9">
        <f>VLOOKUP(A37,'New Data'!A:E,5,FALSE)</f>
        <v>45287</v>
      </c>
      <c r="T37" s="10">
        <f t="shared" si="3"/>
        <v>558.6624757</v>
      </c>
      <c r="U37" s="11">
        <f t="shared" si="4"/>
        <v>0.008824599709</v>
      </c>
      <c r="V37" s="12">
        <f t="shared" si="5"/>
        <v>17.2782209</v>
      </c>
      <c r="W37" s="10">
        <f t="shared" si="6"/>
        <v>152.4733831</v>
      </c>
      <c r="X37" s="11">
        <f t="shared" si="7"/>
        <v>0.02729257642</v>
      </c>
      <c r="Y37" s="7">
        <f t="shared" si="8"/>
        <v>0</v>
      </c>
      <c r="Z37" s="11">
        <f t="shared" si="9"/>
        <v>0.6074417758</v>
      </c>
      <c r="AA37" s="10">
        <f t="shared" si="10"/>
        <v>156.0497485</v>
      </c>
      <c r="AB37" s="10">
        <f t="shared" si="11"/>
        <v>237.1668458</v>
      </c>
      <c r="AC37" s="10">
        <f t="shared" si="12"/>
        <v>480.8803013</v>
      </c>
      <c r="AD37" s="10">
        <f t="shared" si="13"/>
        <v>355.5723417</v>
      </c>
    </row>
    <row r="38">
      <c r="A38" s="7" t="str">
        <f t="shared" si="1"/>
        <v>BZOBI2836C</v>
      </c>
      <c r="B38" s="2" t="s">
        <v>1647</v>
      </c>
      <c r="C38" s="2" t="s">
        <v>3269</v>
      </c>
      <c r="D38" s="7" t="str">
        <f t="shared" si="2"/>
        <v>320x50 </v>
      </c>
      <c r="E38" s="2" t="s">
        <v>1649</v>
      </c>
      <c r="F38" s="2" t="s">
        <v>41</v>
      </c>
      <c r="G38" s="8" t="s">
        <v>1650</v>
      </c>
      <c r="H38" s="2" t="s">
        <v>48</v>
      </c>
      <c r="I38" s="2" t="s">
        <v>31</v>
      </c>
      <c r="J38" s="2">
        <v>13779.0</v>
      </c>
      <c r="K38" s="2">
        <v>96.0</v>
      </c>
      <c r="L38" s="2">
        <v>3482.0</v>
      </c>
      <c r="M38" s="2">
        <v>12487.0</v>
      </c>
      <c r="N38" s="2">
        <v>4.0</v>
      </c>
      <c r="O38" s="3">
        <v>1530.041892</v>
      </c>
      <c r="P38" s="7" t="str">
        <f>VLOOKUP(A38,'New Data'!A:E,2,FALSE)</f>
        <v>Male</v>
      </c>
      <c r="Q38" s="7">
        <f>VLOOKUP(A38,'New Data'!A:E,3,FALSE)</f>
        <v>60</v>
      </c>
      <c r="R38" s="7" t="str">
        <f>VLOOKUP(A38,'New Data'!A:E,4,FALSE)</f>
        <v>Alaska</v>
      </c>
      <c r="S38" s="9">
        <f>VLOOKUP(A38,'New Data'!A:E,5,FALSE)</f>
        <v>45287</v>
      </c>
      <c r="T38" s="10">
        <f t="shared" si="3"/>
        <v>382.510473</v>
      </c>
      <c r="U38" s="11">
        <f t="shared" si="4"/>
        <v>0.006967123884</v>
      </c>
      <c r="V38" s="12">
        <f t="shared" si="5"/>
        <v>15.93793638</v>
      </c>
      <c r="W38" s="10">
        <f t="shared" si="6"/>
        <v>111.0415772</v>
      </c>
      <c r="X38" s="11">
        <f t="shared" si="7"/>
        <v>0.02902968285</v>
      </c>
      <c r="Y38" s="7">
        <f t="shared" si="8"/>
        <v>0</v>
      </c>
      <c r="Z38" s="11">
        <f t="shared" si="9"/>
        <v>0.2527033892</v>
      </c>
      <c r="AA38" s="10">
        <f t="shared" si="10"/>
        <v>111.4607591</v>
      </c>
      <c r="AB38" s="10">
        <f t="shared" si="11"/>
        <v>168.5229436</v>
      </c>
      <c r="AC38" s="10">
        <f t="shared" si="12"/>
        <v>331.4042811</v>
      </c>
      <c r="AD38" s="10">
        <f t="shared" si="13"/>
        <v>246.7795087</v>
      </c>
    </row>
    <row r="39">
      <c r="A39" s="7" t="str">
        <f t="shared" si="1"/>
        <v>CAHYG3981W</v>
      </c>
      <c r="B39" s="2" t="s">
        <v>1462</v>
      </c>
      <c r="C39" s="2" t="s">
        <v>3270</v>
      </c>
      <c r="D39" s="7" t="str">
        <f t="shared" si="2"/>
        <v>320x50 </v>
      </c>
      <c r="E39" s="2" t="s">
        <v>1464</v>
      </c>
      <c r="F39" s="2" t="s">
        <v>36</v>
      </c>
      <c r="G39" s="8" t="s">
        <v>151</v>
      </c>
      <c r="H39" s="2" t="s">
        <v>48</v>
      </c>
      <c r="I39" s="2" t="s">
        <v>31</v>
      </c>
      <c r="J39" s="2">
        <v>35178.0</v>
      </c>
      <c r="K39" s="2">
        <v>155.0</v>
      </c>
      <c r="L39" s="2">
        <v>23374.0</v>
      </c>
      <c r="M39" s="2">
        <v>33779.0</v>
      </c>
      <c r="N39" s="2">
        <v>8.0</v>
      </c>
      <c r="O39" s="3">
        <v>5738.809089</v>
      </c>
      <c r="P39" s="7" t="str">
        <f>VLOOKUP(A39,'New Data'!A:E,2,FALSE)</f>
        <v>Female</v>
      </c>
      <c r="Q39" s="7">
        <f>VLOOKUP(A39,'New Data'!A:E,3,FALSE)</f>
        <v>19</v>
      </c>
      <c r="R39" s="7" t="str">
        <f>VLOOKUP(A39,'New Data'!A:E,4,FALSE)</f>
        <v>New Jersey</v>
      </c>
      <c r="S39" s="9">
        <f>VLOOKUP(A39,'New Data'!A:E,5,FALSE)</f>
        <v>45239</v>
      </c>
      <c r="T39" s="10">
        <f t="shared" si="3"/>
        <v>717.3511361</v>
      </c>
      <c r="U39" s="11">
        <f t="shared" si="4"/>
        <v>0.004406162943</v>
      </c>
      <c r="V39" s="12">
        <f t="shared" si="5"/>
        <v>37.02457477</v>
      </c>
      <c r="W39" s="10">
        <f t="shared" si="6"/>
        <v>163.1363093</v>
      </c>
      <c r="X39" s="11">
        <f t="shared" si="7"/>
        <v>0.02274148616</v>
      </c>
      <c r="Y39" s="7">
        <f t="shared" si="8"/>
        <v>0</v>
      </c>
      <c r="Z39" s="11">
        <f t="shared" si="9"/>
        <v>0.6644493718</v>
      </c>
      <c r="AA39" s="10">
        <f t="shared" si="10"/>
        <v>205.7171489</v>
      </c>
      <c r="AB39" s="10">
        <f t="shared" si="11"/>
        <v>281.3841896</v>
      </c>
      <c r="AC39" s="10">
        <f t="shared" si="12"/>
        <v>613.9130857</v>
      </c>
      <c r="AD39" s="10">
        <f t="shared" si="13"/>
        <v>440.2459258</v>
      </c>
    </row>
    <row r="40">
      <c r="A40" s="7" t="str">
        <f t="shared" si="1"/>
        <v>CCRNM8255N</v>
      </c>
      <c r="B40" s="2" t="s">
        <v>1987</v>
      </c>
      <c r="C40" s="2" t="s">
        <v>3271</v>
      </c>
      <c r="D40" s="7" t="str">
        <f t="shared" si="2"/>
        <v>300x250 </v>
      </c>
      <c r="E40" s="2" t="s">
        <v>1989</v>
      </c>
      <c r="F40" s="2" t="s">
        <v>41</v>
      </c>
      <c r="G40" s="8" t="s">
        <v>371</v>
      </c>
      <c r="H40" s="2" t="s">
        <v>62</v>
      </c>
      <c r="I40" s="2" t="s">
        <v>31</v>
      </c>
      <c r="J40" s="2">
        <v>67752.0</v>
      </c>
      <c r="K40" s="2">
        <v>174.0</v>
      </c>
      <c r="L40" s="2">
        <v>47126.0</v>
      </c>
      <c r="M40" s="2">
        <v>65080.0</v>
      </c>
      <c r="N40" s="2">
        <v>3.0</v>
      </c>
      <c r="O40" s="3">
        <v>1557.01573</v>
      </c>
      <c r="P40" s="7" t="str">
        <f>VLOOKUP(A40,'New Data'!A:E,2,FALSE)</f>
        <v>Male</v>
      </c>
      <c r="Q40" s="7">
        <f>VLOOKUP(A40,'New Data'!A:E,3,FALSE)</f>
        <v>29</v>
      </c>
      <c r="R40" s="7" t="str">
        <f>VLOOKUP(A40,'New Data'!A:E,4,FALSE)</f>
        <v>Pennsylvania</v>
      </c>
      <c r="S40" s="9">
        <f>VLOOKUP(A40,'New Data'!A:E,5,FALSE)</f>
        <v>45207</v>
      </c>
      <c r="T40" s="10">
        <f t="shared" si="3"/>
        <v>519.0052433</v>
      </c>
      <c r="U40" s="11">
        <f t="shared" si="4"/>
        <v>0.002568189869</v>
      </c>
      <c r="V40" s="12">
        <f t="shared" si="5"/>
        <v>8.948366264</v>
      </c>
      <c r="W40" s="10">
        <f t="shared" si="6"/>
        <v>22.98110358</v>
      </c>
      <c r="X40" s="11">
        <f t="shared" si="7"/>
        <v>0.004427913567</v>
      </c>
      <c r="Y40" s="7">
        <f t="shared" si="8"/>
        <v>0</v>
      </c>
      <c r="Z40" s="11">
        <f t="shared" si="9"/>
        <v>0.6955661825</v>
      </c>
      <c r="AA40" s="10">
        <f t="shared" si="10"/>
        <v>115.5559624</v>
      </c>
      <c r="AB40" s="10">
        <f t="shared" si="11"/>
        <v>123.9756048</v>
      </c>
      <c r="AC40" s="10">
        <f t="shared" si="12"/>
        <v>421.5900886</v>
      </c>
      <c r="AD40" s="10">
        <f t="shared" si="13"/>
        <v>270.9944576</v>
      </c>
    </row>
    <row r="41">
      <c r="A41" s="7" t="str">
        <f t="shared" si="1"/>
        <v>CCRNM8255N</v>
      </c>
      <c r="B41" s="2" t="s">
        <v>1144</v>
      </c>
      <c r="C41" s="2" t="s">
        <v>3272</v>
      </c>
      <c r="D41" s="7" t="str">
        <f t="shared" si="2"/>
        <v>320x50 </v>
      </c>
      <c r="E41" s="2" t="s">
        <v>1146</v>
      </c>
      <c r="F41" s="2" t="s">
        <v>66</v>
      </c>
      <c r="G41" s="8" t="s">
        <v>689</v>
      </c>
      <c r="H41" s="2" t="s">
        <v>30</v>
      </c>
      <c r="I41" s="2" t="s">
        <v>31</v>
      </c>
      <c r="J41" s="2">
        <v>42833.0</v>
      </c>
      <c r="K41" s="2">
        <v>120.0</v>
      </c>
      <c r="L41" s="2">
        <v>37438.0</v>
      </c>
      <c r="M41" s="2">
        <v>40447.0</v>
      </c>
      <c r="N41" s="2">
        <v>9.0</v>
      </c>
      <c r="O41" s="3">
        <v>2040.934819</v>
      </c>
      <c r="P41" s="7" t="str">
        <f>VLOOKUP(A41,'New Data'!A:E,2,FALSE)</f>
        <v>Male</v>
      </c>
      <c r="Q41" s="7">
        <f>VLOOKUP(A41,'New Data'!A:E,3,FALSE)</f>
        <v>29</v>
      </c>
      <c r="R41" s="7" t="str">
        <f>VLOOKUP(A41,'New Data'!A:E,4,FALSE)</f>
        <v>Pennsylvania</v>
      </c>
      <c r="S41" s="9">
        <f>VLOOKUP(A41,'New Data'!A:E,5,FALSE)</f>
        <v>45207</v>
      </c>
      <c r="T41" s="10">
        <f t="shared" si="3"/>
        <v>226.7705354</v>
      </c>
      <c r="U41" s="11">
        <f t="shared" si="4"/>
        <v>0.002801578222</v>
      </c>
      <c r="V41" s="12">
        <f t="shared" si="5"/>
        <v>17.00779016</v>
      </c>
      <c r="W41" s="10">
        <f t="shared" si="6"/>
        <v>47.64865452</v>
      </c>
      <c r="X41" s="11">
        <f t="shared" si="7"/>
        <v>0.02101183667</v>
      </c>
      <c r="Y41" s="7">
        <f t="shared" si="8"/>
        <v>0</v>
      </c>
      <c r="Z41" s="11">
        <f t="shared" si="9"/>
        <v>0.8740457124</v>
      </c>
      <c r="AA41" s="10">
        <f t="shared" si="10"/>
        <v>68.49007012</v>
      </c>
      <c r="AB41" s="10">
        <f t="shared" si="11"/>
        <v>86.87458874</v>
      </c>
      <c r="AC41" s="10">
        <f t="shared" si="12"/>
        <v>194.3477173</v>
      </c>
      <c r="AD41" s="10">
        <f t="shared" si="13"/>
        <v>137.2109958</v>
      </c>
    </row>
    <row r="42">
      <c r="A42" s="7" t="str">
        <f t="shared" si="1"/>
        <v>CCUNM3999A</v>
      </c>
      <c r="B42" s="2" t="s">
        <v>1617</v>
      </c>
      <c r="C42" s="2" t="s">
        <v>3273</v>
      </c>
      <c r="D42" s="7" t="str">
        <f t="shared" si="2"/>
        <v>320x50 </v>
      </c>
      <c r="E42" s="2" t="s">
        <v>1619</v>
      </c>
      <c r="F42" s="2" t="s">
        <v>28</v>
      </c>
      <c r="G42" s="8" t="s">
        <v>299</v>
      </c>
      <c r="H42" s="2" t="s">
        <v>30</v>
      </c>
      <c r="I42" s="2" t="s">
        <v>31</v>
      </c>
      <c r="J42" s="2">
        <v>92764.0</v>
      </c>
      <c r="K42" s="2">
        <v>320.0</v>
      </c>
      <c r="L42" s="2">
        <v>19625.0</v>
      </c>
      <c r="M42" s="2">
        <v>76531.0</v>
      </c>
      <c r="N42" s="2">
        <v>14.0</v>
      </c>
      <c r="O42" s="3">
        <v>6730.012549</v>
      </c>
      <c r="P42" s="7" t="str">
        <f>VLOOKUP(A42,'New Data'!A:E,2,FALSE)</f>
        <v>Male</v>
      </c>
      <c r="Q42" s="7">
        <f>VLOOKUP(A42,'New Data'!A:E,3,FALSE)</f>
        <v>38</v>
      </c>
      <c r="R42" s="7" t="str">
        <f>VLOOKUP(A42,'New Data'!A:E,4,FALSE)</f>
        <v>Washington</v>
      </c>
      <c r="S42" s="9">
        <f>VLOOKUP(A42,'New Data'!A:E,5,FALSE)</f>
        <v>45377</v>
      </c>
      <c r="T42" s="10">
        <f t="shared" si="3"/>
        <v>480.7151821</v>
      </c>
      <c r="U42" s="11">
        <f t="shared" si="4"/>
        <v>0.003449614074</v>
      </c>
      <c r="V42" s="12">
        <f t="shared" si="5"/>
        <v>21.03128922</v>
      </c>
      <c r="W42" s="10">
        <f t="shared" si="6"/>
        <v>72.54983128</v>
      </c>
      <c r="X42" s="11">
        <f t="shared" si="7"/>
        <v>0.01509206158</v>
      </c>
      <c r="Y42" s="7">
        <f t="shared" si="8"/>
        <v>0</v>
      </c>
      <c r="Z42" s="11">
        <f t="shared" si="9"/>
        <v>0.2115583632</v>
      </c>
      <c r="AA42" s="10">
        <f t="shared" si="10"/>
        <v>127.478034</v>
      </c>
      <c r="AB42" s="10">
        <f t="shared" si="11"/>
        <v>158.3891593</v>
      </c>
      <c r="AC42" s="10">
        <f t="shared" si="12"/>
        <v>403.2883698</v>
      </c>
      <c r="AD42" s="10">
        <f t="shared" si="13"/>
        <v>276.6342315</v>
      </c>
    </row>
    <row r="43">
      <c r="A43" s="7" t="str">
        <f t="shared" si="1"/>
        <v>CDXJO4905E</v>
      </c>
      <c r="B43" s="2" t="s">
        <v>123</v>
      </c>
      <c r="C43" s="2" t="s">
        <v>3274</v>
      </c>
      <c r="D43" s="7" t="str">
        <f t="shared" si="2"/>
        <v>320x50 </v>
      </c>
      <c r="E43" s="2" t="s">
        <v>125</v>
      </c>
      <c r="F43" s="2" t="s">
        <v>28</v>
      </c>
      <c r="G43" s="8" t="s">
        <v>126</v>
      </c>
      <c r="H43" s="2" t="s">
        <v>48</v>
      </c>
      <c r="I43" s="2" t="s">
        <v>31</v>
      </c>
      <c r="J43" s="2">
        <v>14379.0</v>
      </c>
      <c r="K43" s="2">
        <v>30.0</v>
      </c>
      <c r="L43" s="2">
        <v>6272.0</v>
      </c>
      <c r="M43" s="2">
        <v>11886.0</v>
      </c>
      <c r="N43" s="2">
        <v>18.0</v>
      </c>
      <c r="O43" s="3">
        <v>1973.562233</v>
      </c>
      <c r="P43" s="7" t="str">
        <f>VLOOKUP(A43,'New Data'!A:E,2,FALSE)</f>
        <v>Female</v>
      </c>
      <c r="Q43" s="7">
        <f>VLOOKUP(A43,'New Data'!A:E,3,FALSE)</f>
        <v>38</v>
      </c>
      <c r="R43" s="7" t="str">
        <f>VLOOKUP(A43,'New Data'!A:E,4,FALSE)</f>
        <v>Minnesota</v>
      </c>
      <c r="S43" s="9">
        <f>VLOOKUP(A43,'New Data'!A:E,5,FALSE)</f>
        <v>45026</v>
      </c>
      <c r="T43" s="10">
        <f t="shared" si="3"/>
        <v>109.6423463</v>
      </c>
      <c r="U43" s="11">
        <f t="shared" si="4"/>
        <v>0.002086375965</v>
      </c>
      <c r="V43" s="12">
        <f t="shared" si="5"/>
        <v>65.78540777</v>
      </c>
      <c r="W43" s="10">
        <f t="shared" si="6"/>
        <v>137.2530936</v>
      </c>
      <c r="X43" s="11">
        <f t="shared" si="7"/>
        <v>0.1251825579</v>
      </c>
      <c r="Y43" s="7">
        <f t="shared" si="8"/>
        <v>0</v>
      </c>
      <c r="Z43" s="11">
        <f t="shared" si="9"/>
        <v>0.4361916684</v>
      </c>
      <c r="AA43" s="10">
        <f t="shared" si="10"/>
        <v>102.0074142</v>
      </c>
      <c r="AB43" s="10">
        <f t="shared" si="11"/>
        <v>144.8880257</v>
      </c>
      <c r="AC43" s="10">
        <f t="shared" si="12"/>
        <v>128.3215773</v>
      </c>
      <c r="AD43" s="10">
        <f t="shared" si="13"/>
        <v>123.4487631</v>
      </c>
    </row>
    <row r="44">
      <c r="A44" s="7" t="str">
        <f t="shared" si="1"/>
        <v>CEGED2731Y</v>
      </c>
      <c r="B44" s="2" t="s">
        <v>1128</v>
      </c>
      <c r="C44" s="2" t="s">
        <v>3275</v>
      </c>
      <c r="D44" s="7" t="str">
        <f t="shared" si="2"/>
        <v>300x250 </v>
      </c>
      <c r="E44" s="2" t="s">
        <v>1130</v>
      </c>
      <c r="F44" s="2" t="s">
        <v>36</v>
      </c>
      <c r="G44" s="8" t="s">
        <v>1131</v>
      </c>
      <c r="H44" s="2" t="s">
        <v>71</v>
      </c>
      <c r="I44" s="2" t="s">
        <v>31</v>
      </c>
      <c r="J44" s="2">
        <v>13642.0</v>
      </c>
      <c r="K44" s="2">
        <v>40.0</v>
      </c>
      <c r="L44" s="2">
        <v>9830.0</v>
      </c>
      <c r="M44" s="2">
        <v>11658.0</v>
      </c>
      <c r="N44" s="2">
        <v>3.0</v>
      </c>
      <c r="O44" s="3">
        <v>1731.271848</v>
      </c>
      <c r="P44" s="7" t="str">
        <f>VLOOKUP(A44,'New Data'!A:E,2,FALSE)</f>
        <v>Female</v>
      </c>
      <c r="Q44" s="7">
        <f>VLOOKUP(A44,'New Data'!A:E,3,FALSE)</f>
        <v>65</v>
      </c>
      <c r="R44" s="7" t="str">
        <f>VLOOKUP(A44,'New Data'!A:E,4,FALSE)</f>
        <v>Delaware</v>
      </c>
      <c r="S44" s="9">
        <f>VLOOKUP(A44,'New Data'!A:E,5,FALSE)</f>
        <v>45015</v>
      </c>
      <c r="T44" s="10">
        <f t="shared" si="3"/>
        <v>577.090616</v>
      </c>
      <c r="U44" s="11">
        <f t="shared" si="4"/>
        <v>0.00293212139</v>
      </c>
      <c r="V44" s="12">
        <f t="shared" si="5"/>
        <v>43.2817962</v>
      </c>
      <c r="W44" s="10">
        <f t="shared" si="6"/>
        <v>126.9074804</v>
      </c>
      <c r="X44" s="11">
        <f t="shared" si="7"/>
        <v>0.02199091042</v>
      </c>
      <c r="Y44" s="7">
        <f t="shared" si="8"/>
        <v>0</v>
      </c>
      <c r="Z44" s="11">
        <f t="shared" si="9"/>
        <v>0.7205688315</v>
      </c>
      <c r="AA44" s="10">
        <f t="shared" si="10"/>
        <v>175.4250562</v>
      </c>
      <c r="AB44" s="10">
        <f t="shared" si="11"/>
        <v>225.6004668</v>
      </c>
      <c r="AC44" s="10">
        <f t="shared" si="12"/>
        <v>495.7103481</v>
      </c>
      <c r="AD44" s="10">
        <f t="shared" si="13"/>
        <v>352.0005143</v>
      </c>
    </row>
    <row r="45">
      <c r="A45" s="7" t="str">
        <f t="shared" si="1"/>
        <v>CGMMU2582A</v>
      </c>
      <c r="B45" s="2" t="s">
        <v>638</v>
      </c>
      <c r="C45" s="2" t="s">
        <v>639</v>
      </c>
      <c r="D45" s="7" t="str">
        <f t="shared" si="2"/>
        <v>300x250 </v>
      </c>
      <c r="E45" s="2" t="s">
        <v>640</v>
      </c>
      <c r="F45" s="2" t="s">
        <v>41</v>
      </c>
      <c r="G45" s="8" t="s">
        <v>479</v>
      </c>
      <c r="H45" s="2" t="s">
        <v>30</v>
      </c>
      <c r="I45" s="2" t="s">
        <v>31</v>
      </c>
      <c r="J45" s="2">
        <v>9404.0</v>
      </c>
      <c r="K45" s="2">
        <v>30.0</v>
      </c>
      <c r="L45" s="2">
        <v>4781.0</v>
      </c>
      <c r="M45" s="2">
        <v>7943.0</v>
      </c>
      <c r="N45" s="2">
        <v>4.0</v>
      </c>
      <c r="O45" s="3">
        <v>1345.369</v>
      </c>
      <c r="P45" s="7" t="str">
        <f>VLOOKUP(A45,'New Data'!A:E,2,FALSE)</f>
        <v>Male</v>
      </c>
      <c r="Q45" s="7">
        <f>VLOOKUP(A45,'New Data'!A:E,3,FALSE)</f>
        <v>39</v>
      </c>
      <c r="R45" s="7" t="str">
        <f>VLOOKUP(A45,'New Data'!A:E,4,FALSE)</f>
        <v>Pennsylvania</v>
      </c>
      <c r="S45" s="9">
        <f>VLOOKUP(A45,'New Data'!A:E,5,FALSE)</f>
        <v>45449</v>
      </c>
      <c r="T45" s="10">
        <f t="shared" si="3"/>
        <v>336.34225</v>
      </c>
      <c r="U45" s="11">
        <f t="shared" si="4"/>
        <v>0.003190131859</v>
      </c>
      <c r="V45" s="12">
        <f t="shared" si="5"/>
        <v>44.84563333</v>
      </c>
      <c r="W45" s="10">
        <f t="shared" si="6"/>
        <v>143.0634836</v>
      </c>
      <c r="X45" s="11">
        <f t="shared" si="7"/>
        <v>0.04253509145</v>
      </c>
      <c r="Y45" s="7">
        <f t="shared" si="8"/>
        <v>0</v>
      </c>
      <c r="Z45" s="11">
        <f t="shared" si="9"/>
        <v>0.5084006806</v>
      </c>
      <c r="AA45" s="10">
        <f t="shared" si="10"/>
        <v>131.7576534</v>
      </c>
      <c r="AB45" s="10">
        <f t="shared" si="11"/>
        <v>190.6883636</v>
      </c>
      <c r="AC45" s="10">
        <f t="shared" si="12"/>
        <v>306.6556234</v>
      </c>
      <c r="AD45" s="10">
        <f t="shared" si="13"/>
        <v>239.7044619</v>
      </c>
    </row>
    <row r="46">
      <c r="A46" s="7" t="str">
        <f t="shared" si="1"/>
        <v>CJJWX4880S</v>
      </c>
      <c r="B46" s="2" t="s">
        <v>2269</v>
      </c>
      <c r="C46" s="2" t="s">
        <v>3276</v>
      </c>
      <c r="D46" s="7" t="str">
        <f t="shared" si="2"/>
        <v>300x250 </v>
      </c>
      <c r="E46" s="2" t="s">
        <v>440</v>
      </c>
      <c r="F46" s="2" t="s">
        <v>28</v>
      </c>
      <c r="G46" s="8" t="s">
        <v>387</v>
      </c>
      <c r="H46" s="2" t="s">
        <v>239</v>
      </c>
      <c r="I46" s="2" t="s">
        <v>31</v>
      </c>
      <c r="J46" s="2">
        <v>335461.0</v>
      </c>
      <c r="K46" s="2">
        <v>963.0</v>
      </c>
      <c r="L46" s="2">
        <v>171464.0</v>
      </c>
      <c r="M46" s="2">
        <v>247450.0</v>
      </c>
      <c r="N46" s="2">
        <v>5.0</v>
      </c>
      <c r="O46" s="3">
        <v>4445.874629</v>
      </c>
      <c r="P46" s="7" t="str">
        <f>VLOOKUP(A46,'New Data'!A:E,2,FALSE)</f>
        <v>Male</v>
      </c>
      <c r="Q46" s="7">
        <f>VLOOKUP(A46,'New Data'!A:E,3,FALSE)</f>
        <v>54</v>
      </c>
      <c r="R46" s="7" t="str">
        <f>VLOOKUP(A46,'New Data'!A:E,4,FALSE)</f>
        <v>Arizona</v>
      </c>
      <c r="S46" s="9">
        <f>VLOOKUP(A46,'New Data'!A:E,5,FALSE)</f>
        <v>45256</v>
      </c>
      <c r="T46" s="10">
        <f t="shared" si="3"/>
        <v>889.1749258</v>
      </c>
      <c r="U46" s="11">
        <f t="shared" si="4"/>
        <v>0.002870676472</v>
      </c>
      <c r="V46" s="12">
        <f t="shared" si="5"/>
        <v>4.616692242</v>
      </c>
      <c r="W46" s="10">
        <f t="shared" si="6"/>
        <v>13.2530298</v>
      </c>
      <c r="X46" s="11">
        <f t="shared" si="7"/>
        <v>0.001490486226</v>
      </c>
      <c r="Y46" s="7">
        <f t="shared" si="8"/>
        <v>0</v>
      </c>
      <c r="Z46" s="11">
        <f t="shared" si="9"/>
        <v>0.5111294607</v>
      </c>
      <c r="AA46" s="10">
        <f t="shared" si="10"/>
        <v>184.1789449</v>
      </c>
      <c r="AB46" s="10">
        <f t="shared" si="11"/>
        <v>189.3607474</v>
      </c>
      <c r="AC46" s="10">
        <f t="shared" si="12"/>
        <v>714.913885</v>
      </c>
      <c r="AD46" s="10">
        <f t="shared" si="13"/>
        <v>451.2154131</v>
      </c>
    </row>
    <row r="47">
      <c r="A47" s="7" t="str">
        <f t="shared" si="1"/>
        <v>CJJWX4880S</v>
      </c>
      <c r="B47" s="2" t="s">
        <v>438</v>
      </c>
      <c r="C47" s="2" t="s">
        <v>439</v>
      </c>
      <c r="D47" s="7" t="str">
        <f t="shared" si="2"/>
        <v>300x250 </v>
      </c>
      <c r="E47" s="2" t="s">
        <v>440</v>
      </c>
      <c r="F47" s="2" t="s">
        <v>41</v>
      </c>
      <c r="G47" s="8" t="s">
        <v>441</v>
      </c>
      <c r="H47" s="2" t="s">
        <v>48</v>
      </c>
      <c r="I47" s="2" t="s">
        <v>53</v>
      </c>
      <c r="J47" s="2">
        <v>25021.0</v>
      </c>
      <c r="K47" s="2">
        <v>50.0</v>
      </c>
      <c r="L47" s="2">
        <v>11084.0</v>
      </c>
      <c r="M47" s="2">
        <v>18079.0</v>
      </c>
      <c r="N47" s="2">
        <v>9.0</v>
      </c>
      <c r="O47" s="3">
        <v>4961.478884</v>
      </c>
      <c r="P47" s="7" t="str">
        <f>VLOOKUP(A47,'New Data'!A:E,2,FALSE)</f>
        <v>Male</v>
      </c>
      <c r="Q47" s="7">
        <f>VLOOKUP(A47,'New Data'!A:E,3,FALSE)</f>
        <v>54</v>
      </c>
      <c r="R47" s="7" t="str">
        <f>VLOOKUP(A47,'New Data'!A:E,4,FALSE)</f>
        <v>Arizona</v>
      </c>
      <c r="S47" s="9">
        <f>VLOOKUP(A47,'New Data'!A:E,5,FALSE)</f>
        <v>45256</v>
      </c>
      <c r="T47" s="10">
        <f t="shared" si="3"/>
        <v>551.2754316</v>
      </c>
      <c r="U47" s="11">
        <f t="shared" si="4"/>
        <v>0.00199832141</v>
      </c>
      <c r="V47" s="12">
        <f t="shared" si="5"/>
        <v>99.22957768</v>
      </c>
      <c r="W47" s="10">
        <f t="shared" si="6"/>
        <v>198.2925896</v>
      </c>
      <c r="X47" s="11">
        <f t="shared" si="7"/>
        <v>0.03596978538</v>
      </c>
      <c r="Y47" s="7">
        <f t="shared" si="8"/>
        <v>0</v>
      </c>
      <c r="Z47" s="11">
        <f t="shared" si="9"/>
        <v>0.4429878902</v>
      </c>
      <c r="AA47" s="10">
        <f t="shared" si="10"/>
        <v>229.2972664</v>
      </c>
      <c r="AB47" s="10">
        <f t="shared" si="11"/>
        <v>288.7350735</v>
      </c>
      <c r="AC47" s="10">
        <f t="shared" si="12"/>
        <v>500.5247787</v>
      </c>
      <c r="AD47" s="10">
        <f t="shared" si="13"/>
        <v>374.7850097</v>
      </c>
    </row>
    <row r="48">
      <c r="A48" s="7" t="str">
        <f t="shared" si="1"/>
        <v>CKQDJ5078T</v>
      </c>
      <c r="B48" s="2" t="s">
        <v>1627</v>
      </c>
      <c r="C48" s="2" t="s">
        <v>3277</v>
      </c>
      <c r="D48" s="7" t="str">
        <f t="shared" si="2"/>
        <v>320x50 </v>
      </c>
      <c r="E48" s="2" t="s">
        <v>1629</v>
      </c>
      <c r="F48" s="2" t="s">
        <v>41</v>
      </c>
      <c r="G48" s="8" t="s">
        <v>468</v>
      </c>
      <c r="H48" s="2" t="s">
        <v>220</v>
      </c>
      <c r="I48" s="2" t="s">
        <v>31</v>
      </c>
      <c r="J48" s="2">
        <v>22175.0</v>
      </c>
      <c r="K48" s="2">
        <v>140.0</v>
      </c>
      <c r="L48" s="2">
        <v>14910.0</v>
      </c>
      <c r="M48" s="2">
        <v>20074.0</v>
      </c>
      <c r="N48" s="2">
        <v>6.0</v>
      </c>
      <c r="O48" s="3">
        <v>1909.277483</v>
      </c>
      <c r="P48" s="7" t="str">
        <f>VLOOKUP(A48,'New Data'!A:E,2,FALSE)</f>
        <v>Female</v>
      </c>
      <c r="Q48" s="7">
        <f>VLOOKUP(A48,'New Data'!A:E,3,FALSE)</f>
        <v>23</v>
      </c>
      <c r="R48" s="7" t="str">
        <f>VLOOKUP(A48,'New Data'!A:E,4,FALSE)</f>
        <v>Louisiana</v>
      </c>
      <c r="S48" s="9">
        <f>VLOOKUP(A48,'New Data'!A:E,5,FALSE)</f>
        <v>45199</v>
      </c>
      <c r="T48" s="10">
        <f t="shared" si="3"/>
        <v>318.2129138</v>
      </c>
      <c r="U48" s="11">
        <f t="shared" si="4"/>
        <v>0.006313416009</v>
      </c>
      <c r="V48" s="12">
        <f t="shared" si="5"/>
        <v>13.63769631</v>
      </c>
      <c r="W48" s="10">
        <f t="shared" si="6"/>
        <v>86.10045019</v>
      </c>
      <c r="X48" s="11">
        <f t="shared" si="7"/>
        <v>0.02705749718</v>
      </c>
      <c r="Y48" s="7">
        <f t="shared" si="8"/>
        <v>0</v>
      </c>
      <c r="Z48" s="11">
        <f t="shared" si="9"/>
        <v>0.672378805</v>
      </c>
      <c r="AA48" s="10">
        <f t="shared" si="10"/>
        <v>91.77282985</v>
      </c>
      <c r="AB48" s="10">
        <f t="shared" si="11"/>
        <v>135.2504822</v>
      </c>
      <c r="AC48" s="10">
        <f t="shared" si="12"/>
        <v>274.5179604</v>
      </c>
      <c r="AD48" s="10">
        <f t="shared" si="13"/>
        <v>202.1598387</v>
      </c>
    </row>
    <row r="49">
      <c r="A49" s="7" t="str">
        <f t="shared" si="1"/>
        <v>CLEKY2878M</v>
      </c>
      <c r="B49" s="2" t="s">
        <v>2221</v>
      </c>
      <c r="C49" s="2" t="s">
        <v>3278</v>
      </c>
      <c r="D49" s="7" t="str">
        <f t="shared" si="2"/>
        <v>320x50 </v>
      </c>
      <c r="E49" s="2" t="s">
        <v>2223</v>
      </c>
      <c r="F49" s="2" t="s">
        <v>36</v>
      </c>
      <c r="G49" s="8" t="s">
        <v>2224</v>
      </c>
      <c r="H49" s="2" t="s">
        <v>48</v>
      </c>
      <c r="I49" s="2" t="s">
        <v>31</v>
      </c>
      <c r="J49" s="2">
        <v>13466.0</v>
      </c>
      <c r="K49" s="2">
        <v>150.0</v>
      </c>
      <c r="L49" s="2">
        <v>8684.0</v>
      </c>
      <c r="M49" s="2">
        <v>11766.0</v>
      </c>
      <c r="N49" s="2">
        <v>1.0</v>
      </c>
      <c r="O49" s="3">
        <v>1527.176274</v>
      </c>
      <c r="P49" s="7" t="str">
        <f>VLOOKUP(A49,'New Data'!A:E,2,FALSE)</f>
        <v>Female</v>
      </c>
      <c r="Q49" s="7">
        <f>VLOOKUP(A49,'New Data'!A:E,3,FALSE)</f>
        <v>22</v>
      </c>
      <c r="R49" s="7" t="str">
        <f>VLOOKUP(A49,'New Data'!A:E,4,FALSE)</f>
        <v>West Virginia</v>
      </c>
      <c r="S49" s="9">
        <f>VLOOKUP(A49,'New Data'!A:E,5,FALSE)</f>
        <v>45491</v>
      </c>
      <c r="T49" s="10">
        <f t="shared" si="3"/>
        <v>1527.176274</v>
      </c>
      <c r="U49" s="11">
        <f t="shared" si="4"/>
        <v>0.01113916531</v>
      </c>
      <c r="V49" s="12">
        <f t="shared" si="5"/>
        <v>10.18117516</v>
      </c>
      <c r="W49" s="10">
        <f t="shared" si="6"/>
        <v>113.4097931</v>
      </c>
      <c r="X49" s="11">
        <f t="shared" si="7"/>
        <v>0.007426110203</v>
      </c>
      <c r="Y49" s="7">
        <f t="shared" si="8"/>
        <v>0</v>
      </c>
      <c r="Z49" s="11">
        <f t="shared" si="9"/>
        <v>0.6448834101</v>
      </c>
      <c r="AA49" s="10">
        <f t="shared" si="10"/>
        <v>336.2621535</v>
      </c>
      <c r="AB49" s="10">
        <f t="shared" si="11"/>
        <v>398.1993243</v>
      </c>
      <c r="AC49" s="10">
        <f t="shared" si="12"/>
        <v>1246.459213</v>
      </c>
      <c r="AD49" s="10">
        <f t="shared" si="13"/>
        <v>820.2986031</v>
      </c>
    </row>
    <row r="50">
      <c r="A50" s="7" t="str">
        <f t="shared" si="1"/>
        <v>CLEKY2878M</v>
      </c>
      <c r="B50" s="2" t="s">
        <v>1256</v>
      </c>
      <c r="C50" s="2" t="s">
        <v>3279</v>
      </c>
      <c r="D50" s="7" t="str">
        <f t="shared" si="2"/>
        <v>300x250 </v>
      </c>
      <c r="E50" s="2" t="s">
        <v>1258</v>
      </c>
      <c r="F50" s="2" t="s">
        <v>28</v>
      </c>
      <c r="G50" s="8" t="s">
        <v>275</v>
      </c>
      <c r="H50" s="2" t="s">
        <v>139</v>
      </c>
      <c r="I50" s="2" t="s">
        <v>31</v>
      </c>
      <c r="J50" s="2">
        <v>15200.0</v>
      </c>
      <c r="K50" s="2">
        <v>60.0</v>
      </c>
      <c r="L50" s="2">
        <v>5375.0</v>
      </c>
      <c r="M50" s="2">
        <v>12040.0</v>
      </c>
      <c r="N50" s="2">
        <v>4.0</v>
      </c>
      <c r="O50" s="3">
        <v>1970.357345</v>
      </c>
      <c r="P50" s="7" t="str">
        <f>VLOOKUP(A50,'New Data'!A:E,2,FALSE)</f>
        <v>Female</v>
      </c>
      <c r="Q50" s="7">
        <f>VLOOKUP(A50,'New Data'!A:E,3,FALSE)</f>
        <v>22</v>
      </c>
      <c r="R50" s="7" t="str">
        <f>VLOOKUP(A50,'New Data'!A:E,4,FALSE)</f>
        <v>West Virginia</v>
      </c>
      <c r="S50" s="9">
        <f>VLOOKUP(A50,'New Data'!A:E,5,FALSE)</f>
        <v>45491</v>
      </c>
      <c r="T50" s="10">
        <f t="shared" si="3"/>
        <v>492.5893363</v>
      </c>
      <c r="U50" s="11">
        <f t="shared" si="4"/>
        <v>0.003947368421</v>
      </c>
      <c r="V50" s="12">
        <f t="shared" si="5"/>
        <v>32.83928908</v>
      </c>
      <c r="W50" s="10">
        <f t="shared" si="6"/>
        <v>129.6287727</v>
      </c>
      <c r="X50" s="11">
        <f t="shared" si="7"/>
        <v>0.02631578947</v>
      </c>
      <c r="Y50" s="7">
        <f t="shared" si="8"/>
        <v>0</v>
      </c>
      <c r="Z50" s="11">
        <f t="shared" si="9"/>
        <v>0.3536184211</v>
      </c>
      <c r="AA50" s="10">
        <f t="shared" si="10"/>
        <v>150.7150531</v>
      </c>
      <c r="AB50" s="10">
        <f t="shared" si="11"/>
        <v>208.7887432</v>
      </c>
      <c r="AC50" s="10">
        <f t="shared" si="12"/>
        <v>426.5650814</v>
      </c>
      <c r="AD50" s="10">
        <f t="shared" si="13"/>
        <v>311.1110282</v>
      </c>
    </row>
    <row r="51">
      <c r="A51" s="7" t="str">
        <f t="shared" si="1"/>
        <v>CUCAI3074I</v>
      </c>
      <c r="B51" s="2" t="s">
        <v>1021</v>
      </c>
      <c r="C51" s="2" t="s">
        <v>1022</v>
      </c>
      <c r="D51" s="7" t="str">
        <f t="shared" si="2"/>
        <v>320x50 </v>
      </c>
      <c r="E51" s="2" t="s">
        <v>1023</v>
      </c>
      <c r="F51" s="2" t="s">
        <v>36</v>
      </c>
      <c r="G51" s="8" t="s">
        <v>188</v>
      </c>
      <c r="H51" s="2" t="s">
        <v>30</v>
      </c>
      <c r="I51" s="2" t="s">
        <v>31</v>
      </c>
      <c r="J51" s="2">
        <v>18412.0</v>
      </c>
      <c r="K51" s="2">
        <v>140.0</v>
      </c>
      <c r="L51" s="2">
        <v>5668.0</v>
      </c>
      <c r="M51" s="2">
        <v>16711.0</v>
      </c>
      <c r="N51" s="2">
        <v>12.0</v>
      </c>
      <c r="O51" s="3">
        <v>5244.34174</v>
      </c>
      <c r="P51" s="7" t="str">
        <f>VLOOKUP(A51,'New Data'!A:E,2,FALSE)</f>
        <v>Male</v>
      </c>
      <c r="Q51" s="7">
        <f>VLOOKUP(A51,'New Data'!A:E,3,FALSE)</f>
        <v>30</v>
      </c>
      <c r="R51" s="7" t="str">
        <f>VLOOKUP(A51,'New Data'!A:E,4,FALSE)</f>
        <v>South Carolina</v>
      </c>
      <c r="S51" s="9">
        <f>VLOOKUP(A51,'New Data'!A:E,5,FALSE)</f>
        <v>45183</v>
      </c>
      <c r="T51" s="10">
        <f t="shared" si="3"/>
        <v>437.0284783</v>
      </c>
      <c r="U51" s="11">
        <f t="shared" si="4"/>
        <v>0.007603736693</v>
      </c>
      <c r="V51" s="12">
        <f t="shared" si="5"/>
        <v>37.45958386</v>
      </c>
      <c r="W51" s="10">
        <f t="shared" si="6"/>
        <v>284.8328123</v>
      </c>
      <c r="X51" s="11">
        <f t="shared" si="7"/>
        <v>0.06517488594</v>
      </c>
      <c r="Y51" s="7">
        <f t="shared" si="8"/>
        <v>0</v>
      </c>
      <c r="Z51" s="11">
        <f t="shared" si="9"/>
        <v>0.3078427113</v>
      </c>
      <c r="AA51" s="10">
        <f t="shared" si="10"/>
        <v>174.3399252</v>
      </c>
      <c r="AB51" s="10">
        <f t="shared" si="11"/>
        <v>322.7638623</v>
      </c>
      <c r="AC51" s="10">
        <f t="shared" si="12"/>
        <v>414.0812619</v>
      </c>
      <c r="AD51" s="10">
        <f t="shared" si="13"/>
        <v>360.9344472</v>
      </c>
    </row>
    <row r="52">
      <c r="A52" s="7" t="str">
        <f t="shared" si="1"/>
        <v>CUCAI3074I</v>
      </c>
      <c r="B52" s="2" t="s">
        <v>1660</v>
      </c>
      <c r="C52" s="2" t="s">
        <v>3280</v>
      </c>
      <c r="D52" s="7" t="str">
        <f t="shared" si="2"/>
        <v>320x50 </v>
      </c>
      <c r="E52" s="2" t="s">
        <v>1023</v>
      </c>
      <c r="F52" s="2" t="s">
        <v>36</v>
      </c>
      <c r="G52" s="8" t="s">
        <v>165</v>
      </c>
      <c r="H52" s="2" t="s">
        <v>98</v>
      </c>
      <c r="I52" s="2" t="s">
        <v>31</v>
      </c>
      <c r="J52" s="2">
        <v>34959.0</v>
      </c>
      <c r="K52" s="2">
        <v>122.0</v>
      </c>
      <c r="L52" s="2">
        <v>17511.0</v>
      </c>
      <c r="M52" s="2">
        <v>31974.0</v>
      </c>
      <c r="N52" s="2">
        <v>5.0</v>
      </c>
      <c r="O52" s="3">
        <v>1477.493357</v>
      </c>
      <c r="P52" s="7" t="str">
        <f>VLOOKUP(A52,'New Data'!A:E,2,FALSE)</f>
        <v>Male</v>
      </c>
      <c r="Q52" s="7">
        <f>VLOOKUP(A52,'New Data'!A:E,3,FALSE)</f>
        <v>30</v>
      </c>
      <c r="R52" s="7" t="str">
        <f>VLOOKUP(A52,'New Data'!A:E,4,FALSE)</f>
        <v>South Carolina</v>
      </c>
      <c r="S52" s="9">
        <f>VLOOKUP(A52,'New Data'!A:E,5,FALSE)</f>
        <v>45183</v>
      </c>
      <c r="T52" s="10">
        <f t="shared" si="3"/>
        <v>295.4986714</v>
      </c>
      <c r="U52" s="11">
        <f t="shared" si="4"/>
        <v>0.00348980234</v>
      </c>
      <c r="V52" s="12">
        <f t="shared" si="5"/>
        <v>12.11060129</v>
      </c>
      <c r="W52" s="10">
        <f t="shared" si="6"/>
        <v>42.26360471</v>
      </c>
      <c r="X52" s="11">
        <f t="shared" si="7"/>
        <v>0.01430246861</v>
      </c>
      <c r="Y52" s="7">
        <f t="shared" si="8"/>
        <v>0</v>
      </c>
      <c r="Z52" s="11">
        <f t="shared" si="9"/>
        <v>0.5009010555</v>
      </c>
      <c r="AA52" s="10">
        <f t="shared" si="10"/>
        <v>77.24093625</v>
      </c>
      <c r="AB52" s="10">
        <f t="shared" si="11"/>
        <v>95.3327383</v>
      </c>
      <c r="AC52" s="10">
        <f t="shared" si="12"/>
        <v>247.2737783</v>
      </c>
      <c r="AD52" s="10">
        <f t="shared" si="13"/>
        <v>168.882883</v>
      </c>
    </row>
    <row r="53">
      <c r="A53" s="7" t="str">
        <f t="shared" si="1"/>
        <v>CUHNL0300I</v>
      </c>
      <c r="B53" s="2" t="s">
        <v>1261</v>
      </c>
      <c r="C53" s="2" t="s">
        <v>3281</v>
      </c>
      <c r="D53" s="7" t="str">
        <f t="shared" si="2"/>
        <v>320x50 </v>
      </c>
      <c r="E53" s="2" t="s">
        <v>1263</v>
      </c>
      <c r="F53" s="2" t="s">
        <v>66</v>
      </c>
      <c r="G53" s="8" t="s">
        <v>181</v>
      </c>
      <c r="H53" s="2" t="s">
        <v>62</v>
      </c>
      <c r="I53" s="2" t="s">
        <v>31</v>
      </c>
      <c r="J53" s="2">
        <v>207685.0</v>
      </c>
      <c r="K53" s="2">
        <v>512.0</v>
      </c>
      <c r="L53" s="2">
        <v>20134.0</v>
      </c>
      <c r="M53" s="2">
        <v>30708.0</v>
      </c>
      <c r="N53" s="2">
        <v>34.0</v>
      </c>
      <c r="O53" s="3">
        <v>5239.204787</v>
      </c>
      <c r="P53" s="7" t="str">
        <f>VLOOKUP(A53,'New Data'!A:E,2,FALSE)</f>
        <v>Female</v>
      </c>
      <c r="Q53" s="7">
        <f>VLOOKUP(A53,'New Data'!A:E,3,FALSE)</f>
        <v>59</v>
      </c>
      <c r="R53" s="7" t="str">
        <f>VLOOKUP(A53,'New Data'!A:E,4,FALSE)</f>
        <v>Maryland</v>
      </c>
      <c r="S53" s="9">
        <f>VLOOKUP(A53,'New Data'!A:E,5,FALSE)</f>
        <v>45179</v>
      </c>
      <c r="T53" s="10">
        <f t="shared" si="3"/>
        <v>154.0942584</v>
      </c>
      <c r="U53" s="11">
        <f t="shared" si="4"/>
        <v>0.002465271926</v>
      </c>
      <c r="V53" s="12">
        <f t="shared" si="5"/>
        <v>10.23282185</v>
      </c>
      <c r="W53" s="10">
        <f t="shared" si="6"/>
        <v>25.22668843</v>
      </c>
      <c r="X53" s="11">
        <f t="shared" si="7"/>
        <v>0.01637094639</v>
      </c>
      <c r="Y53" s="7">
        <f t="shared" si="8"/>
        <v>0</v>
      </c>
      <c r="Z53" s="11">
        <f t="shared" si="9"/>
        <v>0.09694489251</v>
      </c>
      <c r="AA53" s="10">
        <f t="shared" si="10"/>
        <v>44.05044685</v>
      </c>
      <c r="AB53" s="10">
        <f t="shared" si="11"/>
        <v>53.0467668</v>
      </c>
      <c r="AC53" s="10">
        <f t="shared" si="12"/>
        <v>130.3673088</v>
      </c>
      <c r="AD53" s="10">
        <f t="shared" si="13"/>
        <v>89.66170607</v>
      </c>
    </row>
    <row r="54">
      <c r="A54" s="7" t="str">
        <f t="shared" si="1"/>
        <v>CUHNL0300I</v>
      </c>
      <c r="B54" s="2" t="s">
        <v>1416</v>
      </c>
      <c r="C54" s="2" t="s">
        <v>3282</v>
      </c>
      <c r="D54" s="7" t="str">
        <f t="shared" si="2"/>
        <v>300x250 </v>
      </c>
      <c r="E54" s="2" t="s">
        <v>1418</v>
      </c>
      <c r="F54" s="2" t="s">
        <v>36</v>
      </c>
      <c r="G54" s="8" t="s">
        <v>871</v>
      </c>
      <c r="H54" s="2" t="s">
        <v>80</v>
      </c>
      <c r="I54" s="2" t="s">
        <v>31</v>
      </c>
      <c r="J54" s="2">
        <v>12280.0</v>
      </c>
      <c r="K54" s="2">
        <v>90.0</v>
      </c>
      <c r="L54" s="2">
        <v>7633.0</v>
      </c>
      <c r="M54" s="2">
        <v>11053.0</v>
      </c>
      <c r="N54" s="2">
        <v>5.0</v>
      </c>
      <c r="O54" s="3">
        <v>1452.207361</v>
      </c>
      <c r="P54" s="7" t="str">
        <f>VLOOKUP(A54,'New Data'!A:E,2,FALSE)</f>
        <v>Female</v>
      </c>
      <c r="Q54" s="7">
        <f>VLOOKUP(A54,'New Data'!A:E,3,FALSE)</f>
        <v>59</v>
      </c>
      <c r="R54" s="7" t="str">
        <f>VLOOKUP(A54,'New Data'!A:E,4,FALSE)</f>
        <v>Maryland</v>
      </c>
      <c r="S54" s="9">
        <f>VLOOKUP(A54,'New Data'!A:E,5,FALSE)</f>
        <v>45179</v>
      </c>
      <c r="T54" s="10">
        <f t="shared" si="3"/>
        <v>290.4414722</v>
      </c>
      <c r="U54" s="11">
        <f t="shared" si="4"/>
        <v>0.007328990228</v>
      </c>
      <c r="V54" s="12">
        <f t="shared" si="5"/>
        <v>16.13563734</v>
      </c>
      <c r="W54" s="10">
        <f t="shared" si="6"/>
        <v>118.2579284</v>
      </c>
      <c r="X54" s="11">
        <f t="shared" si="7"/>
        <v>0.04071661238</v>
      </c>
      <c r="Y54" s="7">
        <f t="shared" si="8"/>
        <v>0</v>
      </c>
      <c r="Z54" s="11">
        <f t="shared" si="9"/>
        <v>0.6215798046</v>
      </c>
      <c r="AA54" s="10">
        <f t="shared" si="10"/>
        <v>94.64839</v>
      </c>
      <c r="AB54" s="10">
        <f t="shared" si="11"/>
        <v>155.9217646</v>
      </c>
      <c r="AC54" s="10">
        <f t="shared" si="12"/>
        <v>259.2318909</v>
      </c>
      <c r="AD54" s="10">
        <f t="shared" si="13"/>
        <v>204.3533648</v>
      </c>
    </row>
    <row r="55">
      <c r="A55" s="7" t="str">
        <f t="shared" si="1"/>
        <v>CUJSR0419H</v>
      </c>
      <c r="B55" s="2" t="s">
        <v>1707</v>
      </c>
      <c r="C55" s="2" t="s">
        <v>3283</v>
      </c>
      <c r="D55" s="7" t="str">
        <f t="shared" si="2"/>
        <v>320x50 </v>
      </c>
      <c r="E55" s="2" t="s">
        <v>1709</v>
      </c>
      <c r="F55" s="2" t="s">
        <v>41</v>
      </c>
      <c r="G55" s="8" t="s">
        <v>340</v>
      </c>
      <c r="H55" s="2" t="s">
        <v>476</v>
      </c>
      <c r="I55" s="2" t="s">
        <v>31</v>
      </c>
      <c r="J55" s="2">
        <v>66554.0</v>
      </c>
      <c r="K55" s="2">
        <v>169.0</v>
      </c>
      <c r="L55" s="2">
        <v>39206.0</v>
      </c>
      <c r="M55" s="2">
        <v>62109.0</v>
      </c>
      <c r="N55" s="2">
        <v>6.0</v>
      </c>
      <c r="O55" s="3">
        <v>1890.885935</v>
      </c>
      <c r="P55" s="7" t="str">
        <f>VLOOKUP(A55,'New Data'!A:E,2,FALSE)</f>
        <v>Male</v>
      </c>
      <c r="Q55" s="7">
        <f>VLOOKUP(A55,'New Data'!A:E,3,FALSE)</f>
        <v>49</v>
      </c>
      <c r="R55" s="7" t="str">
        <f>VLOOKUP(A55,'New Data'!A:E,4,FALSE)</f>
        <v>Connecticut</v>
      </c>
      <c r="S55" s="9">
        <f>VLOOKUP(A55,'New Data'!A:E,5,FALSE)</f>
        <v>45376</v>
      </c>
      <c r="T55" s="10">
        <f t="shared" si="3"/>
        <v>315.1476558</v>
      </c>
      <c r="U55" s="11">
        <f t="shared" si="4"/>
        <v>0.002539291402</v>
      </c>
      <c r="V55" s="12">
        <f t="shared" si="5"/>
        <v>11.18867417</v>
      </c>
      <c r="W55" s="10">
        <f t="shared" si="6"/>
        <v>28.41130413</v>
      </c>
      <c r="X55" s="11">
        <f t="shared" si="7"/>
        <v>0.009015235748</v>
      </c>
      <c r="Y55" s="7">
        <f t="shared" si="8"/>
        <v>0</v>
      </c>
      <c r="Z55" s="11">
        <f t="shared" si="9"/>
        <v>0.5890855546</v>
      </c>
      <c r="AA55" s="10">
        <f t="shared" si="10"/>
        <v>77.66273133</v>
      </c>
      <c r="AB55" s="10">
        <f t="shared" si="11"/>
        <v>87.9963093</v>
      </c>
      <c r="AC55" s="10">
        <f t="shared" si="12"/>
        <v>260.0381203</v>
      </c>
      <c r="AD55" s="10">
        <f t="shared" si="13"/>
        <v>171.7807496</v>
      </c>
    </row>
    <row r="56">
      <c r="A56" s="7" t="str">
        <f t="shared" si="1"/>
        <v>CUZSG1386K</v>
      </c>
      <c r="B56" s="2" t="s">
        <v>1636</v>
      </c>
      <c r="C56" s="2" t="s">
        <v>1637</v>
      </c>
      <c r="D56" s="7" t="str">
        <f t="shared" si="2"/>
        <v>320x50 </v>
      </c>
      <c r="E56" s="2" t="s">
        <v>943</v>
      </c>
      <c r="F56" s="2" t="s">
        <v>66</v>
      </c>
      <c r="G56" s="8" t="s">
        <v>871</v>
      </c>
      <c r="H56" s="2" t="s">
        <v>30</v>
      </c>
      <c r="I56" s="2" t="s">
        <v>31</v>
      </c>
      <c r="J56" s="2">
        <v>96508.0</v>
      </c>
      <c r="K56" s="2">
        <v>351.0</v>
      </c>
      <c r="L56" s="2">
        <v>47065.0</v>
      </c>
      <c r="M56" s="2">
        <v>73640.0</v>
      </c>
      <c r="N56" s="2">
        <v>15.0</v>
      </c>
      <c r="O56" s="3">
        <v>5310.769572</v>
      </c>
      <c r="P56" s="7" t="str">
        <f>VLOOKUP(A56,'New Data'!A:E,2,FALSE)</f>
        <v>Female</v>
      </c>
      <c r="Q56" s="7">
        <f>VLOOKUP(A56,'New Data'!A:E,3,FALSE)</f>
        <v>29</v>
      </c>
      <c r="R56" s="7" t="str">
        <f>VLOOKUP(A56,'New Data'!A:E,4,FALSE)</f>
        <v>Virginia</v>
      </c>
      <c r="S56" s="9">
        <f>VLOOKUP(A56,'New Data'!A:E,5,FALSE)</f>
        <v>45559</v>
      </c>
      <c r="T56" s="10">
        <f t="shared" si="3"/>
        <v>354.0513048</v>
      </c>
      <c r="U56" s="11">
        <f t="shared" si="4"/>
        <v>0.003637004186</v>
      </c>
      <c r="V56" s="12">
        <f t="shared" si="5"/>
        <v>15.13039764</v>
      </c>
      <c r="W56" s="10">
        <f t="shared" si="6"/>
        <v>55.02931956</v>
      </c>
      <c r="X56" s="11">
        <f t="shared" si="7"/>
        <v>0.01554275293</v>
      </c>
      <c r="Y56" s="7">
        <f t="shared" si="8"/>
        <v>0</v>
      </c>
      <c r="Z56" s="11">
        <f t="shared" si="9"/>
        <v>0.4876797778</v>
      </c>
      <c r="AA56" s="10">
        <f t="shared" si="10"/>
        <v>93.92044298</v>
      </c>
      <c r="AB56" s="10">
        <f t="shared" si="11"/>
        <v>117.8597961</v>
      </c>
      <c r="AC56" s="10">
        <f t="shared" si="12"/>
        <v>297.2729873</v>
      </c>
      <c r="AD56" s="10">
        <f t="shared" si="13"/>
        <v>204.5421307</v>
      </c>
    </row>
    <row r="57">
      <c r="A57" s="7" t="str">
        <f t="shared" si="1"/>
        <v>CUZSG1386K</v>
      </c>
      <c r="B57" s="2" t="s">
        <v>941</v>
      </c>
      <c r="C57" s="2" t="s">
        <v>942</v>
      </c>
      <c r="D57" s="7" t="str">
        <f t="shared" si="2"/>
        <v>320x50 </v>
      </c>
      <c r="E57" s="2" t="s">
        <v>943</v>
      </c>
      <c r="F57" s="2" t="s">
        <v>36</v>
      </c>
      <c r="G57" s="8" t="s">
        <v>157</v>
      </c>
      <c r="H57" s="2" t="s">
        <v>30</v>
      </c>
      <c r="I57" s="2" t="s">
        <v>31</v>
      </c>
      <c r="J57" s="2">
        <v>272509.0</v>
      </c>
      <c r="K57" s="2">
        <v>736.0</v>
      </c>
      <c r="L57" s="2">
        <v>89526.0</v>
      </c>
      <c r="M57" s="2">
        <v>237859.0</v>
      </c>
      <c r="N57" s="2">
        <v>69.0</v>
      </c>
      <c r="O57" s="3">
        <v>8168.347077</v>
      </c>
      <c r="P57" s="7" t="str">
        <f>VLOOKUP(A57,'New Data'!A:E,2,FALSE)</f>
        <v>Female</v>
      </c>
      <c r="Q57" s="7">
        <f>VLOOKUP(A57,'New Data'!A:E,3,FALSE)</f>
        <v>29</v>
      </c>
      <c r="R57" s="7" t="str">
        <f>VLOOKUP(A57,'New Data'!A:E,4,FALSE)</f>
        <v>Virginia</v>
      </c>
      <c r="S57" s="9">
        <f>VLOOKUP(A57,'New Data'!A:E,5,FALSE)</f>
        <v>45559</v>
      </c>
      <c r="T57" s="10">
        <f t="shared" si="3"/>
        <v>118.3818417</v>
      </c>
      <c r="U57" s="11">
        <f t="shared" si="4"/>
        <v>0.00270082823</v>
      </c>
      <c r="V57" s="12">
        <f t="shared" si="5"/>
        <v>11.09829766</v>
      </c>
      <c r="W57" s="10">
        <f t="shared" si="6"/>
        <v>29.97459562</v>
      </c>
      <c r="X57" s="11">
        <f t="shared" si="7"/>
        <v>0.02532026465</v>
      </c>
      <c r="Y57" s="7">
        <f t="shared" si="8"/>
        <v>0</v>
      </c>
      <c r="Z57" s="11">
        <f t="shared" si="9"/>
        <v>0.3285249295</v>
      </c>
      <c r="AA57" s="10">
        <f t="shared" si="10"/>
        <v>38.54992559</v>
      </c>
      <c r="AB57" s="10">
        <f t="shared" si="11"/>
        <v>49.87570436</v>
      </c>
      <c r="AC57" s="10">
        <f t="shared" si="12"/>
        <v>102.920052</v>
      </c>
      <c r="AD57" s="10">
        <f t="shared" si="13"/>
        <v>74.17956907</v>
      </c>
    </row>
    <row r="58">
      <c r="A58" s="7" t="str">
        <f t="shared" si="1"/>
        <v>CXGAZ6353T</v>
      </c>
      <c r="B58" s="2" t="s">
        <v>454</v>
      </c>
      <c r="C58" s="2" t="s">
        <v>3284</v>
      </c>
      <c r="D58" s="7" t="str">
        <f t="shared" si="2"/>
        <v>320x50 </v>
      </c>
      <c r="E58" s="2" t="s">
        <v>456</v>
      </c>
      <c r="F58" s="2" t="s">
        <v>66</v>
      </c>
      <c r="G58" s="8" t="s">
        <v>457</v>
      </c>
      <c r="H58" s="2" t="s">
        <v>30</v>
      </c>
      <c r="I58" s="2" t="s">
        <v>31</v>
      </c>
      <c r="J58" s="2">
        <v>17317.0</v>
      </c>
      <c r="K58" s="2">
        <v>68.0</v>
      </c>
      <c r="L58" s="2">
        <v>8055.0</v>
      </c>
      <c r="M58" s="2">
        <v>12724.0</v>
      </c>
      <c r="N58" s="2">
        <v>12.0</v>
      </c>
      <c r="O58" s="3">
        <v>5668.857079</v>
      </c>
      <c r="P58" s="7" t="str">
        <f>VLOOKUP(A58,'New Data'!A:E,2,FALSE)</f>
        <v>Female</v>
      </c>
      <c r="Q58" s="7">
        <f>VLOOKUP(A58,'New Data'!A:E,3,FALSE)</f>
        <v>46</v>
      </c>
      <c r="R58" s="7" t="str">
        <f>VLOOKUP(A58,'New Data'!A:E,4,FALSE)</f>
        <v>Oregon</v>
      </c>
      <c r="S58" s="9">
        <f>VLOOKUP(A58,'New Data'!A:E,5,FALSE)</f>
        <v>45191</v>
      </c>
      <c r="T58" s="10">
        <f t="shared" si="3"/>
        <v>472.4047566</v>
      </c>
      <c r="U58" s="11">
        <f t="shared" si="4"/>
        <v>0.003926777155</v>
      </c>
      <c r="V58" s="12">
        <f t="shared" si="5"/>
        <v>83.36554528</v>
      </c>
      <c r="W58" s="10">
        <f t="shared" si="6"/>
        <v>327.3579188</v>
      </c>
      <c r="X58" s="11">
        <f t="shared" si="7"/>
        <v>0.06929606745</v>
      </c>
      <c r="Y58" s="7">
        <f t="shared" si="8"/>
        <v>0</v>
      </c>
      <c r="Z58" s="11">
        <f t="shared" si="9"/>
        <v>0.4651498527</v>
      </c>
      <c r="AA58" s="10">
        <f t="shared" si="10"/>
        <v>226.6449713</v>
      </c>
      <c r="AB58" s="10">
        <f t="shared" si="11"/>
        <v>373.0403954</v>
      </c>
      <c r="AC58" s="10">
        <f t="shared" si="12"/>
        <v>460.0684981</v>
      </c>
      <c r="AD58" s="10">
        <f t="shared" si="13"/>
        <v>399.8833011</v>
      </c>
    </row>
    <row r="59">
      <c r="A59" s="7" t="str">
        <f t="shared" si="1"/>
        <v>CXWOQ3854Y</v>
      </c>
      <c r="B59" s="2" t="s">
        <v>686</v>
      </c>
      <c r="C59" s="2" t="s">
        <v>3285</v>
      </c>
      <c r="D59" s="7" t="str">
        <f t="shared" si="2"/>
        <v>320x50 </v>
      </c>
      <c r="E59" s="2" t="s">
        <v>688</v>
      </c>
      <c r="F59" s="2" t="s">
        <v>66</v>
      </c>
      <c r="G59" s="8" t="s">
        <v>689</v>
      </c>
      <c r="H59" s="2" t="s">
        <v>30</v>
      </c>
      <c r="I59" s="2" t="s">
        <v>31</v>
      </c>
      <c r="J59" s="2">
        <v>21229.0</v>
      </c>
      <c r="K59" s="2">
        <v>80.0</v>
      </c>
      <c r="L59" s="2">
        <v>18073.0</v>
      </c>
      <c r="M59" s="2">
        <v>19655.0</v>
      </c>
      <c r="N59" s="2">
        <v>10.0</v>
      </c>
      <c r="O59" s="3">
        <v>1550.076655</v>
      </c>
      <c r="P59" s="7" t="str">
        <f>VLOOKUP(A59,'New Data'!A:E,2,FALSE)</f>
        <v>Female</v>
      </c>
      <c r="Q59" s="7">
        <f>VLOOKUP(A59,'New Data'!A:E,3,FALSE)</f>
        <v>23</v>
      </c>
      <c r="R59" s="7" t="str">
        <f>VLOOKUP(A59,'New Data'!A:E,4,FALSE)</f>
        <v>Iowa</v>
      </c>
      <c r="S59" s="9">
        <f>VLOOKUP(A59,'New Data'!A:E,5,FALSE)</f>
        <v>45235</v>
      </c>
      <c r="T59" s="10">
        <f t="shared" si="3"/>
        <v>155.0076655</v>
      </c>
      <c r="U59" s="11">
        <f t="shared" si="4"/>
        <v>0.003768429978</v>
      </c>
      <c r="V59" s="12">
        <f t="shared" si="5"/>
        <v>19.37595819</v>
      </c>
      <c r="W59" s="10">
        <f t="shared" si="6"/>
        <v>73.01694168</v>
      </c>
      <c r="X59" s="11">
        <f t="shared" si="7"/>
        <v>0.04710537472</v>
      </c>
      <c r="Y59" s="7">
        <f t="shared" si="8"/>
        <v>0</v>
      </c>
      <c r="Z59" s="11">
        <f t="shared" si="9"/>
        <v>0.8513354374</v>
      </c>
      <c r="AA59" s="10">
        <f t="shared" si="10"/>
        <v>61.10568799</v>
      </c>
      <c r="AB59" s="10">
        <f t="shared" si="11"/>
        <v>93.29027808</v>
      </c>
      <c r="AC59" s="10">
        <f t="shared" si="12"/>
        <v>142.4847124</v>
      </c>
      <c r="AD59" s="10">
        <f t="shared" si="13"/>
        <v>114.0141878</v>
      </c>
    </row>
    <row r="60">
      <c r="A60" s="7" t="str">
        <f t="shared" si="1"/>
        <v>CZLSB5840A</v>
      </c>
      <c r="B60" s="2" t="s">
        <v>520</v>
      </c>
      <c r="C60" s="2" t="s">
        <v>3286</v>
      </c>
      <c r="D60" s="7" t="str">
        <f t="shared" si="2"/>
        <v>300x250 </v>
      </c>
      <c r="E60" s="2" t="s">
        <v>522</v>
      </c>
      <c r="F60" s="2" t="s">
        <v>41</v>
      </c>
      <c r="G60" s="8" t="s">
        <v>523</v>
      </c>
      <c r="H60" s="2" t="s">
        <v>212</v>
      </c>
      <c r="I60" s="2" t="s">
        <v>53</v>
      </c>
      <c r="J60" s="2">
        <v>31813.0</v>
      </c>
      <c r="K60" s="2">
        <v>84.0</v>
      </c>
      <c r="L60" s="2">
        <v>14149.0</v>
      </c>
      <c r="M60" s="2">
        <v>21281.0</v>
      </c>
      <c r="N60" s="2">
        <v>13.0</v>
      </c>
      <c r="O60" s="3">
        <v>2060.993882</v>
      </c>
      <c r="P60" s="7" t="str">
        <f>VLOOKUP(A60,'New Data'!A:E,2,FALSE)</f>
        <v>Male</v>
      </c>
      <c r="Q60" s="7">
        <f>VLOOKUP(A60,'New Data'!A:E,3,FALSE)</f>
        <v>43</v>
      </c>
      <c r="R60" s="7" t="str">
        <f>VLOOKUP(A60,'New Data'!A:E,4,FALSE)</f>
        <v>Texas</v>
      </c>
      <c r="S60" s="9">
        <f>VLOOKUP(A60,'New Data'!A:E,5,FALSE)</f>
        <v>45387</v>
      </c>
      <c r="T60" s="10">
        <f t="shared" si="3"/>
        <v>158.5379909</v>
      </c>
      <c r="U60" s="11">
        <f t="shared" si="4"/>
        <v>0.002640430013</v>
      </c>
      <c r="V60" s="12">
        <f t="shared" si="5"/>
        <v>24.53564145</v>
      </c>
      <c r="W60" s="10">
        <f t="shared" si="6"/>
        <v>64.78464408</v>
      </c>
      <c r="X60" s="11">
        <f t="shared" si="7"/>
        <v>0.04086379782</v>
      </c>
      <c r="Y60" s="7">
        <f t="shared" si="8"/>
        <v>0</v>
      </c>
      <c r="Z60" s="11">
        <f t="shared" si="9"/>
        <v>0.4447552887</v>
      </c>
      <c r="AA60" s="10">
        <f t="shared" si="10"/>
        <v>64.29304016</v>
      </c>
      <c r="AB60" s="10">
        <f t="shared" si="11"/>
        <v>88.44244174</v>
      </c>
      <c r="AC60" s="10">
        <f t="shared" si="12"/>
        <v>144.6944498</v>
      </c>
      <c r="AD60" s="10">
        <f t="shared" si="13"/>
        <v>111.6626377</v>
      </c>
    </row>
    <row r="61">
      <c r="A61" s="7" t="str">
        <f t="shared" si="1"/>
        <v>CZLSB5840A</v>
      </c>
      <c r="B61" s="2" t="s">
        <v>773</v>
      </c>
      <c r="C61" s="2" t="s">
        <v>3287</v>
      </c>
      <c r="D61" s="7" t="str">
        <f t="shared" si="2"/>
        <v>300x250 </v>
      </c>
      <c r="E61" s="2" t="s">
        <v>522</v>
      </c>
      <c r="F61" s="2" t="s">
        <v>28</v>
      </c>
      <c r="G61" s="8" t="s">
        <v>775</v>
      </c>
      <c r="H61" s="2" t="s">
        <v>48</v>
      </c>
      <c r="I61" s="2" t="s">
        <v>31</v>
      </c>
      <c r="J61" s="2">
        <v>7402.0</v>
      </c>
      <c r="K61" s="2">
        <v>9.0</v>
      </c>
      <c r="L61" s="2">
        <v>3860.0</v>
      </c>
      <c r="M61" s="2">
        <v>6406.0</v>
      </c>
      <c r="N61" s="2">
        <v>1.0</v>
      </c>
      <c r="O61" s="3">
        <v>1560.449936</v>
      </c>
      <c r="P61" s="7" t="str">
        <f>VLOOKUP(A61,'New Data'!A:E,2,FALSE)</f>
        <v>Male</v>
      </c>
      <c r="Q61" s="7">
        <f>VLOOKUP(A61,'New Data'!A:E,3,FALSE)</f>
        <v>43</v>
      </c>
      <c r="R61" s="7" t="str">
        <f>VLOOKUP(A61,'New Data'!A:E,4,FALSE)</f>
        <v>Texas</v>
      </c>
      <c r="S61" s="9">
        <f>VLOOKUP(A61,'New Data'!A:E,5,FALSE)</f>
        <v>45387</v>
      </c>
      <c r="T61" s="10">
        <f t="shared" si="3"/>
        <v>1560.449936</v>
      </c>
      <c r="U61" s="11">
        <f t="shared" si="4"/>
        <v>0.001215887598</v>
      </c>
      <c r="V61" s="12">
        <f t="shared" si="5"/>
        <v>173.3833262</v>
      </c>
      <c r="W61" s="10">
        <f t="shared" si="6"/>
        <v>210.814636</v>
      </c>
      <c r="X61" s="11">
        <f t="shared" si="7"/>
        <v>0.0135098622</v>
      </c>
      <c r="Y61" s="7">
        <f t="shared" si="8"/>
        <v>0</v>
      </c>
      <c r="Z61" s="11">
        <f t="shared" si="9"/>
        <v>0.5214806809</v>
      </c>
      <c r="AA61" s="10">
        <f t="shared" si="10"/>
        <v>492.9595754</v>
      </c>
      <c r="AB61" s="10">
        <f t="shared" si="11"/>
        <v>515.4183613</v>
      </c>
      <c r="AC61" s="10">
        <f t="shared" si="12"/>
        <v>1325.199541</v>
      </c>
      <c r="AD61" s="10">
        <f t="shared" si="13"/>
        <v>885.632894</v>
      </c>
    </row>
    <row r="62">
      <c r="A62" s="7" t="str">
        <f t="shared" si="1"/>
        <v>DAIHT9728L</v>
      </c>
      <c r="B62" s="2" t="s">
        <v>2019</v>
      </c>
      <c r="C62" s="2" t="s">
        <v>3288</v>
      </c>
      <c r="D62" s="7" t="str">
        <f t="shared" si="2"/>
        <v>320x50 </v>
      </c>
      <c r="E62" s="2" t="s">
        <v>2021</v>
      </c>
      <c r="F62" s="2" t="s">
        <v>36</v>
      </c>
      <c r="G62" s="8" t="s">
        <v>726</v>
      </c>
      <c r="H62" s="2" t="s">
        <v>30</v>
      </c>
      <c r="I62" s="2" t="s">
        <v>31</v>
      </c>
      <c r="J62" s="2">
        <v>77313.0</v>
      </c>
      <c r="K62" s="2">
        <v>191.0</v>
      </c>
      <c r="L62" s="2">
        <v>40366.0</v>
      </c>
      <c r="M62" s="2">
        <v>71128.0</v>
      </c>
      <c r="N62" s="2">
        <v>3.0</v>
      </c>
      <c r="O62" s="3">
        <v>1790.390198</v>
      </c>
      <c r="P62" s="7" t="str">
        <f>VLOOKUP(A62,'New Data'!A:E,2,FALSE)</f>
        <v>Female</v>
      </c>
      <c r="Q62" s="7">
        <f>VLOOKUP(A62,'New Data'!A:E,3,FALSE)</f>
        <v>40</v>
      </c>
      <c r="R62" s="7" t="str">
        <f>VLOOKUP(A62,'New Data'!A:E,4,FALSE)</f>
        <v>Virginia</v>
      </c>
      <c r="S62" s="9">
        <f>VLOOKUP(A62,'New Data'!A:E,5,FALSE)</f>
        <v>45221</v>
      </c>
      <c r="T62" s="10">
        <f t="shared" si="3"/>
        <v>596.7967327</v>
      </c>
      <c r="U62" s="11">
        <f t="shared" si="4"/>
        <v>0.002470477151</v>
      </c>
      <c r="V62" s="12">
        <f t="shared" si="5"/>
        <v>9.37377067</v>
      </c>
      <c r="W62" s="10">
        <f t="shared" si="6"/>
        <v>23.15768626</v>
      </c>
      <c r="X62" s="11">
        <f t="shared" si="7"/>
        <v>0.003880330604</v>
      </c>
      <c r="Y62" s="7">
        <f t="shared" si="8"/>
        <v>0</v>
      </c>
      <c r="Z62" s="11">
        <f t="shared" si="9"/>
        <v>0.5221114172</v>
      </c>
      <c r="AA62" s="10">
        <f t="shared" si="10"/>
        <v>131.4899003</v>
      </c>
      <c r="AB62" s="10">
        <f t="shared" si="11"/>
        <v>139.7602497</v>
      </c>
      <c r="AC62" s="10">
        <f t="shared" si="12"/>
        <v>483.9436775</v>
      </c>
      <c r="AD62" s="10">
        <f t="shared" si="13"/>
        <v>309.9784447</v>
      </c>
    </row>
    <row r="63">
      <c r="A63" s="7" t="str">
        <f t="shared" si="1"/>
        <v>DANIT5805U</v>
      </c>
      <c r="B63" s="2" t="s">
        <v>1884</v>
      </c>
      <c r="C63" s="2" t="s">
        <v>3289</v>
      </c>
      <c r="D63" s="7" t="str">
        <f t="shared" si="2"/>
        <v>320x50 </v>
      </c>
      <c r="E63" s="2" t="s">
        <v>1886</v>
      </c>
      <c r="F63" s="2" t="s">
        <v>41</v>
      </c>
      <c r="G63" s="8" t="s">
        <v>689</v>
      </c>
      <c r="H63" s="2" t="s">
        <v>71</v>
      </c>
      <c r="I63" s="2" t="s">
        <v>31</v>
      </c>
      <c r="J63" s="2">
        <v>8278.0</v>
      </c>
      <c r="K63" s="2">
        <v>40.0</v>
      </c>
      <c r="L63" s="2">
        <v>6758.0</v>
      </c>
      <c r="M63" s="2">
        <v>7537.0</v>
      </c>
      <c r="N63" s="2">
        <v>1.0</v>
      </c>
      <c r="O63" s="3">
        <v>1526.296619</v>
      </c>
      <c r="P63" s="7" t="str">
        <f>VLOOKUP(A63,'New Data'!A:E,2,FALSE)</f>
        <v>Male</v>
      </c>
      <c r="Q63" s="7">
        <f>VLOOKUP(A63,'New Data'!A:E,3,FALSE)</f>
        <v>55</v>
      </c>
      <c r="R63" s="7" t="str">
        <f>VLOOKUP(A63,'New Data'!A:E,4,FALSE)</f>
        <v>New Jersey</v>
      </c>
      <c r="S63" s="9">
        <f>VLOOKUP(A63,'New Data'!A:E,5,FALSE)</f>
        <v>45041</v>
      </c>
      <c r="T63" s="10">
        <f t="shared" si="3"/>
        <v>1526.296619</v>
      </c>
      <c r="U63" s="11">
        <f t="shared" si="4"/>
        <v>0.004832085045</v>
      </c>
      <c r="V63" s="12">
        <f t="shared" si="5"/>
        <v>38.15741548</v>
      </c>
      <c r="W63" s="10">
        <f t="shared" si="6"/>
        <v>184.3798767</v>
      </c>
      <c r="X63" s="11">
        <f t="shared" si="7"/>
        <v>0.01208021261</v>
      </c>
      <c r="Y63" s="7">
        <f t="shared" si="8"/>
        <v>0</v>
      </c>
      <c r="Z63" s="11">
        <f t="shared" si="9"/>
        <v>0.8163807683</v>
      </c>
      <c r="AA63" s="10">
        <f t="shared" si="10"/>
        <v>372.6612315</v>
      </c>
      <c r="AB63" s="10">
        <f t="shared" si="11"/>
        <v>460.3947082</v>
      </c>
      <c r="AC63" s="10">
        <f t="shared" si="12"/>
        <v>1265.544754</v>
      </c>
      <c r="AD63" s="10">
        <f t="shared" si="13"/>
        <v>855.3406639</v>
      </c>
    </row>
    <row r="64">
      <c r="A64" s="7" t="str">
        <f t="shared" si="1"/>
        <v>DANIT5805U</v>
      </c>
      <c r="B64" s="2" t="s">
        <v>405</v>
      </c>
      <c r="C64" s="2" t="s">
        <v>3290</v>
      </c>
      <c r="D64" s="7" t="str">
        <f t="shared" si="2"/>
        <v>300x250 </v>
      </c>
      <c r="E64" s="2" t="s">
        <v>407</v>
      </c>
      <c r="F64" s="2" t="s">
        <v>66</v>
      </c>
      <c r="G64" s="8" t="s">
        <v>408</v>
      </c>
      <c r="H64" s="2" t="s">
        <v>71</v>
      </c>
      <c r="I64" s="2" t="s">
        <v>53</v>
      </c>
      <c r="J64" s="2">
        <v>16669.0</v>
      </c>
      <c r="K64" s="2">
        <v>26.0</v>
      </c>
      <c r="L64" s="2">
        <v>10961.0</v>
      </c>
      <c r="M64" s="2">
        <v>15451.0</v>
      </c>
      <c r="N64" s="2">
        <v>5.0</v>
      </c>
      <c r="O64" s="3">
        <v>1658.358536</v>
      </c>
      <c r="P64" s="7" t="str">
        <f>VLOOKUP(A64,'New Data'!A:E,2,FALSE)</f>
        <v>Male</v>
      </c>
      <c r="Q64" s="7">
        <f>VLOOKUP(A64,'New Data'!A:E,3,FALSE)</f>
        <v>55</v>
      </c>
      <c r="R64" s="7" t="str">
        <f>VLOOKUP(A64,'New Data'!A:E,4,FALSE)</f>
        <v>New Jersey</v>
      </c>
      <c r="S64" s="9">
        <f>VLOOKUP(A64,'New Data'!A:E,5,FALSE)</f>
        <v>45041</v>
      </c>
      <c r="T64" s="10">
        <f t="shared" si="3"/>
        <v>331.6717072</v>
      </c>
      <c r="U64" s="11">
        <f t="shared" si="4"/>
        <v>0.001559781631</v>
      </c>
      <c r="V64" s="12">
        <f t="shared" si="5"/>
        <v>63.78302062</v>
      </c>
      <c r="W64" s="10">
        <f t="shared" si="6"/>
        <v>99.4875839</v>
      </c>
      <c r="X64" s="11">
        <f t="shared" si="7"/>
        <v>0.02999580059</v>
      </c>
      <c r="Y64" s="7">
        <f t="shared" si="8"/>
        <v>0</v>
      </c>
      <c r="Z64" s="11">
        <f t="shared" si="9"/>
        <v>0.6575679405</v>
      </c>
      <c r="AA64" s="10">
        <f t="shared" si="10"/>
        <v>137.2582747</v>
      </c>
      <c r="AB64" s="10">
        <f t="shared" si="11"/>
        <v>158.6810127</v>
      </c>
      <c r="AC64" s="10">
        <f t="shared" si="12"/>
        <v>297.9914867</v>
      </c>
      <c r="AD64" s="10">
        <f t="shared" si="13"/>
        <v>215.5804254</v>
      </c>
    </row>
    <row r="65">
      <c r="A65" s="7" t="str">
        <f t="shared" si="1"/>
        <v>DBLTB3558S</v>
      </c>
      <c r="B65" s="2" t="s">
        <v>919</v>
      </c>
      <c r="C65" s="2" t="s">
        <v>3291</v>
      </c>
      <c r="D65" s="7" t="str">
        <f t="shared" si="2"/>
        <v>320x50 </v>
      </c>
      <c r="E65" s="2" t="s">
        <v>921</v>
      </c>
      <c r="F65" s="2" t="s">
        <v>36</v>
      </c>
      <c r="G65" s="8" t="s">
        <v>534</v>
      </c>
      <c r="H65" s="2" t="s">
        <v>71</v>
      </c>
      <c r="I65" s="2" t="s">
        <v>31</v>
      </c>
      <c r="J65" s="2">
        <v>16372.0</v>
      </c>
      <c r="K65" s="2">
        <v>90.0</v>
      </c>
      <c r="L65" s="2">
        <v>4731.0</v>
      </c>
      <c r="M65" s="2">
        <v>15332.0</v>
      </c>
      <c r="N65" s="2">
        <v>9.0</v>
      </c>
      <c r="O65" s="3">
        <v>1704.511123</v>
      </c>
      <c r="P65" s="7" t="str">
        <f>VLOOKUP(A65,'New Data'!A:E,2,FALSE)</f>
        <v>Male</v>
      </c>
      <c r="Q65" s="7">
        <f>VLOOKUP(A65,'New Data'!A:E,3,FALSE)</f>
        <v>64</v>
      </c>
      <c r="R65" s="7" t="str">
        <f>VLOOKUP(A65,'New Data'!A:E,4,FALSE)</f>
        <v>Utah</v>
      </c>
      <c r="S65" s="9">
        <f>VLOOKUP(A65,'New Data'!A:E,5,FALSE)</f>
        <v>45181</v>
      </c>
      <c r="T65" s="10">
        <f t="shared" si="3"/>
        <v>189.3901248</v>
      </c>
      <c r="U65" s="11">
        <f t="shared" si="4"/>
        <v>0.005497190325</v>
      </c>
      <c r="V65" s="12">
        <f t="shared" si="5"/>
        <v>18.93901248</v>
      </c>
      <c r="W65" s="10">
        <f t="shared" si="6"/>
        <v>104.1113562</v>
      </c>
      <c r="X65" s="11">
        <f t="shared" si="7"/>
        <v>0.05497190325</v>
      </c>
      <c r="Y65" s="7">
        <f t="shared" si="8"/>
        <v>0</v>
      </c>
      <c r="Z65" s="11">
        <f t="shared" si="9"/>
        <v>0.2889689714</v>
      </c>
      <c r="AA65" s="10">
        <f t="shared" si="10"/>
        <v>73.85150617</v>
      </c>
      <c r="AB65" s="10">
        <f t="shared" si="11"/>
        <v>124.9549124</v>
      </c>
      <c r="AC65" s="10">
        <f t="shared" si="12"/>
        <v>176.1221735</v>
      </c>
      <c r="AD65" s="10">
        <f t="shared" si="13"/>
        <v>146.7534891</v>
      </c>
    </row>
    <row r="66">
      <c r="A66" s="7" t="str">
        <f t="shared" si="1"/>
        <v>DBQPZ0065J</v>
      </c>
      <c r="B66" s="2" t="s">
        <v>1132</v>
      </c>
      <c r="C66" s="2" t="s">
        <v>3292</v>
      </c>
      <c r="D66" s="7" t="str">
        <f t="shared" si="2"/>
        <v>320x50 </v>
      </c>
      <c r="E66" s="2" t="s">
        <v>1134</v>
      </c>
      <c r="F66" s="2" t="s">
        <v>36</v>
      </c>
      <c r="G66" s="8" t="s">
        <v>79</v>
      </c>
      <c r="H66" s="2" t="s">
        <v>89</v>
      </c>
      <c r="I66" s="2" t="s">
        <v>31</v>
      </c>
      <c r="J66" s="2">
        <v>16227.0</v>
      </c>
      <c r="K66" s="2">
        <v>40.0</v>
      </c>
      <c r="L66" s="2">
        <v>9438.0</v>
      </c>
      <c r="M66" s="2">
        <v>15611.0</v>
      </c>
      <c r="N66" s="2">
        <v>3.0</v>
      </c>
      <c r="O66" s="3">
        <v>1991.94384</v>
      </c>
      <c r="P66" s="7" t="str">
        <f>VLOOKUP(A66,'New Data'!A:E,2,FALSE)</f>
        <v>Female</v>
      </c>
      <c r="Q66" s="7">
        <f>VLOOKUP(A66,'New Data'!A:E,3,FALSE)</f>
        <v>36</v>
      </c>
      <c r="R66" s="7" t="str">
        <f>VLOOKUP(A66,'New Data'!A:E,4,FALSE)</f>
        <v>Illinois</v>
      </c>
      <c r="S66" s="9">
        <f>VLOOKUP(A66,'New Data'!A:E,5,FALSE)</f>
        <v>45509</v>
      </c>
      <c r="T66" s="10">
        <f t="shared" si="3"/>
        <v>663.98128</v>
      </c>
      <c r="U66" s="11">
        <f t="shared" si="4"/>
        <v>0.002465027423</v>
      </c>
      <c r="V66" s="12">
        <f t="shared" si="5"/>
        <v>49.798596</v>
      </c>
      <c r="W66" s="10">
        <f t="shared" si="6"/>
        <v>122.7549048</v>
      </c>
      <c r="X66" s="11">
        <f t="shared" si="7"/>
        <v>0.01848770568</v>
      </c>
      <c r="Y66" s="7">
        <f t="shared" si="8"/>
        <v>0</v>
      </c>
      <c r="Z66" s="11">
        <f t="shared" si="9"/>
        <v>0.5816232206</v>
      </c>
      <c r="AA66" s="10">
        <f t="shared" si="10"/>
        <v>197.1861138</v>
      </c>
      <c r="AB66" s="10">
        <f t="shared" si="11"/>
        <v>240.959899</v>
      </c>
      <c r="AC66" s="10">
        <f t="shared" si="12"/>
        <v>565.6957242</v>
      </c>
      <c r="AD66" s="10">
        <f t="shared" si="13"/>
        <v>393.3693249</v>
      </c>
    </row>
    <row r="67">
      <c r="A67" s="7" t="str">
        <f t="shared" si="1"/>
        <v>DBWPR4771C</v>
      </c>
      <c r="B67" s="2" t="s">
        <v>876</v>
      </c>
      <c r="C67" s="2" t="s">
        <v>3293</v>
      </c>
      <c r="D67" s="7" t="str">
        <f t="shared" si="2"/>
        <v>320x50 </v>
      </c>
      <c r="E67" s="2" t="s">
        <v>878</v>
      </c>
      <c r="F67" s="2" t="s">
        <v>41</v>
      </c>
      <c r="G67" s="8" t="s">
        <v>879</v>
      </c>
      <c r="H67" s="2" t="s">
        <v>62</v>
      </c>
      <c r="I67" s="2" t="s">
        <v>31</v>
      </c>
      <c r="J67" s="2">
        <v>16137.0</v>
      </c>
      <c r="K67" s="2">
        <v>40.0</v>
      </c>
      <c r="L67" s="2">
        <v>7938.0</v>
      </c>
      <c r="M67" s="2">
        <v>14030.0</v>
      </c>
      <c r="N67" s="2">
        <v>4.0</v>
      </c>
      <c r="O67" s="3">
        <v>1835.048738</v>
      </c>
      <c r="P67" s="7" t="str">
        <f>VLOOKUP(A67,'New Data'!A:E,2,FALSE)</f>
        <v>Female</v>
      </c>
      <c r="Q67" s="7">
        <f>VLOOKUP(A67,'New Data'!A:E,3,FALSE)</f>
        <v>48</v>
      </c>
      <c r="R67" s="7" t="str">
        <f>VLOOKUP(A67,'New Data'!A:E,4,FALSE)</f>
        <v>Michigan</v>
      </c>
      <c r="S67" s="9">
        <f>VLOOKUP(A67,'New Data'!A:E,5,FALSE)</f>
        <v>45209</v>
      </c>
      <c r="T67" s="10">
        <f t="shared" si="3"/>
        <v>458.7621845</v>
      </c>
      <c r="U67" s="11">
        <f t="shared" si="4"/>
        <v>0.002478775485</v>
      </c>
      <c r="V67" s="12">
        <f t="shared" si="5"/>
        <v>45.87621845</v>
      </c>
      <c r="W67" s="10">
        <f t="shared" si="6"/>
        <v>113.7168456</v>
      </c>
      <c r="X67" s="11">
        <f t="shared" si="7"/>
        <v>0.02478775485</v>
      </c>
      <c r="Y67" s="7">
        <f t="shared" si="8"/>
        <v>0</v>
      </c>
      <c r="Z67" s="11">
        <f t="shared" si="9"/>
        <v>0.491912995</v>
      </c>
      <c r="AA67" s="10">
        <f t="shared" si="10"/>
        <v>151.1967808</v>
      </c>
      <c r="AB67" s="10">
        <f t="shared" si="11"/>
        <v>191.9011571</v>
      </c>
      <c r="AC67" s="10">
        <f t="shared" si="12"/>
        <v>398.9283604</v>
      </c>
      <c r="AD67" s="10">
        <f t="shared" si="13"/>
        <v>286.2407545</v>
      </c>
    </row>
    <row r="68">
      <c r="A68" s="7" t="str">
        <f t="shared" si="1"/>
        <v>DCAHB9626S</v>
      </c>
      <c r="B68" s="2" t="s">
        <v>1047</v>
      </c>
      <c r="C68" s="2" t="s">
        <v>1048</v>
      </c>
      <c r="D68" s="7" t="str">
        <f t="shared" si="2"/>
        <v>320x50 </v>
      </c>
      <c r="E68" s="2" t="s">
        <v>1049</v>
      </c>
      <c r="F68" s="2" t="s">
        <v>28</v>
      </c>
      <c r="G68" s="8" t="s">
        <v>1050</v>
      </c>
      <c r="H68" s="2" t="s">
        <v>71</v>
      </c>
      <c r="I68" s="2" t="s">
        <v>31</v>
      </c>
      <c r="J68" s="2">
        <v>27371.0</v>
      </c>
      <c r="K68" s="2">
        <v>60.0</v>
      </c>
      <c r="L68" s="2">
        <v>22256.0</v>
      </c>
      <c r="M68" s="2">
        <v>25986.0</v>
      </c>
      <c r="N68" s="2">
        <v>5.0</v>
      </c>
      <c r="O68" s="3">
        <v>4984.485583</v>
      </c>
      <c r="P68" s="7" t="str">
        <f>VLOOKUP(A68,'New Data'!A:E,2,FALSE)</f>
        <v>Female</v>
      </c>
      <c r="Q68" s="7">
        <f>VLOOKUP(A68,'New Data'!A:E,3,FALSE)</f>
        <v>21</v>
      </c>
      <c r="R68" s="7" t="str">
        <f>VLOOKUP(A68,'New Data'!A:E,4,FALSE)</f>
        <v>North Carolina</v>
      </c>
      <c r="S68" s="9">
        <f>VLOOKUP(A68,'New Data'!A:E,5,FALSE)</f>
        <v>45288</v>
      </c>
      <c r="T68" s="10">
        <f t="shared" si="3"/>
        <v>996.8971166</v>
      </c>
      <c r="U68" s="11">
        <f t="shared" si="4"/>
        <v>0.002192101129</v>
      </c>
      <c r="V68" s="12">
        <f t="shared" si="5"/>
        <v>83.07475972</v>
      </c>
      <c r="W68" s="10">
        <f t="shared" si="6"/>
        <v>182.1082746</v>
      </c>
      <c r="X68" s="11">
        <f t="shared" si="7"/>
        <v>0.01826750941</v>
      </c>
      <c r="Y68" s="7">
        <f t="shared" si="8"/>
        <v>0</v>
      </c>
      <c r="Z68" s="11">
        <f t="shared" si="9"/>
        <v>0.8131233788</v>
      </c>
      <c r="AA68" s="10">
        <f t="shared" si="10"/>
        <v>302.260886</v>
      </c>
      <c r="AB68" s="10">
        <f t="shared" si="11"/>
        <v>361.6809949</v>
      </c>
      <c r="AC68" s="10">
        <f t="shared" si="12"/>
        <v>850.5543001</v>
      </c>
      <c r="AD68" s="10">
        <f t="shared" si="13"/>
        <v>589.5037916</v>
      </c>
    </row>
    <row r="69">
      <c r="A69" s="7" t="str">
        <f t="shared" si="1"/>
        <v>DDAUP9478O</v>
      </c>
      <c r="B69" s="2" t="s">
        <v>817</v>
      </c>
      <c r="C69" s="2" t="s">
        <v>3294</v>
      </c>
      <c r="D69" s="7" t="str">
        <f t="shared" si="2"/>
        <v>320x50 </v>
      </c>
      <c r="E69" s="2" t="s">
        <v>819</v>
      </c>
      <c r="F69" s="2" t="s">
        <v>28</v>
      </c>
      <c r="G69" s="8" t="s">
        <v>275</v>
      </c>
      <c r="H69" s="2" t="s">
        <v>212</v>
      </c>
      <c r="I69" s="2" t="s">
        <v>31</v>
      </c>
      <c r="J69" s="2">
        <v>49936.0</v>
      </c>
      <c r="K69" s="2">
        <v>126.0</v>
      </c>
      <c r="L69" s="2">
        <v>25461.0</v>
      </c>
      <c r="M69" s="2">
        <v>44751.0</v>
      </c>
      <c r="N69" s="2">
        <v>13.0</v>
      </c>
      <c r="O69" s="3">
        <v>2025.784019</v>
      </c>
      <c r="P69" s="7" t="str">
        <f>VLOOKUP(A69,'New Data'!A:E,2,FALSE)</f>
        <v>Male</v>
      </c>
      <c r="Q69" s="7">
        <f>VLOOKUP(A69,'New Data'!A:E,3,FALSE)</f>
        <v>46</v>
      </c>
      <c r="R69" s="7" t="str">
        <f>VLOOKUP(A69,'New Data'!A:E,4,FALSE)</f>
        <v>Louisiana</v>
      </c>
      <c r="S69" s="9">
        <f>VLOOKUP(A69,'New Data'!A:E,5,FALSE)</f>
        <v>45077</v>
      </c>
      <c r="T69" s="10">
        <f t="shared" si="3"/>
        <v>155.8295399</v>
      </c>
      <c r="U69" s="11">
        <f t="shared" si="4"/>
        <v>0.002523229734</v>
      </c>
      <c r="V69" s="12">
        <f t="shared" si="5"/>
        <v>16.07765094</v>
      </c>
      <c r="W69" s="10">
        <f t="shared" si="6"/>
        <v>40.56760692</v>
      </c>
      <c r="X69" s="11">
        <f t="shared" si="7"/>
        <v>0.02603332265</v>
      </c>
      <c r="Y69" s="7">
        <f t="shared" si="8"/>
        <v>0</v>
      </c>
      <c r="Z69" s="11">
        <f t="shared" si="9"/>
        <v>0.509872637</v>
      </c>
      <c r="AA69" s="10">
        <f t="shared" si="10"/>
        <v>52.14155012</v>
      </c>
      <c r="AB69" s="10">
        <f t="shared" si="11"/>
        <v>66.83552371</v>
      </c>
      <c r="AC69" s="10">
        <f t="shared" si="12"/>
        <v>135.9926835</v>
      </c>
      <c r="AD69" s="10">
        <f t="shared" si="13"/>
        <v>98.19983503</v>
      </c>
    </row>
    <row r="70">
      <c r="A70" s="7" t="str">
        <f t="shared" si="1"/>
        <v>DDAUP9478O</v>
      </c>
      <c r="B70" s="2" t="s">
        <v>2039</v>
      </c>
      <c r="C70" s="2" t="s">
        <v>2040</v>
      </c>
      <c r="D70" s="7" t="str">
        <f t="shared" si="2"/>
        <v>320x50 </v>
      </c>
      <c r="E70" s="2" t="s">
        <v>819</v>
      </c>
      <c r="F70" s="2" t="s">
        <v>28</v>
      </c>
      <c r="G70" s="8" t="s">
        <v>449</v>
      </c>
      <c r="H70" s="2" t="s">
        <v>62</v>
      </c>
      <c r="I70" s="2" t="s">
        <v>31</v>
      </c>
      <c r="J70" s="2">
        <v>888037.0</v>
      </c>
      <c r="K70" s="2">
        <v>2841.0</v>
      </c>
      <c r="L70" s="2">
        <v>370429.0</v>
      </c>
      <c r="M70" s="2">
        <v>820340.0</v>
      </c>
      <c r="N70" s="2">
        <v>42.0</v>
      </c>
      <c r="O70" s="3">
        <v>8134.350524</v>
      </c>
      <c r="P70" s="7" t="str">
        <f>VLOOKUP(A70,'New Data'!A:E,2,FALSE)</f>
        <v>Male</v>
      </c>
      <c r="Q70" s="7">
        <f>VLOOKUP(A70,'New Data'!A:E,3,FALSE)</f>
        <v>46</v>
      </c>
      <c r="R70" s="7" t="str">
        <f>VLOOKUP(A70,'New Data'!A:E,4,FALSE)</f>
        <v>Louisiana</v>
      </c>
      <c r="S70" s="9">
        <f>VLOOKUP(A70,'New Data'!A:E,5,FALSE)</f>
        <v>45077</v>
      </c>
      <c r="T70" s="10">
        <f t="shared" si="3"/>
        <v>193.6750125</v>
      </c>
      <c r="U70" s="11">
        <f t="shared" si="4"/>
        <v>0.003199191025</v>
      </c>
      <c r="V70" s="12">
        <f t="shared" si="5"/>
        <v>2.863199762</v>
      </c>
      <c r="W70" s="10">
        <f t="shared" si="6"/>
        <v>9.159922981</v>
      </c>
      <c r="X70" s="11">
        <f t="shared" si="7"/>
        <v>0.004729532666</v>
      </c>
      <c r="Y70" s="7">
        <f t="shared" si="8"/>
        <v>0</v>
      </c>
      <c r="Z70" s="11">
        <f t="shared" si="9"/>
        <v>0.4171323943</v>
      </c>
      <c r="AA70" s="10">
        <f t="shared" si="10"/>
        <v>42.8575469</v>
      </c>
      <c r="AB70" s="10">
        <f t="shared" si="11"/>
        <v>46.63558083</v>
      </c>
      <c r="AC70" s="10">
        <f t="shared" si="12"/>
        <v>157.3446345</v>
      </c>
      <c r="AD70" s="10">
        <f t="shared" si="13"/>
        <v>101.4190673</v>
      </c>
    </row>
    <row r="71">
      <c r="A71" s="7" t="str">
        <f t="shared" si="1"/>
        <v>DDAUP9478O</v>
      </c>
      <c r="B71" s="2" t="s">
        <v>1222</v>
      </c>
      <c r="C71" s="2" t="s">
        <v>3295</v>
      </c>
      <c r="D71" s="7" t="str">
        <f t="shared" si="2"/>
        <v>320x50 </v>
      </c>
      <c r="E71" s="2" t="s">
        <v>819</v>
      </c>
      <c r="F71" s="2" t="s">
        <v>41</v>
      </c>
      <c r="G71" s="8" t="s">
        <v>157</v>
      </c>
      <c r="H71" s="2" t="s">
        <v>89</v>
      </c>
      <c r="I71" s="2" t="s">
        <v>31</v>
      </c>
      <c r="J71" s="2">
        <v>116926.0</v>
      </c>
      <c r="K71" s="2">
        <v>321.0</v>
      </c>
      <c r="L71" s="2">
        <v>69132.0</v>
      </c>
      <c r="M71" s="2">
        <v>111957.0</v>
      </c>
      <c r="N71" s="2">
        <v>22.0</v>
      </c>
      <c r="O71" s="3">
        <v>4918.040982</v>
      </c>
      <c r="P71" s="7" t="str">
        <f>VLOOKUP(A71,'New Data'!A:E,2,FALSE)</f>
        <v>Male</v>
      </c>
      <c r="Q71" s="7">
        <f>VLOOKUP(A71,'New Data'!A:E,3,FALSE)</f>
        <v>46</v>
      </c>
      <c r="R71" s="7" t="str">
        <f>VLOOKUP(A71,'New Data'!A:E,4,FALSE)</f>
        <v>Louisiana</v>
      </c>
      <c r="S71" s="9">
        <f>VLOOKUP(A71,'New Data'!A:E,5,FALSE)</f>
        <v>45077</v>
      </c>
      <c r="T71" s="10">
        <f t="shared" si="3"/>
        <v>223.5473174</v>
      </c>
      <c r="U71" s="11">
        <f t="shared" si="4"/>
        <v>0.002745326104</v>
      </c>
      <c r="V71" s="12">
        <f t="shared" si="5"/>
        <v>15.32099994</v>
      </c>
      <c r="W71" s="10">
        <f t="shared" si="6"/>
        <v>42.06114108</v>
      </c>
      <c r="X71" s="11">
        <f t="shared" si="7"/>
        <v>0.01881531909</v>
      </c>
      <c r="Y71" s="7">
        <f t="shared" si="8"/>
        <v>0</v>
      </c>
      <c r="Z71" s="11">
        <f t="shared" si="9"/>
        <v>0.5912457452</v>
      </c>
      <c r="AA71" s="10">
        <f t="shared" si="10"/>
        <v>65.37849164</v>
      </c>
      <c r="AB71" s="10">
        <f t="shared" si="11"/>
        <v>81.42257633</v>
      </c>
      <c r="AC71" s="10">
        <f t="shared" si="12"/>
        <v>190.3142821</v>
      </c>
      <c r="AD71" s="10">
        <f t="shared" si="13"/>
        <v>132.8056019</v>
      </c>
    </row>
    <row r="72">
      <c r="A72" s="7" t="str">
        <f t="shared" si="1"/>
        <v>DEIGT6412A</v>
      </c>
      <c r="B72" s="2" t="s">
        <v>103</v>
      </c>
      <c r="C72" s="2" t="s">
        <v>3296</v>
      </c>
      <c r="D72" s="7" t="str">
        <f t="shared" si="2"/>
        <v>300x250 </v>
      </c>
      <c r="E72" s="2" t="s">
        <v>105</v>
      </c>
      <c r="F72" s="2" t="s">
        <v>66</v>
      </c>
      <c r="G72" s="8" t="s">
        <v>106</v>
      </c>
      <c r="H72" s="2" t="s">
        <v>30</v>
      </c>
      <c r="I72" s="2" t="s">
        <v>43</v>
      </c>
      <c r="J72" s="2">
        <v>7695.0</v>
      </c>
      <c r="K72" s="2">
        <v>20.0</v>
      </c>
      <c r="L72" s="2">
        <v>3481.0</v>
      </c>
      <c r="M72" s="2">
        <v>7050.0</v>
      </c>
      <c r="N72" s="2">
        <v>14.0</v>
      </c>
      <c r="O72" s="3">
        <v>6727.440499</v>
      </c>
      <c r="P72" s="7" t="str">
        <f>VLOOKUP(A72,'New Data'!A:E,2,FALSE)</f>
        <v>Female</v>
      </c>
      <c r="Q72" s="7">
        <f>VLOOKUP(A72,'New Data'!A:E,3,FALSE)</f>
        <v>24</v>
      </c>
      <c r="R72" s="7" t="str">
        <f>VLOOKUP(A72,'New Data'!A:E,4,FALSE)</f>
        <v>Oregon</v>
      </c>
      <c r="S72" s="9">
        <f>VLOOKUP(A72,'New Data'!A:E,5,FALSE)</f>
        <v>45281</v>
      </c>
      <c r="T72" s="10">
        <f t="shared" si="3"/>
        <v>480.5314642</v>
      </c>
      <c r="U72" s="11">
        <f t="shared" si="4"/>
        <v>0.002599090318</v>
      </c>
      <c r="V72" s="12">
        <f t="shared" si="5"/>
        <v>336.372025</v>
      </c>
      <c r="W72" s="10">
        <f t="shared" si="6"/>
        <v>874.2612734</v>
      </c>
      <c r="X72" s="11">
        <f t="shared" si="7"/>
        <v>0.1819363223</v>
      </c>
      <c r="Y72" s="7">
        <f t="shared" si="8"/>
        <v>0</v>
      </c>
      <c r="Z72" s="11">
        <f t="shared" si="9"/>
        <v>0.4523716699</v>
      </c>
      <c r="AA72" s="10">
        <f t="shared" si="10"/>
        <v>540.0561675</v>
      </c>
      <c r="AB72" s="10">
        <f t="shared" si="11"/>
        <v>862.7897166</v>
      </c>
      <c r="AC72" s="10">
        <f t="shared" si="12"/>
        <v>626.551831</v>
      </c>
      <c r="AD72" s="10">
        <f t="shared" si="13"/>
        <v>677.3976684</v>
      </c>
    </row>
    <row r="73">
      <c r="A73" s="7" t="str">
        <f t="shared" si="1"/>
        <v>DEIGT6412A</v>
      </c>
      <c r="B73" s="2" t="s">
        <v>1824</v>
      </c>
      <c r="C73" s="2" t="s">
        <v>3297</v>
      </c>
      <c r="D73" s="7" t="str">
        <f t="shared" si="2"/>
        <v>320x50 </v>
      </c>
      <c r="E73" s="2" t="s">
        <v>1826</v>
      </c>
      <c r="F73" s="2" t="s">
        <v>66</v>
      </c>
      <c r="G73" s="8" t="s">
        <v>726</v>
      </c>
      <c r="H73" s="2" t="s">
        <v>89</v>
      </c>
      <c r="I73" s="2" t="s">
        <v>31</v>
      </c>
      <c r="J73" s="2">
        <v>106151.0</v>
      </c>
      <c r="K73" s="2">
        <v>299.0</v>
      </c>
      <c r="L73" s="2">
        <v>75304.0</v>
      </c>
      <c r="M73" s="2">
        <v>99311.0</v>
      </c>
      <c r="N73" s="2">
        <v>9.0</v>
      </c>
      <c r="O73" s="3">
        <v>6616.88066</v>
      </c>
      <c r="P73" s="7" t="str">
        <f>VLOOKUP(A73,'New Data'!A:E,2,FALSE)</f>
        <v>Female</v>
      </c>
      <c r="Q73" s="7">
        <f>VLOOKUP(A73,'New Data'!A:E,3,FALSE)</f>
        <v>24</v>
      </c>
      <c r="R73" s="7" t="str">
        <f>VLOOKUP(A73,'New Data'!A:E,4,FALSE)</f>
        <v>Oregon</v>
      </c>
      <c r="S73" s="9">
        <f>VLOOKUP(A73,'New Data'!A:E,5,FALSE)</f>
        <v>45281</v>
      </c>
      <c r="T73" s="10">
        <f t="shared" si="3"/>
        <v>735.2089622</v>
      </c>
      <c r="U73" s="11">
        <f t="shared" si="4"/>
        <v>0.002816742188</v>
      </c>
      <c r="V73" s="12">
        <f t="shared" si="5"/>
        <v>22.13003565</v>
      </c>
      <c r="W73" s="10">
        <f t="shared" si="6"/>
        <v>62.33460504</v>
      </c>
      <c r="X73" s="11">
        <f t="shared" si="7"/>
        <v>0.008478488191</v>
      </c>
      <c r="Y73" s="7">
        <f t="shared" si="8"/>
        <v>0</v>
      </c>
      <c r="Z73" s="11">
        <f t="shared" si="9"/>
        <v>0.7094045275</v>
      </c>
      <c r="AA73" s="10">
        <f t="shared" si="10"/>
        <v>177.212742</v>
      </c>
      <c r="AB73" s="10">
        <f t="shared" si="11"/>
        <v>201.3354836</v>
      </c>
      <c r="AC73" s="10">
        <f t="shared" si="12"/>
        <v>605.0600979</v>
      </c>
      <c r="AD73" s="10">
        <f t="shared" si="13"/>
        <v>398.773192</v>
      </c>
    </row>
    <row r="74">
      <c r="A74" s="7" t="str">
        <f t="shared" si="1"/>
        <v>DIVZD4914F</v>
      </c>
      <c r="B74" s="2" t="s">
        <v>1841</v>
      </c>
      <c r="C74" s="2" t="s">
        <v>3298</v>
      </c>
      <c r="D74" s="7" t="str">
        <f t="shared" si="2"/>
        <v>300x250 </v>
      </c>
      <c r="E74" s="2" t="s">
        <v>1843</v>
      </c>
      <c r="F74" s="2" t="s">
        <v>41</v>
      </c>
      <c r="G74" s="8" t="s">
        <v>449</v>
      </c>
      <c r="H74" s="2" t="s">
        <v>48</v>
      </c>
      <c r="I74" s="2" t="s">
        <v>31</v>
      </c>
      <c r="J74" s="2">
        <v>335664.0</v>
      </c>
      <c r="K74" s="2">
        <v>852.0</v>
      </c>
      <c r="L74" s="2">
        <v>148742.0</v>
      </c>
      <c r="M74" s="2">
        <v>313071.0</v>
      </c>
      <c r="N74" s="2">
        <v>25.0</v>
      </c>
      <c r="O74" s="3">
        <v>1542.500216</v>
      </c>
      <c r="P74" s="7" t="str">
        <f>VLOOKUP(A74,'New Data'!A:E,2,FALSE)</f>
        <v>Male</v>
      </c>
      <c r="Q74" s="7">
        <f>VLOOKUP(A74,'New Data'!A:E,3,FALSE)</f>
        <v>61</v>
      </c>
      <c r="R74" s="7" t="str">
        <f>VLOOKUP(A74,'New Data'!A:E,4,FALSE)</f>
        <v>North Dakota</v>
      </c>
      <c r="S74" s="9">
        <f>VLOOKUP(A74,'New Data'!A:E,5,FALSE)</f>
        <v>45375</v>
      </c>
      <c r="T74" s="10">
        <f t="shared" si="3"/>
        <v>61.70000864</v>
      </c>
      <c r="U74" s="11">
        <f t="shared" si="4"/>
        <v>0.002538252538</v>
      </c>
      <c r="V74" s="12">
        <f t="shared" si="5"/>
        <v>1.810446263</v>
      </c>
      <c r="W74" s="10">
        <f t="shared" si="6"/>
        <v>4.595369822</v>
      </c>
      <c r="X74" s="11">
        <f t="shared" si="7"/>
        <v>0.007447924115</v>
      </c>
      <c r="Y74" s="7">
        <f t="shared" si="8"/>
        <v>0</v>
      </c>
      <c r="Z74" s="11">
        <f t="shared" si="9"/>
        <v>0.4431276515</v>
      </c>
      <c r="AA74" s="10">
        <f t="shared" si="10"/>
        <v>14.7074327</v>
      </c>
      <c r="AB74" s="10">
        <f t="shared" si="11"/>
        <v>16.37838684</v>
      </c>
      <c r="AC74" s="10">
        <f t="shared" si="12"/>
        <v>50.64117013</v>
      </c>
      <c r="AD74" s="10">
        <f t="shared" si="13"/>
        <v>33.14895836</v>
      </c>
    </row>
    <row r="75">
      <c r="A75" s="7" t="str">
        <f t="shared" si="1"/>
        <v>DIVZD4914F</v>
      </c>
      <c r="B75" s="2" t="s">
        <v>1985</v>
      </c>
      <c r="C75" s="2" t="s">
        <v>1986</v>
      </c>
      <c r="D75" s="7" t="str">
        <f t="shared" si="2"/>
        <v>300x250 </v>
      </c>
      <c r="E75" s="2" t="s">
        <v>1843</v>
      </c>
      <c r="F75" s="2" t="s">
        <v>41</v>
      </c>
      <c r="G75" s="8" t="s">
        <v>29</v>
      </c>
      <c r="H75" s="2" t="s">
        <v>30</v>
      </c>
      <c r="I75" s="2" t="s">
        <v>31</v>
      </c>
      <c r="J75" s="2">
        <v>262807.0</v>
      </c>
      <c r="K75" s="2">
        <v>684.0</v>
      </c>
      <c r="L75" s="2">
        <v>109871.0</v>
      </c>
      <c r="M75" s="2">
        <v>236426.0</v>
      </c>
      <c r="N75" s="2">
        <v>12.0</v>
      </c>
      <c r="O75" s="3">
        <v>5150.468923</v>
      </c>
      <c r="P75" s="7" t="str">
        <f>VLOOKUP(A75,'New Data'!A:E,2,FALSE)</f>
        <v>Male</v>
      </c>
      <c r="Q75" s="7">
        <f>VLOOKUP(A75,'New Data'!A:E,3,FALSE)</f>
        <v>61</v>
      </c>
      <c r="R75" s="7" t="str">
        <f>VLOOKUP(A75,'New Data'!A:E,4,FALSE)</f>
        <v>North Dakota</v>
      </c>
      <c r="S75" s="9">
        <f>VLOOKUP(A75,'New Data'!A:E,5,FALSE)</f>
        <v>45375</v>
      </c>
      <c r="T75" s="10">
        <f t="shared" si="3"/>
        <v>429.2057436</v>
      </c>
      <c r="U75" s="11">
        <f t="shared" si="4"/>
        <v>0.002602670401</v>
      </c>
      <c r="V75" s="12">
        <f t="shared" si="5"/>
        <v>7.529925326</v>
      </c>
      <c r="W75" s="10">
        <f t="shared" si="6"/>
        <v>19.59791377</v>
      </c>
      <c r="X75" s="11">
        <f t="shared" si="7"/>
        <v>0.004566088422</v>
      </c>
      <c r="Y75" s="7">
        <f t="shared" si="8"/>
        <v>0</v>
      </c>
      <c r="Z75" s="11">
        <f t="shared" si="9"/>
        <v>0.4180672509</v>
      </c>
      <c r="AA75" s="10">
        <f t="shared" si="10"/>
        <v>95.78467173</v>
      </c>
      <c r="AB75" s="10">
        <f t="shared" si="11"/>
        <v>103.0254648</v>
      </c>
      <c r="AC75" s="10">
        <f t="shared" si="12"/>
        <v>348.7901627</v>
      </c>
      <c r="AD75" s="10">
        <f t="shared" si="13"/>
        <v>224.40313</v>
      </c>
    </row>
    <row r="76">
      <c r="A76" s="7" t="str">
        <f t="shared" si="1"/>
        <v>DLRVS3201A</v>
      </c>
      <c r="B76" s="2" t="s">
        <v>2278</v>
      </c>
      <c r="C76" s="2" t="s">
        <v>3299</v>
      </c>
      <c r="D76" s="7" t="str">
        <f t="shared" si="2"/>
        <v>320x50 </v>
      </c>
      <c r="E76" s="2" t="s">
        <v>1910</v>
      </c>
      <c r="F76" s="2" t="s">
        <v>36</v>
      </c>
      <c r="G76" s="8" t="s">
        <v>408</v>
      </c>
      <c r="H76" s="2" t="s">
        <v>30</v>
      </c>
      <c r="I76" s="2" t="s">
        <v>31</v>
      </c>
      <c r="J76" s="2">
        <v>268811.0</v>
      </c>
      <c r="K76" s="2">
        <v>799.0</v>
      </c>
      <c r="L76" s="2">
        <v>95989.0</v>
      </c>
      <c r="M76" s="2">
        <v>173923.0</v>
      </c>
      <c r="N76" s="2">
        <v>4.0</v>
      </c>
      <c r="O76" s="3">
        <v>2549.115158</v>
      </c>
      <c r="P76" s="7" t="str">
        <f>VLOOKUP(A76,'New Data'!A:E,2,FALSE)</f>
        <v>Male</v>
      </c>
      <c r="Q76" s="7">
        <f>VLOOKUP(A76,'New Data'!A:E,3,FALSE)</f>
        <v>20</v>
      </c>
      <c r="R76" s="7" t="str">
        <f>VLOOKUP(A76,'New Data'!A:E,4,FALSE)</f>
        <v>Virginia</v>
      </c>
      <c r="S76" s="9">
        <f>VLOOKUP(A76,'New Data'!A:E,5,FALSE)</f>
        <v>45531</v>
      </c>
      <c r="T76" s="10">
        <f t="shared" si="3"/>
        <v>637.2787895</v>
      </c>
      <c r="U76" s="11">
        <f t="shared" si="4"/>
        <v>0.002972348602</v>
      </c>
      <c r="V76" s="12">
        <f t="shared" si="5"/>
        <v>3.190381925</v>
      </c>
      <c r="W76" s="10">
        <f t="shared" si="6"/>
        <v>9.482927254</v>
      </c>
      <c r="X76" s="11">
        <f t="shared" si="7"/>
        <v>0.001488034344</v>
      </c>
      <c r="Y76" s="7">
        <f t="shared" si="8"/>
        <v>0</v>
      </c>
      <c r="Z76" s="11">
        <f t="shared" si="9"/>
        <v>0.3570873216</v>
      </c>
      <c r="AA76" s="10">
        <f t="shared" si="10"/>
        <v>131.9046489</v>
      </c>
      <c r="AB76" s="10">
        <f t="shared" si="11"/>
        <v>135.6801761</v>
      </c>
      <c r="AC76" s="10">
        <f t="shared" si="12"/>
        <v>512.3576934</v>
      </c>
      <c r="AD76" s="10">
        <f t="shared" si="13"/>
        <v>323.3823446</v>
      </c>
    </row>
    <row r="77">
      <c r="A77" s="7" t="str">
        <f t="shared" si="1"/>
        <v>DLRVS3201A</v>
      </c>
      <c r="B77" s="2" t="s">
        <v>668</v>
      </c>
      <c r="C77" s="2" t="s">
        <v>3300</v>
      </c>
      <c r="D77" s="7" t="str">
        <f t="shared" si="2"/>
        <v>300x250 </v>
      </c>
      <c r="E77" s="2" t="s">
        <v>250</v>
      </c>
      <c r="F77" s="2" t="s">
        <v>41</v>
      </c>
      <c r="G77" s="8" t="s">
        <v>670</v>
      </c>
      <c r="H77" s="2" t="s">
        <v>30</v>
      </c>
      <c r="I77" s="2" t="s">
        <v>31</v>
      </c>
      <c r="J77" s="2">
        <v>17770.0</v>
      </c>
      <c r="K77" s="2">
        <v>70.0</v>
      </c>
      <c r="L77" s="2">
        <v>12771.0</v>
      </c>
      <c r="M77" s="2">
        <v>16749.0</v>
      </c>
      <c r="N77" s="2">
        <v>9.0</v>
      </c>
      <c r="O77" s="3">
        <v>5195.234677</v>
      </c>
      <c r="P77" s="7" t="str">
        <f>VLOOKUP(A77,'New Data'!A:E,2,FALSE)</f>
        <v>Male</v>
      </c>
      <c r="Q77" s="7">
        <f>VLOOKUP(A77,'New Data'!A:E,3,FALSE)</f>
        <v>20</v>
      </c>
      <c r="R77" s="7" t="str">
        <f>VLOOKUP(A77,'New Data'!A:E,4,FALSE)</f>
        <v>Virginia</v>
      </c>
      <c r="S77" s="9">
        <f>VLOOKUP(A77,'New Data'!A:E,5,FALSE)</f>
        <v>45531</v>
      </c>
      <c r="T77" s="10">
        <f t="shared" si="3"/>
        <v>577.2482974</v>
      </c>
      <c r="U77" s="11">
        <f t="shared" si="4"/>
        <v>0.00393922341</v>
      </c>
      <c r="V77" s="12">
        <f t="shared" si="5"/>
        <v>74.21763824</v>
      </c>
      <c r="W77" s="10">
        <f t="shared" si="6"/>
        <v>292.359858</v>
      </c>
      <c r="X77" s="11">
        <f t="shared" si="7"/>
        <v>0.05064715813</v>
      </c>
      <c r="Y77" s="7">
        <f t="shared" si="8"/>
        <v>0</v>
      </c>
      <c r="Z77" s="11">
        <f t="shared" si="9"/>
        <v>0.7186831739</v>
      </c>
      <c r="AA77" s="10">
        <f t="shared" si="10"/>
        <v>233.2957417</v>
      </c>
      <c r="AB77" s="10">
        <f t="shared" si="11"/>
        <v>364.1810736</v>
      </c>
      <c r="AC77" s="10">
        <f t="shared" si="12"/>
        <v>535.1141372</v>
      </c>
      <c r="AD77" s="10">
        <f t="shared" si="13"/>
        <v>434.8060473</v>
      </c>
    </row>
    <row r="78">
      <c r="A78" s="7" t="str">
        <f t="shared" si="1"/>
        <v>DLRVS3201A</v>
      </c>
      <c r="B78" s="2" t="s">
        <v>248</v>
      </c>
      <c r="C78" s="2" t="s">
        <v>3301</v>
      </c>
      <c r="D78" s="7" t="str">
        <f t="shared" si="2"/>
        <v>300x250 </v>
      </c>
      <c r="E78" s="2" t="s">
        <v>250</v>
      </c>
      <c r="F78" s="2" t="s">
        <v>28</v>
      </c>
      <c r="G78" s="8" t="s">
        <v>251</v>
      </c>
      <c r="H78" s="2" t="s">
        <v>48</v>
      </c>
      <c r="I78" s="2" t="s">
        <v>43</v>
      </c>
      <c r="J78" s="2">
        <v>18028.0</v>
      </c>
      <c r="K78" s="2">
        <v>89.0</v>
      </c>
      <c r="L78" s="2">
        <v>1851.0</v>
      </c>
      <c r="M78" s="2">
        <v>14926.0</v>
      </c>
      <c r="N78" s="2">
        <v>24.0</v>
      </c>
      <c r="O78" s="3">
        <v>1572.24171</v>
      </c>
      <c r="P78" s="7" t="str">
        <f>VLOOKUP(A78,'New Data'!A:E,2,FALSE)</f>
        <v>Male</v>
      </c>
      <c r="Q78" s="7">
        <f>VLOOKUP(A78,'New Data'!A:E,3,FALSE)</f>
        <v>20</v>
      </c>
      <c r="R78" s="7" t="str">
        <f>VLOOKUP(A78,'New Data'!A:E,4,FALSE)</f>
        <v>Virginia</v>
      </c>
      <c r="S78" s="9">
        <f>VLOOKUP(A78,'New Data'!A:E,5,FALSE)</f>
        <v>45531</v>
      </c>
      <c r="T78" s="10">
        <f t="shared" si="3"/>
        <v>65.51007125</v>
      </c>
      <c r="U78" s="11">
        <f t="shared" si="4"/>
        <v>0.004936765032</v>
      </c>
      <c r="V78" s="12">
        <f t="shared" si="5"/>
        <v>17.66563719</v>
      </c>
      <c r="W78" s="10">
        <f t="shared" si="6"/>
        <v>87.21109996</v>
      </c>
      <c r="X78" s="11">
        <f t="shared" si="7"/>
        <v>0.1331262481</v>
      </c>
      <c r="Y78" s="7">
        <f t="shared" si="8"/>
        <v>0</v>
      </c>
      <c r="Z78" s="11">
        <f t="shared" si="9"/>
        <v>0.1026736188</v>
      </c>
      <c r="AA78" s="10">
        <f t="shared" si="10"/>
        <v>44.67674399</v>
      </c>
      <c r="AB78" s="10">
        <f t="shared" si="11"/>
        <v>86.40402165</v>
      </c>
      <c r="AC78" s="10">
        <f t="shared" si="12"/>
        <v>73.38340443</v>
      </c>
      <c r="AD78" s="10">
        <f t="shared" si="13"/>
        <v>76.36305399</v>
      </c>
    </row>
    <row r="79">
      <c r="A79" s="7" t="str">
        <f t="shared" si="1"/>
        <v>DLRVS3201A</v>
      </c>
      <c r="B79" s="2" t="s">
        <v>2060</v>
      </c>
      <c r="C79" s="2" t="s">
        <v>3302</v>
      </c>
      <c r="D79" s="7" t="str">
        <f t="shared" si="2"/>
        <v>300x250 </v>
      </c>
      <c r="E79" s="2" t="s">
        <v>250</v>
      </c>
      <c r="F79" s="2" t="s">
        <v>28</v>
      </c>
      <c r="G79" s="8" t="s">
        <v>29</v>
      </c>
      <c r="H79" s="2" t="s">
        <v>89</v>
      </c>
      <c r="I79" s="2" t="s">
        <v>31</v>
      </c>
      <c r="J79" s="2">
        <v>144088.0</v>
      </c>
      <c r="K79" s="2">
        <v>490.0</v>
      </c>
      <c r="L79" s="2">
        <v>26416.0</v>
      </c>
      <c r="M79" s="2">
        <v>137369.0</v>
      </c>
      <c r="N79" s="2">
        <v>7.0</v>
      </c>
      <c r="O79" s="3">
        <v>1464.064235</v>
      </c>
      <c r="P79" s="7" t="str">
        <f>VLOOKUP(A79,'New Data'!A:E,2,FALSE)</f>
        <v>Male</v>
      </c>
      <c r="Q79" s="7">
        <f>VLOOKUP(A79,'New Data'!A:E,3,FALSE)</f>
        <v>20</v>
      </c>
      <c r="R79" s="7" t="str">
        <f>VLOOKUP(A79,'New Data'!A:E,4,FALSE)</f>
        <v>Virginia</v>
      </c>
      <c r="S79" s="9">
        <f>VLOOKUP(A79,'New Data'!A:E,5,FALSE)</f>
        <v>45531</v>
      </c>
      <c r="T79" s="10">
        <f t="shared" si="3"/>
        <v>209.1520336</v>
      </c>
      <c r="U79" s="11">
        <f t="shared" si="4"/>
        <v>0.003400699572</v>
      </c>
      <c r="V79" s="12">
        <f t="shared" si="5"/>
        <v>2.987886194</v>
      </c>
      <c r="W79" s="10">
        <f t="shared" si="6"/>
        <v>10.1609033</v>
      </c>
      <c r="X79" s="11">
        <f t="shared" si="7"/>
        <v>0.004858142246</v>
      </c>
      <c r="Y79" s="7">
        <f t="shared" si="8"/>
        <v>0</v>
      </c>
      <c r="Z79" s="11">
        <f t="shared" si="9"/>
        <v>0.183332408</v>
      </c>
      <c r="AA79" s="10">
        <f t="shared" si="10"/>
        <v>46.25289633</v>
      </c>
      <c r="AB79" s="10">
        <f t="shared" si="11"/>
        <v>50.55670659</v>
      </c>
      <c r="AC79" s="10">
        <f t="shared" si="12"/>
        <v>169.9513848</v>
      </c>
      <c r="AD79" s="10">
        <f t="shared" si="13"/>
        <v>109.6581688</v>
      </c>
    </row>
    <row r="80">
      <c r="A80" s="7" t="str">
        <f t="shared" si="1"/>
        <v>DLRVS3201A</v>
      </c>
      <c r="B80" s="2" t="s">
        <v>1908</v>
      </c>
      <c r="C80" s="2" t="s">
        <v>3303</v>
      </c>
      <c r="D80" s="7" t="str">
        <f t="shared" si="2"/>
        <v>320x50 </v>
      </c>
      <c r="E80" s="2" t="s">
        <v>1910</v>
      </c>
      <c r="F80" s="2" t="s">
        <v>28</v>
      </c>
      <c r="G80" s="8" t="s">
        <v>114</v>
      </c>
      <c r="H80" s="2" t="s">
        <v>30</v>
      </c>
      <c r="I80" s="2" t="s">
        <v>31</v>
      </c>
      <c r="J80" s="2">
        <v>85280.0</v>
      </c>
      <c r="K80" s="2">
        <v>211.0</v>
      </c>
      <c r="L80" s="2">
        <v>35860.0</v>
      </c>
      <c r="M80" s="2">
        <v>79837.0</v>
      </c>
      <c r="N80" s="2">
        <v>5.0</v>
      </c>
      <c r="O80" s="3">
        <v>2217.932092</v>
      </c>
      <c r="P80" s="7" t="str">
        <f>VLOOKUP(A80,'New Data'!A:E,2,FALSE)</f>
        <v>Male</v>
      </c>
      <c r="Q80" s="7">
        <f>VLOOKUP(A80,'New Data'!A:E,3,FALSE)</f>
        <v>20</v>
      </c>
      <c r="R80" s="7" t="str">
        <f>VLOOKUP(A80,'New Data'!A:E,4,FALSE)</f>
        <v>Virginia</v>
      </c>
      <c r="S80" s="9">
        <f>VLOOKUP(A80,'New Data'!A:E,5,FALSE)</f>
        <v>45531</v>
      </c>
      <c r="T80" s="10">
        <f t="shared" si="3"/>
        <v>443.5864184</v>
      </c>
      <c r="U80" s="11">
        <f t="shared" si="4"/>
        <v>0.002474202627</v>
      </c>
      <c r="V80" s="12">
        <f t="shared" si="5"/>
        <v>10.5115265</v>
      </c>
      <c r="W80" s="10">
        <f t="shared" si="6"/>
        <v>26.00764648</v>
      </c>
      <c r="X80" s="11">
        <f t="shared" si="7"/>
        <v>0.0058630394</v>
      </c>
      <c r="Y80" s="7">
        <f t="shared" si="8"/>
        <v>0</v>
      </c>
      <c r="Z80" s="11">
        <f t="shared" si="9"/>
        <v>0.4204971857</v>
      </c>
      <c r="AA80" s="10">
        <f t="shared" si="10"/>
        <v>102.3280342</v>
      </c>
      <c r="AB80" s="10">
        <f t="shared" si="11"/>
        <v>111.6257062</v>
      </c>
      <c r="AC80" s="10">
        <f t="shared" si="12"/>
        <v>362.1729693</v>
      </c>
      <c r="AD80" s="10">
        <f t="shared" si="13"/>
        <v>234.7982695</v>
      </c>
    </row>
    <row r="81">
      <c r="A81" s="7" t="str">
        <f t="shared" si="1"/>
        <v>DLXOX1644U</v>
      </c>
      <c r="B81" s="2" t="s">
        <v>1897</v>
      </c>
      <c r="C81" s="2" t="s">
        <v>3304</v>
      </c>
      <c r="D81" s="7" t="str">
        <f t="shared" si="2"/>
        <v>320x50 </v>
      </c>
      <c r="E81" s="2" t="s">
        <v>226</v>
      </c>
      <c r="F81" s="2" t="s">
        <v>66</v>
      </c>
      <c r="G81" s="8" t="s">
        <v>534</v>
      </c>
      <c r="H81" s="2" t="s">
        <v>30</v>
      </c>
      <c r="I81" s="2" t="s">
        <v>31</v>
      </c>
      <c r="J81" s="2">
        <v>97346.0</v>
      </c>
      <c r="K81" s="2">
        <v>790.0</v>
      </c>
      <c r="L81" s="2">
        <v>44118.0</v>
      </c>
      <c r="M81" s="2">
        <v>91080.0</v>
      </c>
      <c r="N81" s="2">
        <v>19.0</v>
      </c>
      <c r="O81" s="3">
        <v>1657.56487</v>
      </c>
      <c r="P81" s="7" t="str">
        <f>VLOOKUP(A81,'New Data'!A:E,2,FALSE)</f>
        <v>Female</v>
      </c>
      <c r="Q81" s="7">
        <f>VLOOKUP(A81,'New Data'!A:E,3,FALSE)</f>
        <v>43</v>
      </c>
      <c r="R81" s="7" t="str">
        <f>VLOOKUP(A81,'New Data'!A:E,4,FALSE)</f>
        <v>Maryland</v>
      </c>
      <c r="S81" s="9">
        <f>VLOOKUP(A81,'New Data'!A:E,5,FALSE)</f>
        <v>45453</v>
      </c>
      <c r="T81" s="10">
        <f t="shared" si="3"/>
        <v>87.24025632</v>
      </c>
      <c r="U81" s="11">
        <f t="shared" si="4"/>
        <v>0.008115382245</v>
      </c>
      <c r="V81" s="12">
        <f t="shared" si="5"/>
        <v>2.09818338</v>
      </c>
      <c r="W81" s="10">
        <f t="shared" si="6"/>
        <v>17.02756015</v>
      </c>
      <c r="X81" s="11">
        <f t="shared" si="7"/>
        <v>0.01951800793</v>
      </c>
      <c r="Y81" s="7">
        <f t="shared" si="8"/>
        <v>0</v>
      </c>
      <c r="Z81" s="11">
        <f t="shared" si="9"/>
        <v>0.4532081441</v>
      </c>
      <c r="AA81" s="10">
        <f t="shared" si="10"/>
        <v>22.53211</v>
      </c>
      <c r="AB81" s="10">
        <f t="shared" si="11"/>
        <v>31.48973606</v>
      </c>
      <c r="AC81" s="10">
        <f t="shared" si="12"/>
        <v>73.61735376</v>
      </c>
      <c r="AD81" s="10">
        <f t="shared" si="13"/>
        <v>52.13796592</v>
      </c>
    </row>
    <row r="82">
      <c r="A82" s="7" t="str">
        <f t="shared" si="1"/>
        <v>DLXOX1644U</v>
      </c>
      <c r="B82" s="2" t="s">
        <v>224</v>
      </c>
      <c r="C82" s="2" t="s">
        <v>3305</v>
      </c>
      <c r="D82" s="7" t="str">
        <f t="shared" si="2"/>
        <v>320x50 </v>
      </c>
      <c r="E82" s="2" t="s">
        <v>226</v>
      </c>
      <c r="F82" s="2" t="s">
        <v>41</v>
      </c>
      <c r="G82" s="8" t="s">
        <v>227</v>
      </c>
      <c r="H82" s="2" t="s">
        <v>48</v>
      </c>
      <c r="I82" s="2" t="s">
        <v>31</v>
      </c>
      <c r="J82" s="2">
        <v>14917.0</v>
      </c>
      <c r="K82" s="2">
        <v>10.0</v>
      </c>
      <c r="L82" s="2">
        <v>3065.0</v>
      </c>
      <c r="M82" s="2">
        <v>13109.0</v>
      </c>
      <c r="N82" s="2">
        <v>3.0</v>
      </c>
      <c r="O82" s="3">
        <v>1583.537104</v>
      </c>
      <c r="P82" s="7" t="str">
        <f>VLOOKUP(A82,'New Data'!A:E,2,FALSE)</f>
        <v>Female</v>
      </c>
      <c r="Q82" s="7">
        <f>VLOOKUP(A82,'New Data'!A:E,3,FALSE)</f>
        <v>43</v>
      </c>
      <c r="R82" s="7" t="str">
        <f>VLOOKUP(A82,'New Data'!A:E,4,FALSE)</f>
        <v>Maryland</v>
      </c>
      <c r="S82" s="9">
        <f>VLOOKUP(A82,'New Data'!A:E,5,FALSE)</f>
        <v>45453</v>
      </c>
      <c r="T82" s="10">
        <f t="shared" si="3"/>
        <v>527.8457013</v>
      </c>
      <c r="U82" s="11">
        <f t="shared" si="4"/>
        <v>0.000670376081</v>
      </c>
      <c r="V82" s="12">
        <f t="shared" si="5"/>
        <v>158.3537104</v>
      </c>
      <c r="W82" s="10">
        <f t="shared" si="6"/>
        <v>106.1565398</v>
      </c>
      <c r="X82" s="11">
        <f t="shared" si="7"/>
        <v>0.02011128243</v>
      </c>
      <c r="Y82" s="7">
        <f t="shared" si="8"/>
        <v>0</v>
      </c>
      <c r="Z82" s="11">
        <f t="shared" si="9"/>
        <v>0.2054702688</v>
      </c>
      <c r="AA82" s="10">
        <f t="shared" si="10"/>
        <v>253.4834165</v>
      </c>
      <c r="AB82" s="10">
        <f t="shared" si="11"/>
        <v>222.1651142</v>
      </c>
      <c r="AC82" s="10">
        <f t="shared" si="12"/>
        <v>475.1786111</v>
      </c>
      <c r="AD82" s="10">
        <f t="shared" si="13"/>
        <v>317.0014557</v>
      </c>
    </row>
    <row r="83">
      <c r="A83" s="7" t="str">
        <f t="shared" si="1"/>
        <v>DMNFG5266O</v>
      </c>
      <c r="B83" s="2" t="s">
        <v>1866</v>
      </c>
      <c r="C83" s="2" t="s">
        <v>3306</v>
      </c>
      <c r="D83" s="7" t="str">
        <f t="shared" si="2"/>
        <v>300x250 </v>
      </c>
      <c r="E83" s="2" t="s">
        <v>1119</v>
      </c>
      <c r="F83" s="2" t="s">
        <v>36</v>
      </c>
      <c r="G83" s="8" t="s">
        <v>157</v>
      </c>
      <c r="H83" s="2" t="s">
        <v>30</v>
      </c>
      <c r="I83" s="2" t="s">
        <v>31</v>
      </c>
      <c r="J83" s="2">
        <v>88499.0</v>
      </c>
      <c r="K83" s="2">
        <v>186.0</v>
      </c>
      <c r="L83" s="2">
        <v>18950.0</v>
      </c>
      <c r="M83" s="2">
        <v>71458.0</v>
      </c>
      <c r="N83" s="2">
        <v>5.0</v>
      </c>
      <c r="O83" s="3">
        <v>1803.139812</v>
      </c>
      <c r="P83" s="7" t="str">
        <f>VLOOKUP(A83,'New Data'!A:E,2,FALSE)</f>
        <v>Female</v>
      </c>
      <c r="Q83" s="7">
        <f>VLOOKUP(A83,'New Data'!A:E,3,FALSE)</f>
        <v>19</v>
      </c>
      <c r="R83" s="7" t="str">
        <f>VLOOKUP(A83,'New Data'!A:E,4,FALSE)</f>
        <v>Arkansas</v>
      </c>
      <c r="S83" s="9">
        <f>VLOOKUP(A83,'New Data'!A:E,5,FALSE)</f>
        <v>45128</v>
      </c>
      <c r="T83" s="10">
        <f t="shared" si="3"/>
        <v>360.6279624</v>
      </c>
      <c r="U83" s="11">
        <f t="shared" si="4"/>
        <v>0.002101718663</v>
      </c>
      <c r="V83" s="12">
        <f t="shared" si="5"/>
        <v>9.694300065</v>
      </c>
      <c r="W83" s="10">
        <f t="shared" si="6"/>
        <v>20.37469138</v>
      </c>
      <c r="X83" s="11">
        <f t="shared" si="7"/>
        <v>0.005649781353</v>
      </c>
      <c r="Y83" s="7">
        <f t="shared" si="8"/>
        <v>0</v>
      </c>
      <c r="Z83" s="11">
        <f t="shared" si="9"/>
        <v>0.2141267133</v>
      </c>
      <c r="AA83" s="10">
        <f t="shared" si="10"/>
        <v>83.95597081</v>
      </c>
      <c r="AB83" s="10">
        <f t="shared" si="11"/>
        <v>90.36420559</v>
      </c>
      <c r="AC83" s="10">
        <f t="shared" si="12"/>
        <v>294.5161682</v>
      </c>
      <c r="AD83" s="10">
        <f t="shared" si="13"/>
        <v>190.5023777</v>
      </c>
    </row>
    <row r="84">
      <c r="A84" s="7" t="str">
        <f t="shared" si="1"/>
        <v>DMNFG5266O</v>
      </c>
      <c r="B84" s="2" t="s">
        <v>1117</v>
      </c>
      <c r="C84" s="2" t="s">
        <v>3307</v>
      </c>
      <c r="D84" s="7" t="str">
        <f t="shared" si="2"/>
        <v>300x250 </v>
      </c>
      <c r="E84" s="2" t="s">
        <v>1119</v>
      </c>
      <c r="F84" s="2" t="s">
        <v>36</v>
      </c>
      <c r="G84" s="8" t="s">
        <v>534</v>
      </c>
      <c r="H84" s="2" t="s">
        <v>30</v>
      </c>
      <c r="I84" s="2" t="s">
        <v>31</v>
      </c>
      <c r="J84" s="2">
        <v>357707.0</v>
      </c>
      <c r="K84" s="2">
        <v>951.0</v>
      </c>
      <c r="L84" s="2">
        <v>203987.0</v>
      </c>
      <c r="M84" s="2">
        <v>338107.0</v>
      </c>
      <c r="N84" s="2">
        <v>74.0</v>
      </c>
      <c r="O84" s="3">
        <v>6749.202353</v>
      </c>
      <c r="P84" s="7" t="str">
        <f>VLOOKUP(A84,'New Data'!A:E,2,FALSE)</f>
        <v>Female</v>
      </c>
      <c r="Q84" s="7">
        <f>VLOOKUP(A84,'New Data'!A:E,3,FALSE)</f>
        <v>19</v>
      </c>
      <c r="R84" s="7" t="str">
        <f>VLOOKUP(A84,'New Data'!A:E,4,FALSE)</f>
        <v>Arkansas</v>
      </c>
      <c r="S84" s="9">
        <f>VLOOKUP(A84,'New Data'!A:E,5,FALSE)</f>
        <v>45128</v>
      </c>
      <c r="T84" s="10">
        <f t="shared" si="3"/>
        <v>91.2054372</v>
      </c>
      <c r="U84" s="11">
        <f t="shared" si="4"/>
        <v>0.002658600475</v>
      </c>
      <c r="V84" s="12">
        <f t="shared" si="5"/>
        <v>7.096953053</v>
      </c>
      <c r="W84" s="10">
        <f t="shared" si="6"/>
        <v>18.86796275</v>
      </c>
      <c r="X84" s="11">
        <f t="shared" si="7"/>
        <v>0.02068732231</v>
      </c>
      <c r="Y84" s="7">
        <f t="shared" si="8"/>
        <v>0</v>
      </c>
      <c r="Z84" s="11">
        <f t="shared" si="9"/>
        <v>0.5702628129</v>
      </c>
      <c r="AA84" s="10">
        <f t="shared" si="10"/>
        <v>27.69224243</v>
      </c>
      <c r="AB84" s="10">
        <f t="shared" si="11"/>
        <v>34.75484825</v>
      </c>
      <c r="AC84" s="10">
        <f t="shared" si="12"/>
        <v>78.15733292</v>
      </c>
      <c r="AD84" s="10">
        <f t="shared" si="13"/>
        <v>55.03802928</v>
      </c>
    </row>
    <row r="85">
      <c r="A85" s="7" t="str">
        <f t="shared" si="1"/>
        <v>DMNFG5266O</v>
      </c>
      <c r="B85" s="2" t="s">
        <v>2280</v>
      </c>
      <c r="C85" s="2" t="s">
        <v>3308</v>
      </c>
      <c r="D85" s="7" t="str">
        <f t="shared" si="2"/>
        <v>300x250 </v>
      </c>
      <c r="E85" s="2" t="s">
        <v>1119</v>
      </c>
      <c r="F85" s="2" t="s">
        <v>66</v>
      </c>
      <c r="G85" s="8" t="s">
        <v>1017</v>
      </c>
      <c r="H85" s="2" t="s">
        <v>98</v>
      </c>
      <c r="I85" s="2" t="s">
        <v>31</v>
      </c>
      <c r="J85" s="2">
        <v>292578.0</v>
      </c>
      <c r="K85" s="2">
        <v>812.0</v>
      </c>
      <c r="L85" s="2">
        <v>6474.0</v>
      </c>
      <c r="M85" s="2">
        <v>12323.0</v>
      </c>
      <c r="N85" s="2">
        <v>4.0</v>
      </c>
      <c r="O85" s="3">
        <v>1826.318738</v>
      </c>
      <c r="P85" s="7" t="str">
        <f>VLOOKUP(A85,'New Data'!A:E,2,FALSE)</f>
        <v>Female</v>
      </c>
      <c r="Q85" s="7">
        <f>VLOOKUP(A85,'New Data'!A:E,3,FALSE)</f>
        <v>19</v>
      </c>
      <c r="R85" s="7" t="str">
        <f>VLOOKUP(A85,'New Data'!A:E,4,FALSE)</f>
        <v>Arkansas</v>
      </c>
      <c r="S85" s="9">
        <f>VLOOKUP(A85,'New Data'!A:E,5,FALSE)</f>
        <v>45128</v>
      </c>
      <c r="T85" s="10">
        <f t="shared" si="3"/>
        <v>456.5796845</v>
      </c>
      <c r="U85" s="11">
        <f t="shared" si="4"/>
        <v>0.002775328289</v>
      </c>
      <c r="V85" s="12">
        <f t="shared" si="5"/>
        <v>2.249161007</v>
      </c>
      <c r="W85" s="10">
        <f t="shared" si="6"/>
        <v>6.242160169</v>
      </c>
      <c r="X85" s="11">
        <f t="shared" si="7"/>
        <v>0.001367156792</v>
      </c>
      <c r="Y85" s="7">
        <f t="shared" si="8"/>
        <v>0</v>
      </c>
      <c r="Z85" s="11">
        <f t="shared" si="9"/>
        <v>0.02212743268</v>
      </c>
      <c r="AA85" s="10">
        <f t="shared" si="10"/>
        <v>94.36369774</v>
      </c>
      <c r="AB85" s="10">
        <f t="shared" si="11"/>
        <v>96.75949724</v>
      </c>
      <c r="AC85" s="10">
        <f t="shared" si="12"/>
        <v>366.9620118</v>
      </c>
      <c r="AD85" s="10">
        <f t="shared" si="13"/>
        <v>231.41231</v>
      </c>
    </row>
    <row r="86">
      <c r="A86" s="7" t="str">
        <f t="shared" si="1"/>
        <v>DPGGD9172J</v>
      </c>
      <c r="B86" s="2" t="s">
        <v>2012</v>
      </c>
      <c r="C86" s="2" t="s">
        <v>3309</v>
      </c>
      <c r="D86" s="7" t="str">
        <f t="shared" si="2"/>
        <v>320x50 </v>
      </c>
      <c r="E86" s="2" t="s">
        <v>2014</v>
      </c>
      <c r="F86" s="2" t="s">
        <v>28</v>
      </c>
      <c r="G86" s="8" t="s">
        <v>263</v>
      </c>
      <c r="H86" s="2" t="s">
        <v>48</v>
      </c>
      <c r="I86" s="2" t="s">
        <v>31</v>
      </c>
      <c r="J86" s="2">
        <v>69136.0</v>
      </c>
      <c r="K86" s="2">
        <v>190.0</v>
      </c>
      <c r="L86" s="2">
        <v>40571.0</v>
      </c>
      <c r="M86" s="2">
        <v>63614.0</v>
      </c>
      <c r="N86" s="2">
        <v>3.0</v>
      </c>
      <c r="O86" s="3">
        <v>1507.946851</v>
      </c>
      <c r="P86" s="7" t="str">
        <f>VLOOKUP(A86,'New Data'!A:E,2,FALSE)</f>
        <v>Male</v>
      </c>
      <c r="Q86" s="7">
        <f>VLOOKUP(A86,'New Data'!A:E,3,FALSE)</f>
        <v>60</v>
      </c>
      <c r="R86" s="7" t="str">
        <f>VLOOKUP(A86,'New Data'!A:E,4,FALSE)</f>
        <v>Florida</v>
      </c>
      <c r="S86" s="9">
        <f>VLOOKUP(A86,'New Data'!A:E,5,FALSE)</f>
        <v>45534</v>
      </c>
      <c r="T86" s="10">
        <f t="shared" si="3"/>
        <v>502.6489503</v>
      </c>
      <c r="U86" s="11">
        <f t="shared" si="4"/>
        <v>0.002748206434</v>
      </c>
      <c r="V86" s="12">
        <f t="shared" si="5"/>
        <v>7.936562374</v>
      </c>
      <c r="W86" s="10">
        <f t="shared" si="6"/>
        <v>21.81131178</v>
      </c>
      <c r="X86" s="11">
        <f t="shared" si="7"/>
        <v>0.004339273316</v>
      </c>
      <c r="Y86" s="7">
        <f t="shared" si="8"/>
        <v>0</v>
      </c>
      <c r="Z86" s="11">
        <f t="shared" si="9"/>
        <v>0.5868288591</v>
      </c>
      <c r="AA86" s="10">
        <f t="shared" si="10"/>
        <v>111.2413023</v>
      </c>
      <c r="AB86" s="10">
        <f t="shared" si="11"/>
        <v>119.566152</v>
      </c>
      <c r="AC86" s="10">
        <f t="shared" si="12"/>
        <v>408.0687351</v>
      </c>
      <c r="AD86" s="10">
        <f t="shared" si="13"/>
        <v>262.2315052</v>
      </c>
    </row>
    <row r="87">
      <c r="A87" s="7" t="str">
        <f t="shared" si="1"/>
        <v>DPPOA9109K</v>
      </c>
      <c r="B87" s="2" t="s">
        <v>1014</v>
      </c>
      <c r="C87" s="2" t="s">
        <v>3310</v>
      </c>
      <c r="D87" s="7" t="str">
        <f t="shared" si="2"/>
        <v>320x50 </v>
      </c>
      <c r="E87" s="2" t="s">
        <v>1016</v>
      </c>
      <c r="F87" s="2" t="s">
        <v>36</v>
      </c>
      <c r="G87" s="8" t="s">
        <v>1017</v>
      </c>
      <c r="H87" s="2" t="s">
        <v>62</v>
      </c>
      <c r="I87" s="2" t="s">
        <v>31</v>
      </c>
      <c r="J87" s="2">
        <v>68114.0</v>
      </c>
      <c r="K87" s="2">
        <v>174.0</v>
      </c>
      <c r="L87" s="2">
        <v>569.0</v>
      </c>
      <c r="M87" s="2">
        <v>2059.0</v>
      </c>
      <c r="N87" s="2">
        <v>15.0</v>
      </c>
      <c r="O87" s="3">
        <v>2753.711986</v>
      </c>
      <c r="P87" s="7" t="str">
        <f>VLOOKUP(A87,'New Data'!A:E,2,FALSE)</f>
        <v>Female</v>
      </c>
      <c r="Q87" s="7">
        <f>VLOOKUP(A87,'New Data'!A:E,3,FALSE)</f>
        <v>46</v>
      </c>
      <c r="R87" s="7" t="str">
        <f>VLOOKUP(A87,'New Data'!A:E,4,FALSE)</f>
        <v>West Virginia</v>
      </c>
      <c r="S87" s="9">
        <f>VLOOKUP(A87,'New Data'!A:E,5,FALSE)</f>
        <v>45268</v>
      </c>
      <c r="T87" s="10">
        <f t="shared" si="3"/>
        <v>183.5807991</v>
      </c>
      <c r="U87" s="11">
        <f t="shared" si="4"/>
        <v>0.002554540917</v>
      </c>
      <c r="V87" s="12">
        <f t="shared" si="5"/>
        <v>15.82593095</v>
      </c>
      <c r="W87" s="10">
        <f t="shared" si="6"/>
        <v>40.42798817</v>
      </c>
      <c r="X87" s="11">
        <f t="shared" si="7"/>
        <v>0.02202190445</v>
      </c>
      <c r="Y87" s="7">
        <f t="shared" si="8"/>
        <v>0</v>
      </c>
      <c r="Z87" s="11">
        <f t="shared" si="9"/>
        <v>0.008353642423</v>
      </c>
      <c r="AA87" s="10">
        <f t="shared" si="10"/>
        <v>57.46250221</v>
      </c>
      <c r="AB87" s="10">
        <f t="shared" si="11"/>
        <v>72.22373654</v>
      </c>
      <c r="AC87" s="10">
        <f t="shared" si="12"/>
        <v>158.1154231</v>
      </c>
      <c r="AD87" s="10">
        <f t="shared" si="13"/>
        <v>112.0056709</v>
      </c>
    </row>
    <row r="88">
      <c r="A88" s="7" t="str">
        <f t="shared" si="1"/>
        <v>DPPOA9109K</v>
      </c>
      <c r="B88" s="2" t="s">
        <v>974</v>
      </c>
      <c r="C88" s="2" t="s">
        <v>3311</v>
      </c>
      <c r="D88" s="7" t="str">
        <f t="shared" si="2"/>
        <v>300x250 </v>
      </c>
      <c r="E88" s="2" t="s">
        <v>976</v>
      </c>
      <c r="F88" s="2" t="s">
        <v>66</v>
      </c>
      <c r="G88" s="8" t="s">
        <v>871</v>
      </c>
      <c r="H88" s="2" t="s">
        <v>62</v>
      </c>
      <c r="I88" s="2" t="s">
        <v>31</v>
      </c>
      <c r="J88" s="2">
        <v>40519.0</v>
      </c>
      <c r="K88" s="2">
        <v>111.0</v>
      </c>
      <c r="L88" s="2">
        <v>6105.0</v>
      </c>
      <c r="M88" s="2">
        <v>26283.0</v>
      </c>
      <c r="N88" s="2">
        <v>10.0</v>
      </c>
      <c r="O88" s="3">
        <v>1582.410977</v>
      </c>
      <c r="P88" s="7" t="str">
        <f>VLOOKUP(A88,'New Data'!A:E,2,FALSE)</f>
        <v>Female</v>
      </c>
      <c r="Q88" s="7">
        <f>VLOOKUP(A88,'New Data'!A:E,3,FALSE)</f>
        <v>46</v>
      </c>
      <c r="R88" s="7" t="str">
        <f>VLOOKUP(A88,'New Data'!A:E,4,FALSE)</f>
        <v>West Virginia</v>
      </c>
      <c r="S88" s="9">
        <f>VLOOKUP(A88,'New Data'!A:E,5,FALSE)</f>
        <v>45268</v>
      </c>
      <c r="T88" s="10">
        <f t="shared" si="3"/>
        <v>158.2410977</v>
      </c>
      <c r="U88" s="11">
        <f t="shared" si="4"/>
        <v>0.002739455564</v>
      </c>
      <c r="V88" s="12">
        <f t="shared" si="5"/>
        <v>14.25595475</v>
      </c>
      <c r="W88" s="10">
        <f t="shared" si="6"/>
        <v>39.05355455</v>
      </c>
      <c r="X88" s="11">
        <f t="shared" si="7"/>
        <v>0.02467977986</v>
      </c>
      <c r="Y88" s="7">
        <f t="shared" si="8"/>
        <v>0</v>
      </c>
      <c r="Z88" s="11">
        <f t="shared" si="9"/>
        <v>0.150670056</v>
      </c>
      <c r="AA88" s="10">
        <f t="shared" si="10"/>
        <v>50.86369425</v>
      </c>
      <c r="AB88" s="10">
        <f t="shared" si="11"/>
        <v>65.74225413</v>
      </c>
      <c r="AC88" s="10">
        <f t="shared" si="12"/>
        <v>137.25478</v>
      </c>
      <c r="AD88" s="10">
        <f t="shared" si="13"/>
        <v>98.64869586</v>
      </c>
    </row>
    <row r="89">
      <c r="A89" s="7" t="str">
        <f t="shared" si="1"/>
        <v>DPTMM2394J</v>
      </c>
      <c r="B89" s="2" t="s">
        <v>136</v>
      </c>
      <c r="C89" s="2" t="s">
        <v>3312</v>
      </c>
      <c r="D89" s="7" t="str">
        <f t="shared" si="2"/>
        <v>320x50 </v>
      </c>
      <c r="E89" s="2" t="s">
        <v>138</v>
      </c>
      <c r="F89" s="2" t="s">
        <v>28</v>
      </c>
      <c r="G89" s="8" t="s">
        <v>79</v>
      </c>
      <c r="H89" s="2" t="s">
        <v>139</v>
      </c>
      <c r="I89" s="2" t="s">
        <v>31</v>
      </c>
      <c r="J89" s="2">
        <v>16644.0</v>
      </c>
      <c r="K89" s="2">
        <v>10.0</v>
      </c>
      <c r="L89" s="2">
        <v>5055.0</v>
      </c>
      <c r="M89" s="2">
        <v>15831.0</v>
      </c>
      <c r="N89" s="2">
        <v>5.0</v>
      </c>
      <c r="O89" s="3">
        <v>6386.464232</v>
      </c>
      <c r="P89" s="7" t="str">
        <f>VLOOKUP(A89,'New Data'!A:E,2,FALSE)</f>
        <v>Male</v>
      </c>
      <c r="Q89" s="7">
        <f>VLOOKUP(A89,'New Data'!A:E,3,FALSE)</f>
        <v>19</v>
      </c>
      <c r="R89" s="7" t="str">
        <f>VLOOKUP(A89,'New Data'!A:E,4,FALSE)</f>
        <v>Oklahoma</v>
      </c>
      <c r="S89" s="9">
        <f>VLOOKUP(A89,'New Data'!A:E,5,FALSE)</f>
        <v>45301</v>
      </c>
      <c r="T89" s="10">
        <f t="shared" si="3"/>
        <v>1277.292846</v>
      </c>
      <c r="U89" s="11">
        <f t="shared" si="4"/>
        <v>0.0006008171113</v>
      </c>
      <c r="V89" s="12">
        <f t="shared" si="5"/>
        <v>638.6464232</v>
      </c>
      <c r="W89" s="10">
        <f t="shared" si="6"/>
        <v>383.7096991</v>
      </c>
      <c r="X89" s="11">
        <f t="shared" si="7"/>
        <v>0.03004085556</v>
      </c>
      <c r="Y89" s="7">
        <f t="shared" si="8"/>
        <v>0</v>
      </c>
      <c r="Z89" s="11">
        <f t="shared" si="9"/>
        <v>0.3037130497</v>
      </c>
      <c r="AA89" s="10">
        <f t="shared" si="10"/>
        <v>843.1176477</v>
      </c>
      <c r="AB89" s="10">
        <f t="shared" si="11"/>
        <v>690.1556132</v>
      </c>
      <c r="AC89" s="10">
        <f t="shared" si="12"/>
        <v>1226.305502</v>
      </c>
      <c r="AD89" s="10">
        <f t="shared" si="13"/>
        <v>830.5015732</v>
      </c>
    </row>
    <row r="90">
      <c r="A90" s="7" t="str">
        <f t="shared" si="1"/>
        <v>DPTMM2394J</v>
      </c>
      <c r="B90" s="2" t="s">
        <v>213</v>
      </c>
      <c r="C90" s="2" t="s">
        <v>3313</v>
      </c>
      <c r="D90" s="7" t="str">
        <f t="shared" si="2"/>
        <v>300x250 </v>
      </c>
      <c r="E90" s="2" t="s">
        <v>215</v>
      </c>
      <c r="F90" s="2" t="s">
        <v>66</v>
      </c>
      <c r="G90" s="8" t="s">
        <v>102</v>
      </c>
      <c r="H90" s="2" t="s">
        <v>30</v>
      </c>
      <c r="I90" s="2" t="s">
        <v>53</v>
      </c>
      <c r="J90" s="2">
        <v>22800.0</v>
      </c>
      <c r="K90" s="2">
        <v>79.0</v>
      </c>
      <c r="L90" s="2">
        <v>8298.0</v>
      </c>
      <c r="M90" s="2">
        <v>21161.0</v>
      </c>
      <c r="N90" s="2">
        <v>24.0</v>
      </c>
      <c r="O90" s="3">
        <v>1620.1655</v>
      </c>
      <c r="P90" s="7" t="str">
        <f>VLOOKUP(A90,'New Data'!A:E,2,FALSE)</f>
        <v>Male</v>
      </c>
      <c r="Q90" s="7">
        <f>VLOOKUP(A90,'New Data'!A:E,3,FALSE)</f>
        <v>19</v>
      </c>
      <c r="R90" s="7" t="str">
        <f>VLOOKUP(A90,'New Data'!A:E,4,FALSE)</f>
        <v>Oklahoma</v>
      </c>
      <c r="S90" s="9">
        <f>VLOOKUP(A90,'New Data'!A:E,5,FALSE)</f>
        <v>45301</v>
      </c>
      <c r="T90" s="10">
        <f t="shared" si="3"/>
        <v>67.50689583</v>
      </c>
      <c r="U90" s="11">
        <f t="shared" si="4"/>
        <v>0.003464912281</v>
      </c>
      <c r="V90" s="12">
        <f t="shared" si="5"/>
        <v>20.50842405</v>
      </c>
      <c r="W90" s="10">
        <f t="shared" si="6"/>
        <v>71.05989035</v>
      </c>
      <c r="X90" s="11">
        <f t="shared" si="7"/>
        <v>0.1052631579</v>
      </c>
      <c r="Y90" s="7">
        <f t="shared" si="8"/>
        <v>0</v>
      </c>
      <c r="Z90" s="11">
        <f t="shared" si="9"/>
        <v>0.3639473684</v>
      </c>
      <c r="AA90" s="10">
        <f t="shared" si="10"/>
        <v>44.12009648</v>
      </c>
      <c r="AB90" s="10">
        <f t="shared" si="11"/>
        <v>74.45097626</v>
      </c>
      <c r="AC90" s="10">
        <f t="shared" si="12"/>
        <v>72.31917955</v>
      </c>
      <c r="AD90" s="10">
        <f t="shared" si="13"/>
        <v>69.28512555</v>
      </c>
    </row>
    <row r="91">
      <c r="A91" s="7" t="str">
        <f t="shared" si="1"/>
        <v>DRQEG8768V</v>
      </c>
      <c r="B91" s="2" t="s">
        <v>335</v>
      </c>
      <c r="C91" s="2" t="s">
        <v>3314</v>
      </c>
      <c r="D91" s="7" t="str">
        <f t="shared" si="2"/>
        <v>320x50 </v>
      </c>
      <c r="E91" s="2" t="s">
        <v>337</v>
      </c>
      <c r="F91" s="2" t="s">
        <v>28</v>
      </c>
      <c r="G91" s="8" t="s">
        <v>279</v>
      </c>
      <c r="H91" s="2" t="s">
        <v>48</v>
      </c>
      <c r="I91" s="2" t="s">
        <v>31</v>
      </c>
      <c r="J91" s="2">
        <v>32714.0</v>
      </c>
      <c r="K91" s="2">
        <v>69.0</v>
      </c>
      <c r="L91" s="2">
        <v>3756.0</v>
      </c>
      <c r="M91" s="2">
        <v>30764.0</v>
      </c>
      <c r="N91" s="2">
        <v>15.0</v>
      </c>
      <c r="O91" s="3">
        <v>1506.624304</v>
      </c>
      <c r="P91" s="7" t="str">
        <f>VLOOKUP(A91,'New Data'!A:E,2,FALSE)</f>
        <v>Male</v>
      </c>
      <c r="Q91" s="7">
        <f>VLOOKUP(A91,'New Data'!A:E,3,FALSE)</f>
        <v>50</v>
      </c>
      <c r="R91" s="7" t="str">
        <f>VLOOKUP(A91,'New Data'!A:E,4,FALSE)</f>
        <v>Kentucky</v>
      </c>
      <c r="S91" s="9">
        <f>VLOOKUP(A91,'New Data'!A:E,5,FALSE)</f>
        <v>45233</v>
      </c>
      <c r="T91" s="10">
        <f t="shared" si="3"/>
        <v>100.4416203</v>
      </c>
      <c r="U91" s="11">
        <f t="shared" si="4"/>
        <v>0.002109188727</v>
      </c>
      <c r="V91" s="12">
        <f t="shared" si="5"/>
        <v>21.83513484</v>
      </c>
      <c r="W91" s="10">
        <f t="shared" si="6"/>
        <v>46.05442025</v>
      </c>
      <c r="X91" s="11">
        <f t="shared" si="7"/>
        <v>0.04585192884</v>
      </c>
      <c r="Y91" s="7">
        <f t="shared" si="8"/>
        <v>0</v>
      </c>
      <c r="Z91" s="11">
        <f t="shared" si="9"/>
        <v>0.1148132298</v>
      </c>
      <c r="AA91" s="10">
        <f t="shared" si="10"/>
        <v>46.76731598</v>
      </c>
      <c r="AB91" s="10">
        <f t="shared" si="11"/>
        <v>61.29888722</v>
      </c>
      <c r="AC91" s="10">
        <f t="shared" si="12"/>
        <v>93.93120723</v>
      </c>
      <c r="AD91" s="10">
        <f t="shared" si="13"/>
        <v>73.24907485</v>
      </c>
    </row>
    <row r="92">
      <c r="A92" s="7" t="str">
        <f t="shared" si="1"/>
        <v>DTBFV9091K</v>
      </c>
      <c r="B92" s="2" t="s">
        <v>2235</v>
      </c>
      <c r="C92" s="2" t="s">
        <v>3315</v>
      </c>
      <c r="D92" s="7" t="str">
        <f t="shared" si="2"/>
        <v>300x250 </v>
      </c>
      <c r="E92" s="2" t="s">
        <v>2237</v>
      </c>
      <c r="F92" s="2" t="s">
        <v>66</v>
      </c>
      <c r="G92" s="8" t="s">
        <v>271</v>
      </c>
      <c r="H92" s="2" t="s">
        <v>30</v>
      </c>
      <c r="I92" s="2" t="s">
        <v>31</v>
      </c>
      <c r="J92" s="2">
        <v>312206.0</v>
      </c>
      <c r="K92" s="2">
        <v>841.0</v>
      </c>
      <c r="L92" s="2">
        <v>35661.0</v>
      </c>
      <c r="M92" s="2">
        <v>292992.0</v>
      </c>
      <c r="N92" s="2">
        <v>5.0</v>
      </c>
      <c r="O92" s="3">
        <v>1550.938318</v>
      </c>
      <c r="P92" s="7" t="str">
        <f>VLOOKUP(A92,'New Data'!A:E,2,FALSE)</f>
        <v>Female</v>
      </c>
      <c r="Q92" s="7">
        <f>VLOOKUP(A92,'New Data'!A:E,3,FALSE)</f>
        <v>24</v>
      </c>
      <c r="R92" s="7" t="str">
        <f>VLOOKUP(A92,'New Data'!A:E,4,FALSE)</f>
        <v>Oregon</v>
      </c>
      <c r="S92" s="9">
        <f>VLOOKUP(A92,'New Data'!A:E,5,FALSE)</f>
        <v>45555</v>
      </c>
      <c r="T92" s="10">
        <f t="shared" si="3"/>
        <v>310.1876636</v>
      </c>
      <c r="U92" s="11">
        <f t="shared" si="4"/>
        <v>0.002693734265</v>
      </c>
      <c r="V92" s="12">
        <f t="shared" si="5"/>
        <v>1.844159712</v>
      </c>
      <c r="W92" s="10">
        <f t="shared" si="6"/>
        <v>4.967676207</v>
      </c>
      <c r="X92" s="11">
        <f t="shared" si="7"/>
        <v>0.001601506698</v>
      </c>
      <c r="Y92" s="7">
        <f t="shared" si="8"/>
        <v>0</v>
      </c>
      <c r="Z92" s="11">
        <f t="shared" si="9"/>
        <v>0.1142226607</v>
      </c>
      <c r="AA92" s="10">
        <f t="shared" si="10"/>
        <v>64.50639573</v>
      </c>
      <c r="AB92" s="10">
        <f t="shared" si="11"/>
        <v>66.38050563</v>
      </c>
      <c r="AC92" s="10">
        <f t="shared" si="12"/>
        <v>249.5124981</v>
      </c>
      <c r="AD92" s="10">
        <f t="shared" si="13"/>
        <v>157.5790168</v>
      </c>
    </row>
    <row r="93">
      <c r="A93" s="7" t="str">
        <f t="shared" si="1"/>
        <v>DTBFV9091K</v>
      </c>
      <c r="B93" s="2" t="s">
        <v>745</v>
      </c>
      <c r="C93" s="2" t="s">
        <v>746</v>
      </c>
      <c r="D93" s="7" t="str">
        <f t="shared" si="2"/>
        <v>320x50 </v>
      </c>
      <c r="E93" s="2" t="s">
        <v>747</v>
      </c>
      <c r="F93" s="2" t="s">
        <v>41</v>
      </c>
      <c r="G93" s="8" t="s">
        <v>102</v>
      </c>
      <c r="H93" s="2" t="s">
        <v>30</v>
      </c>
      <c r="I93" s="2" t="s">
        <v>31</v>
      </c>
      <c r="J93" s="2">
        <v>15326.0</v>
      </c>
      <c r="K93" s="2">
        <v>68.0</v>
      </c>
      <c r="L93" s="2">
        <v>7941.0</v>
      </c>
      <c r="M93" s="2">
        <v>14331.0</v>
      </c>
      <c r="N93" s="2">
        <v>8.0</v>
      </c>
      <c r="O93" s="3">
        <v>6943.515824</v>
      </c>
      <c r="P93" s="7" t="str">
        <f>VLOOKUP(A93,'New Data'!A:E,2,FALSE)</f>
        <v>Female</v>
      </c>
      <c r="Q93" s="7">
        <f>VLOOKUP(A93,'New Data'!A:E,3,FALSE)</f>
        <v>24</v>
      </c>
      <c r="R93" s="7" t="str">
        <f>VLOOKUP(A93,'New Data'!A:E,4,FALSE)</f>
        <v>Oregon</v>
      </c>
      <c r="S93" s="9">
        <f>VLOOKUP(A93,'New Data'!A:E,5,FALSE)</f>
        <v>45555</v>
      </c>
      <c r="T93" s="10">
        <f t="shared" si="3"/>
        <v>867.939478</v>
      </c>
      <c r="U93" s="11">
        <f t="shared" si="4"/>
        <v>0.004436904607</v>
      </c>
      <c r="V93" s="12">
        <f t="shared" si="5"/>
        <v>102.1105268</v>
      </c>
      <c r="W93" s="10">
        <f t="shared" si="6"/>
        <v>453.0546668</v>
      </c>
      <c r="X93" s="11">
        <f t="shared" si="7"/>
        <v>0.05219887772</v>
      </c>
      <c r="Y93" s="7">
        <f t="shared" si="8"/>
        <v>0</v>
      </c>
      <c r="Z93" s="11">
        <f t="shared" si="9"/>
        <v>0.51813911</v>
      </c>
      <c r="AA93" s="10">
        <f t="shared" si="10"/>
        <v>345.8872504</v>
      </c>
      <c r="AB93" s="10">
        <f t="shared" si="11"/>
        <v>556.4537344</v>
      </c>
      <c r="AC93" s="10">
        <f t="shared" si="12"/>
        <v>805.3846211</v>
      </c>
      <c r="AD93" s="10">
        <f t="shared" si="13"/>
        <v>660.4992909</v>
      </c>
    </row>
    <row r="94">
      <c r="A94" s="7" t="str">
        <f t="shared" si="1"/>
        <v>DUSFZ5266A</v>
      </c>
      <c r="B94" s="2" t="s">
        <v>865</v>
      </c>
      <c r="C94" s="2" t="s">
        <v>3316</v>
      </c>
      <c r="D94" s="7" t="str">
        <f t="shared" si="2"/>
        <v>320x50 </v>
      </c>
      <c r="E94" s="2" t="s">
        <v>382</v>
      </c>
      <c r="F94" s="2" t="s">
        <v>36</v>
      </c>
      <c r="G94" s="8" t="s">
        <v>867</v>
      </c>
      <c r="H94" s="2" t="s">
        <v>30</v>
      </c>
      <c r="I94" s="2" t="s">
        <v>31</v>
      </c>
      <c r="J94" s="2">
        <v>8068.0</v>
      </c>
      <c r="K94" s="2">
        <v>10.0</v>
      </c>
      <c r="L94" s="2">
        <v>5545.0</v>
      </c>
      <c r="M94" s="2">
        <v>7554.0</v>
      </c>
      <c r="N94" s="2">
        <v>1.0</v>
      </c>
      <c r="O94" s="3">
        <v>5995.041002</v>
      </c>
      <c r="P94" s="7" t="str">
        <f>VLOOKUP(A94,'New Data'!A:E,2,FALSE)</f>
        <v>Female</v>
      </c>
      <c r="Q94" s="7">
        <f>VLOOKUP(A94,'New Data'!A:E,3,FALSE)</f>
        <v>58</v>
      </c>
      <c r="R94" s="7" t="str">
        <f>VLOOKUP(A94,'New Data'!A:E,4,FALSE)</f>
        <v>Kentucky</v>
      </c>
      <c r="S94" s="9">
        <f>VLOOKUP(A94,'New Data'!A:E,5,FALSE)</f>
        <v>45457</v>
      </c>
      <c r="T94" s="10">
        <f t="shared" si="3"/>
        <v>5995.041002</v>
      </c>
      <c r="U94" s="11">
        <f t="shared" si="4"/>
        <v>0.001239464551</v>
      </c>
      <c r="V94" s="12">
        <f t="shared" si="5"/>
        <v>599.5041002</v>
      </c>
      <c r="W94" s="10">
        <f t="shared" si="6"/>
        <v>743.0640806</v>
      </c>
      <c r="X94" s="11">
        <f t="shared" si="7"/>
        <v>0.01239464551</v>
      </c>
      <c r="Y94" s="7">
        <f t="shared" si="8"/>
        <v>0</v>
      </c>
      <c r="Z94" s="11">
        <f t="shared" si="9"/>
        <v>0.6872830937</v>
      </c>
      <c r="AA94" s="10">
        <f t="shared" si="10"/>
        <v>1827.224297</v>
      </c>
      <c r="AB94" s="10">
        <f t="shared" si="11"/>
        <v>1913.360285</v>
      </c>
      <c r="AC94" s="10">
        <f t="shared" si="12"/>
        <v>5064.546438</v>
      </c>
      <c r="AD94" s="10">
        <f t="shared" si="13"/>
        <v>3369.053161</v>
      </c>
    </row>
    <row r="95">
      <c r="A95" s="7" t="str">
        <f t="shared" si="1"/>
        <v>DUSFZ5266A</v>
      </c>
      <c r="B95" s="2" t="s">
        <v>380</v>
      </c>
      <c r="C95" s="2" t="s">
        <v>381</v>
      </c>
      <c r="D95" s="7" t="str">
        <f t="shared" si="2"/>
        <v>320x50 </v>
      </c>
      <c r="E95" s="2" t="s">
        <v>382</v>
      </c>
      <c r="F95" s="2" t="s">
        <v>28</v>
      </c>
      <c r="G95" s="8" t="s">
        <v>383</v>
      </c>
      <c r="H95" s="2" t="s">
        <v>30</v>
      </c>
      <c r="I95" s="2" t="s">
        <v>31</v>
      </c>
      <c r="J95" s="2">
        <v>12161.0</v>
      </c>
      <c r="K95" s="2">
        <v>20.0</v>
      </c>
      <c r="L95" s="2">
        <v>6284.0</v>
      </c>
      <c r="M95" s="2">
        <v>10919.0</v>
      </c>
      <c r="N95" s="2">
        <v>4.0</v>
      </c>
      <c r="O95" s="3">
        <v>7273.265988</v>
      </c>
      <c r="P95" s="7" t="str">
        <f>VLOOKUP(A95,'New Data'!A:E,2,FALSE)</f>
        <v>Female</v>
      </c>
      <c r="Q95" s="7">
        <f>VLOOKUP(A95,'New Data'!A:E,3,FALSE)</f>
        <v>58</v>
      </c>
      <c r="R95" s="7" t="str">
        <f>VLOOKUP(A95,'New Data'!A:E,4,FALSE)</f>
        <v>Kentucky</v>
      </c>
      <c r="S95" s="9">
        <f>VLOOKUP(A95,'New Data'!A:E,5,FALSE)</f>
        <v>45457</v>
      </c>
      <c r="T95" s="10">
        <f t="shared" si="3"/>
        <v>1818.316497</v>
      </c>
      <c r="U95" s="11">
        <f t="shared" si="4"/>
        <v>0.001644601595</v>
      </c>
      <c r="V95" s="12">
        <f t="shared" si="5"/>
        <v>363.6632994</v>
      </c>
      <c r="W95" s="10">
        <f t="shared" si="6"/>
        <v>598.0812423</v>
      </c>
      <c r="X95" s="11">
        <f t="shared" si="7"/>
        <v>0.03289203191</v>
      </c>
      <c r="Y95" s="7">
        <f t="shared" si="8"/>
        <v>0</v>
      </c>
      <c r="Z95" s="11">
        <f t="shared" si="9"/>
        <v>0.5167338212</v>
      </c>
      <c r="AA95" s="10">
        <f t="shared" si="10"/>
        <v>774.2101874</v>
      </c>
      <c r="AB95" s="10">
        <f t="shared" si="11"/>
        <v>914.8609531</v>
      </c>
      <c r="AC95" s="10">
        <f t="shared" si="12"/>
        <v>1647.002106</v>
      </c>
      <c r="AD95" s="10">
        <f t="shared" si="13"/>
        <v>1208.199692</v>
      </c>
    </row>
    <row r="96">
      <c r="A96" s="7" t="str">
        <f t="shared" si="1"/>
        <v>DUVJV0365K</v>
      </c>
      <c r="B96" s="2" t="s">
        <v>947</v>
      </c>
      <c r="C96" s="2" t="s">
        <v>3317</v>
      </c>
      <c r="D96" s="7" t="str">
        <f t="shared" si="2"/>
        <v>320x50 </v>
      </c>
      <c r="E96" s="2" t="s">
        <v>949</v>
      </c>
      <c r="F96" s="2" t="s">
        <v>41</v>
      </c>
      <c r="G96" s="8" t="s">
        <v>950</v>
      </c>
      <c r="H96" s="2" t="s">
        <v>48</v>
      </c>
      <c r="I96" s="2" t="s">
        <v>31</v>
      </c>
      <c r="J96" s="2">
        <v>21962.0</v>
      </c>
      <c r="K96" s="2">
        <v>120.0</v>
      </c>
      <c r="L96" s="2">
        <v>10702.0</v>
      </c>
      <c r="M96" s="2">
        <v>21034.0</v>
      </c>
      <c r="N96" s="2">
        <v>11.0</v>
      </c>
      <c r="O96" s="3">
        <v>6404.003128</v>
      </c>
      <c r="P96" s="7" t="str">
        <f>VLOOKUP(A96,'New Data'!A:E,2,FALSE)</f>
        <v>Female</v>
      </c>
      <c r="Q96" s="7">
        <f>VLOOKUP(A96,'New Data'!A:E,3,FALSE)</f>
        <v>27</v>
      </c>
      <c r="R96" s="7" t="str">
        <f>VLOOKUP(A96,'New Data'!A:E,4,FALSE)</f>
        <v>New Mexico</v>
      </c>
      <c r="S96" s="9">
        <f>VLOOKUP(A96,'New Data'!A:E,5,FALSE)</f>
        <v>45247</v>
      </c>
      <c r="T96" s="10">
        <f t="shared" si="3"/>
        <v>582.1821025</v>
      </c>
      <c r="U96" s="11">
        <f t="shared" si="4"/>
        <v>0.005463983244</v>
      </c>
      <c r="V96" s="12">
        <f t="shared" si="5"/>
        <v>53.36669273</v>
      </c>
      <c r="W96" s="10">
        <f t="shared" si="6"/>
        <v>291.5947149</v>
      </c>
      <c r="X96" s="11">
        <f t="shared" si="7"/>
        <v>0.05008651307</v>
      </c>
      <c r="Y96" s="7">
        <f t="shared" si="8"/>
        <v>0</v>
      </c>
      <c r="Z96" s="11">
        <f t="shared" si="9"/>
        <v>0.487296239</v>
      </c>
      <c r="AA96" s="10">
        <f t="shared" si="10"/>
        <v>217.4487177</v>
      </c>
      <c r="AB96" s="10">
        <f t="shared" si="11"/>
        <v>360.385531</v>
      </c>
      <c r="AC96" s="10">
        <f t="shared" si="12"/>
        <v>534.7379636</v>
      </c>
      <c r="AD96" s="10">
        <f t="shared" si="13"/>
        <v>436.8911407</v>
      </c>
    </row>
    <row r="97">
      <c r="A97" s="7" t="str">
        <f t="shared" si="1"/>
        <v>DUZHB7832G</v>
      </c>
      <c r="B97" s="2" t="s">
        <v>2248</v>
      </c>
      <c r="C97" s="2" t="s">
        <v>3318</v>
      </c>
      <c r="D97" s="7" t="str">
        <f t="shared" si="2"/>
        <v>320x50 </v>
      </c>
      <c r="E97" s="2" t="s">
        <v>2250</v>
      </c>
      <c r="F97" s="2" t="s">
        <v>66</v>
      </c>
      <c r="G97" s="8" t="s">
        <v>449</v>
      </c>
      <c r="H97" s="2" t="s">
        <v>30</v>
      </c>
      <c r="I97" s="2" t="s">
        <v>31</v>
      </c>
      <c r="J97" s="2">
        <v>263752.0</v>
      </c>
      <c r="K97" s="2">
        <v>702.0</v>
      </c>
      <c r="L97" s="2">
        <v>127042.0</v>
      </c>
      <c r="M97" s="2">
        <v>225121.0</v>
      </c>
      <c r="N97" s="2">
        <v>4.0</v>
      </c>
      <c r="O97" s="3">
        <v>1465.51471</v>
      </c>
      <c r="P97" s="7" t="str">
        <f>VLOOKUP(A97,'New Data'!A:E,2,FALSE)</f>
        <v>Female</v>
      </c>
      <c r="Q97" s="7">
        <f>VLOOKUP(A97,'New Data'!A:E,3,FALSE)</f>
        <v>33</v>
      </c>
      <c r="R97" s="7" t="str">
        <f>VLOOKUP(A97,'New Data'!A:E,4,FALSE)</f>
        <v>Alabama</v>
      </c>
      <c r="S97" s="9">
        <f>VLOOKUP(A97,'New Data'!A:E,5,FALSE)</f>
        <v>45274</v>
      </c>
      <c r="T97" s="10">
        <f t="shared" si="3"/>
        <v>366.3786775</v>
      </c>
      <c r="U97" s="11">
        <f t="shared" si="4"/>
        <v>0.002661591192</v>
      </c>
      <c r="V97" s="12">
        <f t="shared" si="5"/>
        <v>2.087627792</v>
      </c>
      <c r="W97" s="10">
        <f t="shared" si="6"/>
        <v>5.556411743</v>
      </c>
      <c r="X97" s="11">
        <f t="shared" si="7"/>
        <v>0.001516576178</v>
      </c>
      <c r="Y97" s="7">
        <f t="shared" si="8"/>
        <v>0</v>
      </c>
      <c r="Z97" s="11">
        <f t="shared" si="9"/>
        <v>0.4816721769</v>
      </c>
      <c r="AA97" s="10">
        <f t="shared" si="10"/>
        <v>76.05712008</v>
      </c>
      <c r="AB97" s="10">
        <f t="shared" si="11"/>
        <v>78.13839045</v>
      </c>
      <c r="AC97" s="10">
        <f t="shared" si="12"/>
        <v>294.6317499</v>
      </c>
      <c r="AD97" s="10">
        <f t="shared" si="13"/>
        <v>185.9688754</v>
      </c>
    </row>
    <row r="98">
      <c r="A98" s="7" t="str">
        <f t="shared" si="1"/>
        <v>DUZHB7832G</v>
      </c>
      <c r="B98" s="2" t="s">
        <v>1205</v>
      </c>
      <c r="C98" s="2" t="s">
        <v>3319</v>
      </c>
      <c r="D98" s="7" t="str">
        <f t="shared" si="2"/>
        <v>300x250 </v>
      </c>
      <c r="E98" s="2" t="s">
        <v>1207</v>
      </c>
      <c r="F98" s="2" t="s">
        <v>66</v>
      </c>
      <c r="G98" s="8" t="s">
        <v>534</v>
      </c>
      <c r="H98" s="2" t="s">
        <v>89</v>
      </c>
      <c r="I98" s="2" t="s">
        <v>43</v>
      </c>
      <c r="J98" s="2">
        <v>48707.0</v>
      </c>
      <c r="K98" s="2">
        <v>185.0</v>
      </c>
      <c r="L98" s="2">
        <v>25182.0</v>
      </c>
      <c r="M98" s="2">
        <v>44696.0</v>
      </c>
      <c r="N98" s="2">
        <v>13.0</v>
      </c>
      <c r="O98" s="3">
        <v>5600.355643</v>
      </c>
      <c r="P98" s="7" t="str">
        <f>VLOOKUP(A98,'New Data'!A:E,2,FALSE)</f>
        <v>Female</v>
      </c>
      <c r="Q98" s="7">
        <f>VLOOKUP(A98,'New Data'!A:E,3,FALSE)</f>
        <v>33</v>
      </c>
      <c r="R98" s="7" t="str">
        <f>VLOOKUP(A98,'New Data'!A:E,4,FALSE)</f>
        <v>Alabama</v>
      </c>
      <c r="S98" s="9">
        <f>VLOOKUP(A98,'New Data'!A:E,5,FALSE)</f>
        <v>45274</v>
      </c>
      <c r="T98" s="10">
        <f t="shared" si="3"/>
        <v>430.7965879</v>
      </c>
      <c r="U98" s="11">
        <f t="shared" si="4"/>
        <v>0.003798222021</v>
      </c>
      <c r="V98" s="12">
        <f t="shared" si="5"/>
        <v>30.27219266</v>
      </c>
      <c r="W98" s="10">
        <f t="shared" si="6"/>
        <v>114.9805088</v>
      </c>
      <c r="X98" s="11">
        <f t="shared" si="7"/>
        <v>0.0266902088</v>
      </c>
      <c r="Y98" s="7">
        <f t="shared" si="8"/>
        <v>0</v>
      </c>
      <c r="Z98" s="11">
        <f t="shared" si="9"/>
        <v>0.5170098754</v>
      </c>
      <c r="AA98" s="10">
        <f t="shared" si="10"/>
        <v>133.3731735</v>
      </c>
      <c r="AB98" s="10">
        <f t="shared" si="11"/>
        <v>184.1981632</v>
      </c>
      <c r="AC98" s="10">
        <f t="shared" si="12"/>
        <v>373.6878106</v>
      </c>
      <c r="AD98" s="10">
        <f t="shared" si="13"/>
        <v>272.8904475</v>
      </c>
    </row>
    <row r="99">
      <c r="A99" s="7" t="str">
        <f t="shared" si="1"/>
        <v>DVSKS0893I</v>
      </c>
      <c r="B99" s="2" t="s">
        <v>1612</v>
      </c>
      <c r="C99" s="2" t="s">
        <v>3320</v>
      </c>
      <c r="D99" s="7" t="str">
        <f t="shared" si="2"/>
        <v>320x50 </v>
      </c>
      <c r="E99" s="2" t="s">
        <v>230</v>
      </c>
      <c r="F99" s="2" t="s">
        <v>66</v>
      </c>
      <c r="G99" s="8" t="s">
        <v>1017</v>
      </c>
      <c r="H99" s="2" t="s">
        <v>62</v>
      </c>
      <c r="I99" s="2" t="s">
        <v>31</v>
      </c>
      <c r="J99" s="2">
        <v>90463.0</v>
      </c>
      <c r="K99" s="2">
        <v>204.0</v>
      </c>
      <c r="L99" s="2">
        <v>803.0</v>
      </c>
      <c r="M99" s="2">
        <v>2465.0</v>
      </c>
      <c r="N99" s="2">
        <v>9.0</v>
      </c>
      <c r="O99" s="3">
        <v>6120.602514</v>
      </c>
      <c r="P99" s="7" t="str">
        <f>VLOOKUP(A99,'New Data'!A:E,2,FALSE)</f>
        <v>Female</v>
      </c>
      <c r="Q99" s="7">
        <f>VLOOKUP(A99,'New Data'!A:E,3,FALSE)</f>
        <v>31</v>
      </c>
      <c r="R99" s="7" t="str">
        <f>VLOOKUP(A99,'New Data'!A:E,4,FALSE)</f>
        <v>Maine</v>
      </c>
      <c r="S99" s="9">
        <f>VLOOKUP(A99,'New Data'!A:E,5,FALSE)</f>
        <v>45109</v>
      </c>
      <c r="T99" s="10">
        <f t="shared" si="3"/>
        <v>680.066946</v>
      </c>
      <c r="U99" s="11">
        <f t="shared" si="4"/>
        <v>0.002255065607</v>
      </c>
      <c r="V99" s="12">
        <f t="shared" si="5"/>
        <v>30.0029535</v>
      </c>
      <c r="W99" s="10">
        <f t="shared" si="6"/>
        <v>67.65862854</v>
      </c>
      <c r="X99" s="11">
        <f t="shared" si="7"/>
        <v>0.009948818854</v>
      </c>
      <c r="Y99" s="7">
        <f t="shared" si="8"/>
        <v>0</v>
      </c>
      <c r="Z99" s="11">
        <f t="shared" si="9"/>
        <v>0.008876557267</v>
      </c>
      <c r="AA99" s="10">
        <f t="shared" si="10"/>
        <v>173.5474777</v>
      </c>
      <c r="AB99" s="10">
        <f t="shared" si="11"/>
        <v>196.1408827</v>
      </c>
      <c r="AC99" s="10">
        <f t="shared" si="12"/>
        <v>563.5858732</v>
      </c>
      <c r="AD99" s="10">
        <f t="shared" si="13"/>
        <v>373.8639148</v>
      </c>
    </row>
    <row r="100">
      <c r="A100" s="7" t="str">
        <f t="shared" si="1"/>
        <v>DVSKS0893I</v>
      </c>
      <c r="B100" s="2" t="s">
        <v>228</v>
      </c>
      <c r="C100" s="2" t="s">
        <v>229</v>
      </c>
      <c r="D100" s="7" t="str">
        <f t="shared" si="2"/>
        <v>320x50 </v>
      </c>
      <c r="E100" s="2" t="s">
        <v>230</v>
      </c>
      <c r="F100" s="2" t="s">
        <v>66</v>
      </c>
      <c r="G100" s="8" t="s">
        <v>93</v>
      </c>
      <c r="H100" s="2" t="s">
        <v>30</v>
      </c>
      <c r="I100" s="2" t="s">
        <v>31</v>
      </c>
      <c r="J100" s="2">
        <v>22690.0</v>
      </c>
      <c r="K100" s="2">
        <v>68.0</v>
      </c>
      <c r="L100" s="2">
        <v>10212.0</v>
      </c>
      <c r="M100" s="2">
        <v>19934.0</v>
      </c>
      <c r="N100" s="2">
        <v>19.0</v>
      </c>
      <c r="O100" s="3">
        <v>7210.686506</v>
      </c>
      <c r="P100" s="7" t="str">
        <f>VLOOKUP(A100,'New Data'!A:E,2,FALSE)</f>
        <v>Female</v>
      </c>
      <c r="Q100" s="7">
        <f>VLOOKUP(A100,'New Data'!A:E,3,FALSE)</f>
        <v>31</v>
      </c>
      <c r="R100" s="7" t="str">
        <f>VLOOKUP(A100,'New Data'!A:E,4,FALSE)</f>
        <v>Maine</v>
      </c>
      <c r="S100" s="9">
        <f>VLOOKUP(A100,'New Data'!A:E,5,FALSE)</f>
        <v>45109</v>
      </c>
      <c r="T100" s="10">
        <f t="shared" si="3"/>
        <v>379.5098161</v>
      </c>
      <c r="U100" s="11">
        <f t="shared" si="4"/>
        <v>0.002996914941</v>
      </c>
      <c r="V100" s="12">
        <f t="shared" si="5"/>
        <v>106.0395074</v>
      </c>
      <c r="W100" s="10">
        <f t="shared" si="6"/>
        <v>317.7913841</v>
      </c>
      <c r="X100" s="11">
        <f t="shared" si="7"/>
        <v>0.08373732922</v>
      </c>
      <c r="Y100" s="7">
        <f t="shared" si="8"/>
        <v>0</v>
      </c>
      <c r="Z100" s="11">
        <f t="shared" si="9"/>
        <v>0.4500661084</v>
      </c>
      <c r="AA100" s="10">
        <f t="shared" si="10"/>
        <v>224.291846</v>
      </c>
      <c r="AB100" s="10">
        <f t="shared" si="11"/>
        <v>351.342972</v>
      </c>
      <c r="AC100" s="10">
        <f t="shared" si="12"/>
        <v>388.3740312</v>
      </c>
      <c r="AD100" s="10">
        <f t="shared" si="13"/>
        <v>348.6520986</v>
      </c>
    </row>
    <row r="101">
      <c r="A101" s="7" t="str">
        <f t="shared" si="1"/>
        <v>DXADI4176M</v>
      </c>
      <c r="B101" s="2" t="s">
        <v>499</v>
      </c>
      <c r="C101" s="2" t="s">
        <v>3321</v>
      </c>
      <c r="D101" s="7" t="str">
        <f t="shared" si="2"/>
        <v>300x250 </v>
      </c>
      <c r="E101" s="2" t="s">
        <v>501</v>
      </c>
      <c r="F101" s="2" t="s">
        <v>36</v>
      </c>
      <c r="G101" s="8" t="s">
        <v>502</v>
      </c>
      <c r="H101" s="2" t="s">
        <v>48</v>
      </c>
      <c r="I101" s="2" t="s">
        <v>31</v>
      </c>
      <c r="J101" s="2">
        <v>10653.0</v>
      </c>
      <c r="K101" s="2">
        <v>68.0</v>
      </c>
      <c r="L101" s="2">
        <v>5263.0</v>
      </c>
      <c r="M101" s="2">
        <v>9921.0</v>
      </c>
      <c r="N101" s="2">
        <v>11.0</v>
      </c>
      <c r="O101" s="3">
        <v>2641.478397</v>
      </c>
      <c r="P101" s="7" t="str">
        <f>VLOOKUP(A101,'New Data'!A:E,2,FALSE)</f>
        <v>Female</v>
      </c>
      <c r="Q101" s="7">
        <f>VLOOKUP(A101,'New Data'!A:E,3,FALSE)</f>
        <v>18</v>
      </c>
      <c r="R101" s="7" t="str">
        <f>VLOOKUP(A101,'New Data'!A:E,4,FALSE)</f>
        <v>Utah</v>
      </c>
      <c r="S101" s="9">
        <f>VLOOKUP(A101,'New Data'!A:E,5,FALSE)</f>
        <v>45303</v>
      </c>
      <c r="T101" s="10">
        <f t="shared" si="3"/>
        <v>240.1343997</v>
      </c>
      <c r="U101" s="11">
        <f t="shared" si="4"/>
        <v>0.006383178447</v>
      </c>
      <c r="V101" s="12">
        <f t="shared" si="5"/>
        <v>38.84527054</v>
      </c>
      <c r="W101" s="10">
        <f t="shared" si="6"/>
        <v>247.9562937</v>
      </c>
      <c r="X101" s="11">
        <f t="shared" si="7"/>
        <v>0.1032572984</v>
      </c>
      <c r="Y101" s="7">
        <f t="shared" si="8"/>
        <v>0</v>
      </c>
      <c r="Z101" s="11">
        <f t="shared" si="9"/>
        <v>0.4940392378</v>
      </c>
      <c r="AA101" s="10">
        <f t="shared" si="10"/>
        <v>128.6943551</v>
      </c>
      <c r="AB101" s="10">
        <f t="shared" si="11"/>
        <v>254.160969</v>
      </c>
      <c r="AC101" s="10">
        <f t="shared" si="12"/>
        <v>249.4678326</v>
      </c>
      <c r="AD101" s="10">
        <f t="shared" si="13"/>
        <v>244.0485383</v>
      </c>
    </row>
    <row r="102">
      <c r="A102" s="7" t="str">
        <f t="shared" si="1"/>
        <v>DXADI4176M</v>
      </c>
      <c r="B102" s="2" t="s">
        <v>1072</v>
      </c>
      <c r="C102" s="2" t="s">
        <v>3322</v>
      </c>
      <c r="D102" s="7" t="str">
        <f t="shared" si="2"/>
        <v>300x250 </v>
      </c>
      <c r="E102" s="2" t="s">
        <v>501</v>
      </c>
      <c r="F102" s="2" t="s">
        <v>36</v>
      </c>
      <c r="G102" s="8" t="s">
        <v>114</v>
      </c>
      <c r="H102" s="2" t="s">
        <v>48</v>
      </c>
      <c r="I102" s="2" t="s">
        <v>31</v>
      </c>
      <c r="J102" s="2">
        <v>30714.0</v>
      </c>
      <c r="K102" s="2">
        <v>111.0</v>
      </c>
      <c r="L102" s="2">
        <v>12531.0</v>
      </c>
      <c r="M102" s="2">
        <v>28461.0</v>
      </c>
      <c r="N102" s="2">
        <v>9.0</v>
      </c>
      <c r="O102" s="3">
        <v>1503.484311</v>
      </c>
      <c r="P102" s="7" t="str">
        <f>VLOOKUP(A102,'New Data'!A:E,2,FALSE)</f>
        <v>Female</v>
      </c>
      <c r="Q102" s="7">
        <f>VLOOKUP(A102,'New Data'!A:E,3,FALSE)</f>
        <v>18</v>
      </c>
      <c r="R102" s="7" t="str">
        <f>VLOOKUP(A102,'New Data'!A:E,4,FALSE)</f>
        <v>Utah</v>
      </c>
      <c r="S102" s="9">
        <f>VLOOKUP(A102,'New Data'!A:E,5,FALSE)</f>
        <v>45303</v>
      </c>
      <c r="T102" s="10">
        <f t="shared" si="3"/>
        <v>167.0538123</v>
      </c>
      <c r="U102" s="11">
        <f t="shared" si="4"/>
        <v>0.003613987107</v>
      </c>
      <c r="V102" s="12">
        <f t="shared" si="5"/>
        <v>13.5449037</v>
      </c>
      <c r="W102" s="10">
        <f t="shared" si="6"/>
        <v>48.95110735</v>
      </c>
      <c r="X102" s="11">
        <f t="shared" si="7"/>
        <v>0.02930259816</v>
      </c>
      <c r="Y102" s="7">
        <f t="shared" si="8"/>
        <v>0</v>
      </c>
      <c r="Z102" s="11">
        <f t="shared" si="9"/>
        <v>0.4079898418</v>
      </c>
      <c r="AA102" s="10">
        <f t="shared" si="10"/>
        <v>54.0369069</v>
      </c>
      <c r="AB102" s="10">
        <f t="shared" si="11"/>
        <v>75.28062908</v>
      </c>
      <c r="AC102" s="10">
        <f t="shared" si="12"/>
        <v>146.1422521</v>
      </c>
      <c r="AD102" s="10">
        <f t="shared" si="13"/>
        <v>108.0042668</v>
      </c>
    </row>
    <row r="103">
      <c r="A103" s="7" t="str">
        <f t="shared" si="1"/>
        <v>DXADI4176M</v>
      </c>
      <c r="B103" s="2" t="s">
        <v>1782</v>
      </c>
      <c r="C103" s="2" t="s">
        <v>3323</v>
      </c>
      <c r="D103" s="7" t="str">
        <f t="shared" si="2"/>
        <v>300x250 </v>
      </c>
      <c r="E103" s="2" t="s">
        <v>501</v>
      </c>
      <c r="F103" s="2" t="s">
        <v>41</v>
      </c>
      <c r="G103" s="8" t="s">
        <v>871</v>
      </c>
      <c r="H103" s="2" t="s">
        <v>30</v>
      </c>
      <c r="I103" s="2" t="s">
        <v>31</v>
      </c>
      <c r="J103" s="2">
        <v>100991.0</v>
      </c>
      <c r="K103" s="2">
        <v>286.0</v>
      </c>
      <c r="L103" s="2">
        <v>56138.0</v>
      </c>
      <c r="M103" s="2">
        <v>88836.0</v>
      </c>
      <c r="N103" s="2">
        <v>9.0</v>
      </c>
      <c r="O103" s="3">
        <v>4652.367629</v>
      </c>
      <c r="P103" s="7" t="str">
        <f>VLOOKUP(A103,'New Data'!A:E,2,FALSE)</f>
        <v>Female</v>
      </c>
      <c r="Q103" s="7">
        <f>VLOOKUP(A103,'New Data'!A:E,3,FALSE)</f>
        <v>18</v>
      </c>
      <c r="R103" s="7" t="str">
        <f>VLOOKUP(A103,'New Data'!A:E,4,FALSE)</f>
        <v>Utah</v>
      </c>
      <c r="S103" s="9">
        <f>VLOOKUP(A103,'New Data'!A:E,5,FALSE)</f>
        <v>45303</v>
      </c>
      <c r="T103" s="10">
        <f t="shared" si="3"/>
        <v>516.9297366</v>
      </c>
      <c r="U103" s="11">
        <f t="shared" si="4"/>
        <v>0.002831935519</v>
      </c>
      <c r="V103" s="12">
        <f t="shared" si="5"/>
        <v>16.26701968</v>
      </c>
      <c r="W103" s="10">
        <f t="shared" si="6"/>
        <v>46.06715083</v>
      </c>
      <c r="X103" s="11">
        <f t="shared" si="7"/>
        <v>0.0089116852</v>
      </c>
      <c r="Y103" s="7">
        <f t="shared" si="8"/>
        <v>0</v>
      </c>
      <c r="Z103" s="11">
        <f t="shared" si="9"/>
        <v>0.5558713153</v>
      </c>
      <c r="AA103" s="10">
        <f t="shared" si="10"/>
        <v>125.6129932</v>
      </c>
      <c r="AB103" s="10">
        <f t="shared" si="11"/>
        <v>143.4930719</v>
      </c>
      <c r="AC103" s="10">
        <f t="shared" si="12"/>
        <v>426.0106233</v>
      </c>
      <c r="AD103" s="10">
        <f t="shared" si="13"/>
        <v>281.4998597</v>
      </c>
    </row>
    <row r="104">
      <c r="A104" s="7" t="str">
        <f t="shared" si="1"/>
        <v>DYSHC7693I</v>
      </c>
      <c r="B104" s="2" t="s">
        <v>1899</v>
      </c>
      <c r="C104" s="2" t="s">
        <v>1900</v>
      </c>
      <c r="D104" s="7" t="str">
        <f t="shared" si="2"/>
        <v>320x50 </v>
      </c>
      <c r="E104" s="2" t="s">
        <v>1901</v>
      </c>
      <c r="F104" s="2" t="s">
        <v>41</v>
      </c>
      <c r="G104" s="8" t="s">
        <v>726</v>
      </c>
      <c r="H104" s="2" t="s">
        <v>30</v>
      </c>
      <c r="I104" s="2" t="s">
        <v>31</v>
      </c>
      <c r="J104" s="2">
        <v>65380.0</v>
      </c>
      <c r="K104" s="2">
        <v>208.0</v>
      </c>
      <c r="L104" s="2">
        <v>30039.0</v>
      </c>
      <c r="M104" s="2">
        <v>60482.0</v>
      </c>
      <c r="N104" s="2">
        <v>5.0</v>
      </c>
      <c r="O104" s="3">
        <v>2905.884162</v>
      </c>
      <c r="P104" s="7" t="str">
        <f>VLOOKUP(A104,'New Data'!A:E,2,FALSE)</f>
        <v>Female</v>
      </c>
      <c r="Q104" s="7">
        <f>VLOOKUP(A104,'New Data'!A:E,3,FALSE)</f>
        <v>58</v>
      </c>
      <c r="R104" s="7" t="str">
        <f>VLOOKUP(A104,'New Data'!A:E,4,FALSE)</f>
        <v>Alaska</v>
      </c>
      <c r="S104" s="9">
        <f>VLOOKUP(A104,'New Data'!A:E,5,FALSE)</f>
        <v>44941</v>
      </c>
      <c r="T104" s="10">
        <f t="shared" si="3"/>
        <v>581.1768324</v>
      </c>
      <c r="U104" s="11">
        <f t="shared" si="4"/>
        <v>0.00318140104</v>
      </c>
      <c r="V104" s="12">
        <f t="shared" si="5"/>
        <v>13.97059693</v>
      </c>
      <c r="W104" s="10">
        <f t="shared" si="6"/>
        <v>44.44607161</v>
      </c>
      <c r="X104" s="11">
        <f t="shared" si="7"/>
        <v>0.007647598654</v>
      </c>
      <c r="Y104" s="7">
        <f t="shared" si="8"/>
        <v>0</v>
      </c>
      <c r="Z104" s="11">
        <f t="shared" si="9"/>
        <v>0.4594524319</v>
      </c>
      <c r="AA104" s="10">
        <f t="shared" si="10"/>
        <v>136.3010583</v>
      </c>
      <c r="AB104" s="10">
        <f t="shared" si="11"/>
        <v>154.5863432</v>
      </c>
      <c r="AC104" s="10">
        <f t="shared" si="12"/>
        <v>476.6247996</v>
      </c>
      <c r="AD104" s="10">
        <f t="shared" si="13"/>
        <v>312.8130427</v>
      </c>
    </row>
    <row r="105">
      <c r="A105" s="7" t="str">
        <f t="shared" si="1"/>
        <v>DYSHC7693I</v>
      </c>
      <c r="B105" s="2" t="s">
        <v>1305</v>
      </c>
      <c r="C105" s="2" t="s">
        <v>3324</v>
      </c>
      <c r="D105" s="7" t="str">
        <f t="shared" si="2"/>
        <v>300x250 </v>
      </c>
      <c r="E105" s="2" t="s">
        <v>1307</v>
      </c>
      <c r="F105" s="2" t="s">
        <v>36</v>
      </c>
      <c r="G105" s="8" t="s">
        <v>828</v>
      </c>
      <c r="H105" s="2" t="s">
        <v>71</v>
      </c>
      <c r="I105" s="2" t="s">
        <v>53</v>
      </c>
      <c r="J105" s="2">
        <v>22934.0</v>
      </c>
      <c r="K105" s="2">
        <v>81.0</v>
      </c>
      <c r="L105" s="2">
        <v>18536.0</v>
      </c>
      <c r="M105" s="2">
        <v>21019.0</v>
      </c>
      <c r="N105" s="2">
        <v>5.0</v>
      </c>
      <c r="O105" s="3">
        <v>1711.106338</v>
      </c>
      <c r="P105" s="7" t="str">
        <f>VLOOKUP(A105,'New Data'!A:E,2,FALSE)</f>
        <v>Female</v>
      </c>
      <c r="Q105" s="7">
        <f>VLOOKUP(A105,'New Data'!A:E,3,FALSE)</f>
        <v>58</v>
      </c>
      <c r="R105" s="7" t="str">
        <f>VLOOKUP(A105,'New Data'!A:E,4,FALSE)</f>
        <v>Alaska</v>
      </c>
      <c r="S105" s="9">
        <f>VLOOKUP(A105,'New Data'!A:E,5,FALSE)</f>
        <v>44941</v>
      </c>
      <c r="T105" s="10">
        <f t="shared" si="3"/>
        <v>342.2212676</v>
      </c>
      <c r="U105" s="11">
        <f t="shared" si="4"/>
        <v>0.003531874073</v>
      </c>
      <c r="V105" s="12">
        <f t="shared" si="5"/>
        <v>21.1247696</v>
      </c>
      <c r="W105" s="10">
        <f t="shared" si="6"/>
        <v>74.61002607</v>
      </c>
      <c r="X105" s="11">
        <f t="shared" si="7"/>
        <v>0.02180169181</v>
      </c>
      <c r="Y105" s="7">
        <f t="shared" si="8"/>
        <v>0</v>
      </c>
      <c r="Z105" s="11">
        <f t="shared" si="9"/>
        <v>0.8082323188</v>
      </c>
      <c r="AA105" s="10">
        <f t="shared" si="10"/>
        <v>100.2660744</v>
      </c>
      <c r="AB105" s="10">
        <f t="shared" si="11"/>
        <v>132.3572283</v>
      </c>
      <c r="AC105" s="10">
        <f t="shared" si="12"/>
        <v>292.9239732</v>
      </c>
      <c r="AD105" s="10">
        <f t="shared" si="13"/>
        <v>208.4174128</v>
      </c>
    </row>
    <row r="106">
      <c r="A106" s="7" t="str">
        <f t="shared" si="1"/>
        <v>DYYCQ3365N</v>
      </c>
      <c r="B106" s="2" t="s">
        <v>593</v>
      </c>
      <c r="C106" s="2" t="s">
        <v>3325</v>
      </c>
      <c r="D106" s="7" t="str">
        <f t="shared" si="2"/>
        <v>320x50 </v>
      </c>
      <c r="E106" s="2" t="s">
        <v>595</v>
      </c>
      <c r="F106" s="2" t="s">
        <v>28</v>
      </c>
      <c r="G106" s="8" t="s">
        <v>97</v>
      </c>
      <c r="H106" s="2" t="s">
        <v>30</v>
      </c>
      <c r="I106" s="2" t="s">
        <v>31</v>
      </c>
      <c r="J106" s="2">
        <v>29107.0</v>
      </c>
      <c r="K106" s="2">
        <v>64.0</v>
      </c>
      <c r="L106" s="2">
        <v>4047.0</v>
      </c>
      <c r="M106" s="2">
        <v>27357.0</v>
      </c>
      <c r="N106" s="2">
        <v>9.0</v>
      </c>
      <c r="O106" s="3">
        <v>3339.454322</v>
      </c>
      <c r="P106" s="7" t="str">
        <f>VLOOKUP(A106,'New Data'!A:E,2,FALSE)</f>
        <v>Male</v>
      </c>
      <c r="Q106" s="7">
        <f>VLOOKUP(A106,'New Data'!A:E,3,FALSE)</f>
        <v>62</v>
      </c>
      <c r="R106" s="7" t="str">
        <f>VLOOKUP(A106,'New Data'!A:E,4,FALSE)</f>
        <v>South Carolina</v>
      </c>
      <c r="S106" s="9">
        <f>VLOOKUP(A106,'New Data'!A:E,5,FALSE)</f>
        <v>44948</v>
      </c>
      <c r="T106" s="10">
        <f t="shared" si="3"/>
        <v>371.0504802</v>
      </c>
      <c r="U106" s="11">
        <f t="shared" si="4"/>
        <v>0.002198783798</v>
      </c>
      <c r="V106" s="12">
        <f t="shared" si="5"/>
        <v>52.17897378</v>
      </c>
      <c r="W106" s="10">
        <f t="shared" si="6"/>
        <v>114.7302821</v>
      </c>
      <c r="X106" s="11">
        <f t="shared" si="7"/>
        <v>0.03092039716</v>
      </c>
      <c r="Y106" s="7">
        <f t="shared" si="8"/>
        <v>0</v>
      </c>
      <c r="Z106" s="11">
        <f t="shared" si="9"/>
        <v>0.1390387192</v>
      </c>
      <c r="AA106" s="10">
        <f t="shared" si="10"/>
        <v>138.8993315</v>
      </c>
      <c r="AB106" s="10">
        <f t="shared" si="11"/>
        <v>176.4301165</v>
      </c>
      <c r="AC106" s="10">
        <f t="shared" si="12"/>
        <v>330.2222354</v>
      </c>
      <c r="AD106" s="10">
        <f t="shared" si="13"/>
        <v>242.8914806</v>
      </c>
    </row>
    <row r="107">
      <c r="A107" s="7" t="str">
        <f t="shared" si="1"/>
        <v>DYYCQ3365N</v>
      </c>
      <c r="B107" s="2" t="s">
        <v>909</v>
      </c>
      <c r="C107" s="2" t="s">
        <v>3326</v>
      </c>
      <c r="D107" s="7" t="str">
        <f t="shared" si="2"/>
        <v>300x250 </v>
      </c>
      <c r="E107" s="2" t="s">
        <v>911</v>
      </c>
      <c r="F107" s="2" t="s">
        <v>66</v>
      </c>
      <c r="G107" s="8" t="s">
        <v>67</v>
      </c>
      <c r="H107" s="2" t="s">
        <v>71</v>
      </c>
      <c r="I107" s="2" t="s">
        <v>31</v>
      </c>
      <c r="J107" s="2">
        <v>8545.0</v>
      </c>
      <c r="K107" s="2">
        <v>20.0</v>
      </c>
      <c r="L107" s="2">
        <v>3454.0</v>
      </c>
      <c r="M107" s="2">
        <v>5510.0</v>
      </c>
      <c r="N107" s="2">
        <v>2.0</v>
      </c>
      <c r="O107" s="3">
        <v>2181.247949</v>
      </c>
      <c r="P107" s="7" t="str">
        <f>VLOOKUP(A107,'New Data'!A:E,2,FALSE)</f>
        <v>Male</v>
      </c>
      <c r="Q107" s="7">
        <f>VLOOKUP(A107,'New Data'!A:E,3,FALSE)</f>
        <v>62</v>
      </c>
      <c r="R107" s="7" t="str">
        <f>VLOOKUP(A107,'New Data'!A:E,4,FALSE)</f>
        <v>South Carolina</v>
      </c>
      <c r="S107" s="9">
        <f>VLOOKUP(A107,'New Data'!A:E,5,FALSE)</f>
        <v>44948</v>
      </c>
      <c r="T107" s="10">
        <f t="shared" si="3"/>
        <v>1090.623975</v>
      </c>
      <c r="U107" s="11">
        <f t="shared" si="4"/>
        <v>0.002340550029</v>
      </c>
      <c r="V107" s="12">
        <f t="shared" si="5"/>
        <v>109.0623975</v>
      </c>
      <c r="W107" s="10">
        <f t="shared" si="6"/>
        <v>255.2659975</v>
      </c>
      <c r="X107" s="11">
        <f t="shared" si="7"/>
        <v>0.02340550029</v>
      </c>
      <c r="Y107" s="7">
        <f t="shared" si="8"/>
        <v>0</v>
      </c>
      <c r="Z107" s="11">
        <f t="shared" si="9"/>
        <v>0.4042129901</v>
      </c>
      <c r="AA107" s="10">
        <f t="shared" si="10"/>
        <v>356.4279124</v>
      </c>
      <c r="AB107" s="10">
        <f t="shared" si="11"/>
        <v>444.1500724</v>
      </c>
      <c r="AC107" s="10">
        <f t="shared" si="12"/>
        <v>945.3648586</v>
      </c>
      <c r="AD107" s="10">
        <f t="shared" si="13"/>
        <v>672.9461563</v>
      </c>
    </row>
    <row r="108">
      <c r="A108" s="7" t="str">
        <f t="shared" si="1"/>
        <v>DZGAO1303N</v>
      </c>
      <c r="B108" s="2" t="s">
        <v>1830</v>
      </c>
      <c r="C108" s="2" t="s">
        <v>3327</v>
      </c>
      <c r="D108" s="7" t="str">
        <f t="shared" si="2"/>
        <v>320x50 </v>
      </c>
      <c r="E108" s="2" t="s">
        <v>1832</v>
      </c>
      <c r="F108" s="2" t="s">
        <v>28</v>
      </c>
      <c r="G108" s="8" t="s">
        <v>263</v>
      </c>
      <c r="H108" s="2" t="s">
        <v>71</v>
      </c>
      <c r="I108" s="2" t="s">
        <v>31</v>
      </c>
      <c r="J108" s="2">
        <v>88819.0</v>
      </c>
      <c r="K108" s="2">
        <v>200.0</v>
      </c>
      <c r="L108" s="2">
        <v>65488.0</v>
      </c>
      <c r="M108" s="2">
        <v>80451.0</v>
      </c>
      <c r="N108" s="2">
        <v>6.0</v>
      </c>
      <c r="O108" s="3">
        <v>1442.22799</v>
      </c>
      <c r="P108" s="7" t="str">
        <f>VLOOKUP(A108,'New Data'!A:E,2,FALSE)</f>
        <v>Male</v>
      </c>
      <c r="Q108" s="7">
        <f>VLOOKUP(A108,'New Data'!A:E,3,FALSE)</f>
        <v>35</v>
      </c>
      <c r="R108" s="7" t="str">
        <f>VLOOKUP(A108,'New Data'!A:E,4,FALSE)</f>
        <v>New Mexico</v>
      </c>
      <c r="S108" s="9">
        <f>VLOOKUP(A108,'New Data'!A:E,5,FALSE)</f>
        <v>44948</v>
      </c>
      <c r="T108" s="10">
        <f t="shared" si="3"/>
        <v>240.3713317</v>
      </c>
      <c r="U108" s="11">
        <f t="shared" si="4"/>
        <v>0.002251770455</v>
      </c>
      <c r="V108" s="12">
        <f t="shared" si="5"/>
        <v>7.21113995</v>
      </c>
      <c r="W108" s="10">
        <f t="shared" si="6"/>
        <v>16.23783188</v>
      </c>
      <c r="X108" s="11">
        <f t="shared" si="7"/>
        <v>0.006755311364</v>
      </c>
      <c r="Y108" s="7">
        <f t="shared" si="8"/>
        <v>0</v>
      </c>
      <c r="Z108" s="11">
        <f t="shared" si="9"/>
        <v>0.7373197176</v>
      </c>
      <c r="AA108" s="10">
        <f t="shared" si="10"/>
        <v>57.09074467</v>
      </c>
      <c r="AB108" s="10">
        <f t="shared" si="11"/>
        <v>62.50675983</v>
      </c>
      <c r="AC108" s="10">
        <f t="shared" si="12"/>
        <v>196.9868597</v>
      </c>
      <c r="AD108" s="10">
        <f t="shared" si="13"/>
        <v>128.3057077</v>
      </c>
    </row>
    <row r="109">
      <c r="A109" s="7" t="str">
        <f t="shared" si="1"/>
        <v>DZKXR6496B</v>
      </c>
      <c r="B109" s="2" t="s">
        <v>1911</v>
      </c>
      <c r="C109" s="2" t="s">
        <v>3328</v>
      </c>
      <c r="D109" s="7" t="str">
        <f t="shared" si="2"/>
        <v>300x250 </v>
      </c>
      <c r="E109" s="2" t="s">
        <v>1913</v>
      </c>
      <c r="F109" s="2" t="s">
        <v>28</v>
      </c>
      <c r="G109" s="8" t="s">
        <v>207</v>
      </c>
      <c r="H109" s="2" t="s">
        <v>48</v>
      </c>
      <c r="I109" s="2" t="s">
        <v>31</v>
      </c>
      <c r="J109" s="2">
        <v>57917.0</v>
      </c>
      <c r="K109" s="2">
        <v>212.0</v>
      </c>
      <c r="L109" s="2">
        <v>3650.0</v>
      </c>
      <c r="M109" s="2">
        <v>55128.0</v>
      </c>
      <c r="N109" s="2">
        <v>5.0</v>
      </c>
      <c r="O109" s="3">
        <v>1669.728905</v>
      </c>
      <c r="P109" s="7" t="str">
        <f>VLOOKUP(A109,'New Data'!A:E,2,FALSE)</f>
        <v>Female</v>
      </c>
      <c r="Q109" s="7">
        <f>VLOOKUP(A109,'New Data'!A:E,3,FALSE)</f>
        <v>32</v>
      </c>
      <c r="R109" s="7" t="str">
        <f>VLOOKUP(A109,'New Data'!A:E,4,FALSE)</f>
        <v>Utah</v>
      </c>
      <c r="S109" s="9">
        <f>VLOOKUP(A109,'New Data'!A:E,5,FALSE)</f>
        <v>45547</v>
      </c>
      <c r="T109" s="10">
        <f t="shared" si="3"/>
        <v>333.945781</v>
      </c>
      <c r="U109" s="11">
        <f t="shared" si="4"/>
        <v>0.003660410588</v>
      </c>
      <c r="V109" s="12">
        <f t="shared" si="5"/>
        <v>7.876079741</v>
      </c>
      <c r="W109" s="10">
        <f t="shared" si="6"/>
        <v>28.82968567</v>
      </c>
      <c r="X109" s="11">
        <f t="shared" si="7"/>
        <v>0.008633043839</v>
      </c>
      <c r="Y109" s="7">
        <f t="shared" si="8"/>
        <v>0</v>
      </c>
      <c r="Z109" s="11">
        <f t="shared" si="9"/>
        <v>0.06302122002</v>
      </c>
      <c r="AA109" s="10">
        <f t="shared" si="10"/>
        <v>78.85595713</v>
      </c>
      <c r="AB109" s="10">
        <f t="shared" si="11"/>
        <v>91.42812068</v>
      </c>
      <c r="AC109" s="10">
        <f t="shared" si="12"/>
        <v>274.4977779</v>
      </c>
      <c r="AD109" s="10">
        <f t="shared" si="13"/>
        <v>181.3895635</v>
      </c>
    </row>
    <row r="110">
      <c r="A110" s="7" t="str">
        <f t="shared" si="1"/>
        <v>DZRCO0881W</v>
      </c>
      <c r="B110" s="2" t="s">
        <v>2044</v>
      </c>
      <c r="C110" s="2" t="s">
        <v>3329</v>
      </c>
      <c r="D110" s="7" t="str">
        <f t="shared" si="2"/>
        <v>300x250 </v>
      </c>
      <c r="E110" s="2" t="s">
        <v>2046</v>
      </c>
      <c r="F110" s="2" t="s">
        <v>36</v>
      </c>
      <c r="G110" s="8" t="s">
        <v>29</v>
      </c>
      <c r="H110" s="2" t="s">
        <v>48</v>
      </c>
      <c r="I110" s="2" t="s">
        <v>31</v>
      </c>
      <c r="J110" s="2">
        <v>77703.0</v>
      </c>
      <c r="K110" s="2">
        <v>204.0</v>
      </c>
      <c r="L110" s="2">
        <v>33478.0</v>
      </c>
      <c r="M110" s="2">
        <v>72874.0</v>
      </c>
      <c r="N110" s="2">
        <v>3.0</v>
      </c>
      <c r="O110" s="3">
        <v>1566.912406</v>
      </c>
      <c r="P110" s="7" t="str">
        <f>VLOOKUP(A110,'New Data'!A:E,2,FALSE)</f>
        <v>Female</v>
      </c>
      <c r="Q110" s="7">
        <f>VLOOKUP(A110,'New Data'!A:E,3,FALSE)</f>
        <v>47</v>
      </c>
      <c r="R110" s="7" t="str">
        <f>VLOOKUP(A110,'New Data'!A:E,4,FALSE)</f>
        <v>Utah</v>
      </c>
      <c r="S110" s="9">
        <f>VLOOKUP(A110,'New Data'!A:E,5,FALSE)</f>
        <v>45080</v>
      </c>
      <c r="T110" s="10">
        <f t="shared" si="3"/>
        <v>522.3041353</v>
      </c>
      <c r="U110" s="11">
        <f t="shared" si="4"/>
        <v>0.002625381259</v>
      </c>
      <c r="V110" s="12">
        <f t="shared" si="5"/>
        <v>7.680943167</v>
      </c>
      <c r="W110" s="10">
        <f t="shared" si="6"/>
        <v>20.16540424</v>
      </c>
      <c r="X110" s="11">
        <f t="shared" si="7"/>
        <v>0.003860854793</v>
      </c>
      <c r="Y110" s="7">
        <f t="shared" si="8"/>
        <v>0</v>
      </c>
      <c r="Z110" s="11">
        <f t="shared" si="9"/>
        <v>0.4308456559</v>
      </c>
      <c r="AA110" s="10">
        <f t="shared" si="10"/>
        <v>114.6386624</v>
      </c>
      <c r="AB110" s="10">
        <f t="shared" si="11"/>
        <v>122.1293391</v>
      </c>
      <c r="AC110" s="10">
        <f t="shared" si="12"/>
        <v>423.4125777</v>
      </c>
      <c r="AD110" s="10">
        <f t="shared" si="13"/>
        <v>271.2360825</v>
      </c>
    </row>
    <row r="111">
      <c r="A111" s="7" t="str">
        <f t="shared" si="1"/>
        <v>DZRCO0881W</v>
      </c>
      <c r="B111" s="2" t="s">
        <v>742</v>
      </c>
      <c r="C111" s="2" t="s">
        <v>743</v>
      </c>
      <c r="D111" s="7" t="str">
        <f t="shared" si="2"/>
        <v>320x50 </v>
      </c>
      <c r="E111" s="2" t="s">
        <v>744</v>
      </c>
      <c r="F111" s="2" t="s">
        <v>28</v>
      </c>
      <c r="G111" s="8" t="s">
        <v>29</v>
      </c>
      <c r="H111" s="2" t="s">
        <v>89</v>
      </c>
      <c r="I111" s="2" t="s">
        <v>31</v>
      </c>
      <c r="J111" s="2">
        <v>39794.0</v>
      </c>
      <c r="K111" s="2">
        <v>101.0</v>
      </c>
      <c r="L111" s="2">
        <v>17539.0</v>
      </c>
      <c r="M111" s="2">
        <v>37664.0</v>
      </c>
      <c r="N111" s="2">
        <v>12.0</v>
      </c>
      <c r="O111" s="3">
        <v>5328.524514</v>
      </c>
      <c r="P111" s="7" t="str">
        <f>VLOOKUP(A111,'New Data'!A:E,2,FALSE)</f>
        <v>Female</v>
      </c>
      <c r="Q111" s="7">
        <f>VLOOKUP(A111,'New Data'!A:E,3,FALSE)</f>
        <v>47</v>
      </c>
      <c r="R111" s="7" t="str">
        <f>VLOOKUP(A111,'New Data'!A:E,4,FALSE)</f>
        <v>Utah</v>
      </c>
      <c r="S111" s="9">
        <f>VLOOKUP(A111,'New Data'!A:E,5,FALSE)</f>
        <v>45080</v>
      </c>
      <c r="T111" s="10">
        <f t="shared" si="3"/>
        <v>444.0437095</v>
      </c>
      <c r="U111" s="11">
        <f t="shared" si="4"/>
        <v>0.002538071066</v>
      </c>
      <c r="V111" s="12">
        <f t="shared" si="5"/>
        <v>52.75766846</v>
      </c>
      <c r="W111" s="10">
        <f t="shared" si="6"/>
        <v>133.9027118</v>
      </c>
      <c r="X111" s="11">
        <f t="shared" si="7"/>
        <v>0.03015529979</v>
      </c>
      <c r="Y111" s="7">
        <f t="shared" si="8"/>
        <v>0</v>
      </c>
      <c r="Z111" s="11">
        <f t="shared" si="9"/>
        <v>0.4407448359</v>
      </c>
      <c r="AA111" s="10">
        <f t="shared" si="10"/>
        <v>157.795419</v>
      </c>
      <c r="AB111" s="10">
        <f t="shared" si="11"/>
        <v>206.482445</v>
      </c>
      <c r="AC111" s="10">
        <f t="shared" si="12"/>
        <v>392.5670437</v>
      </c>
      <c r="AD111" s="10">
        <f t="shared" si="13"/>
        <v>288.9744797</v>
      </c>
    </row>
    <row r="112">
      <c r="A112" s="7" t="str">
        <f t="shared" si="1"/>
        <v>EBJLN4203Z</v>
      </c>
      <c r="B112" s="2" t="s">
        <v>925</v>
      </c>
      <c r="C112" s="2" t="s">
        <v>926</v>
      </c>
      <c r="D112" s="7" t="str">
        <f t="shared" si="2"/>
        <v>300x250 </v>
      </c>
      <c r="E112" s="2" t="s">
        <v>927</v>
      </c>
      <c r="F112" s="2" t="s">
        <v>66</v>
      </c>
      <c r="G112" s="8" t="s">
        <v>928</v>
      </c>
      <c r="H112" s="2" t="s">
        <v>220</v>
      </c>
      <c r="I112" s="2" t="s">
        <v>31</v>
      </c>
      <c r="J112" s="2">
        <v>9149.0</v>
      </c>
      <c r="K112" s="2">
        <v>40.0</v>
      </c>
      <c r="L112" s="2">
        <v>4568.0</v>
      </c>
      <c r="M112" s="2">
        <v>8648.0</v>
      </c>
      <c r="N112" s="2">
        <v>4.0</v>
      </c>
      <c r="O112" s="3">
        <v>1758.098365</v>
      </c>
      <c r="P112" s="7" t="str">
        <f>VLOOKUP(A112,'New Data'!A:E,2,FALSE)</f>
        <v>Female</v>
      </c>
      <c r="Q112" s="7">
        <f>VLOOKUP(A112,'New Data'!A:E,3,FALSE)</f>
        <v>54</v>
      </c>
      <c r="R112" s="7" t="str">
        <f>VLOOKUP(A112,'New Data'!A:E,4,FALSE)</f>
        <v>Virginia</v>
      </c>
      <c r="S112" s="9">
        <f>VLOOKUP(A112,'New Data'!A:E,5,FALSE)</f>
        <v>45195</v>
      </c>
      <c r="T112" s="10">
        <f t="shared" si="3"/>
        <v>439.5245913</v>
      </c>
      <c r="U112" s="11">
        <f t="shared" si="4"/>
        <v>0.00437206252</v>
      </c>
      <c r="V112" s="12">
        <f t="shared" si="5"/>
        <v>43.95245913</v>
      </c>
      <c r="W112" s="10">
        <f t="shared" si="6"/>
        <v>192.1628992</v>
      </c>
      <c r="X112" s="11">
        <f t="shared" si="7"/>
        <v>0.0437206252</v>
      </c>
      <c r="Y112" s="7">
        <f t="shared" si="8"/>
        <v>0</v>
      </c>
      <c r="Z112" s="11">
        <f t="shared" si="9"/>
        <v>0.4992895398</v>
      </c>
      <c r="AA112" s="10">
        <f t="shared" si="10"/>
        <v>161.4994654</v>
      </c>
      <c r="AB112" s="10">
        <f t="shared" si="11"/>
        <v>250.4257295</v>
      </c>
      <c r="AC112" s="10">
        <f t="shared" si="12"/>
        <v>398.8427447</v>
      </c>
      <c r="AD112" s="10">
        <f t="shared" si="13"/>
        <v>315.8459313</v>
      </c>
    </row>
    <row r="113">
      <c r="A113" s="7" t="str">
        <f t="shared" si="1"/>
        <v>EDGHK7447A</v>
      </c>
      <c r="B113" s="2" t="s">
        <v>902</v>
      </c>
      <c r="C113" s="2" t="s">
        <v>3330</v>
      </c>
      <c r="D113" s="7" t="str">
        <f t="shared" si="2"/>
        <v>300x50 </v>
      </c>
      <c r="E113" s="2" t="s">
        <v>904</v>
      </c>
      <c r="F113" s="2" t="s">
        <v>66</v>
      </c>
      <c r="G113" s="8" t="s">
        <v>114</v>
      </c>
      <c r="H113" s="2" t="s">
        <v>48</v>
      </c>
      <c r="I113" s="2" t="s">
        <v>31</v>
      </c>
      <c r="J113" s="2">
        <v>10819.0</v>
      </c>
      <c r="K113" s="2">
        <v>20.0</v>
      </c>
      <c r="L113" s="2">
        <v>4168.0</v>
      </c>
      <c r="M113" s="2">
        <v>9768.0</v>
      </c>
      <c r="N113" s="2">
        <v>2.0</v>
      </c>
      <c r="O113" s="3">
        <v>1504.329214</v>
      </c>
      <c r="P113" s="7" t="str">
        <f>VLOOKUP(A113,'New Data'!A:E,2,FALSE)</f>
        <v>Male</v>
      </c>
      <c r="Q113" s="7">
        <f>VLOOKUP(A113,'New Data'!A:E,3,FALSE)</f>
        <v>40</v>
      </c>
      <c r="R113" s="7" t="str">
        <f>VLOOKUP(A113,'New Data'!A:E,4,FALSE)</f>
        <v>Oregon</v>
      </c>
      <c r="S113" s="9">
        <f>VLOOKUP(A113,'New Data'!A:E,5,FALSE)</f>
        <v>45117</v>
      </c>
      <c r="T113" s="10">
        <f t="shared" si="3"/>
        <v>752.164607</v>
      </c>
      <c r="U113" s="11">
        <f t="shared" si="4"/>
        <v>0.001848599686</v>
      </c>
      <c r="V113" s="12">
        <f t="shared" si="5"/>
        <v>75.2164607</v>
      </c>
      <c r="W113" s="10">
        <f t="shared" si="6"/>
        <v>139.0451256</v>
      </c>
      <c r="X113" s="11">
        <f t="shared" si="7"/>
        <v>0.01848599686</v>
      </c>
      <c r="Y113" s="7">
        <f t="shared" si="8"/>
        <v>0</v>
      </c>
      <c r="Z113" s="11">
        <f t="shared" si="9"/>
        <v>0.3852481745</v>
      </c>
      <c r="AA113" s="10">
        <f t="shared" si="10"/>
        <v>238.4151151</v>
      </c>
      <c r="AB113" s="10">
        <f t="shared" si="11"/>
        <v>276.712314</v>
      </c>
      <c r="AC113" s="10">
        <f t="shared" si="12"/>
        <v>644.5840029</v>
      </c>
      <c r="AD113" s="10">
        <f t="shared" si="13"/>
        <v>445.6057906</v>
      </c>
    </row>
    <row r="114">
      <c r="A114" s="7" t="str">
        <f t="shared" si="1"/>
        <v>EDGHK7447A</v>
      </c>
      <c r="B114" s="2" t="s">
        <v>1105</v>
      </c>
      <c r="C114" s="2" t="s">
        <v>3331</v>
      </c>
      <c r="D114" s="7" t="str">
        <f t="shared" si="2"/>
        <v>300x250 </v>
      </c>
      <c r="E114" s="2" t="s">
        <v>1107</v>
      </c>
      <c r="F114" s="2" t="s">
        <v>28</v>
      </c>
      <c r="G114" s="8" t="s">
        <v>449</v>
      </c>
      <c r="H114" s="2" t="s">
        <v>30</v>
      </c>
      <c r="I114" s="2" t="s">
        <v>53</v>
      </c>
      <c r="J114" s="2">
        <v>74164.0</v>
      </c>
      <c r="K114" s="2">
        <v>241.0</v>
      </c>
      <c r="L114" s="2">
        <v>25104.0</v>
      </c>
      <c r="M114" s="2">
        <v>61242.0</v>
      </c>
      <c r="N114" s="2">
        <v>19.0</v>
      </c>
      <c r="O114" s="3">
        <v>1902.301443</v>
      </c>
      <c r="P114" s="7" t="str">
        <f>VLOOKUP(A114,'New Data'!A:E,2,FALSE)</f>
        <v>Male</v>
      </c>
      <c r="Q114" s="7">
        <f>VLOOKUP(A114,'New Data'!A:E,3,FALSE)</f>
        <v>40</v>
      </c>
      <c r="R114" s="7" t="str">
        <f>VLOOKUP(A114,'New Data'!A:E,4,FALSE)</f>
        <v>Oregon</v>
      </c>
      <c r="S114" s="9">
        <f>VLOOKUP(A114,'New Data'!A:E,5,FALSE)</f>
        <v>45117</v>
      </c>
      <c r="T114" s="10">
        <f t="shared" si="3"/>
        <v>100.1211286</v>
      </c>
      <c r="U114" s="11">
        <f t="shared" si="4"/>
        <v>0.00324955504</v>
      </c>
      <c r="V114" s="12">
        <f t="shared" si="5"/>
        <v>7.893366983</v>
      </c>
      <c r="W114" s="10">
        <f t="shared" si="6"/>
        <v>25.64993046</v>
      </c>
      <c r="X114" s="11">
        <f t="shared" si="7"/>
        <v>0.02561889866</v>
      </c>
      <c r="Y114" s="7">
        <f t="shared" si="8"/>
        <v>0</v>
      </c>
      <c r="Z114" s="11">
        <f t="shared" si="9"/>
        <v>0.3384930694</v>
      </c>
      <c r="AA114" s="10">
        <f t="shared" si="10"/>
        <v>31.4689054</v>
      </c>
      <c r="AB114" s="10">
        <f t="shared" si="11"/>
        <v>42.12284348</v>
      </c>
      <c r="AC114" s="10">
        <f t="shared" si="12"/>
        <v>86.80556235</v>
      </c>
      <c r="AD114" s="10">
        <f t="shared" si="13"/>
        <v>62.8871543</v>
      </c>
    </row>
    <row r="115">
      <c r="A115" s="7" t="str">
        <f t="shared" si="1"/>
        <v>EDMHM0851Y</v>
      </c>
      <c r="B115" s="2" t="s">
        <v>280</v>
      </c>
      <c r="C115" s="2" t="s">
        <v>3332</v>
      </c>
      <c r="D115" s="7" t="str">
        <f t="shared" si="2"/>
        <v>300x250 </v>
      </c>
      <c r="E115" s="2" t="s">
        <v>282</v>
      </c>
      <c r="F115" s="2" t="s">
        <v>36</v>
      </c>
      <c r="G115" s="8" t="s">
        <v>283</v>
      </c>
      <c r="H115" s="2" t="s">
        <v>48</v>
      </c>
      <c r="I115" s="2" t="s">
        <v>43</v>
      </c>
      <c r="J115" s="2">
        <v>12770.0</v>
      </c>
      <c r="K115" s="2">
        <v>84.0</v>
      </c>
      <c r="L115" s="2">
        <v>6224.0</v>
      </c>
      <c r="M115" s="2">
        <v>11110.0</v>
      </c>
      <c r="N115" s="2">
        <v>21.0</v>
      </c>
      <c r="O115" s="3">
        <v>2087.509827</v>
      </c>
      <c r="P115" s="7" t="str">
        <f>VLOOKUP(A115,'New Data'!A:E,2,FALSE)</f>
        <v>Male</v>
      </c>
      <c r="Q115" s="7">
        <f>VLOOKUP(A115,'New Data'!A:E,3,FALSE)</f>
        <v>44</v>
      </c>
      <c r="R115" s="7" t="str">
        <f>VLOOKUP(A115,'New Data'!A:E,4,FALSE)</f>
        <v>Nebraska</v>
      </c>
      <c r="S115" s="9">
        <f>VLOOKUP(A115,'New Data'!A:E,5,FALSE)</f>
        <v>44950</v>
      </c>
      <c r="T115" s="10">
        <f t="shared" si="3"/>
        <v>99.40522986</v>
      </c>
      <c r="U115" s="11">
        <f t="shared" si="4"/>
        <v>0.006577916993</v>
      </c>
      <c r="V115" s="12">
        <f t="shared" si="5"/>
        <v>24.85130746</v>
      </c>
      <c r="W115" s="10">
        <f t="shared" si="6"/>
        <v>163.4698377</v>
      </c>
      <c r="X115" s="11">
        <f t="shared" si="7"/>
        <v>0.1644479248</v>
      </c>
      <c r="Y115" s="7">
        <f t="shared" si="8"/>
        <v>0</v>
      </c>
      <c r="Z115" s="11">
        <f t="shared" si="9"/>
        <v>0.4873923258</v>
      </c>
      <c r="AA115" s="10">
        <f t="shared" si="10"/>
        <v>72.45605948</v>
      </c>
      <c r="AB115" s="10">
        <f t="shared" si="11"/>
        <v>155.6271776</v>
      </c>
      <c r="AC115" s="10">
        <f t="shared" si="12"/>
        <v>117.1884129</v>
      </c>
      <c r="AD115" s="10">
        <f t="shared" si="13"/>
        <v>131.4408227</v>
      </c>
    </row>
    <row r="116">
      <c r="A116" s="7" t="str">
        <f t="shared" si="1"/>
        <v>EDMHM0851Y</v>
      </c>
      <c r="B116" s="2" t="s">
        <v>1673</v>
      </c>
      <c r="C116" s="2" t="s">
        <v>3333</v>
      </c>
      <c r="D116" s="7" t="str">
        <f t="shared" si="2"/>
        <v>300x250 </v>
      </c>
      <c r="E116" s="2" t="s">
        <v>282</v>
      </c>
      <c r="F116" s="2" t="s">
        <v>28</v>
      </c>
      <c r="G116" s="8" t="s">
        <v>871</v>
      </c>
      <c r="H116" s="2" t="s">
        <v>239</v>
      </c>
      <c r="I116" s="2" t="s">
        <v>53</v>
      </c>
      <c r="J116" s="2">
        <v>96779.0</v>
      </c>
      <c r="K116" s="2">
        <v>299.0</v>
      </c>
      <c r="L116" s="2">
        <v>9831.0</v>
      </c>
      <c r="M116" s="2">
        <v>63640.0</v>
      </c>
      <c r="N116" s="2">
        <v>12.0</v>
      </c>
      <c r="O116" s="3">
        <v>6317.510754</v>
      </c>
      <c r="P116" s="7" t="str">
        <f>VLOOKUP(A116,'New Data'!A:E,2,FALSE)</f>
        <v>Male</v>
      </c>
      <c r="Q116" s="7">
        <f>VLOOKUP(A116,'New Data'!A:E,3,FALSE)</f>
        <v>44</v>
      </c>
      <c r="R116" s="7" t="str">
        <f>VLOOKUP(A116,'New Data'!A:E,4,FALSE)</f>
        <v>Nebraska</v>
      </c>
      <c r="S116" s="9">
        <f>VLOOKUP(A116,'New Data'!A:E,5,FALSE)</f>
        <v>44950</v>
      </c>
      <c r="T116" s="10">
        <f t="shared" si="3"/>
        <v>526.4592295</v>
      </c>
      <c r="U116" s="11">
        <f t="shared" si="4"/>
        <v>0.003089513221</v>
      </c>
      <c r="V116" s="12">
        <f t="shared" si="5"/>
        <v>21.12879851</v>
      </c>
      <c r="W116" s="10">
        <f t="shared" si="6"/>
        <v>65.27770233</v>
      </c>
      <c r="X116" s="11">
        <f t="shared" si="7"/>
        <v>0.01239938416</v>
      </c>
      <c r="Y116" s="7">
        <f t="shared" si="8"/>
        <v>0</v>
      </c>
      <c r="Z116" s="11">
        <f t="shared" si="9"/>
        <v>0.1015819548</v>
      </c>
      <c r="AA116" s="10">
        <f t="shared" si="10"/>
        <v>135.2504252</v>
      </c>
      <c r="AB116" s="10">
        <f t="shared" si="11"/>
        <v>161.7397675</v>
      </c>
      <c r="AC116" s="10">
        <f t="shared" si="12"/>
        <v>438.4486838</v>
      </c>
      <c r="AD116" s="10">
        <f t="shared" si="13"/>
        <v>295.8700107</v>
      </c>
    </row>
    <row r="117">
      <c r="A117" s="7" t="str">
        <f t="shared" si="1"/>
        <v>EHBUT5002W</v>
      </c>
      <c r="B117" s="2" t="s">
        <v>2116</v>
      </c>
      <c r="C117" s="2" t="s">
        <v>3334</v>
      </c>
      <c r="D117" s="7" t="str">
        <f t="shared" si="2"/>
        <v>300x250 </v>
      </c>
      <c r="E117" s="2" t="s">
        <v>2118</v>
      </c>
      <c r="F117" s="2" t="s">
        <v>41</v>
      </c>
      <c r="G117" s="8" t="s">
        <v>1880</v>
      </c>
      <c r="H117" s="2" t="s">
        <v>62</v>
      </c>
      <c r="I117" s="2" t="s">
        <v>31</v>
      </c>
      <c r="J117" s="2">
        <v>121991.0</v>
      </c>
      <c r="K117" s="2">
        <v>369.0</v>
      </c>
      <c r="L117" s="2">
        <v>43079.0</v>
      </c>
      <c r="M117" s="2">
        <v>99312.0</v>
      </c>
      <c r="N117" s="2">
        <v>4.0</v>
      </c>
      <c r="O117" s="3">
        <v>3993.214585</v>
      </c>
      <c r="P117" s="7" t="str">
        <f>VLOOKUP(A117,'New Data'!A:E,2,FALSE)</f>
        <v>Male</v>
      </c>
      <c r="Q117" s="7">
        <f>VLOOKUP(A117,'New Data'!A:E,3,FALSE)</f>
        <v>37</v>
      </c>
      <c r="R117" s="7" t="str">
        <f>VLOOKUP(A117,'New Data'!A:E,4,FALSE)</f>
        <v>Oklahoma</v>
      </c>
      <c r="S117" s="9">
        <f>VLOOKUP(A117,'New Data'!A:E,5,FALSE)</f>
        <v>45356</v>
      </c>
      <c r="T117" s="10">
        <f t="shared" si="3"/>
        <v>998.3036463</v>
      </c>
      <c r="U117" s="11">
        <f t="shared" si="4"/>
        <v>0.003024813306</v>
      </c>
      <c r="V117" s="12">
        <f t="shared" si="5"/>
        <v>10.82171974</v>
      </c>
      <c r="W117" s="10">
        <f t="shared" si="6"/>
        <v>32.73368187</v>
      </c>
      <c r="X117" s="11">
        <f t="shared" si="7"/>
        <v>0.003278930413</v>
      </c>
      <c r="Y117" s="7">
        <f t="shared" si="8"/>
        <v>0</v>
      </c>
      <c r="Z117" s="11">
        <f t="shared" si="9"/>
        <v>0.3531326081</v>
      </c>
      <c r="AA117" s="10">
        <f t="shared" si="10"/>
        <v>214.8648414</v>
      </c>
      <c r="AB117" s="10">
        <f t="shared" si="11"/>
        <v>228.0120187</v>
      </c>
      <c r="AC117" s="10">
        <f t="shared" si="12"/>
        <v>807.3539973</v>
      </c>
      <c r="AD117" s="10">
        <f t="shared" si="13"/>
        <v>515.5201765</v>
      </c>
    </row>
    <row r="118">
      <c r="A118" s="7" t="str">
        <f t="shared" si="1"/>
        <v>EIGNB6744C</v>
      </c>
      <c r="B118" s="2" t="s">
        <v>368</v>
      </c>
      <c r="C118" s="2" t="s">
        <v>3335</v>
      </c>
      <c r="D118" s="7" t="str">
        <f t="shared" si="2"/>
        <v>320x50 </v>
      </c>
      <c r="E118" s="2" t="s">
        <v>370</v>
      </c>
      <c r="F118" s="2" t="s">
        <v>66</v>
      </c>
      <c r="G118" s="8" t="s">
        <v>371</v>
      </c>
      <c r="H118" s="2" t="s">
        <v>30</v>
      </c>
      <c r="I118" s="2" t="s">
        <v>31</v>
      </c>
      <c r="J118" s="2">
        <v>19093.0</v>
      </c>
      <c r="K118" s="2">
        <v>50.0</v>
      </c>
      <c r="L118" s="2">
        <v>9626.0</v>
      </c>
      <c r="M118" s="2">
        <v>17815.0</v>
      </c>
      <c r="N118" s="2">
        <v>10.0</v>
      </c>
      <c r="O118" s="3">
        <v>6612.14569</v>
      </c>
      <c r="P118" s="7" t="str">
        <f>VLOOKUP(A118,'New Data'!A:E,2,FALSE)</f>
        <v>Male</v>
      </c>
      <c r="Q118" s="7">
        <f>VLOOKUP(A118,'New Data'!A:E,3,FALSE)</f>
        <v>37</v>
      </c>
      <c r="R118" s="7" t="str">
        <f>VLOOKUP(A118,'New Data'!A:E,4,FALSE)</f>
        <v>California</v>
      </c>
      <c r="S118" s="9">
        <f>VLOOKUP(A118,'New Data'!A:E,5,FALSE)</f>
        <v>45082</v>
      </c>
      <c r="T118" s="10">
        <f t="shared" si="3"/>
        <v>661.214569</v>
      </c>
      <c r="U118" s="11">
        <f t="shared" si="4"/>
        <v>0.002618760802</v>
      </c>
      <c r="V118" s="12">
        <f t="shared" si="5"/>
        <v>132.2429138</v>
      </c>
      <c r="W118" s="10">
        <f t="shared" si="6"/>
        <v>346.3125591</v>
      </c>
      <c r="X118" s="11">
        <f t="shared" si="7"/>
        <v>0.05237521605</v>
      </c>
      <c r="Y118" s="7">
        <f t="shared" si="8"/>
        <v>0</v>
      </c>
      <c r="Z118" s="11">
        <f t="shared" si="9"/>
        <v>0.5041638297</v>
      </c>
      <c r="AA118" s="10">
        <f t="shared" si="10"/>
        <v>307.2997567</v>
      </c>
      <c r="AB118" s="10">
        <f t="shared" si="11"/>
        <v>435.7415438</v>
      </c>
      <c r="AC118" s="10">
        <f t="shared" si="12"/>
        <v>624.6827498</v>
      </c>
      <c r="AD118" s="10">
        <f t="shared" si="13"/>
        <v>503.7648734</v>
      </c>
    </row>
    <row r="119">
      <c r="A119" s="7" t="str">
        <f t="shared" si="1"/>
        <v>EIHMD3764I</v>
      </c>
      <c r="B119" s="2" t="s">
        <v>1294</v>
      </c>
      <c r="C119" s="2" t="s">
        <v>3336</v>
      </c>
      <c r="D119" s="7" t="str">
        <f t="shared" si="2"/>
        <v>320x50 </v>
      </c>
      <c r="E119" s="2" t="s">
        <v>1296</v>
      </c>
      <c r="F119" s="2" t="s">
        <v>36</v>
      </c>
      <c r="G119" s="8" t="s">
        <v>1297</v>
      </c>
      <c r="H119" s="2" t="s">
        <v>30</v>
      </c>
      <c r="I119" s="2" t="s">
        <v>31</v>
      </c>
      <c r="J119" s="2">
        <v>138904.0</v>
      </c>
      <c r="K119" s="2">
        <v>399.0</v>
      </c>
      <c r="L119" s="2">
        <v>98952.0</v>
      </c>
      <c r="M119" s="2">
        <v>120688.0</v>
      </c>
      <c r="N119" s="2">
        <v>25.0</v>
      </c>
      <c r="O119" s="3">
        <v>5038.644724</v>
      </c>
      <c r="P119" s="7" t="str">
        <f>VLOOKUP(A119,'New Data'!A:E,2,FALSE)</f>
        <v>Female</v>
      </c>
      <c r="Q119" s="7">
        <f>VLOOKUP(A119,'New Data'!A:E,3,FALSE)</f>
        <v>64</v>
      </c>
      <c r="R119" s="7" t="str">
        <f>VLOOKUP(A119,'New Data'!A:E,4,FALSE)</f>
        <v>Wisconsin</v>
      </c>
      <c r="S119" s="9">
        <f>VLOOKUP(A119,'New Data'!A:E,5,FALSE)</f>
        <v>45238</v>
      </c>
      <c r="T119" s="10">
        <f t="shared" si="3"/>
        <v>201.545789</v>
      </c>
      <c r="U119" s="11">
        <f t="shared" si="4"/>
        <v>0.002872487473</v>
      </c>
      <c r="V119" s="12">
        <f t="shared" si="5"/>
        <v>12.62818227</v>
      </c>
      <c r="W119" s="10">
        <f t="shared" si="6"/>
        <v>36.27429537</v>
      </c>
      <c r="X119" s="11">
        <f t="shared" si="7"/>
        <v>0.01799804181</v>
      </c>
      <c r="Y119" s="7">
        <f t="shared" si="8"/>
        <v>0</v>
      </c>
      <c r="Z119" s="11">
        <f t="shared" si="9"/>
        <v>0.7123768934</v>
      </c>
      <c r="AA119" s="10">
        <f t="shared" si="10"/>
        <v>57.66656268</v>
      </c>
      <c r="AB119" s="10">
        <f t="shared" si="11"/>
        <v>71.85423054</v>
      </c>
      <c r="AC119" s="10">
        <f t="shared" si="12"/>
        <v>171.0171267</v>
      </c>
      <c r="AD119" s="10">
        <f t="shared" si="13"/>
        <v>118.9114784</v>
      </c>
    </row>
    <row r="120">
      <c r="A120" s="7" t="str">
        <f t="shared" si="1"/>
        <v>ELGKR4105C</v>
      </c>
      <c r="B120" s="2" t="s">
        <v>1289</v>
      </c>
      <c r="C120" s="2" t="s">
        <v>3337</v>
      </c>
      <c r="D120" s="7" t="str">
        <f t="shared" si="2"/>
        <v>320x50 </v>
      </c>
      <c r="E120" s="2" t="s">
        <v>206</v>
      </c>
      <c r="F120" s="2" t="s">
        <v>36</v>
      </c>
      <c r="G120" s="8" t="s">
        <v>196</v>
      </c>
      <c r="H120" s="2" t="s">
        <v>62</v>
      </c>
      <c r="I120" s="2" t="s">
        <v>31</v>
      </c>
      <c r="J120" s="2">
        <v>12592.0</v>
      </c>
      <c r="K120" s="2">
        <v>63.0</v>
      </c>
      <c r="L120" s="2">
        <v>7472.0</v>
      </c>
      <c r="M120" s="2">
        <v>11687.0</v>
      </c>
      <c r="N120" s="2">
        <v>4.0</v>
      </c>
      <c r="O120" s="3">
        <v>1521.185189</v>
      </c>
      <c r="P120" s="7" t="str">
        <f>VLOOKUP(A120,'New Data'!A:E,2,FALSE)</f>
        <v>Male</v>
      </c>
      <c r="Q120" s="7">
        <f>VLOOKUP(A120,'New Data'!A:E,3,FALSE)</f>
        <v>35</v>
      </c>
      <c r="R120" s="7" t="str">
        <f>VLOOKUP(A120,'New Data'!A:E,4,FALSE)</f>
        <v>Arkansas</v>
      </c>
      <c r="S120" s="9">
        <f>VLOOKUP(A120,'New Data'!A:E,5,FALSE)</f>
        <v>45320</v>
      </c>
      <c r="T120" s="10">
        <f t="shared" si="3"/>
        <v>380.2962973</v>
      </c>
      <c r="U120" s="11">
        <f t="shared" si="4"/>
        <v>0.00500317662</v>
      </c>
      <c r="V120" s="12">
        <f t="shared" si="5"/>
        <v>24.14579665</v>
      </c>
      <c r="W120" s="10">
        <f t="shared" si="6"/>
        <v>120.8056853</v>
      </c>
      <c r="X120" s="11">
        <f t="shared" si="7"/>
        <v>0.03176620076</v>
      </c>
      <c r="Y120" s="7">
        <f t="shared" si="8"/>
        <v>0</v>
      </c>
      <c r="Z120" s="11">
        <f t="shared" si="9"/>
        <v>0.5933926302</v>
      </c>
      <c r="AA120" s="10">
        <f t="shared" si="10"/>
        <v>119.5370338</v>
      </c>
      <c r="AB120" s="10">
        <f t="shared" si="11"/>
        <v>177.532967</v>
      </c>
      <c r="AC120" s="10">
        <f t="shared" si="12"/>
        <v>333.2273342</v>
      </c>
      <c r="AD120" s="10">
        <f t="shared" si="13"/>
        <v>250.5534929</v>
      </c>
    </row>
    <row r="121">
      <c r="A121" s="7" t="str">
        <f t="shared" si="1"/>
        <v>ELGKR4105C</v>
      </c>
      <c r="B121" s="2" t="s">
        <v>204</v>
      </c>
      <c r="C121" s="2" t="s">
        <v>205</v>
      </c>
      <c r="D121" s="7" t="str">
        <f t="shared" si="2"/>
        <v>320x50 </v>
      </c>
      <c r="E121" s="2" t="s">
        <v>206</v>
      </c>
      <c r="F121" s="2" t="s">
        <v>66</v>
      </c>
      <c r="G121" s="8" t="s">
        <v>207</v>
      </c>
      <c r="H121" s="2" t="s">
        <v>30</v>
      </c>
      <c r="I121" s="2" t="s">
        <v>31</v>
      </c>
      <c r="J121" s="2">
        <v>18081.0</v>
      </c>
      <c r="K121" s="2">
        <v>44.0</v>
      </c>
      <c r="L121" s="2">
        <v>4545.0</v>
      </c>
      <c r="M121" s="2">
        <v>15617.0</v>
      </c>
      <c r="N121" s="2">
        <v>15.0</v>
      </c>
      <c r="O121" s="3">
        <v>6522.637526</v>
      </c>
      <c r="P121" s="7" t="str">
        <f>VLOOKUP(A121,'New Data'!A:E,2,FALSE)</f>
        <v>Male</v>
      </c>
      <c r="Q121" s="7">
        <f>VLOOKUP(A121,'New Data'!A:E,3,FALSE)</f>
        <v>35</v>
      </c>
      <c r="R121" s="7" t="str">
        <f>VLOOKUP(A121,'New Data'!A:E,4,FALSE)</f>
        <v>Arkansas</v>
      </c>
      <c r="S121" s="9">
        <f>VLOOKUP(A121,'New Data'!A:E,5,FALSE)</f>
        <v>45320</v>
      </c>
      <c r="T121" s="10">
        <f t="shared" si="3"/>
        <v>434.8425017</v>
      </c>
      <c r="U121" s="11">
        <f t="shared" si="4"/>
        <v>0.002433493723</v>
      </c>
      <c r="V121" s="12">
        <f t="shared" si="5"/>
        <v>148.241762</v>
      </c>
      <c r="W121" s="10">
        <f t="shared" si="6"/>
        <v>360.7453972</v>
      </c>
      <c r="X121" s="11">
        <f t="shared" si="7"/>
        <v>0.08296001327</v>
      </c>
      <c r="Y121" s="7">
        <f t="shared" si="8"/>
        <v>0</v>
      </c>
      <c r="Z121" s="11">
        <f t="shared" si="9"/>
        <v>0.2513688402</v>
      </c>
      <c r="AA121" s="10">
        <f t="shared" si="10"/>
        <v>277.7109893</v>
      </c>
      <c r="AB121" s="10">
        <f t="shared" si="11"/>
        <v>405.2131705</v>
      </c>
      <c r="AC121" s="10">
        <f t="shared" si="12"/>
        <v>449.6714332</v>
      </c>
      <c r="AD121" s="10">
        <f t="shared" si="13"/>
        <v>397.7951662</v>
      </c>
    </row>
    <row r="122">
      <c r="A122" s="7" t="str">
        <f t="shared" si="1"/>
        <v>ELPSH7345M</v>
      </c>
      <c r="B122" s="2" t="s">
        <v>54</v>
      </c>
      <c r="C122" s="2" t="s">
        <v>3338</v>
      </c>
      <c r="D122" s="7" t="str">
        <f t="shared" si="2"/>
        <v>300x250 </v>
      </c>
      <c r="E122" s="2" t="s">
        <v>56</v>
      </c>
      <c r="F122" s="2" t="s">
        <v>41</v>
      </c>
      <c r="G122" s="8" t="s">
        <v>57</v>
      </c>
      <c r="H122" s="2" t="s">
        <v>30</v>
      </c>
      <c r="I122" s="2" t="s">
        <v>31</v>
      </c>
      <c r="J122" s="2">
        <v>7427.0</v>
      </c>
      <c r="K122" s="2">
        <v>0.0</v>
      </c>
      <c r="L122" s="2">
        <v>4752.0</v>
      </c>
      <c r="M122" s="2">
        <v>6566.0</v>
      </c>
      <c r="N122" s="2">
        <v>1.0</v>
      </c>
      <c r="O122" s="3">
        <v>1504.784161</v>
      </c>
      <c r="P122" s="7" t="str">
        <f>VLOOKUP(A122,'New Data'!A:E,2,FALSE)</f>
        <v>Male</v>
      </c>
      <c r="Q122" s="7">
        <f>VLOOKUP(A122,'New Data'!A:E,3,FALSE)</f>
        <v>64</v>
      </c>
      <c r="R122" s="7" t="str">
        <f>VLOOKUP(A122,'New Data'!A:E,4,FALSE)</f>
        <v>New Hampshire</v>
      </c>
      <c r="S122" s="9">
        <f>VLOOKUP(A122,'New Data'!A:E,5,FALSE)</f>
        <v>45347</v>
      </c>
      <c r="T122" s="10">
        <f t="shared" si="3"/>
        <v>1504.784161</v>
      </c>
      <c r="U122" s="11">
        <f t="shared" si="4"/>
        <v>0</v>
      </c>
      <c r="V122" s="12">
        <f t="shared" si="5"/>
        <v>0</v>
      </c>
      <c r="W122" s="10">
        <f t="shared" si="6"/>
        <v>202.6099584</v>
      </c>
      <c r="X122" s="11">
        <f t="shared" si="7"/>
        <v>0.0134643867</v>
      </c>
      <c r="Y122" s="7">
        <f t="shared" si="8"/>
        <v>1</v>
      </c>
      <c r="Z122" s="11">
        <f t="shared" si="9"/>
        <v>0.6398276559</v>
      </c>
      <c r="AA122" s="10">
        <f t="shared" si="10"/>
        <v>341.4788239</v>
      </c>
      <c r="AB122" s="10">
        <f t="shared" si="11"/>
        <v>463.0447989</v>
      </c>
      <c r="AC122" s="10">
        <f t="shared" si="12"/>
        <v>1244.34932</v>
      </c>
      <c r="AD122" s="10">
        <f t="shared" si="13"/>
        <v>853.6970597</v>
      </c>
    </row>
    <row r="123">
      <c r="A123" s="7" t="str">
        <f t="shared" si="1"/>
        <v>ELQWA3255B</v>
      </c>
      <c r="B123" s="2" t="s">
        <v>2105</v>
      </c>
      <c r="C123" s="2" t="s">
        <v>3339</v>
      </c>
      <c r="D123" s="7" t="str">
        <f t="shared" si="2"/>
        <v>300x250 </v>
      </c>
      <c r="E123" s="2" t="s">
        <v>2107</v>
      </c>
      <c r="F123" s="2" t="s">
        <v>66</v>
      </c>
      <c r="G123" s="8" t="s">
        <v>2108</v>
      </c>
      <c r="H123" s="2" t="s">
        <v>30</v>
      </c>
      <c r="I123" s="2" t="s">
        <v>31</v>
      </c>
      <c r="J123" s="2">
        <v>13464.0</v>
      </c>
      <c r="K123" s="2">
        <v>84.0</v>
      </c>
      <c r="L123" s="2">
        <v>1698.0</v>
      </c>
      <c r="M123" s="2">
        <v>11234.0</v>
      </c>
      <c r="N123" s="2">
        <v>1.0</v>
      </c>
      <c r="O123" s="3">
        <v>1466.285104</v>
      </c>
      <c r="P123" s="7" t="str">
        <f>VLOOKUP(A123,'New Data'!A:E,2,FALSE)</f>
        <v>Male</v>
      </c>
      <c r="Q123" s="7">
        <f>VLOOKUP(A123,'New Data'!A:E,3,FALSE)</f>
        <v>30</v>
      </c>
      <c r="R123" s="7" t="str">
        <f>VLOOKUP(A123,'New Data'!A:E,4,FALSE)</f>
        <v>Rhode Island</v>
      </c>
      <c r="S123" s="9">
        <f>VLOOKUP(A123,'New Data'!A:E,5,FALSE)</f>
        <v>45385</v>
      </c>
      <c r="T123" s="10">
        <f t="shared" si="3"/>
        <v>1466.285104</v>
      </c>
      <c r="U123" s="11">
        <f t="shared" si="4"/>
        <v>0.00623885918</v>
      </c>
      <c r="V123" s="12">
        <f t="shared" si="5"/>
        <v>17.45577505</v>
      </c>
      <c r="W123" s="10">
        <f t="shared" si="6"/>
        <v>108.9041224</v>
      </c>
      <c r="X123" s="11">
        <f t="shared" si="7"/>
        <v>0.00742721331</v>
      </c>
      <c r="Y123" s="7">
        <f t="shared" si="8"/>
        <v>0</v>
      </c>
      <c r="Z123" s="11">
        <f t="shared" si="9"/>
        <v>0.126114082</v>
      </c>
      <c r="AA123" s="10">
        <f t="shared" si="10"/>
        <v>329.0024653</v>
      </c>
      <c r="AB123" s="10">
        <f t="shared" si="11"/>
        <v>383.8714737</v>
      </c>
      <c r="AC123" s="10">
        <f t="shared" si="12"/>
        <v>1198.300063</v>
      </c>
      <c r="AD123" s="10">
        <f t="shared" si="13"/>
        <v>787.5977326</v>
      </c>
    </row>
    <row r="124">
      <c r="A124" s="7" t="str">
        <f t="shared" si="1"/>
        <v>EMKQQ7215U</v>
      </c>
      <c r="B124" s="2" t="s">
        <v>2054</v>
      </c>
      <c r="C124" s="2" t="s">
        <v>3340</v>
      </c>
      <c r="D124" s="7" t="str">
        <f t="shared" si="2"/>
        <v>320x50 </v>
      </c>
      <c r="E124" s="2" t="s">
        <v>2056</v>
      </c>
      <c r="F124" s="2" t="s">
        <v>66</v>
      </c>
      <c r="G124" s="8" t="s">
        <v>871</v>
      </c>
      <c r="H124" s="2" t="s">
        <v>30</v>
      </c>
      <c r="I124" s="2" t="s">
        <v>31</v>
      </c>
      <c r="J124" s="2">
        <v>12512.0</v>
      </c>
      <c r="K124" s="2">
        <v>69.0</v>
      </c>
      <c r="L124" s="2">
        <v>6240.0</v>
      </c>
      <c r="M124" s="2">
        <v>9672.0</v>
      </c>
      <c r="N124" s="2">
        <v>1.0</v>
      </c>
      <c r="O124" s="3">
        <v>2298.888965</v>
      </c>
      <c r="P124" s="7" t="str">
        <f>VLOOKUP(A124,'New Data'!A:E,2,FALSE)</f>
        <v>Female</v>
      </c>
      <c r="Q124" s="7">
        <f>VLOOKUP(A124,'New Data'!A:E,3,FALSE)</f>
        <v>28</v>
      </c>
      <c r="R124" s="7" t="str">
        <f>VLOOKUP(A124,'New Data'!A:E,4,FALSE)</f>
        <v>Utah</v>
      </c>
      <c r="S124" s="9">
        <f>VLOOKUP(A124,'New Data'!A:E,5,FALSE)</f>
        <v>45191</v>
      </c>
      <c r="T124" s="10">
        <f t="shared" si="3"/>
        <v>2298.888965</v>
      </c>
      <c r="U124" s="11">
        <f t="shared" si="4"/>
        <v>0.005514705882</v>
      </c>
      <c r="V124" s="12">
        <f t="shared" si="5"/>
        <v>33.31723138</v>
      </c>
      <c r="W124" s="10">
        <f t="shared" si="6"/>
        <v>183.7347319</v>
      </c>
      <c r="X124" s="11">
        <f t="shared" si="7"/>
        <v>0.007992327366</v>
      </c>
      <c r="Y124" s="7">
        <f t="shared" si="8"/>
        <v>0</v>
      </c>
      <c r="Z124" s="11">
        <f t="shared" si="9"/>
        <v>0.4987212276</v>
      </c>
      <c r="AA124" s="10">
        <f t="shared" si="10"/>
        <v>523.1785245</v>
      </c>
      <c r="AB124" s="10">
        <f t="shared" si="11"/>
        <v>613.4290248</v>
      </c>
      <c r="AC124" s="10">
        <f t="shared" si="12"/>
        <v>1882.521565</v>
      </c>
      <c r="AD124" s="10">
        <f t="shared" si="13"/>
        <v>1241.314606</v>
      </c>
    </row>
    <row r="125">
      <c r="A125" s="7" t="str">
        <f t="shared" si="1"/>
        <v>EOBSG4888H</v>
      </c>
      <c r="B125" s="2" t="s">
        <v>388</v>
      </c>
      <c r="C125" s="2" t="s">
        <v>389</v>
      </c>
      <c r="D125" s="7" t="str">
        <f t="shared" si="2"/>
        <v>320x50 </v>
      </c>
      <c r="E125" s="2" t="s">
        <v>390</v>
      </c>
      <c r="F125" s="2" t="s">
        <v>28</v>
      </c>
      <c r="G125" s="8" t="s">
        <v>114</v>
      </c>
      <c r="H125" s="2" t="s">
        <v>139</v>
      </c>
      <c r="I125" s="2" t="s">
        <v>31</v>
      </c>
      <c r="J125" s="2">
        <v>44889.0</v>
      </c>
      <c r="K125" s="2">
        <v>125.0</v>
      </c>
      <c r="L125" s="2">
        <v>17477.0</v>
      </c>
      <c r="M125" s="2">
        <v>38621.0</v>
      </c>
      <c r="N125" s="2">
        <v>25.0</v>
      </c>
      <c r="O125" s="3">
        <v>6644.954146</v>
      </c>
      <c r="P125" s="7" t="str">
        <f>VLOOKUP(A125,'New Data'!A:E,2,FALSE)</f>
        <v>Male</v>
      </c>
      <c r="Q125" s="7">
        <f>VLOOKUP(A125,'New Data'!A:E,3,FALSE)</f>
        <v>25</v>
      </c>
      <c r="R125" s="7" t="str">
        <f>VLOOKUP(A125,'New Data'!A:E,4,FALSE)</f>
        <v>Missouri</v>
      </c>
      <c r="S125" s="9">
        <f>VLOOKUP(A125,'New Data'!A:E,5,FALSE)</f>
        <v>45193</v>
      </c>
      <c r="T125" s="10">
        <f t="shared" si="3"/>
        <v>265.7981658</v>
      </c>
      <c r="U125" s="11">
        <f t="shared" si="4"/>
        <v>0.002784646573</v>
      </c>
      <c r="V125" s="12">
        <f t="shared" si="5"/>
        <v>53.15963317</v>
      </c>
      <c r="W125" s="10">
        <f t="shared" si="6"/>
        <v>148.0307903</v>
      </c>
      <c r="X125" s="11">
        <f t="shared" si="7"/>
        <v>0.05569293145</v>
      </c>
      <c r="Y125" s="7">
        <f t="shared" si="8"/>
        <v>0</v>
      </c>
      <c r="Z125" s="11">
        <f t="shared" si="9"/>
        <v>0.3893381452</v>
      </c>
      <c r="AA125" s="10">
        <f t="shared" si="10"/>
        <v>125.2934978</v>
      </c>
      <c r="AB125" s="10">
        <f t="shared" si="11"/>
        <v>182.216192</v>
      </c>
      <c r="AC125" s="10">
        <f t="shared" si="12"/>
        <v>252.8766174</v>
      </c>
      <c r="AD125" s="10">
        <f t="shared" si="13"/>
        <v>206.9158704</v>
      </c>
    </row>
    <row r="126">
      <c r="A126" s="7" t="str">
        <f t="shared" si="1"/>
        <v>EOBSG4888H</v>
      </c>
      <c r="B126" s="2" t="s">
        <v>678</v>
      </c>
      <c r="C126" s="2" t="s">
        <v>3341</v>
      </c>
      <c r="D126" s="7" t="str">
        <f t="shared" si="2"/>
        <v>320x50 </v>
      </c>
      <c r="E126" s="2" t="s">
        <v>390</v>
      </c>
      <c r="F126" s="2" t="s">
        <v>41</v>
      </c>
      <c r="G126" s="8" t="s">
        <v>375</v>
      </c>
      <c r="H126" s="2" t="s">
        <v>30</v>
      </c>
      <c r="I126" s="2" t="s">
        <v>31</v>
      </c>
      <c r="J126" s="2">
        <v>14038.0</v>
      </c>
      <c r="K126" s="2">
        <v>63.0</v>
      </c>
      <c r="L126" s="2">
        <v>1600.0</v>
      </c>
      <c r="M126" s="2">
        <v>11345.0</v>
      </c>
      <c r="N126" s="2">
        <v>8.0</v>
      </c>
      <c r="O126" s="3">
        <v>6368.862913</v>
      </c>
      <c r="P126" s="7" t="str">
        <f>VLOOKUP(A126,'New Data'!A:E,2,FALSE)</f>
        <v>Male</v>
      </c>
      <c r="Q126" s="7">
        <f>VLOOKUP(A126,'New Data'!A:E,3,FALSE)</f>
        <v>25</v>
      </c>
      <c r="R126" s="7" t="str">
        <f>VLOOKUP(A126,'New Data'!A:E,4,FALSE)</f>
        <v>Missouri</v>
      </c>
      <c r="S126" s="9">
        <f>VLOOKUP(A126,'New Data'!A:E,5,FALSE)</f>
        <v>45193</v>
      </c>
      <c r="T126" s="10">
        <f t="shared" si="3"/>
        <v>796.1078641</v>
      </c>
      <c r="U126" s="11">
        <f t="shared" si="4"/>
        <v>0.004487818778</v>
      </c>
      <c r="V126" s="12">
        <f t="shared" si="5"/>
        <v>101.0930621</v>
      </c>
      <c r="W126" s="10">
        <f t="shared" si="6"/>
        <v>453.6873424</v>
      </c>
      <c r="X126" s="11">
        <f t="shared" si="7"/>
        <v>0.05698817495</v>
      </c>
      <c r="Y126" s="7">
        <f t="shared" si="8"/>
        <v>0</v>
      </c>
      <c r="Z126" s="11">
        <f t="shared" si="9"/>
        <v>0.1139763499</v>
      </c>
      <c r="AA126" s="10">
        <f t="shared" si="10"/>
        <v>330.833491</v>
      </c>
      <c r="AB126" s="10">
        <f t="shared" si="11"/>
        <v>542.3900592</v>
      </c>
      <c r="AC126" s="10">
        <f t="shared" si="12"/>
        <v>747.8423722</v>
      </c>
      <c r="AD126" s="10">
        <f t="shared" si="13"/>
        <v>624.8998472</v>
      </c>
    </row>
    <row r="127">
      <c r="A127" s="7" t="str">
        <f t="shared" si="1"/>
        <v>EQNJY1753V</v>
      </c>
      <c r="B127" s="2" t="s">
        <v>1791</v>
      </c>
      <c r="C127" s="2" t="s">
        <v>3342</v>
      </c>
      <c r="D127" s="7" t="str">
        <f t="shared" si="2"/>
        <v>300x250 </v>
      </c>
      <c r="E127" s="2" t="s">
        <v>1793</v>
      </c>
      <c r="F127" s="2" t="s">
        <v>41</v>
      </c>
      <c r="G127" s="8" t="s">
        <v>192</v>
      </c>
      <c r="H127" s="2" t="s">
        <v>30</v>
      </c>
      <c r="I127" s="2" t="s">
        <v>31</v>
      </c>
      <c r="J127" s="2">
        <v>22444.0</v>
      </c>
      <c r="K127" s="2">
        <v>160.0</v>
      </c>
      <c r="L127" s="2">
        <v>12672.0</v>
      </c>
      <c r="M127" s="2">
        <v>21345.0</v>
      </c>
      <c r="N127" s="2">
        <v>5.0</v>
      </c>
      <c r="O127" s="3">
        <v>2539.200563</v>
      </c>
      <c r="P127" s="7" t="str">
        <f>VLOOKUP(A127,'New Data'!A:E,2,FALSE)</f>
        <v>Male</v>
      </c>
      <c r="Q127" s="7">
        <f>VLOOKUP(A127,'New Data'!A:E,3,FALSE)</f>
        <v>42</v>
      </c>
      <c r="R127" s="7" t="str">
        <f>VLOOKUP(A127,'New Data'!A:E,4,FALSE)</f>
        <v>Hawaii</v>
      </c>
      <c r="S127" s="9">
        <f>VLOOKUP(A127,'New Data'!A:E,5,FALSE)</f>
        <v>45557</v>
      </c>
      <c r="T127" s="10">
        <f t="shared" si="3"/>
        <v>507.8401126</v>
      </c>
      <c r="U127" s="11">
        <f t="shared" si="4"/>
        <v>0.007128854037</v>
      </c>
      <c r="V127" s="12">
        <f t="shared" si="5"/>
        <v>15.87000352</v>
      </c>
      <c r="W127" s="10">
        <f t="shared" si="6"/>
        <v>113.1349386</v>
      </c>
      <c r="X127" s="11">
        <f t="shared" si="7"/>
        <v>0.02227766886</v>
      </c>
      <c r="Y127" s="7">
        <f t="shared" si="8"/>
        <v>0</v>
      </c>
      <c r="Z127" s="11">
        <f t="shared" si="9"/>
        <v>0.5646052397</v>
      </c>
      <c r="AA127" s="10">
        <f t="shared" si="10"/>
        <v>136.8910131</v>
      </c>
      <c r="AB127" s="10">
        <f t="shared" si="11"/>
        <v>195.2499741</v>
      </c>
      <c r="AC127" s="10">
        <f t="shared" si="12"/>
        <v>432.0730785</v>
      </c>
      <c r="AD127" s="10">
        <f t="shared" si="13"/>
        <v>310.4910901</v>
      </c>
    </row>
    <row r="128">
      <c r="A128" s="7" t="str">
        <f t="shared" si="1"/>
        <v>EQNJY1753V</v>
      </c>
      <c r="B128" s="2" t="s">
        <v>2264</v>
      </c>
      <c r="C128" s="2" t="s">
        <v>2265</v>
      </c>
      <c r="D128" s="7" t="str">
        <f t="shared" si="2"/>
        <v>320x50 </v>
      </c>
      <c r="E128" s="2" t="s">
        <v>2266</v>
      </c>
      <c r="F128" s="2" t="s">
        <v>28</v>
      </c>
      <c r="G128" s="8" t="s">
        <v>2098</v>
      </c>
      <c r="H128" s="2" t="s">
        <v>30</v>
      </c>
      <c r="I128" s="2" t="s">
        <v>31</v>
      </c>
      <c r="J128" s="2">
        <v>45965.0</v>
      </c>
      <c r="K128" s="2">
        <v>190.0</v>
      </c>
      <c r="L128" s="2">
        <v>10028.0</v>
      </c>
      <c r="M128" s="2">
        <v>37295.0</v>
      </c>
      <c r="N128" s="2">
        <v>1.0</v>
      </c>
      <c r="O128" s="3">
        <v>4718.836114</v>
      </c>
      <c r="P128" s="7" t="str">
        <f>VLOOKUP(A128,'New Data'!A:E,2,FALSE)</f>
        <v>Male</v>
      </c>
      <c r="Q128" s="7">
        <f>VLOOKUP(A128,'New Data'!A:E,3,FALSE)</f>
        <v>42</v>
      </c>
      <c r="R128" s="7" t="str">
        <f>VLOOKUP(A128,'New Data'!A:E,4,FALSE)</f>
        <v>Hawaii</v>
      </c>
      <c r="S128" s="9">
        <f>VLOOKUP(A128,'New Data'!A:E,5,FALSE)</f>
        <v>45557</v>
      </c>
      <c r="T128" s="10">
        <f t="shared" si="3"/>
        <v>4718.836114</v>
      </c>
      <c r="U128" s="11">
        <f t="shared" si="4"/>
        <v>0.004133579898</v>
      </c>
      <c r="V128" s="12">
        <f t="shared" si="5"/>
        <v>24.83597955</v>
      </c>
      <c r="W128" s="10">
        <f t="shared" si="6"/>
        <v>102.6615058</v>
      </c>
      <c r="X128" s="11">
        <f t="shared" si="7"/>
        <v>0.002175568367</v>
      </c>
      <c r="Y128" s="7">
        <f t="shared" si="8"/>
        <v>0</v>
      </c>
      <c r="Z128" s="11">
        <f t="shared" si="9"/>
        <v>0.2181659959</v>
      </c>
      <c r="AA128" s="10">
        <f t="shared" si="10"/>
        <v>984.1683076</v>
      </c>
      <c r="AB128" s="10">
        <f t="shared" si="11"/>
        <v>1030.863623</v>
      </c>
      <c r="AC128" s="10">
        <f t="shared" si="12"/>
        <v>3800.568388</v>
      </c>
      <c r="AD128" s="10">
        <f t="shared" si="13"/>
        <v>2410.750877</v>
      </c>
    </row>
    <row r="129">
      <c r="A129" s="7" t="str">
        <f t="shared" si="1"/>
        <v>ERAWQ4479D</v>
      </c>
      <c r="B129" s="2" t="s">
        <v>1803</v>
      </c>
      <c r="C129" s="2" t="s">
        <v>1804</v>
      </c>
      <c r="D129" s="7" t="str">
        <f t="shared" si="2"/>
        <v>300x250 </v>
      </c>
      <c r="E129" s="2" t="s">
        <v>1805</v>
      </c>
      <c r="F129" s="2" t="s">
        <v>36</v>
      </c>
      <c r="G129" s="8" t="s">
        <v>88</v>
      </c>
      <c r="H129" s="2" t="s">
        <v>62</v>
      </c>
      <c r="I129" s="2" t="s">
        <v>31</v>
      </c>
      <c r="J129" s="2">
        <v>12136.0</v>
      </c>
      <c r="K129" s="2">
        <v>97.0</v>
      </c>
      <c r="L129" s="2">
        <v>2089.0</v>
      </c>
      <c r="M129" s="2">
        <v>11500.0</v>
      </c>
      <c r="N129" s="2">
        <v>3.0</v>
      </c>
      <c r="O129" s="3">
        <v>5224.932463</v>
      </c>
      <c r="P129" s="7" t="str">
        <f>VLOOKUP(A129,'New Data'!A:E,2,FALSE)</f>
        <v>Female</v>
      </c>
      <c r="Q129" s="7">
        <f>VLOOKUP(A129,'New Data'!A:E,3,FALSE)</f>
        <v>62</v>
      </c>
      <c r="R129" s="7" t="str">
        <f>VLOOKUP(A129,'New Data'!A:E,4,FALSE)</f>
        <v>Oklahoma</v>
      </c>
      <c r="S129" s="9">
        <f>VLOOKUP(A129,'New Data'!A:E,5,FALSE)</f>
        <v>45384</v>
      </c>
      <c r="T129" s="10">
        <f t="shared" si="3"/>
        <v>1741.644154</v>
      </c>
      <c r="U129" s="11">
        <f t="shared" si="4"/>
        <v>0.007992748846</v>
      </c>
      <c r="V129" s="12">
        <f t="shared" si="5"/>
        <v>53.86528312</v>
      </c>
      <c r="W129" s="10">
        <f t="shared" si="6"/>
        <v>430.5316795</v>
      </c>
      <c r="X129" s="11">
        <f t="shared" si="7"/>
        <v>0.02471984179</v>
      </c>
      <c r="Y129" s="7">
        <f t="shared" si="8"/>
        <v>0</v>
      </c>
      <c r="Z129" s="11">
        <f t="shared" si="9"/>
        <v>0.1721324984</v>
      </c>
      <c r="AA129" s="10">
        <f t="shared" si="10"/>
        <v>477.5273933</v>
      </c>
      <c r="AB129" s="10">
        <f t="shared" si="11"/>
        <v>703.5272311</v>
      </c>
      <c r="AC129" s="10">
        <f t="shared" si="12"/>
        <v>1490.194716</v>
      </c>
      <c r="AD129" s="10">
        <f t="shared" si="13"/>
        <v>1086.091913</v>
      </c>
    </row>
    <row r="130">
      <c r="A130" s="7" t="str">
        <f t="shared" si="1"/>
        <v>ESXTC0601A</v>
      </c>
      <c r="B130" s="2" t="s">
        <v>804</v>
      </c>
      <c r="C130" s="2" t="s">
        <v>3343</v>
      </c>
      <c r="D130" s="7" t="str">
        <f t="shared" si="2"/>
        <v>300x250 </v>
      </c>
      <c r="E130" s="2" t="s">
        <v>806</v>
      </c>
      <c r="F130" s="2" t="s">
        <v>66</v>
      </c>
      <c r="G130" s="8" t="s">
        <v>807</v>
      </c>
      <c r="H130" s="2" t="s">
        <v>30</v>
      </c>
      <c r="I130" s="2" t="s">
        <v>43</v>
      </c>
      <c r="J130" s="2">
        <v>11043.0</v>
      </c>
      <c r="K130" s="2">
        <v>125.0</v>
      </c>
      <c r="L130" s="2">
        <v>4547.0</v>
      </c>
      <c r="M130" s="2">
        <v>9666.0</v>
      </c>
      <c r="N130" s="2">
        <v>13.0</v>
      </c>
      <c r="O130" s="3">
        <v>1858.132171</v>
      </c>
      <c r="P130" s="7" t="str">
        <f>VLOOKUP(A130,'New Data'!A:E,2,FALSE)</f>
        <v>Male</v>
      </c>
      <c r="Q130" s="7">
        <f>VLOOKUP(A130,'New Data'!A:E,3,FALSE)</f>
        <v>22</v>
      </c>
      <c r="R130" s="7" t="str">
        <f>VLOOKUP(A130,'New Data'!A:E,4,FALSE)</f>
        <v>Minnesota</v>
      </c>
      <c r="S130" s="9">
        <f>VLOOKUP(A130,'New Data'!A:E,5,FALSE)</f>
        <v>45412</v>
      </c>
      <c r="T130" s="10">
        <f t="shared" si="3"/>
        <v>142.9332439</v>
      </c>
      <c r="U130" s="11">
        <f t="shared" si="4"/>
        <v>0.01131938785</v>
      </c>
      <c r="V130" s="12">
        <f t="shared" si="5"/>
        <v>14.86505737</v>
      </c>
      <c r="W130" s="10">
        <f t="shared" si="6"/>
        <v>168.2633497</v>
      </c>
      <c r="X130" s="11">
        <f t="shared" si="7"/>
        <v>0.1177216336</v>
      </c>
      <c r="Y130" s="7">
        <f t="shared" si="8"/>
        <v>0</v>
      </c>
      <c r="Z130" s="11">
        <f t="shared" si="9"/>
        <v>0.4117540523</v>
      </c>
      <c r="AA130" s="10">
        <f t="shared" si="10"/>
        <v>74.13136462</v>
      </c>
      <c r="AB130" s="10">
        <f t="shared" si="11"/>
        <v>166.17034</v>
      </c>
      <c r="AC130" s="10">
        <f t="shared" si="12"/>
        <v>150.9722766</v>
      </c>
      <c r="AD130" s="10">
        <f t="shared" si="13"/>
        <v>155.6039565</v>
      </c>
    </row>
    <row r="131">
      <c r="A131" s="7" t="str">
        <f t="shared" si="1"/>
        <v>ESXTC0601A</v>
      </c>
      <c r="B131" s="2" t="s">
        <v>1429</v>
      </c>
      <c r="C131" s="2" t="s">
        <v>3344</v>
      </c>
      <c r="D131" s="7" t="str">
        <f t="shared" si="2"/>
        <v>300x50 </v>
      </c>
      <c r="E131" s="2" t="s">
        <v>1431</v>
      </c>
      <c r="F131" s="2" t="s">
        <v>66</v>
      </c>
      <c r="G131" s="8" t="s">
        <v>1350</v>
      </c>
      <c r="H131" s="2" t="s">
        <v>48</v>
      </c>
      <c r="I131" s="2" t="s">
        <v>31</v>
      </c>
      <c r="J131" s="2">
        <v>100800.0</v>
      </c>
      <c r="K131" s="2">
        <v>185.0</v>
      </c>
      <c r="L131" s="2">
        <v>14473.0</v>
      </c>
      <c r="M131" s="2">
        <v>85424.0</v>
      </c>
      <c r="N131" s="2">
        <v>10.0</v>
      </c>
      <c r="O131" s="3">
        <v>7004.730483</v>
      </c>
      <c r="P131" s="7" t="str">
        <f>VLOOKUP(A131,'New Data'!A:E,2,FALSE)</f>
        <v>Male</v>
      </c>
      <c r="Q131" s="7">
        <f>VLOOKUP(A131,'New Data'!A:E,3,FALSE)</f>
        <v>22</v>
      </c>
      <c r="R131" s="7" t="str">
        <f>VLOOKUP(A131,'New Data'!A:E,4,FALSE)</f>
        <v>Minnesota</v>
      </c>
      <c r="S131" s="9">
        <f>VLOOKUP(A131,'New Data'!A:E,5,FALSE)</f>
        <v>45412</v>
      </c>
      <c r="T131" s="10">
        <f t="shared" si="3"/>
        <v>700.4730483</v>
      </c>
      <c r="U131" s="11">
        <f t="shared" si="4"/>
        <v>0.00183531746</v>
      </c>
      <c r="V131" s="12">
        <f t="shared" si="5"/>
        <v>37.86340802</v>
      </c>
      <c r="W131" s="10">
        <f t="shared" si="6"/>
        <v>69.49137384</v>
      </c>
      <c r="X131" s="11">
        <f t="shared" si="7"/>
        <v>0.009920634921</v>
      </c>
      <c r="Y131" s="7">
        <f t="shared" si="8"/>
        <v>0</v>
      </c>
      <c r="Z131" s="11">
        <f t="shared" si="9"/>
        <v>0.1435813492</v>
      </c>
      <c r="AA131" s="10">
        <f t="shared" si="10"/>
        <v>184.2836108</v>
      </c>
      <c r="AB131" s="10">
        <f t="shared" si="11"/>
        <v>203.2603903</v>
      </c>
      <c r="AC131" s="10">
        <f t="shared" si="12"/>
        <v>581.849395</v>
      </c>
      <c r="AD131" s="10">
        <f t="shared" si="13"/>
        <v>384.9831287</v>
      </c>
    </row>
    <row r="132">
      <c r="A132" s="7" t="str">
        <f t="shared" si="1"/>
        <v>ETYCF9135S</v>
      </c>
      <c r="B132" s="2" t="s">
        <v>1432</v>
      </c>
      <c r="C132" s="2" t="s">
        <v>3345</v>
      </c>
      <c r="D132" s="7" t="str">
        <f t="shared" si="2"/>
        <v>320x50 </v>
      </c>
      <c r="E132" s="2" t="s">
        <v>1434</v>
      </c>
      <c r="F132" s="2" t="s">
        <v>28</v>
      </c>
      <c r="G132" s="8" t="s">
        <v>1229</v>
      </c>
      <c r="H132" s="2" t="s">
        <v>89</v>
      </c>
      <c r="I132" s="2" t="s">
        <v>31</v>
      </c>
      <c r="J132" s="2">
        <v>115673.0</v>
      </c>
      <c r="K132" s="2">
        <v>410.0</v>
      </c>
      <c r="L132" s="2">
        <v>52475.0</v>
      </c>
      <c r="M132" s="2">
        <v>97166.0</v>
      </c>
      <c r="N132" s="2">
        <v>22.0</v>
      </c>
      <c r="O132" s="3">
        <v>5045.93793</v>
      </c>
      <c r="P132" s="7" t="str">
        <f>VLOOKUP(A132,'New Data'!A:E,2,FALSE)</f>
        <v>Male</v>
      </c>
      <c r="Q132" s="7">
        <f>VLOOKUP(A132,'New Data'!A:E,3,FALSE)</f>
        <v>37</v>
      </c>
      <c r="R132" s="7" t="str">
        <f>VLOOKUP(A132,'New Data'!A:E,4,FALSE)</f>
        <v>North Dakota</v>
      </c>
      <c r="S132" s="9">
        <f>VLOOKUP(A132,'New Data'!A:E,5,FALSE)</f>
        <v>45077</v>
      </c>
      <c r="T132" s="10">
        <f t="shared" si="3"/>
        <v>229.360815</v>
      </c>
      <c r="U132" s="11">
        <f t="shared" si="4"/>
        <v>0.00354447451</v>
      </c>
      <c r="V132" s="12">
        <f t="shared" si="5"/>
        <v>12.30716568</v>
      </c>
      <c r="W132" s="10">
        <f t="shared" si="6"/>
        <v>43.62243505</v>
      </c>
      <c r="X132" s="11">
        <f t="shared" si="7"/>
        <v>0.01901913152</v>
      </c>
      <c r="Y132" s="7">
        <f t="shared" si="8"/>
        <v>0</v>
      </c>
      <c r="Z132" s="11">
        <f t="shared" si="9"/>
        <v>0.453649512</v>
      </c>
      <c r="AA132" s="10">
        <f t="shared" si="10"/>
        <v>64.44238256</v>
      </c>
      <c r="AB132" s="10">
        <f t="shared" si="11"/>
        <v>83.23154418</v>
      </c>
      <c r="AC132" s="10">
        <f t="shared" si="12"/>
        <v>194.6745721</v>
      </c>
      <c r="AD132" s="10">
        <f t="shared" si="13"/>
        <v>136.4933973</v>
      </c>
    </row>
    <row r="133">
      <c r="A133" s="7" t="str">
        <f t="shared" si="1"/>
        <v>EUWTQ7057W</v>
      </c>
      <c r="B133" s="2" t="s">
        <v>1890</v>
      </c>
      <c r="C133" s="2" t="s">
        <v>3346</v>
      </c>
      <c r="D133" s="7" t="str">
        <f t="shared" si="2"/>
        <v>300x250 </v>
      </c>
      <c r="E133" s="2" t="s">
        <v>1892</v>
      </c>
      <c r="F133" s="2" t="s">
        <v>66</v>
      </c>
      <c r="G133" s="8" t="s">
        <v>29</v>
      </c>
      <c r="H133" s="2" t="s">
        <v>48</v>
      </c>
      <c r="I133" s="2" t="s">
        <v>31</v>
      </c>
      <c r="J133" s="2">
        <v>9210.0</v>
      </c>
      <c r="K133" s="2">
        <v>80.0</v>
      </c>
      <c r="L133" s="2">
        <v>3798.0</v>
      </c>
      <c r="M133" s="2">
        <v>8619.0</v>
      </c>
      <c r="N133" s="2">
        <v>2.0</v>
      </c>
      <c r="O133" s="3">
        <v>1536.629068</v>
      </c>
      <c r="P133" s="7" t="str">
        <f>VLOOKUP(A133,'New Data'!A:E,2,FALSE)</f>
        <v>Female</v>
      </c>
      <c r="Q133" s="7">
        <f>VLOOKUP(A133,'New Data'!A:E,3,FALSE)</f>
        <v>64</v>
      </c>
      <c r="R133" s="7" t="str">
        <f>VLOOKUP(A133,'New Data'!A:E,4,FALSE)</f>
        <v>Tennessee</v>
      </c>
      <c r="S133" s="9">
        <f>VLOOKUP(A133,'New Data'!A:E,5,FALSE)</f>
        <v>45543</v>
      </c>
      <c r="T133" s="10">
        <f t="shared" si="3"/>
        <v>768.314534</v>
      </c>
      <c r="U133" s="11">
        <f t="shared" si="4"/>
        <v>0.008686210641</v>
      </c>
      <c r="V133" s="12">
        <f t="shared" si="5"/>
        <v>19.20786335</v>
      </c>
      <c r="W133" s="10">
        <f t="shared" si="6"/>
        <v>166.843547</v>
      </c>
      <c r="X133" s="11">
        <f t="shared" si="7"/>
        <v>0.0217155266</v>
      </c>
      <c r="Y133" s="7">
        <f t="shared" si="8"/>
        <v>0</v>
      </c>
      <c r="Z133" s="11">
        <f t="shared" si="9"/>
        <v>0.4123778502</v>
      </c>
      <c r="AA133" s="10">
        <f t="shared" si="10"/>
        <v>202.3979069</v>
      </c>
      <c r="AB133" s="10">
        <f t="shared" si="11"/>
        <v>290.9793171</v>
      </c>
      <c r="AC133" s="10">
        <f t="shared" si="12"/>
        <v>651.8619093</v>
      </c>
      <c r="AD133" s="10">
        <f t="shared" si="13"/>
        <v>467.5833836</v>
      </c>
    </row>
    <row r="134">
      <c r="A134" s="7" t="str">
        <f t="shared" si="1"/>
        <v>EVNAW4640F</v>
      </c>
      <c r="B134" s="2" t="s">
        <v>647</v>
      </c>
      <c r="C134" s="2" t="s">
        <v>3347</v>
      </c>
      <c r="D134" s="7" t="str">
        <f t="shared" si="2"/>
        <v>300x250 </v>
      </c>
      <c r="E134" s="2" t="s">
        <v>649</v>
      </c>
      <c r="F134" s="2" t="s">
        <v>36</v>
      </c>
      <c r="G134" s="8" t="s">
        <v>181</v>
      </c>
      <c r="H134" s="2" t="s">
        <v>89</v>
      </c>
      <c r="I134" s="2" t="s">
        <v>31</v>
      </c>
      <c r="J134" s="2">
        <v>19464.0</v>
      </c>
      <c r="K134" s="2">
        <v>68.0</v>
      </c>
      <c r="L134" s="2">
        <v>11814.0</v>
      </c>
      <c r="M134" s="2">
        <v>17040.0</v>
      </c>
      <c r="N134" s="2">
        <v>9.0</v>
      </c>
      <c r="O134" s="3">
        <v>1540.46935</v>
      </c>
      <c r="P134" s="7" t="str">
        <f>VLOOKUP(A134,'New Data'!A:E,2,FALSE)</f>
        <v>Female</v>
      </c>
      <c r="Q134" s="7">
        <f>VLOOKUP(A134,'New Data'!A:E,3,FALSE)</f>
        <v>42</v>
      </c>
      <c r="R134" s="7" t="str">
        <f>VLOOKUP(A134,'New Data'!A:E,4,FALSE)</f>
        <v>South Dakota</v>
      </c>
      <c r="S134" s="9">
        <f>VLOOKUP(A134,'New Data'!A:E,5,FALSE)</f>
        <v>45188</v>
      </c>
      <c r="T134" s="10">
        <f t="shared" si="3"/>
        <v>171.1632611</v>
      </c>
      <c r="U134" s="11">
        <f t="shared" si="4"/>
        <v>0.003493629264</v>
      </c>
      <c r="V134" s="12">
        <f t="shared" si="5"/>
        <v>22.65396103</v>
      </c>
      <c r="W134" s="10">
        <f t="shared" si="6"/>
        <v>79.1445412</v>
      </c>
      <c r="X134" s="11">
        <f t="shared" si="7"/>
        <v>0.04623921085</v>
      </c>
      <c r="Y134" s="7">
        <f t="shared" si="8"/>
        <v>0</v>
      </c>
      <c r="Z134" s="11">
        <f t="shared" si="9"/>
        <v>0.6069667078</v>
      </c>
      <c r="AA134" s="10">
        <f t="shared" si="10"/>
        <v>68.18472929</v>
      </c>
      <c r="AB134" s="10">
        <f t="shared" si="11"/>
        <v>102.0790774</v>
      </c>
      <c r="AC134" s="10">
        <f t="shared" si="12"/>
        <v>157.2903093</v>
      </c>
      <c r="AD134" s="10">
        <f t="shared" si="13"/>
        <v>125.155648</v>
      </c>
    </row>
    <row r="135">
      <c r="A135" s="7" t="str">
        <f t="shared" si="1"/>
        <v>EWNTA2102E</v>
      </c>
      <c r="B135" s="2" t="s">
        <v>252</v>
      </c>
      <c r="C135" s="2" t="s">
        <v>3348</v>
      </c>
      <c r="D135" s="7" t="str">
        <f t="shared" si="2"/>
        <v>300x250 </v>
      </c>
      <c r="E135" s="2" t="s">
        <v>254</v>
      </c>
      <c r="F135" s="2" t="s">
        <v>28</v>
      </c>
      <c r="G135" s="8" t="s">
        <v>255</v>
      </c>
      <c r="H135" s="2" t="s">
        <v>212</v>
      </c>
      <c r="I135" s="2" t="s">
        <v>53</v>
      </c>
      <c r="J135" s="2">
        <v>16325.0</v>
      </c>
      <c r="K135" s="2">
        <v>78.0</v>
      </c>
      <c r="L135" s="2">
        <v>9558.0</v>
      </c>
      <c r="M135" s="2">
        <v>15426.0</v>
      </c>
      <c r="N135" s="2">
        <v>21.0</v>
      </c>
      <c r="O135" s="3">
        <v>1814.098581</v>
      </c>
      <c r="P135" s="7" t="str">
        <f>VLOOKUP(A135,'New Data'!A:E,2,FALSE)</f>
        <v>Female</v>
      </c>
      <c r="Q135" s="7">
        <f>VLOOKUP(A135,'New Data'!A:E,3,FALSE)</f>
        <v>27</v>
      </c>
      <c r="R135" s="7" t="str">
        <f>VLOOKUP(A135,'New Data'!A:E,4,FALSE)</f>
        <v>Indiana</v>
      </c>
      <c r="S135" s="9">
        <f>VLOOKUP(A135,'New Data'!A:E,5,FALSE)</f>
        <v>44945</v>
      </c>
      <c r="T135" s="10">
        <f t="shared" si="3"/>
        <v>86.38564671</v>
      </c>
      <c r="U135" s="11">
        <f t="shared" si="4"/>
        <v>0.004777947933</v>
      </c>
      <c r="V135" s="12">
        <f t="shared" si="5"/>
        <v>23.25767412</v>
      </c>
      <c r="W135" s="10">
        <f t="shared" si="6"/>
        <v>111.123956</v>
      </c>
      <c r="X135" s="11">
        <f t="shared" si="7"/>
        <v>0.1286370597</v>
      </c>
      <c r="Y135" s="7">
        <f t="shared" si="8"/>
        <v>0</v>
      </c>
      <c r="Z135" s="11">
        <f t="shared" si="9"/>
        <v>0.585482389</v>
      </c>
      <c r="AA135" s="10">
        <f t="shared" si="10"/>
        <v>58.10805983</v>
      </c>
      <c r="AB135" s="10">
        <f t="shared" si="11"/>
        <v>110.8278289</v>
      </c>
      <c r="AC135" s="10">
        <f t="shared" si="12"/>
        <v>95.98484339</v>
      </c>
      <c r="AD135" s="10">
        <f t="shared" si="13"/>
        <v>98.75719031</v>
      </c>
    </row>
    <row r="136">
      <c r="A136" s="7" t="str">
        <f t="shared" si="1"/>
        <v>EWNTA2102E</v>
      </c>
      <c r="B136" s="2" t="s">
        <v>431</v>
      </c>
      <c r="C136" s="2" t="s">
        <v>3349</v>
      </c>
      <c r="D136" s="7" t="str">
        <f t="shared" si="2"/>
        <v>300x50 </v>
      </c>
      <c r="E136" s="2" t="s">
        <v>433</v>
      </c>
      <c r="F136" s="2" t="s">
        <v>66</v>
      </c>
      <c r="G136" s="8" t="s">
        <v>330</v>
      </c>
      <c r="H136" s="2" t="s">
        <v>30</v>
      </c>
      <c r="I136" s="2" t="s">
        <v>31</v>
      </c>
      <c r="J136" s="2">
        <v>14137.0</v>
      </c>
      <c r="K136" s="2">
        <v>44.0</v>
      </c>
      <c r="L136" s="2">
        <v>9300.0</v>
      </c>
      <c r="M136" s="2">
        <v>13110.0</v>
      </c>
      <c r="N136" s="2">
        <v>8.0</v>
      </c>
      <c r="O136" s="3">
        <v>6345.460338</v>
      </c>
      <c r="P136" s="7" t="str">
        <f>VLOOKUP(A136,'New Data'!A:E,2,FALSE)</f>
        <v>Female</v>
      </c>
      <c r="Q136" s="7">
        <f>VLOOKUP(A136,'New Data'!A:E,3,FALSE)</f>
        <v>27</v>
      </c>
      <c r="R136" s="7" t="str">
        <f>VLOOKUP(A136,'New Data'!A:E,4,FALSE)</f>
        <v>Indiana</v>
      </c>
      <c r="S136" s="9">
        <f>VLOOKUP(A136,'New Data'!A:E,5,FALSE)</f>
        <v>44945</v>
      </c>
      <c r="T136" s="10">
        <f t="shared" si="3"/>
        <v>793.1825423</v>
      </c>
      <c r="U136" s="11">
        <f t="shared" si="4"/>
        <v>0.003112400085</v>
      </c>
      <c r="V136" s="12">
        <f t="shared" si="5"/>
        <v>144.2150077</v>
      </c>
      <c r="W136" s="10">
        <f t="shared" si="6"/>
        <v>448.8548022</v>
      </c>
      <c r="X136" s="11">
        <f t="shared" si="7"/>
        <v>0.05658909245</v>
      </c>
      <c r="Y136" s="7">
        <f t="shared" si="8"/>
        <v>0</v>
      </c>
      <c r="Z136" s="11">
        <f t="shared" si="9"/>
        <v>0.6578481998</v>
      </c>
      <c r="AA136" s="10">
        <f t="shared" si="10"/>
        <v>363.779475</v>
      </c>
      <c r="AB136" s="10">
        <f t="shared" si="11"/>
        <v>546.5633517</v>
      </c>
      <c r="AC136" s="10">
        <f t="shared" si="12"/>
        <v>753.1599958</v>
      </c>
      <c r="AD136" s="10">
        <f t="shared" si="13"/>
        <v>621.0202284</v>
      </c>
    </row>
    <row r="137">
      <c r="A137" s="7" t="str">
        <f t="shared" si="1"/>
        <v>EXWIY3624H</v>
      </c>
      <c r="B137" s="2" t="s">
        <v>49</v>
      </c>
      <c r="C137" s="2" t="s">
        <v>3350</v>
      </c>
      <c r="D137" s="7" t="str">
        <f t="shared" si="2"/>
        <v>300x250 </v>
      </c>
      <c r="E137" s="2" t="s">
        <v>51</v>
      </c>
      <c r="F137" s="2" t="s">
        <v>36</v>
      </c>
      <c r="G137" s="8" t="s">
        <v>52</v>
      </c>
      <c r="H137" s="2" t="s">
        <v>48</v>
      </c>
      <c r="I137" s="2" t="s">
        <v>53</v>
      </c>
      <c r="J137" s="2">
        <v>24464.0</v>
      </c>
      <c r="K137" s="2">
        <v>0.0</v>
      </c>
      <c r="L137" s="2">
        <v>3275.0</v>
      </c>
      <c r="M137" s="2">
        <v>21993.0</v>
      </c>
      <c r="N137" s="2">
        <v>6.0</v>
      </c>
      <c r="O137" s="3">
        <v>2959.114973</v>
      </c>
      <c r="P137" s="7" t="str">
        <f>VLOOKUP(A137,'New Data'!A:E,2,FALSE)</f>
        <v>Female</v>
      </c>
      <c r="Q137" s="7">
        <f>VLOOKUP(A137,'New Data'!A:E,3,FALSE)</f>
        <v>43</v>
      </c>
      <c r="R137" s="7" t="str">
        <f>VLOOKUP(A137,'New Data'!A:E,4,FALSE)</f>
        <v>Missouri</v>
      </c>
      <c r="S137" s="9">
        <f>VLOOKUP(A137,'New Data'!A:E,5,FALSE)</f>
        <v>45472</v>
      </c>
      <c r="T137" s="10">
        <f t="shared" si="3"/>
        <v>493.1858288</v>
      </c>
      <c r="U137" s="11">
        <f t="shared" si="4"/>
        <v>0</v>
      </c>
      <c r="V137" s="12">
        <f t="shared" si="5"/>
        <v>0</v>
      </c>
      <c r="W137" s="10">
        <f t="shared" si="6"/>
        <v>120.9579371</v>
      </c>
      <c r="X137" s="11">
        <f t="shared" si="7"/>
        <v>0.02452583388</v>
      </c>
      <c r="Y137" s="7">
        <f t="shared" si="8"/>
        <v>1</v>
      </c>
      <c r="Z137" s="11">
        <f t="shared" si="9"/>
        <v>0.1338701766</v>
      </c>
      <c r="AA137" s="10">
        <f t="shared" si="10"/>
        <v>122.8287532</v>
      </c>
      <c r="AB137" s="10">
        <f t="shared" si="11"/>
        <v>195.4035154</v>
      </c>
      <c r="AC137" s="10">
        <f t="shared" si="12"/>
        <v>418.7402505</v>
      </c>
      <c r="AD137" s="10">
        <f t="shared" si="13"/>
        <v>307.071883</v>
      </c>
    </row>
    <row r="138">
      <c r="A138" s="7" t="str">
        <f t="shared" si="1"/>
        <v>EZLPP1861T</v>
      </c>
      <c r="B138" s="2" t="s">
        <v>542</v>
      </c>
      <c r="C138" s="2" t="s">
        <v>3351</v>
      </c>
      <c r="D138" s="7" t="str">
        <f t="shared" si="2"/>
        <v>300x250 </v>
      </c>
      <c r="E138" s="2" t="s">
        <v>544</v>
      </c>
      <c r="F138" s="2" t="s">
        <v>66</v>
      </c>
      <c r="G138" s="8" t="s">
        <v>151</v>
      </c>
      <c r="H138" s="2" t="s">
        <v>48</v>
      </c>
      <c r="I138" s="2" t="s">
        <v>31</v>
      </c>
      <c r="J138" s="2">
        <v>7229.0</v>
      </c>
      <c r="K138" s="2">
        <v>20.0</v>
      </c>
      <c r="L138" s="2">
        <v>5668.0</v>
      </c>
      <c r="M138" s="2">
        <v>6760.0</v>
      </c>
      <c r="N138" s="2">
        <v>3.0</v>
      </c>
      <c r="O138" s="3">
        <v>6812.588702</v>
      </c>
      <c r="P138" s="7" t="str">
        <f>VLOOKUP(A138,'New Data'!A:E,2,FALSE)</f>
        <v>Female</v>
      </c>
      <c r="Q138" s="7">
        <f>VLOOKUP(A138,'New Data'!A:E,3,FALSE)</f>
        <v>38</v>
      </c>
      <c r="R138" s="7" t="str">
        <f>VLOOKUP(A138,'New Data'!A:E,4,FALSE)</f>
        <v>Colorado</v>
      </c>
      <c r="S138" s="9">
        <f>VLOOKUP(A138,'New Data'!A:E,5,FALSE)</f>
        <v>45489</v>
      </c>
      <c r="T138" s="10">
        <f t="shared" si="3"/>
        <v>2270.862901</v>
      </c>
      <c r="U138" s="11">
        <f t="shared" si="4"/>
        <v>0.002766634389</v>
      </c>
      <c r="V138" s="12">
        <f t="shared" si="5"/>
        <v>340.6294351</v>
      </c>
      <c r="W138" s="10">
        <f t="shared" si="6"/>
        <v>942.3971091</v>
      </c>
      <c r="X138" s="11">
        <f t="shared" si="7"/>
        <v>0.04149951584</v>
      </c>
      <c r="Y138" s="7">
        <f t="shared" si="8"/>
        <v>0</v>
      </c>
      <c r="Z138" s="11">
        <f t="shared" si="9"/>
        <v>0.7840641859</v>
      </c>
      <c r="AA138" s="10">
        <f t="shared" si="10"/>
        <v>915.15555</v>
      </c>
      <c r="AB138" s="10">
        <f t="shared" si="11"/>
        <v>1276.216154</v>
      </c>
      <c r="AC138" s="10">
        <f t="shared" si="12"/>
        <v>2073.295629</v>
      </c>
      <c r="AD138" s="10">
        <f t="shared" si="13"/>
        <v>1606.631388</v>
      </c>
    </row>
    <row r="139">
      <c r="A139" s="7" t="str">
        <f t="shared" si="1"/>
        <v>EZLPP1861T</v>
      </c>
      <c r="B139" s="2" t="s">
        <v>1406</v>
      </c>
      <c r="C139" s="2" t="s">
        <v>3352</v>
      </c>
      <c r="D139" s="7" t="str">
        <f t="shared" si="2"/>
        <v>320x50 </v>
      </c>
      <c r="E139" s="2" t="s">
        <v>233</v>
      </c>
      <c r="F139" s="2" t="s">
        <v>36</v>
      </c>
      <c r="G139" s="8" t="s">
        <v>29</v>
      </c>
      <c r="H139" s="2" t="s">
        <v>48</v>
      </c>
      <c r="I139" s="2" t="s">
        <v>31</v>
      </c>
      <c r="J139" s="2">
        <v>37269.0</v>
      </c>
      <c r="K139" s="2">
        <v>106.0</v>
      </c>
      <c r="L139" s="2">
        <v>11667.0</v>
      </c>
      <c r="M139" s="2">
        <v>33260.0</v>
      </c>
      <c r="N139" s="2">
        <v>6.0</v>
      </c>
      <c r="O139" s="3">
        <v>1453.075462</v>
      </c>
      <c r="P139" s="7" t="str">
        <f>VLOOKUP(A139,'New Data'!A:E,2,FALSE)</f>
        <v>Female</v>
      </c>
      <c r="Q139" s="7">
        <f>VLOOKUP(A139,'New Data'!A:E,3,FALSE)</f>
        <v>38</v>
      </c>
      <c r="R139" s="7" t="str">
        <f>VLOOKUP(A139,'New Data'!A:E,4,FALSE)</f>
        <v>Colorado</v>
      </c>
      <c r="S139" s="9">
        <f>VLOOKUP(A139,'New Data'!A:E,5,FALSE)</f>
        <v>45489</v>
      </c>
      <c r="T139" s="10">
        <f t="shared" si="3"/>
        <v>242.1792437</v>
      </c>
      <c r="U139" s="11">
        <f t="shared" si="4"/>
        <v>0.002844186858</v>
      </c>
      <c r="V139" s="12">
        <f t="shared" si="5"/>
        <v>13.70825908</v>
      </c>
      <c r="W139" s="10">
        <f t="shared" si="6"/>
        <v>38.9888503</v>
      </c>
      <c r="X139" s="11">
        <f t="shared" si="7"/>
        <v>0.01609917089</v>
      </c>
      <c r="Y139" s="7">
        <f t="shared" si="8"/>
        <v>0</v>
      </c>
      <c r="Z139" s="11">
        <f t="shared" si="9"/>
        <v>0.313048378</v>
      </c>
      <c r="AA139" s="10">
        <f t="shared" si="10"/>
        <v>67.20022605</v>
      </c>
      <c r="AB139" s="10">
        <f t="shared" si="11"/>
        <v>82.36858079</v>
      </c>
      <c r="AC139" s="10">
        <f t="shared" si="12"/>
        <v>204.2828168</v>
      </c>
      <c r="AD139" s="10">
        <f t="shared" si="13"/>
        <v>140.5854691</v>
      </c>
    </row>
    <row r="140">
      <c r="A140" s="7" t="str">
        <f t="shared" si="1"/>
        <v>EZLPP1861T</v>
      </c>
      <c r="B140" s="2" t="s">
        <v>2093</v>
      </c>
      <c r="C140" s="2" t="s">
        <v>2094</v>
      </c>
      <c r="D140" s="7" t="str">
        <f t="shared" si="2"/>
        <v>320x50 </v>
      </c>
      <c r="E140" s="2" t="s">
        <v>233</v>
      </c>
      <c r="F140" s="2" t="s">
        <v>66</v>
      </c>
      <c r="G140" s="8" t="s">
        <v>387</v>
      </c>
      <c r="H140" s="2" t="s">
        <v>30</v>
      </c>
      <c r="I140" s="2" t="s">
        <v>31</v>
      </c>
      <c r="J140" s="2">
        <v>1515751.0</v>
      </c>
      <c r="K140" s="2">
        <v>3874.0</v>
      </c>
      <c r="L140" s="2">
        <v>1151776.0</v>
      </c>
      <c r="M140" s="2">
        <v>1396230.0</v>
      </c>
      <c r="N140" s="2">
        <v>49.0</v>
      </c>
      <c r="O140" s="3">
        <v>7850.644244</v>
      </c>
      <c r="P140" s="7" t="str">
        <f>VLOOKUP(A140,'New Data'!A:E,2,FALSE)</f>
        <v>Female</v>
      </c>
      <c r="Q140" s="7">
        <f>VLOOKUP(A140,'New Data'!A:E,3,FALSE)</f>
        <v>38</v>
      </c>
      <c r="R140" s="7" t="str">
        <f>VLOOKUP(A140,'New Data'!A:E,4,FALSE)</f>
        <v>Colorado</v>
      </c>
      <c r="S140" s="9">
        <f>VLOOKUP(A140,'New Data'!A:E,5,FALSE)</f>
        <v>45489</v>
      </c>
      <c r="T140" s="10">
        <f t="shared" si="3"/>
        <v>160.2172295</v>
      </c>
      <c r="U140" s="11">
        <f t="shared" si="4"/>
        <v>0.002555828761</v>
      </c>
      <c r="V140" s="12">
        <f t="shared" si="5"/>
        <v>2.026495675</v>
      </c>
      <c r="W140" s="10">
        <f t="shared" si="6"/>
        <v>5.179375929</v>
      </c>
      <c r="X140" s="11">
        <f t="shared" si="7"/>
        <v>0.003232720942</v>
      </c>
      <c r="Y140" s="7">
        <f t="shared" si="8"/>
        <v>0</v>
      </c>
      <c r="Z140" s="11">
        <f t="shared" si="9"/>
        <v>0.7598715092</v>
      </c>
      <c r="AA140" s="10">
        <f t="shared" si="10"/>
        <v>34.70051762</v>
      </c>
      <c r="AB140" s="10">
        <f t="shared" si="11"/>
        <v>36.59224577</v>
      </c>
      <c r="AC140" s="10">
        <f t="shared" si="12"/>
        <v>129.6149579</v>
      </c>
      <c r="AD140" s="10">
        <f t="shared" si="13"/>
        <v>82.69958061</v>
      </c>
    </row>
    <row r="141">
      <c r="A141" s="7" t="str">
        <f t="shared" si="1"/>
        <v>EZLPP1861T</v>
      </c>
      <c r="B141" s="2" t="s">
        <v>2067</v>
      </c>
      <c r="C141" s="2" t="s">
        <v>3353</v>
      </c>
      <c r="D141" s="7" t="str">
        <f t="shared" si="2"/>
        <v>320x50 </v>
      </c>
      <c r="E141" s="2" t="s">
        <v>233</v>
      </c>
      <c r="F141" s="2" t="s">
        <v>66</v>
      </c>
      <c r="G141" s="8" t="s">
        <v>689</v>
      </c>
      <c r="H141" s="2" t="s">
        <v>30</v>
      </c>
      <c r="I141" s="2" t="s">
        <v>31</v>
      </c>
      <c r="J141" s="2">
        <v>55274.0</v>
      </c>
      <c r="K141" s="2">
        <v>219.0</v>
      </c>
      <c r="L141" s="2">
        <v>47583.0</v>
      </c>
      <c r="M141" s="2">
        <v>51275.0</v>
      </c>
      <c r="N141" s="2">
        <v>3.0</v>
      </c>
      <c r="O141" s="3">
        <v>1532.757905</v>
      </c>
      <c r="P141" s="7" t="str">
        <f>VLOOKUP(A141,'New Data'!A:E,2,FALSE)</f>
        <v>Female</v>
      </c>
      <c r="Q141" s="7">
        <f>VLOOKUP(A141,'New Data'!A:E,3,FALSE)</f>
        <v>38</v>
      </c>
      <c r="R141" s="7" t="str">
        <f>VLOOKUP(A141,'New Data'!A:E,4,FALSE)</f>
        <v>Colorado</v>
      </c>
      <c r="S141" s="9">
        <f>VLOOKUP(A141,'New Data'!A:E,5,FALSE)</f>
        <v>45489</v>
      </c>
      <c r="T141" s="10">
        <f t="shared" si="3"/>
        <v>510.9193017</v>
      </c>
      <c r="U141" s="11">
        <f t="shared" si="4"/>
        <v>0.003962079821</v>
      </c>
      <c r="V141" s="12">
        <f t="shared" si="5"/>
        <v>6.998894543</v>
      </c>
      <c r="W141" s="10">
        <f t="shared" si="6"/>
        <v>27.73017884</v>
      </c>
      <c r="X141" s="11">
        <f t="shared" si="7"/>
        <v>0.005427506603</v>
      </c>
      <c r="Y141" s="7">
        <f t="shared" si="8"/>
        <v>0</v>
      </c>
      <c r="Z141" s="11">
        <f t="shared" si="9"/>
        <v>0.8608568224</v>
      </c>
      <c r="AA141" s="10">
        <f t="shared" si="10"/>
        <v>113.3290117</v>
      </c>
      <c r="AB141" s="10">
        <f t="shared" si="11"/>
        <v>125.7677823</v>
      </c>
      <c r="AC141" s="10">
        <f t="shared" si="12"/>
        <v>415.681256</v>
      </c>
      <c r="AD141" s="10">
        <f t="shared" si="13"/>
        <v>269.3267213</v>
      </c>
    </row>
    <row r="142">
      <c r="A142" s="7" t="str">
        <f t="shared" si="1"/>
        <v>EZLPP1861T</v>
      </c>
      <c r="B142" s="2" t="s">
        <v>231</v>
      </c>
      <c r="C142" s="2" t="s">
        <v>3354</v>
      </c>
      <c r="D142" s="7" t="str">
        <f t="shared" si="2"/>
        <v>320x50 </v>
      </c>
      <c r="E142" s="2" t="s">
        <v>233</v>
      </c>
      <c r="F142" s="2" t="s">
        <v>36</v>
      </c>
      <c r="G142" s="8" t="s">
        <v>151</v>
      </c>
      <c r="H142" s="2" t="s">
        <v>234</v>
      </c>
      <c r="I142" s="2" t="s">
        <v>31</v>
      </c>
      <c r="J142" s="2">
        <v>134847.0</v>
      </c>
      <c r="K142" s="2">
        <v>450.0</v>
      </c>
      <c r="L142" s="2">
        <v>104268.0</v>
      </c>
      <c r="M142" s="2">
        <v>128470.0</v>
      </c>
      <c r="N142" s="2">
        <v>125.0</v>
      </c>
      <c r="O142" s="3">
        <v>6040.595578</v>
      </c>
      <c r="P142" s="7" t="str">
        <f>VLOOKUP(A142,'New Data'!A:E,2,FALSE)</f>
        <v>Female</v>
      </c>
      <c r="Q142" s="7">
        <f>VLOOKUP(A142,'New Data'!A:E,3,FALSE)</f>
        <v>38</v>
      </c>
      <c r="R142" s="7" t="str">
        <f>VLOOKUP(A142,'New Data'!A:E,4,FALSE)</f>
        <v>Colorado</v>
      </c>
      <c r="S142" s="9">
        <f>VLOOKUP(A142,'New Data'!A:E,5,FALSE)</f>
        <v>45489</v>
      </c>
      <c r="T142" s="10">
        <f t="shared" si="3"/>
        <v>48.32476462</v>
      </c>
      <c r="U142" s="11">
        <f t="shared" si="4"/>
        <v>0.003337115397</v>
      </c>
      <c r="V142" s="12">
        <f t="shared" si="5"/>
        <v>13.42354573</v>
      </c>
      <c r="W142" s="10">
        <f t="shared" si="6"/>
        <v>44.79592114</v>
      </c>
      <c r="X142" s="11">
        <f t="shared" si="7"/>
        <v>0.09269764993</v>
      </c>
      <c r="Y142" s="7">
        <f t="shared" si="8"/>
        <v>0</v>
      </c>
      <c r="Z142" s="11">
        <f t="shared" si="9"/>
        <v>0.773231885</v>
      </c>
      <c r="AA142" s="10">
        <f t="shared" si="10"/>
        <v>29.36297374</v>
      </c>
      <c r="AB142" s="10">
        <f t="shared" si="11"/>
        <v>48.18639898</v>
      </c>
      <c r="AC142" s="10">
        <f t="shared" si="12"/>
        <v>50.30370507</v>
      </c>
      <c r="AD142" s="10">
        <f t="shared" si="13"/>
        <v>46.56201144</v>
      </c>
    </row>
    <row r="143">
      <c r="A143" s="7" t="str">
        <f t="shared" si="1"/>
        <v>EZURE6857K</v>
      </c>
      <c r="B143" s="2" t="s">
        <v>1153</v>
      </c>
      <c r="C143" s="2" t="s">
        <v>3355</v>
      </c>
      <c r="D143" s="7" t="str">
        <f t="shared" si="2"/>
        <v>300x250 </v>
      </c>
      <c r="E143" s="2" t="s">
        <v>1155</v>
      </c>
      <c r="F143" s="2" t="s">
        <v>36</v>
      </c>
      <c r="G143" s="8" t="s">
        <v>219</v>
      </c>
      <c r="H143" s="2" t="s">
        <v>234</v>
      </c>
      <c r="I143" s="2" t="s">
        <v>31</v>
      </c>
      <c r="J143" s="2">
        <v>11296.0</v>
      </c>
      <c r="K143" s="2">
        <v>54.0</v>
      </c>
      <c r="L143" s="2">
        <v>6822.0</v>
      </c>
      <c r="M143" s="2">
        <v>9274.0</v>
      </c>
      <c r="N143" s="2">
        <v>4.0</v>
      </c>
      <c r="O143" s="3">
        <v>1682.338499</v>
      </c>
      <c r="P143" s="7" t="str">
        <f>VLOOKUP(A143,'New Data'!A:E,2,FALSE)</f>
        <v>Female</v>
      </c>
      <c r="Q143" s="7">
        <f>VLOOKUP(A143,'New Data'!A:E,3,FALSE)</f>
        <v>38</v>
      </c>
      <c r="R143" s="7" t="str">
        <f>VLOOKUP(A143,'New Data'!A:E,4,FALSE)</f>
        <v>Pennsylvania</v>
      </c>
      <c r="S143" s="9">
        <f>VLOOKUP(A143,'New Data'!A:E,5,FALSE)</f>
        <v>44972</v>
      </c>
      <c r="T143" s="10">
        <f t="shared" si="3"/>
        <v>420.5846248</v>
      </c>
      <c r="U143" s="11">
        <f t="shared" si="4"/>
        <v>0.004780453258</v>
      </c>
      <c r="V143" s="12">
        <f t="shared" si="5"/>
        <v>31.15441665</v>
      </c>
      <c r="W143" s="10">
        <f t="shared" si="6"/>
        <v>148.9322326</v>
      </c>
      <c r="X143" s="11">
        <f t="shared" si="7"/>
        <v>0.03541076487</v>
      </c>
      <c r="Y143" s="7">
        <f t="shared" si="8"/>
        <v>0</v>
      </c>
      <c r="Z143" s="11">
        <f t="shared" si="9"/>
        <v>0.6039305949</v>
      </c>
      <c r="AA143" s="10">
        <f t="shared" si="10"/>
        <v>138.8269048</v>
      </c>
      <c r="AB143" s="10">
        <f t="shared" si="11"/>
        <v>209.4935943</v>
      </c>
      <c r="AC143" s="10">
        <f t="shared" si="12"/>
        <v>372.4850296</v>
      </c>
      <c r="AD143" s="10">
        <f t="shared" si="13"/>
        <v>284.7608189</v>
      </c>
    </row>
    <row r="144">
      <c r="A144" s="7" t="str">
        <f t="shared" si="1"/>
        <v>FAMYP0995M</v>
      </c>
      <c r="B144" s="2" t="s">
        <v>1435</v>
      </c>
      <c r="C144" s="2" t="s">
        <v>3356</v>
      </c>
      <c r="D144" s="7" t="str">
        <f t="shared" si="2"/>
        <v>320x50 </v>
      </c>
      <c r="E144" s="2" t="s">
        <v>1437</v>
      </c>
      <c r="F144" s="2" t="s">
        <v>41</v>
      </c>
      <c r="G144" s="8" t="s">
        <v>1438</v>
      </c>
      <c r="H144" s="2" t="s">
        <v>234</v>
      </c>
      <c r="I144" s="2" t="s">
        <v>31</v>
      </c>
      <c r="J144" s="2">
        <v>16288.0</v>
      </c>
      <c r="K144" s="2">
        <v>56.0</v>
      </c>
      <c r="L144" s="2">
        <v>5304.0</v>
      </c>
      <c r="M144" s="2">
        <v>10731.0</v>
      </c>
      <c r="N144" s="2">
        <v>3.0</v>
      </c>
      <c r="O144" s="3">
        <v>2030.142709</v>
      </c>
      <c r="P144" s="7" t="str">
        <f>VLOOKUP(A144,'New Data'!A:E,2,FALSE)</f>
        <v>Male</v>
      </c>
      <c r="Q144" s="7">
        <f>VLOOKUP(A144,'New Data'!A:E,3,FALSE)</f>
        <v>42</v>
      </c>
      <c r="R144" s="7" t="str">
        <f>VLOOKUP(A144,'New Data'!A:E,4,FALSE)</f>
        <v>New Jersey</v>
      </c>
      <c r="S144" s="9">
        <f>VLOOKUP(A144,'New Data'!A:E,5,FALSE)</f>
        <v>45418</v>
      </c>
      <c r="T144" s="10">
        <f t="shared" si="3"/>
        <v>676.7142363</v>
      </c>
      <c r="U144" s="11">
        <f t="shared" si="4"/>
        <v>0.003438113949</v>
      </c>
      <c r="V144" s="12">
        <f t="shared" si="5"/>
        <v>36.25254838</v>
      </c>
      <c r="W144" s="10">
        <f t="shared" si="6"/>
        <v>124.6403923</v>
      </c>
      <c r="X144" s="11">
        <f t="shared" si="7"/>
        <v>0.01841846758</v>
      </c>
      <c r="Y144" s="7">
        <f t="shared" si="8"/>
        <v>0</v>
      </c>
      <c r="Z144" s="11">
        <f t="shared" si="9"/>
        <v>0.3256385069</v>
      </c>
      <c r="AA144" s="10">
        <f t="shared" si="10"/>
        <v>189.2729644</v>
      </c>
      <c r="AB144" s="10">
        <f t="shared" si="11"/>
        <v>242.3056707</v>
      </c>
      <c r="AC144" s="10">
        <f t="shared" si="12"/>
        <v>573.5499772</v>
      </c>
      <c r="AD144" s="10">
        <f t="shared" si="13"/>
        <v>400.6790333</v>
      </c>
    </row>
    <row r="145">
      <c r="A145" s="7" t="str">
        <f t="shared" si="1"/>
        <v>FBZDK4515D</v>
      </c>
      <c r="B145" s="2" t="s">
        <v>492</v>
      </c>
      <c r="C145" s="2" t="s">
        <v>3357</v>
      </c>
      <c r="D145" s="7" t="str">
        <f t="shared" si="2"/>
        <v>300x50 </v>
      </c>
      <c r="E145" s="2" t="s">
        <v>494</v>
      </c>
      <c r="F145" s="2" t="s">
        <v>28</v>
      </c>
      <c r="G145" s="8" t="s">
        <v>279</v>
      </c>
      <c r="H145" s="2" t="s">
        <v>495</v>
      </c>
      <c r="I145" s="2" t="s">
        <v>31</v>
      </c>
      <c r="J145" s="2">
        <v>12459.0</v>
      </c>
      <c r="K145" s="2">
        <v>84.0</v>
      </c>
      <c r="L145" s="2">
        <v>7290.0</v>
      </c>
      <c r="M145" s="2">
        <v>11731.0</v>
      </c>
      <c r="N145" s="2">
        <v>14.0</v>
      </c>
      <c r="O145" s="3">
        <v>1593.010399</v>
      </c>
      <c r="P145" s="7" t="str">
        <f>VLOOKUP(A145,'New Data'!A:E,2,FALSE)</f>
        <v>Female</v>
      </c>
      <c r="Q145" s="7">
        <f>VLOOKUP(A145,'New Data'!A:E,3,FALSE)</f>
        <v>61</v>
      </c>
      <c r="R145" s="7" t="str">
        <f>VLOOKUP(A145,'New Data'!A:E,4,FALSE)</f>
        <v>Vermont</v>
      </c>
      <c r="S145" s="9">
        <f>VLOOKUP(A145,'New Data'!A:E,5,FALSE)</f>
        <v>45431</v>
      </c>
      <c r="T145" s="10">
        <f t="shared" si="3"/>
        <v>113.7864571</v>
      </c>
      <c r="U145" s="11">
        <f t="shared" si="4"/>
        <v>0.006742114134</v>
      </c>
      <c r="V145" s="12">
        <f t="shared" si="5"/>
        <v>18.96440951</v>
      </c>
      <c r="W145" s="10">
        <f t="shared" si="6"/>
        <v>127.8602134</v>
      </c>
      <c r="X145" s="11">
        <f t="shared" si="7"/>
        <v>0.1123685689</v>
      </c>
      <c r="Y145" s="7">
        <f t="shared" si="8"/>
        <v>0</v>
      </c>
      <c r="Z145" s="11">
        <f t="shared" si="9"/>
        <v>0.5851191909</v>
      </c>
      <c r="AA145" s="10">
        <f t="shared" si="10"/>
        <v>63.50086171</v>
      </c>
      <c r="AB145" s="10">
        <f t="shared" si="11"/>
        <v>128.8383441</v>
      </c>
      <c r="AC145" s="10">
        <f t="shared" si="12"/>
        <v>120.3940902</v>
      </c>
      <c r="AD145" s="10">
        <f t="shared" si="13"/>
        <v>120.8267063</v>
      </c>
    </row>
    <row r="146">
      <c r="A146" s="7" t="str">
        <f t="shared" si="1"/>
        <v>FBZDK4515D</v>
      </c>
      <c r="B146" s="2" t="s">
        <v>696</v>
      </c>
      <c r="C146" s="2" t="s">
        <v>3358</v>
      </c>
      <c r="D146" s="7" t="str">
        <f t="shared" si="2"/>
        <v>320x50 </v>
      </c>
      <c r="E146" s="2" t="s">
        <v>698</v>
      </c>
      <c r="F146" s="2" t="s">
        <v>36</v>
      </c>
      <c r="G146" s="8" t="s">
        <v>699</v>
      </c>
      <c r="H146" s="2" t="s">
        <v>30</v>
      </c>
      <c r="I146" s="2" t="s">
        <v>31</v>
      </c>
      <c r="J146" s="2">
        <v>14011.0</v>
      </c>
      <c r="K146" s="2">
        <v>40.0</v>
      </c>
      <c r="L146" s="2">
        <v>5060.0</v>
      </c>
      <c r="M146" s="2">
        <v>12459.0</v>
      </c>
      <c r="N146" s="2">
        <v>5.0</v>
      </c>
      <c r="O146" s="3">
        <v>5632.087973</v>
      </c>
      <c r="P146" s="7" t="str">
        <f>VLOOKUP(A146,'New Data'!A:E,2,FALSE)</f>
        <v>Female</v>
      </c>
      <c r="Q146" s="7">
        <f>VLOOKUP(A146,'New Data'!A:E,3,FALSE)</f>
        <v>61</v>
      </c>
      <c r="R146" s="7" t="str">
        <f>VLOOKUP(A146,'New Data'!A:E,4,FALSE)</f>
        <v>Vermont</v>
      </c>
      <c r="S146" s="9">
        <f>VLOOKUP(A146,'New Data'!A:E,5,FALSE)</f>
        <v>45431</v>
      </c>
      <c r="T146" s="10">
        <f t="shared" si="3"/>
        <v>1126.417595</v>
      </c>
      <c r="U146" s="11">
        <f t="shared" si="4"/>
        <v>0.002854899722</v>
      </c>
      <c r="V146" s="12">
        <f t="shared" si="5"/>
        <v>140.8021993</v>
      </c>
      <c r="W146" s="10">
        <f t="shared" si="6"/>
        <v>401.9761597</v>
      </c>
      <c r="X146" s="11">
        <f t="shared" si="7"/>
        <v>0.03568624652</v>
      </c>
      <c r="Y146" s="7">
        <f t="shared" si="8"/>
        <v>0</v>
      </c>
      <c r="Z146" s="11">
        <f t="shared" si="9"/>
        <v>0.3611448148</v>
      </c>
      <c r="AA146" s="10">
        <f t="shared" si="10"/>
        <v>418.3205103</v>
      </c>
      <c r="AB146" s="10">
        <f t="shared" si="11"/>
        <v>575.0248865</v>
      </c>
      <c r="AC146" s="10">
        <f t="shared" si="12"/>
        <v>1009.689747</v>
      </c>
      <c r="AD146" s="10">
        <f t="shared" si="13"/>
        <v>764.1983046</v>
      </c>
    </row>
    <row r="147">
      <c r="A147" s="7" t="str">
        <f t="shared" si="1"/>
        <v>FBZDK4515D</v>
      </c>
      <c r="B147" s="2" t="s">
        <v>2271</v>
      </c>
      <c r="C147" s="2" t="s">
        <v>3359</v>
      </c>
      <c r="D147" s="7" t="str">
        <f t="shared" si="2"/>
        <v>300x250 </v>
      </c>
      <c r="E147" s="2" t="s">
        <v>702</v>
      </c>
      <c r="F147" s="2" t="s">
        <v>41</v>
      </c>
      <c r="G147" s="8" t="s">
        <v>387</v>
      </c>
      <c r="H147" s="2" t="s">
        <v>30</v>
      </c>
      <c r="I147" s="2" t="s">
        <v>31</v>
      </c>
      <c r="J147" s="2">
        <v>554980.0</v>
      </c>
      <c r="K147" s="2">
        <v>1542.0</v>
      </c>
      <c r="L147" s="2">
        <v>323498.0</v>
      </c>
      <c r="M147" s="2">
        <v>467646.0</v>
      </c>
      <c r="N147" s="2">
        <v>8.0</v>
      </c>
      <c r="O147" s="3">
        <v>1600.769588</v>
      </c>
      <c r="P147" s="7" t="str">
        <f>VLOOKUP(A147,'New Data'!A:E,2,FALSE)</f>
        <v>Female</v>
      </c>
      <c r="Q147" s="7">
        <f>VLOOKUP(A147,'New Data'!A:E,3,FALSE)</f>
        <v>61</v>
      </c>
      <c r="R147" s="7" t="str">
        <f>VLOOKUP(A147,'New Data'!A:E,4,FALSE)</f>
        <v>Vermont</v>
      </c>
      <c r="S147" s="9">
        <f>VLOOKUP(A147,'New Data'!A:E,5,FALSE)</f>
        <v>45431</v>
      </c>
      <c r="T147" s="10">
        <f t="shared" si="3"/>
        <v>200.0961985</v>
      </c>
      <c r="U147" s="11">
        <f t="shared" si="4"/>
        <v>0.002778478504</v>
      </c>
      <c r="V147" s="12">
        <f t="shared" si="5"/>
        <v>1.038112573</v>
      </c>
      <c r="W147" s="10">
        <f t="shared" si="6"/>
        <v>2.884373469</v>
      </c>
      <c r="X147" s="11">
        <f t="shared" si="7"/>
        <v>0.001441493387</v>
      </c>
      <c r="Y147" s="7">
        <f t="shared" si="8"/>
        <v>0</v>
      </c>
      <c r="Z147" s="11">
        <f t="shared" si="9"/>
        <v>0.5829002847</v>
      </c>
      <c r="AA147" s="10">
        <f t="shared" si="10"/>
        <v>41.42660445</v>
      </c>
      <c r="AB147" s="10">
        <f t="shared" si="11"/>
        <v>42.53436099</v>
      </c>
      <c r="AC147" s="10">
        <f t="shared" si="12"/>
        <v>160.861456</v>
      </c>
      <c r="AD147" s="10">
        <f t="shared" si="13"/>
        <v>101.4916752</v>
      </c>
    </row>
    <row r="148">
      <c r="A148" s="7" t="str">
        <f t="shared" si="1"/>
        <v>FBZDK4515D</v>
      </c>
      <c r="B148" s="2" t="s">
        <v>700</v>
      </c>
      <c r="C148" s="2" t="s">
        <v>3360</v>
      </c>
      <c r="D148" s="7" t="str">
        <f t="shared" si="2"/>
        <v>300x250 </v>
      </c>
      <c r="E148" s="2" t="s">
        <v>702</v>
      </c>
      <c r="F148" s="2" t="s">
        <v>66</v>
      </c>
      <c r="G148" s="8" t="s">
        <v>548</v>
      </c>
      <c r="H148" s="2" t="s">
        <v>89</v>
      </c>
      <c r="I148" s="2" t="s">
        <v>31</v>
      </c>
      <c r="J148" s="2">
        <v>8273.0</v>
      </c>
      <c r="K148" s="2">
        <v>24.0</v>
      </c>
      <c r="L148" s="2">
        <v>1929.0</v>
      </c>
      <c r="M148" s="2">
        <v>7441.0</v>
      </c>
      <c r="N148" s="2">
        <v>3.0</v>
      </c>
      <c r="O148" s="3">
        <v>4689.521024</v>
      </c>
      <c r="P148" s="7" t="str">
        <f>VLOOKUP(A148,'New Data'!A:E,2,FALSE)</f>
        <v>Female</v>
      </c>
      <c r="Q148" s="7">
        <f>VLOOKUP(A148,'New Data'!A:E,3,FALSE)</f>
        <v>61</v>
      </c>
      <c r="R148" s="7" t="str">
        <f>VLOOKUP(A148,'New Data'!A:E,4,FALSE)</f>
        <v>Vermont</v>
      </c>
      <c r="S148" s="9">
        <f>VLOOKUP(A148,'New Data'!A:E,5,FALSE)</f>
        <v>45431</v>
      </c>
      <c r="T148" s="10">
        <f t="shared" si="3"/>
        <v>1563.173675</v>
      </c>
      <c r="U148" s="11">
        <f t="shared" si="4"/>
        <v>0.002901003264</v>
      </c>
      <c r="V148" s="12">
        <f t="shared" si="5"/>
        <v>195.3967093</v>
      </c>
      <c r="W148" s="10">
        <f t="shared" si="6"/>
        <v>566.8464915</v>
      </c>
      <c r="X148" s="11">
        <f t="shared" si="7"/>
        <v>0.0362625408</v>
      </c>
      <c r="Y148" s="7">
        <f t="shared" si="8"/>
        <v>0</v>
      </c>
      <c r="Z148" s="11">
        <f t="shared" si="9"/>
        <v>0.2331681373</v>
      </c>
      <c r="AA148" s="10">
        <f t="shared" si="10"/>
        <v>582.3214007</v>
      </c>
      <c r="AB148" s="10">
        <f t="shared" si="11"/>
        <v>805.19127</v>
      </c>
      <c r="AC148" s="10">
        <f t="shared" si="12"/>
        <v>1402.98758</v>
      </c>
      <c r="AD148" s="10">
        <f t="shared" si="13"/>
        <v>1065.011534</v>
      </c>
    </row>
    <row r="149">
      <c r="A149" s="7" t="str">
        <f t="shared" si="1"/>
        <v>FEICG0482L</v>
      </c>
      <c r="B149" s="2" t="s">
        <v>994</v>
      </c>
      <c r="C149" s="2" t="s">
        <v>3361</v>
      </c>
      <c r="D149" s="7" t="str">
        <f t="shared" si="2"/>
        <v>300x250 </v>
      </c>
      <c r="E149" s="2" t="s">
        <v>996</v>
      </c>
      <c r="F149" s="2" t="s">
        <v>36</v>
      </c>
      <c r="G149" s="8" t="s">
        <v>151</v>
      </c>
      <c r="H149" s="2" t="s">
        <v>30</v>
      </c>
      <c r="I149" s="2" t="s">
        <v>53</v>
      </c>
      <c r="J149" s="2">
        <v>48211.0</v>
      </c>
      <c r="K149" s="2">
        <v>160.0</v>
      </c>
      <c r="L149" s="2">
        <v>30157.0</v>
      </c>
      <c r="M149" s="2">
        <v>43810.0</v>
      </c>
      <c r="N149" s="2">
        <v>14.0</v>
      </c>
      <c r="O149" s="3">
        <v>6708.463351</v>
      </c>
      <c r="P149" s="7" t="str">
        <f>VLOOKUP(A149,'New Data'!A:E,2,FALSE)</f>
        <v>Male</v>
      </c>
      <c r="Q149" s="7">
        <f>VLOOKUP(A149,'New Data'!A:E,3,FALSE)</f>
        <v>41</v>
      </c>
      <c r="R149" s="7" t="str">
        <f>VLOOKUP(A149,'New Data'!A:E,4,FALSE)</f>
        <v>Missouri</v>
      </c>
      <c r="S149" s="9">
        <f>VLOOKUP(A149,'New Data'!A:E,5,FALSE)</f>
        <v>45385</v>
      </c>
      <c r="T149" s="10">
        <f t="shared" si="3"/>
        <v>479.1759536</v>
      </c>
      <c r="U149" s="11">
        <f t="shared" si="4"/>
        <v>0.003318744685</v>
      </c>
      <c r="V149" s="12">
        <f t="shared" si="5"/>
        <v>41.92789594</v>
      </c>
      <c r="W149" s="10">
        <f t="shared" si="6"/>
        <v>139.1479818</v>
      </c>
      <c r="X149" s="11">
        <f t="shared" si="7"/>
        <v>0.02903901599</v>
      </c>
      <c r="Y149" s="7">
        <f t="shared" si="8"/>
        <v>0</v>
      </c>
      <c r="Z149" s="11">
        <f t="shared" si="9"/>
        <v>0.6255211466</v>
      </c>
      <c r="AA149" s="10">
        <f t="shared" si="10"/>
        <v>157.2071038</v>
      </c>
      <c r="AB149" s="10">
        <f t="shared" si="11"/>
        <v>215.5391554</v>
      </c>
      <c r="AC149" s="10">
        <f t="shared" si="12"/>
        <v>419.5559385</v>
      </c>
      <c r="AD149" s="10">
        <f t="shared" si="13"/>
        <v>309.1636271</v>
      </c>
    </row>
    <row r="150">
      <c r="A150" s="7" t="str">
        <f t="shared" si="1"/>
        <v>FEICG0482L</v>
      </c>
      <c r="B150" s="2" t="s">
        <v>599</v>
      </c>
      <c r="C150" s="2" t="s">
        <v>3362</v>
      </c>
      <c r="D150" s="7" t="str">
        <f t="shared" si="2"/>
        <v>320x50 </v>
      </c>
      <c r="E150" s="2" t="s">
        <v>575</v>
      </c>
      <c r="F150" s="2" t="s">
        <v>36</v>
      </c>
      <c r="G150" s="8" t="s">
        <v>29</v>
      </c>
      <c r="H150" s="2" t="s">
        <v>30</v>
      </c>
      <c r="I150" s="2" t="s">
        <v>31</v>
      </c>
      <c r="J150" s="2">
        <v>221720.0</v>
      </c>
      <c r="K150" s="2">
        <v>499.0</v>
      </c>
      <c r="L150" s="2">
        <v>35178.0</v>
      </c>
      <c r="M150" s="2">
        <v>196583.0</v>
      </c>
      <c r="N150" s="2">
        <v>69.0</v>
      </c>
      <c r="O150" s="3">
        <v>7890.221963</v>
      </c>
      <c r="P150" s="7" t="str">
        <f>VLOOKUP(A150,'New Data'!A:E,2,FALSE)</f>
        <v>Male</v>
      </c>
      <c r="Q150" s="7">
        <f>VLOOKUP(A150,'New Data'!A:E,3,FALSE)</f>
        <v>41</v>
      </c>
      <c r="R150" s="7" t="str">
        <f>VLOOKUP(A150,'New Data'!A:E,4,FALSE)</f>
        <v>Missouri</v>
      </c>
      <c r="S150" s="9">
        <f>VLOOKUP(A150,'New Data'!A:E,5,FALSE)</f>
        <v>45385</v>
      </c>
      <c r="T150" s="10">
        <f t="shared" si="3"/>
        <v>114.3510429</v>
      </c>
      <c r="U150" s="11">
        <f t="shared" si="4"/>
        <v>0.002250586325</v>
      </c>
      <c r="V150" s="12">
        <f t="shared" si="5"/>
        <v>15.81206806</v>
      </c>
      <c r="W150" s="10">
        <f t="shared" si="6"/>
        <v>35.58642415</v>
      </c>
      <c r="X150" s="11">
        <f t="shared" si="7"/>
        <v>0.03112033195</v>
      </c>
      <c r="Y150" s="7">
        <f t="shared" si="8"/>
        <v>0</v>
      </c>
      <c r="Z150" s="11">
        <f t="shared" si="9"/>
        <v>0.1586595706</v>
      </c>
      <c r="AA150" s="10">
        <f t="shared" si="10"/>
        <v>42.63714787</v>
      </c>
      <c r="AB150" s="10">
        <f t="shared" si="11"/>
        <v>54.50176152</v>
      </c>
      <c r="AC150" s="10">
        <f t="shared" si="12"/>
        <v>101.7605328</v>
      </c>
      <c r="AD150" s="10">
        <f t="shared" si="13"/>
        <v>74.96985884</v>
      </c>
    </row>
    <row r="151">
      <c r="A151" s="7" t="str">
        <f t="shared" si="1"/>
        <v>FEICG0482L</v>
      </c>
      <c r="B151" s="2" t="s">
        <v>1453</v>
      </c>
      <c r="C151" s="2" t="s">
        <v>3363</v>
      </c>
      <c r="D151" s="7" t="str">
        <f t="shared" si="2"/>
        <v>300x250 </v>
      </c>
      <c r="E151" s="2" t="s">
        <v>996</v>
      </c>
      <c r="F151" s="2" t="s">
        <v>28</v>
      </c>
      <c r="G151" s="8" t="s">
        <v>1455</v>
      </c>
      <c r="H151" s="2" t="s">
        <v>71</v>
      </c>
      <c r="I151" s="2" t="s">
        <v>31</v>
      </c>
      <c r="J151" s="2">
        <v>13823.0</v>
      </c>
      <c r="K151" s="2">
        <v>58.0</v>
      </c>
      <c r="L151" s="2">
        <v>10671.0</v>
      </c>
      <c r="M151" s="2">
        <v>12937.0</v>
      </c>
      <c r="N151" s="2">
        <v>3.0</v>
      </c>
      <c r="O151" s="3">
        <v>1574.709734</v>
      </c>
      <c r="P151" s="7" t="str">
        <f>VLOOKUP(A151,'New Data'!A:E,2,FALSE)</f>
        <v>Male</v>
      </c>
      <c r="Q151" s="7">
        <f>VLOOKUP(A151,'New Data'!A:E,3,FALSE)</f>
        <v>41</v>
      </c>
      <c r="R151" s="7" t="str">
        <f>VLOOKUP(A151,'New Data'!A:E,4,FALSE)</f>
        <v>Missouri</v>
      </c>
      <c r="S151" s="9">
        <f>VLOOKUP(A151,'New Data'!A:E,5,FALSE)</f>
        <v>45385</v>
      </c>
      <c r="T151" s="10">
        <f t="shared" si="3"/>
        <v>524.9032447</v>
      </c>
      <c r="U151" s="11">
        <f t="shared" si="4"/>
        <v>0.004195905375</v>
      </c>
      <c r="V151" s="12">
        <f t="shared" si="5"/>
        <v>27.15016783</v>
      </c>
      <c r="W151" s="10">
        <f t="shared" si="6"/>
        <v>113.9195351</v>
      </c>
      <c r="X151" s="11">
        <f t="shared" si="7"/>
        <v>0.02170295884</v>
      </c>
      <c r="Y151" s="7">
        <f t="shared" si="8"/>
        <v>0</v>
      </c>
      <c r="Z151" s="11">
        <f t="shared" si="9"/>
        <v>0.7719742458</v>
      </c>
      <c r="AA151" s="10">
        <f t="shared" si="10"/>
        <v>149.4846902</v>
      </c>
      <c r="AB151" s="10">
        <f t="shared" si="11"/>
        <v>201.5463106</v>
      </c>
      <c r="AC151" s="10">
        <f t="shared" si="12"/>
        <v>448.1365363</v>
      </c>
      <c r="AD151" s="10">
        <f t="shared" si="13"/>
        <v>319.4134878</v>
      </c>
    </row>
    <row r="152">
      <c r="A152" s="7" t="str">
        <f t="shared" si="1"/>
        <v>FEICG0482L</v>
      </c>
      <c r="B152" s="2" t="s">
        <v>2317</v>
      </c>
      <c r="C152" s="2" t="s">
        <v>3364</v>
      </c>
      <c r="D152" s="7" t="str">
        <f t="shared" si="2"/>
        <v>300x250 </v>
      </c>
      <c r="E152" s="2" t="s">
        <v>996</v>
      </c>
      <c r="F152" s="2" t="s">
        <v>28</v>
      </c>
      <c r="G152" s="8" t="s">
        <v>404</v>
      </c>
      <c r="H152" s="2" t="s">
        <v>30</v>
      </c>
      <c r="I152" s="2" t="s">
        <v>31</v>
      </c>
      <c r="J152" s="2">
        <v>186404.0</v>
      </c>
      <c r="K152" s="2">
        <v>940.0</v>
      </c>
      <c r="L152" s="2">
        <v>30885.0</v>
      </c>
      <c r="M152" s="2">
        <v>151358.0</v>
      </c>
      <c r="N152" s="2">
        <v>3.0</v>
      </c>
      <c r="O152" s="3">
        <v>4702.027505</v>
      </c>
      <c r="P152" s="7" t="str">
        <f>VLOOKUP(A152,'New Data'!A:E,2,FALSE)</f>
        <v>Male</v>
      </c>
      <c r="Q152" s="7">
        <f>VLOOKUP(A152,'New Data'!A:E,3,FALSE)</f>
        <v>41</v>
      </c>
      <c r="R152" s="7" t="str">
        <f>VLOOKUP(A152,'New Data'!A:E,4,FALSE)</f>
        <v>Missouri</v>
      </c>
      <c r="S152" s="9">
        <f>VLOOKUP(A152,'New Data'!A:E,5,FALSE)</f>
        <v>45385</v>
      </c>
      <c r="T152" s="10">
        <f t="shared" si="3"/>
        <v>1567.342502</v>
      </c>
      <c r="U152" s="11">
        <f t="shared" si="4"/>
        <v>0.00504281024</v>
      </c>
      <c r="V152" s="12">
        <f t="shared" si="5"/>
        <v>5.00215692</v>
      </c>
      <c r="W152" s="10">
        <f t="shared" si="6"/>
        <v>25.22492814</v>
      </c>
      <c r="X152" s="11">
        <f t="shared" si="7"/>
        <v>0.001609407523</v>
      </c>
      <c r="Y152" s="7">
        <f t="shared" si="8"/>
        <v>0</v>
      </c>
      <c r="Z152" s="11">
        <f t="shared" si="9"/>
        <v>0.1656885045</v>
      </c>
      <c r="AA152" s="10">
        <f t="shared" si="10"/>
        <v>322.5152115</v>
      </c>
      <c r="AB152" s="10">
        <f t="shared" si="11"/>
        <v>334.6488742</v>
      </c>
      <c r="AC152" s="10">
        <f t="shared" si="12"/>
        <v>1259.919418</v>
      </c>
      <c r="AD152" s="10">
        <f t="shared" si="13"/>
        <v>796.2862363</v>
      </c>
    </row>
    <row r="153">
      <c r="A153" s="7" t="str">
        <f t="shared" si="1"/>
        <v>FEICG0482L</v>
      </c>
      <c r="B153" s="2" t="s">
        <v>573</v>
      </c>
      <c r="C153" s="2" t="s">
        <v>3365</v>
      </c>
      <c r="D153" s="7" t="str">
        <f t="shared" si="2"/>
        <v>320x50 </v>
      </c>
      <c r="E153" s="2" t="s">
        <v>575</v>
      </c>
      <c r="F153" s="2" t="s">
        <v>36</v>
      </c>
      <c r="G153" s="8" t="s">
        <v>441</v>
      </c>
      <c r="H153" s="2" t="s">
        <v>71</v>
      </c>
      <c r="I153" s="2" t="s">
        <v>31</v>
      </c>
      <c r="J153" s="2">
        <v>26304.0</v>
      </c>
      <c r="K153" s="2">
        <v>75.0</v>
      </c>
      <c r="L153" s="2">
        <v>12354.0</v>
      </c>
      <c r="M153" s="2">
        <v>17500.0</v>
      </c>
      <c r="N153" s="2">
        <v>11.0</v>
      </c>
      <c r="O153" s="3">
        <v>4727.813916</v>
      </c>
      <c r="P153" s="7" t="str">
        <f>VLOOKUP(A153,'New Data'!A:E,2,FALSE)</f>
        <v>Male</v>
      </c>
      <c r="Q153" s="7">
        <f>VLOOKUP(A153,'New Data'!A:E,3,FALSE)</f>
        <v>41</v>
      </c>
      <c r="R153" s="7" t="str">
        <f>VLOOKUP(A153,'New Data'!A:E,4,FALSE)</f>
        <v>Missouri</v>
      </c>
      <c r="S153" s="9">
        <f>VLOOKUP(A153,'New Data'!A:E,5,FALSE)</f>
        <v>45385</v>
      </c>
      <c r="T153" s="10">
        <f t="shared" si="3"/>
        <v>429.8012651</v>
      </c>
      <c r="U153" s="11">
        <f t="shared" si="4"/>
        <v>0.002851277372</v>
      </c>
      <c r="V153" s="12">
        <f t="shared" si="5"/>
        <v>63.03751888</v>
      </c>
      <c r="W153" s="10">
        <f t="shared" si="6"/>
        <v>179.7374512</v>
      </c>
      <c r="X153" s="11">
        <f t="shared" si="7"/>
        <v>0.04181873479</v>
      </c>
      <c r="Y153" s="7">
        <f t="shared" si="8"/>
        <v>0</v>
      </c>
      <c r="Z153" s="11">
        <f t="shared" si="9"/>
        <v>0.4696624088</v>
      </c>
      <c r="AA153" s="10">
        <f t="shared" si="10"/>
        <v>172.3377584</v>
      </c>
      <c r="AB153" s="10">
        <f t="shared" si="11"/>
        <v>242.3577177</v>
      </c>
      <c r="AC153" s="10">
        <f t="shared" si="12"/>
        <v>392.3960061</v>
      </c>
      <c r="AD153" s="10">
        <f t="shared" si="13"/>
        <v>304.7707838</v>
      </c>
    </row>
    <row r="154">
      <c r="A154" s="7" t="str">
        <f t="shared" si="1"/>
        <v>FGJQD8833Y</v>
      </c>
      <c r="B154" s="2" t="s">
        <v>935</v>
      </c>
      <c r="C154" s="2" t="s">
        <v>3366</v>
      </c>
      <c r="D154" s="7" t="str">
        <f t="shared" si="2"/>
        <v>300x50 </v>
      </c>
      <c r="E154" s="2" t="s">
        <v>937</v>
      </c>
      <c r="F154" s="2" t="s">
        <v>28</v>
      </c>
      <c r="G154" s="8" t="s">
        <v>371</v>
      </c>
      <c r="H154" s="2" t="s">
        <v>30</v>
      </c>
      <c r="I154" s="2" t="s">
        <v>31</v>
      </c>
      <c r="J154" s="2">
        <v>53561.0</v>
      </c>
      <c r="K154" s="2">
        <v>147.0</v>
      </c>
      <c r="L154" s="2">
        <v>37063.0</v>
      </c>
      <c r="M154" s="2">
        <v>51480.0</v>
      </c>
      <c r="N154" s="2">
        <v>14.0</v>
      </c>
      <c r="O154" s="3">
        <v>2039.35506</v>
      </c>
      <c r="P154" s="7" t="str">
        <f>VLOOKUP(A154,'New Data'!A:E,2,FALSE)</f>
        <v>Male</v>
      </c>
      <c r="Q154" s="7">
        <f>VLOOKUP(A154,'New Data'!A:E,3,FALSE)</f>
        <v>22</v>
      </c>
      <c r="R154" s="7" t="str">
        <f>VLOOKUP(A154,'New Data'!A:E,4,FALSE)</f>
        <v>Colorado</v>
      </c>
      <c r="S154" s="9">
        <f>VLOOKUP(A154,'New Data'!A:E,5,FALSE)</f>
        <v>45493</v>
      </c>
      <c r="T154" s="10">
        <f t="shared" si="3"/>
        <v>145.6682186</v>
      </c>
      <c r="U154" s="11">
        <f t="shared" si="4"/>
        <v>0.002744534269</v>
      </c>
      <c r="V154" s="12">
        <f t="shared" si="5"/>
        <v>13.87316367</v>
      </c>
      <c r="W154" s="10">
        <f t="shared" si="6"/>
        <v>38.07537313</v>
      </c>
      <c r="X154" s="11">
        <f t="shared" si="7"/>
        <v>0.02613842161</v>
      </c>
      <c r="Y154" s="7">
        <f t="shared" si="8"/>
        <v>0</v>
      </c>
      <c r="Z154" s="11">
        <f t="shared" si="9"/>
        <v>0.6919773716</v>
      </c>
      <c r="AA154" s="10">
        <f t="shared" si="10"/>
        <v>47.84724928</v>
      </c>
      <c r="AB154" s="10">
        <f t="shared" si="11"/>
        <v>62.36857495</v>
      </c>
      <c r="AC154" s="10">
        <f t="shared" si="12"/>
        <v>126.9242822</v>
      </c>
      <c r="AD154" s="10">
        <f t="shared" si="13"/>
        <v>91.87316812</v>
      </c>
    </row>
    <row r="155">
      <c r="A155" s="7" t="str">
        <f t="shared" si="1"/>
        <v>FGJQD8833Y</v>
      </c>
      <c r="B155" s="2" t="s">
        <v>1666</v>
      </c>
      <c r="C155" s="2" t="s">
        <v>3367</v>
      </c>
      <c r="D155" s="7" t="str">
        <f t="shared" si="2"/>
        <v>300x250 </v>
      </c>
      <c r="E155" s="2" t="s">
        <v>1210</v>
      </c>
      <c r="F155" s="2" t="s">
        <v>41</v>
      </c>
      <c r="G155" s="8" t="s">
        <v>143</v>
      </c>
      <c r="H155" s="2" t="s">
        <v>48</v>
      </c>
      <c r="I155" s="2" t="s">
        <v>31</v>
      </c>
      <c r="J155" s="2">
        <v>20278.0</v>
      </c>
      <c r="K155" s="2">
        <v>74.0</v>
      </c>
      <c r="L155" s="2">
        <v>14227.0</v>
      </c>
      <c r="M155" s="2">
        <v>19480.0</v>
      </c>
      <c r="N155" s="2">
        <v>3.0</v>
      </c>
      <c r="O155" s="3">
        <v>2921.110207</v>
      </c>
      <c r="P155" s="7" t="str">
        <f>VLOOKUP(A155,'New Data'!A:E,2,FALSE)</f>
        <v>Male</v>
      </c>
      <c r="Q155" s="7">
        <f>VLOOKUP(A155,'New Data'!A:E,3,FALSE)</f>
        <v>22</v>
      </c>
      <c r="R155" s="7" t="str">
        <f>VLOOKUP(A155,'New Data'!A:E,4,FALSE)</f>
        <v>Colorado</v>
      </c>
      <c r="S155" s="9">
        <f>VLOOKUP(A155,'New Data'!A:E,5,FALSE)</f>
        <v>45493</v>
      </c>
      <c r="T155" s="10">
        <f t="shared" si="3"/>
        <v>973.7034023</v>
      </c>
      <c r="U155" s="11">
        <f t="shared" si="4"/>
        <v>0.003649275076</v>
      </c>
      <c r="V155" s="12">
        <f t="shared" si="5"/>
        <v>39.47446226</v>
      </c>
      <c r="W155" s="10">
        <f t="shared" si="6"/>
        <v>144.0531713</v>
      </c>
      <c r="X155" s="11">
        <f t="shared" si="7"/>
        <v>0.01479435842</v>
      </c>
      <c r="Y155" s="7">
        <f t="shared" si="8"/>
        <v>0</v>
      </c>
      <c r="Z155" s="11">
        <f t="shared" si="9"/>
        <v>0.7015977907</v>
      </c>
      <c r="AA155" s="10">
        <f t="shared" si="10"/>
        <v>255.1308845</v>
      </c>
      <c r="AB155" s="10">
        <f t="shared" si="11"/>
        <v>317.8781099</v>
      </c>
      <c r="AC155" s="10">
        <f t="shared" si="12"/>
        <v>815.6682486</v>
      </c>
      <c r="AD155" s="10">
        <f t="shared" si="13"/>
        <v>558.8801114</v>
      </c>
    </row>
    <row r="156">
      <c r="A156" s="7" t="str">
        <f t="shared" si="1"/>
        <v>FGJQD8833Y</v>
      </c>
      <c r="B156" s="2" t="s">
        <v>1208</v>
      </c>
      <c r="C156" s="2" t="s">
        <v>1209</v>
      </c>
      <c r="D156" s="7" t="str">
        <f t="shared" si="2"/>
        <v>300x250 </v>
      </c>
      <c r="E156" s="2" t="s">
        <v>1210</v>
      </c>
      <c r="F156" s="2" t="s">
        <v>28</v>
      </c>
      <c r="G156" s="8" t="s">
        <v>181</v>
      </c>
      <c r="H156" s="2" t="s">
        <v>30</v>
      </c>
      <c r="I156" s="2" t="s">
        <v>31</v>
      </c>
      <c r="J156" s="2">
        <v>14730.0</v>
      </c>
      <c r="K156" s="2">
        <v>86.0</v>
      </c>
      <c r="L156" s="2">
        <v>6410.0</v>
      </c>
      <c r="M156" s="2">
        <v>10860.0</v>
      </c>
      <c r="N156" s="2">
        <v>6.0</v>
      </c>
      <c r="O156" s="3">
        <v>5287.567528</v>
      </c>
      <c r="P156" s="7" t="str">
        <f>VLOOKUP(A156,'New Data'!A:E,2,FALSE)</f>
        <v>Male</v>
      </c>
      <c r="Q156" s="7">
        <f>VLOOKUP(A156,'New Data'!A:E,3,FALSE)</f>
        <v>22</v>
      </c>
      <c r="R156" s="7" t="str">
        <f>VLOOKUP(A156,'New Data'!A:E,4,FALSE)</f>
        <v>Colorado</v>
      </c>
      <c r="S156" s="9">
        <f>VLOOKUP(A156,'New Data'!A:E,5,FALSE)</f>
        <v>45493</v>
      </c>
      <c r="T156" s="10">
        <f t="shared" si="3"/>
        <v>881.2612547</v>
      </c>
      <c r="U156" s="11">
        <f t="shared" si="4"/>
        <v>0.005838424983</v>
      </c>
      <c r="V156" s="12">
        <f t="shared" si="5"/>
        <v>61.48334335</v>
      </c>
      <c r="W156" s="10">
        <f t="shared" si="6"/>
        <v>358.9658878</v>
      </c>
      <c r="X156" s="11">
        <f t="shared" si="7"/>
        <v>0.04073319756</v>
      </c>
      <c r="Y156" s="7">
        <f t="shared" si="8"/>
        <v>0</v>
      </c>
      <c r="Z156" s="11">
        <f t="shared" si="9"/>
        <v>0.4351663272</v>
      </c>
      <c r="AA156" s="10">
        <f t="shared" si="10"/>
        <v>297.2321032</v>
      </c>
      <c r="AB156" s="10">
        <f t="shared" si="11"/>
        <v>475.7216299</v>
      </c>
      <c r="AC156" s="10">
        <f t="shared" si="12"/>
        <v>789.09885</v>
      </c>
      <c r="AD156" s="10">
        <f t="shared" si="13"/>
        <v>620.1164905</v>
      </c>
    </row>
    <row r="157">
      <c r="A157" s="7" t="str">
        <f t="shared" si="1"/>
        <v>FGJQD8833Y</v>
      </c>
      <c r="B157" s="2" t="s">
        <v>2111</v>
      </c>
      <c r="C157" s="2" t="s">
        <v>3368</v>
      </c>
      <c r="D157" s="7" t="str">
        <f t="shared" si="2"/>
        <v>300x250 </v>
      </c>
      <c r="E157" s="2" t="s">
        <v>1210</v>
      </c>
      <c r="F157" s="2" t="s">
        <v>66</v>
      </c>
      <c r="G157" s="8" t="s">
        <v>2113</v>
      </c>
      <c r="H157" s="2" t="s">
        <v>62</v>
      </c>
      <c r="I157" s="2" t="s">
        <v>53</v>
      </c>
      <c r="J157" s="2">
        <v>70506.0</v>
      </c>
      <c r="K157" s="2">
        <v>270.0</v>
      </c>
      <c r="L157" s="2">
        <v>26779.0</v>
      </c>
      <c r="M157" s="2">
        <v>48902.0</v>
      </c>
      <c r="N157" s="2">
        <v>3.0</v>
      </c>
      <c r="O157" s="3">
        <v>1912.966882</v>
      </c>
      <c r="P157" s="7" t="str">
        <f>VLOOKUP(A157,'New Data'!A:E,2,FALSE)</f>
        <v>Male</v>
      </c>
      <c r="Q157" s="7">
        <f>VLOOKUP(A157,'New Data'!A:E,3,FALSE)</f>
        <v>22</v>
      </c>
      <c r="R157" s="7" t="str">
        <f>VLOOKUP(A157,'New Data'!A:E,4,FALSE)</f>
        <v>Colorado</v>
      </c>
      <c r="S157" s="9">
        <f>VLOOKUP(A157,'New Data'!A:E,5,FALSE)</f>
        <v>45493</v>
      </c>
      <c r="T157" s="10">
        <f t="shared" si="3"/>
        <v>637.6556273</v>
      </c>
      <c r="U157" s="11">
        <f t="shared" si="4"/>
        <v>0.003829461322</v>
      </c>
      <c r="V157" s="12">
        <f t="shared" si="5"/>
        <v>7.085062526</v>
      </c>
      <c r="W157" s="10">
        <f t="shared" si="6"/>
        <v>27.13197291</v>
      </c>
      <c r="X157" s="11">
        <f t="shared" si="7"/>
        <v>0.004254957025</v>
      </c>
      <c r="Y157" s="7">
        <f t="shared" si="8"/>
        <v>0</v>
      </c>
      <c r="Z157" s="11">
        <f t="shared" si="9"/>
        <v>0.3798116472</v>
      </c>
      <c r="AA157" s="10">
        <f t="shared" si="10"/>
        <v>138.6255701</v>
      </c>
      <c r="AB157" s="10">
        <f t="shared" si="11"/>
        <v>150.6537163</v>
      </c>
      <c r="AC157" s="10">
        <f t="shared" si="12"/>
        <v>516.967909</v>
      </c>
      <c r="AD157" s="10">
        <f t="shared" si="13"/>
        <v>332.3957149</v>
      </c>
    </row>
    <row r="158">
      <c r="A158" s="7" t="str">
        <f t="shared" si="1"/>
        <v>FGRHL1188N</v>
      </c>
      <c r="B158" s="2" t="s">
        <v>1037</v>
      </c>
      <c r="C158" s="2" t="s">
        <v>3369</v>
      </c>
      <c r="D158" s="7" t="str">
        <f t="shared" si="2"/>
        <v>320x50 </v>
      </c>
      <c r="E158" s="2" t="s">
        <v>1039</v>
      </c>
      <c r="F158" s="2" t="s">
        <v>66</v>
      </c>
      <c r="G158" s="8" t="s">
        <v>287</v>
      </c>
      <c r="H158" s="2" t="s">
        <v>30</v>
      </c>
      <c r="I158" s="2" t="s">
        <v>31</v>
      </c>
      <c r="J158" s="2">
        <v>29251.0</v>
      </c>
      <c r="K158" s="2">
        <v>95.0</v>
      </c>
      <c r="L158" s="2">
        <v>25060.0</v>
      </c>
      <c r="M158" s="2">
        <v>28038.0</v>
      </c>
      <c r="N158" s="2">
        <v>8.0</v>
      </c>
      <c r="O158" s="3">
        <v>5994.746834</v>
      </c>
      <c r="P158" s="7" t="str">
        <f>VLOOKUP(A158,'New Data'!A:E,2,FALSE)</f>
        <v>Male</v>
      </c>
      <c r="Q158" s="7">
        <f>VLOOKUP(A158,'New Data'!A:E,3,FALSE)</f>
        <v>46</v>
      </c>
      <c r="R158" s="7" t="str">
        <f>VLOOKUP(A158,'New Data'!A:E,4,FALSE)</f>
        <v>Maine</v>
      </c>
      <c r="S158" s="9">
        <f>VLOOKUP(A158,'New Data'!A:E,5,FALSE)</f>
        <v>45008</v>
      </c>
      <c r="T158" s="10">
        <f t="shared" si="3"/>
        <v>749.3433543</v>
      </c>
      <c r="U158" s="11">
        <f t="shared" si="4"/>
        <v>0.003247752214</v>
      </c>
      <c r="V158" s="12">
        <f t="shared" si="5"/>
        <v>63.10259825</v>
      </c>
      <c r="W158" s="10">
        <f t="shared" si="6"/>
        <v>204.9416032</v>
      </c>
      <c r="X158" s="11">
        <f t="shared" si="7"/>
        <v>0.02734949233</v>
      </c>
      <c r="Y158" s="7">
        <f t="shared" si="8"/>
        <v>0</v>
      </c>
      <c r="Z158" s="11">
        <f t="shared" si="9"/>
        <v>0.8567228471</v>
      </c>
      <c r="AA158" s="10">
        <f t="shared" si="10"/>
        <v>241.3390701</v>
      </c>
      <c r="AB158" s="10">
        <f t="shared" si="11"/>
        <v>326.442473</v>
      </c>
      <c r="AC158" s="10">
        <f t="shared" si="12"/>
        <v>653.0835237</v>
      </c>
      <c r="AD158" s="10">
        <f t="shared" si="13"/>
        <v>477.1441026</v>
      </c>
    </row>
    <row r="159">
      <c r="A159" s="7" t="str">
        <f t="shared" si="1"/>
        <v>FHALK0254I</v>
      </c>
      <c r="B159" s="2" t="s">
        <v>1411</v>
      </c>
      <c r="C159" s="2" t="s">
        <v>3370</v>
      </c>
      <c r="D159" s="7" t="str">
        <f t="shared" si="2"/>
        <v>320x50 </v>
      </c>
      <c r="E159" s="2" t="s">
        <v>1413</v>
      </c>
      <c r="F159" s="2" t="s">
        <v>36</v>
      </c>
      <c r="G159" s="8" t="s">
        <v>188</v>
      </c>
      <c r="H159" s="2" t="s">
        <v>71</v>
      </c>
      <c r="I159" s="2" t="s">
        <v>31</v>
      </c>
      <c r="J159" s="2">
        <v>12220.0</v>
      </c>
      <c r="K159" s="2">
        <v>54.0</v>
      </c>
      <c r="L159" s="2">
        <v>7133.0</v>
      </c>
      <c r="M159" s="2">
        <v>11331.0</v>
      </c>
      <c r="N159" s="2">
        <v>3.0</v>
      </c>
      <c r="O159" s="3">
        <v>1478.392247</v>
      </c>
      <c r="P159" s="7" t="str">
        <f>VLOOKUP(A159,'New Data'!A:E,2,FALSE)</f>
        <v>Male</v>
      </c>
      <c r="Q159" s="7">
        <f>VLOOKUP(A159,'New Data'!A:E,3,FALSE)</f>
        <v>29</v>
      </c>
      <c r="R159" s="7" t="str">
        <f>VLOOKUP(A159,'New Data'!A:E,4,FALSE)</f>
        <v>Colorado</v>
      </c>
      <c r="S159" s="9">
        <f>VLOOKUP(A159,'New Data'!A:E,5,FALSE)</f>
        <v>45288</v>
      </c>
      <c r="T159" s="10">
        <f t="shared" si="3"/>
        <v>492.7974157</v>
      </c>
      <c r="U159" s="11">
        <f t="shared" si="4"/>
        <v>0.00441898527</v>
      </c>
      <c r="V159" s="12">
        <f t="shared" si="5"/>
        <v>27.3776342</v>
      </c>
      <c r="W159" s="10">
        <f t="shared" si="6"/>
        <v>120.9813623</v>
      </c>
      <c r="X159" s="11">
        <f t="shared" si="7"/>
        <v>0.02454991817</v>
      </c>
      <c r="Y159" s="7">
        <f t="shared" si="8"/>
        <v>0</v>
      </c>
      <c r="Z159" s="11">
        <f t="shared" si="9"/>
        <v>0.5837152209</v>
      </c>
      <c r="AA159" s="10">
        <f t="shared" si="10"/>
        <v>144.657863</v>
      </c>
      <c r="AB159" s="10">
        <f t="shared" si="11"/>
        <v>200.8200998</v>
      </c>
      <c r="AC159" s="10">
        <f t="shared" si="12"/>
        <v>423.9097318</v>
      </c>
      <c r="AD159" s="10">
        <f t="shared" si="13"/>
        <v>306.8915985</v>
      </c>
    </row>
    <row r="160">
      <c r="A160" s="7" t="str">
        <f t="shared" si="1"/>
        <v>FHXYS4659R</v>
      </c>
      <c r="B160" s="2" t="s">
        <v>1641</v>
      </c>
      <c r="C160" s="2" t="s">
        <v>3371</v>
      </c>
      <c r="D160" s="7" t="str">
        <f t="shared" si="2"/>
        <v>300x250 </v>
      </c>
      <c r="E160" s="2" t="s">
        <v>1643</v>
      </c>
      <c r="F160" s="2" t="s">
        <v>28</v>
      </c>
      <c r="G160" s="8" t="s">
        <v>483</v>
      </c>
      <c r="H160" s="2" t="s">
        <v>30</v>
      </c>
      <c r="I160" s="2" t="s">
        <v>31</v>
      </c>
      <c r="J160" s="2">
        <v>53464.0</v>
      </c>
      <c r="K160" s="2">
        <v>212.0</v>
      </c>
      <c r="L160" s="2">
        <v>22151.0</v>
      </c>
      <c r="M160" s="2">
        <v>49058.0</v>
      </c>
      <c r="N160" s="2">
        <v>9.0</v>
      </c>
      <c r="O160" s="3">
        <v>5741.098045</v>
      </c>
      <c r="P160" s="7" t="str">
        <f>VLOOKUP(A160,'New Data'!A:E,2,FALSE)</f>
        <v>Female</v>
      </c>
      <c r="Q160" s="7">
        <f>VLOOKUP(A160,'New Data'!A:E,3,FALSE)</f>
        <v>21</v>
      </c>
      <c r="R160" s="7" t="str">
        <f>VLOOKUP(A160,'New Data'!A:E,4,FALSE)</f>
        <v>Kentucky</v>
      </c>
      <c r="S160" s="9">
        <f>VLOOKUP(A160,'New Data'!A:E,5,FALSE)</f>
        <v>45250</v>
      </c>
      <c r="T160" s="10">
        <f t="shared" si="3"/>
        <v>637.8997828</v>
      </c>
      <c r="U160" s="11">
        <f t="shared" si="4"/>
        <v>0.003965285052</v>
      </c>
      <c r="V160" s="12">
        <f t="shared" si="5"/>
        <v>27.08065116</v>
      </c>
      <c r="W160" s="10">
        <f t="shared" si="6"/>
        <v>107.3825012</v>
      </c>
      <c r="X160" s="11">
        <f t="shared" si="7"/>
        <v>0.01683375729</v>
      </c>
      <c r="Y160" s="7">
        <f t="shared" si="8"/>
        <v>0</v>
      </c>
      <c r="Z160" s="11">
        <f t="shared" si="9"/>
        <v>0.4143161754</v>
      </c>
      <c r="AA160" s="10">
        <f t="shared" si="10"/>
        <v>170.7209777</v>
      </c>
      <c r="AB160" s="10">
        <f t="shared" si="11"/>
        <v>218.9020878</v>
      </c>
      <c r="AC160" s="10">
        <f t="shared" si="12"/>
        <v>537.2124567</v>
      </c>
      <c r="AD160" s="10">
        <f t="shared" si="13"/>
        <v>372.6431246</v>
      </c>
    </row>
    <row r="161">
      <c r="A161" s="7" t="str">
        <f t="shared" si="1"/>
        <v>FPSKP7757U</v>
      </c>
      <c r="B161" s="2" t="s">
        <v>1468</v>
      </c>
      <c r="C161" s="2" t="s">
        <v>1469</v>
      </c>
      <c r="D161" s="7" t="str">
        <f t="shared" si="2"/>
        <v>300x50 </v>
      </c>
      <c r="E161" s="2" t="s">
        <v>1470</v>
      </c>
      <c r="F161" s="2" t="s">
        <v>66</v>
      </c>
      <c r="G161" s="8" t="s">
        <v>334</v>
      </c>
      <c r="H161" s="2" t="s">
        <v>30</v>
      </c>
      <c r="I161" s="2" t="s">
        <v>31</v>
      </c>
      <c r="J161" s="2">
        <v>58938.0</v>
      </c>
      <c r="K161" s="2">
        <v>175.0</v>
      </c>
      <c r="L161" s="2">
        <v>41861.0</v>
      </c>
      <c r="M161" s="2">
        <v>55929.0</v>
      </c>
      <c r="N161" s="2">
        <v>9.0</v>
      </c>
      <c r="O161" s="3">
        <v>4881.198269</v>
      </c>
      <c r="P161" s="7" t="str">
        <f>VLOOKUP(A161,'New Data'!A:E,2,FALSE)</f>
        <v>Male</v>
      </c>
      <c r="Q161" s="7">
        <f>VLOOKUP(A161,'New Data'!A:E,3,FALSE)</f>
        <v>19</v>
      </c>
      <c r="R161" s="7" t="str">
        <f>VLOOKUP(A161,'New Data'!A:E,4,FALSE)</f>
        <v>Nevada</v>
      </c>
      <c r="S161" s="9">
        <f>VLOOKUP(A161,'New Data'!A:E,5,FALSE)</f>
        <v>45102</v>
      </c>
      <c r="T161" s="10">
        <f t="shared" si="3"/>
        <v>542.3553632</v>
      </c>
      <c r="U161" s="11">
        <f t="shared" si="4"/>
        <v>0.002969221894</v>
      </c>
      <c r="V161" s="12">
        <f t="shared" si="5"/>
        <v>27.89256154</v>
      </c>
      <c r="W161" s="10">
        <f t="shared" si="6"/>
        <v>82.8192044</v>
      </c>
      <c r="X161" s="11">
        <f t="shared" si="7"/>
        <v>0.01527028403</v>
      </c>
      <c r="Y161" s="7">
        <f t="shared" si="8"/>
        <v>0</v>
      </c>
      <c r="Z161" s="11">
        <f t="shared" si="9"/>
        <v>0.7102548441</v>
      </c>
      <c r="AA161" s="10">
        <f t="shared" si="10"/>
        <v>147.3489628</v>
      </c>
      <c r="AB161" s="10">
        <f t="shared" si="11"/>
        <v>180.3049485</v>
      </c>
      <c r="AC161" s="10">
        <f t="shared" si="12"/>
        <v>456.0266438</v>
      </c>
      <c r="AD161" s="10">
        <f t="shared" si="13"/>
        <v>312.5887684</v>
      </c>
    </row>
    <row r="162">
      <c r="A162" s="7" t="str">
        <f t="shared" si="1"/>
        <v>FPSKP7757U</v>
      </c>
      <c r="B162" s="2" t="s">
        <v>1607</v>
      </c>
      <c r="C162" s="2" t="s">
        <v>3372</v>
      </c>
      <c r="D162" s="7" t="str">
        <f t="shared" si="2"/>
        <v>320x50 </v>
      </c>
      <c r="E162" s="2" t="s">
        <v>1580</v>
      </c>
      <c r="F162" s="2" t="s">
        <v>36</v>
      </c>
      <c r="G162" s="8" t="s">
        <v>275</v>
      </c>
      <c r="H162" s="2" t="s">
        <v>62</v>
      </c>
      <c r="I162" s="2" t="s">
        <v>31</v>
      </c>
      <c r="J162" s="2">
        <v>23965.0</v>
      </c>
      <c r="K162" s="2">
        <v>270.0</v>
      </c>
      <c r="L162" s="2">
        <v>13608.0</v>
      </c>
      <c r="M162" s="2">
        <v>21704.0</v>
      </c>
      <c r="N162" s="2">
        <v>12.0</v>
      </c>
      <c r="O162" s="3">
        <v>5706.864417</v>
      </c>
      <c r="P162" s="7" t="str">
        <f>VLOOKUP(A162,'New Data'!A:E,2,FALSE)</f>
        <v>Male</v>
      </c>
      <c r="Q162" s="7">
        <f>VLOOKUP(A162,'New Data'!A:E,3,FALSE)</f>
        <v>19</v>
      </c>
      <c r="R162" s="7" t="str">
        <f>VLOOKUP(A162,'New Data'!A:E,4,FALSE)</f>
        <v>Nevada</v>
      </c>
      <c r="S162" s="9">
        <f>VLOOKUP(A162,'New Data'!A:E,5,FALSE)</f>
        <v>45102</v>
      </c>
      <c r="T162" s="10">
        <f t="shared" si="3"/>
        <v>475.5720348</v>
      </c>
      <c r="U162" s="11">
        <f t="shared" si="4"/>
        <v>0.01126643021</v>
      </c>
      <c r="V162" s="12">
        <f t="shared" si="5"/>
        <v>21.13653488</v>
      </c>
      <c r="W162" s="10">
        <f t="shared" si="6"/>
        <v>238.1332951</v>
      </c>
      <c r="X162" s="11">
        <f t="shared" si="7"/>
        <v>0.05007302316</v>
      </c>
      <c r="Y162" s="7">
        <f t="shared" si="8"/>
        <v>0</v>
      </c>
      <c r="Z162" s="11">
        <f t="shared" si="9"/>
        <v>0.5678280826</v>
      </c>
      <c r="AA162" s="10">
        <f t="shared" si="10"/>
        <v>159.6502939</v>
      </c>
      <c r="AB162" s="10">
        <f t="shared" si="11"/>
        <v>289.84835</v>
      </c>
      <c r="AC162" s="10">
        <f t="shared" si="12"/>
        <v>432.3115938</v>
      </c>
      <c r="AD162" s="10">
        <f t="shared" si="13"/>
        <v>356.8582981</v>
      </c>
    </row>
    <row r="163">
      <c r="A163" s="7" t="str">
        <f t="shared" si="1"/>
        <v>FPSKP7757U</v>
      </c>
      <c r="B163" s="2" t="s">
        <v>1578</v>
      </c>
      <c r="C163" s="2" t="s">
        <v>3373</v>
      </c>
      <c r="D163" s="7" t="str">
        <f t="shared" si="2"/>
        <v>320x50 </v>
      </c>
      <c r="E163" s="2" t="s">
        <v>1580</v>
      </c>
      <c r="F163" s="2" t="s">
        <v>36</v>
      </c>
      <c r="G163" s="8" t="s">
        <v>398</v>
      </c>
      <c r="H163" s="2" t="s">
        <v>62</v>
      </c>
      <c r="I163" s="2" t="s">
        <v>31</v>
      </c>
      <c r="J163" s="2">
        <v>24100.0</v>
      </c>
      <c r="K163" s="2">
        <v>110.0</v>
      </c>
      <c r="L163" s="2">
        <v>11355.0</v>
      </c>
      <c r="M163" s="2">
        <v>21740.0</v>
      </c>
      <c r="N163" s="2">
        <v>5.0</v>
      </c>
      <c r="O163" s="3">
        <v>5912.260975</v>
      </c>
      <c r="P163" s="7" t="str">
        <f>VLOOKUP(A163,'New Data'!A:E,2,FALSE)</f>
        <v>Male</v>
      </c>
      <c r="Q163" s="7">
        <f>VLOOKUP(A163,'New Data'!A:E,3,FALSE)</f>
        <v>19</v>
      </c>
      <c r="R163" s="7" t="str">
        <f>VLOOKUP(A163,'New Data'!A:E,4,FALSE)</f>
        <v>Nevada</v>
      </c>
      <c r="S163" s="9">
        <f>VLOOKUP(A163,'New Data'!A:E,5,FALSE)</f>
        <v>45102</v>
      </c>
      <c r="T163" s="10">
        <f t="shared" si="3"/>
        <v>1182.452195</v>
      </c>
      <c r="U163" s="11">
        <f t="shared" si="4"/>
        <v>0.004564315353</v>
      </c>
      <c r="V163" s="12">
        <f t="shared" si="5"/>
        <v>53.74782705</v>
      </c>
      <c r="W163" s="10">
        <f t="shared" si="6"/>
        <v>245.3220322</v>
      </c>
      <c r="X163" s="11">
        <f t="shared" si="7"/>
        <v>0.02074688797</v>
      </c>
      <c r="Y163" s="7">
        <f t="shared" si="8"/>
        <v>0</v>
      </c>
      <c r="Z163" s="11">
        <f t="shared" si="9"/>
        <v>0.4711618257</v>
      </c>
      <c r="AA163" s="10">
        <f t="shared" si="10"/>
        <v>328.5531071</v>
      </c>
      <c r="AB163" s="10">
        <f t="shared" si="11"/>
        <v>443.4976301</v>
      </c>
      <c r="AC163" s="10">
        <f t="shared" si="12"/>
        <v>1005.775728</v>
      </c>
      <c r="AD163" s="10">
        <f t="shared" si="13"/>
        <v>713.8893957</v>
      </c>
    </row>
    <row r="164">
      <c r="A164" s="7" t="str">
        <f t="shared" si="1"/>
        <v>FQHEZ7971Z</v>
      </c>
      <c r="B164" s="2" t="s">
        <v>458</v>
      </c>
      <c r="C164" s="2" t="s">
        <v>459</v>
      </c>
      <c r="D164" s="7" t="str">
        <f t="shared" si="2"/>
        <v>300x250 </v>
      </c>
      <c r="E164" s="2" t="s">
        <v>460</v>
      </c>
      <c r="F164" s="2" t="s">
        <v>28</v>
      </c>
      <c r="G164" s="8" t="s">
        <v>67</v>
      </c>
      <c r="H164" s="2" t="s">
        <v>48</v>
      </c>
      <c r="I164" s="2" t="s">
        <v>31</v>
      </c>
      <c r="J164" s="2">
        <v>12319.0</v>
      </c>
      <c r="K164" s="2">
        <v>40.0</v>
      </c>
      <c r="L164" s="2">
        <v>7028.0</v>
      </c>
      <c r="M164" s="2">
        <v>10191.0</v>
      </c>
      <c r="N164" s="2">
        <v>7.0</v>
      </c>
      <c r="O164" s="3">
        <v>1668.016</v>
      </c>
      <c r="P164" s="7" t="str">
        <f>VLOOKUP(A164,'New Data'!A:E,2,FALSE)</f>
        <v>Female</v>
      </c>
      <c r="Q164" s="7">
        <f>VLOOKUP(A164,'New Data'!A:E,3,FALSE)</f>
        <v>56</v>
      </c>
      <c r="R164" s="7" t="str">
        <f>VLOOKUP(A164,'New Data'!A:E,4,FALSE)</f>
        <v>Missouri</v>
      </c>
      <c r="S164" s="9">
        <f>VLOOKUP(A164,'New Data'!A:E,5,FALSE)</f>
        <v>45495</v>
      </c>
      <c r="T164" s="10">
        <f t="shared" si="3"/>
        <v>238.288</v>
      </c>
      <c r="U164" s="11">
        <f t="shared" si="4"/>
        <v>0.003247016803</v>
      </c>
      <c r="V164" s="12">
        <f t="shared" si="5"/>
        <v>41.7004</v>
      </c>
      <c r="W164" s="10">
        <f t="shared" si="6"/>
        <v>135.4018995</v>
      </c>
      <c r="X164" s="11">
        <f t="shared" si="7"/>
        <v>0.05682279406</v>
      </c>
      <c r="Y164" s="7">
        <f t="shared" si="8"/>
        <v>0</v>
      </c>
      <c r="Z164" s="11">
        <f t="shared" si="9"/>
        <v>0.5705008523</v>
      </c>
      <c r="AA164" s="10">
        <f t="shared" si="10"/>
        <v>108.0982999</v>
      </c>
      <c r="AB164" s="10">
        <f t="shared" si="11"/>
        <v>164.3191996</v>
      </c>
      <c r="AC164" s="10">
        <f t="shared" si="12"/>
        <v>226.0508599</v>
      </c>
      <c r="AD164" s="10">
        <f t="shared" si="13"/>
        <v>186.8465733</v>
      </c>
    </row>
    <row r="165">
      <c r="A165" s="7" t="str">
        <f t="shared" si="1"/>
        <v>FRLAV2389E</v>
      </c>
      <c r="B165" s="2" t="s">
        <v>364</v>
      </c>
      <c r="C165" s="2" t="s">
        <v>3374</v>
      </c>
      <c r="D165" s="7" t="str">
        <f t="shared" si="2"/>
        <v>320x50 </v>
      </c>
      <c r="E165" s="2" t="s">
        <v>366</v>
      </c>
      <c r="F165" s="2" t="s">
        <v>66</v>
      </c>
      <c r="G165" s="8" t="s">
        <v>367</v>
      </c>
      <c r="H165" s="2" t="s">
        <v>48</v>
      </c>
      <c r="I165" s="2" t="s">
        <v>31</v>
      </c>
      <c r="J165" s="2">
        <v>17561.0</v>
      </c>
      <c r="K165" s="2">
        <v>50.0</v>
      </c>
      <c r="L165" s="2">
        <v>2960.0</v>
      </c>
      <c r="M165" s="2">
        <v>9953.0</v>
      </c>
      <c r="N165" s="2">
        <v>10.0</v>
      </c>
      <c r="O165" s="3">
        <v>1519.90401</v>
      </c>
      <c r="P165" s="7" t="str">
        <f>VLOOKUP(A165,'New Data'!A:E,2,FALSE)</f>
        <v>Male</v>
      </c>
      <c r="Q165" s="7">
        <f>VLOOKUP(A165,'New Data'!A:E,3,FALSE)</f>
        <v>51</v>
      </c>
      <c r="R165" s="7" t="str">
        <f>VLOOKUP(A165,'New Data'!A:E,4,FALSE)</f>
        <v>Arkansas</v>
      </c>
      <c r="S165" s="9">
        <f>VLOOKUP(A165,'New Data'!A:E,5,FALSE)</f>
        <v>45288</v>
      </c>
      <c r="T165" s="10">
        <f t="shared" si="3"/>
        <v>151.990401</v>
      </c>
      <c r="U165" s="11">
        <f t="shared" si="4"/>
        <v>0.002847218268</v>
      </c>
      <c r="V165" s="12">
        <f t="shared" si="5"/>
        <v>30.3980802</v>
      </c>
      <c r="W165" s="10">
        <f t="shared" si="6"/>
        <v>86.54996925</v>
      </c>
      <c r="X165" s="11">
        <f t="shared" si="7"/>
        <v>0.05694436536</v>
      </c>
      <c r="Y165" s="7">
        <f t="shared" si="8"/>
        <v>0</v>
      </c>
      <c r="Z165" s="11">
        <f t="shared" si="9"/>
        <v>0.1685553215</v>
      </c>
      <c r="AA165" s="10">
        <f t="shared" si="10"/>
        <v>72.02653821</v>
      </c>
      <c r="AB165" s="10">
        <f t="shared" si="11"/>
        <v>105.7176716</v>
      </c>
      <c r="AC165" s="10">
        <f t="shared" si="12"/>
        <v>144.9819307</v>
      </c>
      <c r="AD165" s="10">
        <f t="shared" si="13"/>
        <v>119.2716087</v>
      </c>
    </row>
    <row r="166">
      <c r="A166" s="7" t="str">
        <f t="shared" si="1"/>
        <v>FRRDD3353T</v>
      </c>
      <c r="B166" s="2" t="s">
        <v>730</v>
      </c>
      <c r="C166" s="2" t="s">
        <v>3375</v>
      </c>
      <c r="D166" s="7" t="str">
        <f t="shared" si="2"/>
        <v>320x50 </v>
      </c>
      <c r="E166" s="2" t="s">
        <v>732</v>
      </c>
      <c r="F166" s="2" t="s">
        <v>66</v>
      </c>
      <c r="G166" s="8" t="s">
        <v>733</v>
      </c>
      <c r="H166" s="2" t="s">
        <v>48</v>
      </c>
      <c r="I166" s="2" t="s">
        <v>31</v>
      </c>
      <c r="J166" s="2">
        <v>10835.0</v>
      </c>
      <c r="K166" s="2">
        <v>25.0</v>
      </c>
      <c r="L166" s="2">
        <v>2888.0</v>
      </c>
      <c r="M166" s="2">
        <v>10487.0</v>
      </c>
      <c r="N166" s="2">
        <v>3.0</v>
      </c>
      <c r="O166" s="3">
        <v>4704.249956</v>
      </c>
      <c r="P166" s="7" t="str">
        <f>VLOOKUP(A166,'New Data'!A:E,2,FALSE)</f>
        <v>Female</v>
      </c>
      <c r="Q166" s="7">
        <f>VLOOKUP(A166,'New Data'!A:E,3,FALSE)</f>
        <v>50</v>
      </c>
      <c r="R166" s="7" t="str">
        <f>VLOOKUP(A166,'New Data'!A:E,4,FALSE)</f>
        <v>Virginia</v>
      </c>
      <c r="S166" s="9">
        <f>VLOOKUP(A166,'New Data'!A:E,5,FALSE)</f>
        <v>44936</v>
      </c>
      <c r="T166" s="10">
        <f t="shared" si="3"/>
        <v>1568.083319</v>
      </c>
      <c r="U166" s="11">
        <f t="shared" si="4"/>
        <v>0.002307337333</v>
      </c>
      <c r="V166" s="12">
        <f t="shared" si="5"/>
        <v>188.1699982</v>
      </c>
      <c r="W166" s="10">
        <f t="shared" si="6"/>
        <v>434.1716618</v>
      </c>
      <c r="X166" s="11">
        <f t="shared" si="7"/>
        <v>0.02768804799</v>
      </c>
      <c r="Y166" s="7">
        <f t="shared" si="8"/>
        <v>0</v>
      </c>
      <c r="Z166" s="11">
        <f t="shared" si="9"/>
        <v>0.2665436087</v>
      </c>
      <c r="AA166" s="10">
        <f t="shared" si="10"/>
        <v>550.9869947</v>
      </c>
      <c r="AB166" s="10">
        <f t="shared" si="11"/>
        <v>698.5879929</v>
      </c>
      <c r="AC166" s="10">
        <f t="shared" si="12"/>
        <v>1378.934987</v>
      </c>
      <c r="AD166" s="10">
        <f t="shared" si="13"/>
        <v>1001.128644</v>
      </c>
    </row>
    <row r="167">
      <c r="A167" s="7" t="str">
        <f t="shared" si="1"/>
        <v>FSWKS7703F</v>
      </c>
      <c r="B167" s="2" t="s">
        <v>1277</v>
      </c>
      <c r="C167" s="2" t="s">
        <v>1278</v>
      </c>
      <c r="D167" s="7" t="str">
        <f t="shared" si="2"/>
        <v>300x250 </v>
      </c>
      <c r="E167" s="2" t="s">
        <v>1279</v>
      </c>
      <c r="F167" s="2" t="s">
        <v>41</v>
      </c>
      <c r="G167" s="8" t="s">
        <v>29</v>
      </c>
      <c r="H167" s="2" t="s">
        <v>30</v>
      </c>
      <c r="I167" s="2" t="s">
        <v>31</v>
      </c>
      <c r="J167" s="2">
        <v>325152.0</v>
      </c>
      <c r="K167" s="2">
        <v>854.0</v>
      </c>
      <c r="L167" s="2">
        <v>138319.0</v>
      </c>
      <c r="M167" s="2">
        <v>300133.0</v>
      </c>
      <c r="N167" s="2">
        <v>55.0</v>
      </c>
      <c r="O167" s="3">
        <v>7887.612662</v>
      </c>
      <c r="P167" s="7" t="str">
        <f>VLOOKUP(A167,'New Data'!A:E,2,FALSE)</f>
        <v>Male</v>
      </c>
      <c r="Q167" s="7">
        <f>VLOOKUP(A167,'New Data'!A:E,3,FALSE)</f>
        <v>63</v>
      </c>
      <c r="R167" s="7" t="str">
        <f>VLOOKUP(A167,'New Data'!A:E,4,FALSE)</f>
        <v>Arkansas</v>
      </c>
      <c r="S167" s="9">
        <f>VLOOKUP(A167,'New Data'!A:E,5,FALSE)</f>
        <v>45432</v>
      </c>
      <c r="T167" s="10">
        <f t="shared" si="3"/>
        <v>143.4111393</v>
      </c>
      <c r="U167" s="11">
        <f t="shared" si="4"/>
        <v>0.002626463931</v>
      </c>
      <c r="V167" s="12">
        <f t="shared" si="5"/>
        <v>9.2360804</v>
      </c>
      <c r="W167" s="10">
        <f t="shared" si="6"/>
        <v>24.25823203</v>
      </c>
      <c r="X167" s="11">
        <f t="shared" si="7"/>
        <v>0.01691516583</v>
      </c>
      <c r="Y167" s="7">
        <f t="shared" si="8"/>
        <v>0</v>
      </c>
      <c r="Z167" s="11">
        <f t="shared" si="9"/>
        <v>0.4253979677</v>
      </c>
      <c r="AA167" s="10">
        <f t="shared" si="10"/>
        <v>40.92273859</v>
      </c>
      <c r="AB167" s="10">
        <f t="shared" si="11"/>
        <v>49.93602957</v>
      </c>
      <c r="AC167" s="10">
        <f t="shared" si="12"/>
        <v>121.4277739</v>
      </c>
      <c r="AD167" s="10">
        <f t="shared" si="13"/>
        <v>83.8359989</v>
      </c>
    </row>
    <row r="168">
      <c r="A168" s="7" t="str">
        <f t="shared" si="1"/>
        <v>FSZHR3629S</v>
      </c>
      <c r="B168" s="2" t="s">
        <v>1750</v>
      </c>
      <c r="C168" s="2" t="s">
        <v>3376</v>
      </c>
      <c r="D168" s="7" t="str">
        <f t="shared" si="2"/>
        <v>300x250 </v>
      </c>
      <c r="E168" s="2" t="s">
        <v>1752</v>
      </c>
      <c r="F168" s="2" t="s">
        <v>28</v>
      </c>
      <c r="G168" s="8" t="s">
        <v>1656</v>
      </c>
      <c r="H168" s="2" t="s">
        <v>71</v>
      </c>
      <c r="I168" s="2" t="s">
        <v>31</v>
      </c>
      <c r="J168" s="2">
        <v>150457.0</v>
      </c>
      <c r="K168" s="2">
        <v>420.0</v>
      </c>
      <c r="L168" s="2">
        <v>58372.0</v>
      </c>
      <c r="M168" s="2">
        <v>135099.0</v>
      </c>
      <c r="N168" s="2">
        <v>14.0</v>
      </c>
      <c r="O168" s="3">
        <v>5906.830006</v>
      </c>
      <c r="P168" s="7" t="str">
        <f>VLOOKUP(A168,'New Data'!A:E,2,FALSE)</f>
        <v>Female</v>
      </c>
      <c r="Q168" s="7">
        <f>VLOOKUP(A168,'New Data'!A:E,3,FALSE)</f>
        <v>39</v>
      </c>
      <c r="R168" s="7" t="str">
        <f>VLOOKUP(A168,'New Data'!A:E,4,FALSE)</f>
        <v>Georgia</v>
      </c>
      <c r="S168" s="9">
        <f>VLOOKUP(A168,'New Data'!A:E,5,FALSE)</f>
        <v>44939</v>
      </c>
      <c r="T168" s="10">
        <f t="shared" si="3"/>
        <v>421.916429</v>
      </c>
      <c r="U168" s="11">
        <f t="shared" si="4"/>
        <v>0.002791495244</v>
      </c>
      <c r="V168" s="12">
        <f t="shared" si="5"/>
        <v>14.06388097</v>
      </c>
      <c r="W168" s="10">
        <f t="shared" si="6"/>
        <v>39.25925684</v>
      </c>
      <c r="X168" s="11">
        <f t="shared" si="7"/>
        <v>0.009304984148</v>
      </c>
      <c r="Y168" s="7">
        <f t="shared" si="8"/>
        <v>0</v>
      </c>
      <c r="Z168" s="11">
        <f t="shared" si="9"/>
        <v>0.3879646676</v>
      </c>
      <c r="AA168" s="10">
        <f t="shared" si="10"/>
        <v>103.4862419</v>
      </c>
      <c r="AB168" s="10">
        <f t="shared" si="11"/>
        <v>118.6034675</v>
      </c>
      <c r="AC168" s="10">
        <f t="shared" si="12"/>
        <v>348.1977708</v>
      </c>
      <c r="AD168" s="10">
        <f t="shared" si="13"/>
        <v>230.5892387</v>
      </c>
    </row>
    <row r="169">
      <c r="A169" s="7" t="str">
        <f t="shared" si="1"/>
        <v>FTBPT7921O</v>
      </c>
      <c r="B169" s="2" t="s">
        <v>2137</v>
      </c>
      <c r="C169" s="2" t="s">
        <v>3377</v>
      </c>
      <c r="D169" s="7" t="str">
        <f t="shared" si="2"/>
        <v>300x250 </v>
      </c>
      <c r="E169" s="2" t="s">
        <v>2139</v>
      </c>
      <c r="F169" s="2" t="s">
        <v>28</v>
      </c>
      <c r="G169" s="8" t="s">
        <v>263</v>
      </c>
      <c r="H169" s="2" t="s">
        <v>30</v>
      </c>
      <c r="I169" s="2" t="s">
        <v>31</v>
      </c>
      <c r="J169" s="2">
        <v>224359.0</v>
      </c>
      <c r="K169" s="2">
        <v>480.0</v>
      </c>
      <c r="L169" s="2">
        <v>163149.0</v>
      </c>
      <c r="M169" s="2">
        <v>200859.0</v>
      </c>
      <c r="N169" s="2">
        <v>5.0</v>
      </c>
      <c r="O169" s="3">
        <v>4196.936777</v>
      </c>
      <c r="P169" s="7" t="str">
        <f>VLOOKUP(A169,'New Data'!A:E,2,FALSE)</f>
        <v>Male</v>
      </c>
      <c r="Q169" s="7">
        <f>VLOOKUP(A169,'New Data'!A:E,3,FALSE)</f>
        <v>30</v>
      </c>
      <c r="R169" s="7" t="str">
        <f>VLOOKUP(A169,'New Data'!A:E,4,FALSE)</f>
        <v>California</v>
      </c>
      <c r="S169" s="9">
        <f>VLOOKUP(A169,'New Data'!A:E,5,FALSE)</f>
        <v>45204</v>
      </c>
      <c r="T169" s="10">
        <f t="shared" si="3"/>
        <v>839.3873554</v>
      </c>
      <c r="U169" s="11">
        <f t="shared" si="4"/>
        <v>0.002139428327</v>
      </c>
      <c r="V169" s="12">
        <f t="shared" si="5"/>
        <v>8.743618285</v>
      </c>
      <c r="W169" s="10">
        <f t="shared" si="6"/>
        <v>18.70634464</v>
      </c>
      <c r="X169" s="11">
        <f t="shared" si="7"/>
        <v>0.002228571174</v>
      </c>
      <c r="Y169" s="7">
        <f t="shared" si="8"/>
        <v>0</v>
      </c>
      <c r="Z169" s="11">
        <f t="shared" si="9"/>
        <v>0.7271783169</v>
      </c>
      <c r="AA169" s="10">
        <f t="shared" si="10"/>
        <v>178.6136346</v>
      </c>
      <c r="AB169" s="10">
        <f t="shared" si="11"/>
        <v>184.5912704</v>
      </c>
      <c r="AC169" s="10">
        <f t="shared" si="12"/>
        <v>676.9998769</v>
      </c>
      <c r="AD169" s="10">
        <f t="shared" si="13"/>
        <v>429.0479197</v>
      </c>
    </row>
    <row r="170">
      <c r="A170" s="7" t="str">
        <f t="shared" si="1"/>
        <v>FVEOX2518Q</v>
      </c>
      <c r="B170" s="2" t="s">
        <v>516</v>
      </c>
      <c r="C170" s="2" t="s">
        <v>517</v>
      </c>
      <c r="D170" s="7" t="str">
        <f t="shared" si="2"/>
        <v>300x250 </v>
      </c>
      <c r="E170" s="2" t="s">
        <v>518</v>
      </c>
      <c r="F170" s="2" t="s">
        <v>66</v>
      </c>
      <c r="G170" s="8" t="s">
        <v>519</v>
      </c>
      <c r="H170" s="2" t="s">
        <v>30</v>
      </c>
      <c r="I170" s="2" t="s">
        <v>53</v>
      </c>
      <c r="J170" s="2">
        <v>27202.0</v>
      </c>
      <c r="K170" s="2">
        <v>70.0</v>
      </c>
      <c r="L170" s="2">
        <v>5202.0</v>
      </c>
      <c r="M170" s="2">
        <v>23474.0</v>
      </c>
      <c r="N170" s="2">
        <v>11.0</v>
      </c>
      <c r="O170" s="3">
        <v>4253.979116</v>
      </c>
      <c r="P170" s="7" t="str">
        <f>VLOOKUP(A170,'New Data'!A:E,2,FALSE)</f>
        <v>Female</v>
      </c>
      <c r="Q170" s="7">
        <f>VLOOKUP(A170,'New Data'!A:E,3,FALSE)</f>
        <v>42</v>
      </c>
      <c r="R170" s="7" t="str">
        <f>VLOOKUP(A170,'New Data'!A:E,4,FALSE)</f>
        <v>Delaware</v>
      </c>
      <c r="S170" s="9">
        <f>VLOOKUP(A170,'New Data'!A:E,5,FALSE)</f>
        <v>45110</v>
      </c>
      <c r="T170" s="10">
        <f t="shared" si="3"/>
        <v>386.7253742</v>
      </c>
      <c r="U170" s="11">
        <f t="shared" si="4"/>
        <v>0.002573340196</v>
      </c>
      <c r="V170" s="12">
        <f t="shared" si="5"/>
        <v>60.77113023</v>
      </c>
      <c r="W170" s="10">
        <f t="shared" si="6"/>
        <v>156.3847921</v>
      </c>
      <c r="X170" s="11">
        <f t="shared" si="7"/>
        <v>0.04043820307</v>
      </c>
      <c r="Y170" s="7">
        <f t="shared" si="8"/>
        <v>0</v>
      </c>
      <c r="Z170" s="11">
        <f t="shared" si="9"/>
        <v>0.1912359385</v>
      </c>
      <c r="AA170" s="10">
        <f t="shared" si="10"/>
        <v>157.2389374</v>
      </c>
      <c r="AB170" s="10">
        <f t="shared" si="11"/>
        <v>214.6071346</v>
      </c>
      <c r="AC170" s="10">
        <f t="shared" si="12"/>
        <v>352.8114838</v>
      </c>
      <c r="AD170" s="10">
        <f t="shared" si="13"/>
        <v>271.5563698</v>
      </c>
    </row>
    <row r="171">
      <c r="A171" s="7" t="str">
        <f t="shared" si="1"/>
        <v>FWDFC3678M</v>
      </c>
      <c r="B171" s="2" t="s">
        <v>1654</v>
      </c>
      <c r="C171" s="2" t="s">
        <v>3378</v>
      </c>
      <c r="D171" s="7" t="str">
        <f t="shared" si="2"/>
        <v>320x50 </v>
      </c>
      <c r="E171" s="2" t="s">
        <v>1343</v>
      </c>
      <c r="F171" s="2" t="s">
        <v>66</v>
      </c>
      <c r="G171" s="8" t="s">
        <v>1656</v>
      </c>
      <c r="H171" s="2" t="s">
        <v>212</v>
      </c>
      <c r="I171" s="2" t="s">
        <v>31</v>
      </c>
      <c r="J171" s="2">
        <v>190592.0</v>
      </c>
      <c r="K171" s="2">
        <v>601.0</v>
      </c>
      <c r="L171" s="2">
        <v>28906.0</v>
      </c>
      <c r="M171" s="2">
        <v>172515.0</v>
      </c>
      <c r="N171" s="2">
        <v>25.0</v>
      </c>
      <c r="O171" s="3">
        <v>4742.047766</v>
      </c>
      <c r="P171" s="7" t="str">
        <f>VLOOKUP(A171,'New Data'!A:E,2,FALSE)</f>
        <v>Male</v>
      </c>
      <c r="Q171" s="7">
        <f>VLOOKUP(A171,'New Data'!A:E,3,FALSE)</f>
        <v>37</v>
      </c>
      <c r="R171" s="7" t="str">
        <f>VLOOKUP(A171,'New Data'!A:E,4,FALSE)</f>
        <v>Pennsylvania</v>
      </c>
      <c r="S171" s="9">
        <f>VLOOKUP(A171,'New Data'!A:E,5,FALSE)</f>
        <v>45010</v>
      </c>
      <c r="T171" s="10">
        <f t="shared" si="3"/>
        <v>189.6819106</v>
      </c>
      <c r="U171" s="11">
        <f t="shared" si="4"/>
        <v>0.003153332774</v>
      </c>
      <c r="V171" s="12">
        <f t="shared" si="5"/>
        <v>7.890262506</v>
      </c>
      <c r="W171" s="10">
        <f t="shared" si="6"/>
        <v>24.88062335</v>
      </c>
      <c r="X171" s="11">
        <f t="shared" si="7"/>
        <v>0.01311702485</v>
      </c>
      <c r="Y171" s="7">
        <f t="shared" si="8"/>
        <v>0</v>
      </c>
      <c r="Z171" s="11">
        <f t="shared" si="9"/>
        <v>0.1516642881</v>
      </c>
      <c r="AA171" s="10">
        <f t="shared" si="10"/>
        <v>49.2247168</v>
      </c>
      <c r="AB171" s="10">
        <f t="shared" si="11"/>
        <v>59.41893331</v>
      </c>
      <c r="AC171" s="10">
        <f t="shared" si="12"/>
        <v>158.2997057</v>
      </c>
      <c r="AD171" s="10">
        <f t="shared" si="13"/>
        <v>107.2828437</v>
      </c>
    </row>
    <row r="172">
      <c r="A172" s="7" t="str">
        <f t="shared" si="1"/>
        <v>FWDFC3678M</v>
      </c>
      <c r="B172" s="2" t="s">
        <v>1341</v>
      </c>
      <c r="C172" s="2" t="s">
        <v>1342</v>
      </c>
      <c r="D172" s="7" t="str">
        <f t="shared" si="2"/>
        <v>320x50 </v>
      </c>
      <c r="E172" s="2" t="s">
        <v>1343</v>
      </c>
      <c r="F172" s="2" t="s">
        <v>28</v>
      </c>
      <c r="G172" s="8" t="s">
        <v>519</v>
      </c>
      <c r="H172" s="2" t="s">
        <v>30</v>
      </c>
      <c r="I172" s="2" t="s">
        <v>31</v>
      </c>
      <c r="J172" s="2">
        <v>35163.0</v>
      </c>
      <c r="K172" s="2">
        <v>250.0</v>
      </c>
      <c r="L172" s="2">
        <v>21222.0</v>
      </c>
      <c r="M172" s="2">
        <v>33671.0</v>
      </c>
      <c r="N172" s="2">
        <v>15.0</v>
      </c>
      <c r="O172" s="3">
        <v>6336.7181</v>
      </c>
      <c r="P172" s="7" t="str">
        <f>VLOOKUP(A172,'New Data'!A:E,2,FALSE)</f>
        <v>Male</v>
      </c>
      <c r="Q172" s="7">
        <f>VLOOKUP(A172,'New Data'!A:E,3,FALSE)</f>
        <v>37</v>
      </c>
      <c r="R172" s="7" t="str">
        <f>VLOOKUP(A172,'New Data'!A:E,4,FALSE)</f>
        <v>Pennsylvania</v>
      </c>
      <c r="S172" s="9">
        <f>VLOOKUP(A172,'New Data'!A:E,5,FALSE)</f>
        <v>45010</v>
      </c>
      <c r="T172" s="10">
        <f t="shared" si="3"/>
        <v>422.4478733</v>
      </c>
      <c r="U172" s="11">
        <f t="shared" si="4"/>
        <v>0.00710974604</v>
      </c>
      <c r="V172" s="12">
        <f t="shared" si="5"/>
        <v>25.3468724</v>
      </c>
      <c r="W172" s="10">
        <f t="shared" si="6"/>
        <v>180.2098257</v>
      </c>
      <c r="X172" s="11">
        <f t="shared" si="7"/>
        <v>0.04265847624</v>
      </c>
      <c r="Y172" s="7">
        <f t="shared" si="8"/>
        <v>0</v>
      </c>
      <c r="Z172" s="11">
        <f t="shared" si="9"/>
        <v>0.6035321218</v>
      </c>
      <c r="AA172" s="10">
        <f t="shared" si="10"/>
        <v>140.8090377</v>
      </c>
      <c r="AB172" s="10">
        <f t="shared" si="11"/>
        <v>233.7268097</v>
      </c>
      <c r="AC172" s="10">
        <f t="shared" si="12"/>
        <v>379.0696383</v>
      </c>
      <c r="AD172" s="10">
        <f t="shared" si="13"/>
        <v>301.3324044</v>
      </c>
    </row>
    <row r="173">
      <c r="A173" s="7" t="str">
        <f t="shared" si="1"/>
        <v>FWDFC3678M</v>
      </c>
      <c r="B173" s="2" t="s">
        <v>1657</v>
      </c>
      <c r="C173" s="2" t="s">
        <v>3379</v>
      </c>
      <c r="D173" s="7" t="str">
        <f t="shared" si="2"/>
        <v>300x250 </v>
      </c>
      <c r="E173" s="2" t="s">
        <v>1659</v>
      </c>
      <c r="F173" s="2" t="s">
        <v>66</v>
      </c>
      <c r="G173" s="8" t="s">
        <v>157</v>
      </c>
      <c r="H173" s="2" t="s">
        <v>139</v>
      </c>
      <c r="I173" s="2" t="s">
        <v>31</v>
      </c>
      <c r="J173" s="2">
        <v>45402.0</v>
      </c>
      <c r="K173" s="2">
        <v>122.0</v>
      </c>
      <c r="L173" s="2">
        <v>17284.0</v>
      </c>
      <c r="M173" s="2">
        <v>27542.0</v>
      </c>
      <c r="N173" s="2">
        <v>5.0</v>
      </c>
      <c r="O173" s="3">
        <v>2163.265346</v>
      </c>
      <c r="P173" s="7" t="str">
        <f>VLOOKUP(A173,'New Data'!A:E,2,FALSE)</f>
        <v>Male</v>
      </c>
      <c r="Q173" s="7">
        <f>VLOOKUP(A173,'New Data'!A:E,3,FALSE)</f>
        <v>37</v>
      </c>
      <c r="R173" s="7" t="str">
        <f>VLOOKUP(A173,'New Data'!A:E,4,FALSE)</f>
        <v>Pennsylvania</v>
      </c>
      <c r="S173" s="9">
        <f>VLOOKUP(A173,'New Data'!A:E,5,FALSE)</f>
        <v>45010</v>
      </c>
      <c r="T173" s="10">
        <f t="shared" si="3"/>
        <v>432.6530692</v>
      </c>
      <c r="U173" s="11">
        <f t="shared" si="4"/>
        <v>0.002687106295</v>
      </c>
      <c r="V173" s="12">
        <f t="shared" si="5"/>
        <v>17.73168316</v>
      </c>
      <c r="W173" s="10">
        <f t="shared" si="6"/>
        <v>47.64691745</v>
      </c>
      <c r="X173" s="11">
        <f t="shared" si="7"/>
        <v>0.01101273072</v>
      </c>
      <c r="Y173" s="7">
        <f t="shared" si="8"/>
        <v>0</v>
      </c>
      <c r="Z173" s="11">
        <f t="shared" si="9"/>
        <v>0.3806880754</v>
      </c>
      <c r="AA173" s="10">
        <f t="shared" si="10"/>
        <v>110.2453439</v>
      </c>
      <c r="AB173" s="10">
        <f t="shared" si="11"/>
        <v>128.1944844</v>
      </c>
      <c r="AC173" s="10">
        <f t="shared" si="12"/>
        <v>359.1981755</v>
      </c>
      <c r="AD173" s="10">
        <f t="shared" si="13"/>
        <v>240.1513369</v>
      </c>
    </row>
    <row r="174">
      <c r="A174" s="7" t="str">
        <f t="shared" si="1"/>
        <v>FXYFQ8937T</v>
      </c>
      <c r="B174" s="2" t="s">
        <v>766</v>
      </c>
      <c r="C174" s="2" t="s">
        <v>3380</v>
      </c>
      <c r="D174" s="7" t="str">
        <f t="shared" si="2"/>
        <v>300x250 </v>
      </c>
      <c r="E174" s="2" t="s">
        <v>768</v>
      </c>
      <c r="F174" s="2" t="s">
        <v>36</v>
      </c>
      <c r="G174" s="8" t="s">
        <v>263</v>
      </c>
      <c r="H174" s="2" t="s">
        <v>30</v>
      </c>
      <c r="I174" s="2" t="s">
        <v>53</v>
      </c>
      <c r="J174" s="2">
        <v>141165.0</v>
      </c>
      <c r="K174" s="2">
        <v>250.0</v>
      </c>
      <c r="L174" s="2">
        <v>102776.0</v>
      </c>
      <c r="M174" s="2">
        <v>128004.0</v>
      </c>
      <c r="N174" s="2">
        <v>28.0</v>
      </c>
      <c r="O174" s="3">
        <v>7222.211408</v>
      </c>
      <c r="P174" s="7" t="str">
        <f>VLOOKUP(A174,'New Data'!A:E,2,FALSE)</f>
        <v>Female</v>
      </c>
      <c r="Q174" s="7">
        <f>VLOOKUP(A174,'New Data'!A:E,3,FALSE)</f>
        <v>31</v>
      </c>
      <c r="R174" s="7" t="str">
        <f>VLOOKUP(A174,'New Data'!A:E,4,FALSE)</f>
        <v>North Carolina</v>
      </c>
      <c r="S174" s="9">
        <f>VLOOKUP(A174,'New Data'!A:E,5,FALSE)</f>
        <v>45539</v>
      </c>
      <c r="T174" s="10">
        <f t="shared" si="3"/>
        <v>257.9361217</v>
      </c>
      <c r="U174" s="11">
        <f t="shared" si="4"/>
        <v>0.001770977225</v>
      </c>
      <c r="V174" s="12">
        <f t="shared" si="5"/>
        <v>28.88884563</v>
      </c>
      <c r="W174" s="10">
        <f t="shared" si="6"/>
        <v>51.16148768</v>
      </c>
      <c r="X174" s="11">
        <f t="shared" si="7"/>
        <v>0.01983494492</v>
      </c>
      <c r="Y174" s="7">
        <f t="shared" si="8"/>
        <v>0</v>
      </c>
      <c r="Z174" s="11">
        <f t="shared" si="9"/>
        <v>0.7280558212</v>
      </c>
      <c r="AA174" s="10">
        <f t="shared" si="10"/>
        <v>84.93059838</v>
      </c>
      <c r="AB174" s="10">
        <f t="shared" si="11"/>
        <v>98.29418361</v>
      </c>
      <c r="AC174" s="10">
        <f t="shared" si="12"/>
        <v>222.358964</v>
      </c>
      <c r="AD174" s="10">
        <f t="shared" si="13"/>
        <v>154.5496902</v>
      </c>
    </row>
    <row r="175">
      <c r="A175" s="7" t="str">
        <f t="shared" si="1"/>
        <v>FXYFQ8937T</v>
      </c>
      <c r="B175" s="2" t="s">
        <v>1012</v>
      </c>
      <c r="C175" s="2" t="s">
        <v>3381</v>
      </c>
      <c r="D175" s="7" t="str">
        <f t="shared" si="2"/>
        <v>300x250 </v>
      </c>
      <c r="E175" s="2" t="s">
        <v>768</v>
      </c>
      <c r="F175" s="2" t="s">
        <v>66</v>
      </c>
      <c r="G175" s="8" t="s">
        <v>475</v>
      </c>
      <c r="H175" s="2" t="s">
        <v>30</v>
      </c>
      <c r="I175" s="2" t="s">
        <v>53</v>
      </c>
      <c r="J175" s="2">
        <v>62040.0</v>
      </c>
      <c r="K175" s="2">
        <v>174.0</v>
      </c>
      <c r="L175" s="2">
        <v>43853.0</v>
      </c>
      <c r="M175" s="2">
        <v>58642.0</v>
      </c>
      <c r="N175" s="2">
        <v>15.0</v>
      </c>
      <c r="O175" s="3">
        <v>2139.065793</v>
      </c>
      <c r="P175" s="7" t="str">
        <f>VLOOKUP(A175,'New Data'!A:E,2,FALSE)</f>
        <v>Female</v>
      </c>
      <c r="Q175" s="7">
        <f>VLOOKUP(A175,'New Data'!A:E,3,FALSE)</f>
        <v>31</v>
      </c>
      <c r="R175" s="7" t="str">
        <f>VLOOKUP(A175,'New Data'!A:E,4,FALSE)</f>
        <v>North Carolina</v>
      </c>
      <c r="S175" s="9">
        <f>VLOOKUP(A175,'New Data'!A:E,5,FALSE)</f>
        <v>45539</v>
      </c>
      <c r="T175" s="10">
        <f t="shared" si="3"/>
        <v>142.6043862</v>
      </c>
      <c r="U175" s="11">
        <f t="shared" si="4"/>
        <v>0.002804642166</v>
      </c>
      <c r="V175" s="12">
        <f t="shared" si="5"/>
        <v>12.29348157</v>
      </c>
      <c r="W175" s="10">
        <f t="shared" si="6"/>
        <v>34.47881678</v>
      </c>
      <c r="X175" s="11">
        <f t="shared" si="7"/>
        <v>0.02417794971</v>
      </c>
      <c r="Y175" s="7">
        <f t="shared" si="8"/>
        <v>0</v>
      </c>
      <c r="Z175" s="11">
        <f t="shared" si="9"/>
        <v>0.7068504191</v>
      </c>
      <c r="AA175" s="10">
        <f t="shared" si="10"/>
        <v>45.25142585</v>
      </c>
      <c r="AB175" s="10">
        <f t="shared" si="11"/>
        <v>58.56262698</v>
      </c>
      <c r="AC175" s="10">
        <f t="shared" si="12"/>
        <v>123.4379686</v>
      </c>
      <c r="AD175" s="10">
        <f t="shared" si="13"/>
        <v>88.54300381</v>
      </c>
    </row>
    <row r="176">
      <c r="A176" s="7" t="str">
        <f t="shared" si="1"/>
        <v>FZBMA4850B</v>
      </c>
      <c r="B176" s="2" t="s">
        <v>1286</v>
      </c>
      <c r="C176" s="2" t="s">
        <v>3382</v>
      </c>
      <c r="D176" s="7" t="str">
        <f t="shared" si="2"/>
        <v>300x50 </v>
      </c>
      <c r="E176" s="2" t="s">
        <v>1288</v>
      </c>
      <c r="F176" s="2" t="s">
        <v>28</v>
      </c>
      <c r="G176" s="8" t="s">
        <v>1050</v>
      </c>
      <c r="H176" s="2" t="s">
        <v>89</v>
      </c>
      <c r="I176" s="2" t="s">
        <v>31</v>
      </c>
      <c r="J176" s="2">
        <v>11734.0</v>
      </c>
      <c r="K176" s="2">
        <v>78.0</v>
      </c>
      <c r="L176" s="2">
        <v>8741.0</v>
      </c>
      <c r="M176" s="2">
        <v>10606.0</v>
      </c>
      <c r="N176" s="2">
        <v>5.0</v>
      </c>
      <c r="O176" s="3">
        <v>6439.283498</v>
      </c>
      <c r="P176" s="7" t="str">
        <f>VLOOKUP(A176,'New Data'!A:E,2,FALSE)</f>
        <v>Male</v>
      </c>
      <c r="Q176" s="7">
        <f>VLOOKUP(A176,'New Data'!A:E,3,FALSE)</f>
        <v>48</v>
      </c>
      <c r="R176" s="7" t="str">
        <f>VLOOKUP(A176,'New Data'!A:E,4,FALSE)</f>
        <v>South Dakota</v>
      </c>
      <c r="S176" s="9">
        <f>VLOOKUP(A176,'New Data'!A:E,5,FALSE)</f>
        <v>45073</v>
      </c>
      <c r="T176" s="10">
        <f t="shared" si="3"/>
        <v>1287.8567</v>
      </c>
      <c r="U176" s="11">
        <f t="shared" si="4"/>
        <v>0.006647349582</v>
      </c>
      <c r="V176" s="12">
        <f t="shared" si="5"/>
        <v>82.55491664</v>
      </c>
      <c r="W176" s="10">
        <f t="shared" si="6"/>
        <v>548.7713907</v>
      </c>
      <c r="X176" s="11">
        <f t="shared" si="7"/>
        <v>0.04261121527</v>
      </c>
      <c r="Y176" s="7">
        <f t="shared" si="8"/>
        <v>0</v>
      </c>
      <c r="Z176" s="11">
        <f t="shared" si="9"/>
        <v>0.7449292654</v>
      </c>
      <c r="AA176" s="10">
        <f t="shared" si="10"/>
        <v>433.3695514</v>
      </c>
      <c r="AB176" s="10">
        <f t="shared" si="11"/>
        <v>713.0994358</v>
      </c>
      <c r="AC176" s="10">
        <f t="shared" si="12"/>
        <v>1156.550621</v>
      </c>
      <c r="AD176" s="10">
        <f t="shared" si="13"/>
        <v>918.3173688</v>
      </c>
    </row>
    <row r="177">
      <c r="A177" s="7" t="str">
        <f t="shared" si="1"/>
        <v>GFDFS4398C</v>
      </c>
      <c r="B177" s="2" t="s">
        <v>1686</v>
      </c>
      <c r="C177" s="2" t="s">
        <v>1687</v>
      </c>
      <c r="D177" s="7" t="str">
        <f t="shared" si="2"/>
        <v>300x250 </v>
      </c>
      <c r="E177" s="2" t="s">
        <v>1688</v>
      </c>
      <c r="F177" s="2" t="s">
        <v>41</v>
      </c>
      <c r="G177" s="8" t="s">
        <v>29</v>
      </c>
      <c r="H177" s="2" t="s">
        <v>71</v>
      </c>
      <c r="I177" s="2" t="s">
        <v>43</v>
      </c>
      <c r="J177" s="2">
        <v>161222.0</v>
      </c>
      <c r="K177" s="2">
        <v>500.0</v>
      </c>
      <c r="L177" s="2">
        <v>66740.0</v>
      </c>
      <c r="M177" s="2">
        <v>149743.0</v>
      </c>
      <c r="N177" s="2">
        <v>19.0</v>
      </c>
      <c r="O177" s="3">
        <v>5767.797381</v>
      </c>
      <c r="P177" s="7" t="str">
        <f>VLOOKUP(A177,'New Data'!A:E,2,FALSE)</f>
        <v>Male</v>
      </c>
      <c r="Q177" s="7">
        <f>VLOOKUP(A177,'New Data'!A:E,3,FALSE)</f>
        <v>49</v>
      </c>
      <c r="R177" s="7" t="str">
        <f>VLOOKUP(A177,'New Data'!A:E,4,FALSE)</f>
        <v>Oregon</v>
      </c>
      <c r="S177" s="9">
        <f>VLOOKUP(A177,'New Data'!A:E,5,FALSE)</f>
        <v>45480</v>
      </c>
      <c r="T177" s="10">
        <f t="shared" si="3"/>
        <v>303.5682832</v>
      </c>
      <c r="U177" s="11">
        <f t="shared" si="4"/>
        <v>0.003101313716</v>
      </c>
      <c r="V177" s="12">
        <f t="shared" si="5"/>
        <v>11.53559476</v>
      </c>
      <c r="W177" s="10">
        <f t="shared" si="6"/>
        <v>35.77549826</v>
      </c>
      <c r="X177" s="11">
        <f t="shared" si="7"/>
        <v>0.01178499212</v>
      </c>
      <c r="Y177" s="7">
        <f t="shared" si="8"/>
        <v>0</v>
      </c>
      <c r="Z177" s="11">
        <f t="shared" si="9"/>
        <v>0.4139633549</v>
      </c>
      <c r="AA177" s="10">
        <f t="shared" si="10"/>
        <v>77.0972321</v>
      </c>
      <c r="AB177" s="10">
        <f t="shared" si="11"/>
        <v>91.64117421</v>
      </c>
      <c r="AC177" s="10">
        <f t="shared" si="12"/>
        <v>252.3168452</v>
      </c>
      <c r="AD177" s="10">
        <f t="shared" si="13"/>
        <v>169.6734414</v>
      </c>
    </row>
    <row r="178">
      <c r="A178" s="7" t="str">
        <f t="shared" si="1"/>
        <v>GFIAB5156G</v>
      </c>
      <c r="B178" s="2" t="s">
        <v>2057</v>
      </c>
      <c r="C178" s="2" t="s">
        <v>2058</v>
      </c>
      <c r="D178" s="7" t="str">
        <f t="shared" si="2"/>
        <v>300x250 </v>
      </c>
      <c r="E178" s="2" t="s">
        <v>2059</v>
      </c>
      <c r="F178" s="2" t="s">
        <v>36</v>
      </c>
      <c r="G178" s="8" t="s">
        <v>449</v>
      </c>
      <c r="H178" s="2" t="s">
        <v>30</v>
      </c>
      <c r="I178" s="2" t="s">
        <v>31</v>
      </c>
      <c r="J178" s="2">
        <v>310255.0</v>
      </c>
      <c r="K178" s="2">
        <v>970.0</v>
      </c>
      <c r="L178" s="2">
        <v>105054.0</v>
      </c>
      <c r="M178" s="2">
        <v>260998.0</v>
      </c>
      <c r="N178" s="2">
        <v>14.0</v>
      </c>
      <c r="O178" s="3">
        <v>6057.856722</v>
      </c>
      <c r="P178" s="7" t="str">
        <f>VLOOKUP(A178,'New Data'!A:E,2,FALSE)</f>
        <v>Male</v>
      </c>
      <c r="Q178" s="7">
        <f>VLOOKUP(A178,'New Data'!A:E,3,FALSE)</f>
        <v>24</v>
      </c>
      <c r="R178" s="7" t="str">
        <f>VLOOKUP(A178,'New Data'!A:E,4,FALSE)</f>
        <v>Tennessee</v>
      </c>
      <c r="S178" s="9">
        <f>VLOOKUP(A178,'New Data'!A:E,5,FALSE)</f>
        <v>45224</v>
      </c>
      <c r="T178" s="10">
        <f t="shared" si="3"/>
        <v>432.7040516</v>
      </c>
      <c r="U178" s="11">
        <f t="shared" si="4"/>
        <v>0.003126460492</v>
      </c>
      <c r="V178" s="12">
        <f t="shared" si="5"/>
        <v>6.245213115</v>
      </c>
      <c r="W178" s="10">
        <f t="shared" si="6"/>
        <v>19.52541207</v>
      </c>
      <c r="X178" s="11">
        <f t="shared" si="7"/>
        <v>0.004512417205</v>
      </c>
      <c r="Y178" s="7">
        <f t="shared" si="8"/>
        <v>0</v>
      </c>
      <c r="Z178" s="11">
        <f t="shared" si="9"/>
        <v>0.3386053408</v>
      </c>
      <c r="AA178" s="10">
        <f t="shared" si="10"/>
        <v>95.44206322</v>
      </c>
      <c r="AB178" s="10">
        <f t="shared" si="11"/>
        <v>103.4101826</v>
      </c>
      <c r="AC178" s="10">
        <f t="shared" si="12"/>
        <v>351.3173663</v>
      </c>
      <c r="AD178" s="10">
        <f t="shared" si="13"/>
        <v>226.1162951</v>
      </c>
    </row>
    <row r="179">
      <c r="A179" s="7" t="str">
        <f t="shared" si="1"/>
        <v>GKJGA3143R</v>
      </c>
      <c r="B179" s="2" t="s">
        <v>2212</v>
      </c>
      <c r="C179" s="2" t="s">
        <v>3383</v>
      </c>
      <c r="D179" s="7" t="str">
        <f t="shared" si="2"/>
        <v>300x250 </v>
      </c>
      <c r="E179" s="2" t="s">
        <v>2214</v>
      </c>
      <c r="F179" s="2" t="s">
        <v>41</v>
      </c>
      <c r="G179" s="8" t="s">
        <v>387</v>
      </c>
      <c r="H179" s="2" t="s">
        <v>30</v>
      </c>
      <c r="I179" s="2" t="s">
        <v>31</v>
      </c>
      <c r="J179" s="2">
        <v>321263.0</v>
      </c>
      <c r="K179" s="2">
        <v>852.0</v>
      </c>
      <c r="L179" s="2">
        <v>172887.0</v>
      </c>
      <c r="M179" s="2">
        <v>263424.0</v>
      </c>
      <c r="N179" s="2">
        <v>6.0</v>
      </c>
      <c r="O179" s="3">
        <v>1576.051434</v>
      </c>
      <c r="P179" s="7" t="str">
        <f>VLOOKUP(A179,'New Data'!A:E,2,FALSE)</f>
        <v>Female</v>
      </c>
      <c r="Q179" s="7">
        <f>VLOOKUP(A179,'New Data'!A:E,3,FALSE)</f>
        <v>62</v>
      </c>
      <c r="R179" s="7" t="str">
        <f>VLOOKUP(A179,'New Data'!A:E,4,FALSE)</f>
        <v>Illinois</v>
      </c>
      <c r="S179" s="9">
        <f>VLOOKUP(A179,'New Data'!A:E,5,FALSE)</f>
        <v>45112</v>
      </c>
      <c r="T179" s="10">
        <f t="shared" si="3"/>
        <v>262.675239</v>
      </c>
      <c r="U179" s="11">
        <f t="shared" si="4"/>
        <v>0.002652032758</v>
      </c>
      <c r="V179" s="12">
        <f t="shared" si="5"/>
        <v>1.849825627</v>
      </c>
      <c r="W179" s="10">
        <f t="shared" si="6"/>
        <v>4.905798159</v>
      </c>
      <c r="X179" s="11">
        <f t="shared" si="7"/>
        <v>0.001867628703</v>
      </c>
      <c r="Y179" s="7">
        <f t="shared" si="8"/>
        <v>0</v>
      </c>
      <c r="Z179" s="11">
        <f t="shared" si="9"/>
        <v>0.5381478726</v>
      </c>
      <c r="AA179" s="10">
        <f t="shared" si="10"/>
        <v>54.99606793</v>
      </c>
      <c r="AB179" s="10">
        <f t="shared" si="11"/>
        <v>56.82965145</v>
      </c>
      <c r="AC179" s="10">
        <f t="shared" si="12"/>
        <v>211.491316</v>
      </c>
      <c r="AD179" s="10">
        <f t="shared" si="13"/>
        <v>133.7918446</v>
      </c>
    </row>
    <row r="180">
      <c r="A180" s="7" t="str">
        <f t="shared" si="1"/>
        <v>GKJGA3143R</v>
      </c>
      <c r="B180" s="2" t="s">
        <v>1715</v>
      </c>
      <c r="C180" s="2" t="s">
        <v>3384</v>
      </c>
      <c r="D180" s="7" t="str">
        <f t="shared" si="2"/>
        <v>320x50 </v>
      </c>
      <c r="E180" s="2" t="s">
        <v>1717</v>
      </c>
      <c r="F180" s="2" t="s">
        <v>66</v>
      </c>
      <c r="G180" s="8" t="s">
        <v>1718</v>
      </c>
      <c r="H180" s="2" t="s">
        <v>30</v>
      </c>
      <c r="I180" s="2" t="s">
        <v>31</v>
      </c>
      <c r="J180" s="2">
        <v>10779.0</v>
      </c>
      <c r="K180" s="2">
        <v>86.0</v>
      </c>
      <c r="L180" s="2">
        <v>6420.0</v>
      </c>
      <c r="M180" s="2">
        <v>10287.0</v>
      </c>
      <c r="N180" s="2">
        <v>3.0</v>
      </c>
      <c r="O180" s="3">
        <v>1759.704833</v>
      </c>
      <c r="P180" s="7" t="str">
        <f>VLOOKUP(A180,'New Data'!A:E,2,FALSE)</f>
        <v>Female</v>
      </c>
      <c r="Q180" s="7">
        <f>VLOOKUP(A180,'New Data'!A:E,3,FALSE)</f>
        <v>62</v>
      </c>
      <c r="R180" s="7" t="str">
        <f>VLOOKUP(A180,'New Data'!A:E,4,FALSE)</f>
        <v>Illinois</v>
      </c>
      <c r="S180" s="9">
        <f>VLOOKUP(A180,'New Data'!A:E,5,FALSE)</f>
        <v>45112</v>
      </c>
      <c r="T180" s="10">
        <f t="shared" si="3"/>
        <v>586.5682777</v>
      </c>
      <c r="U180" s="11">
        <f t="shared" si="4"/>
        <v>0.007978476668</v>
      </c>
      <c r="V180" s="12">
        <f t="shared" si="5"/>
        <v>20.4616841</v>
      </c>
      <c r="W180" s="10">
        <f t="shared" si="6"/>
        <v>163.2530692</v>
      </c>
      <c r="X180" s="11">
        <f t="shared" si="7"/>
        <v>0.02783189535</v>
      </c>
      <c r="Y180" s="7">
        <f t="shared" si="8"/>
        <v>0</v>
      </c>
      <c r="Z180" s="11">
        <f t="shared" si="9"/>
        <v>0.5956025605</v>
      </c>
      <c r="AA180" s="10">
        <f t="shared" si="10"/>
        <v>166.3336167</v>
      </c>
      <c r="AB180" s="10">
        <f t="shared" si="11"/>
        <v>252.0084477</v>
      </c>
      <c r="AC180" s="10">
        <f t="shared" si="12"/>
        <v>505.9975728</v>
      </c>
      <c r="AD180" s="10">
        <f t="shared" si="13"/>
        <v>374.9146627</v>
      </c>
    </row>
    <row r="181">
      <c r="A181" s="7" t="str">
        <f t="shared" si="1"/>
        <v>GLOSR9987H</v>
      </c>
      <c r="B181" s="2" t="s">
        <v>2079</v>
      </c>
      <c r="C181" s="2" t="s">
        <v>3385</v>
      </c>
      <c r="D181" s="7" t="str">
        <f t="shared" si="2"/>
        <v>320x50 </v>
      </c>
      <c r="E181" s="2" t="s">
        <v>1197</v>
      </c>
      <c r="F181" s="2" t="s">
        <v>36</v>
      </c>
      <c r="G181" s="8" t="s">
        <v>387</v>
      </c>
      <c r="H181" s="2" t="s">
        <v>30</v>
      </c>
      <c r="I181" s="2" t="s">
        <v>31</v>
      </c>
      <c r="J181" s="2">
        <v>1222302.0</v>
      </c>
      <c r="K181" s="2">
        <v>3142.0</v>
      </c>
      <c r="L181" s="2">
        <v>553773.0</v>
      </c>
      <c r="M181" s="2">
        <v>1120128.0</v>
      </c>
      <c r="N181" s="2">
        <v>42.0</v>
      </c>
      <c r="O181" s="3">
        <v>7880.770406</v>
      </c>
      <c r="P181" s="7" t="str">
        <f>VLOOKUP(A181,'New Data'!A:E,2,FALSE)</f>
        <v>Female</v>
      </c>
      <c r="Q181" s="7">
        <f>VLOOKUP(A181,'New Data'!A:E,3,FALSE)</f>
        <v>61</v>
      </c>
      <c r="R181" s="7" t="str">
        <f>VLOOKUP(A181,'New Data'!A:E,4,FALSE)</f>
        <v>North Dakota</v>
      </c>
      <c r="S181" s="9">
        <f>VLOOKUP(A181,'New Data'!A:E,5,FALSE)</f>
        <v>45274</v>
      </c>
      <c r="T181" s="10">
        <f t="shared" si="3"/>
        <v>187.6373906</v>
      </c>
      <c r="U181" s="11">
        <f t="shared" si="4"/>
        <v>0.002570559485</v>
      </c>
      <c r="V181" s="12">
        <f t="shared" si="5"/>
        <v>2.508201912</v>
      </c>
      <c r="W181" s="10">
        <f t="shared" si="6"/>
        <v>6.447482215</v>
      </c>
      <c r="X181" s="11">
        <f t="shared" si="7"/>
        <v>0.00343613935</v>
      </c>
      <c r="Y181" s="7">
        <f t="shared" si="8"/>
        <v>0</v>
      </c>
      <c r="Z181" s="11">
        <f t="shared" si="9"/>
        <v>0.4530574277</v>
      </c>
      <c r="AA181" s="10">
        <f t="shared" si="10"/>
        <v>40.8235361</v>
      </c>
      <c r="AB181" s="10">
        <f t="shared" si="11"/>
        <v>43.18710428</v>
      </c>
      <c r="AC181" s="10">
        <f t="shared" si="12"/>
        <v>151.9010493</v>
      </c>
      <c r="AD181" s="10">
        <f t="shared" si="13"/>
        <v>97.0437217</v>
      </c>
    </row>
    <row r="182">
      <c r="A182" s="7" t="str">
        <f t="shared" si="1"/>
        <v>GLOSR9987H</v>
      </c>
      <c r="B182" s="2" t="s">
        <v>1195</v>
      </c>
      <c r="C182" s="2" t="s">
        <v>3386</v>
      </c>
      <c r="D182" s="7" t="str">
        <f t="shared" si="2"/>
        <v>320x50 </v>
      </c>
      <c r="E182" s="2" t="s">
        <v>1197</v>
      </c>
      <c r="F182" s="2" t="s">
        <v>28</v>
      </c>
      <c r="G182" s="8" t="s">
        <v>93</v>
      </c>
      <c r="H182" s="2" t="s">
        <v>30</v>
      </c>
      <c r="I182" s="2" t="s">
        <v>31</v>
      </c>
      <c r="J182" s="2">
        <v>232470.0</v>
      </c>
      <c r="K182" s="2">
        <v>504.0</v>
      </c>
      <c r="L182" s="2">
        <v>40870.0</v>
      </c>
      <c r="M182" s="2">
        <v>195447.0</v>
      </c>
      <c r="N182" s="2">
        <v>36.0</v>
      </c>
      <c r="O182" s="3">
        <v>5401.365085</v>
      </c>
      <c r="P182" s="7" t="str">
        <f>VLOOKUP(A182,'New Data'!A:E,2,FALSE)</f>
        <v>Female</v>
      </c>
      <c r="Q182" s="7">
        <f>VLOOKUP(A182,'New Data'!A:E,3,FALSE)</f>
        <v>61</v>
      </c>
      <c r="R182" s="7" t="str">
        <f>VLOOKUP(A182,'New Data'!A:E,4,FALSE)</f>
        <v>North Dakota</v>
      </c>
      <c r="S182" s="9">
        <f>VLOOKUP(A182,'New Data'!A:E,5,FALSE)</f>
        <v>45274</v>
      </c>
      <c r="T182" s="10">
        <f t="shared" si="3"/>
        <v>150.037919</v>
      </c>
      <c r="U182" s="11">
        <f t="shared" si="4"/>
        <v>0.00216802168</v>
      </c>
      <c r="V182" s="12">
        <f t="shared" si="5"/>
        <v>10.71699422</v>
      </c>
      <c r="W182" s="10">
        <f t="shared" si="6"/>
        <v>23.23467581</v>
      </c>
      <c r="X182" s="11">
        <f t="shared" si="7"/>
        <v>0.01548586914</v>
      </c>
      <c r="Y182" s="7">
        <f t="shared" si="8"/>
        <v>0</v>
      </c>
      <c r="Z182" s="11">
        <f t="shared" si="9"/>
        <v>0.1758076311</v>
      </c>
      <c r="AA182" s="10">
        <f t="shared" si="10"/>
        <v>43.22811434</v>
      </c>
      <c r="AB182" s="10">
        <f t="shared" si="11"/>
        <v>50.73872329</v>
      </c>
      <c r="AC182" s="10">
        <f t="shared" si="12"/>
        <v>126.8206692</v>
      </c>
      <c r="AD182" s="10">
        <f t="shared" si="13"/>
        <v>86.63738143</v>
      </c>
    </row>
    <row r="183">
      <c r="A183" s="7" t="str">
        <f t="shared" si="1"/>
        <v>GNJHQ6615U</v>
      </c>
      <c r="B183" s="2" t="s">
        <v>1601</v>
      </c>
      <c r="C183" s="2" t="s">
        <v>3387</v>
      </c>
      <c r="D183" s="7" t="str">
        <f t="shared" si="2"/>
        <v>320x50 </v>
      </c>
      <c r="E183" s="2" t="s">
        <v>1603</v>
      </c>
      <c r="F183" s="2" t="s">
        <v>36</v>
      </c>
      <c r="G183" s="8" t="s">
        <v>165</v>
      </c>
      <c r="H183" s="2" t="s">
        <v>48</v>
      </c>
      <c r="I183" s="2" t="s">
        <v>31</v>
      </c>
      <c r="J183" s="2">
        <v>63794.0</v>
      </c>
      <c r="K183" s="2">
        <v>200.0</v>
      </c>
      <c r="L183" s="2">
        <v>46557.0</v>
      </c>
      <c r="M183" s="2">
        <v>60868.0</v>
      </c>
      <c r="N183" s="2">
        <v>9.0</v>
      </c>
      <c r="O183" s="3">
        <v>6832.940067</v>
      </c>
      <c r="P183" s="7" t="str">
        <f>VLOOKUP(A183,'New Data'!A:E,2,FALSE)</f>
        <v>Female</v>
      </c>
      <c r="Q183" s="7">
        <f>VLOOKUP(A183,'New Data'!A:E,3,FALSE)</f>
        <v>23</v>
      </c>
      <c r="R183" s="7" t="str">
        <f>VLOOKUP(A183,'New Data'!A:E,4,FALSE)</f>
        <v>Vermont</v>
      </c>
      <c r="S183" s="9">
        <f>VLOOKUP(A183,'New Data'!A:E,5,FALSE)</f>
        <v>45327</v>
      </c>
      <c r="T183" s="10">
        <f t="shared" si="3"/>
        <v>759.215563</v>
      </c>
      <c r="U183" s="11">
        <f t="shared" si="4"/>
        <v>0.003135091074</v>
      </c>
      <c r="V183" s="12">
        <f t="shared" si="5"/>
        <v>34.16470034</v>
      </c>
      <c r="W183" s="10">
        <f t="shared" si="6"/>
        <v>107.1094471</v>
      </c>
      <c r="X183" s="11">
        <f t="shared" si="7"/>
        <v>0.01410790983</v>
      </c>
      <c r="Y183" s="7">
        <f t="shared" si="8"/>
        <v>0</v>
      </c>
      <c r="Z183" s="11">
        <f t="shared" si="9"/>
        <v>0.7298021758</v>
      </c>
      <c r="AA183" s="10">
        <f t="shared" si="10"/>
        <v>200.5967623</v>
      </c>
      <c r="AB183" s="10">
        <f t="shared" si="11"/>
        <v>244.3636103</v>
      </c>
      <c r="AC183" s="10">
        <f t="shared" si="12"/>
        <v>635.6272799</v>
      </c>
      <c r="AD183" s="10">
        <f t="shared" si="13"/>
        <v>433.1640726</v>
      </c>
    </row>
    <row r="184">
      <c r="A184" s="7" t="str">
        <f t="shared" si="1"/>
        <v>GNJHQ6615U</v>
      </c>
      <c r="B184" s="2" t="s">
        <v>1587</v>
      </c>
      <c r="C184" s="2" t="s">
        <v>3388</v>
      </c>
      <c r="D184" s="7" t="str">
        <f t="shared" si="2"/>
        <v>300x250 </v>
      </c>
      <c r="E184" s="2" t="s">
        <v>1589</v>
      </c>
      <c r="F184" s="2" t="s">
        <v>41</v>
      </c>
      <c r="G184" s="8" t="s">
        <v>114</v>
      </c>
      <c r="H184" s="2" t="s">
        <v>476</v>
      </c>
      <c r="I184" s="2" t="s">
        <v>31</v>
      </c>
      <c r="J184" s="2">
        <v>114267.0</v>
      </c>
      <c r="K184" s="2">
        <v>110.0</v>
      </c>
      <c r="L184" s="2">
        <v>60964.0</v>
      </c>
      <c r="M184" s="2">
        <v>108301.0</v>
      </c>
      <c r="N184" s="2">
        <v>5.0</v>
      </c>
      <c r="O184" s="3">
        <v>2679.154068</v>
      </c>
      <c r="P184" s="7" t="str">
        <f>VLOOKUP(A184,'New Data'!A:E,2,FALSE)</f>
        <v>Female</v>
      </c>
      <c r="Q184" s="7">
        <f>VLOOKUP(A184,'New Data'!A:E,3,FALSE)</f>
        <v>23</v>
      </c>
      <c r="R184" s="7" t="str">
        <f>VLOOKUP(A184,'New Data'!A:E,4,FALSE)</f>
        <v>Vermont</v>
      </c>
      <c r="S184" s="9">
        <f>VLOOKUP(A184,'New Data'!A:E,5,FALSE)</f>
        <v>45327</v>
      </c>
      <c r="T184" s="10">
        <f t="shared" si="3"/>
        <v>535.8308136</v>
      </c>
      <c r="U184" s="11">
        <f t="shared" si="4"/>
        <v>0.0009626576352</v>
      </c>
      <c r="V184" s="12">
        <f t="shared" si="5"/>
        <v>24.35594607</v>
      </c>
      <c r="W184" s="10">
        <f t="shared" si="6"/>
        <v>23.44643745</v>
      </c>
      <c r="X184" s="11">
        <f t="shared" si="7"/>
        <v>0.004375716524</v>
      </c>
      <c r="Y184" s="7">
        <f t="shared" si="8"/>
        <v>0</v>
      </c>
      <c r="Z184" s="11">
        <f t="shared" si="9"/>
        <v>0.5335223643</v>
      </c>
      <c r="AA184" s="10">
        <f t="shared" si="10"/>
        <v>131.3402071</v>
      </c>
      <c r="AB184" s="10">
        <f t="shared" si="11"/>
        <v>130.7945019</v>
      </c>
      <c r="AC184" s="10">
        <f t="shared" si="12"/>
        <v>438.2251276</v>
      </c>
      <c r="AD184" s="10">
        <f t="shared" si="13"/>
        <v>279.6391069</v>
      </c>
    </row>
    <row r="185">
      <c r="A185" s="7" t="str">
        <f t="shared" si="1"/>
        <v>GODYB4457O</v>
      </c>
      <c r="B185" s="2" t="s">
        <v>1683</v>
      </c>
      <c r="C185" s="2" t="s">
        <v>3389</v>
      </c>
      <c r="D185" s="7" t="str">
        <f t="shared" si="2"/>
        <v>300x250 </v>
      </c>
      <c r="E185" s="2" t="s">
        <v>1685</v>
      </c>
      <c r="F185" s="2" t="s">
        <v>36</v>
      </c>
      <c r="G185" s="8" t="s">
        <v>263</v>
      </c>
      <c r="H185" s="2" t="s">
        <v>89</v>
      </c>
      <c r="I185" s="2" t="s">
        <v>31</v>
      </c>
      <c r="J185" s="2">
        <v>15033.0</v>
      </c>
      <c r="K185" s="2">
        <v>76.0</v>
      </c>
      <c r="L185" s="2">
        <v>5495.0</v>
      </c>
      <c r="M185" s="2">
        <v>7050.0</v>
      </c>
      <c r="N185" s="2">
        <v>3.0</v>
      </c>
      <c r="O185" s="3">
        <v>1650.72301</v>
      </c>
      <c r="P185" s="7" t="str">
        <f>VLOOKUP(A185,'New Data'!A:E,2,FALSE)</f>
        <v>Female</v>
      </c>
      <c r="Q185" s="7">
        <f>VLOOKUP(A185,'New Data'!A:E,3,FALSE)</f>
        <v>48</v>
      </c>
      <c r="R185" s="7" t="str">
        <f>VLOOKUP(A185,'New Data'!A:E,4,FALSE)</f>
        <v>Minnesota</v>
      </c>
      <c r="S185" s="9">
        <f>VLOOKUP(A185,'New Data'!A:E,5,FALSE)</f>
        <v>45018</v>
      </c>
      <c r="T185" s="10">
        <f t="shared" si="3"/>
        <v>550.2410033</v>
      </c>
      <c r="U185" s="11">
        <f t="shared" si="4"/>
        <v>0.005055544469</v>
      </c>
      <c r="V185" s="12">
        <f t="shared" si="5"/>
        <v>21.72003961</v>
      </c>
      <c r="W185" s="10">
        <f t="shared" si="6"/>
        <v>109.8066261</v>
      </c>
      <c r="X185" s="11">
        <f t="shared" si="7"/>
        <v>0.01995609659</v>
      </c>
      <c r="Y185" s="7">
        <f t="shared" si="8"/>
        <v>0</v>
      </c>
      <c r="Z185" s="11">
        <f t="shared" si="9"/>
        <v>0.3655291692</v>
      </c>
      <c r="AA185" s="10">
        <f t="shared" si="10"/>
        <v>149.3855576</v>
      </c>
      <c r="AB185" s="10">
        <f t="shared" si="11"/>
        <v>202.2375095</v>
      </c>
      <c r="AC185" s="10">
        <f t="shared" si="12"/>
        <v>466.4981358</v>
      </c>
      <c r="AD185" s="10">
        <f t="shared" si="13"/>
        <v>330.0263425</v>
      </c>
    </row>
    <row r="186">
      <c r="A186" s="7" t="str">
        <f t="shared" si="1"/>
        <v>GQTYF6449M</v>
      </c>
      <c r="B186" s="2" t="s">
        <v>614</v>
      </c>
      <c r="C186" s="2" t="s">
        <v>3390</v>
      </c>
      <c r="D186" s="7" t="str">
        <f t="shared" si="2"/>
        <v>300x50 </v>
      </c>
      <c r="E186" s="2" t="s">
        <v>616</v>
      </c>
      <c r="F186" s="2" t="s">
        <v>36</v>
      </c>
      <c r="G186" s="8" t="s">
        <v>617</v>
      </c>
      <c r="H186" s="2" t="s">
        <v>62</v>
      </c>
      <c r="I186" s="2" t="s">
        <v>31</v>
      </c>
      <c r="J186" s="2">
        <v>10565.0</v>
      </c>
      <c r="K186" s="2">
        <v>66.0</v>
      </c>
      <c r="L186" s="2">
        <v>6248.0</v>
      </c>
      <c r="M186" s="2">
        <v>10141.0</v>
      </c>
      <c r="N186" s="2">
        <v>9.0</v>
      </c>
      <c r="O186" s="3">
        <v>6236.113094</v>
      </c>
      <c r="P186" s="7" t="str">
        <f>VLOOKUP(A186,'New Data'!A:E,2,FALSE)</f>
        <v>Female</v>
      </c>
      <c r="Q186" s="7">
        <f>VLOOKUP(A186,'New Data'!A:E,3,FALSE)</f>
        <v>50</v>
      </c>
      <c r="R186" s="7" t="str">
        <f>VLOOKUP(A186,'New Data'!A:E,4,FALSE)</f>
        <v>Wisconsin</v>
      </c>
      <c r="S186" s="9">
        <f>VLOOKUP(A186,'New Data'!A:E,5,FALSE)</f>
        <v>45050</v>
      </c>
      <c r="T186" s="10">
        <f t="shared" si="3"/>
        <v>692.9014549</v>
      </c>
      <c r="U186" s="11">
        <f t="shared" si="4"/>
        <v>0.00624704212</v>
      </c>
      <c r="V186" s="12">
        <f t="shared" si="5"/>
        <v>94.48656203</v>
      </c>
      <c r="W186" s="10">
        <f t="shared" si="6"/>
        <v>590.2615328</v>
      </c>
      <c r="X186" s="11">
        <f t="shared" si="7"/>
        <v>0.085186938</v>
      </c>
      <c r="Y186" s="7">
        <f t="shared" si="8"/>
        <v>0</v>
      </c>
      <c r="Z186" s="11">
        <f t="shared" si="9"/>
        <v>0.591386654</v>
      </c>
      <c r="AA186" s="10">
        <f t="shared" si="10"/>
        <v>332.2218472</v>
      </c>
      <c r="AB186" s="10">
        <f t="shared" si="11"/>
        <v>629.6868296</v>
      </c>
      <c r="AC186" s="10">
        <f t="shared" si="12"/>
        <v>691.2707829</v>
      </c>
      <c r="AD186" s="10">
        <f t="shared" si="13"/>
        <v>641.5846174</v>
      </c>
    </row>
    <row r="187">
      <c r="A187" s="7" t="str">
        <f t="shared" si="1"/>
        <v>GSFPR8052D</v>
      </c>
      <c r="B187" s="2" t="s">
        <v>1692</v>
      </c>
      <c r="C187" s="2" t="s">
        <v>3391</v>
      </c>
      <c r="D187" s="7" t="str">
        <f t="shared" si="2"/>
        <v>300x250 </v>
      </c>
      <c r="E187" s="2" t="s">
        <v>1694</v>
      </c>
      <c r="F187" s="2" t="s">
        <v>66</v>
      </c>
      <c r="G187" s="8" t="s">
        <v>1301</v>
      </c>
      <c r="H187" s="2" t="s">
        <v>62</v>
      </c>
      <c r="I187" s="2" t="s">
        <v>53</v>
      </c>
      <c r="J187" s="2">
        <v>95644.0</v>
      </c>
      <c r="K187" s="2">
        <v>240.0</v>
      </c>
      <c r="L187" s="2">
        <v>13294.0</v>
      </c>
      <c r="M187" s="2">
        <v>86775.0</v>
      </c>
      <c r="N187" s="2">
        <v>9.0</v>
      </c>
      <c r="O187" s="3">
        <v>5587.763675</v>
      </c>
      <c r="P187" s="7" t="str">
        <f>VLOOKUP(A187,'New Data'!A:E,2,FALSE)</f>
        <v>Female</v>
      </c>
      <c r="Q187" s="7">
        <f>VLOOKUP(A187,'New Data'!A:E,3,FALSE)</f>
        <v>28</v>
      </c>
      <c r="R187" s="7" t="str">
        <f>VLOOKUP(A187,'New Data'!A:E,4,FALSE)</f>
        <v>West Virginia</v>
      </c>
      <c r="S187" s="9">
        <f>VLOOKUP(A187,'New Data'!A:E,5,FALSE)</f>
        <v>45462</v>
      </c>
      <c r="T187" s="10">
        <f t="shared" si="3"/>
        <v>620.8626306</v>
      </c>
      <c r="U187" s="11">
        <f t="shared" si="4"/>
        <v>0.002509305341</v>
      </c>
      <c r="V187" s="12">
        <f t="shared" si="5"/>
        <v>23.28234865</v>
      </c>
      <c r="W187" s="10">
        <f t="shared" si="6"/>
        <v>58.4225218</v>
      </c>
      <c r="X187" s="11">
        <f t="shared" si="7"/>
        <v>0.009409895027</v>
      </c>
      <c r="Y187" s="7">
        <f t="shared" si="8"/>
        <v>0</v>
      </c>
      <c r="Z187" s="11">
        <f t="shared" si="9"/>
        <v>0.138994605</v>
      </c>
      <c r="AA187" s="10">
        <f t="shared" si="10"/>
        <v>154.4829094</v>
      </c>
      <c r="AB187" s="10">
        <f t="shared" si="11"/>
        <v>175.5670133</v>
      </c>
      <c r="AC187" s="10">
        <f t="shared" si="12"/>
        <v>513.0310785</v>
      </c>
      <c r="AD187" s="10">
        <f t="shared" si="13"/>
        <v>339.6438308</v>
      </c>
    </row>
    <row r="188">
      <c r="A188" s="7" t="str">
        <f t="shared" si="1"/>
        <v>GVNEZ4094A</v>
      </c>
      <c r="B188" s="2" t="s">
        <v>401</v>
      </c>
      <c r="C188" s="2" t="s">
        <v>3392</v>
      </c>
      <c r="D188" s="7" t="str">
        <f t="shared" si="2"/>
        <v>320x50 </v>
      </c>
      <c r="E188" s="2" t="s">
        <v>403</v>
      </c>
      <c r="F188" s="2" t="s">
        <v>41</v>
      </c>
      <c r="G188" s="8" t="s">
        <v>404</v>
      </c>
      <c r="H188" s="2" t="s">
        <v>30</v>
      </c>
      <c r="I188" s="2" t="s">
        <v>31</v>
      </c>
      <c r="J188" s="2">
        <v>25539.0</v>
      </c>
      <c r="K188" s="2">
        <v>78.0</v>
      </c>
      <c r="L188" s="2">
        <v>12130.0</v>
      </c>
      <c r="M188" s="2">
        <v>24129.0</v>
      </c>
      <c r="N188" s="2">
        <v>15.0</v>
      </c>
      <c r="O188" s="3">
        <v>4804.493233</v>
      </c>
      <c r="P188" s="7" t="str">
        <f>VLOOKUP(A188,'New Data'!A:E,2,FALSE)</f>
        <v>Male</v>
      </c>
      <c r="Q188" s="7">
        <f>VLOOKUP(A188,'New Data'!A:E,3,FALSE)</f>
        <v>49</v>
      </c>
      <c r="R188" s="7" t="str">
        <f>VLOOKUP(A188,'New Data'!A:E,4,FALSE)</f>
        <v>Illinois</v>
      </c>
      <c r="S188" s="9">
        <f>VLOOKUP(A188,'New Data'!A:E,5,FALSE)</f>
        <v>44955</v>
      </c>
      <c r="T188" s="10">
        <f t="shared" si="3"/>
        <v>320.2995489</v>
      </c>
      <c r="U188" s="11">
        <f t="shared" si="4"/>
        <v>0.003054152473</v>
      </c>
      <c r="V188" s="12">
        <f t="shared" si="5"/>
        <v>61.59606709</v>
      </c>
      <c r="W188" s="10">
        <f t="shared" si="6"/>
        <v>188.1237806</v>
      </c>
      <c r="X188" s="11">
        <f t="shared" si="7"/>
        <v>0.0587337014</v>
      </c>
      <c r="Y188" s="7">
        <f t="shared" si="8"/>
        <v>0</v>
      </c>
      <c r="Z188" s="11">
        <f t="shared" si="9"/>
        <v>0.4749598653</v>
      </c>
      <c r="AA188" s="10">
        <f t="shared" si="10"/>
        <v>150.9615196</v>
      </c>
      <c r="AB188" s="10">
        <f t="shared" si="11"/>
        <v>226.8781477</v>
      </c>
      <c r="AC188" s="10">
        <f t="shared" si="12"/>
        <v>306.1836086</v>
      </c>
      <c r="AD188" s="10">
        <f t="shared" si="13"/>
        <v>254.2131918</v>
      </c>
    </row>
    <row r="189">
      <c r="A189" s="7" t="str">
        <f t="shared" si="1"/>
        <v>GVZIZ4368Z</v>
      </c>
      <c r="B189" s="2" t="s">
        <v>1029</v>
      </c>
      <c r="C189" s="2" t="s">
        <v>3393</v>
      </c>
      <c r="D189" s="7" t="str">
        <f t="shared" si="2"/>
        <v>320x50 </v>
      </c>
      <c r="E189" s="2" t="s">
        <v>1031</v>
      </c>
      <c r="F189" s="2" t="s">
        <v>41</v>
      </c>
      <c r="G189" s="8" t="s">
        <v>387</v>
      </c>
      <c r="H189" s="2" t="s">
        <v>30</v>
      </c>
      <c r="I189" s="2" t="s">
        <v>31</v>
      </c>
      <c r="J189" s="2">
        <v>58738.0</v>
      </c>
      <c r="K189" s="2">
        <v>165.0</v>
      </c>
      <c r="L189" s="2">
        <v>33538.0</v>
      </c>
      <c r="M189" s="2">
        <v>47535.0</v>
      </c>
      <c r="N189" s="2">
        <v>14.0</v>
      </c>
      <c r="O189" s="3">
        <v>2801.584386</v>
      </c>
      <c r="P189" s="7" t="str">
        <f>VLOOKUP(A189,'New Data'!A:E,2,FALSE)</f>
        <v>Female</v>
      </c>
      <c r="Q189" s="7">
        <f>VLOOKUP(A189,'New Data'!A:E,3,FALSE)</f>
        <v>40</v>
      </c>
      <c r="R189" s="7" t="str">
        <f>VLOOKUP(A189,'New Data'!A:E,4,FALSE)</f>
        <v>New Hampshire</v>
      </c>
      <c r="S189" s="9">
        <f>VLOOKUP(A189,'New Data'!A:E,5,FALSE)</f>
        <v>45409</v>
      </c>
      <c r="T189" s="10">
        <f t="shared" si="3"/>
        <v>200.1131704</v>
      </c>
      <c r="U189" s="11">
        <f t="shared" si="4"/>
        <v>0.002809084409</v>
      </c>
      <c r="V189" s="12">
        <f t="shared" si="5"/>
        <v>16.97929931</v>
      </c>
      <c r="W189" s="10">
        <f t="shared" si="6"/>
        <v>47.69628496</v>
      </c>
      <c r="X189" s="11">
        <f t="shared" si="7"/>
        <v>0.02383465559</v>
      </c>
      <c r="Y189" s="7">
        <f t="shared" si="8"/>
        <v>0</v>
      </c>
      <c r="Z189" s="11">
        <f t="shared" si="9"/>
        <v>0.5709761994</v>
      </c>
      <c r="AA189" s="10">
        <f t="shared" si="10"/>
        <v>63.14533053</v>
      </c>
      <c r="AB189" s="10">
        <f t="shared" si="11"/>
        <v>81.57552192</v>
      </c>
      <c r="AC189" s="10">
        <f t="shared" si="12"/>
        <v>173.0256532</v>
      </c>
      <c r="AD189" s="10">
        <f t="shared" si="13"/>
        <v>123.9061322</v>
      </c>
    </row>
    <row r="190">
      <c r="A190" s="7" t="str">
        <f t="shared" si="1"/>
        <v>GYCND0607J</v>
      </c>
      <c r="B190" s="2" t="s">
        <v>376</v>
      </c>
      <c r="C190" s="2" t="s">
        <v>377</v>
      </c>
      <c r="D190" s="7" t="str">
        <f t="shared" si="2"/>
        <v>300x50 </v>
      </c>
      <c r="E190" s="2" t="s">
        <v>378</v>
      </c>
      <c r="F190" s="2" t="s">
        <v>41</v>
      </c>
      <c r="G190" s="8" t="s">
        <v>379</v>
      </c>
      <c r="H190" s="2" t="s">
        <v>30</v>
      </c>
      <c r="I190" s="2" t="s">
        <v>31</v>
      </c>
      <c r="J190" s="2">
        <v>17518.0</v>
      </c>
      <c r="K190" s="2">
        <v>60.0</v>
      </c>
      <c r="L190" s="2">
        <v>11513.0</v>
      </c>
      <c r="M190" s="2">
        <v>16192.0</v>
      </c>
      <c r="N190" s="2">
        <v>12.0</v>
      </c>
      <c r="O190" s="3">
        <v>6765.0004</v>
      </c>
      <c r="P190" s="7" t="str">
        <f>VLOOKUP(A190,'New Data'!A:E,2,FALSE)</f>
        <v>Male</v>
      </c>
      <c r="Q190" s="7">
        <f>VLOOKUP(A190,'New Data'!A:E,3,FALSE)</f>
        <v>54</v>
      </c>
      <c r="R190" s="7" t="str">
        <f>VLOOKUP(A190,'New Data'!A:E,4,FALSE)</f>
        <v>Kansas</v>
      </c>
      <c r="S190" s="9">
        <f>VLOOKUP(A190,'New Data'!A:E,5,FALSE)</f>
        <v>45496</v>
      </c>
      <c r="T190" s="10">
        <f t="shared" si="3"/>
        <v>563.7500333</v>
      </c>
      <c r="U190" s="11">
        <f t="shared" si="4"/>
        <v>0.003425048522</v>
      </c>
      <c r="V190" s="12">
        <f t="shared" si="5"/>
        <v>112.7500067</v>
      </c>
      <c r="W190" s="10">
        <f t="shared" si="6"/>
        <v>386.1742436</v>
      </c>
      <c r="X190" s="11">
        <f t="shared" si="7"/>
        <v>0.06850097043</v>
      </c>
      <c r="Y190" s="7">
        <f t="shared" si="8"/>
        <v>0</v>
      </c>
      <c r="Z190" s="11">
        <f t="shared" si="9"/>
        <v>0.6572097271</v>
      </c>
      <c r="AA190" s="10">
        <f t="shared" si="10"/>
        <v>280.1848607</v>
      </c>
      <c r="AB190" s="10">
        <f t="shared" si="11"/>
        <v>444.2394029</v>
      </c>
      <c r="AC190" s="10">
        <f t="shared" si="12"/>
        <v>550.7848767</v>
      </c>
      <c r="AD190" s="10">
        <f t="shared" si="13"/>
        <v>474.963851</v>
      </c>
    </row>
    <row r="191">
      <c r="A191" s="7" t="str">
        <f t="shared" si="1"/>
        <v>GYCND0607J</v>
      </c>
      <c r="B191" s="2" t="s">
        <v>413</v>
      </c>
      <c r="C191" s="2" t="s">
        <v>3394</v>
      </c>
      <c r="D191" s="7" t="str">
        <f t="shared" si="2"/>
        <v>320x50 </v>
      </c>
      <c r="E191" s="2" t="s">
        <v>415</v>
      </c>
      <c r="F191" s="2" t="s">
        <v>28</v>
      </c>
      <c r="G191" s="8" t="s">
        <v>387</v>
      </c>
      <c r="H191" s="2" t="s">
        <v>30</v>
      </c>
      <c r="I191" s="2" t="s">
        <v>31</v>
      </c>
      <c r="J191" s="2">
        <v>26270.0</v>
      </c>
      <c r="K191" s="2">
        <v>63.0</v>
      </c>
      <c r="L191" s="2">
        <v>12813.0</v>
      </c>
      <c r="M191" s="2">
        <v>21893.0</v>
      </c>
      <c r="N191" s="2">
        <v>12.0</v>
      </c>
      <c r="O191" s="3">
        <v>6417.264564</v>
      </c>
      <c r="P191" s="7" t="str">
        <f>VLOOKUP(A191,'New Data'!A:E,2,FALSE)</f>
        <v>Male</v>
      </c>
      <c r="Q191" s="7">
        <f>VLOOKUP(A191,'New Data'!A:E,3,FALSE)</f>
        <v>54</v>
      </c>
      <c r="R191" s="7" t="str">
        <f>VLOOKUP(A191,'New Data'!A:E,4,FALSE)</f>
        <v>Kansas</v>
      </c>
      <c r="S191" s="9">
        <f>VLOOKUP(A191,'New Data'!A:E,5,FALSE)</f>
        <v>45496</v>
      </c>
      <c r="T191" s="10">
        <f t="shared" si="3"/>
        <v>534.772047</v>
      </c>
      <c r="U191" s="11">
        <f t="shared" si="4"/>
        <v>0.002398172821</v>
      </c>
      <c r="V191" s="12">
        <f t="shared" si="5"/>
        <v>101.8613423</v>
      </c>
      <c r="W191" s="10">
        <f t="shared" si="6"/>
        <v>244.2811026</v>
      </c>
      <c r="X191" s="11">
        <f t="shared" si="7"/>
        <v>0.0456794823</v>
      </c>
      <c r="Y191" s="7">
        <f t="shared" si="8"/>
        <v>0</v>
      </c>
      <c r="Z191" s="11">
        <f t="shared" si="9"/>
        <v>0.4877426722</v>
      </c>
      <c r="AA191" s="10">
        <f t="shared" si="10"/>
        <v>237.2997037</v>
      </c>
      <c r="AB191" s="10">
        <f t="shared" si="11"/>
        <v>322.7515599</v>
      </c>
      <c r="AC191" s="10">
        <f t="shared" si="12"/>
        <v>497.0461266</v>
      </c>
      <c r="AD191" s="10">
        <f t="shared" si="13"/>
        <v>389.5277739</v>
      </c>
    </row>
    <row r="192">
      <c r="A192" s="7" t="str">
        <f t="shared" si="1"/>
        <v>GYLSP9079C</v>
      </c>
      <c r="B192" s="2" t="s">
        <v>1881</v>
      </c>
      <c r="C192" s="2" t="s">
        <v>3395</v>
      </c>
      <c r="D192" s="7" t="str">
        <f t="shared" si="2"/>
        <v>300x250 </v>
      </c>
      <c r="E192" s="2" t="s">
        <v>1883</v>
      </c>
      <c r="F192" s="2" t="s">
        <v>66</v>
      </c>
      <c r="G192" s="8" t="s">
        <v>670</v>
      </c>
      <c r="H192" s="2" t="s">
        <v>30</v>
      </c>
      <c r="I192" s="2" t="s">
        <v>53</v>
      </c>
      <c r="J192" s="2">
        <v>16202.0</v>
      </c>
      <c r="K192" s="2">
        <v>80.0</v>
      </c>
      <c r="L192" s="2">
        <v>11786.0</v>
      </c>
      <c r="M192" s="2">
        <v>15365.0</v>
      </c>
      <c r="N192" s="2">
        <v>2.0</v>
      </c>
      <c r="O192" s="3">
        <v>1570.34276</v>
      </c>
      <c r="P192" s="7" t="str">
        <f>VLOOKUP(A192,'New Data'!A:E,2,FALSE)</f>
        <v>Female</v>
      </c>
      <c r="Q192" s="7">
        <f>VLOOKUP(A192,'New Data'!A:E,3,FALSE)</f>
        <v>19</v>
      </c>
      <c r="R192" s="7" t="str">
        <f>VLOOKUP(A192,'New Data'!A:E,4,FALSE)</f>
        <v>Missouri</v>
      </c>
      <c r="S192" s="9">
        <f>VLOOKUP(A192,'New Data'!A:E,5,FALSE)</f>
        <v>45500</v>
      </c>
      <c r="T192" s="10">
        <f t="shared" si="3"/>
        <v>785.17138</v>
      </c>
      <c r="U192" s="11">
        <f t="shared" si="4"/>
        <v>0.004937662017</v>
      </c>
      <c r="V192" s="12">
        <f t="shared" si="5"/>
        <v>19.6292845</v>
      </c>
      <c r="W192" s="10">
        <f t="shared" si="6"/>
        <v>96.9227725</v>
      </c>
      <c r="X192" s="11">
        <f t="shared" si="7"/>
        <v>0.01234415504</v>
      </c>
      <c r="Y192" s="7">
        <f t="shared" si="8"/>
        <v>0</v>
      </c>
      <c r="Z192" s="11">
        <f t="shared" si="9"/>
        <v>0.7274410567</v>
      </c>
      <c r="AA192" s="10">
        <f t="shared" si="10"/>
        <v>192.1222581</v>
      </c>
      <c r="AB192" s="10">
        <f t="shared" si="11"/>
        <v>238.4983509</v>
      </c>
      <c r="AC192" s="10">
        <f t="shared" si="12"/>
        <v>651.4475154</v>
      </c>
      <c r="AD192" s="10">
        <f t="shared" si="13"/>
        <v>441.0495451</v>
      </c>
    </row>
    <row r="193">
      <c r="A193" s="7" t="str">
        <f t="shared" si="1"/>
        <v>HAAET5600P</v>
      </c>
      <c r="B193" s="2" t="s">
        <v>2192</v>
      </c>
      <c r="C193" s="2" t="s">
        <v>3396</v>
      </c>
      <c r="D193" s="7" t="str">
        <f t="shared" si="2"/>
        <v>300x250 </v>
      </c>
      <c r="E193" s="2" t="s">
        <v>2194</v>
      </c>
      <c r="F193" s="2" t="s">
        <v>28</v>
      </c>
      <c r="G193" s="8" t="s">
        <v>387</v>
      </c>
      <c r="H193" s="2" t="s">
        <v>30</v>
      </c>
      <c r="I193" s="2" t="s">
        <v>31</v>
      </c>
      <c r="J193" s="2">
        <v>311753.0</v>
      </c>
      <c r="K193" s="2">
        <v>763.0</v>
      </c>
      <c r="L193" s="2">
        <v>170122.0</v>
      </c>
      <c r="M193" s="2">
        <v>256841.0</v>
      </c>
      <c r="N193" s="2">
        <v>6.0</v>
      </c>
      <c r="O193" s="3">
        <v>1543.612655</v>
      </c>
      <c r="P193" s="7" t="str">
        <f>VLOOKUP(A193,'New Data'!A:E,2,FALSE)</f>
        <v>Female</v>
      </c>
      <c r="Q193" s="7">
        <f>VLOOKUP(A193,'New Data'!A:E,3,FALSE)</f>
        <v>58</v>
      </c>
      <c r="R193" s="7" t="str">
        <f>VLOOKUP(A193,'New Data'!A:E,4,FALSE)</f>
        <v>North Dakota</v>
      </c>
      <c r="S193" s="9">
        <f>VLOOKUP(A193,'New Data'!A:E,5,FALSE)</f>
        <v>44960</v>
      </c>
      <c r="T193" s="10">
        <f t="shared" si="3"/>
        <v>257.2687758</v>
      </c>
      <c r="U193" s="11">
        <f t="shared" si="4"/>
        <v>0.002447450385</v>
      </c>
      <c r="V193" s="12">
        <f t="shared" si="5"/>
        <v>2.023083427</v>
      </c>
      <c r="W193" s="10">
        <f t="shared" si="6"/>
        <v>4.951396314</v>
      </c>
      <c r="X193" s="11">
        <f t="shared" si="7"/>
        <v>0.001924600565</v>
      </c>
      <c r="Y193" s="7">
        <f t="shared" si="8"/>
        <v>0</v>
      </c>
      <c r="Z193" s="11">
        <f t="shared" si="9"/>
        <v>0.5456948289</v>
      </c>
      <c r="AA193" s="10">
        <f t="shared" si="10"/>
        <v>54.06250117</v>
      </c>
      <c r="AB193" s="10">
        <f t="shared" si="11"/>
        <v>55.8194889</v>
      </c>
      <c r="AC193" s="10">
        <f t="shared" si="12"/>
        <v>207.2099166</v>
      </c>
      <c r="AD193" s="10">
        <f t="shared" si="13"/>
        <v>131.1113098</v>
      </c>
    </row>
    <row r="194">
      <c r="A194" s="7" t="str">
        <f t="shared" si="1"/>
        <v>HAAET5600P</v>
      </c>
      <c r="B194" s="2" t="s">
        <v>1315</v>
      </c>
      <c r="C194" s="2" t="s">
        <v>3397</v>
      </c>
      <c r="D194" s="7" t="str">
        <f t="shared" si="2"/>
        <v>320x50 </v>
      </c>
      <c r="E194" s="2" t="s">
        <v>1317</v>
      </c>
      <c r="F194" s="2" t="s">
        <v>36</v>
      </c>
      <c r="G194" s="8" t="s">
        <v>519</v>
      </c>
      <c r="H194" s="2" t="s">
        <v>30</v>
      </c>
      <c r="I194" s="2" t="s">
        <v>31</v>
      </c>
      <c r="J194" s="2">
        <v>59782.0</v>
      </c>
      <c r="K194" s="2">
        <v>212.0</v>
      </c>
      <c r="L194" s="2">
        <v>28235.0</v>
      </c>
      <c r="M194" s="2">
        <v>57543.0</v>
      </c>
      <c r="N194" s="2">
        <v>13.0</v>
      </c>
      <c r="O194" s="3">
        <v>1455.703554</v>
      </c>
      <c r="P194" s="7" t="str">
        <f>VLOOKUP(A194,'New Data'!A:E,2,FALSE)</f>
        <v>Female</v>
      </c>
      <c r="Q194" s="7">
        <f>VLOOKUP(A194,'New Data'!A:E,3,FALSE)</f>
        <v>58</v>
      </c>
      <c r="R194" s="7" t="str">
        <f>VLOOKUP(A194,'New Data'!A:E,4,FALSE)</f>
        <v>North Dakota</v>
      </c>
      <c r="S194" s="9">
        <f>VLOOKUP(A194,'New Data'!A:E,5,FALSE)</f>
        <v>44960</v>
      </c>
      <c r="T194" s="10">
        <f t="shared" si="3"/>
        <v>111.9771965</v>
      </c>
      <c r="U194" s="11">
        <f t="shared" si="4"/>
        <v>0.003546217925</v>
      </c>
      <c r="V194" s="12">
        <f t="shared" si="5"/>
        <v>6.866526198</v>
      </c>
      <c r="W194" s="10">
        <f t="shared" si="6"/>
        <v>24.35019829</v>
      </c>
      <c r="X194" s="11">
        <f t="shared" si="7"/>
        <v>0.02174567596</v>
      </c>
      <c r="Y194" s="7">
        <f t="shared" si="8"/>
        <v>0</v>
      </c>
      <c r="Z194" s="11">
        <f t="shared" si="9"/>
        <v>0.4722993543</v>
      </c>
      <c r="AA194" s="10">
        <f t="shared" si="10"/>
        <v>32.75869991</v>
      </c>
      <c r="AB194" s="10">
        <f t="shared" si="11"/>
        <v>43.24890316</v>
      </c>
      <c r="AC194" s="10">
        <f t="shared" si="12"/>
        <v>95.82510207</v>
      </c>
      <c r="AD194" s="10">
        <f t="shared" si="13"/>
        <v>68.16547048</v>
      </c>
    </row>
    <row r="195">
      <c r="A195" s="7" t="str">
        <f t="shared" si="1"/>
        <v>HCZPH4346B</v>
      </c>
      <c r="B195" s="2" t="s">
        <v>1788</v>
      </c>
      <c r="C195" s="2" t="s">
        <v>3398</v>
      </c>
      <c r="D195" s="7" t="str">
        <f t="shared" si="2"/>
        <v>320x50 </v>
      </c>
      <c r="E195" s="2" t="s">
        <v>1790</v>
      </c>
      <c r="F195" s="2" t="s">
        <v>41</v>
      </c>
      <c r="G195" s="8" t="s">
        <v>67</v>
      </c>
      <c r="H195" s="2" t="s">
        <v>30</v>
      </c>
      <c r="I195" s="2" t="s">
        <v>31</v>
      </c>
      <c r="J195" s="2">
        <v>42830.0</v>
      </c>
      <c r="K195" s="2">
        <v>160.0</v>
      </c>
      <c r="L195" s="2">
        <v>24499.0</v>
      </c>
      <c r="M195" s="2">
        <v>34496.0</v>
      </c>
      <c r="N195" s="2">
        <v>5.0</v>
      </c>
      <c r="O195" s="3">
        <v>6261.575724</v>
      </c>
      <c r="P195" s="7" t="str">
        <f>VLOOKUP(A195,'New Data'!A:E,2,FALSE)</f>
        <v>Female</v>
      </c>
      <c r="Q195" s="7">
        <f>VLOOKUP(A195,'New Data'!A:E,3,FALSE)</f>
        <v>22</v>
      </c>
      <c r="R195" s="7" t="str">
        <f>VLOOKUP(A195,'New Data'!A:E,4,FALSE)</f>
        <v>California</v>
      </c>
      <c r="S195" s="9">
        <f>VLOOKUP(A195,'New Data'!A:E,5,FALSE)</f>
        <v>45025</v>
      </c>
      <c r="T195" s="10">
        <f t="shared" si="3"/>
        <v>1252.315145</v>
      </c>
      <c r="U195" s="11">
        <f t="shared" si="4"/>
        <v>0.003735699276</v>
      </c>
      <c r="V195" s="12">
        <f t="shared" si="5"/>
        <v>39.13484828</v>
      </c>
      <c r="W195" s="10">
        <f t="shared" si="6"/>
        <v>146.1960244</v>
      </c>
      <c r="X195" s="11">
        <f t="shared" si="7"/>
        <v>0.01167406024</v>
      </c>
      <c r="Y195" s="7">
        <f t="shared" si="8"/>
        <v>0</v>
      </c>
      <c r="Z195" s="11">
        <f t="shared" si="9"/>
        <v>0.5720056035</v>
      </c>
      <c r="AA195" s="10">
        <f t="shared" si="10"/>
        <v>311.0101125</v>
      </c>
      <c r="AB195" s="10">
        <f t="shared" si="11"/>
        <v>375.2468181</v>
      </c>
      <c r="AC195" s="10">
        <f t="shared" si="12"/>
        <v>1038.91829</v>
      </c>
      <c r="AD195" s="10">
        <f t="shared" si="13"/>
        <v>699.2574524</v>
      </c>
    </row>
    <row r="196">
      <c r="A196" s="7" t="str">
        <f t="shared" si="1"/>
        <v>HCZPH4346B</v>
      </c>
      <c r="B196" s="2" t="s">
        <v>1520</v>
      </c>
      <c r="C196" s="2" t="s">
        <v>3399</v>
      </c>
      <c r="D196" s="7" t="str">
        <f t="shared" si="2"/>
        <v>300x50 </v>
      </c>
      <c r="E196" s="2" t="s">
        <v>1522</v>
      </c>
      <c r="F196" s="2" t="s">
        <v>36</v>
      </c>
      <c r="G196" s="8" t="s">
        <v>838</v>
      </c>
      <c r="H196" s="2" t="s">
        <v>30</v>
      </c>
      <c r="I196" s="2" t="s">
        <v>31</v>
      </c>
      <c r="J196" s="2">
        <v>63415.0</v>
      </c>
      <c r="K196" s="2">
        <v>185.0</v>
      </c>
      <c r="L196" s="2">
        <v>28161.0</v>
      </c>
      <c r="M196" s="2">
        <v>59169.0</v>
      </c>
      <c r="N196" s="2">
        <v>9.0</v>
      </c>
      <c r="O196" s="3">
        <v>1924.162675</v>
      </c>
      <c r="P196" s="7" t="str">
        <f>VLOOKUP(A196,'New Data'!A:E,2,FALSE)</f>
        <v>Female</v>
      </c>
      <c r="Q196" s="7">
        <f>VLOOKUP(A196,'New Data'!A:E,3,FALSE)</f>
        <v>22</v>
      </c>
      <c r="R196" s="7" t="str">
        <f>VLOOKUP(A196,'New Data'!A:E,4,FALSE)</f>
        <v>California</v>
      </c>
      <c r="S196" s="9">
        <f>VLOOKUP(A196,'New Data'!A:E,5,FALSE)</f>
        <v>45025</v>
      </c>
      <c r="T196" s="10">
        <f t="shared" si="3"/>
        <v>213.7958528</v>
      </c>
      <c r="U196" s="11">
        <f t="shared" si="4"/>
        <v>0.002917290862</v>
      </c>
      <c r="V196" s="12">
        <f t="shared" si="5"/>
        <v>10.40087932</v>
      </c>
      <c r="W196" s="10">
        <f t="shared" si="6"/>
        <v>30.34239021</v>
      </c>
      <c r="X196" s="11">
        <f t="shared" si="7"/>
        <v>0.01419222581</v>
      </c>
      <c r="Y196" s="7">
        <f t="shared" si="8"/>
        <v>0</v>
      </c>
      <c r="Z196" s="11">
        <f t="shared" si="9"/>
        <v>0.4440747457</v>
      </c>
      <c r="AA196" s="10">
        <f t="shared" si="10"/>
        <v>57.14835206</v>
      </c>
      <c r="AB196" s="10">
        <f t="shared" si="11"/>
        <v>69.11325859</v>
      </c>
      <c r="AC196" s="10">
        <f t="shared" si="12"/>
        <v>179.1853361</v>
      </c>
      <c r="AD196" s="10">
        <f t="shared" si="13"/>
        <v>122.0705801</v>
      </c>
    </row>
    <row r="197">
      <c r="A197" s="7" t="str">
        <f t="shared" si="1"/>
        <v>HFPQI8101C</v>
      </c>
      <c r="B197" s="2" t="s">
        <v>1744</v>
      </c>
      <c r="C197" s="2" t="s">
        <v>3400</v>
      </c>
      <c r="D197" s="7" t="str">
        <f t="shared" si="2"/>
        <v>300x250 </v>
      </c>
      <c r="E197" s="2" t="s">
        <v>1746</v>
      </c>
      <c r="F197" s="2" t="s">
        <v>36</v>
      </c>
      <c r="G197" s="8" t="s">
        <v>279</v>
      </c>
      <c r="H197" s="2" t="s">
        <v>30</v>
      </c>
      <c r="I197" s="2" t="s">
        <v>31</v>
      </c>
      <c r="J197" s="2">
        <v>7789.0</v>
      </c>
      <c r="K197" s="2">
        <v>30.0</v>
      </c>
      <c r="L197" s="2">
        <v>4655.0</v>
      </c>
      <c r="M197" s="2">
        <v>7434.0</v>
      </c>
      <c r="N197" s="2">
        <v>1.0</v>
      </c>
      <c r="O197" s="3">
        <v>6396.868763</v>
      </c>
      <c r="P197" s="7" t="str">
        <f>VLOOKUP(A197,'New Data'!A:E,2,FALSE)</f>
        <v>Male</v>
      </c>
      <c r="Q197" s="7">
        <f>VLOOKUP(A197,'New Data'!A:E,3,FALSE)</f>
        <v>23</v>
      </c>
      <c r="R197" s="7" t="str">
        <f>VLOOKUP(A197,'New Data'!A:E,4,FALSE)</f>
        <v>California</v>
      </c>
      <c r="S197" s="9">
        <f>VLOOKUP(A197,'New Data'!A:E,5,FALSE)</f>
        <v>45521</v>
      </c>
      <c r="T197" s="10">
        <f t="shared" si="3"/>
        <v>6396.868763</v>
      </c>
      <c r="U197" s="11">
        <f t="shared" si="4"/>
        <v>0.003851585569</v>
      </c>
      <c r="V197" s="12">
        <f t="shared" si="5"/>
        <v>213.2289588</v>
      </c>
      <c r="W197" s="10">
        <f t="shared" si="6"/>
        <v>821.2695806</v>
      </c>
      <c r="X197" s="11">
        <f t="shared" si="7"/>
        <v>0.01283861856</v>
      </c>
      <c r="Y197" s="7">
        <f t="shared" si="8"/>
        <v>0</v>
      </c>
      <c r="Z197" s="11">
        <f t="shared" si="9"/>
        <v>0.5976376942</v>
      </c>
      <c r="AA197" s="10">
        <f t="shared" si="10"/>
        <v>1614.210836</v>
      </c>
      <c r="AB197" s="10">
        <f t="shared" si="11"/>
        <v>1979.035209</v>
      </c>
      <c r="AC197" s="10">
        <f t="shared" si="12"/>
        <v>5324.394718</v>
      </c>
      <c r="AD197" s="10">
        <f t="shared" si="13"/>
        <v>3609.071098</v>
      </c>
    </row>
    <row r="198">
      <c r="A198" s="7" t="str">
        <f t="shared" si="1"/>
        <v>HFZCU7720Q</v>
      </c>
      <c r="B198" s="2" t="s">
        <v>1173</v>
      </c>
      <c r="C198" s="2" t="s">
        <v>3401</v>
      </c>
      <c r="D198" s="7" t="str">
        <f t="shared" si="2"/>
        <v>320x50 </v>
      </c>
      <c r="E198" s="2" t="s">
        <v>1175</v>
      </c>
      <c r="F198" s="2" t="s">
        <v>66</v>
      </c>
      <c r="G198" s="8" t="s">
        <v>653</v>
      </c>
      <c r="H198" s="2" t="s">
        <v>30</v>
      </c>
      <c r="I198" s="2" t="s">
        <v>31</v>
      </c>
      <c r="J198" s="2">
        <v>109709.0</v>
      </c>
      <c r="K198" s="2">
        <v>278.0</v>
      </c>
      <c r="L198" s="2">
        <v>3064.0</v>
      </c>
      <c r="M198" s="2">
        <v>15428.0</v>
      </c>
      <c r="N198" s="2">
        <v>20.0</v>
      </c>
      <c r="O198" s="3">
        <v>5409.083955</v>
      </c>
      <c r="P198" s="7" t="str">
        <f>VLOOKUP(A198,'New Data'!A:E,2,FALSE)</f>
        <v>Male</v>
      </c>
      <c r="Q198" s="7">
        <f>VLOOKUP(A198,'New Data'!A:E,3,FALSE)</f>
        <v>31</v>
      </c>
      <c r="R198" s="7" t="str">
        <f>VLOOKUP(A198,'New Data'!A:E,4,FALSE)</f>
        <v>Nevada</v>
      </c>
      <c r="S198" s="9">
        <f>VLOOKUP(A198,'New Data'!A:E,5,FALSE)</f>
        <v>45378</v>
      </c>
      <c r="T198" s="10">
        <f t="shared" si="3"/>
        <v>270.4541978</v>
      </c>
      <c r="U198" s="11">
        <f t="shared" si="4"/>
        <v>0.002533976246</v>
      </c>
      <c r="V198" s="12">
        <f t="shared" si="5"/>
        <v>19.45713653</v>
      </c>
      <c r="W198" s="10">
        <f t="shared" si="6"/>
        <v>49.30392178</v>
      </c>
      <c r="X198" s="11">
        <f t="shared" si="7"/>
        <v>0.01823004494</v>
      </c>
      <c r="Y198" s="7">
        <f t="shared" si="8"/>
        <v>0</v>
      </c>
      <c r="Z198" s="11">
        <f t="shared" si="9"/>
        <v>0.02792842884</v>
      </c>
      <c r="AA198" s="10">
        <f t="shared" si="10"/>
        <v>79.51733313</v>
      </c>
      <c r="AB198" s="10">
        <f t="shared" si="11"/>
        <v>97.42540428</v>
      </c>
      <c r="AC198" s="10">
        <f t="shared" si="12"/>
        <v>230.1155699</v>
      </c>
      <c r="AD198" s="10">
        <f t="shared" si="13"/>
        <v>159.8803268</v>
      </c>
    </row>
    <row r="199">
      <c r="A199" s="7" t="str">
        <f t="shared" si="1"/>
        <v>HGETU3242K</v>
      </c>
      <c r="B199" s="2" t="s">
        <v>801</v>
      </c>
      <c r="C199" s="2" t="s">
        <v>3402</v>
      </c>
      <c r="D199" s="7" t="str">
        <f t="shared" si="2"/>
        <v>300x250 </v>
      </c>
      <c r="E199" s="2" t="s">
        <v>803</v>
      </c>
      <c r="F199" s="2" t="s">
        <v>66</v>
      </c>
      <c r="G199" s="8" t="s">
        <v>263</v>
      </c>
      <c r="H199" s="2" t="s">
        <v>62</v>
      </c>
      <c r="I199" s="2" t="s">
        <v>53</v>
      </c>
      <c r="J199" s="2">
        <v>32173.0</v>
      </c>
      <c r="K199" s="2">
        <v>104.0</v>
      </c>
      <c r="L199" s="2">
        <v>24427.0</v>
      </c>
      <c r="M199" s="2">
        <v>30084.0</v>
      </c>
      <c r="N199" s="2">
        <v>11.0</v>
      </c>
      <c r="O199" s="3">
        <v>1498.29154</v>
      </c>
      <c r="P199" s="7" t="str">
        <f>VLOOKUP(A199,'New Data'!A:E,2,FALSE)</f>
        <v>Male</v>
      </c>
      <c r="Q199" s="7">
        <f>VLOOKUP(A199,'New Data'!A:E,3,FALSE)</f>
        <v>31</v>
      </c>
      <c r="R199" s="7" t="str">
        <f>VLOOKUP(A199,'New Data'!A:E,4,FALSE)</f>
        <v>Maine</v>
      </c>
      <c r="S199" s="9">
        <f>VLOOKUP(A199,'New Data'!A:E,5,FALSE)</f>
        <v>45149</v>
      </c>
      <c r="T199" s="10">
        <f t="shared" si="3"/>
        <v>136.2083218</v>
      </c>
      <c r="U199" s="11">
        <f t="shared" si="4"/>
        <v>0.003232524166</v>
      </c>
      <c r="V199" s="12">
        <f t="shared" si="5"/>
        <v>14.40664942</v>
      </c>
      <c r="W199" s="10">
        <f t="shared" si="6"/>
        <v>46.56984241</v>
      </c>
      <c r="X199" s="11">
        <f t="shared" si="7"/>
        <v>0.03419015945</v>
      </c>
      <c r="Y199" s="7">
        <f t="shared" si="8"/>
        <v>0</v>
      </c>
      <c r="Z199" s="11">
        <f t="shared" si="9"/>
        <v>0.7592391135</v>
      </c>
      <c r="AA199" s="10">
        <f t="shared" si="10"/>
        <v>48.08095238</v>
      </c>
      <c r="AB199" s="10">
        <f t="shared" si="11"/>
        <v>67.37886818</v>
      </c>
      <c r="AC199" s="10">
        <f t="shared" si="12"/>
        <v>121.1619558</v>
      </c>
      <c r="AD199" s="10">
        <f t="shared" si="13"/>
        <v>91.39069838</v>
      </c>
    </row>
    <row r="200">
      <c r="A200" s="7" t="str">
        <f t="shared" si="1"/>
        <v>HGETU3242K</v>
      </c>
      <c r="B200" s="2" t="s">
        <v>1518</v>
      </c>
      <c r="C200" s="2" t="s">
        <v>3403</v>
      </c>
      <c r="D200" s="7" t="str">
        <f t="shared" si="2"/>
        <v>300x250 </v>
      </c>
      <c r="E200" s="2" t="s">
        <v>803</v>
      </c>
      <c r="F200" s="2" t="s">
        <v>28</v>
      </c>
      <c r="G200" s="8" t="s">
        <v>29</v>
      </c>
      <c r="H200" s="2" t="s">
        <v>30</v>
      </c>
      <c r="I200" s="2" t="s">
        <v>53</v>
      </c>
      <c r="J200" s="2">
        <v>55692.0</v>
      </c>
      <c r="K200" s="2">
        <v>184.0</v>
      </c>
      <c r="L200" s="2">
        <v>3596.0</v>
      </c>
      <c r="M200" s="2">
        <v>51209.0</v>
      </c>
      <c r="N200" s="2">
        <v>9.0</v>
      </c>
      <c r="O200" s="3">
        <v>1981.050288</v>
      </c>
      <c r="P200" s="7" t="str">
        <f>VLOOKUP(A200,'New Data'!A:E,2,FALSE)</f>
        <v>Male</v>
      </c>
      <c r="Q200" s="7">
        <f>VLOOKUP(A200,'New Data'!A:E,3,FALSE)</f>
        <v>31</v>
      </c>
      <c r="R200" s="7" t="str">
        <f>VLOOKUP(A200,'New Data'!A:E,4,FALSE)</f>
        <v>Maine</v>
      </c>
      <c r="S200" s="9">
        <f>VLOOKUP(A200,'New Data'!A:E,5,FALSE)</f>
        <v>45149</v>
      </c>
      <c r="T200" s="10">
        <f t="shared" si="3"/>
        <v>220.1166987</v>
      </c>
      <c r="U200" s="11">
        <f t="shared" si="4"/>
        <v>0.003303885657</v>
      </c>
      <c r="V200" s="12">
        <f t="shared" si="5"/>
        <v>10.76657765</v>
      </c>
      <c r="W200" s="10">
        <f t="shared" si="6"/>
        <v>35.57154148</v>
      </c>
      <c r="X200" s="11">
        <f t="shared" si="7"/>
        <v>0.01616031028</v>
      </c>
      <c r="Y200" s="7">
        <f t="shared" si="8"/>
        <v>0</v>
      </c>
      <c r="Z200" s="11">
        <f t="shared" si="9"/>
        <v>0.06456941751</v>
      </c>
      <c r="AA200" s="10">
        <f t="shared" si="10"/>
        <v>59.75091015</v>
      </c>
      <c r="AB200" s="10">
        <f t="shared" si="11"/>
        <v>74.63388845</v>
      </c>
      <c r="AC200" s="10">
        <f t="shared" si="12"/>
        <v>185.3609828</v>
      </c>
      <c r="AD200" s="10">
        <f t="shared" si="13"/>
        <v>127.845772</v>
      </c>
    </row>
    <row r="201">
      <c r="A201" s="7" t="str">
        <f t="shared" si="1"/>
        <v>HKIWD6732Z</v>
      </c>
      <c r="B201" s="2" t="s">
        <v>779</v>
      </c>
      <c r="C201" s="2" t="s">
        <v>3404</v>
      </c>
      <c r="D201" s="7" t="str">
        <f t="shared" si="2"/>
        <v>300x250 </v>
      </c>
      <c r="E201" s="2" t="s">
        <v>781</v>
      </c>
      <c r="F201" s="2" t="s">
        <v>66</v>
      </c>
      <c r="G201" s="8" t="s">
        <v>782</v>
      </c>
      <c r="H201" s="2" t="s">
        <v>71</v>
      </c>
      <c r="I201" s="2" t="s">
        <v>53</v>
      </c>
      <c r="J201" s="2">
        <v>81905.0</v>
      </c>
      <c r="K201" s="2">
        <v>220.0</v>
      </c>
      <c r="L201" s="2">
        <v>61995.0</v>
      </c>
      <c r="M201" s="2">
        <v>71110.0</v>
      </c>
      <c r="N201" s="2">
        <v>24.0</v>
      </c>
      <c r="O201" s="3">
        <v>7065.66928</v>
      </c>
      <c r="P201" s="7" t="str">
        <f>VLOOKUP(A201,'New Data'!A:E,2,FALSE)</f>
        <v>Female</v>
      </c>
      <c r="Q201" s="7">
        <f>VLOOKUP(A201,'New Data'!A:E,3,FALSE)</f>
        <v>32</v>
      </c>
      <c r="R201" s="7" t="str">
        <f>VLOOKUP(A201,'New Data'!A:E,4,FALSE)</f>
        <v>New York</v>
      </c>
      <c r="S201" s="9">
        <f>VLOOKUP(A201,'New Data'!A:E,5,FALSE)</f>
        <v>45420</v>
      </c>
      <c r="T201" s="10">
        <f t="shared" si="3"/>
        <v>294.4028867</v>
      </c>
      <c r="U201" s="11">
        <f t="shared" si="4"/>
        <v>0.002686038703</v>
      </c>
      <c r="V201" s="12">
        <f t="shared" si="5"/>
        <v>32.11667855</v>
      </c>
      <c r="W201" s="10">
        <f t="shared" si="6"/>
        <v>86.2666416</v>
      </c>
      <c r="X201" s="11">
        <f t="shared" si="7"/>
        <v>0.0293022404</v>
      </c>
      <c r="Y201" s="7">
        <f t="shared" si="8"/>
        <v>0</v>
      </c>
      <c r="Z201" s="11">
        <f t="shared" si="9"/>
        <v>0.7569134973</v>
      </c>
      <c r="AA201" s="10">
        <f t="shared" si="10"/>
        <v>101.8272485</v>
      </c>
      <c r="AB201" s="10">
        <f t="shared" si="11"/>
        <v>134.3172263</v>
      </c>
      <c r="AC201" s="10">
        <f t="shared" si="12"/>
        <v>259.1989734</v>
      </c>
      <c r="AD201" s="10">
        <f t="shared" si="13"/>
        <v>190.3361072</v>
      </c>
    </row>
    <row r="202">
      <c r="A202" s="7" t="str">
        <f t="shared" si="1"/>
        <v>HLRXK0020W</v>
      </c>
      <c r="B202" s="2" t="s">
        <v>620</v>
      </c>
      <c r="C202" s="2" t="s">
        <v>3405</v>
      </c>
      <c r="D202" s="7" t="str">
        <f t="shared" si="2"/>
        <v>320x50 </v>
      </c>
      <c r="E202" s="2" t="s">
        <v>622</v>
      </c>
      <c r="F202" s="2" t="s">
        <v>66</v>
      </c>
      <c r="G202" s="8" t="s">
        <v>114</v>
      </c>
      <c r="H202" s="2" t="s">
        <v>48</v>
      </c>
      <c r="I202" s="2" t="s">
        <v>31</v>
      </c>
      <c r="J202" s="2">
        <v>43666.0</v>
      </c>
      <c r="K202" s="2">
        <v>133.0</v>
      </c>
      <c r="L202" s="2">
        <v>18513.0</v>
      </c>
      <c r="M202" s="2">
        <v>40506.0</v>
      </c>
      <c r="N202" s="2">
        <v>18.0</v>
      </c>
      <c r="O202" s="3">
        <v>1980.393834</v>
      </c>
      <c r="P202" s="7" t="str">
        <f>VLOOKUP(A202,'New Data'!A:E,2,FALSE)</f>
        <v>Male</v>
      </c>
      <c r="Q202" s="7">
        <f>VLOOKUP(A202,'New Data'!A:E,3,FALSE)</f>
        <v>60</v>
      </c>
      <c r="R202" s="7" t="str">
        <f>VLOOKUP(A202,'New Data'!A:E,4,FALSE)</f>
        <v>Mississippi</v>
      </c>
      <c r="S202" s="9">
        <f>VLOOKUP(A202,'New Data'!A:E,5,FALSE)</f>
        <v>44959</v>
      </c>
      <c r="T202" s="10">
        <f t="shared" si="3"/>
        <v>110.0218797</v>
      </c>
      <c r="U202" s="11">
        <f t="shared" si="4"/>
        <v>0.003045848028</v>
      </c>
      <c r="V202" s="12">
        <f t="shared" si="5"/>
        <v>14.8901792</v>
      </c>
      <c r="W202" s="10">
        <f t="shared" si="6"/>
        <v>45.35322297</v>
      </c>
      <c r="X202" s="11">
        <f t="shared" si="7"/>
        <v>0.04122200339</v>
      </c>
      <c r="Y202" s="7">
        <f t="shared" si="8"/>
        <v>0</v>
      </c>
      <c r="Z202" s="11">
        <f t="shared" si="9"/>
        <v>0.4239683049</v>
      </c>
      <c r="AA202" s="10">
        <f t="shared" si="10"/>
        <v>42.98716389</v>
      </c>
      <c r="AB202" s="10">
        <f t="shared" si="11"/>
        <v>61.26499015</v>
      </c>
      <c r="AC202" s="10">
        <f t="shared" si="12"/>
        <v>100.0661842</v>
      </c>
      <c r="AD202" s="10">
        <f t="shared" si="13"/>
        <v>77.68907424</v>
      </c>
    </row>
    <row r="203">
      <c r="A203" s="7" t="str">
        <f t="shared" si="1"/>
        <v>HLWQP6959X</v>
      </c>
      <c r="B203" s="2" t="s">
        <v>2171</v>
      </c>
      <c r="C203" s="2" t="s">
        <v>2172</v>
      </c>
      <c r="D203" s="7" t="str">
        <f t="shared" si="2"/>
        <v>320x50 </v>
      </c>
      <c r="E203" s="2" t="s">
        <v>2173</v>
      </c>
      <c r="F203" s="2" t="s">
        <v>28</v>
      </c>
      <c r="G203" s="8" t="s">
        <v>387</v>
      </c>
      <c r="H203" s="2" t="s">
        <v>30</v>
      </c>
      <c r="I203" s="2" t="s">
        <v>31</v>
      </c>
      <c r="J203" s="2">
        <v>999915.0</v>
      </c>
      <c r="K203" s="2">
        <v>2748.0</v>
      </c>
      <c r="L203" s="2">
        <v>618816.0</v>
      </c>
      <c r="M203" s="2">
        <v>829942.0</v>
      </c>
      <c r="N203" s="2">
        <v>23.0</v>
      </c>
      <c r="O203" s="3">
        <v>7879.316787</v>
      </c>
      <c r="P203" s="7" t="str">
        <f>VLOOKUP(A203,'New Data'!A:E,2,FALSE)</f>
        <v>Male</v>
      </c>
      <c r="Q203" s="7">
        <f>VLOOKUP(A203,'New Data'!A:E,3,FALSE)</f>
        <v>37</v>
      </c>
      <c r="R203" s="7" t="str">
        <f>VLOOKUP(A203,'New Data'!A:E,4,FALSE)</f>
        <v>Vermont</v>
      </c>
      <c r="S203" s="9">
        <f>VLOOKUP(A203,'New Data'!A:E,5,FALSE)</f>
        <v>44932</v>
      </c>
      <c r="T203" s="10">
        <f t="shared" si="3"/>
        <v>342.5789907</v>
      </c>
      <c r="U203" s="11">
        <f t="shared" si="4"/>
        <v>0.0027482336</v>
      </c>
      <c r="V203" s="12">
        <f t="shared" si="5"/>
        <v>2.867291407</v>
      </c>
      <c r="W203" s="10">
        <f t="shared" si="6"/>
        <v>7.879986586</v>
      </c>
      <c r="X203" s="11">
        <f t="shared" si="7"/>
        <v>0.002300195517</v>
      </c>
      <c r="Y203" s="7">
        <f t="shared" si="8"/>
        <v>0</v>
      </c>
      <c r="Z203" s="11">
        <f t="shared" si="9"/>
        <v>0.6188686038</v>
      </c>
      <c r="AA203" s="10">
        <f t="shared" si="10"/>
        <v>72.38562859</v>
      </c>
      <c r="AB203" s="10">
        <f t="shared" si="11"/>
        <v>75.3932457</v>
      </c>
      <c r="AC203" s="10">
        <f t="shared" si="12"/>
        <v>276.2126482</v>
      </c>
      <c r="AD203" s="10">
        <f t="shared" si="13"/>
        <v>175.2308628</v>
      </c>
    </row>
    <row r="204">
      <c r="A204" s="7" t="str">
        <f t="shared" si="1"/>
        <v>HNFNT9214M</v>
      </c>
      <c r="B204" s="2" t="s">
        <v>2299</v>
      </c>
      <c r="C204" s="2" t="s">
        <v>3406</v>
      </c>
      <c r="D204" s="7" t="str">
        <f t="shared" si="2"/>
        <v>320x50 </v>
      </c>
      <c r="E204" s="2" t="s">
        <v>2301</v>
      </c>
      <c r="F204" s="2" t="s">
        <v>36</v>
      </c>
      <c r="G204" s="8" t="s">
        <v>871</v>
      </c>
      <c r="H204" s="2" t="s">
        <v>30</v>
      </c>
      <c r="I204" s="2" t="s">
        <v>31</v>
      </c>
      <c r="J204" s="2">
        <v>210700.0</v>
      </c>
      <c r="K204" s="2">
        <v>704.0</v>
      </c>
      <c r="L204" s="2">
        <v>94625.0</v>
      </c>
      <c r="M204" s="2">
        <v>180681.0</v>
      </c>
      <c r="N204" s="2">
        <v>3.0</v>
      </c>
      <c r="O204" s="3">
        <v>6341.879301</v>
      </c>
      <c r="P204" s="7" t="str">
        <f>VLOOKUP(A204,'New Data'!A:E,2,FALSE)</f>
        <v>Female</v>
      </c>
      <c r="Q204" s="7">
        <f>VLOOKUP(A204,'New Data'!A:E,3,FALSE)</f>
        <v>30</v>
      </c>
      <c r="R204" s="7" t="str">
        <f>VLOOKUP(A204,'New Data'!A:E,4,FALSE)</f>
        <v>New Mexico</v>
      </c>
      <c r="S204" s="9">
        <f>VLOOKUP(A204,'New Data'!A:E,5,FALSE)</f>
        <v>45333</v>
      </c>
      <c r="T204" s="10">
        <f t="shared" si="3"/>
        <v>2113.959767</v>
      </c>
      <c r="U204" s="11">
        <f t="shared" si="4"/>
        <v>0.003341243474</v>
      </c>
      <c r="V204" s="12">
        <f t="shared" si="5"/>
        <v>9.00835128</v>
      </c>
      <c r="W204" s="10">
        <f t="shared" si="6"/>
        <v>30.09909493</v>
      </c>
      <c r="X204" s="11">
        <f t="shared" si="7"/>
        <v>0.001423825344</v>
      </c>
      <c r="Y204" s="7">
        <f t="shared" si="8"/>
        <v>0</v>
      </c>
      <c r="Z204" s="11">
        <f t="shared" si="9"/>
        <v>0.4490982439</v>
      </c>
      <c r="AA204" s="10">
        <f t="shared" si="10"/>
        <v>436.0184534</v>
      </c>
      <c r="AB204" s="10">
        <f t="shared" si="11"/>
        <v>448.6728996</v>
      </c>
      <c r="AC204" s="10">
        <f t="shared" si="12"/>
        <v>1698.989303</v>
      </c>
      <c r="AD204" s="10">
        <f t="shared" si="13"/>
        <v>1072.031102</v>
      </c>
    </row>
    <row r="205">
      <c r="A205" s="7" t="str">
        <f t="shared" si="1"/>
        <v>HNWTV2993L</v>
      </c>
      <c r="B205" s="2" t="s">
        <v>1396</v>
      </c>
      <c r="C205" s="2" t="s">
        <v>3407</v>
      </c>
      <c r="D205" s="7" t="str">
        <f t="shared" si="2"/>
        <v>320x50 </v>
      </c>
      <c r="E205" s="2" t="s">
        <v>1398</v>
      </c>
      <c r="F205" s="2" t="s">
        <v>28</v>
      </c>
      <c r="G205" s="8" t="s">
        <v>1399</v>
      </c>
      <c r="H205" s="2" t="s">
        <v>62</v>
      </c>
      <c r="I205" s="2" t="s">
        <v>31</v>
      </c>
      <c r="J205" s="2">
        <v>10903.0</v>
      </c>
      <c r="K205" s="2">
        <v>35.0</v>
      </c>
      <c r="L205" s="2">
        <v>3776.0</v>
      </c>
      <c r="M205" s="2">
        <v>9581.0</v>
      </c>
      <c r="N205" s="2">
        <v>2.0</v>
      </c>
      <c r="O205" s="3">
        <v>1460.009754</v>
      </c>
      <c r="P205" s="7" t="str">
        <f>VLOOKUP(A205,'New Data'!A:E,2,FALSE)</f>
        <v>Male</v>
      </c>
      <c r="Q205" s="7">
        <f>VLOOKUP(A205,'New Data'!A:E,3,FALSE)</f>
        <v>50</v>
      </c>
      <c r="R205" s="7" t="str">
        <f>VLOOKUP(A205,'New Data'!A:E,4,FALSE)</f>
        <v>Maryland</v>
      </c>
      <c r="S205" s="9">
        <f>VLOOKUP(A205,'New Data'!A:E,5,FALSE)</f>
        <v>45013</v>
      </c>
      <c r="T205" s="10">
        <f t="shared" si="3"/>
        <v>730.004877</v>
      </c>
      <c r="U205" s="11">
        <f t="shared" si="4"/>
        <v>0.003210125653</v>
      </c>
      <c r="V205" s="12">
        <f t="shared" si="5"/>
        <v>41.7145644</v>
      </c>
      <c r="W205" s="10">
        <f t="shared" si="6"/>
        <v>133.9089933</v>
      </c>
      <c r="X205" s="11">
        <f t="shared" si="7"/>
        <v>0.01834357516</v>
      </c>
      <c r="Y205" s="7">
        <f t="shared" si="8"/>
        <v>0</v>
      </c>
      <c r="Z205" s="11">
        <f t="shared" si="9"/>
        <v>0.3463266991</v>
      </c>
      <c r="AA205" s="10">
        <f t="shared" si="10"/>
        <v>206.1544256</v>
      </c>
      <c r="AB205" s="10">
        <f t="shared" si="11"/>
        <v>261.4710829</v>
      </c>
      <c r="AC205" s="10">
        <f t="shared" si="12"/>
        <v>619.1286131</v>
      </c>
      <c r="AD205" s="10">
        <f t="shared" si="13"/>
        <v>431.9585402</v>
      </c>
    </row>
    <row r="206">
      <c r="A206" s="7" t="str">
        <f t="shared" si="1"/>
        <v>HPNFI2551J</v>
      </c>
      <c r="B206" s="2" t="s">
        <v>25</v>
      </c>
      <c r="C206" s="2" t="s">
        <v>3408</v>
      </c>
      <c r="D206" s="7" t="str">
        <f t="shared" si="2"/>
        <v>300x250 </v>
      </c>
      <c r="E206" s="2" t="s">
        <v>27</v>
      </c>
      <c r="F206" s="2" t="s">
        <v>28</v>
      </c>
      <c r="G206" s="8" t="s">
        <v>29</v>
      </c>
      <c r="H206" s="2" t="s">
        <v>30</v>
      </c>
      <c r="I206" s="2" t="s">
        <v>31</v>
      </c>
      <c r="J206" s="2">
        <v>23983.0</v>
      </c>
      <c r="K206" s="2">
        <v>0.0</v>
      </c>
      <c r="L206" s="2">
        <v>464.0</v>
      </c>
      <c r="M206" s="2">
        <v>19802.0</v>
      </c>
      <c r="N206" s="2">
        <v>9.0</v>
      </c>
      <c r="O206" s="3">
        <v>4574.34827</v>
      </c>
      <c r="P206" s="7" t="str">
        <f>VLOOKUP(A206,'New Data'!A:E,2,FALSE)</f>
        <v>Male</v>
      </c>
      <c r="Q206" s="7">
        <f>VLOOKUP(A206,'New Data'!A:E,3,FALSE)</f>
        <v>20</v>
      </c>
      <c r="R206" s="7" t="str">
        <f>VLOOKUP(A206,'New Data'!A:E,4,FALSE)</f>
        <v>Alabama</v>
      </c>
      <c r="S206" s="9">
        <f>VLOOKUP(A206,'New Data'!A:E,5,FALSE)</f>
        <v>45377</v>
      </c>
      <c r="T206" s="10">
        <f t="shared" si="3"/>
        <v>508.2609189</v>
      </c>
      <c r="U206" s="11">
        <f t="shared" si="4"/>
        <v>0</v>
      </c>
      <c r="V206" s="12">
        <f t="shared" si="5"/>
        <v>0</v>
      </c>
      <c r="W206" s="10">
        <f t="shared" si="6"/>
        <v>190.7329471</v>
      </c>
      <c r="X206" s="11">
        <f t="shared" si="7"/>
        <v>0.03752658133</v>
      </c>
      <c r="Y206" s="7">
        <f t="shared" si="8"/>
        <v>1</v>
      </c>
      <c r="Z206" s="11">
        <f t="shared" si="9"/>
        <v>0.01934703748</v>
      </c>
      <c r="AA206" s="10">
        <f t="shared" si="10"/>
        <v>139.7987732</v>
      </c>
      <c r="AB206" s="10">
        <f t="shared" si="11"/>
        <v>254.2385414</v>
      </c>
      <c r="AC206" s="10">
        <f t="shared" si="12"/>
        <v>444.7553245</v>
      </c>
      <c r="AD206" s="10">
        <f t="shared" si="13"/>
        <v>349.496933</v>
      </c>
    </row>
    <row r="207">
      <c r="A207" s="7" t="str">
        <f t="shared" si="1"/>
        <v>HQWSA5089H</v>
      </c>
      <c r="B207" s="2" t="s">
        <v>1598</v>
      </c>
      <c r="C207" s="2" t="s">
        <v>1599</v>
      </c>
      <c r="D207" s="7" t="str">
        <f t="shared" si="2"/>
        <v>300x250 </v>
      </c>
      <c r="E207" s="2" t="s">
        <v>1600</v>
      </c>
      <c r="F207" s="2" t="s">
        <v>41</v>
      </c>
      <c r="G207" s="8" t="s">
        <v>689</v>
      </c>
      <c r="H207" s="2" t="s">
        <v>30</v>
      </c>
      <c r="I207" s="2" t="s">
        <v>31</v>
      </c>
      <c r="J207" s="2">
        <v>75531.0</v>
      </c>
      <c r="K207" s="2">
        <v>200.0</v>
      </c>
      <c r="L207" s="2">
        <v>63816.0</v>
      </c>
      <c r="M207" s="2">
        <v>70011.0</v>
      </c>
      <c r="N207" s="2">
        <v>9.0</v>
      </c>
      <c r="O207" s="3">
        <v>7261.86504</v>
      </c>
      <c r="P207" s="7" t="str">
        <f>VLOOKUP(A207,'New Data'!A:E,2,FALSE)</f>
        <v>Male</v>
      </c>
      <c r="Q207" s="7">
        <f>VLOOKUP(A207,'New Data'!A:E,3,FALSE)</f>
        <v>50</v>
      </c>
      <c r="R207" s="7" t="str">
        <f>VLOOKUP(A207,'New Data'!A:E,4,FALSE)</f>
        <v>Arizona</v>
      </c>
      <c r="S207" s="9">
        <f>VLOOKUP(A207,'New Data'!A:E,5,FALSE)</f>
        <v>45098</v>
      </c>
      <c r="T207" s="10">
        <f t="shared" si="3"/>
        <v>806.8738933</v>
      </c>
      <c r="U207" s="11">
        <f t="shared" si="4"/>
        <v>0.002647919397</v>
      </c>
      <c r="V207" s="12">
        <f t="shared" si="5"/>
        <v>36.3093252</v>
      </c>
      <c r="W207" s="10">
        <f t="shared" si="6"/>
        <v>96.1441665</v>
      </c>
      <c r="X207" s="11">
        <f t="shared" si="7"/>
        <v>0.01191563729</v>
      </c>
      <c r="Y207" s="7">
        <f t="shared" si="8"/>
        <v>0</v>
      </c>
      <c r="Z207" s="11">
        <f t="shared" si="9"/>
        <v>0.8448981213</v>
      </c>
      <c r="AA207" s="10">
        <f t="shared" si="10"/>
        <v>209.6510721</v>
      </c>
      <c r="AB207" s="10">
        <f t="shared" si="11"/>
        <v>245.5519769</v>
      </c>
      <c r="AC207" s="10">
        <f t="shared" si="12"/>
        <v>671.989813</v>
      </c>
      <c r="AD207" s="10">
        <f t="shared" si="13"/>
        <v>451.5103539</v>
      </c>
    </row>
    <row r="208">
      <c r="A208" s="7" t="str">
        <f t="shared" si="1"/>
        <v>HQWSA5089H</v>
      </c>
      <c r="B208" s="2" t="s">
        <v>1719</v>
      </c>
      <c r="C208" s="2" t="s">
        <v>3409</v>
      </c>
      <c r="D208" s="7" t="str">
        <f t="shared" si="2"/>
        <v>300x50 </v>
      </c>
      <c r="E208" s="2" t="s">
        <v>1721</v>
      </c>
      <c r="F208" s="2" t="s">
        <v>28</v>
      </c>
      <c r="G208" s="8" t="s">
        <v>1722</v>
      </c>
      <c r="H208" s="2" t="s">
        <v>30</v>
      </c>
      <c r="I208" s="2" t="s">
        <v>31</v>
      </c>
      <c r="J208" s="13">
        <v>446774.0</v>
      </c>
      <c r="K208" s="2">
        <v>951.0</v>
      </c>
      <c r="L208" s="13">
        <v>196581.0</v>
      </c>
      <c r="M208" s="13">
        <v>379758.0</v>
      </c>
      <c r="N208" s="2">
        <v>33.0</v>
      </c>
      <c r="O208" s="3">
        <v>6956.627366</v>
      </c>
      <c r="P208" s="7" t="str">
        <f>VLOOKUP(A208,'New Data'!A:E,2,FALSE)</f>
        <v>Male</v>
      </c>
      <c r="Q208" s="7">
        <f>VLOOKUP(A208,'New Data'!A:E,3,FALSE)</f>
        <v>50</v>
      </c>
      <c r="R208" s="7" t="str">
        <f>VLOOKUP(A208,'New Data'!A:E,4,FALSE)</f>
        <v>Arizona</v>
      </c>
      <c r="S208" s="9">
        <f>VLOOKUP(A208,'New Data'!A:E,5,FALSE)</f>
        <v>45098</v>
      </c>
      <c r="T208" s="10">
        <f t="shared" si="3"/>
        <v>210.8068899</v>
      </c>
      <c r="U208" s="11">
        <f t="shared" si="4"/>
        <v>0.00212859298</v>
      </c>
      <c r="V208" s="12">
        <f t="shared" si="5"/>
        <v>7.315065579</v>
      </c>
      <c r="W208" s="10">
        <f t="shared" si="6"/>
        <v>15.57079724</v>
      </c>
      <c r="X208" s="11">
        <f t="shared" si="7"/>
        <v>0.007386284788</v>
      </c>
      <c r="Y208" s="7">
        <f t="shared" si="8"/>
        <v>0</v>
      </c>
      <c r="Z208" s="11">
        <f t="shared" si="9"/>
        <v>0.4400009848</v>
      </c>
      <c r="AA208" s="10">
        <f t="shared" si="10"/>
        <v>51.12758989</v>
      </c>
      <c r="AB208" s="10">
        <f t="shared" si="11"/>
        <v>56.08102888</v>
      </c>
      <c r="AC208" s="10">
        <f t="shared" si="12"/>
        <v>173.2226845</v>
      </c>
      <c r="AD208" s="10">
        <f t="shared" si="13"/>
        <v>113.1899079</v>
      </c>
    </row>
    <row r="209">
      <c r="A209" s="7" t="str">
        <f t="shared" si="1"/>
        <v>HRTWF2586O</v>
      </c>
      <c r="B209" s="2" t="s">
        <v>1351</v>
      </c>
      <c r="C209" s="2" t="s">
        <v>3410</v>
      </c>
      <c r="D209" s="7" t="str">
        <f t="shared" si="2"/>
        <v>300x250 </v>
      </c>
      <c r="E209" s="2" t="s">
        <v>1353</v>
      </c>
      <c r="F209" s="2" t="s">
        <v>41</v>
      </c>
      <c r="G209" s="8" t="s">
        <v>1354</v>
      </c>
      <c r="H209" s="2" t="s">
        <v>30</v>
      </c>
      <c r="I209" s="2" t="s">
        <v>53</v>
      </c>
      <c r="J209" s="2">
        <v>20348.0</v>
      </c>
      <c r="K209" s="2">
        <v>101.0</v>
      </c>
      <c r="L209" s="2">
        <v>14945.0</v>
      </c>
      <c r="M209" s="2">
        <v>19548.0</v>
      </c>
      <c r="N209" s="2">
        <v>6.0</v>
      </c>
      <c r="O209" s="3">
        <v>1596.552373</v>
      </c>
      <c r="P209" s="7" t="str">
        <f>VLOOKUP(A209,'New Data'!A:E,2,FALSE)</f>
        <v>Male</v>
      </c>
      <c r="Q209" s="7">
        <f>VLOOKUP(A209,'New Data'!A:E,3,FALSE)</f>
        <v>26</v>
      </c>
      <c r="R209" s="7" t="str">
        <f>VLOOKUP(A209,'New Data'!A:E,4,FALSE)</f>
        <v>Colorado</v>
      </c>
      <c r="S209" s="9">
        <f>VLOOKUP(A209,'New Data'!A:E,5,FALSE)</f>
        <v>45366</v>
      </c>
      <c r="T209" s="10">
        <f t="shared" si="3"/>
        <v>266.0920622</v>
      </c>
      <c r="U209" s="11">
        <f t="shared" si="4"/>
        <v>0.004963632789</v>
      </c>
      <c r="V209" s="12">
        <f t="shared" si="5"/>
        <v>15.80744924</v>
      </c>
      <c r="W209" s="10">
        <f t="shared" si="6"/>
        <v>78.46237335</v>
      </c>
      <c r="X209" s="11">
        <f t="shared" si="7"/>
        <v>0.02948692746</v>
      </c>
      <c r="Y209" s="7">
        <f t="shared" si="8"/>
        <v>0</v>
      </c>
      <c r="Z209" s="11">
        <f t="shared" si="9"/>
        <v>0.7344702182</v>
      </c>
      <c r="AA209" s="10">
        <f t="shared" si="10"/>
        <v>81.55684649</v>
      </c>
      <c r="AB209" s="10">
        <f t="shared" si="11"/>
        <v>119.149801</v>
      </c>
      <c r="AC209" s="10">
        <f t="shared" si="12"/>
        <v>231.7276143</v>
      </c>
      <c r="AD209" s="10">
        <f t="shared" si="13"/>
        <v>172.2796996</v>
      </c>
    </row>
    <row r="210">
      <c r="A210" s="7" t="str">
        <f t="shared" si="1"/>
        <v>HRVXJ7349Z</v>
      </c>
      <c r="B210" s="2" t="s">
        <v>1179</v>
      </c>
      <c r="C210" s="2" t="s">
        <v>3411</v>
      </c>
      <c r="D210" s="7" t="str">
        <f t="shared" si="2"/>
        <v>320x50 </v>
      </c>
      <c r="E210" s="2" t="s">
        <v>1181</v>
      </c>
      <c r="F210" s="2" t="s">
        <v>66</v>
      </c>
      <c r="G210" s="8" t="s">
        <v>426</v>
      </c>
      <c r="H210" s="2" t="s">
        <v>89</v>
      </c>
      <c r="I210" s="2" t="s">
        <v>31</v>
      </c>
      <c r="J210" s="2">
        <v>47360.0</v>
      </c>
      <c r="K210" s="2">
        <v>126.0</v>
      </c>
      <c r="L210" s="2">
        <v>8047.0</v>
      </c>
      <c r="M210" s="2">
        <v>33641.0</v>
      </c>
      <c r="N210" s="2">
        <v>9.0</v>
      </c>
      <c r="O210" s="3">
        <v>6502.274933</v>
      </c>
      <c r="P210" s="7" t="str">
        <f>VLOOKUP(A210,'New Data'!A:E,2,FALSE)</f>
        <v>Female</v>
      </c>
      <c r="Q210" s="7">
        <f>VLOOKUP(A210,'New Data'!A:E,3,FALSE)</f>
        <v>20</v>
      </c>
      <c r="R210" s="7" t="str">
        <f>VLOOKUP(A210,'New Data'!A:E,4,FALSE)</f>
        <v>Delaware</v>
      </c>
      <c r="S210" s="9">
        <f>VLOOKUP(A210,'New Data'!A:E,5,FALSE)</f>
        <v>45051</v>
      </c>
      <c r="T210" s="10">
        <f t="shared" si="3"/>
        <v>722.4749926</v>
      </c>
      <c r="U210" s="11">
        <f t="shared" si="4"/>
        <v>0.002660472973</v>
      </c>
      <c r="V210" s="12">
        <f t="shared" si="5"/>
        <v>51.60535661</v>
      </c>
      <c r="W210" s="10">
        <f t="shared" si="6"/>
        <v>137.2946565</v>
      </c>
      <c r="X210" s="11">
        <f t="shared" si="7"/>
        <v>0.01900337838</v>
      </c>
      <c r="Y210" s="7">
        <f t="shared" si="8"/>
        <v>0</v>
      </c>
      <c r="Z210" s="11">
        <f t="shared" si="9"/>
        <v>0.1699113176</v>
      </c>
      <c r="AA210" s="10">
        <f t="shared" si="10"/>
        <v>213.2382151</v>
      </c>
      <c r="AB210" s="10">
        <f t="shared" si="11"/>
        <v>264.6517951</v>
      </c>
      <c r="AC210" s="10">
        <f t="shared" si="12"/>
        <v>615.7599967</v>
      </c>
      <c r="AD210" s="10">
        <f t="shared" si="13"/>
        <v>429.8861548</v>
      </c>
    </row>
    <row r="211">
      <c r="A211" s="7" t="str">
        <f t="shared" si="1"/>
        <v>HTPDW1024C</v>
      </c>
      <c r="B211" s="2" t="s">
        <v>1723</v>
      </c>
      <c r="C211" s="2" t="s">
        <v>1724</v>
      </c>
      <c r="D211" s="7" t="str">
        <f t="shared" si="2"/>
        <v>300x50 </v>
      </c>
      <c r="E211" s="2" t="s">
        <v>1725</v>
      </c>
      <c r="F211" s="2" t="s">
        <v>28</v>
      </c>
      <c r="G211" s="8" t="s">
        <v>426</v>
      </c>
      <c r="H211" s="2" t="s">
        <v>71</v>
      </c>
      <c r="I211" s="2" t="s">
        <v>31</v>
      </c>
      <c r="J211" s="2">
        <v>19408.0</v>
      </c>
      <c r="K211" s="2">
        <v>58.0</v>
      </c>
      <c r="L211" s="2">
        <v>6596.0</v>
      </c>
      <c r="M211" s="2">
        <v>13880.0</v>
      </c>
      <c r="N211" s="2">
        <v>2.0</v>
      </c>
      <c r="O211" s="3">
        <v>5492.821648</v>
      </c>
      <c r="P211" s="7" t="str">
        <f>VLOOKUP(A211,'New Data'!A:E,2,FALSE)</f>
        <v>Male</v>
      </c>
      <c r="Q211" s="7">
        <f>VLOOKUP(A211,'New Data'!A:E,3,FALSE)</f>
        <v>39</v>
      </c>
      <c r="R211" s="7" t="str">
        <f>VLOOKUP(A211,'New Data'!A:E,4,FALSE)</f>
        <v>Alabama</v>
      </c>
      <c r="S211" s="9">
        <f>VLOOKUP(A211,'New Data'!A:E,5,FALSE)</f>
        <v>45224</v>
      </c>
      <c r="T211" s="10">
        <f t="shared" si="3"/>
        <v>2746.410824</v>
      </c>
      <c r="U211" s="11">
        <f t="shared" si="4"/>
        <v>0.002988458368</v>
      </c>
      <c r="V211" s="12">
        <f t="shared" si="5"/>
        <v>94.70382152</v>
      </c>
      <c r="W211" s="10">
        <f t="shared" si="6"/>
        <v>283.0184279</v>
      </c>
      <c r="X211" s="11">
        <f t="shared" si="7"/>
        <v>0.01030502885</v>
      </c>
      <c r="Y211" s="7">
        <f t="shared" si="8"/>
        <v>0</v>
      </c>
      <c r="Z211" s="11">
        <f t="shared" si="9"/>
        <v>0.3398598516</v>
      </c>
      <c r="AA211" s="10">
        <f t="shared" si="10"/>
        <v>681.6489076</v>
      </c>
      <c r="AB211" s="10">
        <f t="shared" si="11"/>
        <v>794.6376714</v>
      </c>
      <c r="AC211" s="10">
        <f t="shared" si="12"/>
        <v>2272.673109</v>
      </c>
      <c r="AD211" s="10">
        <f t="shared" si="13"/>
        <v>1514.71612</v>
      </c>
    </row>
    <row r="212">
      <c r="A212" s="7" t="str">
        <f t="shared" si="1"/>
        <v>HTPDW1024C</v>
      </c>
      <c r="B212" s="2" t="s">
        <v>842</v>
      </c>
      <c r="C212" s="2" t="s">
        <v>3412</v>
      </c>
      <c r="D212" s="7" t="str">
        <f t="shared" si="2"/>
        <v>300x250 </v>
      </c>
      <c r="E212" s="2" t="s">
        <v>844</v>
      </c>
      <c r="F212" s="2" t="s">
        <v>36</v>
      </c>
      <c r="G212" s="8" t="s">
        <v>845</v>
      </c>
      <c r="H212" s="2" t="s">
        <v>139</v>
      </c>
      <c r="I212" s="2" t="s">
        <v>31</v>
      </c>
      <c r="J212" s="2">
        <v>8000.0</v>
      </c>
      <c r="K212" s="2">
        <v>10.0</v>
      </c>
      <c r="L212" s="2">
        <v>4400.0</v>
      </c>
      <c r="M212" s="2">
        <v>6379.0</v>
      </c>
      <c r="N212" s="2">
        <v>1.0</v>
      </c>
      <c r="O212" s="3">
        <v>6159.366902</v>
      </c>
      <c r="P212" s="7" t="str">
        <f>VLOOKUP(A212,'New Data'!A:E,2,FALSE)</f>
        <v>Male</v>
      </c>
      <c r="Q212" s="7">
        <f>VLOOKUP(A212,'New Data'!A:E,3,FALSE)</f>
        <v>39</v>
      </c>
      <c r="R212" s="7" t="str">
        <f>VLOOKUP(A212,'New Data'!A:E,4,FALSE)</f>
        <v>Alabama</v>
      </c>
      <c r="S212" s="9">
        <f>VLOOKUP(A212,'New Data'!A:E,5,FALSE)</f>
        <v>45224</v>
      </c>
      <c r="T212" s="10">
        <f t="shared" si="3"/>
        <v>6159.366902</v>
      </c>
      <c r="U212" s="11">
        <f t="shared" si="4"/>
        <v>0.00125</v>
      </c>
      <c r="V212" s="12">
        <f t="shared" si="5"/>
        <v>615.9366902</v>
      </c>
      <c r="W212" s="10">
        <f t="shared" si="6"/>
        <v>769.9208628</v>
      </c>
      <c r="X212" s="11">
        <f t="shared" si="7"/>
        <v>0.0125</v>
      </c>
      <c r="Y212" s="7">
        <f t="shared" si="8"/>
        <v>0</v>
      </c>
      <c r="Z212" s="11">
        <f t="shared" si="9"/>
        <v>0.55</v>
      </c>
      <c r="AA212" s="10">
        <f t="shared" si="10"/>
        <v>1878.606905</v>
      </c>
      <c r="AB212" s="10">
        <f t="shared" si="11"/>
        <v>1970.997409</v>
      </c>
      <c r="AC212" s="10">
        <f t="shared" si="12"/>
        <v>5204.665032</v>
      </c>
      <c r="AD212" s="10">
        <f t="shared" si="13"/>
        <v>3464.644507</v>
      </c>
    </row>
    <row r="213">
      <c r="A213" s="7" t="str">
        <f t="shared" si="1"/>
        <v>HTXDB0315N</v>
      </c>
      <c r="B213" s="2" t="s">
        <v>566</v>
      </c>
      <c r="C213" s="2" t="s">
        <v>3413</v>
      </c>
      <c r="D213" s="7" t="str">
        <f t="shared" si="2"/>
        <v>300x250 </v>
      </c>
      <c r="E213" s="2" t="s">
        <v>568</v>
      </c>
      <c r="F213" s="2" t="s">
        <v>66</v>
      </c>
      <c r="G213" s="8" t="s">
        <v>449</v>
      </c>
      <c r="H213" s="2" t="s">
        <v>71</v>
      </c>
      <c r="I213" s="2" t="s">
        <v>31</v>
      </c>
      <c r="J213" s="2">
        <v>90123.0</v>
      </c>
      <c r="K213" s="2">
        <v>60.0</v>
      </c>
      <c r="L213" s="2">
        <v>33421.0</v>
      </c>
      <c r="M213" s="2">
        <v>66729.0</v>
      </c>
      <c r="N213" s="2">
        <v>9.0</v>
      </c>
      <c r="O213" s="3">
        <v>3433.914287</v>
      </c>
      <c r="P213" s="7" t="str">
        <f>VLOOKUP(A213,'New Data'!A:E,2,FALSE)</f>
        <v>Male</v>
      </c>
      <c r="Q213" s="7">
        <f>VLOOKUP(A213,'New Data'!A:E,3,FALSE)</f>
        <v>43</v>
      </c>
      <c r="R213" s="7" t="str">
        <f>VLOOKUP(A213,'New Data'!A:E,4,FALSE)</f>
        <v>Oregon</v>
      </c>
      <c r="S213" s="9">
        <f>VLOOKUP(A213,'New Data'!A:E,5,FALSE)</f>
        <v>44994</v>
      </c>
      <c r="T213" s="10">
        <f t="shared" si="3"/>
        <v>381.5460319</v>
      </c>
      <c r="U213" s="11">
        <f t="shared" si="4"/>
        <v>0.000665756799</v>
      </c>
      <c r="V213" s="12">
        <f t="shared" si="5"/>
        <v>57.23190478</v>
      </c>
      <c r="W213" s="10">
        <f t="shared" si="6"/>
        <v>38.10252973</v>
      </c>
      <c r="X213" s="11">
        <f t="shared" si="7"/>
        <v>0.009986351986</v>
      </c>
      <c r="Y213" s="7">
        <f t="shared" si="8"/>
        <v>0</v>
      </c>
      <c r="Z213" s="11">
        <f t="shared" si="9"/>
        <v>0.370837633</v>
      </c>
      <c r="AA213" s="10">
        <f t="shared" si="10"/>
        <v>129.7152362</v>
      </c>
      <c r="AB213" s="10">
        <f t="shared" si="11"/>
        <v>118.2376111</v>
      </c>
      <c r="AC213" s="10">
        <f t="shared" si="12"/>
        <v>324.3037124</v>
      </c>
      <c r="AD213" s="10">
        <f t="shared" si="13"/>
        <v>209.8246137</v>
      </c>
    </row>
    <row r="214">
      <c r="A214" s="7" t="str">
        <f t="shared" si="1"/>
        <v>HVIPF9164I</v>
      </c>
      <c r="B214" s="2" t="s">
        <v>576</v>
      </c>
      <c r="C214" s="2" t="s">
        <v>3414</v>
      </c>
      <c r="D214" s="7" t="str">
        <f t="shared" si="2"/>
        <v>320x50 </v>
      </c>
      <c r="E214" s="2" t="s">
        <v>578</v>
      </c>
      <c r="F214" s="2" t="s">
        <v>41</v>
      </c>
      <c r="G214" s="8" t="s">
        <v>579</v>
      </c>
      <c r="H214" s="2" t="s">
        <v>62</v>
      </c>
      <c r="I214" s="2" t="s">
        <v>31</v>
      </c>
      <c r="J214" s="2">
        <v>28553.0</v>
      </c>
      <c r="K214" s="2">
        <v>90.0</v>
      </c>
      <c r="L214" s="2">
        <v>11390.0</v>
      </c>
      <c r="M214" s="2">
        <v>23355.0</v>
      </c>
      <c r="N214" s="2">
        <v>13.0</v>
      </c>
      <c r="O214" s="3">
        <v>5573.112396</v>
      </c>
      <c r="P214" s="7" t="str">
        <f>VLOOKUP(A214,'New Data'!A:E,2,FALSE)</f>
        <v>Male</v>
      </c>
      <c r="Q214" s="7">
        <f>VLOOKUP(A214,'New Data'!A:E,3,FALSE)</f>
        <v>63</v>
      </c>
      <c r="R214" s="7" t="str">
        <f>VLOOKUP(A214,'New Data'!A:E,4,FALSE)</f>
        <v>Ohio</v>
      </c>
      <c r="S214" s="9">
        <f>VLOOKUP(A214,'New Data'!A:E,5,FALSE)</f>
        <v>45506</v>
      </c>
      <c r="T214" s="10">
        <f t="shared" si="3"/>
        <v>428.7009535</v>
      </c>
      <c r="U214" s="11">
        <f t="shared" si="4"/>
        <v>0.003152033061</v>
      </c>
      <c r="V214" s="12">
        <f t="shared" si="5"/>
        <v>61.92347107</v>
      </c>
      <c r="W214" s="10">
        <f t="shared" si="6"/>
        <v>195.1848281</v>
      </c>
      <c r="X214" s="11">
        <f t="shared" si="7"/>
        <v>0.04552936644</v>
      </c>
      <c r="Y214" s="7">
        <f t="shared" si="8"/>
        <v>0</v>
      </c>
      <c r="Z214" s="11">
        <f t="shared" si="9"/>
        <v>0.3989072952</v>
      </c>
      <c r="AA214" s="10">
        <f t="shared" si="10"/>
        <v>174.3159332</v>
      </c>
      <c r="AB214" s="10">
        <f t="shared" si="11"/>
        <v>254.2727474</v>
      </c>
      <c r="AC214" s="10">
        <f t="shared" si="12"/>
        <v>394.3824227</v>
      </c>
      <c r="AD214" s="10">
        <f t="shared" si="13"/>
        <v>311.9444668</v>
      </c>
    </row>
    <row r="215">
      <c r="A215" s="7" t="str">
        <f t="shared" si="1"/>
        <v>HWUEF0767X</v>
      </c>
      <c r="B215" s="2" t="s">
        <v>2254</v>
      </c>
      <c r="C215" s="2" t="s">
        <v>3415</v>
      </c>
      <c r="D215" s="7" t="str">
        <f t="shared" si="2"/>
        <v>300x250 </v>
      </c>
      <c r="E215" s="2" t="s">
        <v>1554</v>
      </c>
      <c r="F215" s="2" t="s">
        <v>28</v>
      </c>
      <c r="G215" s="8" t="s">
        <v>181</v>
      </c>
      <c r="H215" s="2" t="s">
        <v>30</v>
      </c>
      <c r="I215" s="2" t="s">
        <v>31</v>
      </c>
      <c r="J215" s="2">
        <v>482834.0</v>
      </c>
      <c r="K215" s="2">
        <v>1269.0</v>
      </c>
      <c r="L215" s="2">
        <v>292059.0</v>
      </c>
      <c r="M215" s="2">
        <v>428761.0</v>
      </c>
      <c r="N215" s="2">
        <v>7.0</v>
      </c>
      <c r="O215" s="3">
        <v>1594.463397</v>
      </c>
      <c r="P215" s="7" t="str">
        <f>VLOOKUP(A215,'New Data'!A:E,2,FALSE)</f>
        <v>Male</v>
      </c>
      <c r="Q215" s="7">
        <f>VLOOKUP(A215,'New Data'!A:E,3,FALSE)</f>
        <v>24</v>
      </c>
      <c r="R215" s="7" t="str">
        <f>VLOOKUP(A215,'New Data'!A:E,4,FALSE)</f>
        <v>Georgia</v>
      </c>
      <c r="S215" s="9">
        <f>VLOOKUP(A215,'New Data'!A:E,5,FALSE)</f>
        <v>45551</v>
      </c>
      <c r="T215" s="10">
        <f t="shared" si="3"/>
        <v>227.7804853</v>
      </c>
      <c r="U215" s="11">
        <f t="shared" si="4"/>
        <v>0.002628232477</v>
      </c>
      <c r="V215" s="12">
        <f t="shared" si="5"/>
        <v>1.256472338</v>
      </c>
      <c r="W215" s="10">
        <f t="shared" si="6"/>
        <v>3.302301406</v>
      </c>
      <c r="X215" s="11">
        <f t="shared" si="7"/>
        <v>0.001449773628</v>
      </c>
      <c r="Y215" s="7">
        <f t="shared" si="8"/>
        <v>0</v>
      </c>
      <c r="Z215" s="11">
        <f t="shared" si="9"/>
        <v>0.6048849087</v>
      </c>
      <c r="AA215" s="10">
        <f t="shared" si="10"/>
        <v>47.22173521</v>
      </c>
      <c r="AB215" s="10">
        <f t="shared" si="11"/>
        <v>48.44923265</v>
      </c>
      <c r="AC215" s="10">
        <f t="shared" si="12"/>
        <v>183.136143</v>
      </c>
      <c r="AD215" s="10">
        <f t="shared" si="13"/>
        <v>115.5427075</v>
      </c>
    </row>
    <row r="216">
      <c r="A216" s="7" t="str">
        <f t="shared" si="1"/>
        <v>HWUEF0767X</v>
      </c>
      <c r="B216" s="2" t="s">
        <v>1552</v>
      </c>
      <c r="C216" s="2" t="s">
        <v>3416</v>
      </c>
      <c r="D216" s="7" t="str">
        <f t="shared" si="2"/>
        <v>300x250 </v>
      </c>
      <c r="E216" s="2" t="s">
        <v>1554</v>
      </c>
      <c r="F216" s="2" t="s">
        <v>41</v>
      </c>
      <c r="G216" s="8" t="s">
        <v>1555</v>
      </c>
      <c r="H216" s="2" t="s">
        <v>30</v>
      </c>
      <c r="I216" s="2" t="s">
        <v>31</v>
      </c>
      <c r="J216" s="2">
        <v>14581.0</v>
      </c>
      <c r="K216" s="2">
        <v>85.0</v>
      </c>
      <c r="L216" s="2">
        <v>6970.0</v>
      </c>
      <c r="M216" s="2">
        <v>8882.0</v>
      </c>
      <c r="N216" s="2">
        <v>4.0</v>
      </c>
      <c r="O216" s="3">
        <v>2636.202124</v>
      </c>
      <c r="P216" s="7" t="str">
        <f>VLOOKUP(A216,'New Data'!A:E,2,FALSE)</f>
        <v>Male</v>
      </c>
      <c r="Q216" s="7">
        <f>VLOOKUP(A216,'New Data'!A:E,3,FALSE)</f>
        <v>24</v>
      </c>
      <c r="R216" s="7" t="str">
        <f>VLOOKUP(A216,'New Data'!A:E,4,FALSE)</f>
        <v>Georgia</v>
      </c>
      <c r="S216" s="9">
        <f>VLOOKUP(A216,'New Data'!A:E,5,FALSE)</f>
        <v>45551</v>
      </c>
      <c r="T216" s="10">
        <f t="shared" si="3"/>
        <v>659.050531</v>
      </c>
      <c r="U216" s="11">
        <f t="shared" si="4"/>
        <v>0.005829504149</v>
      </c>
      <c r="V216" s="12">
        <f t="shared" si="5"/>
        <v>31.01414264</v>
      </c>
      <c r="W216" s="10">
        <f t="shared" si="6"/>
        <v>180.7970732</v>
      </c>
      <c r="X216" s="11">
        <f t="shared" si="7"/>
        <v>0.0274329607</v>
      </c>
      <c r="Y216" s="7">
        <f t="shared" si="8"/>
        <v>0</v>
      </c>
      <c r="Z216" s="11">
        <f t="shared" si="9"/>
        <v>0.4780193402</v>
      </c>
      <c r="AA216" s="10">
        <f t="shared" si="10"/>
        <v>192.7808349</v>
      </c>
      <c r="AB216" s="10">
        <f t="shared" si="11"/>
        <v>282.6505933</v>
      </c>
      <c r="AC216" s="10">
        <f t="shared" si="12"/>
        <v>569.602668</v>
      </c>
      <c r="AD216" s="10">
        <f t="shared" si="13"/>
        <v>419.9267168</v>
      </c>
    </row>
    <row r="217">
      <c r="A217" s="7" t="str">
        <f t="shared" si="1"/>
        <v>HWWPB2234B</v>
      </c>
      <c r="B217" s="2" t="s">
        <v>714</v>
      </c>
      <c r="C217" s="2" t="s">
        <v>3417</v>
      </c>
      <c r="D217" s="7" t="str">
        <f t="shared" si="2"/>
        <v>300x50 </v>
      </c>
      <c r="E217" s="2" t="s">
        <v>716</v>
      </c>
      <c r="F217" s="2" t="s">
        <v>28</v>
      </c>
      <c r="G217" s="8" t="s">
        <v>479</v>
      </c>
      <c r="H217" s="2" t="s">
        <v>71</v>
      </c>
      <c r="I217" s="2" t="s">
        <v>31</v>
      </c>
      <c r="J217" s="2">
        <v>23488.0</v>
      </c>
      <c r="K217" s="2">
        <v>75.0</v>
      </c>
      <c r="L217" s="2">
        <v>4620.0</v>
      </c>
      <c r="M217" s="2">
        <v>22254.0</v>
      </c>
      <c r="N217" s="2">
        <v>9.0</v>
      </c>
      <c r="O217" s="3">
        <v>6667.727715</v>
      </c>
      <c r="P217" s="7" t="str">
        <f>VLOOKUP(A217,'New Data'!A:E,2,FALSE)</f>
        <v>Female</v>
      </c>
      <c r="Q217" s="7">
        <f>VLOOKUP(A217,'New Data'!A:E,3,FALSE)</f>
        <v>20</v>
      </c>
      <c r="R217" s="7" t="str">
        <f>VLOOKUP(A217,'New Data'!A:E,4,FALSE)</f>
        <v>Indiana</v>
      </c>
      <c r="S217" s="9">
        <f>VLOOKUP(A217,'New Data'!A:E,5,FALSE)</f>
        <v>45150</v>
      </c>
      <c r="T217" s="10">
        <f t="shared" si="3"/>
        <v>740.858635</v>
      </c>
      <c r="U217" s="11">
        <f t="shared" si="4"/>
        <v>0.003193119891</v>
      </c>
      <c r="V217" s="12">
        <f t="shared" si="5"/>
        <v>88.9030362</v>
      </c>
      <c r="W217" s="10">
        <f t="shared" si="6"/>
        <v>283.8780533</v>
      </c>
      <c r="X217" s="11">
        <f t="shared" si="7"/>
        <v>0.03831743869</v>
      </c>
      <c r="Y217" s="7">
        <f t="shared" si="8"/>
        <v>0</v>
      </c>
      <c r="Z217" s="11">
        <f t="shared" si="9"/>
        <v>0.1966961853</v>
      </c>
      <c r="AA217" s="10">
        <f t="shared" si="10"/>
        <v>276.0697666</v>
      </c>
      <c r="AB217" s="10">
        <f t="shared" si="11"/>
        <v>393.0547768</v>
      </c>
      <c r="AC217" s="10">
        <f t="shared" si="12"/>
        <v>667.2431259</v>
      </c>
      <c r="AD217" s="10">
        <f t="shared" si="13"/>
        <v>512.3699407</v>
      </c>
    </row>
    <row r="218">
      <c r="A218" s="7" t="str">
        <f t="shared" si="1"/>
        <v>HXCRN4463P</v>
      </c>
      <c r="B218" s="2" t="s">
        <v>221</v>
      </c>
      <c r="C218" s="2" t="s">
        <v>3418</v>
      </c>
      <c r="D218" s="7" t="str">
        <f t="shared" si="2"/>
        <v>300x250 </v>
      </c>
      <c r="E218" s="2" t="s">
        <v>223</v>
      </c>
      <c r="F218" s="2" t="s">
        <v>66</v>
      </c>
      <c r="G218" s="8" t="s">
        <v>114</v>
      </c>
      <c r="H218" s="2" t="s">
        <v>89</v>
      </c>
      <c r="I218" s="2" t="s">
        <v>53</v>
      </c>
      <c r="J218" s="2">
        <v>16978.0</v>
      </c>
      <c r="K218" s="2">
        <v>30.0</v>
      </c>
      <c r="L218" s="2">
        <v>8367.0</v>
      </c>
      <c r="M218" s="2">
        <v>15731.0</v>
      </c>
      <c r="N218" s="2">
        <v>9.0</v>
      </c>
      <c r="O218" s="3">
        <v>5886.071146</v>
      </c>
      <c r="P218" s="7" t="str">
        <f>VLOOKUP(A218,'New Data'!A:E,2,FALSE)</f>
        <v>Female</v>
      </c>
      <c r="Q218" s="7">
        <f>VLOOKUP(A218,'New Data'!A:E,3,FALSE)</f>
        <v>31</v>
      </c>
      <c r="R218" s="7" t="str">
        <f>VLOOKUP(A218,'New Data'!A:E,4,FALSE)</f>
        <v>Illinois</v>
      </c>
      <c r="S218" s="9">
        <f>VLOOKUP(A218,'New Data'!A:E,5,FALSE)</f>
        <v>45526</v>
      </c>
      <c r="T218" s="10">
        <f t="shared" si="3"/>
        <v>654.0079051</v>
      </c>
      <c r="U218" s="11">
        <f t="shared" si="4"/>
        <v>0.001766992579</v>
      </c>
      <c r="V218" s="12">
        <f t="shared" si="5"/>
        <v>196.2023715</v>
      </c>
      <c r="W218" s="10">
        <f t="shared" si="6"/>
        <v>346.6881344</v>
      </c>
      <c r="X218" s="11">
        <f t="shared" si="7"/>
        <v>0.05300977736</v>
      </c>
      <c r="Y218" s="7">
        <f t="shared" si="8"/>
        <v>0</v>
      </c>
      <c r="Z218" s="11">
        <f t="shared" si="9"/>
        <v>0.4928142302</v>
      </c>
      <c r="AA218" s="10">
        <f t="shared" si="10"/>
        <v>357.1011051</v>
      </c>
      <c r="AB218" s="10">
        <f t="shared" si="11"/>
        <v>447.3925629</v>
      </c>
      <c r="AC218" s="10">
        <f t="shared" si="12"/>
        <v>631.7844253</v>
      </c>
      <c r="AD218" s="10">
        <f t="shared" si="13"/>
        <v>500.3489033</v>
      </c>
    </row>
    <row r="219">
      <c r="A219" s="7" t="str">
        <f t="shared" si="1"/>
        <v>HXCRN4463P</v>
      </c>
      <c r="B219" s="2" t="s">
        <v>442</v>
      </c>
      <c r="C219" s="2" t="s">
        <v>3419</v>
      </c>
      <c r="D219" s="7" t="str">
        <f t="shared" si="2"/>
        <v>300x50 </v>
      </c>
      <c r="E219" s="2" t="s">
        <v>444</v>
      </c>
      <c r="F219" s="2" t="s">
        <v>36</v>
      </c>
      <c r="G219" s="8" t="s">
        <v>445</v>
      </c>
      <c r="H219" s="2" t="s">
        <v>30</v>
      </c>
      <c r="I219" s="2" t="s">
        <v>31</v>
      </c>
      <c r="J219" s="2">
        <v>9238.0</v>
      </c>
      <c r="K219" s="2">
        <v>84.0</v>
      </c>
      <c r="L219" s="2">
        <v>4626.0</v>
      </c>
      <c r="M219" s="2">
        <v>8264.0</v>
      </c>
      <c r="N219" s="2">
        <v>15.0</v>
      </c>
      <c r="O219" s="3">
        <v>6683.225487</v>
      </c>
      <c r="P219" s="7" t="str">
        <f>VLOOKUP(A219,'New Data'!A:E,2,FALSE)</f>
        <v>Female</v>
      </c>
      <c r="Q219" s="7">
        <f>VLOOKUP(A219,'New Data'!A:E,3,FALSE)</f>
        <v>31</v>
      </c>
      <c r="R219" s="7" t="str">
        <f>VLOOKUP(A219,'New Data'!A:E,4,FALSE)</f>
        <v>Illinois</v>
      </c>
      <c r="S219" s="9">
        <f>VLOOKUP(A219,'New Data'!A:E,5,FALSE)</f>
        <v>45526</v>
      </c>
      <c r="T219" s="10">
        <f t="shared" si="3"/>
        <v>445.5483658</v>
      </c>
      <c r="U219" s="11">
        <f t="shared" si="4"/>
        <v>0.009092877246</v>
      </c>
      <c r="V219" s="12">
        <f t="shared" si="5"/>
        <v>79.56220818</v>
      </c>
      <c r="W219" s="10">
        <f t="shared" si="6"/>
        <v>723.4493924</v>
      </c>
      <c r="X219" s="11">
        <f t="shared" si="7"/>
        <v>0.162372808</v>
      </c>
      <c r="Y219" s="7">
        <f t="shared" si="8"/>
        <v>0</v>
      </c>
      <c r="Z219" s="11">
        <f t="shared" si="9"/>
        <v>0.5007577398</v>
      </c>
      <c r="AA219" s="10">
        <f t="shared" si="10"/>
        <v>297.4493182</v>
      </c>
      <c r="AB219" s="10">
        <f t="shared" si="11"/>
        <v>683.7816287</v>
      </c>
      <c r="AC219" s="10">
        <f t="shared" si="12"/>
        <v>517.0410128</v>
      </c>
      <c r="AD219" s="10">
        <f t="shared" si="13"/>
        <v>584.5034255</v>
      </c>
    </row>
    <row r="220">
      <c r="A220" s="7" t="str">
        <f t="shared" si="1"/>
        <v>HYWBU2767P</v>
      </c>
      <c r="B220" s="2" t="s">
        <v>968</v>
      </c>
      <c r="C220" s="2" t="s">
        <v>3420</v>
      </c>
      <c r="D220" s="7" t="str">
        <f t="shared" si="2"/>
        <v>320x50 </v>
      </c>
      <c r="E220" s="2" t="s">
        <v>117</v>
      </c>
      <c r="F220" s="2" t="s">
        <v>36</v>
      </c>
      <c r="G220" s="8" t="s">
        <v>114</v>
      </c>
      <c r="H220" s="2" t="s">
        <v>89</v>
      </c>
      <c r="I220" s="2" t="s">
        <v>31</v>
      </c>
      <c r="J220" s="2">
        <v>42459.0</v>
      </c>
      <c r="K220" s="2">
        <v>121.0</v>
      </c>
      <c r="L220" s="2">
        <v>15187.0</v>
      </c>
      <c r="M220" s="2">
        <v>37408.0</v>
      </c>
      <c r="N220" s="2">
        <v>11.0</v>
      </c>
      <c r="O220" s="3">
        <v>6321.491689</v>
      </c>
      <c r="P220" s="7" t="str">
        <f>VLOOKUP(A220,'New Data'!A:E,2,FALSE)</f>
        <v>Male</v>
      </c>
      <c r="Q220" s="7">
        <f>VLOOKUP(A220,'New Data'!A:E,3,FALSE)</f>
        <v>51</v>
      </c>
      <c r="R220" s="7" t="str">
        <f>VLOOKUP(A220,'New Data'!A:E,4,FALSE)</f>
        <v>Pennsylvania</v>
      </c>
      <c r="S220" s="9">
        <f>VLOOKUP(A220,'New Data'!A:E,5,FALSE)</f>
        <v>45161</v>
      </c>
      <c r="T220" s="10">
        <f t="shared" si="3"/>
        <v>574.6810626</v>
      </c>
      <c r="U220" s="11">
        <f t="shared" si="4"/>
        <v>0.00284980805</v>
      </c>
      <c r="V220" s="12">
        <f t="shared" si="5"/>
        <v>52.24373297</v>
      </c>
      <c r="W220" s="10">
        <f t="shared" si="6"/>
        <v>148.8846108</v>
      </c>
      <c r="X220" s="11">
        <f t="shared" si="7"/>
        <v>0.02590734591</v>
      </c>
      <c r="Y220" s="7">
        <f t="shared" si="8"/>
        <v>0</v>
      </c>
      <c r="Z220" s="11">
        <f t="shared" si="9"/>
        <v>0.3576862385</v>
      </c>
      <c r="AA220" s="10">
        <f t="shared" si="10"/>
        <v>186.5081211</v>
      </c>
      <c r="AB220" s="10">
        <f t="shared" si="11"/>
        <v>244.4926477</v>
      </c>
      <c r="AC220" s="10">
        <f t="shared" si="12"/>
        <v>499.9705189</v>
      </c>
      <c r="AD220" s="10">
        <f t="shared" si="13"/>
        <v>361.7842616</v>
      </c>
    </row>
    <row r="221">
      <c r="A221" s="7" t="str">
        <f t="shared" si="1"/>
        <v>HYWBU2767P</v>
      </c>
      <c r="B221" s="2" t="s">
        <v>115</v>
      </c>
      <c r="C221" s="2" t="s">
        <v>3421</v>
      </c>
      <c r="D221" s="7" t="str">
        <f t="shared" si="2"/>
        <v>320x50 </v>
      </c>
      <c r="E221" s="2" t="s">
        <v>117</v>
      </c>
      <c r="F221" s="2" t="s">
        <v>28</v>
      </c>
      <c r="G221" s="8" t="s">
        <v>118</v>
      </c>
      <c r="H221" s="2" t="s">
        <v>30</v>
      </c>
      <c r="I221" s="2" t="s">
        <v>31</v>
      </c>
      <c r="J221" s="2">
        <v>9153.0</v>
      </c>
      <c r="K221" s="2">
        <v>23.0</v>
      </c>
      <c r="L221" s="2">
        <v>4345.0</v>
      </c>
      <c r="M221" s="2">
        <v>8376.0</v>
      </c>
      <c r="N221" s="2">
        <v>14.0</v>
      </c>
      <c r="O221" s="3">
        <v>5007.525805</v>
      </c>
      <c r="P221" s="7" t="str">
        <f>VLOOKUP(A221,'New Data'!A:E,2,FALSE)</f>
        <v>Male</v>
      </c>
      <c r="Q221" s="7">
        <f>VLOOKUP(A221,'New Data'!A:E,3,FALSE)</f>
        <v>51</v>
      </c>
      <c r="R221" s="7" t="str">
        <f>VLOOKUP(A221,'New Data'!A:E,4,FALSE)</f>
        <v>Pennsylvania</v>
      </c>
      <c r="S221" s="9">
        <f>VLOOKUP(A221,'New Data'!A:E,5,FALSE)</f>
        <v>45161</v>
      </c>
      <c r="T221" s="10">
        <f t="shared" si="3"/>
        <v>357.6804146</v>
      </c>
      <c r="U221" s="11">
        <f t="shared" si="4"/>
        <v>0.002512837321</v>
      </c>
      <c r="V221" s="12">
        <f t="shared" si="5"/>
        <v>217.7185133</v>
      </c>
      <c r="W221" s="10">
        <f t="shared" si="6"/>
        <v>547.0912056</v>
      </c>
      <c r="X221" s="11">
        <f t="shared" si="7"/>
        <v>0.1529553152</v>
      </c>
      <c r="Y221" s="7">
        <f t="shared" si="8"/>
        <v>0</v>
      </c>
      <c r="Z221" s="11">
        <f t="shared" si="9"/>
        <v>0.4747077461</v>
      </c>
      <c r="AA221" s="10">
        <f t="shared" si="10"/>
        <v>355.1291347</v>
      </c>
      <c r="AB221" s="10">
        <f t="shared" si="11"/>
        <v>552.7527501</v>
      </c>
      <c r="AC221" s="10">
        <f t="shared" si="12"/>
        <v>439.1062755</v>
      </c>
      <c r="AD221" s="10">
        <f t="shared" si="13"/>
        <v>452.3870665</v>
      </c>
    </row>
    <row r="222">
      <c r="A222" s="7" t="str">
        <f t="shared" si="1"/>
        <v>IBDNQ3988K</v>
      </c>
      <c r="B222" s="2" t="s">
        <v>1390</v>
      </c>
      <c r="C222" s="2" t="s">
        <v>3422</v>
      </c>
      <c r="D222" s="7" t="str">
        <f t="shared" si="2"/>
        <v>300x250 </v>
      </c>
      <c r="E222" s="2" t="s">
        <v>1392</v>
      </c>
      <c r="F222" s="2" t="s">
        <v>41</v>
      </c>
      <c r="G222" s="8" t="s">
        <v>1393</v>
      </c>
      <c r="H222" s="2" t="s">
        <v>30</v>
      </c>
      <c r="I222" s="2" t="s">
        <v>31</v>
      </c>
      <c r="J222" s="2">
        <v>42451.0</v>
      </c>
      <c r="K222" s="2">
        <v>122.0</v>
      </c>
      <c r="L222" s="2">
        <v>29142.0</v>
      </c>
      <c r="M222" s="2">
        <v>41093.0</v>
      </c>
      <c r="N222" s="2">
        <v>7.0</v>
      </c>
      <c r="O222" s="3">
        <v>1530.553686</v>
      </c>
      <c r="P222" s="7" t="str">
        <f>VLOOKUP(A222,'New Data'!A:E,2,FALSE)</f>
        <v>Female</v>
      </c>
      <c r="Q222" s="7">
        <f>VLOOKUP(A222,'New Data'!A:E,3,FALSE)</f>
        <v>27</v>
      </c>
      <c r="R222" s="7" t="str">
        <f>VLOOKUP(A222,'New Data'!A:E,4,FALSE)</f>
        <v>Nevada</v>
      </c>
      <c r="S222" s="9">
        <f>VLOOKUP(A222,'New Data'!A:E,5,FALSE)</f>
        <v>45024</v>
      </c>
      <c r="T222" s="10">
        <f t="shared" si="3"/>
        <v>218.6505266</v>
      </c>
      <c r="U222" s="11">
        <f t="shared" si="4"/>
        <v>0.002873901675</v>
      </c>
      <c r="V222" s="12">
        <f t="shared" si="5"/>
        <v>12.54552202</v>
      </c>
      <c r="W222" s="10">
        <f t="shared" si="6"/>
        <v>36.05459674</v>
      </c>
      <c r="X222" s="11">
        <f t="shared" si="7"/>
        <v>0.01648959977</v>
      </c>
      <c r="Y222" s="7">
        <f t="shared" si="8"/>
        <v>0</v>
      </c>
      <c r="Z222" s="11">
        <f t="shared" si="9"/>
        <v>0.6864855952</v>
      </c>
      <c r="AA222" s="10">
        <f t="shared" si="10"/>
        <v>60.97744227</v>
      </c>
      <c r="AB222" s="10">
        <f t="shared" si="11"/>
        <v>75.08288711</v>
      </c>
      <c r="AC222" s="10">
        <f t="shared" si="12"/>
        <v>184.640445</v>
      </c>
      <c r="AD222" s="10">
        <f t="shared" si="13"/>
        <v>127.3539986</v>
      </c>
    </row>
    <row r="223">
      <c r="A223" s="7" t="str">
        <f t="shared" si="1"/>
        <v>IBKUG9489W</v>
      </c>
      <c r="B223" s="2" t="s">
        <v>216</v>
      </c>
      <c r="C223" s="2" t="s">
        <v>3423</v>
      </c>
      <c r="D223" s="7" t="str">
        <f t="shared" si="2"/>
        <v>300x250 </v>
      </c>
      <c r="E223" s="2" t="s">
        <v>218</v>
      </c>
      <c r="F223" s="2" t="s">
        <v>36</v>
      </c>
      <c r="G223" s="8" t="s">
        <v>219</v>
      </c>
      <c r="H223" s="2" t="s">
        <v>220</v>
      </c>
      <c r="I223" s="2" t="s">
        <v>43</v>
      </c>
      <c r="J223" s="2">
        <v>10066.0</v>
      </c>
      <c r="K223" s="2">
        <v>63.0</v>
      </c>
      <c r="L223" s="2">
        <v>6978.0</v>
      </c>
      <c r="M223" s="2">
        <v>9369.0</v>
      </c>
      <c r="N223" s="2">
        <v>19.0</v>
      </c>
      <c r="O223" s="3">
        <v>6879.587097</v>
      </c>
      <c r="P223" s="7" t="str">
        <f>VLOOKUP(A223,'New Data'!A:E,2,FALSE)</f>
        <v>Female</v>
      </c>
      <c r="Q223" s="7">
        <f>VLOOKUP(A223,'New Data'!A:E,3,FALSE)</f>
        <v>34</v>
      </c>
      <c r="R223" s="7" t="str">
        <f>VLOOKUP(A223,'New Data'!A:E,4,FALSE)</f>
        <v>Wyoming</v>
      </c>
      <c r="S223" s="9">
        <f>VLOOKUP(A223,'New Data'!A:E,5,FALSE)</f>
        <v>45114</v>
      </c>
      <c r="T223" s="10">
        <f t="shared" si="3"/>
        <v>362.0835314</v>
      </c>
      <c r="U223" s="11">
        <f t="shared" si="4"/>
        <v>0.006258692629</v>
      </c>
      <c r="V223" s="12">
        <f t="shared" si="5"/>
        <v>109.1997952</v>
      </c>
      <c r="W223" s="10">
        <f t="shared" si="6"/>
        <v>683.4479532</v>
      </c>
      <c r="X223" s="11">
        <f t="shared" si="7"/>
        <v>0.1887542221</v>
      </c>
      <c r="Y223" s="7">
        <f t="shared" si="8"/>
        <v>0</v>
      </c>
      <c r="Z223" s="11">
        <f t="shared" si="9"/>
        <v>0.6932247169</v>
      </c>
      <c r="AA223" s="10">
        <f t="shared" si="10"/>
        <v>296.4661331</v>
      </c>
      <c r="AB223" s="10">
        <f t="shared" si="11"/>
        <v>641.0150279</v>
      </c>
      <c r="AC223" s="10">
        <f t="shared" si="12"/>
        <v>448.1963748</v>
      </c>
      <c r="AD223" s="10">
        <f t="shared" si="13"/>
        <v>522.7688717</v>
      </c>
    </row>
    <row r="224">
      <c r="A224" s="7" t="str">
        <f t="shared" si="1"/>
        <v>IBKUG9489W</v>
      </c>
      <c r="B224" s="2" t="s">
        <v>1024</v>
      </c>
      <c r="C224" s="2" t="s">
        <v>1025</v>
      </c>
      <c r="D224" s="7" t="str">
        <f t="shared" si="2"/>
        <v>300x250 </v>
      </c>
      <c r="E224" s="2" t="s">
        <v>218</v>
      </c>
      <c r="F224" s="2" t="s">
        <v>28</v>
      </c>
      <c r="G224" s="8" t="s">
        <v>468</v>
      </c>
      <c r="H224" s="2" t="s">
        <v>62</v>
      </c>
      <c r="I224" s="2" t="s">
        <v>31</v>
      </c>
      <c r="J224" s="2">
        <v>21280.0</v>
      </c>
      <c r="K224" s="2">
        <v>70.0</v>
      </c>
      <c r="L224" s="2">
        <v>15309.0</v>
      </c>
      <c r="M224" s="2">
        <v>20244.0</v>
      </c>
      <c r="N224" s="2">
        <v>6.0</v>
      </c>
      <c r="O224" s="3">
        <v>6837.510602</v>
      </c>
      <c r="P224" s="7" t="str">
        <f>VLOOKUP(A224,'New Data'!A:E,2,FALSE)</f>
        <v>Female</v>
      </c>
      <c r="Q224" s="7">
        <f>VLOOKUP(A224,'New Data'!A:E,3,FALSE)</f>
        <v>34</v>
      </c>
      <c r="R224" s="7" t="str">
        <f>VLOOKUP(A224,'New Data'!A:E,4,FALSE)</f>
        <v>Wyoming</v>
      </c>
      <c r="S224" s="9">
        <f>VLOOKUP(A224,'New Data'!A:E,5,FALSE)</f>
        <v>45114</v>
      </c>
      <c r="T224" s="10">
        <f t="shared" si="3"/>
        <v>1139.5851</v>
      </c>
      <c r="U224" s="11">
        <f t="shared" si="4"/>
        <v>0.003289473684</v>
      </c>
      <c r="V224" s="12">
        <f t="shared" si="5"/>
        <v>97.67872289</v>
      </c>
      <c r="W224" s="10">
        <f t="shared" si="6"/>
        <v>321.3115884</v>
      </c>
      <c r="X224" s="11">
        <f t="shared" si="7"/>
        <v>0.02819548872</v>
      </c>
      <c r="Y224" s="7">
        <f t="shared" si="8"/>
        <v>0</v>
      </c>
      <c r="Z224" s="11">
        <f t="shared" si="9"/>
        <v>0.7194078947</v>
      </c>
      <c r="AA224" s="10">
        <f t="shared" si="10"/>
        <v>370.3223161</v>
      </c>
      <c r="AB224" s="10">
        <f t="shared" si="11"/>
        <v>504.5020354</v>
      </c>
      <c r="AC224" s="10">
        <f t="shared" si="12"/>
        <v>995.4661425</v>
      </c>
      <c r="AD224" s="10">
        <f t="shared" si="13"/>
        <v>730.4499891</v>
      </c>
    </row>
    <row r="225">
      <c r="A225" s="7" t="str">
        <f t="shared" si="1"/>
        <v>IBKVE5450B</v>
      </c>
      <c r="B225" s="2" t="s">
        <v>763</v>
      </c>
      <c r="C225" s="2" t="s">
        <v>3424</v>
      </c>
      <c r="D225" s="7" t="str">
        <f t="shared" si="2"/>
        <v>300x250 </v>
      </c>
      <c r="E225" s="2" t="s">
        <v>765</v>
      </c>
      <c r="F225" s="2" t="s">
        <v>36</v>
      </c>
      <c r="G225" s="8" t="s">
        <v>726</v>
      </c>
      <c r="H225" s="2" t="s">
        <v>30</v>
      </c>
      <c r="I225" s="2" t="s">
        <v>53</v>
      </c>
      <c r="J225" s="2">
        <v>64892.0</v>
      </c>
      <c r="K225" s="2">
        <v>214.0</v>
      </c>
      <c r="L225" s="2">
        <v>34731.0</v>
      </c>
      <c r="M225" s="2">
        <v>59369.0</v>
      </c>
      <c r="N225" s="2">
        <v>24.0</v>
      </c>
      <c r="O225" s="3">
        <v>2096.285549</v>
      </c>
      <c r="P225" s="7" t="str">
        <f>VLOOKUP(A225,'New Data'!A:E,2,FALSE)</f>
        <v>Male</v>
      </c>
      <c r="Q225" s="7">
        <f>VLOOKUP(A225,'New Data'!A:E,3,FALSE)</f>
        <v>21</v>
      </c>
      <c r="R225" s="7" t="str">
        <f>VLOOKUP(A225,'New Data'!A:E,4,FALSE)</f>
        <v>Ohio</v>
      </c>
      <c r="S225" s="9">
        <f>VLOOKUP(A225,'New Data'!A:E,5,FALSE)</f>
        <v>45541</v>
      </c>
      <c r="T225" s="10">
        <f t="shared" si="3"/>
        <v>87.34523121</v>
      </c>
      <c r="U225" s="11">
        <f t="shared" si="4"/>
        <v>0.003297787092</v>
      </c>
      <c r="V225" s="12">
        <f t="shared" si="5"/>
        <v>9.795726864</v>
      </c>
      <c r="W225" s="10">
        <f t="shared" si="6"/>
        <v>32.30422161</v>
      </c>
      <c r="X225" s="11">
        <f t="shared" si="7"/>
        <v>0.03698452814</v>
      </c>
      <c r="Y225" s="7">
        <f t="shared" si="8"/>
        <v>0</v>
      </c>
      <c r="Z225" s="11">
        <f t="shared" si="9"/>
        <v>0.5352123528</v>
      </c>
      <c r="AA225" s="10">
        <f t="shared" si="10"/>
        <v>31.76647206</v>
      </c>
      <c r="AB225" s="10">
        <f t="shared" si="11"/>
        <v>45.27156891</v>
      </c>
      <c r="AC225" s="10">
        <f t="shared" si="12"/>
        <v>78.29617466</v>
      </c>
      <c r="AD225" s="10">
        <f t="shared" si="13"/>
        <v>59.8263753</v>
      </c>
    </row>
    <row r="226">
      <c r="A226" s="7" t="str">
        <f t="shared" si="1"/>
        <v>IBXAA5591O</v>
      </c>
      <c r="B226" s="2" t="s">
        <v>1224</v>
      </c>
      <c r="C226" s="2" t="s">
        <v>3425</v>
      </c>
      <c r="D226" s="7" t="str">
        <f t="shared" si="2"/>
        <v>300x250 </v>
      </c>
      <c r="E226" s="2" t="s">
        <v>1076</v>
      </c>
      <c r="F226" s="2" t="s">
        <v>41</v>
      </c>
      <c r="G226" s="8" t="s">
        <v>275</v>
      </c>
      <c r="H226" s="2" t="s">
        <v>30</v>
      </c>
      <c r="I226" s="2" t="s">
        <v>53</v>
      </c>
      <c r="J226" s="2">
        <v>49250.0</v>
      </c>
      <c r="K226" s="2">
        <v>220.0</v>
      </c>
      <c r="L226" s="2">
        <v>9205.0</v>
      </c>
      <c r="M226" s="2">
        <v>43535.0</v>
      </c>
      <c r="N226" s="2">
        <v>15.0</v>
      </c>
      <c r="O226" s="3">
        <v>1694.470977</v>
      </c>
      <c r="P226" s="7" t="str">
        <f>VLOOKUP(A226,'New Data'!A:E,2,FALSE)</f>
        <v>Male</v>
      </c>
      <c r="Q226" s="7">
        <f>VLOOKUP(A226,'New Data'!A:E,3,FALSE)</f>
        <v>25</v>
      </c>
      <c r="R226" s="7" t="str">
        <f>VLOOKUP(A226,'New Data'!A:E,4,FALSE)</f>
        <v>Missouri</v>
      </c>
      <c r="S226" s="9">
        <f>VLOOKUP(A226,'New Data'!A:E,5,FALSE)</f>
        <v>45406</v>
      </c>
      <c r="T226" s="10">
        <f t="shared" si="3"/>
        <v>112.9647318</v>
      </c>
      <c r="U226" s="11">
        <f t="shared" si="4"/>
        <v>0.004467005076</v>
      </c>
      <c r="V226" s="12">
        <f t="shared" si="5"/>
        <v>7.702140805</v>
      </c>
      <c r="W226" s="10">
        <f t="shared" si="6"/>
        <v>34.40550207</v>
      </c>
      <c r="X226" s="11">
        <f t="shared" si="7"/>
        <v>0.03045685279</v>
      </c>
      <c r="Y226" s="7">
        <f t="shared" si="8"/>
        <v>0</v>
      </c>
      <c r="Z226" s="11">
        <f t="shared" si="9"/>
        <v>0.1869035533</v>
      </c>
      <c r="AA226" s="10">
        <f t="shared" si="10"/>
        <v>35.63575942</v>
      </c>
      <c r="AB226" s="10">
        <f t="shared" si="11"/>
        <v>51.65777618</v>
      </c>
      <c r="AC226" s="10">
        <f t="shared" si="12"/>
        <v>98.79331402</v>
      </c>
      <c r="AD226" s="10">
        <f t="shared" si="13"/>
        <v>73.68735044</v>
      </c>
    </row>
    <row r="227">
      <c r="A227" s="7" t="str">
        <f t="shared" si="1"/>
        <v>IBXAA5591O</v>
      </c>
      <c r="B227" s="2" t="s">
        <v>2304</v>
      </c>
      <c r="C227" s="2" t="s">
        <v>2305</v>
      </c>
      <c r="D227" s="7" t="str">
        <f t="shared" si="2"/>
        <v>300x250 </v>
      </c>
      <c r="E227" s="2" t="s">
        <v>1076</v>
      </c>
      <c r="F227" s="2" t="s">
        <v>36</v>
      </c>
      <c r="G227" s="8" t="s">
        <v>449</v>
      </c>
      <c r="H227" s="2" t="s">
        <v>30</v>
      </c>
      <c r="I227" s="2" t="s">
        <v>31</v>
      </c>
      <c r="J227" s="2">
        <v>421110.0</v>
      </c>
      <c r="K227" s="2">
        <v>984.0</v>
      </c>
      <c r="L227" s="2">
        <v>212140.0</v>
      </c>
      <c r="M227" s="2">
        <v>389474.0</v>
      </c>
      <c r="N227" s="2">
        <v>4.0</v>
      </c>
      <c r="O227" s="3">
        <v>1635.920216</v>
      </c>
      <c r="P227" s="7" t="str">
        <f>VLOOKUP(A227,'New Data'!A:E,2,FALSE)</f>
        <v>Male</v>
      </c>
      <c r="Q227" s="7">
        <f>VLOOKUP(A227,'New Data'!A:E,3,FALSE)</f>
        <v>25</v>
      </c>
      <c r="R227" s="7" t="str">
        <f>VLOOKUP(A227,'New Data'!A:E,4,FALSE)</f>
        <v>Missouri</v>
      </c>
      <c r="S227" s="9">
        <f>VLOOKUP(A227,'New Data'!A:E,5,FALSE)</f>
        <v>45406</v>
      </c>
      <c r="T227" s="10">
        <f t="shared" si="3"/>
        <v>408.980054</v>
      </c>
      <c r="U227" s="11">
        <f t="shared" si="4"/>
        <v>0.002336681627</v>
      </c>
      <c r="V227" s="12">
        <f t="shared" si="5"/>
        <v>1.662520545</v>
      </c>
      <c r="W227" s="10">
        <f t="shared" si="6"/>
        <v>3.884781212</v>
      </c>
      <c r="X227" s="11">
        <f t="shared" si="7"/>
        <v>0.0009498705801</v>
      </c>
      <c r="Y227" s="7">
        <f t="shared" si="8"/>
        <v>0</v>
      </c>
      <c r="Z227" s="11">
        <f t="shared" si="9"/>
        <v>0.5037638622</v>
      </c>
      <c r="AA227" s="10">
        <f t="shared" si="10"/>
        <v>83.90298348</v>
      </c>
      <c r="AB227" s="10">
        <f t="shared" si="11"/>
        <v>85.23633988</v>
      </c>
      <c r="AC227" s="10">
        <f t="shared" si="12"/>
        <v>328.2935036</v>
      </c>
      <c r="AD227" s="10">
        <f t="shared" si="13"/>
        <v>206.4335859</v>
      </c>
    </row>
    <row r="228">
      <c r="A228" s="7" t="str">
        <f t="shared" si="1"/>
        <v>IBXAA5591O</v>
      </c>
      <c r="B228" s="2" t="s">
        <v>1074</v>
      </c>
      <c r="C228" s="2" t="s">
        <v>1075</v>
      </c>
      <c r="D228" s="7" t="str">
        <f t="shared" si="2"/>
        <v>300x250 </v>
      </c>
      <c r="E228" s="2" t="s">
        <v>1076</v>
      </c>
      <c r="F228" s="2" t="s">
        <v>28</v>
      </c>
      <c r="G228" s="8" t="s">
        <v>93</v>
      </c>
      <c r="H228" s="2" t="s">
        <v>30</v>
      </c>
      <c r="I228" s="2" t="s">
        <v>53</v>
      </c>
      <c r="J228" s="2">
        <v>127090.0</v>
      </c>
      <c r="K228" s="2">
        <v>299.0</v>
      </c>
      <c r="L228" s="2">
        <v>30178.0</v>
      </c>
      <c r="M228" s="2">
        <v>113438.0</v>
      </c>
      <c r="N228" s="2">
        <v>24.0</v>
      </c>
      <c r="O228" s="3">
        <v>5808.911254</v>
      </c>
      <c r="P228" s="7" t="str">
        <f>VLOOKUP(A228,'New Data'!A:E,2,FALSE)</f>
        <v>Male</v>
      </c>
      <c r="Q228" s="7">
        <f>VLOOKUP(A228,'New Data'!A:E,3,FALSE)</f>
        <v>25</v>
      </c>
      <c r="R228" s="7" t="str">
        <f>VLOOKUP(A228,'New Data'!A:E,4,FALSE)</f>
        <v>Missouri</v>
      </c>
      <c r="S228" s="9">
        <f>VLOOKUP(A228,'New Data'!A:E,5,FALSE)</f>
        <v>45406</v>
      </c>
      <c r="T228" s="10">
        <f t="shared" si="3"/>
        <v>242.0379689</v>
      </c>
      <c r="U228" s="11">
        <f t="shared" si="4"/>
        <v>0.002352663467</v>
      </c>
      <c r="V228" s="12">
        <f t="shared" si="5"/>
        <v>19.42779684</v>
      </c>
      <c r="W228" s="10">
        <f t="shared" si="6"/>
        <v>45.70706786</v>
      </c>
      <c r="X228" s="11">
        <f t="shared" si="7"/>
        <v>0.01888425525</v>
      </c>
      <c r="Y228" s="7">
        <f t="shared" si="8"/>
        <v>0</v>
      </c>
      <c r="Z228" s="11">
        <f t="shared" si="9"/>
        <v>0.2374537729</v>
      </c>
      <c r="AA228" s="10">
        <f t="shared" si="10"/>
        <v>73.09124482</v>
      </c>
      <c r="AB228" s="10">
        <f t="shared" si="11"/>
        <v>88.85880744</v>
      </c>
      <c r="AC228" s="10">
        <f t="shared" si="12"/>
        <v>206.6573481</v>
      </c>
      <c r="AD228" s="10">
        <f t="shared" si="13"/>
        <v>143.8736947</v>
      </c>
    </row>
    <row r="229">
      <c r="A229" s="7" t="str">
        <f t="shared" si="1"/>
        <v>IBYZN1800D</v>
      </c>
      <c r="B229" s="2" t="s">
        <v>1156</v>
      </c>
      <c r="C229" s="2" t="s">
        <v>3426</v>
      </c>
      <c r="D229" s="7" t="str">
        <f t="shared" si="2"/>
        <v>300x50 </v>
      </c>
      <c r="E229" s="2" t="s">
        <v>1158</v>
      </c>
      <c r="F229" s="2" t="s">
        <v>41</v>
      </c>
      <c r="G229" s="8" t="s">
        <v>375</v>
      </c>
      <c r="H229" s="2" t="s">
        <v>135</v>
      </c>
      <c r="I229" s="2" t="s">
        <v>31</v>
      </c>
      <c r="J229" s="2">
        <v>140359.0</v>
      </c>
      <c r="K229" s="2">
        <v>352.0</v>
      </c>
      <c r="L229" s="2">
        <v>76130.0</v>
      </c>
      <c r="M229" s="2">
        <v>133578.0</v>
      </c>
      <c r="N229" s="2">
        <v>26.0</v>
      </c>
      <c r="O229" s="3">
        <v>6094.666799</v>
      </c>
      <c r="P229" s="7" t="str">
        <f>VLOOKUP(A229,'New Data'!A:E,2,FALSE)</f>
        <v>Male</v>
      </c>
      <c r="Q229" s="7">
        <f>VLOOKUP(A229,'New Data'!A:E,3,FALSE)</f>
        <v>32</v>
      </c>
      <c r="R229" s="7" t="str">
        <f>VLOOKUP(A229,'New Data'!A:E,4,FALSE)</f>
        <v>Colorado</v>
      </c>
      <c r="S229" s="9">
        <f>VLOOKUP(A229,'New Data'!A:E,5,FALSE)</f>
        <v>45207</v>
      </c>
      <c r="T229" s="10">
        <f t="shared" si="3"/>
        <v>234.4102615</v>
      </c>
      <c r="U229" s="11">
        <f t="shared" si="4"/>
        <v>0.002507854858</v>
      </c>
      <c r="V229" s="12">
        <f t="shared" si="5"/>
        <v>17.31439432</v>
      </c>
      <c r="W229" s="10">
        <f t="shared" si="6"/>
        <v>43.4219879</v>
      </c>
      <c r="X229" s="11">
        <f t="shared" si="7"/>
        <v>0.01852392793</v>
      </c>
      <c r="Y229" s="7">
        <f t="shared" si="8"/>
        <v>0</v>
      </c>
      <c r="Z229" s="11">
        <f t="shared" si="9"/>
        <v>0.5423948589</v>
      </c>
      <c r="AA229" s="10">
        <f t="shared" si="10"/>
        <v>69.41796533</v>
      </c>
      <c r="AB229" s="10">
        <f t="shared" si="11"/>
        <v>85.08252148</v>
      </c>
      <c r="AC229" s="10">
        <f t="shared" si="12"/>
        <v>199.6754856</v>
      </c>
      <c r="AD229" s="10">
        <f t="shared" si="13"/>
        <v>138.9173786</v>
      </c>
    </row>
    <row r="230">
      <c r="A230" s="7" t="str">
        <f t="shared" si="1"/>
        <v>IDJBP7103Z</v>
      </c>
      <c r="B230" s="2" t="s">
        <v>813</v>
      </c>
      <c r="C230" s="2" t="s">
        <v>3427</v>
      </c>
      <c r="D230" s="7" t="str">
        <f t="shared" si="2"/>
        <v>300x50 </v>
      </c>
      <c r="E230" s="2" t="s">
        <v>815</v>
      </c>
      <c r="F230" s="2" t="s">
        <v>36</v>
      </c>
      <c r="G230" s="8" t="s">
        <v>816</v>
      </c>
      <c r="H230" s="2" t="s">
        <v>48</v>
      </c>
      <c r="I230" s="2" t="s">
        <v>31</v>
      </c>
      <c r="J230" s="2">
        <v>32400.0</v>
      </c>
      <c r="K230" s="2">
        <v>87.0</v>
      </c>
      <c r="L230" s="2">
        <v>5152.0</v>
      </c>
      <c r="M230" s="2">
        <v>30383.0</v>
      </c>
      <c r="N230" s="2">
        <v>9.0</v>
      </c>
      <c r="O230" s="3">
        <v>1522.352623</v>
      </c>
      <c r="P230" s="7" t="str">
        <f>VLOOKUP(A230,'New Data'!A:E,2,FALSE)</f>
        <v>Male</v>
      </c>
      <c r="Q230" s="7">
        <f>VLOOKUP(A230,'New Data'!A:E,3,FALSE)</f>
        <v>21</v>
      </c>
      <c r="R230" s="7" t="str">
        <f>VLOOKUP(A230,'New Data'!A:E,4,FALSE)</f>
        <v>West Virginia</v>
      </c>
      <c r="S230" s="9">
        <f>VLOOKUP(A230,'New Data'!A:E,5,FALSE)</f>
        <v>45010</v>
      </c>
      <c r="T230" s="10">
        <f t="shared" si="3"/>
        <v>169.1502914</v>
      </c>
      <c r="U230" s="11">
        <f t="shared" si="4"/>
        <v>0.002685185185</v>
      </c>
      <c r="V230" s="12">
        <f t="shared" si="5"/>
        <v>17.49830601</v>
      </c>
      <c r="W230" s="10">
        <f t="shared" si="6"/>
        <v>46.98619207</v>
      </c>
      <c r="X230" s="11">
        <f t="shared" si="7"/>
        <v>0.02777777778</v>
      </c>
      <c r="Y230" s="7">
        <f t="shared" si="8"/>
        <v>0</v>
      </c>
      <c r="Z230" s="11">
        <f t="shared" si="9"/>
        <v>0.1590123457</v>
      </c>
      <c r="AA230" s="10">
        <f t="shared" si="10"/>
        <v>57.22594151</v>
      </c>
      <c r="AB230" s="10">
        <f t="shared" si="11"/>
        <v>74.91867315</v>
      </c>
      <c r="AC230" s="10">
        <f t="shared" si="12"/>
        <v>148.2171328</v>
      </c>
      <c r="AD230" s="10">
        <f t="shared" si="13"/>
        <v>108.0695843</v>
      </c>
    </row>
    <row r="231">
      <c r="A231" s="7" t="str">
        <f t="shared" si="1"/>
        <v>IDJBP7103Z</v>
      </c>
      <c r="B231" s="2" t="s">
        <v>2321</v>
      </c>
      <c r="C231" s="2" t="s">
        <v>3428</v>
      </c>
      <c r="D231" s="7" t="str">
        <f t="shared" si="2"/>
        <v>300x250 </v>
      </c>
      <c r="E231" s="2" t="s">
        <v>2323</v>
      </c>
      <c r="F231" s="2" t="s">
        <v>36</v>
      </c>
      <c r="G231" s="8" t="s">
        <v>449</v>
      </c>
      <c r="H231" s="2" t="s">
        <v>30</v>
      </c>
      <c r="I231" s="2" t="s">
        <v>31</v>
      </c>
      <c r="J231" s="2">
        <v>1116343.0</v>
      </c>
      <c r="K231" s="2">
        <v>3104.0</v>
      </c>
      <c r="L231" s="2">
        <v>550519.0</v>
      </c>
      <c r="M231" s="2">
        <v>977978.0</v>
      </c>
      <c r="N231" s="2">
        <v>9.0</v>
      </c>
      <c r="O231" s="3">
        <v>2494.217596</v>
      </c>
      <c r="P231" s="7" t="str">
        <f>VLOOKUP(A231,'New Data'!A:E,2,FALSE)</f>
        <v>Male</v>
      </c>
      <c r="Q231" s="7">
        <f>VLOOKUP(A231,'New Data'!A:E,3,FALSE)</f>
        <v>21</v>
      </c>
      <c r="R231" s="7" t="str">
        <f>VLOOKUP(A231,'New Data'!A:E,4,FALSE)</f>
        <v>West Virginia</v>
      </c>
      <c r="S231" s="9">
        <f>VLOOKUP(A231,'New Data'!A:E,5,FALSE)</f>
        <v>45010</v>
      </c>
      <c r="T231" s="10">
        <f t="shared" si="3"/>
        <v>277.1352884</v>
      </c>
      <c r="U231" s="11">
        <f t="shared" si="4"/>
        <v>0.002780507425</v>
      </c>
      <c r="V231" s="12">
        <f t="shared" si="5"/>
        <v>0.8035494832</v>
      </c>
      <c r="W231" s="10">
        <f t="shared" si="6"/>
        <v>2.234275304</v>
      </c>
      <c r="X231" s="11">
        <f t="shared" si="7"/>
        <v>0.000806203828</v>
      </c>
      <c r="Y231" s="7">
        <f t="shared" si="8"/>
        <v>0</v>
      </c>
      <c r="Z231" s="11">
        <f t="shared" si="9"/>
        <v>0.493145028</v>
      </c>
      <c r="AA231" s="10">
        <f t="shared" si="10"/>
        <v>56.51675234</v>
      </c>
      <c r="AB231" s="10">
        <f t="shared" si="11"/>
        <v>57.37518783</v>
      </c>
      <c r="AC231" s="10">
        <f t="shared" si="12"/>
        <v>222.3157957</v>
      </c>
      <c r="AD231" s="10">
        <f t="shared" si="13"/>
        <v>139.6861721</v>
      </c>
    </row>
    <row r="232">
      <c r="A232" s="7" t="str">
        <f t="shared" si="1"/>
        <v>IDWQW7204M</v>
      </c>
      <c r="B232" s="2" t="s">
        <v>1364</v>
      </c>
      <c r="C232" s="2" t="s">
        <v>3429</v>
      </c>
      <c r="D232" s="7" t="str">
        <f t="shared" si="2"/>
        <v>300x50 </v>
      </c>
      <c r="E232" s="2" t="s">
        <v>1366</v>
      </c>
      <c r="F232" s="2" t="s">
        <v>66</v>
      </c>
      <c r="G232" s="8" t="s">
        <v>207</v>
      </c>
      <c r="H232" s="2" t="s">
        <v>71</v>
      </c>
      <c r="I232" s="2" t="s">
        <v>31</v>
      </c>
      <c r="J232" s="2">
        <v>20417.0</v>
      </c>
      <c r="K232" s="2">
        <v>86.0</v>
      </c>
      <c r="L232" s="2">
        <v>1016.0</v>
      </c>
      <c r="M232" s="2">
        <v>13468.0</v>
      </c>
      <c r="N232" s="2">
        <v>5.0</v>
      </c>
      <c r="O232" s="3">
        <v>1805.600513</v>
      </c>
      <c r="P232" s="7" t="str">
        <f>VLOOKUP(A232,'New Data'!A:E,2,FALSE)</f>
        <v>Female</v>
      </c>
      <c r="Q232" s="7">
        <f>VLOOKUP(A232,'New Data'!A:E,3,FALSE)</f>
        <v>53</v>
      </c>
      <c r="R232" s="7" t="str">
        <f>VLOOKUP(A232,'New Data'!A:E,4,FALSE)</f>
        <v>Indiana</v>
      </c>
      <c r="S232" s="9">
        <f>VLOOKUP(A232,'New Data'!A:E,5,FALSE)</f>
        <v>45526</v>
      </c>
      <c r="T232" s="10">
        <f t="shared" si="3"/>
        <v>361.1201026</v>
      </c>
      <c r="U232" s="11">
        <f t="shared" si="4"/>
        <v>0.004212176128</v>
      </c>
      <c r="V232" s="12">
        <f t="shared" si="5"/>
        <v>20.9953548</v>
      </c>
      <c r="W232" s="10">
        <f t="shared" si="6"/>
        <v>88.43613229</v>
      </c>
      <c r="X232" s="11">
        <f t="shared" si="7"/>
        <v>0.02448939609</v>
      </c>
      <c r="Y232" s="7">
        <f t="shared" si="8"/>
        <v>0</v>
      </c>
      <c r="Z232" s="11">
        <f t="shared" si="9"/>
        <v>0.04976245286</v>
      </c>
      <c r="AA232" s="10">
        <f t="shared" si="10"/>
        <v>106.7075308</v>
      </c>
      <c r="AB232" s="10">
        <f t="shared" si="11"/>
        <v>147.1719973</v>
      </c>
      <c r="AC232" s="10">
        <f t="shared" si="12"/>
        <v>310.7823795</v>
      </c>
      <c r="AD232" s="10">
        <f t="shared" si="13"/>
        <v>224.7802235</v>
      </c>
    </row>
    <row r="233">
      <c r="A233" s="7" t="str">
        <f t="shared" si="1"/>
        <v>IGJXP7390M</v>
      </c>
      <c r="B233" s="2" t="s">
        <v>1213</v>
      </c>
      <c r="C233" s="2" t="s">
        <v>3430</v>
      </c>
      <c r="D233" s="7" t="str">
        <f t="shared" si="2"/>
        <v>300x250 </v>
      </c>
      <c r="E233" s="2" t="s">
        <v>1215</v>
      </c>
      <c r="F233" s="2" t="s">
        <v>41</v>
      </c>
      <c r="G233" s="8" t="s">
        <v>299</v>
      </c>
      <c r="H233" s="2" t="s">
        <v>30</v>
      </c>
      <c r="I233" s="2" t="s">
        <v>31</v>
      </c>
      <c r="J233" s="2">
        <v>183208.0</v>
      </c>
      <c r="K233" s="2">
        <v>620.0</v>
      </c>
      <c r="L233" s="2">
        <v>131164.0</v>
      </c>
      <c r="M233" s="2">
        <v>177952.0</v>
      </c>
      <c r="N233" s="2">
        <v>43.0</v>
      </c>
      <c r="O233" s="3">
        <v>2682.436623</v>
      </c>
      <c r="P233" s="7" t="str">
        <f>VLOOKUP(A233,'New Data'!A:E,2,FALSE)</f>
        <v>Male</v>
      </c>
      <c r="Q233" s="7">
        <f>VLOOKUP(A233,'New Data'!A:E,3,FALSE)</f>
        <v>30</v>
      </c>
      <c r="R233" s="7" t="str">
        <f>VLOOKUP(A233,'New Data'!A:E,4,FALSE)</f>
        <v>Washington</v>
      </c>
      <c r="S233" s="9">
        <f>VLOOKUP(A233,'New Data'!A:E,5,FALSE)</f>
        <v>45303</v>
      </c>
      <c r="T233" s="10">
        <f t="shared" si="3"/>
        <v>62.38224705</v>
      </c>
      <c r="U233" s="11">
        <f t="shared" si="4"/>
        <v>0.003384131697</v>
      </c>
      <c r="V233" s="12">
        <f t="shared" si="5"/>
        <v>4.326510682</v>
      </c>
      <c r="W233" s="10">
        <f t="shared" si="6"/>
        <v>14.64148194</v>
      </c>
      <c r="X233" s="11">
        <f t="shared" si="7"/>
        <v>0.0234705908</v>
      </c>
      <c r="Y233" s="7">
        <f t="shared" si="8"/>
        <v>0</v>
      </c>
      <c r="Z233" s="11">
        <f t="shared" si="9"/>
        <v>0.7159294354</v>
      </c>
      <c r="AA233" s="10">
        <f t="shared" si="10"/>
        <v>18.86595434</v>
      </c>
      <c r="AB233" s="10">
        <f t="shared" si="11"/>
        <v>25.0549371</v>
      </c>
      <c r="AC233" s="10">
        <f t="shared" si="12"/>
        <v>53.69939616</v>
      </c>
      <c r="AD233" s="10">
        <f t="shared" si="13"/>
        <v>38.51355656</v>
      </c>
    </row>
    <row r="234">
      <c r="A234" s="7" t="str">
        <f t="shared" si="1"/>
        <v>IGJXP7390M</v>
      </c>
      <c r="B234" s="2" t="s">
        <v>1712</v>
      </c>
      <c r="C234" s="2" t="s">
        <v>3431</v>
      </c>
      <c r="D234" s="7" t="str">
        <f t="shared" si="2"/>
        <v>320x50 </v>
      </c>
      <c r="E234" s="2" t="s">
        <v>1714</v>
      </c>
      <c r="F234" s="2" t="s">
        <v>28</v>
      </c>
      <c r="G234" s="8" t="s">
        <v>161</v>
      </c>
      <c r="H234" s="2" t="s">
        <v>30</v>
      </c>
      <c r="I234" s="2" t="s">
        <v>31</v>
      </c>
      <c r="J234" s="2">
        <v>38735.0</v>
      </c>
      <c r="K234" s="2">
        <v>114.0</v>
      </c>
      <c r="L234" s="2">
        <v>28719.0</v>
      </c>
      <c r="M234" s="2">
        <v>36629.0</v>
      </c>
      <c r="N234" s="2">
        <v>4.0</v>
      </c>
      <c r="O234" s="3">
        <v>2127.824066</v>
      </c>
      <c r="P234" s="7" t="str">
        <f>VLOOKUP(A234,'New Data'!A:E,2,FALSE)</f>
        <v>Male</v>
      </c>
      <c r="Q234" s="7">
        <f>VLOOKUP(A234,'New Data'!A:E,3,FALSE)</f>
        <v>30</v>
      </c>
      <c r="R234" s="7" t="str">
        <f>VLOOKUP(A234,'New Data'!A:E,4,FALSE)</f>
        <v>Washington</v>
      </c>
      <c r="S234" s="9">
        <f>VLOOKUP(A234,'New Data'!A:E,5,FALSE)</f>
        <v>45303</v>
      </c>
      <c r="T234" s="10">
        <f t="shared" si="3"/>
        <v>531.9560165</v>
      </c>
      <c r="U234" s="11">
        <f t="shared" si="4"/>
        <v>0.002943074739</v>
      </c>
      <c r="V234" s="12">
        <f t="shared" si="5"/>
        <v>18.66512339</v>
      </c>
      <c r="W234" s="10">
        <f t="shared" si="6"/>
        <v>54.93285313</v>
      </c>
      <c r="X234" s="11">
        <f t="shared" si="7"/>
        <v>0.01032657803</v>
      </c>
      <c r="Y234" s="7">
        <f t="shared" si="8"/>
        <v>0</v>
      </c>
      <c r="Z234" s="11">
        <f t="shared" si="9"/>
        <v>0.7414224861</v>
      </c>
      <c r="AA234" s="10">
        <f t="shared" si="10"/>
        <v>132.3098726</v>
      </c>
      <c r="AB234" s="10">
        <f t="shared" si="11"/>
        <v>154.0705105</v>
      </c>
      <c r="AC234" s="10">
        <f t="shared" si="12"/>
        <v>440.2844085</v>
      </c>
      <c r="AD234" s="10">
        <f t="shared" si="13"/>
        <v>293.4459064</v>
      </c>
    </row>
    <row r="235">
      <c r="A235" s="7" t="str">
        <f t="shared" si="1"/>
        <v>IHOHM5014T</v>
      </c>
      <c r="B235" s="2" t="s">
        <v>1726</v>
      </c>
      <c r="C235" s="2" t="s">
        <v>3432</v>
      </c>
      <c r="D235" s="7" t="str">
        <f t="shared" si="2"/>
        <v>300x250 </v>
      </c>
      <c r="E235" s="2" t="s">
        <v>1728</v>
      </c>
      <c r="F235" s="2" t="s">
        <v>36</v>
      </c>
      <c r="G235" s="8" t="s">
        <v>326</v>
      </c>
      <c r="H235" s="2" t="s">
        <v>30</v>
      </c>
      <c r="I235" s="2" t="s">
        <v>53</v>
      </c>
      <c r="J235" s="2">
        <v>56737.0</v>
      </c>
      <c r="K235" s="2">
        <v>145.0</v>
      </c>
      <c r="L235" s="2">
        <v>41296.0</v>
      </c>
      <c r="M235" s="2">
        <v>53472.0</v>
      </c>
      <c r="N235" s="2">
        <v>5.0</v>
      </c>
      <c r="O235" s="3">
        <v>2028.370144</v>
      </c>
      <c r="P235" s="7" t="str">
        <f>VLOOKUP(A235,'New Data'!A:E,2,FALSE)</f>
        <v>Male</v>
      </c>
      <c r="Q235" s="7">
        <f>VLOOKUP(A235,'New Data'!A:E,3,FALSE)</f>
        <v>31</v>
      </c>
      <c r="R235" s="7" t="str">
        <f>VLOOKUP(A235,'New Data'!A:E,4,FALSE)</f>
        <v>Maine</v>
      </c>
      <c r="S235" s="9">
        <f>VLOOKUP(A235,'New Data'!A:E,5,FALSE)</f>
        <v>45040</v>
      </c>
      <c r="T235" s="10">
        <f t="shared" si="3"/>
        <v>405.6740288</v>
      </c>
      <c r="U235" s="11">
        <f t="shared" si="4"/>
        <v>0.002555651515</v>
      </c>
      <c r="V235" s="12">
        <f t="shared" si="5"/>
        <v>13.98875961</v>
      </c>
      <c r="W235" s="10">
        <f t="shared" si="6"/>
        <v>35.7503947</v>
      </c>
      <c r="X235" s="11">
        <f t="shared" si="7"/>
        <v>0.008812591431</v>
      </c>
      <c r="Y235" s="7">
        <f t="shared" si="8"/>
        <v>0</v>
      </c>
      <c r="Z235" s="11">
        <f t="shared" si="9"/>
        <v>0.7278495514</v>
      </c>
      <c r="AA235" s="10">
        <f t="shared" si="10"/>
        <v>99.47589239</v>
      </c>
      <c r="AB235" s="10">
        <f t="shared" si="11"/>
        <v>112.5328734</v>
      </c>
      <c r="AC235" s="10">
        <f t="shared" si="12"/>
        <v>334.4870539</v>
      </c>
      <c r="AD235" s="10">
        <f t="shared" si="13"/>
        <v>220.7134896</v>
      </c>
    </row>
    <row r="236">
      <c r="A236" s="7" t="str">
        <f t="shared" si="1"/>
        <v>IHTFN9883F</v>
      </c>
      <c r="B236" s="2" t="s">
        <v>311</v>
      </c>
      <c r="C236" s="2" t="s">
        <v>3433</v>
      </c>
      <c r="D236" s="7" t="str">
        <f t="shared" si="2"/>
        <v>300x250 </v>
      </c>
      <c r="E236" s="2" t="s">
        <v>313</v>
      </c>
      <c r="F236" s="2" t="s">
        <v>36</v>
      </c>
      <c r="G236" s="8" t="s">
        <v>314</v>
      </c>
      <c r="H236" s="2" t="s">
        <v>89</v>
      </c>
      <c r="I236" s="2" t="s">
        <v>53</v>
      </c>
      <c r="J236" s="2">
        <v>17075.0</v>
      </c>
      <c r="K236" s="2">
        <v>44.0</v>
      </c>
      <c r="L236" s="2">
        <v>5508.0</v>
      </c>
      <c r="M236" s="2">
        <v>11539.0</v>
      </c>
      <c r="N236" s="2">
        <v>10.0</v>
      </c>
      <c r="O236" s="3">
        <v>5086.08996</v>
      </c>
      <c r="P236" s="7" t="str">
        <f>VLOOKUP(A236,'New Data'!A:E,2,FALSE)</f>
        <v>Male</v>
      </c>
      <c r="Q236" s="7">
        <f>VLOOKUP(A236,'New Data'!A:E,3,FALSE)</f>
        <v>37</v>
      </c>
      <c r="R236" s="7" t="str">
        <f>VLOOKUP(A236,'New Data'!A:E,4,FALSE)</f>
        <v>California</v>
      </c>
      <c r="S236" s="9">
        <f>VLOOKUP(A236,'New Data'!A:E,5,FALSE)</f>
        <v>45327</v>
      </c>
      <c r="T236" s="10">
        <f t="shared" si="3"/>
        <v>508.608996</v>
      </c>
      <c r="U236" s="11">
        <f t="shared" si="4"/>
        <v>0.002576866764</v>
      </c>
      <c r="V236" s="12">
        <f t="shared" si="5"/>
        <v>115.5929536</v>
      </c>
      <c r="W236" s="10">
        <f t="shared" si="6"/>
        <v>297.8676404</v>
      </c>
      <c r="X236" s="11">
        <f t="shared" si="7"/>
        <v>0.05856515373</v>
      </c>
      <c r="Y236" s="7">
        <f t="shared" si="8"/>
        <v>0</v>
      </c>
      <c r="Z236" s="11">
        <f t="shared" si="9"/>
        <v>0.3225768668</v>
      </c>
      <c r="AA236" s="10">
        <f t="shared" si="10"/>
        <v>253.7696902</v>
      </c>
      <c r="AB236" s="10">
        <f t="shared" si="11"/>
        <v>363.1345023</v>
      </c>
      <c r="AC236" s="10">
        <f t="shared" si="12"/>
        <v>489.5793156</v>
      </c>
      <c r="AD236" s="10">
        <f t="shared" si="13"/>
        <v>403.2396066</v>
      </c>
    </row>
    <row r="237">
      <c r="A237" s="7" t="str">
        <f t="shared" si="1"/>
        <v>IHTFN9883F</v>
      </c>
      <c r="B237" s="2" t="s">
        <v>477</v>
      </c>
      <c r="C237" s="2" t="s">
        <v>3434</v>
      </c>
      <c r="D237" s="7" t="str">
        <f t="shared" si="2"/>
        <v>300x250 </v>
      </c>
      <c r="E237" s="2" t="s">
        <v>313</v>
      </c>
      <c r="F237" s="2" t="s">
        <v>66</v>
      </c>
      <c r="G237" s="8" t="s">
        <v>479</v>
      </c>
      <c r="H237" s="2" t="s">
        <v>30</v>
      </c>
      <c r="I237" s="2" t="s">
        <v>53</v>
      </c>
      <c r="J237" s="2">
        <v>16142.0</v>
      </c>
      <c r="K237" s="2">
        <v>30.0</v>
      </c>
      <c r="L237" s="2">
        <v>7064.0</v>
      </c>
      <c r="M237" s="2">
        <v>15433.0</v>
      </c>
      <c r="N237" s="2">
        <v>5.0</v>
      </c>
      <c r="O237" s="3">
        <v>2209.650957</v>
      </c>
      <c r="P237" s="7" t="str">
        <f>VLOOKUP(A237,'New Data'!A:E,2,FALSE)</f>
        <v>Male</v>
      </c>
      <c r="Q237" s="7">
        <f>VLOOKUP(A237,'New Data'!A:E,3,FALSE)</f>
        <v>37</v>
      </c>
      <c r="R237" s="7" t="str">
        <f>VLOOKUP(A237,'New Data'!A:E,4,FALSE)</f>
        <v>California</v>
      </c>
      <c r="S237" s="9">
        <f>VLOOKUP(A237,'New Data'!A:E,5,FALSE)</f>
        <v>45327</v>
      </c>
      <c r="T237" s="10">
        <f t="shared" si="3"/>
        <v>441.9301914</v>
      </c>
      <c r="U237" s="11">
        <f t="shared" si="4"/>
        <v>0.001858505761</v>
      </c>
      <c r="V237" s="12">
        <f t="shared" si="5"/>
        <v>73.6550319</v>
      </c>
      <c r="W237" s="10">
        <f t="shared" si="6"/>
        <v>136.8883011</v>
      </c>
      <c r="X237" s="11">
        <f t="shared" si="7"/>
        <v>0.03097509602</v>
      </c>
      <c r="Y237" s="7">
        <f t="shared" si="8"/>
        <v>0</v>
      </c>
      <c r="Z237" s="11">
        <f t="shared" si="9"/>
        <v>0.4376161566</v>
      </c>
      <c r="AA237" s="10">
        <f t="shared" si="10"/>
        <v>174.687724</v>
      </c>
      <c r="AB237" s="10">
        <f t="shared" si="11"/>
        <v>212.6276856</v>
      </c>
      <c r="AC237" s="10">
        <f t="shared" si="12"/>
        <v>395.6528197</v>
      </c>
      <c r="AD237" s="10">
        <f t="shared" si="13"/>
        <v>289.4101755</v>
      </c>
    </row>
    <row r="238">
      <c r="A238" s="7" t="str">
        <f t="shared" si="1"/>
        <v>INIEJ5776C</v>
      </c>
      <c r="B238" s="2" t="s">
        <v>2015</v>
      </c>
      <c r="C238" s="2" t="s">
        <v>3435</v>
      </c>
      <c r="D238" s="7" t="str">
        <f t="shared" si="2"/>
        <v>300x250 </v>
      </c>
      <c r="E238" s="2" t="s">
        <v>2017</v>
      </c>
      <c r="F238" s="2" t="s">
        <v>28</v>
      </c>
      <c r="G238" s="8" t="s">
        <v>2018</v>
      </c>
      <c r="H238" s="2" t="s">
        <v>62</v>
      </c>
      <c r="I238" s="2" t="s">
        <v>31</v>
      </c>
      <c r="J238" s="2">
        <v>39705.0</v>
      </c>
      <c r="K238" s="2">
        <v>190.0</v>
      </c>
      <c r="L238" s="2">
        <v>12950.0</v>
      </c>
      <c r="M238" s="2">
        <v>38030.0</v>
      </c>
      <c r="N238" s="2">
        <v>3.0</v>
      </c>
      <c r="O238" s="3">
        <v>1476.419509</v>
      </c>
      <c r="P238" s="7" t="str">
        <f>VLOOKUP(A238,'New Data'!A:E,2,FALSE)</f>
        <v>Female</v>
      </c>
      <c r="Q238" s="7">
        <f>VLOOKUP(A238,'New Data'!A:E,3,FALSE)</f>
        <v>21</v>
      </c>
      <c r="R238" s="7" t="str">
        <f>VLOOKUP(A238,'New Data'!A:E,4,FALSE)</f>
        <v>West Virginia</v>
      </c>
      <c r="S238" s="9">
        <f>VLOOKUP(A238,'New Data'!A:E,5,FALSE)</f>
        <v>45411</v>
      </c>
      <c r="T238" s="10">
        <f t="shared" si="3"/>
        <v>492.1398363</v>
      </c>
      <c r="U238" s="11">
        <f t="shared" si="4"/>
        <v>0.004785291525</v>
      </c>
      <c r="V238" s="12">
        <f t="shared" si="5"/>
        <v>7.770628995</v>
      </c>
      <c r="W238" s="10">
        <f t="shared" si="6"/>
        <v>37.18472507</v>
      </c>
      <c r="X238" s="11">
        <f t="shared" si="7"/>
        <v>0.007555723461</v>
      </c>
      <c r="Y238" s="7">
        <f t="shared" si="8"/>
        <v>0</v>
      </c>
      <c r="Z238" s="11">
        <f t="shared" si="9"/>
        <v>0.326155396</v>
      </c>
      <c r="AA238" s="10">
        <f t="shared" si="10"/>
        <v>112.0814155</v>
      </c>
      <c r="AB238" s="10">
        <f t="shared" si="11"/>
        <v>129.7298731</v>
      </c>
      <c r="AC238" s="10">
        <f t="shared" si="12"/>
        <v>402.7029399</v>
      </c>
      <c r="AD238" s="10">
        <f t="shared" si="13"/>
        <v>264.6646733</v>
      </c>
    </row>
    <row r="239">
      <c r="A239" s="7" t="str">
        <f t="shared" si="1"/>
        <v>INWUW6003P</v>
      </c>
      <c r="B239" s="2" t="s">
        <v>1323</v>
      </c>
      <c r="C239" s="2" t="s">
        <v>3436</v>
      </c>
      <c r="D239" s="7" t="str">
        <f t="shared" si="2"/>
        <v>300x50 </v>
      </c>
      <c r="E239" s="2" t="s">
        <v>1325</v>
      </c>
      <c r="F239" s="2" t="s">
        <v>28</v>
      </c>
      <c r="G239" s="8" t="s">
        <v>475</v>
      </c>
      <c r="H239" s="2" t="s">
        <v>30</v>
      </c>
      <c r="I239" s="2" t="s">
        <v>31</v>
      </c>
      <c r="J239" s="2">
        <v>81054.0</v>
      </c>
      <c r="K239" s="2">
        <v>265.0</v>
      </c>
      <c r="L239" s="2">
        <v>56762.0</v>
      </c>
      <c r="M239" s="2">
        <v>76198.0</v>
      </c>
      <c r="N239" s="2">
        <v>16.0</v>
      </c>
      <c r="O239" s="3">
        <v>1532.357841</v>
      </c>
      <c r="P239" s="7" t="str">
        <f>VLOOKUP(A239,'New Data'!A:E,2,FALSE)</f>
        <v>Male</v>
      </c>
      <c r="Q239" s="7">
        <f>VLOOKUP(A239,'New Data'!A:E,3,FALSE)</f>
        <v>19</v>
      </c>
      <c r="R239" s="7" t="str">
        <f>VLOOKUP(A239,'New Data'!A:E,4,FALSE)</f>
        <v>Utah</v>
      </c>
      <c r="S239" s="9">
        <f>VLOOKUP(A239,'New Data'!A:E,5,FALSE)</f>
        <v>45101</v>
      </c>
      <c r="T239" s="10">
        <f t="shared" si="3"/>
        <v>95.77236506</v>
      </c>
      <c r="U239" s="11">
        <f t="shared" si="4"/>
        <v>0.003269425321</v>
      </c>
      <c r="V239" s="12">
        <f t="shared" si="5"/>
        <v>5.782482419</v>
      </c>
      <c r="W239" s="10">
        <f t="shared" si="6"/>
        <v>18.90539444</v>
      </c>
      <c r="X239" s="11">
        <f t="shared" si="7"/>
        <v>0.01973992647</v>
      </c>
      <c r="Y239" s="7">
        <f t="shared" si="8"/>
        <v>0</v>
      </c>
      <c r="Z239" s="11">
        <f t="shared" si="9"/>
        <v>0.7002985664</v>
      </c>
      <c r="AA239" s="10">
        <f t="shared" si="10"/>
        <v>27.56153784</v>
      </c>
      <c r="AB239" s="10">
        <f t="shared" si="11"/>
        <v>35.43528505</v>
      </c>
      <c r="AC239" s="10">
        <f t="shared" si="12"/>
        <v>81.55546742</v>
      </c>
      <c r="AD239" s="10">
        <f t="shared" si="13"/>
        <v>57.34051446</v>
      </c>
    </row>
    <row r="240">
      <c r="A240" s="7" t="str">
        <f t="shared" si="1"/>
        <v>IOFRC1978M</v>
      </c>
      <c r="B240" s="2" t="s">
        <v>757</v>
      </c>
      <c r="C240" s="2" t="s">
        <v>3437</v>
      </c>
      <c r="D240" s="7" t="str">
        <f t="shared" si="2"/>
        <v>300x250 </v>
      </c>
      <c r="E240" s="2" t="s">
        <v>759</v>
      </c>
      <c r="F240" s="2" t="s">
        <v>41</v>
      </c>
      <c r="G240" s="8" t="s">
        <v>263</v>
      </c>
      <c r="H240" s="2" t="s">
        <v>48</v>
      </c>
      <c r="I240" s="2" t="s">
        <v>31</v>
      </c>
      <c r="J240" s="2">
        <v>14083.0</v>
      </c>
      <c r="K240" s="2">
        <v>97.0</v>
      </c>
      <c r="L240" s="2">
        <v>9945.0</v>
      </c>
      <c r="M240" s="2">
        <v>12878.0</v>
      </c>
      <c r="N240" s="2">
        <v>11.0</v>
      </c>
      <c r="O240" s="3">
        <v>5979.67</v>
      </c>
      <c r="P240" s="7" t="str">
        <f>VLOOKUP(A240,'New Data'!A:E,2,FALSE)</f>
        <v>Female</v>
      </c>
      <c r="Q240" s="7">
        <f>VLOOKUP(A240,'New Data'!A:E,3,FALSE)</f>
        <v>56</v>
      </c>
      <c r="R240" s="7" t="str">
        <f>VLOOKUP(A240,'New Data'!A:E,4,FALSE)</f>
        <v>California</v>
      </c>
      <c r="S240" s="9">
        <f>VLOOKUP(A240,'New Data'!A:E,5,FALSE)</f>
        <v>45508</v>
      </c>
      <c r="T240" s="10">
        <f t="shared" si="3"/>
        <v>543.6063636</v>
      </c>
      <c r="U240" s="11">
        <f t="shared" si="4"/>
        <v>0.006887736988</v>
      </c>
      <c r="V240" s="12">
        <f t="shared" si="5"/>
        <v>61.64608247</v>
      </c>
      <c r="W240" s="10">
        <f t="shared" si="6"/>
        <v>424.6020024</v>
      </c>
      <c r="X240" s="11">
        <f t="shared" si="7"/>
        <v>0.07810835759</v>
      </c>
      <c r="Y240" s="7">
        <f t="shared" si="8"/>
        <v>0</v>
      </c>
      <c r="Z240" s="11">
        <f t="shared" si="9"/>
        <v>0.7061705602</v>
      </c>
      <c r="AA240" s="10">
        <f t="shared" si="10"/>
        <v>242.9585392</v>
      </c>
      <c r="AB240" s="10">
        <f t="shared" si="11"/>
        <v>460.7320912</v>
      </c>
      <c r="AC240" s="10">
        <f t="shared" si="12"/>
        <v>532.1347079</v>
      </c>
      <c r="AD240" s="10">
        <f t="shared" si="13"/>
        <v>484.1076269</v>
      </c>
    </row>
    <row r="241">
      <c r="A241" s="7" t="str">
        <f t="shared" si="1"/>
        <v>IPVUM5032X</v>
      </c>
      <c r="B241" s="2" t="s">
        <v>776</v>
      </c>
      <c r="C241" s="2" t="s">
        <v>3438</v>
      </c>
      <c r="D241" s="7" t="str">
        <f t="shared" si="2"/>
        <v>300x250 </v>
      </c>
      <c r="E241" s="2" t="s">
        <v>778</v>
      </c>
      <c r="F241" s="2" t="s">
        <v>36</v>
      </c>
      <c r="G241" s="8" t="s">
        <v>726</v>
      </c>
      <c r="H241" s="2" t="s">
        <v>30</v>
      </c>
      <c r="I241" s="2" t="s">
        <v>53</v>
      </c>
      <c r="J241" s="2">
        <v>21531.0</v>
      </c>
      <c r="K241" s="2">
        <v>55.0</v>
      </c>
      <c r="L241" s="2">
        <v>15593.0</v>
      </c>
      <c r="M241" s="2">
        <v>18617.0</v>
      </c>
      <c r="N241" s="2">
        <v>6.0</v>
      </c>
      <c r="O241" s="3">
        <v>1470.971925</v>
      </c>
      <c r="P241" s="7" t="str">
        <f>VLOOKUP(A241,'New Data'!A:E,2,FALSE)</f>
        <v>Male</v>
      </c>
      <c r="Q241" s="7">
        <f>VLOOKUP(A241,'New Data'!A:E,3,FALSE)</f>
        <v>28</v>
      </c>
      <c r="R241" s="7" t="str">
        <f>VLOOKUP(A241,'New Data'!A:E,4,FALSE)</f>
        <v>Iowa</v>
      </c>
      <c r="S241" s="9">
        <f>VLOOKUP(A241,'New Data'!A:E,5,FALSE)</f>
        <v>45362</v>
      </c>
      <c r="T241" s="10">
        <f t="shared" si="3"/>
        <v>245.1619875</v>
      </c>
      <c r="U241" s="11">
        <f t="shared" si="4"/>
        <v>0.002554456365</v>
      </c>
      <c r="V241" s="12">
        <f t="shared" si="5"/>
        <v>26.74494409</v>
      </c>
      <c r="W241" s="10">
        <f t="shared" si="6"/>
        <v>68.31879267</v>
      </c>
      <c r="X241" s="11">
        <f t="shared" si="7"/>
        <v>0.02786679671</v>
      </c>
      <c r="Y241" s="7">
        <f t="shared" si="8"/>
        <v>0</v>
      </c>
      <c r="Z241" s="11">
        <f t="shared" si="9"/>
        <v>0.7242116019</v>
      </c>
      <c r="AA241" s="10">
        <f t="shared" si="10"/>
        <v>84.09211131</v>
      </c>
      <c r="AB241" s="10">
        <f t="shared" si="11"/>
        <v>109.0364205</v>
      </c>
      <c r="AC241" s="10">
        <f t="shared" si="12"/>
        <v>215.1423374</v>
      </c>
      <c r="AD241" s="10">
        <f t="shared" si="13"/>
        <v>156.7416673</v>
      </c>
    </row>
    <row r="242">
      <c r="A242" s="7" t="str">
        <f t="shared" si="1"/>
        <v>IQNDF8078J</v>
      </c>
      <c r="B242" s="2" t="s">
        <v>185</v>
      </c>
      <c r="C242" s="2" t="s">
        <v>3439</v>
      </c>
      <c r="D242" s="7" t="str">
        <f t="shared" si="2"/>
        <v>320x50 </v>
      </c>
      <c r="E242" s="2" t="s">
        <v>187</v>
      </c>
      <c r="F242" s="2" t="s">
        <v>36</v>
      </c>
      <c r="G242" s="8" t="s">
        <v>188</v>
      </c>
      <c r="H242" s="2" t="s">
        <v>71</v>
      </c>
      <c r="I242" s="2" t="s">
        <v>31</v>
      </c>
      <c r="J242" s="2">
        <v>18401.0</v>
      </c>
      <c r="K242" s="2">
        <v>66.0</v>
      </c>
      <c r="L242" s="2">
        <v>11051.0</v>
      </c>
      <c r="M242" s="2">
        <v>17202.0</v>
      </c>
      <c r="N242" s="2">
        <v>26.0</v>
      </c>
      <c r="O242" s="3">
        <v>6571.491552</v>
      </c>
      <c r="P242" s="7" t="str">
        <f>VLOOKUP(A242,'New Data'!A:E,2,FALSE)</f>
        <v>Female</v>
      </c>
      <c r="Q242" s="7">
        <f>VLOOKUP(A242,'New Data'!A:E,3,FALSE)</f>
        <v>20</v>
      </c>
      <c r="R242" s="7" t="str">
        <f>VLOOKUP(A242,'New Data'!A:E,4,FALSE)</f>
        <v>Mississippi</v>
      </c>
      <c r="S242" s="9">
        <f>VLOOKUP(A242,'New Data'!A:E,5,FALSE)</f>
        <v>45026</v>
      </c>
      <c r="T242" s="10">
        <f t="shared" si="3"/>
        <v>252.7496751</v>
      </c>
      <c r="U242" s="11">
        <f t="shared" si="4"/>
        <v>0.003586761589</v>
      </c>
      <c r="V242" s="12">
        <f t="shared" si="5"/>
        <v>99.56805382</v>
      </c>
      <c r="W242" s="10">
        <f t="shared" si="6"/>
        <v>357.1268709</v>
      </c>
      <c r="X242" s="11">
        <f t="shared" si="7"/>
        <v>0.1412966687</v>
      </c>
      <c r="Y242" s="7">
        <f t="shared" si="8"/>
        <v>0</v>
      </c>
      <c r="Z242" s="11">
        <f t="shared" si="9"/>
        <v>0.6005651867</v>
      </c>
      <c r="AA242" s="10">
        <f t="shared" si="10"/>
        <v>201.6297523</v>
      </c>
      <c r="AB242" s="10">
        <f t="shared" si="11"/>
        <v>356.1650425</v>
      </c>
      <c r="AC242" s="10">
        <f t="shared" si="12"/>
        <v>293.538725</v>
      </c>
      <c r="AD242" s="10">
        <f t="shared" si="13"/>
        <v>304.9400664</v>
      </c>
    </row>
    <row r="243">
      <c r="A243" s="7" t="str">
        <f t="shared" si="1"/>
        <v>IQSSO8533H</v>
      </c>
      <c r="B243" s="2" t="s">
        <v>839</v>
      </c>
      <c r="C243" s="2" t="s">
        <v>3440</v>
      </c>
      <c r="D243" s="7" t="str">
        <f t="shared" si="2"/>
        <v>300x250 </v>
      </c>
      <c r="E243" s="2" t="s">
        <v>841</v>
      </c>
      <c r="F243" s="2" t="s">
        <v>41</v>
      </c>
      <c r="G243" s="8" t="s">
        <v>340</v>
      </c>
      <c r="H243" s="2" t="s">
        <v>48</v>
      </c>
      <c r="I243" s="2" t="s">
        <v>53</v>
      </c>
      <c r="J243" s="2">
        <v>69757.0</v>
      </c>
      <c r="K243" s="2">
        <v>199.0</v>
      </c>
      <c r="L243" s="2">
        <v>41258.0</v>
      </c>
      <c r="M243" s="2">
        <v>65374.0</v>
      </c>
      <c r="N243" s="2">
        <v>20.0</v>
      </c>
      <c r="O243" s="3">
        <v>1510.61532</v>
      </c>
      <c r="P243" s="7" t="str">
        <f>VLOOKUP(A243,'New Data'!A:E,2,FALSE)</f>
        <v>Female</v>
      </c>
      <c r="Q243" s="7">
        <f>VLOOKUP(A243,'New Data'!A:E,3,FALSE)</f>
        <v>42</v>
      </c>
      <c r="R243" s="7" t="str">
        <f>VLOOKUP(A243,'New Data'!A:E,4,FALSE)</f>
        <v>Kentucky</v>
      </c>
      <c r="S243" s="9">
        <f>VLOOKUP(A243,'New Data'!A:E,5,FALSE)</f>
        <v>45385</v>
      </c>
      <c r="T243" s="10">
        <f t="shared" si="3"/>
        <v>75.530766</v>
      </c>
      <c r="U243" s="11">
        <f t="shared" si="4"/>
        <v>0.002852760296</v>
      </c>
      <c r="V243" s="12">
        <f t="shared" si="5"/>
        <v>7.591031759</v>
      </c>
      <c r="W243" s="10">
        <f t="shared" si="6"/>
        <v>21.65539401</v>
      </c>
      <c r="X243" s="11">
        <f t="shared" si="7"/>
        <v>0.02867095775</v>
      </c>
      <c r="Y243" s="7">
        <f t="shared" si="8"/>
        <v>0</v>
      </c>
      <c r="Z243" s="11">
        <f t="shared" si="9"/>
        <v>0.5914531875</v>
      </c>
      <c r="AA243" s="10">
        <f t="shared" si="10"/>
        <v>25.51005741</v>
      </c>
      <c r="AB243" s="10">
        <f t="shared" si="11"/>
        <v>33.94867476</v>
      </c>
      <c r="AC243" s="10">
        <f t="shared" si="12"/>
        <v>66.27389795</v>
      </c>
      <c r="AD243" s="10">
        <f t="shared" si="13"/>
        <v>48.59450639</v>
      </c>
    </row>
    <row r="244">
      <c r="A244" s="7" t="str">
        <f t="shared" si="1"/>
        <v>IWBMW6853J</v>
      </c>
      <c r="B244" s="2" t="s">
        <v>2204</v>
      </c>
      <c r="C244" s="2" t="s">
        <v>3441</v>
      </c>
      <c r="D244" s="7" t="str">
        <f t="shared" si="2"/>
        <v>300x250 </v>
      </c>
      <c r="E244" s="2" t="s">
        <v>2206</v>
      </c>
      <c r="F244" s="2" t="s">
        <v>36</v>
      </c>
      <c r="G244" s="8" t="s">
        <v>110</v>
      </c>
      <c r="H244" s="2" t="s">
        <v>30</v>
      </c>
      <c r="I244" s="2" t="s">
        <v>43</v>
      </c>
      <c r="J244" s="2">
        <v>50517.0</v>
      </c>
      <c r="K244" s="2">
        <v>270.0</v>
      </c>
      <c r="L244" s="2">
        <v>17179.0</v>
      </c>
      <c r="M244" s="2">
        <v>48389.0</v>
      </c>
      <c r="N244" s="2">
        <v>2.0</v>
      </c>
      <c r="O244" s="3">
        <v>1718.471077</v>
      </c>
      <c r="P244" s="7" t="str">
        <f>VLOOKUP(A244,'New Data'!A:E,2,FALSE)</f>
        <v>Male</v>
      </c>
      <c r="Q244" s="7">
        <f>VLOOKUP(A244,'New Data'!A:E,3,FALSE)</f>
        <v>59</v>
      </c>
      <c r="R244" s="7" t="str">
        <f>VLOOKUP(A244,'New Data'!A:E,4,FALSE)</f>
        <v>North Carolina</v>
      </c>
      <c r="S244" s="9">
        <f>VLOOKUP(A244,'New Data'!A:E,5,FALSE)</f>
        <v>44951</v>
      </c>
      <c r="T244" s="10">
        <f t="shared" si="3"/>
        <v>859.2355385</v>
      </c>
      <c r="U244" s="11">
        <f t="shared" si="4"/>
        <v>0.005344735436</v>
      </c>
      <c r="V244" s="12">
        <f t="shared" si="5"/>
        <v>6.364707693</v>
      </c>
      <c r="W244" s="10">
        <f t="shared" si="6"/>
        <v>34.01767874</v>
      </c>
      <c r="X244" s="11">
        <f t="shared" si="7"/>
        <v>0.003959063286</v>
      </c>
      <c r="Y244" s="7">
        <f t="shared" si="8"/>
        <v>0</v>
      </c>
      <c r="Z244" s="11">
        <f t="shared" si="9"/>
        <v>0.3400637409</v>
      </c>
      <c r="AA244" s="10">
        <f t="shared" si="10"/>
        <v>183.7424096</v>
      </c>
      <c r="AB244" s="10">
        <f t="shared" si="11"/>
        <v>200.3341922</v>
      </c>
      <c r="AC244" s="10">
        <f t="shared" si="12"/>
        <v>695.4649081</v>
      </c>
      <c r="AD244" s="10">
        <f t="shared" si="13"/>
        <v>446.629281</v>
      </c>
    </row>
    <row r="245">
      <c r="A245" s="7" t="str">
        <f t="shared" si="1"/>
        <v>IXAMN5010X</v>
      </c>
      <c r="B245" s="2" t="s">
        <v>2146</v>
      </c>
      <c r="C245" s="2" t="s">
        <v>3442</v>
      </c>
      <c r="D245" s="7" t="str">
        <f t="shared" si="2"/>
        <v>300x250 </v>
      </c>
      <c r="E245" s="2" t="s">
        <v>2148</v>
      </c>
      <c r="F245" s="2" t="s">
        <v>36</v>
      </c>
      <c r="G245" s="8" t="s">
        <v>157</v>
      </c>
      <c r="H245" s="2" t="s">
        <v>30</v>
      </c>
      <c r="I245" s="2" t="s">
        <v>31</v>
      </c>
      <c r="J245" s="2">
        <v>106392.0</v>
      </c>
      <c r="K245" s="2">
        <v>299.0</v>
      </c>
      <c r="L245" s="2">
        <v>39599.0</v>
      </c>
      <c r="M245" s="2">
        <v>94941.0</v>
      </c>
      <c r="N245" s="2">
        <v>3.0</v>
      </c>
      <c r="O245" s="3">
        <v>6542.612428</v>
      </c>
      <c r="P245" s="7" t="str">
        <f>VLOOKUP(A245,'New Data'!A:E,2,FALSE)</f>
        <v>Female</v>
      </c>
      <c r="Q245" s="7">
        <f>VLOOKUP(A245,'New Data'!A:E,3,FALSE)</f>
        <v>30</v>
      </c>
      <c r="R245" s="7" t="str">
        <f>VLOOKUP(A245,'New Data'!A:E,4,FALSE)</f>
        <v>Kansas</v>
      </c>
      <c r="S245" s="9">
        <f>VLOOKUP(A245,'New Data'!A:E,5,FALSE)</f>
        <v>45493</v>
      </c>
      <c r="T245" s="10">
        <f t="shared" si="3"/>
        <v>2180.870809</v>
      </c>
      <c r="U245" s="11">
        <f t="shared" si="4"/>
        <v>0.002810361681</v>
      </c>
      <c r="V245" s="12">
        <f t="shared" si="5"/>
        <v>21.88164692</v>
      </c>
      <c r="W245" s="10">
        <f t="shared" si="6"/>
        <v>61.49534202</v>
      </c>
      <c r="X245" s="11">
        <f t="shared" si="7"/>
        <v>0.002819760884</v>
      </c>
      <c r="Y245" s="7">
        <f t="shared" si="8"/>
        <v>0</v>
      </c>
      <c r="Z245" s="11">
        <f t="shared" si="9"/>
        <v>0.3721990375</v>
      </c>
      <c r="AA245" s="10">
        <f t="shared" si="10"/>
        <v>465.9785478</v>
      </c>
      <c r="AB245" s="10">
        <f t="shared" si="11"/>
        <v>489.7467649</v>
      </c>
      <c r="AC245" s="10">
        <f t="shared" si="12"/>
        <v>1761.372045</v>
      </c>
      <c r="AD245" s="10">
        <f t="shared" si="13"/>
        <v>1121.184481</v>
      </c>
    </row>
    <row r="246">
      <c r="A246" s="7" t="str">
        <f t="shared" si="1"/>
        <v>IXAMN5010X</v>
      </c>
      <c r="B246" s="2" t="s">
        <v>1141</v>
      </c>
      <c r="C246" s="2" t="s">
        <v>3443</v>
      </c>
      <c r="D246" s="7" t="str">
        <f t="shared" si="2"/>
        <v>320x50 </v>
      </c>
      <c r="E246" s="2" t="s">
        <v>1143</v>
      </c>
      <c r="F246" s="2" t="s">
        <v>28</v>
      </c>
      <c r="G246" s="8" t="s">
        <v>437</v>
      </c>
      <c r="H246" s="2" t="s">
        <v>48</v>
      </c>
      <c r="I246" s="2" t="s">
        <v>31</v>
      </c>
      <c r="J246" s="2">
        <v>12868.0</v>
      </c>
      <c r="K246" s="2">
        <v>80.0</v>
      </c>
      <c r="L246" s="2">
        <v>6472.0</v>
      </c>
      <c r="M246" s="2">
        <v>11922.0</v>
      </c>
      <c r="N246" s="2">
        <v>6.0</v>
      </c>
      <c r="O246" s="3">
        <v>3137.143043</v>
      </c>
      <c r="P246" s="7" t="str">
        <f>VLOOKUP(A246,'New Data'!A:E,2,FALSE)</f>
        <v>Female</v>
      </c>
      <c r="Q246" s="7">
        <f>VLOOKUP(A246,'New Data'!A:E,3,FALSE)</f>
        <v>30</v>
      </c>
      <c r="R246" s="7" t="str">
        <f>VLOOKUP(A246,'New Data'!A:E,4,FALSE)</f>
        <v>Kansas</v>
      </c>
      <c r="S246" s="9">
        <f>VLOOKUP(A246,'New Data'!A:E,5,FALSE)</f>
        <v>45493</v>
      </c>
      <c r="T246" s="10">
        <f t="shared" si="3"/>
        <v>522.8571738</v>
      </c>
      <c r="U246" s="11">
        <f t="shared" si="4"/>
        <v>0.006216972334</v>
      </c>
      <c r="V246" s="12">
        <f t="shared" si="5"/>
        <v>39.21428804</v>
      </c>
      <c r="W246" s="10">
        <f t="shared" si="6"/>
        <v>243.7941438</v>
      </c>
      <c r="X246" s="11">
        <f t="shared" si="7"/>
        <v>0.04662729251</v>
      </c>
      <c r="Y246" s="7">
        <f t="shared" si="8"/>
        <v>0</v>
      </c>
      <c r="Z246" s="11">
        <f t="shared" si="9"/>
        <v>0.5029530619</v>
      </c>
      <c r="AA246" s="10">
        <f t="shared" si="10"/>
        <v>184.701694</v>
      </c>
      <c r="AB246" s="10">
        <f t="shared" si="11"/>
        <v>307.4496075</v>
      </c>
      <c r="AC246" s="10">
        <f t="shared" si="12"/>
        <v>474.8874254</v>
      </c>
      <c r="AD246" s="10">
        <f t="shared" si="13"/>
        <v>383.3287673</v>
      </c>
    </row>
    <row r="247">
      <c r="A247" s="7" t="str">
        <f t="shared" si="1"/>
        <v>IXGIU1790K</v>
      </c>
      <c r="B247" s="2" t="s">
        <v>2109</v>
      </c>
      <c r="C247" s="2" t="s">
        <v>3444</v>
      </c>
      <c r="D247" s="7" t="str">
        <f t="shared" si="2"/>
        <v>320x50 </v>
      </c>
      <c r="E247" s="2" t="s">
        <v>1320</v>
      </c>
      <c r="F247" s="2" t="s">
        <v>41</v>
      </c>
      <c r="G247" s="8" t="s">
        <v>845</v>
      </c>
      <c r="H247" s="2" t="s">
        <v>239</v>
      </c>
      <c r="I247" s="2" t="s">
        <v>31</v>
      </c>
      <c r="J247" s="2">
        <v>13592.0</v>
      </c>
      <c r="K247" s="2">
        <v>85.0</v>
      </c>
      <c r="L247" s="2">
        <v>7747.0</v>
      </c>
      <c r="M247" s="2">
        <v>10690.0</v>
      </c>
      <c r="N247" s="2">
        <v>1.0</v>
      </c>
      <c r="O247" s="3">
        <v>1555.112078</v>
      </c>
      <c r="P247" s="7" t="str">
        <f>VLOOKUP(A247,'New Data'!A:E,2,FALSE)</f>
        <v>Female</v>
      </c>
      <c r="Q247" s="7">
        <f>VLOOKUP(A247,'New Data'!A:E,3,FALSE)</f>
        <v>50</v>
      </c>
      <c r="R247" s="7" t="str">
        <f>VLOOKUP(A247,'New Data'!A:E,4,FALSE)</f>
        <v>South Carolina</v>
      </c>
      <c r="S247" s="9">
        <f>VLOOKUP(A247,'New Data'!A:E,5,FALSE)</f>
        <v>45480</v>
      </c>
      <c r="T247" s="10">
        <f t="shared" si="3"/>
        <v>1555.112078</v>
      </c>
      <c r="U247" s="11">
        <f t="shared" si="4"/>
        <v>0.006253678634</v>
      </c>
      <c r="V247" s="12">
        <f t="shared" si="5"/>
        <v>18.29543621</v>
      </c>
      <c r="W247" s="10">
        <f t="shared" si="6"/>
        <v>114.4137785</v>
      </c>
      <c r="X247" s="11">
        <f t="shared" si="7"/>
        <v>0.007357268982</v>
      </c>
      <c r="Y247" s="7">
        <f t="shared" si="8"/>
        <v>0</v>
      </c>
      <c r="Z247" s="11">
        <f t="shared" si="9"/>
        <v>0.569967628</v>
      </c>
      <c r="AA247" s="10">
        <f t="shared" si="10"/>
        <v>348.5415203</v>
      </c>
      <c r="AB247" s="10">
        <f t="shared" si="11"/>
        <v>406.2125257</v>
      </c>
      <c r="AC247" s="10">
        <f t="shared" si="12"/>
        <v>1270.631505</v>
      </c>
      <c r="AD247" s="10">
        <f t="shared" si="13"/>
        <v>834.7660551</v>
      </c>
    </row>
    <row r="248">
      <c r="A248" s="7" t="str">
        <f t="shared" si="1"/>
        <v>IXGIU1790K</v>
      </c>
      <c r="B248" s="2" t="s">
        <v>1318</v>
      </c>
      <c r="C248" s="2" t="s">
        <v>3445</v>
      </c>
      <c r="D248" s="7" t="str">
        <f t="shared" si="2"/>
        <v>320x50 </v>
      </c>
      <c r="E248" s="2" t="s">
        <v>1320</v>
      </c>
      <c r="F248" s="2" t="s">
        <v>36</v>
      </c>
      <c r="G248" s="8" t="s">
        <v>334</v>
      </c>
      <c r="H248" s="2" t="s">
        <v>30</v>
      </c>
      <c r="I248" s="2" t="s">
        <v>31</v>
      </c>
      <c r="J248" s="2">
        <v>9222.0</v>
      </c>
      <c r="K248" s="2">
        <v>33.0</v>
      </c>
      <c r="L248" s="2">
        <v>5352.0</v>
      </c>
      <c r="M248" s="2">
        <v>8141.0</v>
      </c>
      <c r="N248" s="2">
        <v>2.0</v>
      </c>
      <c r="O248" s="3">
        <v>1583.164302</v>
      </c>
      <c r="P248" s="7" t="str">
        <f>VLOOKUP(A248,'New Data'!A:E,2,FALSE)</f>
        <v>Female</v>
      </c>
      <c r="Q248" s="7">
        <f>VLOOKUP(A248,'New Data'!A:E,3,FALSE)</f>
        <v>50</v>
      </c>
      <c r="R248" s="7" t="str">
        <f>VLOOKUP(A248,'New Data'!A:E,4,FALSE)</f>
        <v>South Carolina</v>
      </c>
      <c r="S248" s="9">
        <f>VLOOKUP(A248,'New Data'!A:E,5,FALSE)</f>
        <v>45480</v>
      </c>
      <c r="T248" s="10">
        <f t="shared" si="3"/>
        <v>791.582151</v>
      </c>
      <c r="U248" s="11">
        <f t="shared" si="4"/>
        <v>0.00357839948</v>
      </c>
      <c r="V248" s="12">
        <f t="shared" si="5"/>
        <v>47.97467582</v>
      </c>
      <c r="W248" s="10">
        <f t="shared" si="6"/>
        <v>171.672555</v>
      </c>
      <c r="X248" s="11">
        <f t="shared" si="7"/>
        <v>0.02168726957</v>
      </c>
      <c r="Y248" s="7">
        <f t="shared" si="8"/>
        <v>0</v>
      </c>
      <c r="Z248" s="11">
        <f t="shared" si="9"/>
        <v>0.5803513338</v>
      </c>
      <c r="AA248" s="10">
        <f t="shared" si="10"/>
        <v>231.0306818</v>
      </c>
      <c r="AB248" s="10">
        <f t="shared" si="11"/>
        <v>305.2494093</v>
      </c>
      <c r="AC248" s="10">
        <f t="shared" si="12"/>
        <v>677.195167</v>
      </c>
      <c r="AD248" s="10">
        <f t="shared" si="13"/>
        <v>481.6291422</v>
      </c>
    </row>
    <row r="249">
      <c r="A249" s="7" t="str">
        <f t="shared" si="1"/>
        <v>IXGTG8836K</v>
      </c>
      <c r="B249" s="2" t="s">
        <v>1565</v>
      </c>
      <c r="C249" s="2" t="s">
        <v>3446</v>
      </c>
      <c r="D249" s="7" t="str">
        <f t="shared" si="2"/>
        <v>300x250 </v>
      </c>
      <c r="E249" s="2" t="s">
        <v>1567</v>
      </c>
      <c r="F249" s="2" t="s">
        <v>41</v>
      </c>
      <c r="G249" s="8" t="s">
        <v>1568</v>
      </c>
      <c r="H249" s="2" t="s">
        <v>30</v>
      </c>
      <c r="I249" s="2" t="s">
        <v>31</v>
      </c>
      <c r="J249" s="2">
        <v>11375.0</v>
      </c>
      <c r="K249" s="2">
        <v>87.0</v>
      </c>
      <c r="L249" s="2">
        <v>7171.0</v>
      </c>
      <c r="M249" s="2">
        <v>8151.0</v>
      </c>
      <c r="N249" s="2">
        <v>4.0</v>
      </c>
      <c r="O249" s="3">
        <v>1763.784061</v>
      </c>
      <c r="P249" s="7" t="str">
        <f>VLOOKUP(A249,'New Data'!A:E,2,FALSE)</f>
        <v>Male</v>
      </c>
      <c r="Q249" s="7">
        <f>VLOOKUP(A249,'New Data'!A:E,3,FALSE)</f>
        <v>24</v>
      </c>
      <c r="R249" s="7" t="str">
        <f>VLOOKUP(A249,'New Data'!A:E,4,FALSE)</f>
        <v>New Jersey</v>
      </c>
      <c r="S249" s="9">
        <f>VLOOKUP(A249,'New Data'!A:E,5,FALSE)</f>
        <v>45065</v>
      </c>
      <c r="T249" s="10">
        <f t="shared" si="3"/>
        <v>440.9460153</v>
      </c>
      <c r="U249" s="11">
        <f t="shared" si="4"/>
        <v>0.007648351648</v>
      </c>
      <c r="V249" s="12">
        <f t="shared" si="5"/>
        <v>20.27338001</v>
      </c>
      <c r="W249" s="10">
        <f t="shared" si="6"/>
        <v>155.0579394</v>
      </c>
      <c r="X249" s="11">
        <f t="shared" si="7"/>
        <v>0.03516483516</v>
      </c>
      <c r="Y249" s="7">
        <f t="shared" si="8"/>
        <v>0</v>
      </c>
      <c r="Z249" s="11">
        <f t="shared" si="9"/>
        <v>0.6304175824</v>
      </c>
      <c r="AA249" s="10">
        <f t="shared" si="10"/>
        <v>135.4194949</v>
      </c>
      <c r="AB249" s="10">
        <f t="shared" si="11"/>
        <v>216.2902306</v>
      </c>
      <c r="AC249" s="10">
        <f t="shared" si="12"/>
        <v>387.8230761</v>
      </c>
      <c r="AD249" s="10">
        <f t="shared" si="13"/>
        <v>298.0058015</v>
      </c>
    </row>
    <row r="250">
      <c r="A250" s="7" t="str">
        <f t="shared" si="1"/>
        <v>IXGTG8836K</v>
      </c>
      <c r="B250" s="2" t="s">
        <v>1581</v>
      </c>
      <c r="C250" s="2" t="s">
        <v>3447</v>
      </c>
      <c r="D250" s="7" t="str">
        <f t="shared" si="2"/>
        <v>300x250 </v>
      </c>
      <c r="E250" s="2" t="s">
        <v>1567</v>
      </c>
      <c r="F250" s="2" t="s">
        <v>28</v>
      </c>
      <c r="G250" s="8" t="s">
        <v>1583</v>
      </c>
      <c r="H250" s="2" t="s">
        <v>48</v>
      </c>
      <c r="I250" s="2" t="s">
        <v>31</v>
      </c>
      <c r="J250" s="2">
        <v>11681.0</v>
      </c>
      <c r="K250" s="2">
        <v>88.0</v>
      </c>
      <c r="L250" s="2">
        <v>4713.0</v>
      </c>
      <c r="M250" s="2">
        <v>8230.0</v>
      </c>
      <c r="N250" s="2">
        <v>4.0</v>
      </c>
      <c r="O250" s="3">
        <v>5216.648879</v>
      </c>
      <c r="P250" s="7" t="str">
        <f>VLOOKUP(A250,'New Data'!A:E,2,FALSE)</f>
        <v>Male</v>
      </c>
      <c r="Q250" s="7">
        <f>VLOOKUP(A250,'New Data'!A:E,3,FALSE)</f>
        <v>24</v>
      </c>
      <c r="R250" s="7" t="str">
        <f>VLOOKUP(A250,'New Data'!A:E,4,FALSE)</f>
        <v>New Jersey</v>
      </c>
      <c r="S250" s="9">
        <f>VLOOKUP(A250,'New Data'!A:E,5,FALSE)</f>
        <v>45065</v>
      </c>
      <c r="T250" s="10">
        <f t="shared" si="3"/>
        <v>1304.16222</v>
      </c>
      <c r="U250" s="11">
        <f t="shared" si="4"/>
        <v>0.007533601575</v>
      </c>
      <c r="V250" s="12">
        <f t="shared" si="5"/>
        <v>59.2801009</v>
      </c>
      <c r="W250" s="10">
        <f t="shared" si="6"/>
        <v>446.5926615</v>
      </c>
      <c r="X250" s="11">
        <f t="shared" si="7"/>
        <v>0.03424364352</v>
      </c>
      <c r="Y250" s="7">
        <f t="shared" si="8"/>
        <v>0</v>
      </c>
      <c r="Z250" s="11">
        <f t="shared" si="9"/>
        <v>0.4034757298</v>
      </c>
      <c r="AA250" s="10">
        <f t="shared" si="10"/>
        <v>397.575057</v>
      </c>
      <c r="AB250" s="10">
        <f t="shared" si="11"/>
        <v>629.9625933</v>
      </c>
      <c r="AC250" s="10">
        <f t="shared" si="12"/>
        <v>1144.504328</v>
      </c>
      <c r="AD250" s="10">
        <f t="shared" si="13"/>
        <v>875.3812074</v>
      </c>
    </row>
    <row r="251">
      <c r="A251" s="7" t="str">
        <f t="shared" si="1"/>
        <v>IXQEK3844N</v>
      </c>
      <c r="B251" s="2" t="s">
        <v>1270</v>
      </c>
      <c r="C251" s="2" t="s">
        <v>3448</v>
      </c>
      <c r="D251" s="7" t="str">
        <f t="shared" si="2"/>
        <v>300x50 </v>
      </c>
      <c r="E251" s="2" t="s">
        <v>1272</v>
      </c>
      <c r="F251" s="2" t="s">
        <v>36</v>
      </c>
      <c r="G251" s="8" t="s">
        <v>1273</v>
      </c>
      <c r="H251" s="2" t="s">
        <v>30</v>
      </c>
      <c r="I251" s="2" t="s">
        <v>31</v>
      </c>
      <c r="J251" s="2">
        <v>10906.0</v>
      </c>
      <c r="K251" s="2">
        <v>46.0</v>
      </c>
      <c r="L251" s="2">
        <v>4735.0</v>
      </c>
      <c r="M251" s="2">
        <v>6390.0</v>
      </c>
      <c r="N251" s="2">
        <v>3.0</v>
      </c>
      <c r="O251" s="3">
        <v>5694.27094</v>
      </c>
      <c r="P251" s="7" t="str">
        <f>VLOOKUP(A251,'New Data'!A:E,2,FALSE)</f>
        <v>Male</v>
      </c>
      <c r="Q251" s="7">
        <f>VLOOKUP(A251,'New Data'!A:E,3,FALSE)</f>
        <v>18</v>
      </c>
      <c r="R251" s="7" t="str">
        <f>VLOOKUP(A251,'New Data'!A:E,4,FALSE)</f>
        <v>Indiana</v>
      </c>
      <c r="S251" s="9">
        <f>VLOOKUP(A251,'New Data'!A:E,5,FALSE)</f>
        <v>45508</v>
      </c>
      <c r="T251" s="10">
        <f t="shared" si="3"/>
        <v>1898.090313</v>
      </c>
      <c r="U251" s="11">
        <f t="shared" si="4"/>
        <v>0.004217861727</v>
      </c>
      <c r="V251" s="12">
        <f t="shared" si="5"/>
        <v>123.7884987</v>
      </c>
      <c r="W251" s="10">
        <f t="shared" si="6"/>
        <v>522.122771</v>
      </c>
      <c r="X251" s="11">
        <f t="shared" si="7"/>
        <v>0.02750779387</v>
      </c>
      <c r="Y251" s="7">
        <f t="shared" si="8"/>
        <v>0</v>
      </c>
      <c r="Z251" s="11">
        <f t="shared" si="9"/>
        <v>0.43416468</v>
      </c>
      <c r="AA251" s="10">
        <f t="shared" si="10"/>
        <v>583.0734158</v>
      </c>
      <c r="AB251" s="10">
        <f t="shared" si="11"/>
        <v>822.0739792</v>
      </c>
      <c r="AC251" s="10">
        <f t="shared" si="12"/>
        <v>1647.654505</v>
      </c>
      <c r="AD251" s="10">
        <f t="shared" si="13"/>
        <v>1210.108651</v>
      </c>
    </row>
    <row r="252">
      <c r="A252" s="7" t="str">
        <f t="shared" si="1"/>
        <v>IXQEK3844N</v>
      </c>
      <c r="B252" s="2" t="s">
        <v>862</v>
      </c>
      <c r="C252" s="2" t="s">
        <v>863</v>
      </c>
      <c r="D252" s="7" t="str">
        <f t="shared" si="2"/>
        <v>300x250 </v>
      </c>
      <c r="E252" s="2" t="s">
        <v>864</v>
      </c>
      <c r="F252" s="2" t="s">
        <v>66</v>
      </c>
      <c r="G252" s="8" t="s">
        <v>838</v>
      </c>
      <c r="H252" s="2" t="s">
        <v>48</v>
      </c>
      <c r="I252" s="2" t="s">
        <v>31</v>
      </c>
      <c r="J252" s="2">
        <v>8420.0</v>
      </c>
      <c r="K252" s="2">
        <v>80.0</v>
      </c>
      <c r="L252" s="2">
        <v>4430.0</v>
      </c>
      <c r="M252" s="2">
        <v>7869.0</v>
      </c>
      <c r="N252" s="2">
        <v>8.0</v>
      </c>
      <c r="O252" s="3">
        <v>5184.585424</v>
      </c>
      <c r="P252" s="7" t="str">
        <f>VLOOKUP(A252,'New Data'!A:E,2,FALSE)</f>
        <v>Male</v>
      </c>
      <c r="Q252" s="7">
        <f>VLOOKUP(A252,'New Data'!A:E,3,FALSE)</f>
        <v>18</v>
      </c>
      <c r="R252" s="7" t="str">
        <f>VLOOKUP(A252,'New Data'!A:E,4,FALSE)</f>
        <v>Indiana</v>
      </c>
      <c r="S252" s="9">
        <f>VLOOKUP(A252,'New Data'!A:E,5,FALSE)</f>
        <v>45508</v>
      </c>
      <c r="T252" s="10">
        <f t="shared" si="3"/>
        <v>648.073178</v>
      </c>
      <c r="U252" s="11">
        <f t="shared" si="4"/>
        <v>0.009501187648</v>
      </c>
      <c r="V252" s="12">
        <f t="shared" si="5"/>
        <v>64.8073178</v>
      </c>
      <c r="W252" s="10">
        <f t="shared" si="6"/>
        <v>615.7464874</v>
      </c>
      <c r="X252" s="11">
        <f t="shared" si="7"/>
        <v>0.09501187648</v>
      </c>
      <c r="Y252" s="7">
        <f t="shared" si="8"/>
        <v>0</v>
      </c>
      <c r="Z252" s="11">
        <f t="shared" si="9"/>
        <v>0.526128266</v>
      </c>
      <c r="AA252" s="10">
        <f t="shared" si="10"/>
        <v>304.6097873</v>
      </c>
      <c r="AB252" s="10">
        <f t="shared" si="11"/>
        <v>635.1732891</v>
      </c>
      <c r="AC252" s="10">
        <f t="shared" si="12"/>
        <v>654.5693034</v>
      </c>
      <c r="AD252" s="10">
        <f t="shared" si="13"/>
        <v>631.9145833</v>
      </c>
    </row>
    <row r="253">
      <c r="A253" s="7" t="str">
        <f t="shared" si="1"/>
        <v>IXQEK3844N</v>
      </c>
      <c r="B253" s="2" t="s">
        <v>2010</v>
      </c>
      <c r="C253" s="2" t="s">
        <v>3449</v>
      </c>
      <c r="D253" s="7" t="str">
        <f t="shared" si="2"/>
        <v>300x250 </v>
      </c>
      <c r="E253" s="2" t="s">
        <v>864</v>
      </c>
      <c r="F253" s="2" t="s">
        <v>36</v>
      </c>
      <c r="G253" s="8" t="s">
        <v>93</v>
      </c>
      <c r="H253" s="2" t="s">
        <v>30</v>
      </c>
      <c r="I253" s="2" t="s">
        <v>31</v>
      </c>
      <c r="J253" s="2">
        <v>286998.0</v>
      </c>
      <c r="K253" s="2">
        <v>815.0</v>
      </c>
      <c r="L253" s="2">
        <v>61586.0</v>
      </c>
      <c r="M253" s="2">
        <v>247500.0</v>
      </c>
      <c r="N253" s="2">
        <v>13.0</v>
      </c>
      <c r="O253" s="3">
        <v>6395.550624</v>
      </c>
      <c r="P253" s="7" t="str">
        <f>VLOOKUP(A253,'New Data'!A:E,2,FALSE)</f>
        <v>Male</v>
      </c>
      <c r="Q253" s="7">
        <f>VLOOKUP(A253,'New Data'!A:E,3,FALSE)</f>
        <v>18</v>
      </c>
      <c r="R253" s="7" t="str">
        <f>VLOOKUP(A253,'New Data'!A:E,4,FALSE)</f>
        <v>Indiana</v>
      </c>
      <c r="S253" s="9">
        <f>VLOOKUP(A253,'New Data'!A:E,5,FALSE)</f>
        <v>45508</v>
      </c>
      <c r="T253" s="10">
        <f t="shared" si="3"/>
        <v>491.9654326</v>
      </c>
      <c r="U253" s="11">
        <f t="shared" si="4"/>
        <v>0.002839741043</v>
      </c>
      <c r="V253" s="12">
        <f t="shared" si="5"/>
        <v>7.847301379</v>
      </c>
      <c r="W253" s="10">
        <f t="shared" si="6"/>
        <v>22.28430381</v>
      </c>
      <c r="X253" s="11">
        <f t="shared" si="7"/>
        <v>0.00452964829</v>
      </c>
      <c r="Y253" s="7">
        <f t="shared" si="8"/>
        <v>0</v>
      </c>
      <c r="Z253" s="11">
        <f t="shared" si="9"/>
        <v>0.2145868612</v>
      </c>
      <c r="AA253" s="10">
        <f t="shared" si="10"/>
        <v>109.1277884</v>
      </c>
      <c r="AB253" s="10">
        <f t="shared" si="11"/>
        <v>117.7899898</v>
      </c>
      <c r="AC253" s="10">
        <f t="shared" si="12"/>
        <v>399.5986671</v>
      </c>
      <c r="AD253" s="10">
        <f t="shared" si="13"/>
        <v>257.1262881</v>
      </c>
    </row>
    <row r="254">
      <c r="A254" s="7" t="str">
        <f t="shared" si="1"/>
        <v>IXZCJ1734X</v>
      </c>
      <c r="B254" s="2" t="s">
        <v>1051</v>
      </c>
      <c r="C254" s="2" t="s">
        <v>3450</v>
      </c>
      <c r="D254" s="7" t="str">
        <f t="shared" si="2"/>
        <v>300x250 </v>
      </c>
      <c r="E254" s="2" t="s">
        <v>1053</v>
      </c>
      <c r="F254" s="2" t="s">
        <v>66</v>
      </c>
      <c r="G254" s="8" t="s">
        <v>271</v>
      </c>
      <c r="H254" s="2" t="s">
        <v>48</v>
      </c>
      <c r="I254" s="2" t="s">
        <v>31</v>
      </c>
      <c r="J254" s="2">
        <v>9790.0</v>
      </c>
      <c r="K254" s="2">
        <v>24.0</v>
      </c>
      <c r="L254" s="2">
        <v>1295.0</v>
      </c>
      <c r="M254" s="2">
        <v>9196.0</v>
      </c>
      <c r="N254" s="2">
        <v>2.0</v>
      </c>
      <c r="O254" s="3">
        <v>1532.148881</v>
      </c>
      <c r="P254" s="7" t="str">
        <f>VLOOKUP(A254,'New Data'!A:E,2,FALSE)</f>
        <v>Male</v>
      </c>
      <c r="Q254" s="7">
        <f>VLOOKUP(A254,'New Data'!A:E,3,FALSE)</f>
        <v>59</v>
      </c>
      <c r="R254" s="7" t="str">
        <f>VLOOKUP(A254,'New Data'!A:E,4,FALSE)</f>
        <v>Tennessee</v>
      </c>
      <c r="S254" s="9">
        <f>VLOOKUP(A254,'New Data'!A:E,5,FALSE)</f>
        <v>45446</v>
      </c>
      <c r="T254" s="10">
        <f t="shared" si="3"/>
        <v>766.0744405</v>
      </c>
      <c r="U254" s="11">
        <f t="shared" si="4"/>
        <v>0.002451481103</v>
      </c>
      <c r="V254" s="12">
        <f t="shared" si="5"/>
        <v>63.83953671</v>
      </c>
      <c r="W254" s="10">
        <f t="shared" si="6"/>
        <v>156.5014179</v>
      </c>
      <c r="X254" s="11">
        <f t="shared" si="7"/>
        <v>0.02042900919</v>
      </c>
      <c r="Y254" s="7">
        <f t="shared" si="8"/>
        <v>0</v>
      </c>
      <c r="Z254" s="11">
        <f t="shared" si="9"/>
        <v>0.1322778345</v>
      </c>
      <c r="AA254" s="10">
        <f t="shared" si="10"/>
        <v>235.586801</v>
      </c>
      <c r="AB254" s="10">
        <f t="shared" si="11"/>
        <v>291.1839297</v>
      </c>
      <c r="AC254" s="10">
        <f t="shared" si="12"/>
        <v>656.9277433</v>
      </c>
      <c r="AD254" s="10">
        <f t="shared" si="13"/>
        <v>461.2891549</v>
      </c>
    </row>
    <row r="255">
      <c r="A255" s="7" t="str">
        <f t="shared" si="1"/>
        <v>IXZCJ1734X</v>
      </c>
      <c r="B255" s="2" t="s">
        <v>140</v>
      </c>
      <c r="C255" s="2" t="s">
        <v>3451</v>
      </c>
      <c r="D255" s="7" t="str">
        <f t="shared" si="2"/>
        <v>320x50 </v>
      </c>
      <c r="E255" s="2" t="s">
        <v>142</v>
      </c>
      <c r="F255" s="2" t="s">
        <v>41</v>
      </c>
      <c r="G255" s="8" t="s">
        <v>143</v>
      </c>
      <c r="H255" s="2" t="s">
        <v>71</v>
      </c>
      <c r="I255" s="2" t="s">
        <v>31</v>
      </c>
      <c r="J255" s="2">
        <v>12354.0</v>
      </c>
      <c r="K255" s="2">
        <v>10.0</v>
      </c>
      <c r="L255" s="2">
        <v>8561.0</v>
      </c>
      <c r="M255" s="2">
        <v>11782.0</v>
      </c>
      <c r="N255" s="2">
        <v>5.0</v>
      </c>
      <c r="O255" s="3">
        <v>1808.307918</v>
      </c>
      <c r="P255" s="7" t="str">
        <f>VLOOKUP(A255,'New Data'!A:E,2,FALSE)</f>
        <v>Male</v>
      </c>
      <c r="Q255" s="7">
        <f>VLOOKUP(A255,'New Data'!A:E,3,FALSE)</f>
        <v>59</v>
      </c>
      <c r="R255" s="7" t="str">
        <f>VLOOKUP(A255,'New Data'!A:E,4,FALSE)</f>
        <v>Tennessee</v>
      </c>
      <c r="S255" s="9">
        <f>VLOOKUP(A255,'New Data'!A:E,5,FALSE)</f>
        <v>45446</v>
      </c>
      <c r="T255" s="10">
        <f t="shared" si="3"/>
        <v>361.6615836</v>
      </c>
      <c r="U255" s="11">
        <f t="shared" si="4"/>
        <v>0.0008094544277</v>
      </c>
      <c r="V255" s="12">
        <f t="shared" si="5"/>
        <v>180.8307918</v>
      </c>
      <c r="W255" s="10">
        <f t="shared" si="6"/>
        <v>146.3742851</v>
      </c>
      <c r="X255" s="11">
        <f t="shared" si="7"/>
        <v>0.04047272139</v>
      </c>
      <c r="Y255" s="7">
        <f t="shared" si="8"/>
        <v>0</v>
      </c>
      <c r="Z255" s="11">
        <f t="shared" si="9"/>
        <v>0.6929739356</v>
      </c>
      <c r="AA255" s="10">
        <f t="shared" si="10"/>
        <v>246.2718072</v>
      </c>
      <c r="AB255" s="10">
        <f t="shared" si="11"/>
        <v>225.5979032</v>
      </c>
      <c r="AC255" s="10">
        <f t="shared" si="12"/>
        <v>354.7702823</v>
      </c>
      <c r="AD255" s="10">
        <f t="shared" si="13"/>
        <v>254.0183391</v>
      </c>
    </row>
    <row r="256">
      <c r="A256" s="7" t="str">
        <f t="shared" si="1"/>
        <v>JGGKX2037G</v>
      </c>
      <c r="B256" s="2" t="s">
        <v>1951</v>
      </c>
      <c r="C256" s="2" t="s">
        <v>3452</v>
      </c>
      <c r="D256" s="7" t="str">
        <f t="shared" si="2"/>
        <v>320x50 </v>
      </c>
      <c r="E256" s="2" t="s">
        <v>1953</v>
      </c>
      <c r="F256" s="2" t="s">
        <v>28</v>
      </c>
      <c r="G256" s="8" t="s">
        <v>29</v>
      </c>
      <c r="H256" s="2" t="s">
        <v>30</v>
      </c>
      <c r="I256" s="2" t="s">
        <v>31</v>
      </c>
      <c r="J256" s="2">
        <v>102884.0</v>
      </c>
      <c r="K256" s="2">
        <v>299.0</v>
      </c>
      <c r="L256" s="2">
        <v>42841.0</v>
      </c>
      <c r="M256" s="2">
        <v>96539.0</v>
      </c>
      <c r="N256" s="2">
        <v>6.0</v>
      </c>
      <c r="O256" s="3">
        <v>2015.448331</v>
      </c>
      <c r="P256" s="7" t="str">
        <f>VLOOKUP(A256,'New Data'!A:E,2,FALSE)</f>
        <v>Female</v>
      </c>
      <c r="Q256" s="7">
        <f>VLOOKUP(A256,'New Data'!A:E,3,FALSE)</f>
        <v>45</v>
      </c>
      <c r="R256" s="7" t="str">
        <f>VLOOKUP(A256,'New Data'!A:E,4,FALSE)</f>
        <v>North Carolina</v>
      </c>
      <c r="S256" s="9">
        <f>VLOOKUP(A256,'New Data'!A:E,5,FALSE)</f>
        <v>45436</v>
      </c>
      <c r="T256" s="10">
        <f t="shared" si="3"/>
        <v>335.9080552</v>
      </c>
      <c r="U256" s="11">
        <f t="shared" si="4"/>
        <v>0.002906185607</v>
      </c>
      <c r="V256" s="12">
        <f t="shared" si="5"/>
        <v>6.74062987</v>
      </c>
      <c r="W256" s="10">
        <f t="shared" si="6"/>
        <v>19.58952151</v>
      </c>
      <c r="X256" s="11">
        <f t="shared" si="7"/>
        <v>0.005831810583</v>
      </c>
      <c r="Y256" s="7">
        <f t="shared" si="8"/>
        <v>0</v>
      </c>
      <c r="Z256" s="11">
        <f t="shared" si="9"/>
        <v>0.4164009953</v>
      </c>
      <c r="AA256" s="10">
        <f t="shared" si="10"/>
        <v>76.49201923</v>
      </c>
      <c r="AB256" s="10">
        <f t="shared" si="11"/>
        <v>84.20135421</v>
      </c>
      <c r="AC256" s="10">
        <f t="shared" si="12"/>
        <v>273.9924744</v>
      </c>
      <c r="AD256" s="10">
        <f t="shared" si="13"/>
        <v>177.7502414</v>
      </c>
    </row>
    <row r="257">
      <c r="A257" s="7" t="str">
        <f t="shared" si="1"/>
        <v>JGIIM9251E</v>
      </c>
      <c r="B257" s="2" t="s">
        <v>769</v>
      </c>
      <c r="C257" s="2" t="s">
        <v>3453</v>
      </c>
      <c r="D257" s="7" t="str">
        <f t="shared" si="2"/>
        <v>320x50 </v>
      </c>
      <c r="E257" s="2" t="s">
        <v>771</v>
      </c>
      <c r="F257" s="2" t="s">
        <v>28</v>
      </c>
      <c r="G257" s="8" t="s">
        <v>772</v>
      </c>
      <c r="H257" s="2" t="s">
        <v>30</v>
      </c>
      <c r="I257" s="2" t="s">
        <v>31</v>
      </c>
      <c r="J257" s="2">
        <v>20572.0</v>
      </c>
      <c r="K257" s="2">
        <v>90.0</v>
      </c>
      <c r="L257" s="2">
        <v>2226.0</v>
      </c>
      <c r="M257" s="2">
        <v>16510.0</v>
      </c>
      <c r="N257" s="2">
        <v>10.0</v>
      </c>
      <c r="O257" s="3">
        <v>1529.307229</v>
      </c>
      <c r="P257" s="7" t="str">
        <f>VLOOKUP(A257,'New Data'!A:E,2,FALSE)</f>
        <v>Female</v>
      </c>
      <c r="Q257" s="7">
        <f>VLOOKUP(A257,'New Data'!A:E,3,FALSE)</f>
        <v>18</v>
      </c>
      <c r="R257" s="7" t="str">
        <f>VLOOKUP(A257,'New Data'!A:E,4,FALSE)</f>
        <v>Michigan</v>
      </c>
      <c r="S257" s="9">
        <f>VLOOKUP(A257,'New Data'!A:E,5,FALSE)</f>
        <v>45211</v>
      </c>
      <c r="T257" s="10">
        <f t="shared" si="3"/>
        <v>152.9307229</v>
      </c>
      <c r="U257" s="11">
        <f t="shared" si="4"/>
        <v>0.004374878476</v>
      </c>
      <c r="V257" s="12">
        <f t="shared" si="5"/>
        <v>16.99230254</v>
      </c>
      <c r="W257" s="10">
        <f t="shared" si="6"/>
        <v>74.33925865</v>
      </c>
      <c r="X257" s="11">
        <f t="shared" si="7"/>
        <v>0.04860976084</v>
      </c>
      <c r="Y257" s="7">
        <f t="shared" si="8"/>
        <v>0</v>
      </c>
      <c r="Z257" s="11">
        <f t="shared" si="9"/>
        <v>0.1082053276</v>
      </c>
      <c r="AA257" s="10">
        <f t="shared" si="10"/>
        <v>59.04783835</v>
      </c>
      <c r="AB257" s="10">
        <f t="shared" si="11"/>
        <v>93.45601201</v>
      </c>
      <c r="AC257" s="10">
        <f t="shared" si="12"/>
        <v>140.6108906</v>
      </c>
      <c r="AD257" s="10">
        <f t="shared" si="13"/>
        <v>113.6371782</v>
      </c>
    </row>
    <row r="258">
      <c r="A258" s="7" t="str">
        <f t="shared" si="1"/>
        <v>JGIIM9251E</v>
      </c>
      <c r="B258" s="2" t="s">
        <v>738</v>
      </c>
      <c r="C258" s="2" t="s">
        <v>3454</v>
      </c>
      <c r="D258" s="7" t="str">
        <f t="shared" si="2"/>
        <v>300x50 </v>
      </c>
      <c r="E258" s="2" t="s">
        <v>740</v>
      </c>
      <c r="F258" s="2" t="s">
        <v>41</v>
      </c>
      <c r="G258" s="8" t="s">
        <v>741</v>
      </c>
      <c r="H258" s="2" t="s">
        <v>30</v>
      </c>
      <c r="I258" s="2" t="s">
        <v>31</v>
      </c>
      <c r="J258" s="2">
        <v>20537.0</v>
      </c>
      <c r="K258" s="2">
        <v>84.0</v>
      </c>
      <c r="L258" s="2">
        <v>15587.0</v>
      </c>
      <c r="M258" s="2">
        <v>19288.0</v>
      </c>
      <c r="N258" s="2">
        <v>10.0</v>
      </c>
      <c r="O258" s="3">
        <v>1609.880674</v>
      </c>
      <c r="P258" s="7" t="str">
        <f>VLOOKUP(A258,'New Data'!A:E,2,FALSE)</f>
        <v>Female</v>
      </c>
      <c r="Q258" s="7">
        <f>VLOOKUP(A258,'New Data'!A:E,3,FALSE)</f>
        <v>18</v>
      </c>
      <c r="R258" s="7" t="str">
        <f>VLOOKUP(A258,'New Data'!A:E,4,FALSE)</f>
        <v>Michigan</v>
      </c>
      <c r="S258" s="9">
        <f>VLOOKUP(A258,'New Data'!A:E,5,FALSE)</f>
        <v>45211</v>
      </c>
      <c r="T258" s="10">
        <f t="shared" si="3"/>
        <v>160.9880674</v>
      </c>
      <c r="U258" s="11">
        <f t="shared" si="4"/>
        <v>0.004090178702</v>
      </c>
      <c r="V258" s="12">
        <f t="shared" si="5"/>
        <v>19.16524612</v>
      </c>
      <c r="W258" s="10">
        <f t="shared" si="6"/>
        <v>78.38928149</v>
      </c>
      <c r="X258" s="11">
        <f t="shared" si="7"/>
        <v>0.04869260359</v>
      </c>
      <c r="Y258" s="7">
        <f t="shared" si="8"/>
        <v>0</v>
      </c>
      <c r="Z258" s="11">
        <f t="shared" si="9"/>
        <v>0.7589716122</v>
      </c>
      <c r="AA258" s="10">
        <f t="shared" si="10"/>
        <v>63.20766667</v>
      </c>
      <c r="AB258" s="10">
        <f t="shared" si="11"/>
        <v>98.7420879</v>
      </c>
      <c r="AC258" s="10">
        <f t="shared" si="12"/>
        <v>148.3013594</v>
      </c>
      <c r="AD258" s="10">
        <f t="shared" si="13"/>
        <v>119.6907195</v>
      </c>
    </row>
    <row r="259">
      <c r="A259" s="7" t="str">
        <f t="shared" si="1"/>
        <v>JGLSA4329U</v>
      </c>
      <c r="B259" s="2" t="s">
        <v>1182</v>
      </c>
      <c r="C259" s="2" t="s">
        <v>3455</v>
      </c>
      <c r="D259" s="7" t="str">
        <f t="shared" si="2"/>
        <v>320x50 </v>
      </c>
      <c r="E259" s="2" t="s">
        <v>1184</v>
      </c>
      <c r="F259" s="2" t="s">
        <v>66</v>
      </c>
      <c r="G259" s="8" t="s">
        <v>93</v>
      </c>
      <c r="H259" s="2" t="s">
        <v>30</v>
      </c>
      <c r="I259" s="2" t="s">
        <v>31</v>
      </c>
      <c r="J259" s="2">
        <v>52582.0</v>
      </c>
      <c r="K259" s="2">
        <v>140.0</v>
      </c>
      <c r="L259" s="2">
        <v>22065.0</v>
      </c>
      <c r="M259" s="2">
        <v>46126.0</v>
      </c>
      <c r="N259" s="2">
        <v>10.0</v>
      </c>
      <c r="O259" s="3">
        <v>1631.741712</v>
      </c>
      <c r="P259" s="7" t="str">
        <f>VLOOKUP(A259,'New Data'!A:E,2,FALSE)</f>
        <v>Female</v>
      </c>
      <c r="Q259" s="7">
        <f>VLOOKUP(A259,'New Data'!A:E,3,FALSE)</f>
        <v>54</v>
      </c>
      <c r="R259" s="7" t="str">
        <f>VLOOKUP(A259,'New Data'!A:E,4,FALSE)</f>
        <v>Hawaii</v>
      </c>
      <c r="S259" s="9">
        <f>VLOOKUP(A259,'New Data'!A:E,5,FALSE)</f>
        <v>45131</v>
      </c>
      <c r="T259" s="10">
        <f t="shared" si="3"/>
        <v>163.1741712</v>
      </c>
      <c r="U259" s="11">
        <f t="shared" si="4"/>
        <v>0.002662508083</v>
      </c>
      <c r="V259" s="12">
        <f t="shared" si="5"/>
        <v>11.65529794</v>
      </c>
      <c r="W259" s="10">
        <f t="shared" si="6"/>
        <v>31.03232498</v>
      </c>
      <c r="X259" s="11">
        <f t="shared" si="7"/>
        <v>0.01901791488</v>
      </c>
      <c r="Y259" s="7">
        <f t="shared" si="8"/>
        <v>0</v>
      </c>
      <c r="Z259" s="11">
        <f t="shared" si="9"/>
        <v>0.4196302917</v>
      </c>
      <c r="AA259" s="10">
        <f t="shared" si="10"/>
        <v>48.16553759</v>
      </c>
      <c r="AB259" s="10">
        <f t="shared" si="11"/>
        <v>59.79175381</v>
      </c>
      <c r="AC259" s="10">
        <f t="shared" si="12"/>
        <v>139.0768615</v>
      </c>
      <c r="AD259" s="10">
        <f t="shared" si="13"/>
        <v>97.10457934</v>
      </c>
    </row>
    <row r="260">
      <c r="A260" s="7" t="str">
        <f t="shared" si="1"/>
        <v>JHJPD1937B</v>
      </c>
      <c r="B260" s="2" t="s">
        <v>783</v>
      </c>
      <c r="C260" s="2" t="s">
        <v>784</v>
      </c>
      <c r="D260" s="7" t="str">
        <f t="shared" si="2"/>
        <v>320x50 </v>
      </c>
      <c r="E260" s="2" t="s">
        <v>785</v>
      </c>
      <c r="F260" s="2" t="s">
        <v>36</v>
      </c>
      <c r="G260" s="8" t="s">
        <v>726</v>
      </c>
      <c r="H260" s="2" t="s">
        <v>786</v>
      </c>
      <c r="I260" s="2" t="s">
        <v>31</v>
      </c>
      <c r="J260" s="2">
        <v>43367.0</v>
      </c>
      <c r="K260" s="2">
        <v>111.0</v>
      </c>
      <c r="L260" s="2">
        <v>14306.0</v>
      </c>
      <c r="M260" s="2">
        <v>39750.0</v>
      </c>
      <c r="N260" s="2">
        <v>12.0</v>
      </c>
      <c r="O260" s="3">
        <v>5214.298693</v>
      </c>
      <c r="P260" s="7" t="str">
        <f>VLOOKUP(A260,'New Data'!A:E,2,FALSE)</f>
        <v>Male</v>
      </c>
      <c r="Q260" s="7">
        <f>VLOOKUP(A260,'New Data'!A:E,3,FALSE)</f>
        <v>30</v>
      </c>
      <c r="R260" s="7" t="str">
        <f>VLOOKUP(A260,'New Data'!A:E,4,FALSE)</f>
        <v>Ohio</v>
      </c>
      <c r="S260" s="9">
        <f>VLOOKUP(A260,'New Data'!A:E,5,FALSE)</f>
        <v>45154</v>
      </c>
      <c r="T260" s="10">
        <f t="shared" si="3"/>
        <v>434.5248911</v>
      </c>
      <c r="U260" s="11">
        <f t="shared" si="4"/>
        <v>0.002559549888</v>
      </c>
      <c r="V260" s="12">
        <f t="shared" si="5"/>
        <v>46.9756639</v>
      </c>
      <c r="W260" s="10">
        <f t="shared" si="6"/>
        <v>120.2365553</v>
      </c>
      <c r="X260" s="11">
        <f t="shared" si="7"/>
        <v>0.0276708096</v>
      </c>
      <c r="Y260" s="7">
        <f t="shared" si="8"/>
        <v>0</v>
      </c>
      <c r="Z260" s="11">
        <f t="shared" si="9"/>
        <v>0.3298821685</v>
      </c>
      <c r="AA260" s="10">
        <f t="shared" si="10"/>
        <v>148.5328204</v>
      </c>
      <c r="AB260" s="10">
        <f t="shared" si="11"/>
        <v>192.4893552</v>
      </c>
      <c r="AC260" s="10">
        <f t="shared" si="12"/>
        <v>381.0623567</v>
      </c>
      <c r="AD260" s="10">
        <f t="shared" si="13"/>
        <v>277.382003</v>
      </c>
    </row>
    <row r="261">
      <c r="A261" s="7" t="str">
        <f t="shared" si="1"/>
        <v>JHQYJ2545D</v>
      </c>
      <c r="B261" s="2" t="s">
        <v>563</v>
      </c>
      <c r="C261" s="2" t="s">
        <v>564</v>
      </c>
      <c r="D261" s="7" t="str">
        <f t="shared" si="2"/>
        <v>320x50 </v>
      </c>
      <c r="E261" s="2" t="s">
        <v>565</v>
      </c>
      <c r="F261" s="2" t="s">
        <v>28</v>
      </c>
      <c r="G261" s="8" t="s">
        <v>169</v>
      </c>
      <c r="H261" s="2" t="s">
        <v>234</v>
      </c>
      <c r="I261" s="2" t="s">
        <v>31</v>
      </c>
      <c r="J261" s="2">
        <v>7530.0</v>
      </c>
      <c r="K261" s="2">
        <v>20.0</v>
      </c>
      <c r="L261" s="2">
        <v>5468.0</v>
      </c>
      <c r="M261" s="2">
        <v>7298.0</v>
      </c>
      <c r="N261" s="2">
        <v>3.0</v>
      </c>
      <c r="O261" s="3">
        <v>5038.714067</v>
      </c>
      <c r="P261" s="7" t="str">
        <f>VLOOKUP(A261,'New Data'!A:E,2,FALSE)</f>
        <v>Female</v>
      </c>
      <c r="Q261" s="7">
        <f>VLOOKUP(A261,'New Data'!A:E,3,FALSE)</f>
        <v>23</v>
      </c>
      <c r="R261" s="7" t="str">
        <f>VLOOKUP(A261,'New Data'!A:E,4,FALSE)</f>
        <v>New York</v>
      </c>
      <c r="S261" s="9">
        <f>VLOOKUP(A261,'New Data'!A:E,5,FALSE)</f>
        <v>44927</v>
      </c>
      <c r="T261" s="10">
        <f t="shared" si="3"/>
        <v>1679.571356</v>
      </c>
      <c r="U261" s="11">
        <f t="shared" si="4"/>
        <v>0.002656042497</v>
      </c>
      <c r="V261" s="12">
        <f t="shared" si="5"/>
        <v>251.9357034</v>
      </c>
      <c r="W261" s="10">
        <f t="shared" si="6"/>
        <v>669.1519345</v>
      </c>
      <c r="X261" s="11">
        <f t="shared" si="7"/>
        <v>0.03984063745</v>
      </c>
      <c r="Y261" s="7">
        <f t="shared" si="8"/>
        <v>0</v>
      </c>
      <c r="Z261" s="11">
        <f t="shared" si="9"/>
        <v>0.7261620186</v>
      </c>
      <c r="AA261" s="10">
        <f t="shared" si="10"/>
        <v>671.2932207</v>
      </c>
      <c r="AB261" s="10">
        <f t="shared" si="11"/>
        <v>921.6229594</v>
      </c>
      <c r="AC261" s="10">
        <f t="shared" si="12"/>
        <v>1527.874612</v>
      </c>
      <c r="AD261" s="10">
        <f t="shared" si="13"/>
        <v>1174.362973</v>
      </c>
    </row>
    <row r="262">
      <c r="A262" s="7" t="str">
        <f t="shared" si="1"/>
        <v>JHQYJ2545D</v>
      </c>
      <c r="B262" s="2" t="s">
        <v>1957</v>
      </c>
      <c r="C262" s="2" t="s">
        <v>3456</v>
      </c>
      <c r="D262" s="7" t="str">
        <f t="shared" si="2"/>
        <v>300x250 </v>
      </c>
      <c r="E262" s="2" t="s">
        <v>1959</v>
      </c>
      <c r="F262" s="2" t="s">
        <v>66</v>
      </c>
      <c r="G262" s="8" t="s">
        <v>726</v>
      </c>
      <c r="H262" s="2" t="s">
        <v>30</v>
      </c>
      <c r="I262" s="2" t="s">
        <v>31</v>
      </c>
      <c r="J262" s="2">
        <v>130796.0</v>
      </c>
      <c r="K262" s="2">
        <v>300.0</v>
      </c>
      <c r="L262" s="2">
        <v>109118.0</v>
      </c>
      <c r="M262" s="2">
        <v>122937.0</v>
      </c>
      <c r="N262" s="2">
        <v>6.0</v>
      </c>
      <c r="O262" s="3">
        <v>2196.661232</v>
      </c>
      <c r="P262" s="7" t="str">
        <f>VLOOKUP(A262,'New Data'!A:E,2,FALSE)</f>
        <v>Female</v>
      </c>
      <c r="Q262" s="7">
        <f>VLOOKUP(A262,'New Data'!A:E,3,FALSE)</f>
        <v>23</v>
      </c>
      <c r="R262" s="7" t="str">
        <f>VLOOKUP(A262,'New Data'!A:E,4,FALSE)</f>
        <v>New York</v>
      </c>
      <c r="S262" s="9">
        <f>VLOOKUP(A262,'New Data'!A:E,5,FALSE)</f>
        <v>44927</v>
      </c>
      <c r="T262" s="10">
        <f t="shared" si="3"/>
        <v>366.1102053</v>
      </c>
      <c r="U262" s="11">
        <f t="shared" si="4"/>
        <v>0.002293648124</v>
      </c>
      <c r="V262" s="12">
        <f t="shared" si="5"/>
        <v>7.322204107</v>
      </c>
      <c r="W262" s="10">
        <f t="shared" si="6"/>
        <v>16.79455971</v>
      </c>
      <c r="X262" s="11">
        <f t="shared" si="7"/>
        <v>0.004587296248</v>
      </c>
      <c r="Y262" s="7">
        <f t="shared" si="8"/>
        <v>0</v>
      </c>
      <c r="Z262" s="11">
        <f t="shared" si="9"/>
        <v>0.8342609866</v>
      </c>
      <c r="AA262" s="10">
        <f t="shared" si="10"/>
        <v>82.43871629</v>
      </c>
      <c r="AB262" s="10">
        <f t="shared" si="11"/>
        <v>88.12212966</v>
      </c>
      <c r="AC262" s="10">
        <f t="shared" si="12"/>
        <v>297.711517</v>
      </c>
      <c r="AD262" s="10">
        <f t="shared" si="13"/>
        <v>191.4535293</v>
      </c>
    </row>
    <row r="263">
      <c r="A263" s="7" t="str">
        <f t="shared" si="1"/>
        <v>JIEVO9973J</v>
      </c>
      <c r="B263" s="2" t="s">
        <v>1442</v>
      </c>
      <c r="C263" s="2" t="s">
        <v>3457</v>
      </c>
      <c r="D263" s="7" t="str">
        <f t="shared" si="2"/>
        <v>320x50 </v>
      </c>
      <c r="E263" s="2" t="s">
        <v>1444</v>
      </c>
      <c r="F263" s="2" t="s">
        <v>41</v>
      </c>
      <c r="G263" s="8" t="s">
        <v>165</v>
      </c>
      <c r="H263" s="2" t="s">
        <v>71</v>
      </c>
      <c r="I263" s="2" t="s">
        <v>31</v>
      </c>
      <c r="J263" s="2">
        <v>122086.0</v>
      </c>
      <c r="K263" s="2">
        <v>299.0</v>
      </c>
      <c r="L263" s="2">
        <v>82898.0</v>
      </c>
      <c r="M263" s="2">
        <v>116235.0</v>
      </c>
      <c r="N263" s="2">
        <v>16.0</v>
      </c>
      <c r="O263" s="3">
        <v>7663.695294</v>
      </c>
      <c r="P263" s="7" t="str">
        <f>VLOOKUP(A263,'New Data'!A:E,2,FALSE)</f>
        <v>Male</v>
      </c>
      <c r="Q263" s="7">
        <f>VLOOKUP(A263,'New Data'!A:E,3,FALSE)</f>
        <v>30</v>
      </c>
      <c r="R263" s="7" t="str">
        <f>VLOOKUP(A263,'New Data'!A:E,4,FALSE)</f>
        <v>Kentucky</v>
      </c>
      <c r="S263" s="9">
        <f>VLOOKUP(A263,'New Data'!A:E,5,FALSE)</f>
        <v>45350</v>
      </c>
      <c r="T263" s="10">
        <f t="shared" si="3"/>
        <v>478.9809559</v>
      </c>
      <c r="U263" s="11">
        <f t="shared" si="4"/>
        <v>0.002449093262</v>
      </c>
      <c r="V263" s="12">
        <f t="shared" si="5"/>
        <v>25.63108794</v>
      </c>
      <c r="W263" s="10">
        <f t="shared" si="6"/>
        <v>62.77292477</v>
      </c>
      <c r="X263" s="11">
        <f t="shared" si="7"/>
        <v>0.01310551578</v>
      </c>
      <c r="Y263" s="7">
        <f t="shared" si="8"/>
        <v>0</v>
      </c>
      <c r="Z263" s="11">
        <f t="shared" si="9"/>
        <v>0.6790131547</v>
      </c>
      <c r="AA263" s="10">
        <f t="shared" si="10"/>
        <v>128.8556465</v>
      </c>
      <c r="AB263" s="10">
        <f t="shared" si="11"/>
        <v>151.1407486</v>
      </c>
      <c r="AC263" s="10">
        <f t="shared" si="12"/>
        <v>400.8655672</v>
      </c>
      <c r="AD263" s="10">
        <f t="shared" si="13"/>
        <v>270.8781649</v>
      </c>
    </row>
    <row r="264">
      <c r="A264" s="7" t="str">
        <f t="shared" si="1"/>
        <v>JLMBA1714K</v>
      </c>
      <c r="B264" s="2" t="s">
        <v>1054</v>
      </c>
      <c r="C264" s="2" t="s">
        <v>3458</v>
      </c>
      <c r="D264" s="7" t="str">
        <f t="shared" si="2"/>
        <v>300x250 </v>
      </c>
      <c r="E264" s="2" t="s">
        <v>1056</v>
      </c>
      <c r="F264" s="2" t="s">
        <v>66</v>
      </c>
      <c r="G264" s="8" t="s">
        <v>1057</v>
      </c>
      <c r="H264" s="2" t="s">
        <v>30</v>
      </c>
      <c r="I264" s="2" t="s">
        <v>43</v>
      </c>
      <c r="J264" s="2">
        <v>39725.0</v>
      </c>
      <c r="K264" s="2">
        <v>144.0</v>
      </c>
      <c r="L264" s="2">
        <v>5402.0</v>
      </c>
      <c r="M264" s="2">
        <v>36080.0</v>
      </c>
      <c r="N264" s="2">
        <v>12.0</v>
      </c>
      <c r="O264" s="3">
        <v>6431.555152</v>
      </c>
      <c r="P264" s="7" t="str">
        <f>VLOOKUP(A264,'New Data'!A:E,2,FALSE)</f>
        <v>Male</v>
      </c>
      <c r="Q264" s="7">
        <f>VLOOKUP(A264,'New Data'!A:E,3,FALSE)</f>
        <v>48</v>
      </c>
      <c r="R264" s="7" t="str">
        <f>VLOOKUP(A264,'New Data'!A:E,4,FALSE)</f>
        <v>Tennessee</v>
      </c>
      <c r="S264" s="9">
        <f>VLOOKUP(A264,'New Data'!A:E,5,FALSE)</f>
        <v>45399</v>
      </c>
      <c r="T264" s="10">
        <f t="shared" si="3"/>
        <v>535.9629293</v>
      </c>
      <c r="U264" s="11">
        <f t="shared" si="4"/>
        <v>0.003624921334</v>
      </c>
      <c r="V264" s="12">
        <f t="shared" si="5"/>
        <v>44.66357744</v>
      </c>
      <c r="W264" s="10">
        <f t="shared" si="6"/>
        <v>161.9019547</v>
      </c>
      <c r="X264" s="11">
        <f t="shared" si="7"/>
        <v>0.03020767778</v>
      </c>
      <c r="Y264" s="7">
        <f t="shared" si="8"/>
        <v>0</v>
      </c>
      <c r="Z264" s="11">
        <f t="shared" si="9"/>
        <v>0.1359848962</v>
      </c>
      <c r="AA264" s="10">
        <f t="shared" si="10"/>
        <v>175.3038388</v>
      </c>
      <c r="AB264" s="10">
        <f t="shared" si="11"/>
        <v>245.6468651</v>
      </c>
      <c r="AC264" s="10">
        <f t="shared" si="12"/>
        <v>470.0834499</v>
      </c>
      <c r="AD264" s="10">
        <f t="shared" si="13"/>
        <v>348.9342545</v>
      </c>
    </row>
    <row r="265">
      <c r="A265" s="7" t="str">
        <f t="shared" si="1"/>
        <v>JMHAM7380E</v>
      </c>
      <c r="B265" s="2" t="s">
        <v>1863</v>
      </c>
      <c r="C265" s="2" t="s">
        <v>1864</v>
      </c>
      <c r="D265" s="7" t="str">
        <f t="shared" si="2"/>
        <v>320x50 </v>
      </c>
      <c r="E265" s="2" t="s">
        <v>1865</v>
      </c>
      <c r="F265" s="2" t="s">
        <v>36</v>
      </c>
      <c r="G265" s="8" t="s">
        <v>871</v>
      </c>
      <c r="H265" s="2" t="s">
        <v>30</v>
      </c>
      <c r="I265" s="2" t="s">
        <v>31</v>
      </c>
      <c r="J265" s="2">
        <v>212009.0</v>
      </c>
      <c r="K265" s="2">
        <v>555.0</v>
      </c>
      <c r="L265" s="2">
        <v>16903.0</v>
      </c>
      <c r="M265" s="2">
        <v>149653.0</v>
      </c>
      <c r="N265" s="2">
        <v>15.0</v>
      </c>
      <c r="O265" s="3">
        <v>3983.621797</v>
      </c>
      <c r="P265" s="7" t="str">
        <f>VLOOKUP(A265,'New Data'!A:E,2,FALSE)</f>
        <v>Male</v>
      </c>
      <c r="Q265" s="7">
        <f>VLOOKUP(A265,'New Data'!A:E,3,FALSE)</f>
        <v>29</v>
      </c>
      <c r="R265" s="7" t="str">
        <f>VLOOKUP(A265,'New Data'!A:E,4,FALSE)</f>
        <v>Montana</v>
      </c>
      <c r="S265" s="9">
        <f>VLOOKUP(A265,'New Data'!A:E,5,FALSE)</f>
        <v>45380</v>
      </c>
      <c r="T265" s="10">
        <f t="shared" si="3"/>
        <v>265.5747865</v>
      </c>
      <c r="U265" s="11">
        <f t="shared" si="4"/>
        <v>0.002617813395</v>
      </c>
      <c r="V265" s="12">
        <f t="shared" si="5"/>
        <v>7.177696932</v>
      </c>
      <c r="W265" s="10">
        <f t="shared" si="6"/>
        <v>18.78987117</v>
      </c>
      <c r="X265" s="11">
        <f t="shared" si="7"/>
        <v>0.007075171337</v>
      </c>
      <c r="Y265" s="7">
        <f t="shared" si="8"/>
        <v>0</v>
      </c>
      <c r="Z265" s="11">
        <f t="shared" si="9"/>
        <v>0.07972774741</v>
      </c>
      <c r="AA265" s="10">
        <f t="shared" si="10"/>
        <v>62.61508907</v>
      </c>
      <c r="AB265" s="10">
        <f t="shared" si="11"/>
        <v>69.58239362</v>
      </c>
      <c r="AC265" s="10">
        <f t="shared" si="12"/>
        <v>217.6533428</v>
      </c>
      <c r="AD265" s="10">
        <f t="shared" si="13"/>
        <v>142.1836377</v>
      </c>
    </row>
    <row r="266">
      <c r="A266" s="7" t="str">
        <f t="shared" si="1"/>
        <v>JMHAM7380E</v>
      </c>
      <c r="B266" s="2" t="s">
        <v>664</v>
      </c>
      <c r="C266" s="2" t="s">
        <v>3459</v>
      </c>
      <c r="D266" s="7" t="str">
        <f t="shared" si="2"/>
        <v>300x250 </v>
      </c>
      <c r="E266" s="2" t="s">
        <v>666</v>
      </c>
      <c r="F266" s="2" t="s">
        <v>66</v>
      </c>
      <c r="G266" s="8" t="s">
        <v>667</v>
      </c>
      <c r="H266" s="2" t="s">
        <v>30</v>
      </c>
      <c r="I266" s="2" t="s">
        <v>53</v>
      </c>
      <c r="J266" s="2">
        <v>31443.0</v>
      </c>
      <c r="K266" s="2">
        <v>70.0</v>
      </c>
      <c r="L266" s="2">
        <v>19134.0</v>
      </c>
      <c r="M266" s="2">
        <v>28059.0</v>
      </c>
      <c r="N266" s="2">
        <v>9.0</v>
      </c>
      <c r="O266" s="3">
        <v>2122.765888</v>
      </c>
      <c r="P266" s="7" t="str">
        <f>VLOOKUP(A266,'New Data'!A:E,2,FALSE)</f>
        <v>Male</v>
      </c>
      <c r="Q266" s="7">
        <f>VLOOKUP(A266,'New Data'!A:E,3,FALSE)</f>
        <v>29</v>
      </c>
      <c r="R266" s="7" t="str">
        <f>VLOOKUP(A266,'New Data'!A:E,4,FALSE)</f>
        <v>Montana</v>
      </c>
      <c r="S266" s="9">
        <f>VLOOKUP(A266,'New Data'!A:E,5,FALSE)</f>
        <v>45380</v>
      </c>
      <c r="T266" s="10">
        <f t="shared" si="3"/>
        <v>235.8628764</v>
      </c>
      <c r="U266" s="11">
        <f t="shared" si="4"/>
        <v>0.002226250676</v>
      </c>
      <c r="V266" s="12">
        <f t="shared" si="5"/>
        <v>30.32522697</v>
      </c>
      <c r="W266" s="10">
        <f t="shared" si="6"/>
        <v>67.51155704</v>
      </c>
      <c r="X266" s="11">
        <f t="shared" si="7"/>
        <v>0.02862322297</v>
      </c>
      <c r="Y266" s="7">
        <f t="shared" si="8"/>
        <v>0</v>
      </c>
      <c r="Z266" s="11">
        <f t="shared" si="9"/>
        <v>0.6085297204</v>
      </c>
      <c r="AA266" s="10">
        <f t="shared" si="10"/>
        <v>84.93506827</v>
      </c>
      <c r="AB266" s="10">
        <f t="shared" si="11"/>
        <v>107.2468663</v>
      </c>
      <c r="AC266" s="10">
        <f t="shared" si="12"/>
        <v>208.257658</v>
      </c>
      <c r="AD266" s="10">
        <f t="shared" si="13"/>
        <v>151.6883299</v>
      </c>
    </row>
    <row r="267">
      <c r="A267" s="7" t="str">
        <f t="shared" si="1"/>
        <v>JNBOH4462V</v>
      </c>
      <c r="B267" s="2" t="s">
        <v>2245</v>
      </c>
      <c r="C267" s="2" t="s">
        <v>3460</v>
      </c>
      <c r="D267" s="7" t="str">
        <f t="shared" si="2"/>
        <v>300x250 </v>
      </c>
      <c r="E267" s="2" t="s">
        <v>2247</v>
      </c>
      <c r="F267" s="2" t="s">
        <v>41</v>
      </c>
      <c r="G267" s="8" t="s">
        <v>689</v>
      </c>
      <c r="H267" s="2" t="s">
        <v>48</v>
      </c>
      <c r="I267" s="2" t="s">
        <v>43</v>
      </c>
      <c r="J267" s="2">
        <v>87245.0</v>
      </c>
      <c r="K267" s="2">
        <v>350.0</v>
      </c>
      <c r="L267" s="2">
        <v>71903.0</v>
      </c>
      <c r="M267" s="2">
        <v>80390.0</v>
      </c>
      <c r="N267" s="2">
        <v>2.0</v>
      </c>
      <c r="O267" s="3">
        <v>1500.838771</v>
      </c>
      <c r="P267" s="7" t="str">
        <f>VLOOKUP(A267,'New Data'!A:E,2,FALSE)</f>
        <v>Female</v>
      </c>
      <c r="Q267" s="7">
        <f>VLOOKUP(A267,'New Data'!A:E,3,FALSE)</f>
        <v>24</v>
      </c>
      <c r="R267" s="7" t="str">
        <f>VLOOKUP(A267,'New Data'!A:E,4,FALSE)</f>
        <v>New York</v>
      </c>
      <c r="S267" s="9">
        <f>VLOOKUP(A267,'New Data'!A:E,5,FALSE)</f>
        <v>45352</v>
      </c>
      <c r="T267" s="10">
        <f t="shared" si="3"/>
        <v>750.4193855</v>
      </c>
      <c r="U267" s="11">
        <f t="shared" si="4"/>
        <v>0.004011691214</v>
      </c>
      <c r="V267" s="12">
        <f t="shared" si="5"/>
        <v>4.288110774</v>
      </c>
      <c r="W267" s="10">
        <f t="shared" si="6"/>
        <v>17.20257632</v>
      </c>
      <c r="X267" s="11">
        <f t="shared" si="7"/>
        <v>0.00229239498</v>
      </c>
      <c r="Y267" s="7">
        <f t="shared" si="8"/>
        <v>0</v>
      </c>
      <c r="Z267" s="11">
        <f t="shared" si="9"/>
        <v>0.8241503811</v>
      </c>
      <c r="AA267" s="10">
        <f t="shared" si="10"/>
        <v>156.954881</v>
      </c>
      <c r="AB267" s="10">
        <f t="shared" si="11"/>
        <v>164.7035603</v>
      </c>
      <c r="AC267" s="10">
        <f t="shared" si="12"/>
        <v>604.6336458</v>
      </c>
      <c r="AD267" s="10">
        <f t="shared" si="13"/>
        <v>383.8129868</v>
      </c>
    </row>
    <row r="268">
      <c r="A268" s="7" t="str">
        <f t="shared" si="1"/>
        <v>JNBOH4462V</v>
      </c>
      <c r="B268" s="2" t="s">
        <v>235</v>
      </c>
      <c r="C268" s="2" t="s">
        <v>3461</v>
      </c>
      <c r="D268" s="7" t="str">
        <f t="shared" si="2"/>
        <v>320x50 </v>
      </c>
      <c r="E268" s="2" t="s">
        <v>237</v>
      </c>
      <c r="F268" s="2" t="s">
        <v>41</v>
      </c>
      <c r="G268" s="8" t="s">
        <v>238</v>
      </c>
      <c r="H268" s="2" t="s">
        <v>239</v>
      </c>
      <c r="I268" s="2" t="s">
        <v>31</v>
      </c>
      <c r="J268" s="2">
        <v>19334.0</v>
      </c>
      <c r="K268" s="2">
        <v>40.0</v>
      </c>
      <c r="L268" s="2">
        <v>8673.0</v>
      </c>
      <c r="M268" s="2">
        <v>18578.0</v>
      </c>
      <c r="N268" s="2">
        <v>11.0</v>
      </c>
      <c r="O268" s="3">
        <v>7292.135059</v>
      </c>
      <c r="P268" s="7" t="str">
        <f>VLOOKUP(A268,'New Data'!A:E,2,FALSE)</f>
        <v>Female</v>
      </c>
      <c r="Q268" s="7">
        <f>VLOOKUP(A268,'New Data'!A:E,3,FALSE)</f>
        <v>24</v>
      </c>
      <c r="R268" s="7" t="str">
        <f>VLOOKUP(A268,'New Data'!A:E,4,FALSE)</f>
        <v>New York</v>
      </c>
      <c r="S268" s="9">
        <f>VLOOKUP(A268,'New Data'!A:E,5,FALSE)</f>
        <v>45352</v>
      </c>
      <c r="T268" s="10">
        <f t="shared" si="3"/>
        <v>662.921369</v>
      </c>
      <c r="U268" s="11">
        <f t="shared" si="4"/>
        <v>0.002068894176</v>
      </c>
      <c r="V268" s="12">
        <f t="shared" si="5"/>
        <v>182.3033765</v>
      </c>
      <c r="W268" s="10">
        <f t="shared" si="6"/>
        <v>377.1663939</v>
      </c>
      <c r="X268" s="11">
        <f t="shared" si="7"/>
        <v>0.05689458984</v>
      </c>
      <c r="Y268" s="7">
        <f t="shared" si="8"/>
        <v>0</v>
      </c>
      <c r="Z268" s="11">
        <f t="shared" si="9"/>
        <v>0.4485879797</v>
      </c>
      <c r="AA268" s="10">
        <f t="shared" si="10"/>
        <v>353.8602538</v>
      </c>
      <c r="AB268" s="10">
        <f t="shared" si="11"/>
        <v>470.7780642</v>
      </c>
      <c r="AC268" s="10">
        <f t="shared" si="12"/>
        <v>642.2310493</v>
      </c>
      <c r="AD268" s="10">
        <f t="shared" si="13"/>
        <v>520.0449159</v>
      </c>
    </row>
    <row r="269">
      <c r="A269" s="7" t="str">
        <f t="shared" si="1"/>
        <v>JNBOH4462V</v>
      </c>
      <c r="B269" s="2" t="s">
        <v>618</v>
      </c>
      <c r="C269" s="2" t="s">
        <v>3462</v>
      </c>
      <c r="D269" s="7" t="str">
        <f t="shared" si="2"/>
        <v>320x50 </v>
      </c>
      <c r="E269" s="2" t="s">
        <v>237</v>
      </c>
      <c r="F269" s="2" t="s">
        <v>36</v>
      </c>
      <c r="G269" s="8" t="s">
        <v>151</v>
      </c>
      <c r="H269" s="2" t="s">
        <v>48</v>
      </c>
      <c r="I269" s="2" t="s">
        <v>31</v>
      </c>
      <c r="J269" s="2">
        <v>115544.0</v>
      </c>
      <c r="K269" s="2">
        <v>412.0</v>
      </c>
      <c r="L269" s="2">
        <v>79182.0</v>
      </c>
      <c r="M269" s="2">
        <v>109463.0</v>
      </c>
      <c r="N269" s="2">
        <v>56.0</v>
      </c>
      <c r="O269" s="3">
        <v>6721.094453</v>
      </c>
      <c r="P269" s="7" t="str">
        <f>VLOOKUP(A269,'New Data'!A:E,2,FALSE)</f>
        <v>Female</v>
      </c>
      <c r="Q269" s="7">
        <f>VLOOKUP(A269,'New Data'!A:E,3,FALSE)</f>
        <v>24</v>
      </c>
      <c r="R269" s="7" t="str">
        <f>VLOOKUP(A269,'New Data'!A:E,4,FALSE)</f>
        <v>New York</v>
      </c>
      <c r="S269" s="9">
        <f>VLOOKUP(A269,'New Data'!A:E,5,FALSE)</f>
        <v>45352</v>
      </c>
      <c r="T269" s="10">
        <f t="shared" si="3"/>
        <v>120.0195438</v>
      </c>
      <c r="U269" s="11">
        <f t="shared" si="4"/>
        <v>0.00356574119</v>
      </c>
      <c r="V269" s="12">
        <f t="shared" si="5"/>
        <v>16.31333605</v>
      </c>
      <c r="W269" s="10">
        <f t="shared" si="6"/>
        <v>58.1691343</v>
      </c>
      <c r="X269" s="11">
        <f t="shared" si="7"/>
        <v>0.0484663851</v>
      </c>
      <c r="Y269" s="7">
        <f t="shared" si="8"/>
        <v>0</v>
      </c>
      <c r="Z269" s="11">
        <f t="shared" si="9"/>
        <v>0.6852973759</v>
      </c>
      <c r="AA269" s="10">
        <f t="shared" si="10"/>
        <v>48.68840446</v>
      </c>
      <c r="AB269" s="10">
        <f t="shared" si="11"/>
        <v>73.80188341</v>
      </c>
      <c r="AC269" s="10">
        <f t="shared" si="12"/>
        <v>110.9121291</v>
      </c>
      <c r="AD269" s="10">
        <f t="shared" si="13"/>
        <v>89.09612192</v>
      </c>
    </row>
    <row r="270">
      <c r="A270" s="7" t="str">
        <f t="shared" si="1"/>
        <v>JOJKS6529M</v>
      </c>
      <c r="B270" s="2" t="s">
        <v>1584</v>
      </c>
      <c r="C270" s="2" t="s">
        <v>3463</v>
      </c>
      <c r="D270" s="7" t="str">
        <f t="shared" si="2"/>
        <v>320x50 </v>
      </c>
      <c r="E270" s="2" t="s">
        <v>490</v>
      </c>
      <c r="F270" s="2" t="s">
        <v>66</v>
      </c>
      <c r="G270" s="8" t="s">
        <v>1586</v>
      </c>
      <c r="H270" s="2" t="s">
        <v>80</v>
      </c>
      <c r="I270" s="2" t="s">
        <v>31</v>
      </c>
      <c r="J270" s="2">
        <v>13655.0</v>
      </c>
      <c r="K270" s="2">
        <v>66.0</v>
      </c>
      <c r="L270" s="2">
        <v>9519.0</v>
      </c>
      <c r="M270" s="2">
        <v>13041.0</v>
      </c>
      <c r="N270" s="2">
        <v>3.0</v>
      </c>
      <c r="O270" s="3">
        <v>1475.245119</v>
      </c>
      <c r="P270" s="7" t="str">
        <f>VLOOKUP(A270,'New Data'!A:E,2,FALSE)</f>
        <v>Male</v>
      </c>
      <c r="Q270" s="7">
        <f>VLOOKUP(A270,'New Data'!A:E,3,FALSE)</f>
        <v>64</v>
      </c>
      <c r="R270" s="7" t="str">
        <f>VLOOKUP(A270,'New Data'!A:E,4,FALSE)</f>
        <v>North Carolina</v>
      </c>
      <c r="S270" s="9">
        <f>VLOOKUP(A270,'New Data'!A:E,5,FALSE)</f>
        <v>44942</v>
      </c>
      <c r="T270" s="10">
        <f t="shared" si="3"/>
        <v>491.748373</v>
      </c>
      <c r="U270" s="11">
        <f t="shared" si="4"/>
        <v>0.004833394361</v>
      </c>
      <c r="V270" s="12">
        <f t="shared" si="5"/>
        <v>22.35219877</v>
      </c>
      <c r="W270" s="10">
        <f t="shared" si="6"/>
        <v>108.0369915</v>
      </c>
      <c r="X270" s="11">
        <f t="shared" si="7"/>
        <v>0.02196997437</v>
      </c>
      <c r="Y270" s="7">
        <f t="shared" si="8"/>
        <v>0</v>
      </c>
      <c r="Z270" s="11">
        <f t="shared" si="9"/>
        <v>0.6971072867</v>
      </c>
      <c r="AA270" s="10">
        <f t="shared" si="10"/>
        <v>137.8388319</v>
      </c>
      <c r="AB270" s="10">
        <f t="shared" si="11"/>
        <v>189.2497076</v>
      </c>
      <c r="AC270" s="10">
        <f t="shared" si="12"/>
        <v>419.4765365</v>
      </c>
      <c r="AD270" s="10">
        <f t="shared" si="13"/>
        <v>299.8950989</v>
      </c>
    </row>
    <row r="271">
      <c r="A271" s="7" t="str">
        <f t="shared" si="1"/>
        <v>JOJKS6529M</v>
      </c>
      <c r="B271" s="2" t="s">
        <v>488</v>
      </c>
      <c r="C271" s="2" t="s">
        <v>3464</v>
      </c>
      <c r="D271" s="7" t="str">
        <f t="shared" si="2"/>
        <v>320x50 </v>
      </c>
      <c r="E271" s="2" t="s">
        <v>490</v>
      </c>
      <c r="F271" s="2" t="s">
        <v>28</v>
      </c>
      <c r="G271" s="8" t="s">
        <v>491</v>
      </c>
      <c r="H271" s="2" t="s">
        <v>48</v>
      </c>
      <c r="I271" s="2" t="s">
        <v>31</v>
      </c>
      <c r="J271" s="2">
        <v>20165.0</v>
      </c>
      <c r="K271" s="2">
        <v>60.0</v>
      </c>
      <c r="L271" s="2">
        <v>6601.0</v>
      </c>
      <c r="M271" s="2">
        <v>18909.0</v>
      </c>
      <c r="N271" s="2">
        <v>10.0</v>
      </c>
      <c r="O271" s="3">
        <v>1743.078687</v>
      </c>
      <c r="P271" s="7" t="str">
        <f>VLOOKUP(A271,'New Data'!A:E,2,FALSE)</f>
        <v>Male</v>
      </c>
      <c r="Q271" s="7">
        <f>VLOOKUP(A271,'New Data'!A:E,3,FALSE)</f>
        <v>64</v>
      </c>
      <c r="R271" s="7" t="str">
        <f>VLOOKUP(A271,'New Data'!A:E,4,FALSE)</f>
        <v>North Carolina</v>
      </c>
      <c r="S271" s="9">
        <f>VLOOKUP(A271,'New Data'!A:E,5,FALSE)</f>
        <v>44942</v>
      </c>
      <c r="T271" s="10">
        <f t="shared" si="3"/>
        <v>174.3078687</v>
      </c>
      <c r="U271" s="11">
        <f t="shared" si="4"/>
        <v>0.002975452517</v>
      </c>
      <c r="V271" s="12">
        <f t="shared" si="5"/>
        <v>29.05131145</v>
      </c>
      <c r="W271" s="10">
        <f t="shared" si="6"/>
        <v>86.44079777</v>
      </c>
      <c r="X271" s="11">
        <f t="shared" si="7"/>
        <v>0.04959087528</v>
      </c>
      <c r="Y271" s="7">
        <f t="shared" si="8"/>
        <v>0</v>
      </c>
      <c r="Z271" s="11">
        <f t="shared" si="9"/>
        <v>0.3273493677</v>
      </c>
      <c r="AA271" s="10">
        <f t="shared" si="10"/>
        <v>75.39078245</v>
      </c>
      <c r="AB271" s="10">
        <f t="shared" si="11"/>
        <v>109.8244742</v>
      </c>
      <c r="AC271" s="10">
        <f t="shared" si="12"/>
        <v>162.5447168</v>
      </c>
      <c r="AD271" s="10">
        <f t="shared" si="13"/>
        <v>130.375821</v>
      </c>
    </row>
    <row r="272">
      <c r="A272" s="7" t="str">
        <f t="shared" si="1"/>
        <v>JOKIV1520Z</v>
      </c>
      <c r="B272" s="2" t="s">
        <v>1230</v>
      </c>
      <c r="C272" s="2" t="s">
        <v>3465</v>
      </c>
      <c r="D272" s="7" t="str">
        <f t="shared" si="2"/>
        <v>320x50 </v>
      </c>
      <c r="E272" s="2" t="s">
        <v>1232</v>
      </c>
      <c r="F272" s="2" t="s">
        <v>41</v>
      </c>
      <c r="G272" s="8" t="s">
        <v>1233</v>
      </c>
      <c r="H272" s="2" t="s">
        <v>212</v>
      </c>
      <c r="I272" s="2" t="s">
        <v>31</v>
      </c>
      <c r="J272" s="2">
        <v>40447.0</v>
      </c>
      <c r="K272" s="2">
        <v>177.0</v>
      </c>
      <c r="L272" s="2">
        <v>16663.0</v>
      </c>
      <c r="M272" s="2">
        <v>29774.0</v>
      </c>
      <c r="N272" s="2">
        <v>12.0</v>
      </c>
      <c r="O272" s="3">
        <v>5083.886273</v>
      </c>
      <c r="P272" s="7" t="str">
        <f>VLOOKUP(A272,'New Data'!A:E,2,FALSE)</f>
        <v>Female</v>
      </c>
      <c r="Q272" s="7">
        <f>VLOOKUP(A272,'New Data'!A:E,3,FALSE)</f>
        <v>42</v>
      </c>
      <c r="R272" s="7" t="str">
        <f>VLOOKUP(A272,'New Data'!A:E,4,FALSE)</f>
        <v>New Jersey</v>
      </c>
      <c r="S272" s="9">
        <f>VLOOKUP(A272,'New Data'!A:E,5,FALSE)</f>
        <v>44963</v>
      </c>
      <c r="T272" s="10">
        <f t="shared" si="3"/>
        <v>423.6571894</v>
      </c>
      <c r="U272" s="11">
        <f t="shared" si="4"/>
        <v>0.004376097115</v>
      </c>
      <c r="V272" s="12">
        <f t="shared" si="5"/>
        <v>28.72252132</v>
      </c>
      <c r="W272" s="10">
        <f t="shared" si="6"/>
        <v>125.6925427</v>
      </c>
      <c r="X272" s="11">
        <f t="shared" si="7"/>
        <v>0.02966845502</v>
      </c>
      <c r="Y272" s="7">
        <f t="shared" si="8"/>
        <v>0</v>
      </c>
      <c r="Z272" s="11">
        <f t="shared" si="9"/>
        <v>0.4119712216</v>
      </c>
      <c r="AA272" s="10">
        <f t="shared" si="10"/>
        <v>132.8479635</v>
      </c>
      <c r="AB272" s="10">
        <f t="shared" si="11"/>
        <v>191.0299763</v>
      </c>
      <c r="AC272" s="10">
        <f t="shared" si="12"/>
        <v>369.8087643</v>
      </c>
      <c r="AD272" s="10">
        <f t="shared" si="13"/>
        <v>274.6770541</v>
      </c>
    </row>
    <row r="273">
      <c r="A273" s="7" t="str">
        <f t="shared" si="1"/>
        <v>JRADW4215G</v>
      </c>
      <c r="B273" s="2" t="s">
        <v>1523</v>
      </c>
      <c r="C273" s="2" t="s">
        <v>3466</v>
      </c>
      <c r="D273" s="7" t="str">
        <f t="shared" si="2"/>
        <v>320x50 </v>
      </c>
      <c r="E273" s="2" t="s">
        <v>1525</v>
      </c>
      <c r="F273" s="2" t="s">
        <v>41</v>
      </c>
      <c r="G273" s="8" t="s">
        <v>271</v>
      </c>
      <c r="H273" s="2" t="s">
        <v>30</v>
      </c>
      <c r="I273" s="2" t="s">
        <v>31</v>
      </c>
      <c r="J273" s="2">
        <v>318269.0</v>
      </c>
      <c r="K273" s="2">
        <v>914.0</v>
      </c>
      <c r="L273" s="2">
        <v>33355.0</v>
      </c>
      <c r="M273" s="2">
        <v>295405.0</v>
      </c>
      <c r="N273" s="2">
        <v>44.0</v>
      </c>
      <c r="O273" s="3">
        <v>7854.731991</v>
      </c>
      <c r="P273" s="7" t="str">
        <f>VLOOKUP(A273,'New Data'!A:E,2,FALSE)</f>
        <v>Female</v>
      </c>
      <c r="Q273" s="7">
        <f>VLOOKUP(A273,'New Data'!A:E,3,FALSE)</f>
        <v>56</v>
      </c>
      <c r="R273" s="7" t="str">
        <f>VLOOKUP(A273,'New Data'!A:E,4,FALSE)</f>
        <v>Virginia</v>
      </c>
      <c r="S273" s="9">
        <f>VLOOKUP(A273,'New Data'!A:E,5,FALSE)</f>
        <v>45057</v>
      </c>
      <c r="T273" s="10">
        <f t="shared" si="3"/>
        <v>178.5166362</v>
      </c>
      <c r="U273" s="11">
        <f t="shared" si="4"/>
        <v>0.00287178456</v>
      </c>
      <c r="V273" s="12">
        <f t="shared" si="5"/>
        <v>8.593798677</v>
      </c>
      <c r="W273" s="10">
        <f t="shared" si="6"/>
        <v>24.67953835</v>
      </c>
      <c r="X273" s="11">
        <f t="shared" si="7"/>
        <v>0.01382478344</v>
      </c>
      <c r="Y273" s="7">
        <f t="shared" si="8"/>
        <v>0</v>
      </c>
      <c r="Z273" s="11">
        <f t="shared" si="9"/>
        <v>0.1048012844</v>
      </c>
      <c r="AA273" s="10">
        <f t="shared" si="10"/>
        <v>47.51427384</v>
      </c>
      <c r="AB273" s="10">
        <f t="shared" si="11"/>
        <v>57.16571765</v>
      </c>
      <c r="AC273" s="10">
        <f t="shared" si="12"/>
        <v>149.4679763</v>
      </c>
      <c r="AD273" s="10">
        <f t="shared" si="13"/>
        <v>101.5995231</v>
      </c>
    </row>
    <row r="274">
      <c r="A274" s="7" t="str">
        <f t="shared" si="1"/>
        <v>JUAJZ1179L</v>
      </c>
      <c r="B274" s="2" t="s">
        <v>2160</v>
      </c>
      <c r="C274" s="2" t="s">
        <v>3467</v>
      </c>
      <c r="D274" s="7" t="str">
        <f t="shared" si="2"/>
        <v>300x250 </v>
      </c>
      <c r="E274" s="2" t="s">
        <v>2162</v>
      </c>
      <c r="F274" s="2" t="s">
        <v>36</v>
      </c>
      <c r="G274" s="8" t="s">
        <v>207</v>
      </c>
      <c r="H274" s="2" t="s">
        <v>30</v>
      </c>
      <c r="I274" s="2" t="s">
        <v>31</v>
      </c>
      <c r="J274" s="2">
        <v>141157.0</v>
      </c>
      <c r="K274" s="2">
        <v>420.0</v>
      </c>
      <c r="L274" s="2">
        <v>8280.0</v>
      </c>
      <c r="M274" s="2">
        <v>107935.0</v>
      </c>
      <c r="N274" s="2">
        <v>4.0</v>
      </c>
      <c r="O274" s="3">
        <v>1631.782949</v>
      </c>
      <c r="P274" s="7" t="str">
        <f>VLOOKUP(A274,'New Data'!A:E,2,FALSE)</f>
        <v>Male</v>
      </c>
      <c r="Q274" s="7">
        <f>VLOOKUP(A274,'New Data'!A:E,3,FALSE)</f>
        <v>56</v>
      </c>
      <c r="R274" s="7" t="str">
        <f>VLOOKUP(A274,'New Data'!A:E,4,FALSE)</f>
        <v>Pennsylvania</v>
      </c>
      <c r="S274" s="9">
        <f>VLOOKUP(A274,'New Data'!A:E,5,FALSE)</f>
        <v>45302</v>
      </c>
      <c r="T274" s="10">
        <f t="shared" si="3"/>
        <v>407.9457373</v>
      </c>
      <c r="U274" s="11">
        <f t="shared" si="4"/>
        <v>0.002975410359</v>
      </c>
      <c r="V274" s="12">
        <f t="shared" si="5"/>
        <v>3.885197498</v>
      </c>
      <c r="W274" s="10">
        <f t="shared" si="6"/>
        <v>11.56005688</v>
      </c>
      <c r="X274" s="11">
        <f t="shared" si="7"/>
        <v>0.002833724151</v>
      </c>
      <c r="Y274" s="7">
        <f t="shared" si="8"/>
        <v>0</v>
      </c>
      <c r="Z274" s="11">
        <f t="shared" si="9"/>
        <v>0.05865808993</v>
      </c>
      <c r="AA274" s="10">
        <f t="shared" si="10"/>
        <v>87.00931682</v>
      </c>
      <c r="AB274" s="10">
        <f t="shared" si="11"/>
        <v>91.61423245</v>
      </c>
      <c r="AC274" s="10">
        <f t="shared" si="12"/>
        <v>329.4456407</v>
      </c>
      <c r="AD274" s="10">
        <f t="shared" si="13"/>
        <v>209.7543848</v>
      </c>
    </row>
    <row r="275">
      <c r="A275" s="7" t="str">
        <f t="shared" si="1"/>
        <v>JUAJZ1179L</v>
      </c>
      <c r="B275" s="2" t="s">
        <v>1543</v>
      </c>
      <c r="C275" s="2" t="s">
        <v>3468</v>
      </c>
      <c r="D275" s="7" t="str">
        <f t="shared" si="2"/>
        <v>320x50 </v>
      </c>
      <c r="E275" s="2" t="s">
        <v>1091</v>
      </c>
      <c r="F275" s="2" t="s">
        <v>36</v>
      </c>
      <c r="G275" s="8" t="s">
        <v>1545</v>
      </c>
      <c r="H275" s="2" t="s">
        <v>212</v>
      </c>
      <c r="I275" s="2" t="s">
        <v>31</v>
      </c>
      <c r="J275" s="2">
        <v>9078.0</v>
      </c>
      <c r="K275" s="2">
        <v>21.0</v>
      </c>
      <c r="L275" s="2">
        <v>4051.0</v>
      </c>
      <c r="M275" s="2">
        <v>6215.0</v>
      </c>
      <c r="N275" s="2">
        <v>1.0</v>
      </c>
      <c r="O275" s="3">
        <v>1700.795736</v>
      </c>
      <c r="P275" s="7" t="str">
        <f>VLOOKUP(A275,'New Data'!A:E,2,FALSE)</f>
        <v>Male</v>
      </c>
      <c r="Q275" s="7">
        <f>VLOOKUP(A275,'New Data'!A:E,3,FALSE)</f>
        <v>56</v>
      </c>
      <c r="R275" s="7" t="str">
        <f>VLOOKUP(A275,'New Data'!A:E,4,FALSE)</f>
        <v>Pennsylvania</v>
      </c>
      <c r="S275" s="9">
        <f>VLOOKUP(A275,'New Data'!A:E,5,FALSE)</f>
        <v>45302</v>
      </c>
      <c r="T275" s="10">
        <f t="shared" si="3"/>
        <v>1700.795736</v>
      </c>
      <c r="U275" s="11">
        <f t="shared" si="4"/>
        <v>0.002313284865</v>
      </c>
      <c r="V275" s="12">
        <f t="shared" si="5"/>
        <v>80.99027314</v>
      </c>
      <c r="W275" s="10">
        <f t="shared" si="6"/>
        <v>187.353573</v>
      </c>
      <c r="X275" s="11">
        <f t="shared" si="7"/>
        <v>0.01101564221</v>
      </c>
      <c r="Y275" s="7">
        <f t="shared" si="8"/>
        <v>0</v>
      </c>
      <c r="Z275" s="11">
        <f t="shared" si="9"/>
        <v>0.446243666</v>
      </c>
      <c r="AA275" s="10">
        <f t="shared" si="10"/>
        <v>442.4220803</v>
      </c>
      <c r="AB275" s="10">
        <f t="shared" si="11"/>
        <v>506.2400603</v>
      </c>
      <c r="AC275" s="10">
        <f t="shared" si="12"/>
        <v>1414.305358</v>
      </c>
      <c r="AD275" s="10">
        <f t="shared" si="13"/>
        <v>944.0758112</v>
      </c>
    </row>
    <row r="276">
      <c r="A276" s="7" t="str">
        <f t="shared" si="1"/>
        <v>JUAJZ1179L</v>
      </c>
      <c r="B276" s="2" t="s">
        <v>1089</v>
      </c>
      <c r="C276" s="2" t="s">
        <v>3469</v>
      </c>
      <c r="D276" s="7" t="str">
        <f t="shared" si="2"/>
        <v>320x50 </v>
      </c>
      <c r="E276" s="2" t="s">
        <v>1091</v>
      </c>
      <c r="F276" s="2" t="s">
        <v>66</v>
      </c>
      <c r="G276" s="8" t="s">
        <v>57</v>
      </c>
      <c r="H276" s="2" t="s">
        <v>30</v>
      </c>
      <c r="I276" s="2" t="s">
        <v>31</v>
      </c>
      <c r="J276" s="2">
        <v>11025.0</v>
      </c>
      <c r="K276" s="2">
        <v>50.0</v>
      </c>
      <c r="L276" s="2">
        <v>7974.0</v>
      </c>
      <c r="M276" s="2">
        <v>10311.0</v>
      </c>
      <c r="N276" s="2">
        <v>4.0</v>
      </c>
      <c r="O276" s="3">
        <v>1657.159766</v>
      </c>
      <c r="P276" s="7" t="str">
        <f>VLOOKUP(A276,'New Data'!A:E,2,FALSE)</f>
        <v>Male</v>
      </c>
      <c r="Q276" s="7">
        <f>VLOOKUP(A276,'New Data'!A:E,3,FALSE)</f>
        <v>56</v>
      </c>
      <c r="R276" s="7" t="str">
        <f>VLOOKUP(A276,'New Data'!A:E,4,FALSE)</f>
        <v>Pennsylvania</v>
      </c>
      <c r="S276" s="9">
        <f>VLOOKUP(A276,'New Data'!A:E,5,FALSE)</f>
        <v>45302</v>
      </c>
      <c r="T276" s="10">
        <f t="shared" si="3"/>
        <v>414.2899415</v>
      </c>
      <c r="U276" s="11">
        <f t="shared" si="4"/>
        <v>0.004535147392</v>
      </c>
      <c r="V276" s="12">
        <f t="shared" si="5"/>
        <v>33.14319532</v>
      </c>
      <c r="W276" s="10">
        <f t="shared" si="6"/>
        <v>150.3092758</v>
      </c>
      <c r="X276" s="11">
        <f t="shared" si="7"/>
        <v>0.03628117914</v>
      </c>
      <c r="Y276" s="7">
        <f t="shared" si="8"/>
        <v>0</v>
      </c>
      <c r="Z276" s="11">
        <f t="shared" si="9"/>
        <v>0.7232653061</v>
      </c>
      <c r="AA276" s="10">
        <f t="shared" si="10"/>
        <v>139.4343997</v>
      </c>
      <c r="AB276" s="10">
        <f t="shared" si="11"/>
        <v>209.734048</v>
      </c>
      <c r="AC276" s="10">
        <f t="shared" si="12"/>
        <v>368.1224474</v>
      </c>
      <c r="AD276" s="10">
        <f t="shared" si="13"/>
        <v>282.3018762</v>
      </c>
    </row>
    <row r="277">
      <c r="A277" s="7" t="str">
        <f t="shared" si="1"/>
        <v>JUAJZ1179L</v>
      </c>
      <c r="B277" s="2" t="s">
        <v>1833</v>
      </c>
      <c r="C277" s="2" t="s">
        <v>3470</v>
      </c>
      <c r="D277" s="7" t="str">
        <f t="shared" si="2"/>
        <v>300x50 </v>
      </c>
      <c r="E277" s="2" t="s">
        <v>1835</v>
      </c>
      <c r="F277" s="2" t="s">
        <v>41</v>
      </c>
      <c r="G277" s="8" t="s">
        <v>102</v>
      </c>
      <c r="H277" s="2" t="s">
        <v>234</v>
      </c>
      <c r="I277" s="2" t="s">
        <v>31</v>
      </c>
      <c r="J277" s="2">
        <v>88022.0</v>
      </c>
      <c r="K277" s="2">
        <v>370.0</v>
      </c>
      <c r="L277" s="2">
        <v>45972.0</v>
      </c>
      <c r="M277" s="2">
        <v>83922.0</v>
      </c>
      <c r="N277" s="2">
        <v>11.0</v>
      </c>
      <c r="O277" s="3">
        <v>5669.14476</v>
      </c>
      <c r="P277" s="7" t="str">
        <f>VLOOKUP(A277,'New Data'!A:E,2,FALSE)</f>
        <v>Male</v>
      </c>
      <c r="Q277" s="7">
        <f>VLOOKUP(A277,'New Data'!A:E,3,FALSE)</f>
        <v>56</v>
      </c>
      <c r="R277" s="7" t="str">
        <f>VLOOKUP(A277,'New Data'!A:E,4,FALSE)</f>
        <v>Pennsylvania</v>
      </c>
      <c r="S277" s="9">
        <f>VLOOKUP(A277,'New Data'!A:E,5,FALSE)</f>
        <v>45302</v>
      </c>
      <c r="T277" s="10">
        <f t="shared" si="3"/>
        <v>515.3767964</v>
      </c>
      <c r="U277" s="11">
        <f t="shared" si="4"/>
        <v>0.004203494581</v>
      </c>
      <c r="V277" s="12">
        <f t="shared" si="5"/>
        <v>15.32201286</v>
      </c>
      <c r="W277" s="10">
        <f t="shared" si="6"/>
        <v>64.40599805</v>
      </c>
      <c r="X277" s="11">
        <f t="shared" si="7"/>
        <v>0.01249687578</v>
      </c>
      <c r="Y277" s="7">
        <f t="shared" si="8"/>
        <v>0</v>
      </c>
      <c r="Z277" s="11">
        <f t="shared" si="9"/>
        <v>0.5222785213</v>
      </c>
      <c r="AA277" s="10">
        <f t="shared" si="10"/>
        <v>128.2141692</v>
      </c>
      <c r="AB277" s="10">
        <f t="shared" si="11"/>
        <v>157.6645603</v>
      </c>
      <c r="AC277" s="10">
        <f t="shared" si="12"/>
        <v>428.2470393</v>
      </c>
      <c r="AD277" s="10">
        <f t="shared" si="13"/>
        <v>289.893499</v>
      </c>
    </row>
    <row r="278">
      <c r="A278" s="7" t="str">
        <f t="shared" si="1"/>
        <v>JZKWS2776C</v>
      </c>
      <c r="B278" s="2" t="s">
        <v>1877</v>
      </c>
      <c r="C278" s="2" t="s">
        <v>3471</v>
      </c>
      <c r="D278" s="7" t="str">
        <f t="shared" si="2"/>
        <v>320x50 </v>
      </c>
      <c r="E278" s="2" t="s">
        <v>1879</v>
      </c>
      <c r="F278" s="2" t="s">
        <v>41</v>
      </c>
      <c r="G278" s="8" t="s">
        <v>1880</v>
      </c>
      <c r="H278" s="2" t="s">
        <v>30</v>
      </c>
      <c r="I278" s="2" t="s">
        <v>31</v>
      </c>
      <c r="J278" s="2">
        <v>95289.0</v>
      </c>
      <c r="K278" s="2">
        <v>199.0</v>
      </c>
      <c r="L278" s="2">
        <v>19527.0</v>
      </c>
      <c r="M278" s="2">
        <v>82800.0</v>
      </c>
      <c r="N278" s="2">
        <v>5.0</v>
      </c>
      <c r="O278" s="3">
        <v>3223.535948</v>
      </c>
      <c r="P278" s="7" t="str">
        <f>VLOOKUP(A278,'New Data'!A:E,2,FALSE)</f>
        <v>Male</v>
      </c>
      <c r="Q278" s="7">
        <f>VLOOKUP(A278,'New Data'!A:E,3,FALSE)</f>
        <v>45</v>
      </c>
      <c r="R278" s="7" t="str">
        <f>VLOOKUP(A278,'New Data'!A:E,4,FALSE)</f>
        <v>Missouri</v>
      </c>
      <c r="S278" s="9">
        <f>VLOOKUP(A278,'New Data'!A:E,5,FALSE)</f>
        <v>45562</v>
      </c>
      <c r="T278" s="10">
        <f t="shared" si="3"/>
        <v>644.7071896</v>
      </c>
      <c r="U278" s="11">
        <f t="shared" si="4"/>
        <v>0.002088383759</v>
      </c>
      <c r="V278" s="12">
        <f t="shared" si="5"/>
        <v>16.19867311</v>
      </c>
      <c r="W278" s="10">
        <f t="shared" si="6"/>
        <v>33.82904583</v>
      </c>
      <c r="X278" s="11">
        <f t="shared" si="7"/>
        <v>0.005247195374</v>
      </c>
      <c r="Y278" s="7">
        <f t="shared" si="8"/>
        <v>0</v>
      </c>
      <c r="Z278" s="11">
        <f t="shared" si="9"/>
        <v>0.2049239681</v>
      </c>
      <c r="AA278" s="10">
        <f t="shared" si="10"/>
        <v>148.6661856</v>
      </c>
      <c r="AB278" s="10">
        <f t="shared" si="11"/>
        <v>159.2444092</v>
      </c>
      <c r="AC278" s="10">
        <f t="shared" si="12"/>
        <v>525.7712955</v>
      </c>
      <c r="AD278" s="10">
        <f t="shared" si="13"/>
        <v>339.2691619</v>
      </c>
    </row>
    <row r="279">
      <c r="A279" s="7" t="str">
        <f t="shared" si="1"/>
        <v>KAOJS0986I</v>
      </c>
      <c r="B279" s="2" t="s">
        <v>706</v>
      </c>
      <c r="C279" s="2" t="s">
        <v>3472</v>
      </c>
      <c r="D279" s="7" t="str">
        <f t="shared" si="2"/>
        <v>300x50 </v>
      </c>
      <c r="E279" s="2" t="s">
        <v>708</v>
      </c>
      <c r="F279" s="2" t="s">
        <v>66</v>
      </c>
      <c r="G279" s="8" t="s">
        <v>709</v>
      </c>
      <c r="H279" s="2" t="s">
        <v>30</v>
      </c>
      <c r="I279" s="2" t="s">
        <v>31</v>
      </c>
      <c r="J279" s="2">
        <v>19461.0</v>
      </c>
      <c r="K279" s="2">
        <v>74.0</v>
      </c>
      <c r="L279" s="2">
        <v>14647.0</v>
      </c>
      <c r="M279" s="2">
        <v>18731.0</v>
      </c>
      <c r="N279" s="2">
        <v>9.0</v>
      </c>
      <c r="O279" s="3">
        <v>7311.99875</v>
      </c>
      <c r="P279" s="7" t="str">
        <f>VLOOKUP(A279,'New Data'!A:E,2,FALSE)</f>
        <v>Female</v>
      </c>
      <c r="Q279" s="7">
        <f>VLOOKUP(A279,'New Data'!A:E,3,FALSE)</f>
        <v>34</v>
      </c>
      <c r="R279" s="7" t="str">
        <f>VLOOKUP(A279,'New Data'!A:E,4,FALSE)</f>
        <v>Arkansas</v>
      </c>
      <c r="S279" s="9">
        <f>VLOOKUP(A279,'New Data'!A:E,5,FALSE)</f>
        <v>45120</v>
      </c>
      <c r="T279" s="10">
        <f t="shared" si="3"/>
        <v>812.4443056</v>
      </c>
      <c r="U279" s="11">
        <f t="shared" si="4"/>
        <v>0.003802476748</v>
      </c>
      <c r="V279" s="12">
        <f t="shared" si="5"/>
        <v>98.81079392</v>
      </c>
      <c r="W279" s="10">
        <f t="shared" si="6"/>
        <v>375.7257464</v>
      </c>
      <c r="X279" s="11">
        <f t="shared" si="7"/>
        <v>0.04624633883</v>
      </c>
      <c r="Y279" s="7">
        <f t="shared" si="8"/>
        <v>0</v>
      </c>
      <c r="Z279" s="11">
        <f t="shared" si="9"/>
        <v>0.7526334721</v>
      </c>
      <c r="AA279" s="10">
        <f t="shared" si="10"/>
        <v>316.6826455</v>
      </c>
      <c r="AB279" s="10">
        <f t="shared" si="11"/>
        <v>482.831617</v>
      </c>
      <c r="AC279" s="10">
        <f t="shared" si="12"/>
        <v>744.8627525</v>
      </c>
      <c r="AD279" s="10">
        <f t="shared" si="13"/>
        <v>594.0869272</v>
      </c>
    </row>
    <row r="280">
      <c r="A280" s="7" t="str">
        <f t="shared" si="1"/>
        <v>KAOJS0986I</v>
      </c>
      <c r="B280" s="2" t="s">
        <v>33</v>
      </c>
      <c r="C280" s="2" t="s">
        <v>3473</v>
      </c>
      <c r="D280" s="7" t="str">
        <f t="shared" si="2"/>
        <v>300x250 </v>
      </c>
      <c r="E280" s="2" t="s">
        <v>35</v>
      </c>
      <c r="F280" s="2" t="s">
        <v>36</v>
      </c>
      <c r="G280" s="8" t="s">
        <v>37</v>
      </c>
      <c r="H280" s="2" t="s">
        <v>30</v>
      </c>
      <c r="I280" s="2" t="s">
        <v>31</v>
      </c>
      <c r="J280" s="2">
        <v>8111.0</v>
      </c>
      <c r="K280" s="2">
        <v>0.0</v>
      </c>
      <c r="L280" s="2">
        <v>4346.0</v>
      </c>
      <c r="M280" s="2">
        <v>6163.0</v>
      </c>
      <c r="N280" s="2">
        <v>1.0</v>
      </c>
      <c r="O280" s="3">
        <v>5000.761206</v>
      </c>
      <c r="P280" s="7" t="str">
        <f>VLOOKUP(A280,'New Data'!A:E,2,FALSE)</f>
        <v>Female</v>
      </c>
      <c r="Q280" s="7">
        <f>VLOOKUP(A280,'New Data'!A:E,3,FALSE)</f>
        <v>34</v>
      </c>
      <c r="R280" s="7" t="str">
        <f>VLOOKUP(A280,'New Data'!A:E,4,FALSE)</f>
        <v>Arkansas</v>
      </c>
      <c r="S280" s="9">
        <f>VLOOKUP(A280,'New Data'!A:E,5,FALSE)</f>
        <v>45120</v>
      </c>
      <c r="T280" s="10">
        <f t="shared" si="3"/>
        <v>5000.761206</v>
      </c>
      <c r="U280" s="11">
        <f t="shared" si="4"/>
        <v>0</v>
      </c>
      <c r="V280" s="12">
        <f t="shared" si="5"/>
        <v>0</v>
      </c>
      <c r="W280" s="10">
        <f t="shared" si="6"/>
        <v>616.5406492</v>
      </c>
      <c r="X280" s="11">
        <f t="shared" si="7"/>
        <v>0.01232893601</v>
      </c>
      <c r="Y280" s="7">
        <f t="shared" si="8"/>
        <v>1</v>
      </c>
      <c r="Z280" s="11">
        <f t="shared" si="9"/>
        <v>0.5358155591</v>
      </c>
      <c r="AA280" s="10">
        <f t="shared" si="10"/>
        <v>1123.460371</v>
      </c>
      <c r="AB280" s="10">
        <f t="shared" si="11"/>
        <v>1493.384761</v>
      </c>
      <c r="AC280" s="10">
        <f t="shared" si="12"/>
        <v>4123.917095</v>
      </c>
      <c r="AD280" s="10">
        <f t="shared" si="13"/>
        <v>2808.650928</v>
      </c>
    </row>
    <row r="281">
      <c r="A281" s="7" t="str">
        <f t="shared" si="1"/>
        <v>KNDVK7610T</v>
      </c>
      <c r="B281" s="2" t="s">
        <v>1032</v>
      </c>
      <c r="C281" s="2" t="s">
        <v>3474</v>
      </c>
      <c r="D281" s="7" t="str">
        <f t="shared" si="2"/>
        <v>320x50 </v>
      </c>
      <c r="E281" s="2" t="s">
        <v>1034</v>
      </c>
      <c r="F281" s="2" t="s">
        <v>36</v>
      </c>
      <c r="G281" s="8" t="s">
        <v>181</v>
      </c>
      <c r="H281" s="2" t="s">
        <v>62</v>
      </c>
      <c r="I281" s="2" t="s">
        <v>31</v>
      </c>
      <c r="J281" s="2">
        <v>50838.0</v>
      </c>
      <c r="K281" s="2">
        <v>130.0</v>
      </c>
      <c r="L281" s="2">
        <v>23274.0</v>
      </c>
      <c r="M281" s="2">
        <v>35934.0</v>
      </c>
      <c r="N281" s="2">
        <v>11.0</v>
      </c>
      <c r="O281" s="3">
        <v>1521.372273</v>
      </c>
      <c r="P281" s="7" t="str">
        <f>VLOOKUP(A281,'New Data'!A:E,2,FALSE)</f>
        <v>Female</v>
      </c>
      <c r="Q281" s="7">
        <f>VLOOKUP(A281,'New Data'!A:E,3,FALSE)</f>
        <v>34</v>
      </c>
      <c r="R281" s="7" t="str">
        <f>VLOOKUP(A281,'New Data'!A:E,4,FALSE)</f>
        <v>Colorado</v>
      </c>
      <c r="S281" s="9">
        <f>VLOOKUP(A281,'New Data'!A:E,5,FALSE)</f>
        <v>45479</v>
      </c>
      <c r="T281" s="10">
        <f t="shared" si="3"/>
        <v>138.3065703</v>
      </c>
      <c r="U281" s="11">
        <f t="shared" si="4"/>
        <v>0.002557142295</v>
      </c>
      <c r="V281" s="12">
        <f t="shared" si="5"/>
        <v>11.70286364</v>
      </c>
      <c r="W281" s="10">
        <f t="shared" si="6"/>
        <v>29.92588758</v>
      </c>
      <c r="X281" s="11">
        <f t="shared" si="7"/>
        <v>0.02163735788</v>
      </c>
      <c r="Y281" s="7">
        <f t="shared" si="8"/>
        <v>0</v>
      </c>
      <c r="Z281" s="11">
        <f t="shared" si="9"/>
        <v>0.4578071521</v>
      </c>
      <c r="AA281" s="10">
        <f t="shared" si="10"/>
        <v>43.00878248</v>
      </c>
      <c r="AB281" s="10">
        <f t="shared" si="11"/>
        <v>53.94259685</v>
      </c>
      <c r="AC281" s="10">
        <f t="shared" si="12"/>
        <v>118.9710065</v>
      </c>
      <c r="AD281" s="10">
        <f t="shared" si="13"/>
        <v>84.1175075</v>
      </c>
    </row>
    <row r="282">
      <c r="A282" s="7" t="str">
        <f t="shared" si="1"/>
        <v>KNJHG4959G</v>
      </c>
      <c r="B282" s="2" t="s">
        <v>2306</v>
      </c>
      <c r="C282" s="2" t="s">
        <v>3475</v>
      </c>
      <c r="D282" s="7" t="str">
        <f t="shared" si="2"/>
        <v>320x50 </v>
      </c>
      <c r="E282" s="2" t="s">
        <v>893</v>
      </c>
      <c r="F282" s="2" t="s">
        <v>36</v>
      </c>
      <c r="G282" s="8" t="s">
        <v>2308</v>
      </c>
      <c r="H282" s="2" t="s">
        <v>135</v>
      </c>
      <c r="I282" s="2" t="s">
        <v>31</v>
      </c>
      <c r="J282" s="2">
        <v>39212.0</v>
      </c>
      <c r="K282" s="2">
        <v>260.0</v>
      </c>
      <c r="L282" s="2">
        <v>31317.0</v>
      </c>
      <c r="M282" s="2">
        <v>37660.0</v>
      </c>
      <c r="N282" s="2">
        <v>1.0</v>
      </c>
      <c r="O282" s="3">
        <v>3621.417703</v>
      </c>
      <c r="P282" s="7" t="str">
        <f>VLOOKUP(A282,'New Data'!A:E,2,FALSE)</f>
        <v>Female</v>
      </c>
      <c r="Q282" s="7">
        <f>VLOOKUP(A282,'New Data'!A:E,3,FALSE)</f>
        <v>64</v>
      </c>
      <c r="R282" s="7" t="str">
        <f>VLOOKUP(A282,'New Data'!A:E,4,FALSE)</f>
        <v>North Carolina</v>
      </c>
      <c r="S282" s="9">
        <f>VLOOKUP(A282,'New Data'!A:E,5,FALSE)</f>
        <v>45374</v>
      </c>
      <c r="T282" s="10">
        <f t="shared" si="3"/>
        <v>3621.417703</v>
      </c>
      <c r="U282" s="11">
        <f t="shared" si="4"/>
        <v>0.006630623279</v>
      </c>
      <c r="V282" s="12">
        <f t="shared" si="5"/>
        <v>13.92852963</v>
      </c>
      <c r="W282" s="10">
        <f t="shared" si="6"/>
        <v>92.35483278</v>
      </c>
      <c r="X282" s="11">
        <f t="shared" si="7"/>
        <v>0.002550239723</v>
      </c>
      <c r="Y282" s="7">
        <f t="shared" si="8"/>
        <v>0</v>
      </c>
      <c r="Z282" s="11">
        <f t="shared" si="9"/>
        <v>0.7986585739</v>
      </c>
      <c r="AA282" s="10">
        <f t="shared" si="10"/>
        <v>753.8973309</v>
      </c>
      <c r="AB282" s="10">
        <f t="shared" si="11"/>
        <v>800.9531128</v>
      </c>
      <c r="AC282" s="10">
        <f t="shared" si="12"/>
        <v>2918.390835</v>
      </c>
      <c r="AD282" s="10">
        <f t="shared" si="13"/>
        <v>1856.889583</v>
      </c>
    </row>
    <row r="283">
      <c r="A283" s="7" t="str">
        <f t="shared" si="1"/>
        <v>KNJHG4959G</v>
      </c>
      <c r="B283" s="2" t="s">
        <v>891</v>
      </c>
      <c r="C283" s="2" t="s">
        <v>3476</v>
      </c>
      <c r="D283" s="7" t="str">
        <f t="shared" si="2"/>
        <v>320x50 </v>
      </c>
      <c r="E283" s="2" t="s">
        <v>893</v>
      </c>
      <c r="F283" s="2" t="s">
        <v>36</v>
      </c>
      <c r="G283" s="8" t="s">
        <v>894</v>
      </c>
      <c r="H283" s="2" t="s">
        <v>48</v>
      </c>
      <c r="I283" s="2" t="s">
        <v>31</v>
      </c>
      <c r="J283" s="2">
        <v>7769.0</v>
      </c>
      <c r="K283" s="2">
        <v>10.0</v>
      </c>
      <c r="L283" s="2">
        <v>3152.0</v>
      </c>
      <c r="M283" s="2">
        <v>6464.0</v>
      </c>
      <c r="N283" s="2">
        <v>1.0</v>
      </c>
      <c r="O283" s="3">
        <v>5603.048132</v>
      </c>
      <c r="P283" s="7" t="str">
        <f>VLOOKUP(A283,'New Data'!A:E,2,FALSE)</f>
        <v>Female</v>
      </c>
      <c r="Q283" s="7">
        <f>VLOOKUP(A283,'New Data'!A:E,3,FALSE)</f>
        <v>64</v>
      </c>
      <c r="R283" s="7" t="str">
        <f>VLOOKUP(A283,'New Data'!A:E,4,FALSE)</f>
        <v>North Carolina</v>
      </c>
      <c r="S283" s="9">
        <f>VLOOKUP(A283,'New Data'!A:E,5,FALSE)</f>
        <v>45374</v>
      </c>
      <c r="T283" s="10">
        <f t="shared" si="3"/>
        <v>5603.048132</v>
      </c>
      <c r="U283" s="11">
        <f t="shared" si="4"/>
        <v>0.001287166946</v>
      </c>
      <c r="V283" s="12">
        <f t="shared" si="5"/>
        <v>560.3048132</v>
      </c>
      <c r="W283" s="10">
        <f t="shared" si="6"/>
        <v>721.205835</v>
      </c>
      <c r="X283" s="11">
        <f t="shared" si="7"/>
        <v>0.01287166946</v>
      </c>
      <c r="Y283" s="7">
        <f t="shared" si="8"/>
        <v>0</v>
      </c>
      <c r="Z283" s="11">
        <f t="shared" si="9"/>
        <v>0.4057150212</v>
      </c>
      <c r="AA283" s="10">
        <f t="shared" si="10"/>
        <v>1713.094644</v>
      </c>
      <c r="AB283" s="10">
        <f t="shared" si="11"/>
        <v>1809.635257</v>
      </c>
      <c r="AC283" s="10">
        <f t="shared" si="12"/>
        <v>4738.740635</v>
      </c>
      <c r="AD283" s="10">
        <f t="shared" si="13"/>
        <v>3162.127627</v>
      </c>
    </row>
    <row r="284">
      <c r="A284" s="7" t="str">
        <f t="shared" si="1"/>
        <v>KODBQ9842M</v>
      </c>
      <c r="B284" s="2" t="s">
        <v>895</v>
      </c>
      <c r="C284" s="2" t="s">
        <v>3477</v>
      </c>
      <c r="D284" s="7" t="str">
        <f t="shared" si="2"/>
        <v>300x250 </v>
      </c>
      <c r="E284" s="2" t="s">
        <v>897</v>
      </c>
      <c r="F284" s="2" t="s">
        <v>36</v>
      </c>
      <c r="G284" s="8" t="s">
        <v>898</v>
      </c>
      <c r="H284" s="2" t="s">
        <v>30</v>
      </c>
      <c r="I284" s="2" t="s">
        <v>53</v>
      </c>
      <c r="J284" s="2">
        <v>20459.0</v>
      </c>
      <c r="K284" s="2">
        <v>40.0</v>
      </c>
      <c r="L284" s="2">
        <v>12668.0</v>
      </c>
      <c r="M284" s="2">
        <v>18613.0</v>
      </c>
      <c r="N284" s="2">
        <v>4.0</v>
      </c>
      <c r="O284" s="3">
        <v>1842.606513</v>
      </c>
      <c r="P284" s="7" t="str">
        <f>VLOOKUP(A284,'New Data'!A:E,2,FALSE)</f>
        <v>Male</v>
      </c>
      <c r="Q284" s="7">
        <f>VLOOKUP(A284,'New Data'!A:E,3,FALSE)</f>
        <v>47</v>
      </c>
      <c r="R284" s="7" t="str">
        <f>VLOOKUP(A284,'New Data'!A:E,4,FALSE)</f>
        <v>North Dakota</v>
      </c>
      <c r="S284" s="9">
        <f>VLOOKUP(A284,'New Data'!A:E,5,FALSE)</f>
        <v>45435</v>
      </c>
      <c r="T284" s="10">
        <f t="shared" si="3"/>
        <v>460.6516283</v>
      </c>
      <c r="U284" s="11">
        <f t="shared" si="4"/>
        <v>0.001955129772</v>
      </c>
      <c r="V284" s="12">
        <f t="shared" si="5"/>
        <v>46.06516283</v>
      </c>
      <c r="W284" s="10">
        <f t="shared" si="6"/>
        <v>90.06337128</v>
      </c>
      <c r="X284" s="11">
        <f t="shared" si="7"/>
        <v>0.01955129772</v>
      </c>
      <c r="Y284" s="7">
        <f t="shared" si="8"/>
        <v>0</v>
      </c>
      <c r="Z284" s="11">
        <f t="shared" si="9"/>
        <v>0.6191895987</v>
      </c>
      <c r="AA284" s="10">
        <f t="shared" si="10"/>
        <v>146.9951302</v>
      </c>
      <c r="AB284" s="10">
        <f t="shared" si="11"/>
        <v>173.3940552</v>
      </c>
      <c r="AC284" s="10">
        <f t="shared" si="12"/>
        <v>395.7470094</v>
      </c>
      <c r="AD284" s="10">
        <f t="shared" si="13"/>
        <v>275.3584773</v>
      </c>
    </row>
    <row r="285">
      <c r="A285" s="7" t="str">
        <f t="shared" si="1"/>
        <v>KRPSH7899E</v>
      </c>
      <c r="B285" s="2" t="s">
        <v>1526</v>
      </c>
      <c r="C285" s="2" t="s">
        <v>3478</v>
      </c>
      <c r="D285" s="7" t="str">
        <f t="shared" si="2"/>
        <v>300x250 </v>
      </c>
      <c r="E285" s="2" t="s">
        <v>1528</v>
      </c>
      <c r="F285" s="2" t="s">
        <v>28</v>
      </c>
      <c r="G285" s="8" t="s">
        <v>165</v>
      </c>
      <c r="H285" s="2" t="s">
        <v>212</v>
      </c>
      <c r="I285" s="2" t="s">
        <v>53</v>
      </c>
      <c r="J285" s="2">
        <v>76724.0</v>
      </c>
      <c r="K285" s="2">
        <v>187.0</v>
      </c>
      <c r="L285" s="2">
        <v>43209.0</v>
      </c>
      <c r="M285" s="2">
        <v>69530.0</v>
      </c>
      <c r="N285" s="2">
        <v>9.0</v>
      </c>
      <c r="O285" s="3">
        <v>1493.204528</v>
      </c>
      <c r="P285" s="7" t="str">
        <f>VLOOKUP(A285,'New Data'!A:E,2,FALSE)</f>
        <v>Female</v>
      </c>
      <c r="Q285" s="7">
        <f>VLOOKUP(A285,'New Data'!A:E,3,FALSE)</f>
        <v>41</v>
      </c>
      <c r="R285" s="7" t="str">
        <f>VLOOKUP(A285,'New Data'!A:E,4,FALSE)</f>
        <v>Alaska</v>
      </c>
      <c r="S285" s="9">
        <f>VLOOKUP(A285,'New Data'!A:E,5,FALSE)</f>
        <v>45376</v>
      </c>
      <c r="T285" s="10">
        <f t="shared" si="3"/>
        <v>165.9116142</v>
      </c>
      <c r="U285" s="11">
        <f t="shared" si="4"/>
        <v>0.002437307752</v>
      </c>
      <c r="V285" s="12">
        <f t="shared" si="5"/>
        <v>7.985050952</v>
      </c>
      <c r="W285" s="10">
        <f t="shared" si="6"/>
        <v>19.46202659</v>
      </c>
      <c r="X285" s="11">
        <f t="shared" si="7"/>
        <v>0.01173035817</v>
      </c>
      <c r="Y285" s="7">
        <f t="shared" si="8"/>
        <v>0</v>
      </c>
      <c r="Z285" s="11">
        <f t="shared" si="9"/>
        <v>0.5631744956</v>
      </c>
      <c r="AA285" s="10">
        <f t="shared" si="10"/>
        <v>43.46276892</v>
      </c>
      <c r="AB285" s="10">
        <f t="shared" si="11"/>
        <v>50.34895431</v>
      </c>
      <c r="AC285" s="10">
        <f t="shared" si="12"/>
        <v>138.2187069</v>
      </c>
      <c r="AD285" s="10">
        <f t="shared" si="13"/>
        <v>92.68803906</v>
      </c>
    </row>
    <row r="286">
      <c r="A286" s="7" t="str">
        <f t="shared" si="1"/>
        <v>KRPSH7899E</v>
      </c>
      <c r="B286" s="2" t="s">
        <v>1422</v>
      </c>
      <c r="C286" s="2" t="s">
        <v>3479</v>
      </c>
      <c r="D286" s="7" t="str">
        <f t="shared" si="2"/>
        <v>320x50 </v>
      </c>
      <c r="E286" s="2" t="s">
        <v>1424</v>
      </c>
      <c r="F286" s="2" t="s">
        <v>66</v>
      </c>
      <c r="G286" s="8" t="s">
        <v>93</v>
      </c>
      <c r="H286" s="2" t="s">
        <v>30</v>
      </c>
      <c r="I286" s="2" t="s">
        <v>31</v>
      </c>
      <c r="J286" s="2">
        <v>22163.0</v>
      </c>
      <c r="K286" s="2">
        <v>55.0</v>
      </c>
      <c r="L286" s="2">
        <v>2368.0</v>
      </c>
      <c r="M286" s="2">
        <v>8130.0</v>
      </c>
      <c r="N286" s="2">
        <v>3.0</v>
      </c>
      <c r="O286" s="3">
        <v>1493.779328</v>
      </c>
      <c r="P286" s="7" t="str">
        <f>VLOOKUP(A286,'New Data'!A:E,2,FALSE)</f>
        <v>Female</v>
      </c>
      <c r="Q286" s="7">
        <f>VLOOKUP(A286,'New Data'!A:E,3,FALSE)</f>
        <v>41</v>
      </c>
      <c r="R286" s="7" t="str">
        <f>VLOOKUP(A286,'New Data'!A:E,4,FALSE)</f>
        <v>Alaska</v>
      </c>
      <c r="S286" s="9">
        <f>VLOOKUP(A286,'New Data'!A:E,5,FALSE)</f>
        <v>45376</v>
      </c>
      <c r="T286" s="10">
        <f t="shared" si="3"/>
        <v>497.9264427</v>
      </c>
      <c r="U286" s="11">
        <f t="shared" si="4"/>
        <v>0.0024816135</v>
      </c>
      <c r="V286" s="12">
        <f t="shared" si="5"/>
        <v>27.15962415</v>
      </c>
      <c r="W286" s="10">
        <f t="shared" si="6"/>
        <v>67.39968993</v>
      </c>
      <c r="X286" s="11">
        <f t="shared" si="7"/>
        <v>0.01353607364</v>
      </c>
      <c r="Y286" s="7">
        <f t="shared" si="8"/>
        <v>0</v>
      </c>
      <c r="Z286" s="11">
        <f t="shared" si="9"/>
        <v>0.1068447412</v>
      </c>
      <c r="AA286" s="10">
        <f t="shared" si="10"/>
        <v>134.7929258</v>
      </c>
      <c r="AB286" s="10">
        <f t="shared" si="11"/>
        <v>158.9369653</v>
      </c>
      <c r="AC286" s="10">
        <f t="shared" si="12"/>
        <v>417.2530169</v>
      </c>
      <c r="AD286" s="10">
        <f t="shared" si="13"/>
        <v>282.6643071</v>
      </c>
    </row>
    <row r="287">
      <c r="A287" s="7" t="str">
        <f t="shared" si="1"/>
        <v>KSREK1687R</v>
      </c>
      <c r="B287" s="2" t="s">
        <v>607</v>
      </c>
      <c r="C287" s="2" t="s">
        <v>608</v>
      </c>
      <c r="D287" s="7" t="str">
        <f t="shared" si="2"/>
        <v>320x50 </v>
      </c>
      <c r="E287" s="2" t="s">
        <v>609</v>
      </c>
      <c r="F287" s="2" t="s">
        <v>66</v>
      </c>
      <c r="G287" s="8" t="s">
        <v>572</v>
      </c>
      <c r="H287" s="2" t="s">
        <v>30</v>
      </c>
      <c r="I287" s="2" t="s">
        <v>31</v>
      </c>
      <c r="J287" s="2">
        <v>9261.0</v>
      </c>
      <c r="K287" s="2">
        <v>66.0</v>
      </c>
      <c r="L287" s="2">
        <v>3852.0</v>
      </c>
      <c r="M287" s="2">
        <v>8526.0</v>
      </c>
      <c r="N287" s="2">
        <v>9.0</v>
      </c>
      <c r="O287" s="3">
        <v>6511.029576</v>
      </c>
      <c r="P287" s="7" t="str">
        <f>VLOOKUP(A287,'New Data'!A:E,2,FALSE)</f>
        <v>Female</v>
      </c>
      <c r="Q287" s="7">
        <f>VLOOKUP(A287,'New Data'!A:E,3,FALSE)</f>
        <v>59</v>
      </c>
      <c r="R287" s="7" t="str">
        <f>VLOOKUP(A287,'New Data'!A:E,4,FALSE)</f>
        <v>Massachusetts</v>
      </c>
      <c r="S287" s="9">
        <f>VLOOKUP(A287,'New Data'!A:E,5,FALSE)</f>
        <v>45229</v>
      </c>
      <c r="T287" s="10">
        <f t="shared" si="3"/>
        <v>723.4477307</v>
      </c>
      <c r="U287" s="11">
        <f t="shared" si="4"/>
        <v>0.007126660188</v>
      </c>
      <c r="V287" s="12">
        <f t="shared" si="5"/>
        <v>98.65196327</v>
      </c>
      <c r="W287" s="10">
        <f t="shared" si="6"/>
        <v>703.0590191</v>
      </c>
      <c r="X287" s="11">
        <f t="shared" si="7"/>
        <v>0.09718172983</v>
      </c>
      <c r="Y287" s="7">
        <f t="shared" si="8"/>
        <v>0</v>
      </c>
      <c r="Z287" s="11">
        <f t="shared" si="9"/>
        <v>0.4159378037</v>
      </c>
      <c r="AA287" s="10">
        <f t="shared" si="10"/>
        <v>364.2229206</v>
      </c>
      <c r="AB287" s="10">
        <f t="shared" si="11"/>
        <v>726.8671541</v>
      </c>
      <c r="AC287" s="10">
        <f t="shared" si="12"/>
        <v>739.100381</v>
      </c>
      <c r="AD287" s="10">
        <f t="shared" si="13"/>
        <v>713.2569382</v>
      </c>
    </row>
    <row r="288">
      <c r="A288" s="7" t="str">
        <f t="shared" si="1"/>
        <v>KSREK1687R</v>
      </c>
      <c r="B288" s="2" t="s">
        <v>1946</v>
      </c>
      <c r="C288" s="2" t="s">
        <v>3480</v>
      </c>
      <c r="D288" s="7" t="str">
        <f t="shared" si="2"/>
        <v>300x250 </v>
      </c>
      <c r="E288" s="2" t="s">
        <v>692</v>
      </c>
      <c r="F288" s="2" t="s">
        <v>36</v>
      </c>
      <c r="G288" s="8" t="s">
        <v>479</v>
      </c>
      <c r="H288" s="2" t="s">
        <v>48</v>
      </c>
      <c r="I288" s="2" t="s">
        <v>31</v>
      </c>
      <c r="J288" s="2">
        <v>37355.0</v>
      </c>
      <c r="K288" s="2">
        <v>145.0</v>
      </c>
      <c r="L288" s="2">
        <v>17138.0</v>
      </c>
      <c r="M288" s="2">
        <v>35689.0</v>
      </c>
      <c r="N288" s="2">
        <v>3.0</v>
      </c>
      <c r="O288" s="3">
        <v>1577.366086</v>
      </c>
      <c r="P288" s="7" t="str">
        <f>VLOOKUP(A288,'New Data'!A:E,2,FALSE)</f>
        <v>Female</v>
      </c>
      <c r="Q288" s="7">
        <f>VLOOKUP(A288,'New Data'!A:E,3,FALSE)</f>
        <v>59</v>
      </c>
      <c r="R288" s="7" t="str">
        <f>VLOOKUP(A288,'New Data'!A:E,4,FALSE)</f>
        <v>Massachusetts</v>
      </c>
      <c r="S288" s="9">
        <f>VLOOKUP(A288,'New Data'!A:E,5,FALSE)</f>
        <v>45229</v>
      </c>
      <c r="T288" s="10">
        <f t="shared" si="3"/>
        <v>525.7886953</v>
      </c>
      <c r="U288" s="11">
        <f t="shared" si="4"/>
        <v>0.003881675813</v>
      </c>
      <c r="V288" s="12">
        <f t="shared" si="5"/>
        <v>10.8783868</v>
      </c>
      <c r="W288" s="10">
        <f t="shared" si="6"/>
        <v>42.22637093</v>
      </c>
      <c r="X288" s="11">
        <f t="shared" si="7"/>
        <v>0.008031053407</v>
      </c>
      <c r="Y288" s="7">
        <f t="shared" si="8"/>
        <v>0</v>
      </c>
      <c r="Z288" s="11">
        <f t="shared" si="9"/>
        <v>0.4587873109</v>
      </c>
      <c r="AA288" s="10">
        <f t="shared" si="10"/>
        <v>122.3057227</v>
      </c>
      <c r="AB288" s="10">
        <f t="shared" si="11"/>
        <v>141.1145132</v>
      </c>
      <c r="AC288" s="10">
        <f t="shared" si="12"/>
        <v>431.2519078</v>
      </c>
      <c r="AD288" s="10">
        <f t="shared" si="13"/>
        <v>284.009474</v>
      </c>
    </row>
    <row r="289">
      <c r="A289" s="7" t="str">
        <f t="shared" si="1"/>
        <v>KSREK1687R</v>
      </c>
      <c r="B289" s="2" t="s">
        <v>690</v>
      </c>
      <c r="C289" s="2" t="s">
        <v>3481</v>
      </c>
      <c r="D289" s="7" t="str">
        <f t="shared" si="2"/>
        <v>300x250 </v>
      </c>
      <c r="E289" s="2" t="s">
        <v>692</v>
      </c>
      <c r="F289" s="2" t="s">
        <v>28</v>
      </c>
      <c r="G289" s="8" t="s">
        <v>693</v>
      </c>
      <c r="H289" s="2" t="s">
        <v>48</v>
      </c>
      <c r="I289" s="2" t="s">
        <v>31</v>
      </c>
      <c r="J289" s="2">
        <v>13347.0</v>
      </c>
      <c r="K289" s="2">
        <v>80.0</v>
      </c>
      <c r="L289" s="2">
        <v>8357.0</v>
      </c>
      <c r="M289" s="2">
        <v>11461.0</v>
      </c>
      <c r="N289" s="2">
        <v>10.0</v>
      </c>
      <c r="O289" s="3">
        <v>1543.66142</v>
      </c>
      <c r="P289" s="7" t="str">
        <f>VLOOKUP(A289,'New Data'!A:E,2,FALSE)</f>
        <v>Female</v>
      </c>
      <c r="Q289" s="7">
        <f>VLOOKUP(A289,'New Data'!A:E,3,FALSE)</f>
        <v>59</v>
      </c>
      <c r="R289" s="7" t="str">
        <f>VLOOKUP(A289,'New Data'!A:E,4,FALSE)</f>
        <v>Massachusetts</v>
      </c>
      <c r="S289" s="9">
        <f>VLOOKUP(A289,'New Data'!A:E,5,FALSE)</f>
        <v>45229</v>
      </c>
      <c r="T289" s="10">
        <f t="shared" si="3"/>
        <v>154.366142</v>
      </c>
      <c r="U289" s="11">
        <f t="shared" si="4"/>
        <v>0.005993856297</v>
      </c>
      <c r="V289" s="12">
        <f t="shared" si="5"/>
        <v>19.29576775</v>
      </c>
      <c r="W289" s="10">
        <f t="shared" si="6"/>
        <v>115.656059</v>
      </c>
      <c r="X289" s="11">
        <f t="shared" si="7"/>
        <v>0.07492320372</v>
      </c>
      <c r="Y289" s="7">
        <f t="shared" si="8"/>
        <v>0</v>
      </c>
      <c r="Z289" s="11">
        <f t="shared" si="9"/>
        <v>0.6261332135</v>
      </c>
      <c r="AA289" s="10">
        <f t="shared" si="10"/>
        <v>69.44105441</v>
      </c>
      <c r="AB289" s="10">
        <f t="shared" si="11"/>
        <v>127.2572292</v>
      </c>
      <c r="AC289" s="10">
        <f t="shared" si="12"/>
        <v>150.483279</v>
      </c>
      <c r="AD289" s="10">
        <f t="shared" si="13"/>
        <v>135.0140974</v>
      </c>
    </row>
    <row r="290">
      <c r="A290" s="7" t="str">
        <f t="shared" si="1"/>
        <v>KUECC7597O</v>
      </c>
      <c r="B290" s="2" t="s">
        <v>1849</v>
      </c>
      <c r="C290" s="2" t="s">
        <v>3482</v>
      </c>
      <c r="D290" s="7" t="str">
        <f t="shared" si="2"/>
        <v>300x250 </v>
      </c>
      <c r="E290" s="2" t="s">
        <v>1851</v>
      </c>
      <c r="F290" s="2" t="s">
        <v>28</v>
      </c>
      <c r="G290" s="8" t="s">
        <v>165</v>
      </c>
      <c r="H290" s="2" t="s">
        <v>30</v>
      </c>
      <c r="I290" s="2" t="s">
        <v>53</v>
      </c>
      <c r="J290" s="2">
        <v>51889.0</v>
      </c>
      <c r="K290" s="2">
        <v>174.0</v>
      </c>
      <c r="L290" s="2">
        <v>33879.0</v>
      </c>
      <c r="M290" s="2">
        <v>49382.0</v>
      </c>
      <c r="N290" s="2">
        <v>5.0</v>
      </c>
      <c r="O290" s="3">
        <v>2172.841747</v>
      </c>
      <c r="P290" s="7" t="str">
        <f>VLOOKUP(A290,'New Data'!A:E,2,FALSE)</f>
        <v>Female</v>
      </c>
      <c r="Q290" s="7">
        <f>VLOOKUP(A290,'New Data'!A:E,3,FALSE)</f>
        <v>59</v>
      </c>
      <c r="R290" s="7" t="str">
        <f>VLOOKUP(A290,'New Data'!A:E,4,FALSE)</f>
        <v>Wyoming</v>
      </c>
      <c r="S290" s="9">
        <f>VLOOKUP(A290,'New Data'!A:E,5,FALSE)</f>
        <v>45398</v>
      </c>
      <c r="T290" s="10">
        <f t="shared" si="3"/>
        <v>434.5683494</v>
      </c>
      <c r="U290" s="11">
        <f t="shared" si="4"/>
        <v>0.003353311877</v>
      </c>
      <c r="V290" s="12">
        <f t="shared" si="5"/>
        <v>12.48759625</v>
      </c>
      <c r="W290" s="10">
        <f t="shared" si="6"/>
        <v>41.87480481</v>
      </c>
      <c r="X290" s="11">
        <f t="shared" si="7"/>
        <v>0.00963595367</v>
      </c>
      <c r="Y290" s="7">
        <f t="shared" si="8"/>
        <v>0</v>
      </c>
      <c r="Z290" s="11">
        <f t="shared" si="9"/>
        <v>0.6529129488</v>
      </c>
      <c r="AA290" s="10">
        <f t="shared" si="10"/>
        <v>105.2787078</v>
      </c>
      <c r="AB290" s="10">
        <f t="shared" si="11"/>
        <v>122.911033</v>
      </c>
      <c r="AC290" s="10">
        <f t="shared" si="12"/>
        <v>358.5271597</v>
      </c>
      <c r="AD290" s="10">
        <f t="shared" si="13"/>
        <v>238.2232538</v>
      </c>
    </row>
    <row r="291">
      <c r="A291" s="7" t="str">
        <f t="shared" si="1"/>
        <v>KUECC7597O</v>
      </c>
      <c r="B291" s="2" t="s">
        <v>1459</v>
      </c>
      <c r="C291" s="2" t="s">
        <v>3483</v>
      </c>
      <c r="D291" s="7" t="str">
        <f t="shared" si="2"/>
        <v>320x50 </v>
      </c>
      <c r="E291" s="2" t="s">
        <v>1461</v>
      </c>
      <c r="F291" s="2" t="s">
        <v>66</v>
      </c>
      <c r="G291" s="8" t="s">
        <v>334</v>
      </c>
      <c r="H291" s="2" t="s">
        <v>48</v>
      </c>
      <c r="I291" s="2" t="s">
        <v>31</v>
      </c>
      <c r="J291" s="2">
        <v>69523.0</v>
      </c>
      <c r="K291" s="2">
        <v>174.0</v>
      </c>
      <c r="L291" s="2">
        <v>48273.0</v>
      </c>
      <c r="M291" s="2">
        <v>65800.0</v>
      </c>
      <c r="N291" s="2">
        <v>9.0</v>
      </c>
      <c r="O291" s="3">
        <v>2649.997803</v>
      </c>
      <c r="P291" s="7" t="str">
        <f>VLOOKUP(A291,'New Data'!A:E,2,FALSE)</f>
        <v>Female</v>
      </c>
      <c r="Q291" s="7">
        <f>VLOOKUP(A291,'New Data'!A:E,3,FALSE)</f>
        <v>59</v>
      </c>
      <c r="R291" s="7" t="str">
        <f>VLOOKUP(A291,'New Data'!A:E,4,FALSE)</f>
        <v>Wyoming</v>
      </c>
      <c r="S291" s="9">
        <f>VLOOKUP(A291,'New Data'!A:E,5,FALSE)</f>
        <v>45398</v>
      </c>
      <c r="T291" s="10">
        <f t="shared" si="3"/>
        <v>294.4442003</v>
      </c>
      <c r="U291" s="11">
        <f t="shared" si="4"/>
        <v>0.002502768868</v>
      </c>
      <c r="V291" s="12">
        <f t="shared" si="5"/>
        <v>15.22987243</v>
      </c>
      <c r="W291" s="10">
        <f t="shared" si="6"/>
        <v>38.11685058</v>
      </c>
      <c r="X291" s="11">
        <f t="shared" si="7"/>
        <v>0.01294535621</v>
      </c>
      <c r="Y291" s="7">
        <f t="shared" si="8"/>
        <v>0</v>
      </c>
      <c r="Z291" s="11">
        <f t="shared" si="9"/>
        <v>0.6943457561</v>
      </c>
      <c r="AA291" s="10">
        <f t="shared" si="10"/>
        <v>78.69610813</v>
      </c>
      <c r="AB291" s="10">
        <f t="shared" si="11"/>
        <v>92.42829502</v>
      </c>
      <c r="AC291" s="10">
        <f t="shared" si="12"/>
        <v>246.2247049</v>
      </c>
      <c r="AD291" s="10">
        <f t="shared" si="13"/>
        <v>166.2817768</v>
      </c>
    </row>
    <row r="292">
      <c r="A292" s="7" t="str">
        <f t="shared" si="1"/>
        <v>KUEOV3059A</v>
      </c>
      <c r="B292" s="2" t="s">
        <v>868</v>
      </c>
      <c r="C292" s="2" t="s">
        <v>3484</v>
      </c>
      <c r="D292" s="7" t="str">
        <f t="shared" si="2"/>
        <v>320x50 </v>
      </c>
      <c r="E292" s="2" t="s">
        <v>870</v>
      </c>
      <c r="F292" s="2" t="s">
        <v>36</v>
      </c>
      <c r="G292" s="8" t="s">
        <v>871</v>
      </c>
      <c r="H292" s="2" t="s">
        <v>30</v>
      </c>
      <c r="I292" s="2" t="s">
        <v>31</v>
      </c>
      <c r="J292" s="2">
        <v>43327.0</v>
      </c>
      <c r="K292" s="2">
        <v>140.0</v>
      </c>
      <c r="L292" s="2">
        <v>4689.0</v>
      </c>
      <c r="M292" s="2">
        <v>31363.0</v>
      </c>
      <c r="N292" s="2">
        <v>14.0</v>
      </c>
      <c r="O292" s="3">
        <v>4554.876884</v>
      </c>
      <c r="P292" s="7" t="str">
        <f>VLOOKUP(A292,'New Data'!A:E,2,FALSE)</f>
        <v>Male</v>
      </c>
      <c r="Q292" s="7">
        <f>VLOOKUP(A292,'New Data'!A:E,3,FALSE)</f>
        <v>64</v>
      </c>
      <c r="R292" s="7" t="str">
        <f>VLOOKUP(A292,'New Data'!A:E,4,FALSE)</f>
        <v>Kentucky</v>
      </c>
      <c r="S292" s="9">
        <f>VLOOKUP(A292,'New Data'!A:E,5,FALSE)</f>
        <v>45548</v>
      </c>
      <c r="T292" s="10">
        <f t="shared" si="3"/>
        <v>325.3483489</v>
      </c>
      <c r="U292" s="11">
        <f t="shared" si="4"/>
        <v>0.003231241489</v>
      </c>
      <c r="V292" s="12">
        <f t="shared" si="5"/>
        <v>32.53483489</v>
      </c>
      <c r="W292" s="10">
        <f t="shared" si="6"/>
        <v>105.1279083</v>
      </c>
      <c r="X292" s="11">
        <f t="shared" si="7"/>
        <v>0.03231241489</v>
      </c>
      <c r="Y292" s="7">
        <f t="shared" si="8"/>
        <v>0</v>
      </c>
      <c r="Z292" s="11">
        <f t="shared" si="9"/>
        <v>0.1082235096</v>
      </c>
      <c r="AA292" s="10">
        <f t="shared" si="10"/>
        <v>112.1231193</v>
      </c>
      <c r="AB292" s="10">
        <f t="shared" si="11"/>
        <v>155.6789634</v>
      </c>
      <c r="AC292" s="10">
        <f t="shared" si="12"/>
        <v>287.8112277</v>
      </c>
      <c r="AD292" s="10">
        <f t="shared" si="13"/>
        <v>215.2397442</v>
      </c>
    </row>
    <row r="293">
      <c r="A293" s="7" t="str">
        <f t="shared" si="1"/>
        <v>KULXK2417O</v>
      </c>
      <c r="B293" s="2" t="s">
        <v>240</v>
      </c>
      <c r="C293" s="2" t="s">
        <v>3485</v>
      </c>
      <c r="D293" s="7" t="str">
        <f t="shared" si="2"/>
        <v>320x50 </v>
      </c>
      <c r="E293" s="2" t="s">
        <v>242</v>
      </c>
      <c r="F293" s="2" t="s">
        <v>28</v>
      </c>
      <c r="G293" s="8" t="s">
        <v>243</v>
      </c>
      <c r="H293" s="2" t="s">
        <v>30</v>
      </c>
      <c r="I293" s="2" t="s">
        <v>31</v>
      </c>
      <c r="J293" s="2">
        <v>29393.0</v>
      </c>
      <c r="K293" s="2">
        <v>70.0</v>
      </c>
      <c r="L293" s="2">
        <v>3277.0</v>
      </c>
      <c r="M293" s="2">
        <v>25959.0</v>
      </c>
      <c r="N293" s="2">
        <v>19.0</v>
      </c>
      <c r="O293" s="3">
        <v>2120.757698</v>
      </c>
      <c r="P293" s="7" t="str">
        <f>VLOOKUP(A293,'New Data'!A:E,2,FALSE)</f>
        <v>Female</v>
      </c>
      <c r="Q293" s="7">
        <f>VLOOKUP(A293,'New Data'!A:E,3,FALSE)</f>
        <v>25</v>
      </c>
      <c r="R293" s="7" t="str">
        <f>VLOOKUP(A293,'New Data'!A:E,4,FALSE)</f>
        <v>Georgia</v>
      </c>
      <c r="S293" s="9">
        <f>VLOOKUP(A293,'New Data'!A:E,5,FALSE)</f>
        <v>45236</v>
      </c>
      <c r="T293" s="10">
        <f t="shared" si="3"/>
        <v>111.6188262</v>
      </c>
      <c r="U293" s="11">
        <f t="shared" si="4"/>
        <v>0.002381519409</v>
      </c>
      <c r="V293" s="12">
        <f t="shared" si="5"/>
        <v>30.29653854</v>
      </c>
      <c r="W293" s="10">
        <f t="shared" si="6"/>
        <v>72.15179458</v>
      </c>
      <c r="X293" s="11">
        <f t="shared" si="7"/>
        <v>0.06464124111</v>
      </c>
      <c r="Y293" s="7">
        <f t="shared" si="8"/>
        <v>0</v>
      </c>
      <c r="Z293" s="11">
        <f t="shared" si="9"/>
        <v>0.1114891301</v>
      </c>
      <c r="AA293" s="10">
        <f t="shared" si="10"/>
        <v>60.99135499</v>
      </c>
      <c r="AB293" s="10">
        <f t="shared" si="11"/>
        <v>86.10450861</v>
      </c>
      <c r="AC293" s="10">
        <f t="shared" si="12"/>
        <v>109.7847276</v>
      </c>
      <c r="AD293" s="10">
        <f t="shared" si="13"/>
        <v>91.88650115</v>
      </c>
    </row>
    <row r="294">
      <c r="A294" s="7" t="str">
        <f t="shared" si="1"/>
        <v>KVFZR5846U</v>
      </c>
      <c r="B294" s="2" t="s">
        <v>1043</v>
      </c>
      <c r="C294" s="2" t="s">
        <v>3486</v>
      </c>
      <c r="D294" s="7" t="str">
        <f t="shared" si="2"/>
        <v>300x250 </v>
      </c>
      <c r="E294" s="2" t="s">
        <v>1045</v>
      </c>
      <c r="F294" s="2" t="s">
        <v>66</v>
      </c>
      <c r="G294" s="8" t="s">
        <v>1046</v>
      </c>
      <c r="H294" s="2" t="s">
        <v>30</v>
      </c>
      <c r="I294" s="2" t="s">
        <v>31</v>
      </c>
      <c r="J294" s="2">
        <v>11672.0</v>
      </c>
      <c r="K294" s="2">
        <v>84.0</v>
      </c>
      <c r="L294" s="2">
        <v>7619.0</v>
      </c>
      <c r="M294" s="2">
        <v>9999.0</v>
      </c>
      <c r="N294" s="2">
        <v>7.0</v>
      </c>
      <c r="O294" s="3">
        <v>5284.27704</v>
      </c>
      <c r="P294" s="7" t="str">
        <f>VLOOKUP(A294,'New Data'!A:E,2,FALSE)</f>
        <v>Female</v>
      </c>
      <c r="Q294" s="7">
        <f>VLOOKUP(A294,'New Data'!A:E,3,FALSE)</f>
        <v>31</v>
      </c>
      <c r="R294" s="7" t="str">
        <f>VLOOKUP(A294,'New Data'!A:E,4,FALSE)</f>
        <v>Idaho</v>
      </c>
      <c r="S294" s="9">
        <f>VLOOKUP(A294,'New Data'!A:E,5,FALSE)</f>
        <v>45475</v>
      </c>
      <c r="T294" s="10">
        <f t="shared" si="3"/>
        <v>754.89672</v>
      </c>
      <c r="U294" s="11">
        <f t="shared" si="4"/>
        <v>0.007196710075</v>
      </c>
      <c r="V294" s="12">
        <f t="shared" si="5"/>
        <v>62.90806</v>
      </c>
      <c r="W294" s="10">
        <f t="shared" si="6"/>
        <v>452.7310692</v>
      </c>
      <c r="X294" s="11">
        <f t="shared" si="7"/>
        <v>0.05997258396</v>
      </c>
      <c r="Y294" s="7">
        <f t="shared" si="8"/>
        <v>0</v>
      </c>
      <c r="Z294" s="11">
        <f t="shared" si="9"/>
        <v>0.6527587389</v>
      </c>
      <c r="AA294" s="10">
        <f t="shared" si="10"/>
        <v>291.8520058</v>
      </c>
      <c r="AB294" s="10">
        <f t="shared" si="11"/>
        <v>525.7458114</v>
      </c>
      <c r="AC294" s="10">
        <f t="shared" si="12"/>
        <v>707.0452018</v>
      </c>
      <c r="AD294" s="10">
        <f t="shared" si="13"/>
        <v>603.817493</v>
      </c>
    </row>
    <row r="295">
      <c r="A295" s="7" t="str">
        <f t="shared" si="1"/>
        <v>KVFZR5846U</v>
      </c>
      <c r="B295" s="2" t="s">
        <v>1247</v>
      </c>
      <c r="C295" s="2" t="s">
        <v>3487</v>
      </c>
      <c r="D295" s="7" t="str">
        <f t="shared" si="2"/>
        <v>320x50 </v>
      </c>
      <c r="E295" s="2" t="s">
        <v>1249</v>
      </c>
      <c r="F295" s="2" t="s">
        <v>28</v>
      </c>
      <c r="G295" s="8" t="s">
        <v>192</v>
      </c>
      <c r="H295" s="2" t="s">
        <v>71</v>
      </c>
      <c r="I295" s="2" t="s">
        <v>31</v>
      </c>
      <c r="J295" s="2">
        <v>9881.0</v>
      </c>
      <c r="K295" s="2">
        <v>15.0</v>
      </c>
      <c r="L295" s="2">
        <v>2344.0</v>
      </c>
      <c r="M295" s="2">
        <v>7324.0</v>
      </c>
      <c r="N295" s="2">
        <v>1.0</v>
      </c>
      <c r="O295" s="3">
        <v>1505.01155</v>
      </c>
      <c r="P295" s="7" t="str">
        <f>VLOOKUP(A295,'New Data'!A:E,2,FALSE)</f>
        <v>Female</v>
      </c>
      <c r="Q295" s="7">
        <f>VLOOKUP(A295,'New Data'!A:E,3,FALSE)</f>
        <v>31</v>
      </c>
      <c r="R295" s="7" t="str">
        <f>VLOOKUP(A295,'New Data'!A:E,4,FALSE)</f>
        <v>Idaho</v>
      </c>
      <c r="S295" s="9">
        <f>VLOOKUP(A295,'New Data'!A:E,5,FALSE)</f>
        <v>45475</v>
      </c>
      <c r="T295" s="10">
        <f t="shared" si="3"/>
        <v>1505.01155</v>
      </c>
      <c r="U295" s="11">
        <f t="shared" si="4"/>
        <v>0.001518064973</v>
      </c>
      <c r="V295" s="12">
        <f t="shared" si="5"/>
        <v>100.3341033</v>
      </c>
      <c r="W295" s="10">
        <f t="shared" si="6"/>
        <v>152.3136879</v>
      </c>
      <c r="X295" s="11">
        <f t="shared" si="7"/>
        <v>0.01012043315</v>
      </c>
      <c r="Y295" s="7">
        <f t="shared" si="8"/>
        <v>0</v>
      </c>
      <c r="Z295" s="11">
        <f t="shared" si="9"/>
        <v>0.2372229531</v>
      </c>
      <c r="AA295" s="10">
        <f t="shared" si="10"/>
        <v>411.7323302</v>
      </c>
      <c r="AB295" s="10">
        <f t="shared" si="11"/>
        <v>442.920081</v>
      </c>
      <c r="AC295" s="10">
        <f t="shared" si="12"/>
        <v>1254.538798</v>
      </c>
      <c r="AD295" s="10">
        <f t="shared" si="13"/>
        <v>828.663378</v>
      </c>
    </row>
    <row r="296">
      <c r="A296" s="7" t="str">
        <f t="shared" si="1"/>
        <v>KVFZR5846U</v>
      </c>
      <c r="B296" s="2" t="s">
        <v>1448</v>
      </c>
      <c r="C296" s="2" t="s">
        <v>3488</v>
      </c>
      <c r="D296" s="7" t="str">
        <f t="shared" si="2"/>
        <v>300x250 </v>
      </c>
      <c r="E296" s="2" t="s">
        <v>1045</v>
      </c>
      <c r="F296" s="2" t="s">
        <v>66</v>
      </c>
      <c r="G296" s="8" t="s">
        <v>211</v>
      </c>
      <c r="H296" s="2" t="s">
        <v>71</v>
      </c>
      <c r="I296" s="2" t="s">
        <v>43</v>
      </c>
      <c r="J296" s="2">
        <v>94340.0</v>
      </c>
      <c r="K296" s="2">
        <v>250.0</v>
      </c>
      <c r="L296" s="2">
        <v>16955.0</v>
      </c>
      <c r="M296" s="2">
        <v>76971.0</v>
      </c>
      <c r="N296" s="2">
        <v>13.0</v>
      </c>
      <c r="O296" s="3">
        <v>1517.244377</v>
      </c>
      <c r="P296" s="7" t="str">
        <f>VLOOKUP(A296,'New Data'!A:E,2,FALSE)</f>
        <v>Female</v>
      </c>
      <c r="Q296" s="7">
        <f>VLOOKUP(A296,'New Data'!A:E,3,FALSE)</f>
        <v>31</v>
      </c>
      <c r="R296" s="7" t="str">
        <f>VLOOKUP(A296,'New Data'!A:E,4,FALSE)</f>
        <v>Idaho</v>
      </c>
      <c r="S296" s="9">
        <f>VLOOKUP(A296,'New Data'!A:E,5,FALSE)</f>
        <v>45475</v>
      </c>
      <c r="T296" s="10">
        <f t="shared" si="3"/>
        <v>116.7111059</v>
      </c>
      <c r="U296" s="11">
        <f t="shared" si="4"/>
        <v>0.0026499894</v>
      </c>
      <c r="V296" s="12">
        <f t="shared" si="5"/>
        <v>6.068977508</v>
      </c>
      <c r="W296" s="10">
        <f t="shared" si="6"/>
        <v>16.08272607</v>
      </c>
      <c r="X296" s="11">
        <f t="shared" si="7"/>
        <v>0.01377994488</v>
      </c>
      <c r="Y296" s="7">
        <f t="shared" si="8"/>
        <v>0</v>
      </c>
      <c r="Z296" s="11">
        <f t="shared" si="9"/>
        <v>0.1797222811</v>
      </c>
      <c r="AA296" s="10">
        <f t="shared" si="10"/>
        <v>31.4139484</v>
      </c>
      <c r="AB296" s="10">
        <f t="shared" si="11"/>
        <v>37.42219754</v>
      </c>
      <c r="AC296" s="10">
        <f t="shared" si="12"/>
        <v>97.79922545</v>
      </c>
      <c r="AD296" s="10">
        <f t="shared" si="13"/>
        <v>66.39824099</v>
      </c>
    </row>
    <row r="297">
      <c r="A297" s="7" t="str">
        <f t="shared" si="1"/>
        <v>KWTTE8102B</v>
      </c>
      <c r="B297" s="2" t="s">
        <v>1633</v>
      </c>
      <c r="C297" s="2" t="s">
        <v>3489</v>
      </c>
      <c r="D297" s="7" t="str">
        <f t="shared" si="2"/>
        <v>300x250 </v>
      </c>
      <c r="E297" s="2" t="s">
        <v>1635</v>
      </c>
      <c r="F297" s="2" t="s">
        <v>28</v>
      </c>
      <c r="G297" s="8" t="s">
        <v>114</v>
      </c>
      <c r="H297" s="2" t="s">
        <v>89</v>
      </c>
      <c r="I297" s="2" t="s">
        <v>31</v>
      </c>
      <c r="J297" s="2">
        <v>69928.0</v>
      </c>
      <c r="K297" s="2">
        <v>210.0</v>
      </c>
      <c r="L297" s="2">
        <v>30196.0</v>
      </c>
      <c r="M297" s="2">
        <v>62327.0</v>
      </c>
      <c r="N297" s="2">
        <v>9.0</v>
      </c>
      <c r="O297" s="3">
        <v>6318.413085</v>
      </c>
      <c r="P297" s="7" t="str">
        <f>VLOOKUP(A297,'New Data'!A:E,2,FALSE)</f>
        <v>Female</v>
      </c>
      <c r="Q297" s="7">
        <f>VLOOKUP(A297,'New Data'!A:E,3,FALSE)</f>
        <v>22</v>
      </c>
      <c r="R297" s="7" t="str">
        <f>VLOOKUP(A297,'New Data'!A:E,4,FALSE)</f>
        <v>Rhode Island</v>
      </c>
      <c r="S297" s="9">
        <f>VLOOKUP(A297,'New Data'!A:E,5,FALSE)</f>
        <v>45227</v>
      </c>
      <c r="T297" s="10">
        <f t="shared" si="3"/>
        <v>702.0458983</v>
      </c>
      <c r="U297" s="11">
        <f t="shared" si="4"/>
        <v>0.003003088891</v>
      </c>
      <c r="V297" s="12">
        <f t="shared" si="5"/>
        <v>30.08768136</v>
      </c>
      <c r="W297" s="10">
        <f t="shared" si="6"/>
        <v>90.35598165</v>
      </c>
      <c r="X297" s="11">
        <f t="shared" si="7"/>
        <v>0.01287038096</v>
      </c>
      <c r="Y297" s="7">
        <f t="shared" si="8"/>
        <v>0</v>
      </c>
      <c r="Z297" s="11">
        <f t="shared" si="9"/>
        <v>0.4318155817</v>
      </c>
      <c r="AA297" s="10">
        <f t="shared" si="10"/>
        <v>182.5505211</v>
      </c>
      <c r="AB297" s="10">
        <f t="shared" si="11"/>
        <v>218.7115013</v>
      </c>
      <c r="AC297" s="10">
        <f t="shared" si="12"/>
        <v>585.7254513</v>
      </c>
      <c r="AD297" s="10">
        <f t="shared" si="13"/>
        <v>396.2024415</v>
      </c>
    </row>
    <row r="298">
      <c r="A298" s="7" t="str">
        <f t="shared" si="1"/>
        <v>KYCQN5930T</v>
      </c>
      <c r="B298" s="2" t="s">
        <v>1386</v>
      </c>
      <c r="C298" s="2" t="s">
        <v>3490</v>
      </c>
      <c r="D298" s="7" t="str">
        <f t="shared" si="2"/>
        <v>320x50 </v>
      </c>
      <c r="E298" s="2" t="s">
        <v>1388</v>
      </c>
      <c r="F298" s="2" t="s">
        <v>36</v>
      </c>
      <c r="G298" s="8" t="s">
        <v>1389</v>
      </c>
      <c r="H298" s="2" t="s">
        <v>234</v>
      </c>
      <c r="I298" s="2" t="s">
        <v>31</v>
      </c>
      <c r="J298" s="2">
        <v>11561.0</v>
      </c>
      <c r="K298" s="2">
        <v>87.0</v>
      </c>
      <c r="L298" s="2">
        <v>4063.0</v>
      </c>
      <c r="M298" s="2">
        <v>9941.0</v>
      </c>
      <c r="N298" s="2">
        <v>5.0</v>
      </c>
      <c r="O298" s="3">
        <v>1911.931953</v>
      </c>
      <c r="P298" s="7" t="str">
        <f>VLOOKUP(A298,'New Data'!A:E,2,FALSE)</f>
        <v>Male</v>
      </c>
      <c r="Q298" s="7">
        <f>VLOOKUP(A298,'New Data'!A:E,3,FALSE)</f>
        <v>57</v>
      </c>
      <c r="R298" s="7" t="str">
        <f>VLOOKUP(A298,'New Data'!A:E,4,FALSE)</f>
        <v>Montana</v>
      </c>
      <c r="S298" s="9">
        <f>VLOOKUP(A298,'New Data'!A:E,5,FALSE)</f>
        <v>45164</v>
      </c>
      <c r="T298" s="10">
        <f t="shared" si="3"/>
        <v>382.3863906</v>
      </c>
      <c r="U298" s="11">
        <f t="shared" si="4"/>
        <v>0.00752530058</v>
      </c>
      <c r="V298" s="12">
        <f t="shared" si="5"/>
        <v>21.97622934</v>
      </c>
      <c r="W298" s="10">
        <f t="shared" si="6"/>
        <v>165.3777314</v>
      </c>
      <c r="X298" s="11">
        <f t="shared" si="7"/>
        <v>0.04324885391</v>
      </c>
      <c r="Y298" s="7">
        <f t="shared" si="8"/>
        <v>0</v>
      </c>
      <c r="Z298" s="11">
        <f t="shared" si="9"/>
        <v>0.3514401868</v>
      </c>
      <c r="AA298" s="10">
        <f t="shared" si="10"/>
        <v>127.1338079</v>
      </c>
      <c r="AB298" s="10">
        <f t="shared" si="11"/>
        <v>213.1747091</v>
      </c>
      <c r="AC298" s="10">
        <f t="shared" si="12"/>
        <v>343.3799046</v>
      </c>
      <c r="AD298" s="10">
        <f t="shared" si="13"/>
        <v>273.8858237</v>
      </c>
    </row>
    <row r="299">
      <c r="A299" s="7" t="str">
        <f t="shared" si="1"/>
        <v>LAHPY7048C</v>
      </c>
      <c r="B299" s="2" t="s">
        <v>2296</v>
      </c>
      <c r="C299" s="2" t="s">
        <v>3491</v>
      </c>
      <c r="D299" s="7" t="str">
        <f t="shared" si="2"/>
        <v>320x50 </v>
      </c>
      <c r="E299" s="2" t="s">
        <v>2298</v>
      </c>
      <c r="F299" s="2" t="s">
        <v>41</v>
      </c>
      <c r="G299" s="8" t="s">
        <v>838</v>
      </c>
      <c r="H299" s="2" t="s">
        <v>62</v>
      </c>
      <c r="I299" s="2" t="s">
        <v>31</v>
      </c>
      <c r="J299" s="2">
        <v>73544.0</v>
      </c>
      <c r="K299" s="2">
        <v>223.0</v>
      </c>
      <c r="L299" s="2">
        <v>40405.0</v>
      </c>
      <c r="M299" s="2">
        <v>67406.0</v>
      </c>
      <c r="N299" s="2">
        <v>1.0</v>
      </c>
      <c r="O299" s="3">
        <v>1465.872266</v>
      </c>
      <c r="P299" s="7" t="str">
        <f>VLOOKUP(A299,'New Data'!A:E,2,FALSE)</f>
        <v>Female</v>
      </c>
      <c r="Q299" s="7">
        <f>VLOOKUP(A299,'New Data'!A:E,3,FALSE)</f>
        <v>41</v>
      </c>
      <c r="R299" s="7" t="str">
        <f>VLOOKUP(A299,'New Data'!A:E,4,FALSE)</f>
        <v>Tennessee</v>
      </c>
      <c r="S299" s="9">
        <f>VLOOKUP(A299,'New Data'!A:E,5,FALSE)</f>
        <v>45028</v>
      </c>
      <c r="T299" s="10">
        <f t="shared" si="3"/>
        <v>1465.872266</v>
      </c>
      <c r="U299" s="11">
        <f t="shared" si="4"/>
        <v>0.003032198412</v>
      </c>
      <c r="V299" s="12">
        <f t="shared" si="5"/>
        <v>6.573418233</v>
      </c>
      <c r="W299" s="10">
        <f t="shared" si="6"/>
        <v>19.93190833</v>
      </c>
      <c r="X299" s="11">
        <f t="shared" si="7"/>
        <v>0.00135973023</v>
      </c>
      <c r="Y299" s="7">
        <f t="shared" si="8"/>
        <v>0</v>
      </c>
      <c r="Z299" s="11">
        <f t="shared" si="9"/>
        <v>0.5493989992</v>
      </c>
      <c r="AA299" s="10">
        <f t="shared" si="10"/>
        <v>302.4195695</v>
      </c>
      <c r="AB299" s="10">
        <f t="shared" si="11"/>
        <v>310.4346635</v>
      </c>
      <c r="AC299" s="10">
        <f t="shared" si="12"/>
        <v>1177.998878</v>
      </c>
      <c r="AD299" s="10">
        <f t="shared" si="13"/>
        <v>742.9036033</v>
      </c>
    </row>
    <row r="300">
      <c r="A300" s="7" t="str">
        <f t="shared" si="1"/>
        <v>LAUXF7510L</v>
      </c>
      <c r="B300" s="2" t="s">
        <v>1905</v>
      </c>
      <c r="C300" s="2" t="s">
        <v>3492</v>
      </c>
      <c r="D300" s="7" t="str">
        <f t="shared" si="2"/>
        <v>300x250 </v>
      </c>
      <c r="E300" s="2" t="s">
        <v>333</v>
      </c>
      <c r="F300" s="2" t="s">
        <v>28</v>
      </c>
      <c r="G300" s="8" t="s">
        <v>1907</v>
      </c>
      <c r="H300" s="2" t="s">
        <v>30</v>
      </c>
      <c r="I300" s="2" t="s">
        <v>31</v>
      </c>
      <c r="J300" s="2">
        <v>10485.0</v>
      </c>
      <c r="K300" s="2">
        <v>84.0</v>
      </c>
      <c r="L300" s="2">
        <v>4255.0</v>
      </c>
      <c r="M300" s="2">
        <v>7669.0</v>
      </c>
      <c r="N300" s="2">
        <v>2.0</v>
      </c>
      <c r="O300" s="3">
        <v>2239.262819</v>
      </c>
      <c r="P300" s="7" t="str">
        <f>VLOOKUP(A300,'New Data'!A:E,2,FALSE)</f>
        <v>Female</v>
      </c>
      <c r="Q300" s="7">
        <f>VLOOKUP(A300,'New Data'!A:E,3,FALSE)</f>
        <v>30</v>
      </c>
      <c r="R300" s="7" t="str">
        <f>VLOOKUP(A300,'New Data'!A:E,4,FALSE)</f>
        <v>West Virginia</v>
      </c>
      <c r="S300" s="9">
        <f>VLOOKUP(A300,'New Data'!A:E,5,FALSE)</f>
        <v>45430</v>
      </c>
      <c r="T300" s="10">
        <f t="shared" si="3"/>
        <v>1119.63141</v>
      </c>
      <c r="U300" s="11">
        <f t="shared" si="4"/>
        <v>0.008011444921</v>
      </c>
      <c r="V300" s="12">
        <f t="shared" si="5"/>
        <v>26.6578907</v>
      </c>
      <c r="W300" s="10">
        <f t="shared" si="6"/>
        <v>213.5682231</v>
      </c>
      <c r="X300" s="11">
        <f t="shared" si="7"/>
        <v>0.01907486886</v>
      </c>
      <c r="Y300" s="7">
        <f t="shared" si="8"/>
        <v>0</v>
      </c>
      <c r="Z300" s="11">
        <f t="shared" si="9"/>
        <v>0.405817835</v>
      </c>
      <c r="AA300" s="10">
        <f t="shared" si="10"/>
        <v>287.9662391</v>
      </c>
      <c r="AB300" s="10">
        <f t="shared" si="11"/>
        <v>400.1124385</v>
      </c>
      <c r="AC300" s="10">
        <f t="shared" si="12"/>
        <v>943.7503504</v>
      </c>
      <c r="AD300" s="10">
        <f t="shared" si="13"/>
        <v>666.603822</v>
      </c>
    </row>
    <row r="301">
      <c r="A301" s="7" t="str">
        <f t="shared" si="1"/>
        <v>LAUXF7510L</v>
      </c>
      <c r="B301" s="2" t="s">
        <v>1509</v>
      </c>
      <c r="C301" s="2" t="s">
        <v>3493</v>
      </c>
      <c r="D301" s="7" t="str">
        <f t="shared" si="2"/>
        <v>300x250 </v>
      </c>
      <c r="E301" s="2" t="s">
        <v>333</v>
      </c>
      <c r="F301" s="2" t="s">
        <v>66</v>
      </c>
      <c r="G301" s="8" t="s">
        <v>1511</v>
      </c>
      <c r="H301" s="2" t="s">
        <v>30</v>
      </c>
      <c r="I301" s="2" t="s">
        <v>31</v>
      </c>
      <c r="J301" s="2">
        <v>8097.0</v>
      </c>
      <c r="K301" s="2">
        <v>20.0</v>
      </c>
      <c r="L301" s="2">
        <v>4942.0</v>
      </c>
      <c r="M301" s="2">
        <v>6868.0</v>
      </c>
      <c r="N301" s="2">
        <v>1.0</v>
      </c>
      <c r="O301" s="3">
        <v>6177.464545</v>
      </c>
      <c r="P301" s="7" t="str">
        <f>VLOOKUP(A301,'New Data'!A:E,2,FALSE)</f>
        <v>Female</v>
      </c>
      <c r="Q301" s="7">
        <f>VLOOKUP(A301,'New Data'!A:E,3,FALSE)</f>
        <v>30</v>
      </c>
      <c r="R301" s="7" t="str">
        <f>VLOOKUP(A301,'New Data'!A:E,4,FALSE)</f>
        <v>West Virginia</v>
      </c>
      <c r="S301" s="9">
        <f>VLOOKUP(A301,'New Data'!A:E,5,FALSE)</f>
        <v>45430</v>
      </c>
      <c r="T301" s="10">
        <f t="shared" si="3"/>
        <v>6177.464545</v>
      </c>
      <c r="U301" s="11">
        <f t="shared" si="4"/>
        <v>0.002470050636</v>
      </c>
      <c r="V301" s="12">
        <f t="shared" si="5"/>
        <v>308.8732273</v>
      </c>
      <c r="W301" s="10">
        <f t="shared" si="6"/>
        <v>762.9325114</v>
      </c>
      <c r="X301" s="11">
        <f t="shared" si="7"/>
        <v>0.01235025318</v>
      </c>
      <c r="Y301" s="7">
        <f t="shared" si="8"/>
        <v>0</v>
      </c>
      <c r="Z301" s="11">
        <f t="shared" si="9"/>
        <v>0.6103495122</v>
      </c>
      <c r="AA301" s="10">
        <f t="shared" si="10"/>
        <v>1635.177993</v>
      </c>
      <c r="AB301" s="10">
        <f t="shared" si="11"/>
        <v>1907.613564</v>
      </c>
      <c r="AC301" s="10">
        <f t="shared" si="12"/>
        <v>5156.332784</v>
      </c>
      <c r="AD301" s="10">
        <f t="shared" si="13"/>
        <v>3470.199763</v>
      </c>
    </row>
    <row r="302">
      <c r="A302" s="7" t="str">
        <f t="shared" si="1"/>
        <v>LAUXF7510L</v>
      </c>
      <c r="B302" s="2" t="s">
        <v>1403</v>
      </c>
      <c r="C302" s="2" t="s">
        <v>3494</v>
      </c>
      <c r="D302" s="7" t="str">
        <f t="shared" si="2"/>
        <v>300x250 </v>
      </c>
      <c r="E302" s="2" t="s">
        <v>333</v>
      </c>
      <c r="F302" s="2" t="s">
        <v>28</v>
      </c>
      <c r="G302" s="8" t="s">
        <v>1405</v>
      </c>
      <c r="H302" s="2" t="s">
        <v>48</v>
      </c>
      <c r="I302" s="2" t="s">
        <v>31</v>
      </c>
      <c r="J302" s="2">
        <v>14693.0</v>
      </c>
      <c r="K302" s="2">
        <v>70.0</v>
      </c>
      <c r="L302" s="2">
        <v>6597.0</v>
      </c>
      <c r="M302" s="2">
        <v>13508.0</v>
      </c>
      <c r="N302" s="2">
        <v>4.0</v>
      </c>
      <c r="O302" s="3">
        <v>2047.348924</v>
      </c>
      <c r="P302" s="7" t="str">
        <f>VLOOKUP(A302,'New Data'!A:E,2,FALSE)</f>
        <v>Female</v>
      </c>
      <c r="Q302" s="7">
        <f>VLOOKUP(A302,'New Data'!A:E,3,FALSE)</f>
        <v>30</v>
      </c>
      <c r="R302" s="7" t="str">
        <f>VLOOKUP(A302,'New Data'!A:E,4,FALSE)</f>
        <v>West Virginia</v>
      </c>
      <c r="S302" s="9">
        <f>VLOOKUP(A302,'New Data'!A:E,5,FALSE)</f>
        <v>45430</v>
      </c>
      <c r="T302" s="10">
        <f t="shared" si="3"/>
        <v>511.837231</v>
      </c>
      <c r="U302" s="11">
        <f t="shared" si="4"/>
        <v>0.004764173416</v>
      </c>
      <c r="V302" s="12">
        <f t="shared" si="5"/>
        <v>29.24784177</v>
      </c>
      <c r="W302" s="10">
        <f t="shared" si="6"/>
        <v>139.3417902</v>
      </c>
      <c r="X302" s="11">
        <f t="shared" si="7"/>
        <v>0.02722384809</v>
      </c>
      <c r="Y302" s="7">
        <f t="shared" si="8"/>
        <v>0</v>
      </c>
      <c r="Z302" s="11">
        <f t="shared" si="9"/>
        <v>0.4489893146</v>
      </c>
      <c r="AA302" s="10">
        <f t="shared" si="10"/>
        <v>153.6340777</v>
      </c>
      <c r="AB302" s="10">
        <f t="shared" si="11"/>
        <v>219.6904467</v>
      </c>
      <c r="AC302" s="10">
        <f t="shared" si="12"/>
        <v>443.1877112</v>
      </c>
      <c r="AD302" s="10">
        <f t="shared" si="13"/>
        <v>325.5918927</v>
      </c>
    </row>
    <row r="303">
      <c r="A303" s="7" t="str">
        <f t="shared" si="1"/>
        <v>LAUXF7510L</v>
      </c>
      <c r="B303" s="2" t="s">
        <v>1875</v>
      </c>
      <c r="C303" s="2" t="s">
        <v>3495</v>
      </c>
      <c r="D303" s="7" t="str">
        <f t="shared" si="2"/>
        <v>300x250 </v>
      </c>
      <c r="E303" s="2" t="s">
        <v>333</v>
      </c>
      <c r="F303" s="2" t="s">
        <v>36</v>
      </c>
      <c r="G303" s="8" t="s">
        <v>61</v>
      </c>
      <c r="H303" s="2" t="s">
        <v>212</v>
      </c>
      <c r="I303" s="2" t="s">
        <v>31</v>
      </c>
      <c r="J303" s="2">
        <v>11062.0</v>
      </c>
      <c r="K303" s="2">
        <v>78.0</v>
      </c>
      <c r="L303" s="2">
        <v>6539.0</v>
      </c>
      <c r="M303" s="2">
        <v>9391.0</v>
      </c>
      <c r="N303" s="2">
        <v>2.0</v>
      </c>
      <c r="O303" s="3">
        <v>1500.09932</v>
      </c>
      <c r="P303" s="7" t="str">
        <f>VLOOKUP(A303,'New Data'!A:E,2,FALSE)</f>
        <v>Female</v>
      </c>
      <c r="Q303" s="7">
        <f>VLOOKUP(A303,'New Data'!A:E,3,FALSE)</f>
        <v>30</v>
      </c>
      <c r="R303" s="7" t="str">
        <f>VLOOKUP(A303,'New Data'!A:E,4,FALSE)</f>
        <v>West Virginia</v>
      </c>
      <c r="S303" s="9">
        <f>VLOOKUP(A303,'New Data'!A:E,5,FALSE)</f>
        <v>45430</v>
      </c>
      <c r="T303" s="10">
        <f t="shared" si="3"/>
        <v>750.04966</v>
      </c>
      <c r="U303" s="11">
        <f t="shared" si="4"/>
        <v>0.007051166154</v>
      </c>
      <c r="V303" s="12">
        <f t="shared" si="5"/>
        <v>19.23204256</v>
      </c>
      <c r="W303" s="10">
        <f t="shared" si="6"/>
        <v>135.6083276</v>
      </c>
      <c r="X303" s="11">
        <f t="shared" si="7"/>
        <v>0.01807991322</v>
      </c>
      <c r="Y303" s="7">
        <f t="shared" si="8"/>
        <v>0</v>
      </c>
      <c r="Z303" s="11">
        <f t="shared" si="9"/>
        <v>0.5911227626</v>
      </c>
      <c r="AA303" s="10">
        <f t="shared" si="10"/>
        <v>192.5172316</v>
      </c>
      <c r="AB303" s="10">
        <f t="shared" si="11"/>
        <v>262.3430026</v>
      </c>
      <c r="AC303" s="10">
        <f t="shared" si="12"/>
        <v>631.007802</v>
      </c>
      <c r="AD303" s="10">
        <f t="shared" si="13"/>
        <v>442.8325194</v>
      </c>
    </row>
    <row r="304">
      <c r="A304" s="7" t="str">
        <f t="shared" si="1"/>
        <v>LAUXF7510L</v>
      </c>
      <c r="B304" s="2" t="s">
        <v>331</v>
      </c>
      <c r="C304" s="2" t="s">
        <v>3496</v>
      </c>
      <c r="D304" s="7" t="str">
        <f t="shared" si="2"/>
        <v>300x250 </v>
      </c>
      <c r="E304" s="2" t="s">
        <v>333</v>
      </c>
      <c r="F304" s="2" t="s">
        <v>66</v>
      </c>
      <c r="G304" s="8" t="s">
        <v>334</v>
      </c>
      <c r="H304" s="2" t="s">
        <v>30</v>
      </c>
      <c r="I304" s="2" t="s">
        <v>43</v>
      </c>
      <c r="J304" s="2">
        <v>16236.0</v>
      </c>
      <c r="K304" s="2">
        <v>50.0</v>
      </c>
      <c r="L304" s="2">
        <v>8669.0</v>
      </c>
      <c r="M304" s="2">
        <v>15208.0</v>
      </c>
      <c r="N304" s="2">
        <v>11.0</v>
      </c>
      <c r="O304" s="3">
        <v>1639.813696</v>
      </c>
      <c r="P304" s="7" t="str">
        <f>VLOOKUP(A304,'New Data'!A:E,2,FALSE)</f>
        <v>Female</v>
      </c>
      <c r="Q304" s="7">
        <f>VLOOKUP(A304,'New Data'!A:E,3,FALSE)</f>
        <v>30</v>
      </c>
      <c r="R304" s="7" t="str">
        <f>VLOOKUP(A304,'New Data'!A:E,4,FALSE)</f>
        <v>West Virginia</v>
      </c>
      <c r="S304" s="9">
        <f>VLOOKUP(A304,'New Data'!A:E,5,FALSE)</f>
        <v>45430</v>
      </c>
      <c r="T304" s="10">
        <f t="shared" si="3"/>
        <v>149.0739724</v>
      </c>
      <c r="U304" s="11">
        <f t="shared" si="4"/>
        <v>0.00307957625</v>
      </c>
      <c r="V304" s="12">
        <f t="shared" si="5"/>
        <v>32.79627392</v>
      </c>
      <c r="W304" s="10">
        <f t="shared" si="6"/>
        <v>100.9986263</v>
      </c>
      <c r="X304" s="11">
        <f t="shared" si="7"/>
        <v>0.06775067751</v>
      </c>
      <c r="Y304" s="7">
        <f t="shared" si="8"/>
        <v>0</v>
      </c>
      <c r="Z304" s="11">
        <f t="shared" si="9"/>
        <v>0.5339369303</v>
      </c>
      <c r="AA304" s="10">
        <f t="shared" si="10"/>
        <v>76.25153886</v>
      </c>
      <c r="AB304" s="10">
        <f t="shared" si="11"/>
        <v>117.1729503</v>
      </c>
      <c r="AC304" s="10">
        <f t="shared" si="12"/>
        <v>146.0181579</v>
      </c>
      <c r="AD304" s="10">
        <f t="shared" si="13"/>
        <v>125.0378391</v>
      </c>
    </row>
    <row r="305">
      <c r="A305" s="7" t="str">
        <f t="shared" si="1"/>
        <v>LBLVK2168C</v>
      </c>
      <c r="B305" s="2" t="s">
        <v>820</v>
      </c>
      <c r="C305" s="2" t="s">
        <v>3497</v>
      </c>
      <c r="D305" s="7" t="str">
        <f t="shared" si="2"/>
        <v>320x50 </v>
      </c>
      <c r="E305" s="2" t="s">
        <v>822</v>
      </c>
      <c r="F305" s="2" t="s">
        <v>41</v>
      </c>
      <c r="G305" s="8" t="s">
        <v>29</v>
      </c>
      <c r="H305" s="2" t="s">
        <v>220</v>
      </c>
      <c r="I305" s="2" t="s">
        <v>31</v>
      </c>
      <c r="J305" s="2">
        <v>83957.0</v>
      </c>
      <c r="K305" s="2">
        <v>185.0</v>
      </c>
      <c r="L305" s="2">
        <v>1420.0</v>
      </c>
      <c r="M305" s="2">
        <v>69246.0</v>
      </c>
      <c r="N305" s="2">
        <v>19.0</v>
      </c>
      <c r="O305" s="3">
        <v>6651.51451</v>
      </c>
      <c r="P305" s="7" t="str">
        <f>VLOOKUP(A305,'New Data'!A:E,2,FALSE)</f>
        <v>Male</v>
      </c>
      <c r="Q305" s="7">
        <f>VLOOKUP(A305,'New Data'!A:E,3,FALSE)</f>
        <v>61</v>
      </c>
      <c r="R305" s="7" t="str">
        <f>VLOOKUP(A305,'New Data'!A:E,4,FALSE)</f>
        <v>Tennessee</v>
      </c>
      <c r="S305" s="9">
        <f>VLOOKUP(A305,'New Data'!A:E,5,FALSE)</f>
        <v>45272</v>
      </c>
      <c r="T305" s="10">
        <f t="shared" si="3"/>
        <v>350.0797111</v>
      </c>
      <c r="U305" s="11">
        <f t="shared" si="4"/>
        <v>0.002203508939</v>
      </c>
      <c r="V305" s="12">
        <f t="shared" si="5"/>
        <v>35.95413249</v>
      </c>
      <c r="W305" s="10">
        <f t="shared" si="6"/>
        <v>79.22525233</v>
      </c>
      <c r="X305" s="11">
        <f t="shared" si="7"/>
        <v>0.02263063235</v>
      </c>
      <c r="Y305" s="7">
        <f t="shared" si="8"/>
        <v>0</v>
      </c>
      <c r="Z305" s="11">
        <f t="shared" si="9"/>
        <v>0.01691341996</v>
      </c>
      <c r="AA305" s="10">
        <f t="shared" si="10"/>
        <v>114.6242987</v>
      </c>
      <c r="AB305" s="10">
        <f t="shared" si="11"/>
        <v>140.5869706</v>
      </c>
      <c r="AC305" s="10">
        <f t="shared" si="12"/>
        <v>303.0996458</v>
      </c>
      <c r="AD305" s="10">
        <f t="shared" si="13"/>
        <v>214.6535834</v>
      </c>
    </row>
    <row r="306">
      <c r="A306" s="7" t="str">
        <f t="shared" si="1"/>
        <v>LBLVK2168C</v>
      </c>
      <c r="B306" s="2" t="s">
        <v>1887</v>
      </c>
      <c r="C306" s="2" t="s">
        <v>3498</v>
      </c>
      <c r="D306" s="7" t="str">
        <f t="shared" si="2"/>
        <v>300x250 </v>
      </c>
      <c r="E306" s="2" t="s">
        <v>1889</v>
      </c>
      <c r="F306" s="2" t="s">
        <v>36</v>
      </c>
      <c r="G306" s="8" t="s">
        <v>114</v>
      </c>
      <c r="H306" s="2" t="s">
        <v>62</v>
      </c>
      <c r="I306" s="2" t="s">
        <v>43</v>
      </c>
      <c r="J306" s="2">
        <v>65043.0</v>
      </c>
      <c r="K306" s="2">
        <v>160.0</v>
      </c>
      <c r="L306" s="2">
        <v>25871.0</v>
      </c>
      <c r="M306" s="2">
        <v>53969.0</v>
      </c>
      <c r="N306" s="2">
        <v>4.0</v>
      </c>
      <c r="O306" s="3">
        <v>2347.918531</v>
      </c>
      <c r="P306" s="7" t="str">
        <f>VLOOKUP(A306,'New Data'!A:E,2,FALSE)</f>
        <v>Male</v>
      </c>
      <c r="Q306" s="7">
        <f>VLOOKUP(A306,'New Data'!A:E,3,FALSE)</f>
        <v>61</v>
      </c>
      <c r="R306" s="7" t="str">
        <f>VLOOKUP(A306,'New Data'!A:E,4,FALSE)</f>
        <v>Tennessee</v>
      </c>
      <c r="S306" s="9">
        <f>VLOOKUP(A306,'New Data'!A:E,5,FALSE)</f>
        <v>45272</v>
      </c>
      <c r="T306" s="10">
        <f t="shared" si="3"/>
        <v>586.9796328</v>
      </c>
      <c r="U306" s="11">
        <f t="shared" si="4"/>
        <v>0.002459911136</v>
      </c>
      <c r="V306" s="12">
        <f t="shared" si="5"/>
        <v>14.67449082</v>
      </c>
      <c r="W306" s="10">
        <f t="shared" si="6"/>
        <v>36.09794338</v>
      </c>
      <c r="X306" s="11">
        <f t="shared" si="7"/>
        <v>0.006149777839</v>
      </c>
      <c r="Y306" s="7">
        <f t="shared" si="8"/>
        <v>0</v>
      </c>
      <c r="Z306" s="11">
        <f t="shared" si="9"/>
        <v>0.3977522562</v>
      </c>
      <c r="AA306" s="10">
        <f t="shared" si="10"/>
        <v>136.3551079</v>
      </c>
      <c r="AB306" s="10">
        <f t="shared" si="11"/>
        <v>149.2091794</v>
      </c>
      <c r="AC306" s="10">
        <f t="shared" si="12"/>
        <v>479.738193</v>
      </c>
      <c r="AD306" s="10">
        <f t="shared" si="13"/>
        <v>311.540018</v>
      </c>
    </row>
    <row r="307">
      <c r="A307" s="7" t="str">
        <f t="shared" si="1"/>
        <v>LGXZN7618K</v>
      </c>
      <c r="B307" s="2" t="s">
        <v>1216</v>
      </c>
      <c r="C307" s="2" t="s">
        <v>3499</v>
      </c>
      <c r="D307" s="7" t="str">
        <f t="shared" si="2"/>
        <v>320x50 </v>
      </c>
      <c r="E307" s="2" t="s">
        <v>1218</v>
      </c>
      <c r="F307" s="2" t="s">
        <v>28</v>
      </c>
      <c r="G307" s="8" t="s">
        <v>165</v>
      </c>
      <c r="H307" s="2" t="s">
        <v>48</v>
      </c>
      <c r="I307" s="2" t="s">
        <v>31</v>
      </c>
      <c r="J307" s="2">
        <v>38408.0</v>
      </c>
      <c r="K307" s="2">
        <v>101.0</v>
      </c>
      <c r="L307" s="2">
        <v>23557.0</v>
      </c>
      <c r="M307" s="2">
        <v>35247.0</v>
      </c>
      <c r="N307" s="2">
        <v>7.0</v>
      </c>
      <c r="O307" s="3">
        <v>5343.459431</v>
      </c>
      <c r="P307" s="7" t="str">
        <f>VLOOKUP(A307,'New Data'!A:E,2,FALSE)</f>
        <v>Female</v>
      </c>
      <c r="Q307" s="7">
        <f>VLOOKUP(A307,'New Data'!A:E,3,FALSE)</f>
        <v>48</v>
      </c>
      <c r="R307" s="7" t="str">
        <f>VLOOKUP(A307,'New Data'!A:E,4,FALSE)</f>
        <v>Idaho</v>
      </c>
      <c r="S307" s="9">
        <f>VLOOKUP(A307,'New Data'!A:E,5,FALSE)</f>
        <v>45129</v>
      </c>
      <c r="T307" s="10">
        <f t="shared" si="3"/>
        <v>763.3513473</v>
      </c>
      <c r="U307" s="11">
        <f t="shared" si="4"/>
        <v>0.002629660487</v>
      </c>
      <c r="V307" s="12">
        <f t="shared" si="5"/>
        <v>52.90553892</v>
      </c>
      <c r="W307" s="10">
        <f t="shared" si="6"/>
        <v>139.1236053</v>
      </c>
      <c r="X307" s="11">
        <f t="shared" si="7"/>
        <v>0.01822536971</v>
      </c>
      <c r="Y307" s="7">
        <f t="shared" si="8"/>
        <v>0</v>
      </c>
      <c r="Z307" s="11">
        <f t="shared" si="9"/>
        <v>0.6133357634</v>
      </c>
      <c r="AA307" s="10">
        <f t="shared" si="10"/>
        <v>222.8194216</v>
      </c>
      <c r="AB307" s="10">
        <f t="shared" si="11"/>
        <v>274.5502615</v>
      </c>
      <c r="AC307" s="10">
        <f t="shared" si="12"/>
        <v>649.0869067</v>
      </c>
      <c r="AD307" s="10">
        <f t="shared" si="13"/>
        <v>451.2387911</v>
      </c>
    </row>
    <row r="308">
      <c r="A308" s="7" t="str">
        <f t="shared" si="1"/>
        <v>LJRKT6242F</v>
      </c>
      <c r="B308" s="2" t="s">
        <v>955</v>
      </c>
      <c r="C308" s="2" t="s">
        <v>3500</v>
      </c>
      <c r="D308" s="7" t="str">
        <f t="shared" si="2"/>
        <v>320x50 </v>
      </c>
      <c r="E308" s="2" t="s">
        <v>957</v>
      </c>
      <c r="F308" s="2" t="s">
        <v>28</v>
      </c>
      <c r="G308" s="8" t="s">
        <v>334</v>
      </c>
      <c r="H308" s="2" t="s">
        <v>30</v>
      </c>
      <c r="I308" s="2" t="s">
        <v>31</v>
      </c>
      <c r="J308" s="2">
        <v>48947.0</v>
      </c>
      <c r="K308" s="2">
        <v>230.0</v>
      </c>
      <c r="L308" s="2">
        <v>32089.0</v>
      </c>
      <c r="M308" s="2">
        <v>45597.0</v>
      </c>
      <c r="N308" s="2">
        <v>21.0</v>
      </c>
      <c r="O308" s="3">
        <v>5702.290265</v>
      </c>
      <c r="P308" s="7" t="str">
        <f>VLOOKUP(A308,'New Data'!A:E,2,FALSE)</f>
        <v>Female</v>
      </c>
      <c r="Q308" s="7">
        <f>VLOOKUP(A308,'New Data'!A:E,3,FALSE)</f>
        <v>54</v>
      </c>
      <c r="R308" s="7" t="str">
        <f>VLOOKUP(A308,'New Data'!A:E,4,FALSE)</f>
        <v>New Jersey</v>
      </c>
      <c r="S308" s="9">
        <f>VLOOKUP(A308,'New Data'!A:E,5,FALSE)</f>
        <v>45137</v>
      </c>
      <c r="T308" s="10">
        <f t="shared" si="3"/>
        <v>271.5376317</v>
      </c>
      <c r="U308" s="11">
        <f t="shared" si="4"/>
        <v>0.0046989601</v>
      </c>
      <c r="V308" s="12">
        <f t="shared" si="5"/>
        <v>24.79256637</v>
      </c>
      <c r="W308" s="10">
        <f t="shared" si="6"/>
        <v>116.4992801</v>
      </c>
      <c r="X308" s="11">
        <f t="shared" si="7"/>
        <v>0.04290354874</v>
      </c>
      <c r="Y308" s="7">
        <f t="shared" si="8"/>
        <v>0</v>
      </c>
      <c r="Z308" s="11">
        <f t="shared" si="9"/>
        <v>0.655586655</v>
      </c>
      <c r="AA308" s="10">
        <f t="shared" si="10"/>
        <v>97.44143546</v>
      </c>
      <c r="AB308" s="10">
        <f t="shared" si="11"/>
        <v>152.4654637</v>
      </c>
      <c r="AC308" s="10">
        <f t="shared" si="12"/>
        <v>245.4884746</v>
      </c>
      <c r="AD308" s="10">
        <f t="shared" si="13"/>
        <v>194.0208054</v>
      </c>
    </row>
    <row r="309">
      <c r="A309" s="7" t="str">
        <f t="shared" si="1"/>
        <v>LJRKT6242F</v>
      </c>
      <c r="B309" s="2" t="s">
        <v>1771</v>
      </c>
      <c r="C309" s="2" t="s">
        <v>3501</v>
      </c>
      <c r="D309" s="7" t="str">
        <f t="shared" si="2"/>
        <v>320x50 </v>
      </c>
      <c r="E309" s="2" t="s">
        <v>957</v>
      </c>
      <c r="F309" s="2" t="s">
        <v>28</v>
      </c>
      <c r="G309" s="8" t="s">
        <v>1050</v>
      </c>
      <c r="H309" s="2" t="s">
        <v>89</v>
      </c>
      <c r="I309" s="2" t="s">
        <v>31</v>
      </c>
      <c r="J309" s="2">
        <v>21903.0</v>
      </c>
      <c r="K309" s="2">
        <v>124.0</v>
      </c>
      <c r="L309" s="2">
        <v>18831.0</v>
      </c>
      <c r="M309" s="2">
        <v>20922.0</v>
      </c>
      <c r="N309" s="2">
        <v>4.0</v>
      </c>
      <c r="O309" s="3">
        <v>1661.167909</v>
      </c>
      <c r="P309" s="7" t="str">
        <f>VLOOKUP(A309,'New Data'!A:E,2,FALSE)</f>
        <v>Female</v>
      </c>
      <c r="Q309" s="7">
        <f>VLOOKUP(A309,'New Data'!A:E,3,FALSE)</f>
        <v>54</v>
      </c>
      <c r="R309" s="7" t="str">
        <f>VLOOKUP(A309,'New Data'!A:E,4,FALSE)</f>
        <v>New Jersey</v>
      </c>
      <c r="S309" s="9">
        <f>VLOOKUP(A309,'New Data'!A:E,5,FALSE)</f>
        <v>45137</v>
      </c>
      <c r="T309" s="10">
        <f t="shared" si="3"/>
        <v>415.2919773</v>
      </c>
      <c r="U309" s="11">
        <f t="shared" si="4"/>
        <v>0.005661324933</v>
      </c>
      <c r="V309" s="12">
        <f t="shared" si="5"/>
        <v>13.3965154</v>
      </c>
      <c r="W309" s="10">
        <f t="shared" si="6"/>
        <v>75.84202662</v>
      </c>
      <c r="X309" s="11">
        <f t="shared" si="7"/>
        <v>0.01826233849</v>
      </c>
      <c r="Y309" s="7">
        <f t="shared" si="8"/>
        <v>0</v>
      </c>
      <c r="Z309" s="11">
        <f t="shared" si="9"/>
        <v>0.8597452404</v>
      </c>
      <c r="AA309" s="10">
        <f t="shared" si="10"/>
        <v>108.9440131</v>
      </c>
      <c r="AB309" s="10">
        <f t="shared" si="11"/>
        <v>146.4113198</v>
      </c>
      <c r="AC309" s="10">
        <f t="shared" si="12"/>
        <v>350.0812902</v>
      </c>
      <c r="AD309" s="10">
        <f t="shared" si="13"/>
        <v>245.5698326</v>
      </c>
    </row>
    <row r="310">
      <c r="A310" s="7" t="str">
        <f t="shared" si="1"/>
        <v>LLQYY4909B</v>
      </c>
      <c r="B310" s="2" t="s">
        <v>887</v>
      </c>
      <c r="C310" s="2" t="s">
        <v>3502</v>
      </c>
      <c r="D310" s="7" t="str">
        <f t="shared" si="2"/>
        <v>300x50 </v>
      </c>
      <c r="E310" s="2" t="s">
        <v>889</v>
      </c>
      <c r="F310" s="2" t="s">
        <v>36</v>
      </c>
      <c r="G310" s="8" t="s">
        <v>890</v>
      </c>
      <c r="H310" s="2" t="s">
        <v>62</v>
      </c>
      <c r="I310" s="2" t="s">
        <v>31</v>
      </c>
      <c r="J310" s="2">
        <v>7531.0</v>
      </c>
      <c r="K310" s="2">
        <v>10.0</v>
      </c>
      <c r="L310" s="2">
        <v>3059.0</v>
      </c>
      <c r="M310" s="2">
        <v>6523.0</v>
      </c>
      <c r="N310" s="2">
        <v>1.0</v>
      </c>
      <c r="O310" s="3">
        <v>1937.058388</v>
      </c>
      <c r="P310" s="7" t="str">
        <f>VLOOKUP(A310,'New Data'!A:E,2,FALSE)</f>
        <v>Female</v>
      </c>
      <c r="Q310" s="7">
        <f>VLOOKUP(A310,'New Data'!A:E,3,FALSE)</f>
        <v>36</v>
      </c>
      <c r="R310" s="7" t="str">
        <f>VLOOKUP(A310,'New Data'!A:E,4,FALSE)</f>
        <v>New York</v>
      </c>
      <c r="S310" s="9">
        <f>VLOOKUP(A310,'New Data'!A:E,5,FALSE)</f>
        <v>45332</v>
      </c>
      <c r="T310" s="10">
        <f t="shared" si="3"/>
        <v>1937.058388</v>
      </c>
      <c r="U310" s="11">
        <f t="shared" si="4"/>
        <v>0.001327844908</v>
      </c>
      <c r="V310" s="12">
        <f t="shared" si="5"/>
        <v>193.7058388</v>
      </c>
      <c r="W310" s="10">
        <f t="shared" si="6"/>
        <v>257.2113116</v>
      </c>
      <c r="X310" s="11">
        <f t="shared" si="7"/>
        <v>0.01327844908</v>
      </c>
      <c r="Y310" s="7">
        <f t="shared" si="8"/>
        <v>0</v>
      </c>
      <c r="Z310" s="11">
        <f t="shared" si="9"/>
        <v>0.4061877573</v>
      </c>
      <c r="AA310" s="10">
        <f t="shared" si="10"/>
        <v>593.818611</v>
      </c>
      <c r="AB310" s="10">
        <f t="shared" si="11"/>
        <v>631.9218947</v>
      </c>
      <c r="AC310" s="10">
        <f t="shared" si="12"/>
        <v>1639.83014</v>
      </c>
      <c r="AD310" s="10">
        <f t="shared" si="13"/>
        <v>1097.135514</v>
      </c>
    </row>
    <row r="311">
      <c r="A311" s="7" t="str">
        <f t="shared" si="1"/>
        <v>LLQYY4909B</v>
      </c>
      <c r="B311" s="2" t="s">
        <v>727</v>
      </c>
      <c r="C311" s="2" t="s">
        <v>3503</v>
      </c>
      <c r="D311" s="7" t="str">
        <f t="shared" si="2"/>
        <v>320x50 </v>
      </c>
      <c r="E311" s="2" t="s">
        <v>729</v>
      </c>
      <c r="F311" s="2" t="s">
        <v>41</v>
      </c>
      <c r="G311" s="8" t="s">
        <v>449</v>
      </c>
      <c r="H311" s="2" t="s">
        <v>30</v>
      </c>
      <c r="I311" s="2" t="s">
        <v>31</v>
      </c>
      <c r="J311" s="2">
        <v>74516.0</v>
      </c>
      <c r="K311" s="2">
        <v>200.0</v>
      </c>
      <c r="L311" s="2">
        <v>23985.0</v>
      </c>
      <c r="M311" s="2">
        <v>63853.0</v>
      </c>
      <c r="N311" s="2">
        <v>24.0</v>
      </c>
      <c r="O311" s="3">
        <v>1523.783909</v>
      </c>
      <c r="P311" s="7" t="str">
        <f>VLOOKUP(A311,'New Data'!A:E,2,FALSE)</f>
        <v>Female</v>
      </c>
      <c r="Q311" s="7">
        <f>VLOOKUP(A311,'New Data'!A:E,3,FALSE)</f>
        <v>36</v>
      </c>
      <c r="R311" s="7" t="str">
        <f>VLOOKUP(A311,'New Data'!A:E,4,FALSE)</f>
        <v>New York</v>
      </c>
      <c r="S311" s="9">
        <f>VLOOKUP(A311,'New Data'!A:E,5,FALSE)</f>
        <v>45332</v>
      </c>
      <c r="T311" s="10">
        <f t="shared" si="3"/>
        <v>63.49099621</v>
      </c>
      <c r="U311" s="11">
        <f t="shared" si="4"/>
        <v>0.002683987332</v>
      </c>
      <c r="V311" s="12">
        <f t="shared" si="5"/>
        <v>7.618919545</v>
      </c>
      <c r="W311" s="10">
        <f t="shared" si="6"/>
        <v>20.44908354</v>
      </c>
      <c r="X311" s="11">
        <f t="shared" si="7"/>
        <v>0.03220784798</v>
      </c>
      <c r="Y311" s="7">
        <f t="shared" si="8"/>
        <v>0</v>
      </c>
      <c r="Z311" s="11">
        <f t="shared" si="9"/>
        <v>0.3218771807</v>
      </c>
      <c r="AA311" s="10">
        <f t="shared" si="10"/>
        <v>22.88315159</v>
      </c>
      <c r="AB311" s="10">
        <f t="shared" si="11"/>
        <v>30.58124998</v>
      </c>
      <c r="AC311" s="10">
        <f t="shared" si="12"/>
        <v>56.40639758</v>
      </c>
      <c r="AD311" s="10">
        <f t="shared" si="13"/>
        <v>41.97138187</v>
      </c>
    </row>
    <row r="312">
      <c r="A312" s="7" t="str">
        <f t="shared" si="1"/>
        <v>LQLYG6047L</v>
      </c>
      <c r="B312" s="2" t="s">
        <v>1267</v>
      </c>
      <c r="C312" s="2" t="s">
        <v>3504</v>
      </c>
      <c r="D312" s="7" t="str">
        <f t="shared" si="2"/>
        <v>320x50 </v>
      </c>
      <c r="E312" s="2" t="s">
        <v>1269</v>
      </c>
      <c r="F312" s="2" t="s">
        <v>36</v>
      </c>
      <c r="G312" s="8" t="s">
        <v>404</v>
      </c>
      <c r="H312" s="2" t="s">
        <v>212</v>
      </c>
      <c r="I312" s="2" t="s">
        <v>31</v>
      </c>
      <c r="J312" s="2">
        <v>47016.0</v>
      </c>
      <c r="K312" s="2">
        <v>199.0</v>
      </c>
      <c r="L312" s="2">
        <v>12210.0</v>
      </c>
      <c r="M312" s="2">
        <v>38039.0</v>
      </c>
      <c r="N312" s="2">
        <v>13.0</v>
      </c>
      <c r="O312" s="3">
        <v>5974.87508</v>
      </c>
      <c r="P312" s="7" t="str">
        <f>VLOOKUP(A312,'New Data'!A:E,2,FALSE)</f>
        <v>Male</v>
      </c>
      <c r="Q312" s="7">
        <f>VLOOKUP(A312,'New Data'!A:E,3,FALSE)</f>
        <v>34</v>
      </c>
      <c r="R312" s="7" t="str">
        <f>VLOOKUP(A312,'New Data'!A:E,4,FALSE)</f>
        <v>New Mexico</v>
      </c>
      <c r="S312" s="9">
        <f>VLOOKUP(A312,'New Data'!A:E,5,FALSE)</f>
        <v>45485</v>
      </c>
      <c r="T312" s="10">
        <f t="shared" si="3"/>
        <v>459.6057754</v>
      </c>
      <c r="U312" s="11">
        <f t="shared" si="4"/>
        <v>0.004232601668</v>
      </c>
      <c r="V312" s="12">
        <f t="shared" si="5"/>
        <v>30.02449789</v>
      </c>
      <c r="W312" s="10">
        <f t="shared" si="6"/>
        <v>127.0817398</v>
      </c>
      <c r="X312" s="11">
        <f t="shared" si="7"/>
        <v>0.02765016165</v>
      </c>
      <c r="Y312" s="7">
        <f t="shared" si="8"/>
        <v>0</v>
      </c>
      <c r="Z312" s="11">
        <f t="shared" si="9"/>
        <v>0.2596988259</v>
      </c>
      <c r="AA312" s="10">
        <f t="shared" si="10"/>
        <v>141.3571014</v>
      </c>
      <c r="AB312" s="10">
        <f t="shared" si="11"/>
        <v>199.5914465</v>
      </c>
      <c r="AC312" s="10">
        <f t="shared" si="12"/>
        <v>399.1058679</v>
      </c>
      <c r="AD312" s="10">
        <f t="shared" si="13"/>
        <v>293.3458739</v>
      </c>
    </row>
    <row r="313">
      <c r="A313" s="7" t="str">
        <f t="shared" si="1"/>
        <v>LQLYG6047L</v>
      </c>
      <c r="B313" s="2" t="s">
        <v>1847</v>
      </c>
      <c r="C313" s="2" t="s">
        <v>1848</v>
      </c>
      <c r="D313" s="7" t="str">
        <f t="shared" si="2"/>
        <v>320x50 </v>
      </c>
      <c r="E313" s="2" t="s">
        <v>1269</v>
      </c>
      <c r="F313" s="2" t="s">
        <v>36</v>
      </c>
      <c r="G313" s="8" t="s">
        <v>519</v>
      </c>
      <c r="H313" s="2" t="s">
        <v>234</v>
      </c>
      <c r="I313" s="2" t="s">
        <v>31</v>
      </c>
      <c r="J313" s="2">
        <v>11919.0</v>
      </c>
      <c r="K313" s="2">
        <v>69.0</v>
      </c>
      <c r="L313" s="2">
        <v>8100.0</v>
      </c>
      <c r="M313" s="2">
        <v>11524.0</v>
      </c>
      <c r="N313" s="2">
        <v>2.0</v>
      </c>
      <c r="O313" s="3">
        <v>6350.916905</v>
      </c>
      <c r="P313" s="7" t="str">
        <f>VLOOKUP(A313,'New Data'!A:E,2,FALSE)</f>
        <v>Male</v>
      </c>
      <c r="Q313" s="7">
        <f>VLOOKUP(A313,'New Data'!A:E,3,FALSE)</f>
        <v>34</v>
      </c>
      <c r="R313" s="7" t="str">
        <f>VLOOKUP(A313,'New Data'!A:E,4,FALSE)</f>
        <v>New Mexico</v>
      </c>
      <c r="S313" s="9">
        <f>VLOOKUP(A313,'New Data'!A:E,5,FALSE)</f>
        <v>45485</v>
      </c>
      <c r="T313" s="10">
        <f t="shared" si="3"/>
        <v>3175.458453</v>
      </c>
      <c r="U313" s="11">
        <f t="shared" si="4"/>
        <v>0.005789076265</v>
      </c>
      <c r="V313" s="12">
        <f t="shared" si="5"/>
        <v>92.04227399</v>
      </c>
      <c r="W313" s="10">
        <f t="shared" si="6"/>
        <v>532.8397437</v>
      </c>
      <c r="X313" s="11">
        <f t="shared" si="7"/>
        <v>0.0167799312</v>
      </c>
      <c r="Y313" s="7">
        <f t="shared" si="8"/>
        <v>0</v>
      </c>
      <c r="Z313" s="11">
        <f t="shared" si="9"/>
        <v>0.6795872137</v>
      </c>
      <c r="AA313" s="10">
        <f t="shared" si="10"/>
        <v>815.2934584</v>
      </c>
      <c r="AB313" s="10">
        <f t="shared" si="11"/>
        <v>1079.77194</v>
      </c>
      <c r="AC313" s="10">
        <f t="shared" si="12"/>
        <v>2665.343166</v>
      </c>
      <c r="AD313" s="10">
        <f t="shared" si="13"/>
        <v>1854.151993</v>
      </c>
    </row>
    <row r="314">
      <c r="A314" s="7" t="str">
        <f t="shared" si="1"/>
        <v>LTHGG8490O</v>
      </c>
      <c r="B314" s="2" t="s">
        <v>1664</v>
      </c>
      <c r="C314" s="2" t="s">
        <v>3505</v>
      </c>
      <c r="D314" s="7" t="str">
        <f t="shared" si="2"/>
        <v>320x50 </v>
      </c>
      <c r="E314" s="2" t="s">
        <v>1228</v>
      </c>
      <c r="F314" s="2" t="s">
        <v>41</v>
      </c>
      <c r="G314" s="8" t="s">
        <v>871</v>
      </c>
      <c r="H314" s="2" t="s">
        <v>30</v>
      </c>
      <c r="I314" s="2" t="s">
        <v>31</v>
      </c>
      <c r="J314" s="2">
        <v>36543.0</v>
      </c>
      <c r="K314" s="2">
        <v>147.0</v>
      </c>
      <c r="L314" s="2">
        <v>18046.0</v>
      </c>
      <c r="M314" s="2">
        <v>27358.0</v>
      </c>
      <c r="N314" s="2">
        <v>6.0</v>
      </c>
      <c r="O314" s="3">
        <v>1513.088728</v>
      </c>
      <c r="P314" s="7" t="str">
        <f>VLOOKUP(A314,'New Data'!A:E,2,FALSE)</f>
        <v>Female</v>
      </c>
      <c r="Q314" s="7">
        <f>VLOOKUP(A314,'New Data'!A:E,3,FALSE)</f>
        <v>18</v>
      </c>
      <c r="R314" s="7" t="str">
        <f>VLOOKUP(A314,'New Data'!A:E,4,FALSE)</f>
        <v>Idaho</v>
      </c>
      <c r="S314" s="9">
        <f>VLOOKUP(A314,'New Data'!A:E,5,FALSE)</f>
        <v>45164</v>
      </c>
      <c r="T314" s="10">
        <f t="shared" si="3"/>
        <v>252.1814547</v>
      </c>
      <c r="U314" s="11">
        <f t="shared" si="4"/>
        <v>0.004022658238</v>
      </c>
      <c r="V314" s="12">
        <f t="shared" si="5"/>
        <v>10.2931206</v>
      </c>
      <c r="W314" s="10">
        <f t="shared" si="6"/>
        <v>41.40570637</v>
      </c>
      <c r="X314" s="11">
        <f t="shared" si="7"/>
        <v>0.01641901322</v>
      </c>
      <c r="Y314" s="7">
        <f t="shared" si="8"/>
        <v>0</v>
      </c>
      <c r="Z314" s="11">
        <f t="shared" si="9"/>
        <v>0.4938291875</v>
      </c>
      <c r="AA314" s="10">
        <f t="shared" si="10"/>
        <v>66.95192869</v>
      </c>
      <c r="AB314" s="10">
        <f t="shared" si="11"/>
        <v>85.61948015</v>
      </c>
      <c r="AC314" s="10">
        <f t="shared" si="12"/>
        <v>212.0849291</v>
      </c>
      <c r="AD314" s="10">
        <f t="shared" si="13"/>
        <v>146.7955918</v>
      </c>
    </row>
    <row r="315">
      <c r="A315" s="7" t="str">
        <f t="shared" si="1"/>
        <v>LTHGG8490O</v>
      </c>
      <c r="B315" s="2" t="s">
        <v>1226</v>
      </c>
      <c r="C315" s="2" t="s">
        <v>1227</v>
      </c>
      <c r="D315" s="7" t="str">
        <f t="shared" si="2"/>
        <v>320x50 </v>
      </c>
      <c r="E315" s="2" t="s">
        <v>1228</v>
      </c>
      <c r="F315" s="2" t="s">
        <v>36</v>
      </c>
      <c r="G315" s="8" t="s">
        <v>1229</v>
      </c>
      <c r="H315" s="2" t="s">
        <v>30</v>
      </c>
      <c r="I315" s="2" t="s">
        <v>31</v>
      </c>
      <c r="J315" s="2">
        <v>42759.0</v>
      </c>
      <c r="K315" s="2">
        <v>177.0</v>
      </c>
      <c r="L315" s="2">
        <v>17744.0</v>
      </c>
      <c r="M315" s="2">
        <v>34812.0</v>
      </c>
      <c r="N315" s="2">
        <v>12.0</v>
      </c>
      <c r="O315" s="3">
        <v>6316.488054</v>
      </c>
      <c r="P315" s="7" t="str">
        <f>VLOOKUP(A315,'New Data'!A:E,2,FALSE)</f>
        <v>Female</v>
      </c>
      <c r="Q315" s="7">
        <f>VLOOKUP(A315,'New Data'!A:E,3,FALSE)</f>
        <v>18</v>
      </c>
      <c r="R315" s="7" t="str">
        <f>VLOOKUP(A315,'New Data'!A:E,4,FALSE)</f>
        <v>Idaho</v>
      </c>
      <c r="S315" s="9">
        <f>VLOOKUP(A315,'New Data'!A:E,5,FALSE)</f>
        <v>45164</v>
      </c>
      <c r="T315" s="10">
        <f t="shared" si="3"/>
        <v>526.3740045</v>
      </c>
      <c r="U315" s="11">
        <f t="shared" si="4"/>
        <v>0.004139479408</v>
      </c>
      <c r="V315" s="12">
        <f t="shared" si="5"/>
        <v>35.68637319</v>
      </c>
      <c r="W315" s="10">
        <f t="shared" si="6"/>
        <v>147.7230069</v>
      </c>
      <c r="X315" s="11">
        <f t="shared" si="7"/>
        <v>0.02806426717</v>
      </c>
      <c r="Y315" s="7">
        <f t="shared" si="8"/>
        <v>0</v>
      </c>
      <c r="Z315" s="11">
        <f t="shared" si="9"/>
        <v>0.4149769639</v>
      </c>
      <c r="AA315" s="10">
        <f t="shared" si="10"/>
        <v>163.3685008</v>
      </c>
      <c r="AB315" s="10">
        <f t="shared" si="11"/>
        <v>230.5904811</v>
      </c>
      <c r="AC315" s="10">
        <f t="shared" si="12"/>
        <v>457.7810796</v>
      </c>
      <c r="AD315" s="10">
        <f t="shared" si="13"/>
        <v>337.0505755</v>
      </c>
    </row>
    <row r="316">
      <c r="A316" s="7" t="str">
        <f t="shared" si="1"/>
        <v>LUNGK0290L</v>
      </c>
      <c r="B316" s="2" t="s">
        <v>671</v>
      </c>
      <c r="C316" s="2" t="s">
        <v>672</v>
      </c>
      <c r="D316" s="7" t="str">
        <f t="shared" si="2"/>
        <v>320x50 </v>
      </c>
      <c r="E316" s="2" t="s">
        <v>673</v>
      </c>
      <c r="F316" s="2" t="s">
        <v>36</v>
      </c>
      <c r="G316" s="8" t="s">
        <v>93</v>
      </c>
      <c r="H316" s="2" t="s">
        <v>212</v>
      </c>
      <c r="I316" s="2" t="s">
        <v>31</v>
      </c>
      <c r="J316" s="2">
        <v>44505.0</v>
      </c>
      <c r="K316" s="2">
        <v>125.0</v>
      </c>
      <c r="L316" s="2">
        <v>18993.0</v>
      </c>
      <c r="M316" s="2">
        <v>39522.0</v>
      </c>
      <c r="N316" s="2">
        <v>16.0</v>
      </c>
      <c r="O316" s="3">
        <v>6766.475368</v>
      </c>
      <c r="P316" s="7" t="str">
        <f>VLOOKUP(A316,'New Data'!A:E,2,FALSE)</f>
        <v>Female</v>
      </c>
      <c r="Q316" s="7">
        <f>VLOOKUP(A316,'New Data'!A:E,3,FALSE)</f>
        <v>39</v>
      </c>
      <c r="R316" s="7" t="str">
        <f>VLOOKUP(A316,'New Data'!A:E,4,FALSE)</f>
        <v>Oklahoma</v>
      </c>
      <c r="S316" s="9">
        <f>VLOOKUP(A316,'New Data'!A:E,5,FALSE)</f>
        <v>45244</v>
      </c>
      <c r="T316" s="10">
        <f t="shared" si="3"/>
        <v>422.9047105</v>
      </c>
      <c r="U316" s="11">
        <f t="shared" si="4"/>
        <v>0.002808673183</v>
      </c>
      <c r="V316" s="12">
        <f t="shared" si="5"/>
        <v>54.13180294</v>
      </c>
      <c r="W316" s="10">
        <f t="shared" si="6"/>
        <v>152.0385433</v>
      </c>
      <c r="X316" s="11">
        <f t="shared" si="7"/>
        <v>0.03595101674</v>
      </c>
      <c r="Y316" s="7">
        <f t="shared" si="8"/>
        <v>0</v>
      </c>
      <c r="Z316" s="11">
        <f t="shared" si="9"/>
        <v>0.4267610381</v>
      </c>
      <c r="AA316" s="10">
        <f t="shared" si="10"/>
        <v>158.2940931</v>
      </c>
      <c r="AB316" s="10">
        <f t="shared" si="11"/>
        <v>217.0381373</v>
      </c>
      <c r="AC316" s="10">
        <f t="shared" si="12"/>
        <v>379.5578376</v>
      </c>
      <c r="AD316" s="10">
        <f t="shared" si="13"/>
        <v>287.4730312</v>
      </c>
    </row>
    <row r="317">
      <c r="A317" s="7" t="str">
        <f t="shared" si="1"/>
        <v>LWJQD9640X</v>
      </c>
      <c r="B317" s="2" t="s">
        <v>2314</v>
      </c>
      <c r="C317" s="2" t="s">
        <v>3506</v>
      </c>
      <c r="D317" s="7" t="str">
        <f t="shared" si="2"/>
        <v>300x250 </v>
      </c>
      <c r="E317" s="2" t="s">
        <v>2316</v>
      </c>
      <c r="F317" s="2" t="s">
        <v>41</v>
      </c>
      <c r="G317" s="8" t="s">
        <v>181</v>
      </c>
      <c r="H317" s="2" t="s">
        <v>30</v>
      </c>
      <c r="I317" s="2" t="s">
        <v>31</v>
      </c>
      <c r="J317" s="2">
        <v>470192.0</v>
      </c>
      <c r="K317" s="2">
        <v>940.0</v>
      </c>
      <c r="L317" s="2">
        <v>336480.0</v>
      </c>
      <c r="M317" s="2">
        <v>443202.0</v>
      </c>
      <c r="N317" s="2">
        <v>3.0</v>
      </c>
      <c r="O317" s="3">
        <v>4963.966251</v>
      </c>
      <c r="P317" s="7" t="str">
        <f>VLOOKUP(A317,'New Data'!A:E,2,FALSE)</f>
        <v>Female</v>
      </c>
      <c r="Q317" s="7">
        <f>VLOOKUP(A317,'New Data'!A:E,3,FALSE)</f>
        <v>60</v>
      </c>
      <c r="R317" s="7" t="str">
        <f>VLOOKUP(A317,'New Data'!A:E,4,FALSE)</f>
        <v>Michigan</v>
      </c>
      <c r="S317" s="9">
        <f>VLOOKUP(A317,'New Data'!A:E,5,FALSE)</f>
        <v>45083</v>
      </c>
      <c r="T317" s="10">
        <f t="shared" si="3"/>
        <v>1654.655417</v>
      </c>
      <c r="U317" s="11">
        <f t="shared" si="4"/>
        <v>0.001999183312</v>
      </c>
      <c r="V317" s="12">
        <f t="shared" si="5"/>
        <v>5.280815161</v>
      </c>
      <c r="W317" s="10">
        <f t="shared" si="6"/>
        <v>10.55731754</v>
      </c>
      <c r="X317" s="11">
        <f t="shared" si="7"/>
        <v>0.0006380372273</v>
      </c>
      <c r="Y317" s="7">
        <f t="shared" si="8"/>
        <v>0</v>
      </c>
      <c r="Z317" s="11">
        <f t="shared" si="9"/>
        <v>0.7156225542</v>
      </c>
      <c r="AA317" s="10">
        <f t="shared" si="10"/>
        <v>337.267199</v>
      </c>
      <c r="AB317" s="10">
        <f t="shared" si="11"/>
        <v>340.4331005</v>
      </c>
      <c r="AC317" s="10">
        <f t="shared" si="12"/>
        <v>1326.89196</v>
      </c>
      <c r="AD317" s="10">
        <f t="shared" si="13"/>
        <v>832.6073669</v>
      </c>
    </row>
    <row r="318">
      <c r="A318" s="7" t="str">
        <f t="shared" si="1"/>
        <v>LYCVY6358C</v>
      </c>
      <c r="B318" s="2" t="s">
        <v>1827</v>
      </c>
      <c r="C318" s="2" t="s">
        <v>3507</v>
      </c>
      <c r="D318" s="7" t="str">
        <f t="shared" si="2"/>
        <v>300x50 </v>
      </c>
      <c r="E318" s="2" t="s">
        <v>1829</v>
      </c>
      <c r="F318" s="2" t="s">
        <v>36</v>
      </c>
      <c r="G318" s="8" t="s">
        <v>871</v>
      </c>
      <c r="H318" s="2" t="s">
        <v>30</v>
      </c>
      <c r="I318" s="2" t="s">
        <v>31</v>
      </c>
      <c r="J318" s="2">
        <v>257862.0</v>
      </c>
      <c r="K318" s="2">
        <v>700.0</v>
      </c>
      <c r="L318" s="2">
        <v>105048.0</v>
      </c>
      <c r="M318" s="2">
        <v>238629.0</v>
      </c>
      <c r="N318" s="2">
        <v>21.0</v>
      </c>
      <c r="O318" s="3">
        <v>5899.429483</v>
      </c>
      <c r="P318" s="7" t="str">
        <f>VLOOKUP(A318,'New Data'!A:E,2,FALSE)</f>
        <v>Female</v>
      </c>
      <c r="Q318" s="7">
        <f>VLOOKUP(A318,'New Data'!A:E,3,FALSE)</f>
        <v>48</v>
      </c>
      <c r="R318" s="7" t="str">
        <f>VLOOKUP(A318,'New Data'!A:E,4,FALSE)</f>
        <v>Michigan</v>
      </c>
      <c r="S318" s="9">
        <f>VLOOKUP(A318,'New Data'!A:E,5,FALSE)</f>
        <v>45503</v>
      </c>
      <c r="T318" s="10">
        <f t="shared" si="3"/>
        <v>280.9252135</v>
      </c>
      <c r="U318" s="11">
        <f t="shared" si="4"/>
        <v>0.002714630306</v>
      </c>
      <c r="V318" s="12">
        <f t="shared" si="5"/>
        <v>8.427756404</v>
      </c>
      <c r="W318" s="10">
        <f t="shared" si="6"/>
        <v>22.87824295</v>
      </c>
      <c r="X318" s="11">
        <f t="shared" si="7"/>
        <v>0.008143890918</v>
      </c>
      <c r="Y318" s="7">
        <f t="shared" si="8"/>
        <v>0</v>
      </c>
      <c r="Z318" s="11">
        <f t="shared" si="9"/>
        <v>0.407380692</v>
      </c>
      <c r="AA318" s="10">
        <f t="shared" si="10"/>
        <v>67.50289641</v>
      </c>
      <c r="AB318" s="10">
        <f t="shared" si="11"/>
        <v>76.17318833</v>
      </c>
      <c r="AC318" s="10">
        <f t="shared" si="12"/>
        <v>231.0013707</v>
      </c>
      <c r="AD318" s="10">
        <f t="shared" si="13"/>
        <v>151.9030855</v>
      </c>
    </row>
    <row r="319">
      <c r="A319" s="7" t="str">
        <f t="shared" si="1"/>
        <v>LYDJQ5653N</v>
      </c>
      <c r="B319" s="2" t="s">
        <v>1836</v>
      </c>
      <c r="C319" s="2" t="s">
        <v>3508</v>
      </c>
      <c r="D319" s="7" t="str">
        <f t="shared" si="2"/>
        <v>300x50 </v>
      </c>
      <c r="E319" s="2" t="s">
        <v>1838</v>
      </c>
      <c r="F319" s="2" t="s">
        <v>66</v>
      </c>
      <c r="G319" s="8" t="s">
        <v>263</v>
      </c>
      <c r="H319" s="2" t="s">
        <v>30</v>
      </c>
      <c r="I319" s="2" t="s">
        <v>31</v>
      </c>
      <c r="J319" s="2">
        <v>39844.0</v>
      </c>
      <c r="K319" s="2">
        <v>101.0</v>
      </c>
      <c r="L319" s="2">
        <v>28001.0</v>
      </c>
      <c r="M319" s="2">
        <v>36335.0</v>
      </c>
      <c r="N319" s="2">
        <v>3.0</v>
      </c>
      <c r="O319" s="3">
        <v>4439.368082</v>
      </c>
      <c r="P319" s="7" t="str">
        <f>VLOOKUP(A319,'New Data'!A:E,2,FALSE)</f>
        <v>Female</v>
      </c>
      <c r="Q319" s="7">
        <f>VLOOKUP(A319,'New Data'!A:E,3,FALSE)</f>
        <v>46</v>
      </c>
      <c r="R319" s="7" t="str">
        <f>VLOOKUP(A319,'New Data'!A:E,4,FALSE)</f>
        <v>New Jersey</v>
      </c>
      <c r="S319" s="9">
        <f>VLOOKUP(A319,'New Data'!A:E,5,FALSE)</f>
        <v>45221</v>
      </c>
      <c r="T319" s="10">
        <f t="shared" si="3"/>
        <v>1479.789361</v>
      </c>
      <c r="U319" s="11">
        <f t="shared" si="4"/>
        <v>0.002534886056</v>
      </c>
      <c r="V319" s="12">
        <f t="shared" si="5"/>
        <v>43.95413943</v>
      </c>
      <c r="W319" s="10">
        <f t="shared" si="6"/>
        <v>111.4187351</v>
      </c>
      <c r="X319" s="11">
        <f t="shared" si="7"/>
        <v>0.007529364522</v>
      </c>
      <c r="Y319" s="7">
        <f t="shared" si="8"/>
        <v>0</v>
      </c>
      <c r="Z319" s="11">
        <f t="shared" si="9"/>
        <v>0.7027657866</v>
      </c>
      <c r="AA319" s="10">
        <f t="shared" si="10"/>
        <v>353.4049307</v>
      </c>
      <c r="AB319" s="10">
        <f t="shared" si="11"/>
        <v>393.8836881</v>
      </c>
      <c r="AC319" s="10">
        <f t="shared" si="12"/>
        <v>1214.906063</v>
      </c>
      <c r="AD319" s="10">
        <f t="shared" si="13"/>
        <v>795.6053153</v>
      </c>
    </row>
    <row r="320">
      <c r="A320" s="7" t="str">
        <f t="shared" si="1"/>
        <v>LYDJQ5653N</v>
      </c>
      <c r="B320" s="2" t="s">
        <v>710</v>
      </c>
      <c r="C320" s="2" t="s">
        <v>711</v>
      </c>
      <c r="D320" s="7" t="str">
        <f t="shared" si="2"/>
        <v>300x250 </v>
      </c>
      <c r="E320" s="2" t="s">
        <v>712</v>
      </c>
      <c r="F320" s="2" t="s">
        <v>36</v>
      </c>
      <c r="G320" s="8" t="s">
        <v>713</v>
      </c>
      <c r="H320" s="2" t="s">
        <v>139</v>
      </c>
      <c r="I320" s="2" t="s">
        <v>31</v>
      </c>
      <c r="J320" s="2">
        <v>14599.0</v>
      </c>
      <c r="K320" s="2">
        <v>33.0</v>
      </c>
      <c r="L320" s="2">
        <v>1779.0</v>
      </c>
      <c r="M320" s="2">
        <v>12458.0</v>
      </c>
      <c r="N320" s="2">
        <v>4.0</v>
      </c>
      <c r="O320" s="3">
        <v>5092.559215</v>
      </c>
      <c r="P320" s="7" t="str">
        <f>VLOOKUP(A320,'New Data'!A:E,2,FALSE)</f>
        <v>Female</v>
      </c>
      <c r="Q320" s="7">
        <f>VLOOKUP(A320,'New Data'!A:E,3,FALSE)</f>
        <v>46</v>
      </c>
      <c r="R320" s="7" t="str">
        <f>VLOOKUP(A320,'New Data'!A:E,4,FALSE)</f>
        <v>New Jersey</v>
      </c>
      <c r="S320" s="9">
        <f>VLOOKUP(A320,'New Data'!A:E,5,FALSE)</f>
        <v>45221</v>
      </c>
      <c r="T320" s="10">
        <f t="shared" si="3"/>
        <v>1273.139804</v>
      </c>
      <c r="U320" s="11">
        <f t="shared" si="4"/>
        <v>0.002260428796</v>
      </c>
      <c r="V320" s="12">
        <f t="shared" si="5"/>
        <v>154.3199762</v>
      </c>
      <c r="W320" s="10">
        <f t="shared" si="6"/>
        <v>348.8293181</v>
      </c>
      <c r="X320" s="11">
        <f t="shared" si="7"/>
        <v>0.02739913693</v>
      </c>
      <c r="Y320" s="7">
        <f t="shared" si="8"/>
        <v>0</v>
      </c>
      <c r="Z320" s="11">
        <f t="shared" si="9"/>
        <v>0.1218576615</v>
      </c>
      <c r="AA320" s="10">
        <f t="shared" si="10"/>
        <v>447.8498053</v>
      </c>
      <c r="AB320" s="10">
        <f t="shared" si="11"/>
        <v>564.5554105</v>
      </c>
      <c r="AC320" s="10">
        <f t="shared" si="12"/>
        <v>1119.141702</v>
      </c>
      <c r="AD320" s="10">
        <f t="shared" si="13"/>
        <v>810.9856911</v>
      </c>
    </row>
    <row r="321">
      <c r="A321" s="7" t="str">
        <f t="shared" si="1"/>
        <v>LYYFK6266Q</v>
      </c>
      <c r="B321" s="2" t="s">
        <v>1302</v>
      </c>
      <c r="C321" s="2" t="s">
        <v>3509</v>
      </c>
      <c r="D321" s="7" t="str">
        <f t="shared" si="2"/>
        <v>300x250 </v>
      </c>
      <c r="E321" s="2" t="s">
        <v>1304</v>
      </c>
      <c r="F321" s="2" t="s">
        <v>28</v>
      </c>
      <c r="G321" s="8" t="s">
        <v>441</v>
      </c>
      <c r="H321" s="2" t="s">
        <v>62</v>
      </c>
      <c r="I321" s="2" t="s">
        <v>31</v>
      </c>
      <c r="J321" s="2">
        <v>13100.0</v>
      </c>
      <c r="K321" s="2">
        <v>80.0</v>
      </c>
      <c r="L321" s="2">
        <v>6507.0</v>
      </c>
      <c r="M321" s="2">
        <v>10895.0</v>
      </c>
      <c r="N321" s="2">
        <v>5.0</v>
      </c>
      <c r="O321" s="3">
        <v>3411.590029</v>
      </c>
      <c r="P321" s="7" t="str">
        <f>VLOOKUP(A321,'New Data'!A:E,2,FALSE)</f>
        <v>Female</v>
      </c>
      <c r="Q321" s="7">
        <f>VLOOKUP(A321,'New Data'!A:E,3,FALSE)</f>
        <v>47</v>
      </c>
      <c r="R321" s="7" t="str">
        <f>VLOOKUP(A321,'New Data'!A:E,4,FALSE)</f>
        <v>Rhode Island</v>
      </c>
      <c r="S321" s="9">
        <f>VLOOKUP(A321,'New Data'!A:E,5,FALSE)</f>
        <v>44928</v>
      </c>
      <c r="T321" s="10">
        <f t="shared" si="3"/>
        <v>682.3180058</v>
      </c>
      <c r="U321" s="11">
        <f t="shared" si="4"/>
        <v>0.006106870229</v>
      </c>
      <c r="V321" s="12">
        <f t="shared" si="5"/>
        <v>42.64487536</v>
      </c>
      <c r="W321" s="10">
        <f t="shared" si="6"/>
        <v>260.4267198</v>
      </c>
      <c r="X321" s="11">
        <f t="shared" si="7"/>
        <v>0.03816793893</v>
      </c>
      <c r="Y321" s="7">
        <f t="shared" si="8"/>
        <v>0</v>
      </c>
      <c r="Z321" s="11">
        <f t="shared" si="9"/>
        <v>0.4967175573</v>
      </c>
      <c r="AA321" s="10">
        <f t="shared" si="10"/>
        <v>222.6648454</v>
      </c>
      <c r="AB321" s="10">
        <f t="shared" si="11"/>
        <v>353.333952</v>
      </c>
      <c r="AC321" s="10">
        <f t="shared" si="12"/>
        <v>606.4687237</v>
      </c>
      <c r="AD321" s="10">
        <f t="shared" si="13"/>
        <v>471.3754162</v>
      </c>
    </row>
    <row r="322">
      <c r="A322" s="7" t="str">
        <f t="shared" si="1"/>
        <v>LYYFK6266Q</v>
      </c>
      <c r="B322" s="2" t="s">
        <v>1096</v>
      </c>
      <c r="C322" s="2" t="s">
        <v>3510</v>
      </c>
      <c r="D322" s="7" t="str">
        <f t="shared" si="2"/>
        <v>320x50 </v>
      </c>
      <c r="E322" s="2" t="s">
        <v>1098</v>
      </c>
      <c r="F322" s="2" t="s">
        <v>28</v>
      </c>
      <c r="G322" s="8" t="s">
        <v>1099</v>
      </c>
      <c r="H322" s="2" t="s">
        <v>62</v>
      </c>
      <c r="I322" s="2" t="s">
        <v>31</v>
      </c>
      <c r="J322" s="2">
        <v>39881.0</v>
      </c>
      <c r="K322" s="2">
        <v>125.0</v>
      </c>
      <c r="L322" s="2">
        <v>6331.0</v>
      </c>
      <c r="M322" s="2">
        <v>36245.0</v>
      </c>
      <c r="N322" s="2">
        <v>10.0</v>
      </c>
      <c r="O322" s="3">
        <v>7098.889706</v>
      </c>
      <c r="P322" s="7" t="str">
        <f>VLOOKUP(A322,'New Data'!A:E,2,FALSE)</f>
        <v>Female</v>
      </c>
      <c r="Q322" s="7">
        <f>VLOOKUP(A322,'New Data'!A:E,3,FALSE)</f>
        <v>47</v>
      </c>
      <c r="R322" s="7" t="str">
        <f>VLOOKUP(A322,'New Data'!A:E,4,FALSE)</f>
        <v>Rhode Island</v>
      </c>
      <c r="S322" s="9">
        <f>VLOOKUP(A322,'New Data'!A:E,5,FALSE)</f>
        <v>44928</v>
      </c>
      <c r="T322" s="10">
        <f t="shared" si="3"/>
        <v>709.8889706</v>
      </c>
      <c r="U322" s="11">
        <f t="shared" si="4"/>
        <v>0.003134324616</v>
      </c>
      <c r="V322" s="12">
        <f t="shared" si="5"/>
        <v>56.79111765</v>
      </c>
      <c r="W322" s="10">
        <f t="shared" si="6"/>
        <v>178.001798</v>
      </c>
      <c r="X322" s="11">
        <f t="shared" si="7"/>
        <v>0.02507459693</v>
      </c>
      <c r="Y322" s="7">
        <f t="shared" si="8"/>
        <v>0</v>
      </c>
      <c r="Z322" s="11">
        <f t="shared" si="9"/>
        <v>0.1587472731</v>
      </c>
      <c r="AA322" s="10">
        <f t="shared" si="10"/>
        <v>223.0110478</v>
      </c>
      <c r="AB322" s="10">
        <f t="shared" si="11"/>
        <v>295.737456</v>
      </c>
      <c r="AC322" s="10">
        <f t="shared" si="12"/>
        <v>614.8697596</v>
      </c>
      <c r="AD322" s="10">
        <f t="shared" si="13"/>
        <v>443.9469515</v>
      </c>
    </row>
    <row r="323">
      <c r="A323" s="7" t="str">
        <f t="shared" si="1"/>
        <v>MBBXE6117R</v>
      </c>
      <c r="B323" s="2" t="s">
        <v>683</v>
      </c>
      <c r="C323" s="2" t="s">
        <v>684</v>
      </c>
      <c r="D323" s="7" t="str">
        <f t="shared" si="2"/>
        <v>300x250 </v>
      </c>
      <c r="E323" s="2" t="s">
        <v>685</v>
      </c>
      <c r="F323" s="2" t="s">
        <v>36</v>
      </c>
      <c r="G323" s="8" t="s">
        <v>483</v>
      </c>
      <c r="H323" s="2" t="s">
        <v>62</v>
      </c>
      <c r="I323" s="2" t="s">
        <v>43</v>
      </c>
      <c r="J323" s="2">
        <v>26558.0</v>
      </c>
      <c r="K323" s="2">
        <v>111.0</v>
      </c>
      <c r="L323" s="2">
        <v>15761.0</v>
      </c>
      <c r="M323" s="2">
        <v>23532.0</v>
      </c>
      <c r="N323" s="2">
        <v>14.0</v>
      </c>
      <c r="O323" s="3">
        <v>6751.558981</v>
      </c>
      <c r="P323" s="7" t="str">
        <f>VLOOKUP(A323,'New Data'!A:E,2,FALSE)</f>
        <v>Female</v>
      </c>
      <c r="Q323" s="7">
        <f>VLOOKUP(A323,'New Data'!A:E,3,FALSE)</f>
        <v>54</v>
      </c>
      <c r="R323" s="7" t="str">
        <f>VLOOKUP(A323,'New Data'!A:E,4,FALSE)</f>
        <v>Mississippi</v>
      </c>
      <c r="S323" s="9">
        <f>VLOOKUP(A323,'New Data'!A:E,5,FALSE)</f>
        <v>45297</v>
      </c>
      <c r="T323" s="10">
        <f t="shared" si="3"/>
        <v>482.2542129</v>
      </c>
      <c r="U323" s="11">
        <f t="shared" si="4"/>
        <v>0.004179531591</v>
      </c>
      <c r="V323" s="12">
        <f t="shared" si="5"/>
        <v>60.82485568</v>
      </c>
      <c r="W323" s="10">
        <f t="shared" si="6"/>
        <v>254.2194059</v>
      </c>
      <c r="X323" s="11">
        <f t="shared" si="7"/>
        <v>0.05271481286</v>
      </c>
      <c r="Y323" s="7">
        <f t="shared" si="8"/>
        <v>0</v>
      </c>
      <c r="Z323" s="11">
        <f t="shared" si="9"/>
        <v>0.5934558325</v>
      </c>
      <c r="AA323" s="10">
        <f t="shared" si="10"/>
        <v>195.9546083</v>
      </c>
      <c r="AB323" s="10">
        <f t="shared" si="11"/>
        <v>311.9913384</v>
      </c>
      <c r="AC323" s="10">
        <f t="shared" si="12"/>
        <v>448.8122227</v>
      </c>
      <c r="AD323" s="10">
        <f t="shared" si="13"/>
        <v>368.2388992</v>
      </c>
    </row>
    <row r="324">
      <c r="A324" s="7" t="str">
        <f t="shared" si="1"/>
        <v>MBXJL8921H</v>
      </c>
      <c r="B324" s="2" t="s">
        <v>2140</v>
      </c>
      <c r="C324" s="2" t="s">
        <v>3511</v>
      </c>
      <c r="D324" s="7" t="str">
        <f t="shared" si="2"/>
        <v>300x250 </v>
      </c>
      <c r="E324" s="2" t="s">
        <v>2142</v>
      </c>
      <c r="F324" s="2" t="s">
        <v>28</v>
      </c>
      <c r="G324" s="8" t="s">
        <v>387</v>
      </c>
      <c r="H324" s="2" t="s">
        <v>71</v>
      </c>
      <c r="I324" s="2" t="s">
        <v>31</v>
      </c>
      <c r="J324" s="2">
        <v>177632.0</v>
      </c>
      <c r="K324" s="2">
        <v>485.0</v>
      </c>
      <c r="L324" s="2">
        <v>70865.0</v>
      </c>
      <c r="M324" s="2">
        <v>95871.0</v>
      </c>
      <c r="N324" s="2">
        <v>5.0</v>
      </c>
      <c r="O324" s="3">
        <v>1483.384404</v>
      </c>
      <c r="P324" s="7" t="str">
        <f>VLOOKUP(A324,'New Data'!A:E,2,FALSE)</f>
        <v>Female</v>
      </c>
      <c r="Q324" s="7">
        <f>VLOOKUP(A324,'New Data'!A:E,3,FALSE)</f>
        <v>45</v>
      </c>
      <c r="R324" s="7" t="str">
        <f>VLOOKUP(A324,'New Data'!A:E,4,FALSE)</f>
        <v>Texas</v>
      </c>
      <c r="S324" s="9">
        <f>VLOOKUP(A324,'New Data'!A:E,5,FALSE)</f>
        <v>45101</v>
      </c>
      <c r="T324" s="10">
        <f t="shared" si="3"/>
        <v>296.6768808</v>
      </c>
      <c r="U324" s="11">
        <f t="shared" si="4"/>
        <v>0.002730363898</v>
      </c>
      <c r="V324" s="12">
        <f t="shared" si="5"/>
        <v>3.058524544</v>
      </c>
      <c r="W324" s="10">
        <f t="shared" si="6"/>
        <v>8.350884998</v>
      </c>
      <c r="X324" s="11">
        <f t="shared" si="7"/>
        <v>0.002814808143</v>
      </c>
      <c r="Y324" s="7">
        <f t="shared" si="8"/>
        <v>0</v>
      </c>
      <c r="Z324" s="11">
        <f t="shared" si="9"/>
        <v>0.3989427581</v>
      </c>
      <c r="AA324" s="10">
        <f t="shared" si="10"/>
        <v>63.4523728</v>
      </c>
      <c r="AB324" s="10">
        <f t="shared" si="11"/>
        <v>66.62778907</v>
      </c>
      <c r="AC324" s="10">
        <f t="shared" si="12"/>
        <v>239.6233865</v>
      </c>
      <c r="AD324" s="10">
        <f t="shared" si="13"/>
        <v>152.5152481</v>
      </c>
    </row>
    <row r="325">
      <c r="A325" s="7" t="str">
        <f t="shared" si="1"/>
        <v>MBYFR7830Z</v>
      </c>
      <c r="B325" s="2" t="s">
        <v>1852</v>
      </c>
      <c r="C325" s="2" t="s">
        <v>3512</v>
      </c>
      <c r="D325" s="7" t="str">
        <f t="shared" si="2"/>
        <v>300x250 </v>
      </c>
      <c r="E325" s="2" t="s">
        <v>1087</v>
      </c>
      <c r="F325" s="2" t="s">
        <v>66</v>
      </c>
      <c r="G325" s="8" t="s">
        <v>871</v>
      </c>
      <c r="H325" s="2" t="s">
        <v>71</v>
      </c>
      <c r="I325" s="2" t="s">
        <v>31</v>
      </c>
      <c r="J325" s="2">
        <v>61574.0</v>
      </c>
      <c r="K325" s="2">
        <v>280.0</v>
      </c>
      <c r="L325" s="2">
        <v>18717.0</v>
      </c>
      <c r="M325" s="2">
        <v>46367.0</v>
      </c>
      <c r="N325" s="2">
        <v>8.0</v>
      </c>
      <c r="O325" s="3">
        <v>4999.665205</v>
      </c>
      <c r="P325" s="7" t="str">
        <f>VLOOKUP(A325,'New Data'!A:E,2,FALSE)</f>
        <v>Female</v>
      </c>
      <c r="Q325" s="7">
        <f>VLOOKUP(A325,'New Data'!A:E,3,FALSE)</f>
        <v>51</v>
      </c>
      <c r="R325" s="7" t="str">
        <f>VLOOKUP(A325,'New Data'!A:E,4,FALSE)</f>
        <v>Nevada</v>
      </c>
      <c r="S325" s="9">
        <f>VLOOKUP(A325,'New Data'!A:E,5,FALSE)</f>
        <v>45236</v>
      </c>
      <c r="T325" s="10">
        <f t="shared" si="3"/>
        <v>624.9581506</v>
      </c>
      <c r="U325" s="11">
        <f t="shared" si="4"/>
        <v>0.004547373892</v>
      </c>
      <c r="V325" s="12">
        <f t="shared" si="5"/>
        <v>17.85594716</v>
      </c>
      <c r="W325" s="10">
        <f t="shared" si="6"/>
        <v>81.19766793</v>
      </c>
      <c r="X325" s="11">
        <f t="shared" si="7"/>
        <v>0.01299249683</v>
      </c>
      <c r="Y325" s="7">
        <f t="shared" si="8"/>
        <v>0</v>
      </c>
      <c r="Z325" s="11">
        <f t="shared" si="9"/>
        <v>0.303975704</v>
      </c>
      <c r="AA325" s="10">
        <f t="shared" si="10"/>
        <v>155.5159214</v>
      </c>
      <c r="AB325" s="10">
        <f t="shared" si="11"/>
        <v>193.5209539</v>
      </c>
      <c r="AC325" s="10">
        <f t="shared" si="12"/>
        <v>519.7772435</v>
      </c>
      <c r="AD325" s="10">
        <f t="shared" si="13"/>
        <v>353.080183</v>
      </c>
    </row>
    <row r="326">
      <c r="A326" s="7" t="str">
        <f t="shared" si="1"/>
        <v>MBYFR7830Z</v>
      </c>
      <c r="B326" s="2" t="s">
        <v>635</v>
      </c>
      <c r="C326" s="2" t="s">
        <v>3513</v>
      </c>
      <c r="D326" s="7" t="str">
        <f t="shared" si="2"/>
        <v>320x50 </v>
      </c>
      <c r="E326" s="2" t="s">
        <v>637</v>
      </c>
      <c r="F326" s="2" t="s">
        <v>36</v>
      </c>
      <c r="G326" s="8" t="s">
        <v>75</v>
      </c>
      <c r="H326" s="2" t="s">
        <v>89</v>
      </c>
      <c r="I326" s="2" t="s">
        <v>31</v>
      </c>
      <c r="J326" s="2">
        <v>12692.0</v>
      </c>
      <c r="K326" s="2">
        <v>105.0</v>
      </c>
      <c r="L326" s="2">
        <v>9048.0</v>
      </c>
      <c r="M326" s="2">
        <v>12326.0</v>
      </c>
      <c r="N326" s="2">
        <v>14.0</v>
      </c>
      <c r="O326" s="3">
        <v>1541.719598</v>
      </c>
      <c r="P326" s="7" t="str">
        <f>VLOOKUP(A326,'New Data'!A:E,2,FALSE)</f>
        <v>Female</v>
      </c>
      <c r="Q326" s="7">
        <f>VLOOKUP(A326,'New Data'!A:E,3,FALSE)</f>
        <v>51</v>
      </c>
      <c r="R326" s="7" t="str">
        <f>VLOOKUP(A326,'New Data'!A:E,4,FALSE)</f>
        <v>Nevada</v>
      </c>
      <c r="S326" s="9">
        <f>VLOOKUP(A326,'New Data'!A:E,5,FALSE)</f>
        <v>45236</v>
      </c>
      <c r="T326" s="10">
        <f t="shared" si="3"/>
        <v>110.1228284</v>
      </c>
      <c r="U326" s="11">
        <f t="shared" si="4"/>
        <v>0.008272927829</v>
      </c>
      <c r="V326" s="12">
        <f t="shared" si="5"/>
        <v>14.68304379</v>
      </c>
      <c r="W326" s="10">
        <f t="shared" si="6"/>
        <v>121.4717616</v>
      </c>
      <c r="X326" s="11">
        <f t="shared" si="7"/>
        <v>0.1103057044</v>
      </c>
      <c r="Y326" s="7">
        <f t="shared" si="8"/>
        <v>0</v>
      </c>
      <c r="Z326" s="11">
        <f t="shared" si="9"/>
        <v>0.7128900095</v>
      </c>
      <c r="AA326" s="10">
        <f t="shared" si="10"/>
        <v>58.06535303</v>
      </c>
      <c r="AB326" s="10">
        <f t="shared" si="11"/>
        <v>122.1385837</v>
      </c>
      <c r="AC326" s="10">
        <f t="shared" si="12"/>
        <v>115.3292238</v>
      </c>
      <c r="AD326" s="10">
        <f t="shared" si="13"/>
        <v>115.8014315</v>
      </c>
    </row>
    <row r="327">
      <c r="A327" s="7" t="str">
        <f t="shared" si="1"/>
        <v>MBYFR7830Z</v>
      </c>
      <c r="B327" s="2" t="s">
        <v>1085</v>
      </c>
      <c r="C327" s="2" t="s">
        <v>3514</v>
      </c>
      <c r="D327" s="7" t="str">
        <f t="shared" si="2"/>
        <v>300x250 </v>
      </c>
      <c r="E327" s="2" t="s">
        <v>1087</v>
      </c>
      <c r="F327" s="2" t="s">
        <v>66</v>
      </c>
      <c r="G327" s="8" t="s">
        <v>1088</v>
      </c>
      <c r="H327" s="2" t="s">
        <v>71</v>
      </c>
      <c r="I327" s="2" t="s">
        <v>43</v>
      </c>
      <c r="J327" s="2">
        <v>39314.0</v>
      </c>
      <c r="K327" s="2">
        <v>100.0</v>
      </c>
      <c r="L327" s="2">
        <v>27671.0</v>
      </c>
      <c r="M327" s="2">
        <v>35488.0</v>
      </c>
      <c r="N327" s="2">
        <v>8.0</v>
      </c>
      <c r="O327" s="3">
        <v>5530.800458</v>
      </c>
      <c r="P327" s="7" t="str">
        <f>VLOOKUP(A327,'New Data'!A:E,2,FALSE)</f>
        <v>Female</v>
      </c>
      <c r="Q327" s="7">
        <f>VLOOKUP(A327,'New Data'!A:E,3,FALSE)</f>
        <v>51</v>
      </c>
      <c r="R327" s="7" t="str">
        <f>VLOOKUP(A327,'New Data'!A:E,4,FALSE)</f>
        <v>Nevada</v>
      </c>
      <c r="S327" s="9">
        <f>VLOOKUP(A327,'New Data'!A:E,5,FALSE)</f>
        <v>45236</v>
      </c>
      <c r="T327" s="10">
        <f t="shared" si="3"/>
        <v>691.3500573</v>
      </c>
      <c r="U327" s="11">
        <f t="shared" si="4"/>
        <v>0.002543623137</v>
      </c>
      <c r="V327" s="12">
        <f t="shared" si="5"/>
        <v>55.30800458</v>
      </c>
      <c r="W327" s="10">
        <f t="shared" si="6"/>
        <v>140.6827201</v>
      </c>
      <c r="X327" s="11">
        <f t="shared" si="7"/>
        <v>0.02034898509</v>
      </c>
      <c r="Y327" s="7">
        <f t="shared" si="8"/>
        <v>0</v>
      </c>
      <c r="Z327" s="11">
        <f t="shared" si="9"/>
        <v>0.7038459582</v>
      </c>
      <c r="AA327" s="10">
        <f t="shared" si="10"/>
        <v>210.6529591</v>
      </c>
      <c r="AB327" s="10">
        <f t="shared" si="11"/>
        <v>261.8777884</v>
      </c>
      <c r="AC327" s="10">
        <f t="shared" si="12"/>
        <v>592.2781907</v>
      </c>
      <c r="AD327" s="10">
        <f t="shared" si="13"/>
        <v>416.0176605</v>
      </c>
    </row>
    <row r="328">
      <c r="A328" s="7" t="str">
        <f t="shared" si="1"/>
        <v>MCGLF9586W</v>
      </c>
      <c r="B328" s="2" t="s">
        <v>528</v>
      </c>
      <c r="C328" s="2" t="s">
        <v>529</v>
      </c>
      <c r="D328" s="7" t="str">
        <f t="shared" si="2"/>
        <v>300x250 </v>
      </c>
      <c r="E328" s="2" t="s">
        <v>530</v>
      </c>
      <c r="F328" s="2" t="s">
        <v>36</v>
      </c>
      <c r="G328" s="8" t="s">
        <v>419</v>
      </c>
      <c r="H328" s="2" t="s">
        <v>62</v>
      </c>
      <c r="I328" s="2" t="s">
        <v>31</v>
      </c>
      <c r="J328" s="2">
        <v>9362.0</v>
      </c>
      <c r="K328" s="2">
        <v>39.0</v>
      </c>
      <c r="L328" s="2">
        <v>5202.0</v>
      </c>
      <c r="M328" s="2">
        <v>8928.0</v>
      </c>
      <c r="N328" s="2">
        <v>6.0</v>
      </c>
      <c r="O328" s="3">
        <v>7312.492757</v>
      </c>
      <c r="P328" s="7" t="str">
        <f>VLOOKUP(A328,'New Data'!A:E,2,FALSE)</f>
        <v>Female</v>
      </c>
      <c r="Q328" s="7">
        <f>VLOOKUP(A328,'New Data'!A:E,3,FALSE)</f>
        <v>62</v>
      </c>
      <c r="R328" s="7" t="str">
        <f>VLOOKUP(A328,'New Data'!A:E,4,FALSE)</f>
        <v>Utah</v>
      </c>
      <c r="S328" s="9">
        <f>VLOOKUP(A328,'New Data'!A:E,5,FALSE)</f>
        <v>45383</v>
      </c>
      <c r="T328" s="10">
        <f t="shared" si="3"/>
        <v>1218.748793</v>
      </c>
      <c r="U328" s="11">
        <f t="shared" si="4"/>
        <v>0.004165776543</v>
      </c>
      <c r="V328" s="12">
        <f t="shared" si="5"/>
        <v>187.4998143</v>
      </c>
      <c r="W328" s="10">
        <f t="shared" si="6"/>
        <v>781.0823282</v>
      </c>
      <c r="X328" s="11">
        <f t="shared" si="7"/>
        <v>0.0640888699</v>
      </c>
      <c r="Y328" s="7">
        <f t="shared" si="8"/>
        <v>0</v>
      </c>
      <c r="Z328" s="11">
        <f t="shared" si="9"/>
        <v>0.555650502</v>
      </c>
      <c r="AA328" s="10">
        <f t="shared" si="10"/>
        <v>549.9660756</v>
      </c>
      <c r="AB328" s="10">
        <f t="shared" si="11"/>
        <v>906.115584</v>
      </c>
      <c r="AC328" s="10">
        <f t="shared" si="12"/>
        <v>1168.715463</v>
      </c>
      <c r="AD328" s="10">
        <f t="shared" si="13"/>
        <v>999.9176434</v>
      </c>
    </row>
    <row r="329">
      <c r="A329" s="7" t="str">
        <f t="shared" si="1"/>
        <v>MDRXP7045D</v>
      </c>
      <c r="B329" s="2" t="s">
        <v>1963</v>
      </c>
      <c r="C329" s="2" t="s">
        <v>1964</v>
      </c>
      <c r="D329" s="7" t="str">
        <f t="shared" si="2"/>
        <v>320x50 </v>
      </c>
      <c r="E329" s="2" t="s">
        <v>917</v>
      </c>
      <c r="F329" s="2" t="s">
        <v>41</v>
      </c>
      <c r="G329" s="8" t="s">
        <v>375</v>
      </c>
      <c r="H329" s="2" t="s">
        <v>30</v>
      </c>
      <c r="I329" s="2" t="s">
        <v>31</v>
      </c>
      <c r="J329" s="2">
        <v>25377.0</v>
      </c>
      <c r="K329" s="2">
        <v>101.0</v>
      </c>
      <c r="L329" s="2">
        <v>16698.0</v>
      </c>
      <c r="M329" s="2">
        <v>23798.0</v>
      </c>
      <c r="N329" s="2">
        <v>2.0</v>
      </c>
      <c r="O329" s="3">
        <v>5175.142919</v>
      </c>
      <c r="P329" s="7" t="str">
        <f>VLOOKUP(A329,'New Data'!A:E,2,FALSE)</f>
        <v>Male</v>
      </c>
      <c r="Q329" s="7">
        <f>VLOOKUP(A329,'New Data'!A:E,3,FALSE)</f>
        <v>40</v>
      </c>
      <c r="R329" s="7" t="str">
        <f>VLOOKUP(A329,'New Data'!A:E,4,FALSE)</f>
        <v>Utah</v>
      </c>
      <c r="S329" s="9">
        <f>VLOOKUP(A329,'New Data'!A:E,5,FALSE)</f>
        <v>45092</v>
      </c>
      <c r="T329" s="10">
        <f t="shared" si="3"/>
        <v>2587.57146</v>
      </c>
      <c r="U329" s="11">
        <f t="shared" si="4"/>
        <v>0.003979981873</v>
      </c>
      <c r="V329" s="12">
        <f t="shared" si="5"/>
        <v>51.2390388</v>
      </c>
      <c r="W329" s="10">
        <f t="shared" si="6"/>
        <v>203.9304456</v>
      </c>
      <c r="X329" s="11">
        <f t="shared" si="7"/>
        <v>0.007881152224</v>
      </c>
      <c r="Y329" s="7">
        <f t="shared" si="8"/>
        <v>0</v>
      </c>
      <c r="Z329" s="11">
        <f t="shared" si="9"/>
        <v>0.6579973992</v>
      </c>
      <c r="AA329" s="10">
        <f t="shared" si="10"/>
        <v>599.2916121</v>
      </c>
      <c r="AB329" s="10">
        <f t="shared" si="11"/>
        <v>690.9064562</v>
      </c>
      <c r="AC329" s="10">
        <f t="shared" si="12"/>
        <v>2121.091064</v>
      </c>
      <c r="AD329" s="10">
        <f t="shared" si="13"/>
        <v>1395.752943</v>
      </c>
    </row>
    <row r="330">
      <c r="A330" s="7" t="str">
        <f t="shared" si="1"/>
        <v>MDRXP7045D</v>
      </c>
      <c r="B330" s="2" t="s">
        <v>1512</v>
      </c>
      <c r="C330" s="2" t="s">
        <v>3515</v>
      </c>
      <c r="D330" s="7" t="str">
        <f t="shared" si="2"/>
        <v>300x250 </v>
      </c>
      <c r="E330" s="2" t="s">
        <v>1514</v>
      </c>
      <c r="F330" s="2" t="s">
        <v>36</v>
      </c>
      <c r="G330" s="8" t="s">
        <v>871</v>
      </c>
      <c r="H330" s="2" t="s">
        <v>239</v>
      </c>
      <c r="I330" s="2" t="s">
        <v>31</v>
      </c>
      <c r="J330" s="2">
        <v>253577.0</v>
      </c>
      <c r="K330" s="2">
        <v>890.0</v>
      </c>
      <c r="L330" s="2">
        <v>66972.0</v>
      </c>
      <c r="M330" s="2">
        <v>191183.0</v>
      </c>
      <c r="N330" s="2">
        <v>44.0</v>
      </c>
      <c r="O330" s="3">
        <v>1493.074494</v>
      </c>
      <c r="P330" s="7" t="str">
        <f>VLOOKUP(A330,'New Data'!A:E,2,FALSE)</f>
        <v>Male</v>
      </c>
      <c r="Q330" s="7">
        <f>VLOOKUP(A330,'New Data'!A:E,3,FALSE)</f>
        <v>40</v>
      </c>
      <c r="R330" s="7" t="str">
        <f>VLOOKUP(A330,'New Data'!A:E,4,FALSE)</f>
        <v>Utah</v>
      </c>
      <c r="S330" s="9">
        <f>VLOOKUP(A330,'New Data'!A:E,5,FALSE)</f>
        <v>45092</v>
      </c>
      <c r="T330" s="10">
        <f t="shared" si="3"/>
        <v>33.93351123</v>
      </c>
      <c r="U330" s="11">
        <f t="shared" si="4"/>
        <v>0.003509782039</v>
      </c>
      <c r="V330" s="12">
        <f t="shared" si="5"/>
        <v>1.677611791</v>
      </c>
      <c r="W330" s="10">
        <f t="shared" si="6"/>
        <v>5.888051732</v>
      </c>
      <c r="X330" s="11">
        <f t="shared" si="7"/>
        <v>0.01735173143</v>
      </c>
      <c r="Y330" s="7">
        <f t="shared" si="8"/>
        <v>0</v>
      </c>
      <c r="Z330" s="11">
        <f t="shared" si="9"/>
        <v>0.2641091266</v>
      </c>
      <c r="AA330" s="10">
        <f t="shared" si="10"/>
        <v>9.306402025</v>
      </c>
      <c r="AB330" s="10">
        <f t="shared" si="11"/>
        <v>11.83266599</v>
      </c>
      <c r="AC330" s="10">
        <f t="shared" si="12"/>
        <v>28.65994169</v>
      </c>
      <c r="AD330" s="10">
        <f t="shared" si="13"/>
        <v>19.91253637</v>
      </c>
    </row>
    <row r="331">
      <c r="A331" s="7" t="str">
        <f t="shared" si="1"/>
        <v>MDRXP7045D</v>
      </c>
      <c r="B331" s="2" t="s">
        <v>1546</v>
      </c>
      <c r="C331" s="2" t="s">
        <v>3516</v>
      </c>
      <c r="D331" s="7" t="str">
        <f t="shared" si="2"/>
        <v>320x50 </v>
      </c>
      <c r="E331" s="2" t="s">
        <v>917</v>
      </c>
      <c r="F331" s="2" t="s">
        <v>36</v>
      </c>
      <c r="G331" s="8" t="s">
        <v>1548</v>
      </c>
      <c r="H331" s="2" t="s">
        <v>30</v>
      </c>
      <c r="I331" s="2" t="s">
        <v>31</v>
      </c>
      <c r="J331" s="2">
        <v>13168.0</v>
      </c>
      <c r="K331" s="2">
        <v>84.0</v>
      </c>
      <c r="L331" s="2">
        <v>8527.0</v>
      </c>
      <c r="M331" s="2">
        <v>12625.0</v>
      </c>
      <c r="N331" s="2">
        <v>4.0</v>
      </c>
      <c r="O331" s="3">
        <v>1639.72335</v>
      </c>
      <c r="P331" s="7" t="str">
        <f>VLOOKUP(A331,'New Data'!A:E,2,FALSE)</f>
        <v>Male</v>
      </c>
      <c r="Q331" s="7">
        <f>VLOOKUP(A331,'New Data'!A:E,3,FALSE)</f>
        <v>40</v>
      </c>
      <c r="R331" s="7" t="str">
        <f>VLOOKUP(A331,'New Data'!A:E,4,FALSE)</f>
        <v>Utah</v>
      </c>
      <c r="S331" s="9">
        <f>VLOOKUP(A331,'New Data'!A:E,5,FALSE)</f>
        <v>45092</v>
      </c>
      <c r="T331" s="10">
        <f t="shared" si="3"/>
        <v>409.9308375</v>
      </c>
      <c r="U331" s="11">
        <f t="shared" si="4"/>
        <v>0.006379100851</v>
      </c>
      <c r="V331" s="12">
        <f t="shared" si="5"/>
        <v>19.52051607</v>
      </c>
      <c r="W331" s="10">
        <f t="shared" si="6"/>
        <v>124.5233407</v>
      </c>
      <c r="X331" s="11">
        <f t="shared" si="7"/>
        <v>0.03037667072</v>
      </c>
      <c r="Y331" s="7">
        <f t="shared" si="8"/>
        <v>0</v>
      </c>
      <c r="Z331" s="11">
        <f t="shared" si="9"/>
        <v>0.647554678</v>
      </c>
      <c r="AA331" s="10">
        <f t="shared" si="10"/>
        <v>122.5072485</v>
      </c>
      <c r="AB331" s="10">
        <f t="shared" si="11"/>
        <v>185.5089433</v>
      </c>
      <c r="AC331" s="10">
        <f t="shared" si="12"/>
        <v>356.7534413</v>
      </c>
      <c r="AD331" s="10">
        <f t="shared" si="13"/>
        <v>267.2302786</v>
      </c>
    </row>
    <row r="332">
      <c r="A332" s="7" t="str">
        <f t="shared" si="1"/>
        <v>MDRXP7045D</v>
      </c>
      <c r="B332" s="2" t="s">
        <v>915</v>
      </c>
      <c r="C332" s="2" t="s">
        <v>3517</v>
      </c>
      <c r="D332" s="7" t="str">
        <f t="shared" si="2"/>
        <v>320x50 </v>
      </c>
      <c r="E332" s="2" t="s">
        <v>917</v>
      </c>
      <c r="F332" s="2" t="s">
        <v>36</v>
      </c>
      <c r="G332" s="8" t="s">
        <v>918</v>
      </c>
      <c r="H332" s="2" t="s">
        <v>30</v>
      </c>
      <c r="I332" s="2" t="s">
        <v>31</v>
      </c>
      <c r="J332" s="2">
        <v>14890.0</v>
      </c>
      <c r="K332" s="2">
        <v>60.0</v>
      </c>
      <c r="L332" s="2">
        <v>6248.0</v>
      </c>
      <c r="M332" s="2">
        <v>11493.0</v>
      </c>
      <c r="N332" s="2">
        <v>6.0</v>
      </c>
      <c r="O332" s="3">
        <v>1982.416484</v>
      </c>
      <c r="P332" s="7" t="str">
        <f>VLOOKUP(A332,'New Data'!A:E,2,FALSE)</f>
        <v>Male</v>
      </c>
      <c r="Q332" s="7">
        <f>VLOOKUP(A332,'New Data'!A:E,3,FALSE)</f>
        <v>40</v>
      </c>
      <c r="R332" s="7" t="str">
        <f>VLOOKUP(A332,'New Data'!A:E,4,FALSE)</f>
        <v>Utah</v>
      </c>
      <c r="S332" s="9">
        <f>VLOOKUP(A332,'New Data'!A:E,5,FALSE)</f>
        <v>45092</v>
      </c>
      <c r="T332" s="10">
        <f t="shared" si="3"/>
        <v>330.4027473</v>
      </c>
      <c r="U332" s="11">
        <f t="shared" si="4"/>
        <v>0.004029550034</v>
      </c>
      <c r="V332" s="12">
        <f t="shared" si="5"/>
        <v>33.04027473</v>
      </c>
      <c r="W332" s="10">
        <f t="shared" si="6"/>
        <v>133.1374402</v>
      </c>
      <c r="X332" s="11">
        <f t="shared" si="7"/>
        <v>0.04029550034</v>
      </c>
      <c r="Y332" s="7">
        <f t="shared" si="8"/>
        <v>0</v>
      </c>
      <c r="Z332" s="11">
        <f t="shared" si="9"/>
        <v>0.4196104768</v>
      </c>
      <c r="AA332" s="10">
        <f t="shared" si="10"/>
        <v>119.1402573</v>
      </c>
      <c r="AB332" s="10">
        <f t="shared" si="11"/>
        <v>179.1985565</v>
      </c>
      <c r="AC332" s="10">
        <f t="shared" si="12"/>
        <v>297.5577408</v>
      </c>
      <c r="AD332" s="10">
        <f t="shared" si="13"/>
        <v>231.7721085</v>
      </c>
    </row>
    <row r="333">
      <c r="A333" s="7" t="str">
        <f t="shared" si="1"/>
        <v>MEOSU3566R</v>
      </c>
      <c r="B333" s="2" t="s">
        <v>395</v>
      </c>
      <c r="C333" s="2" t="s">
        <v>3518</v>
      </c>
      <c r="D333" s="7" t="str">
        <f t="shared" si="2"/>
        <v>300x250 </v>
      </c>
      <c r="E333" s="2" t="s">
        <v>397</v>
      </c>
      <c r="F333" s="2" t="s">
        <v>28</v>
      </c>
      <c r="G333" s="8" t="s">
        <v>398</v>
      </c>
      <c r="H333" s="2" t="s">
        <v>71</v>
      </c>
      <c r="I333" s="2" t="s">
        <v>43</v>
      </c>
      <c r="J333" s="2">
        <v>7965.0</v>
      </c>
      <c r="K333" s="2">
        <v>50.0</v>
      </c>
      <c r="L333" s="2">
        <v>5230.0</v>
      </c>
      <c r="M333" s="2">
        <v>6923.0</v>
      </c>
      <c r="N333" s="2">
        <v>10.0</v>
      </c>
      <c r="O333" s="3">
        <v>6298.513929</v>
      </c>
      <c r="P333" s="7" t="str">
        <f>VLOOKUP(A333,'New Data'!A:E,2,FALSE)</f>
        <v>Female</v>
      </c>
      <c r="Q333" s="7">
        <f>VLOOKUP(A333,'New Data'!A:E,3,FALSE)</f>
        <v>60</v>
      </c>
      <c r="R333" s="7" t="str">
        <f>VLOOKUP(A333,'New Data'!A:E,4,FALSE)</f>
        <v>Wyoming</v>
      </c>
      <c r="S333" s="9">
        <f>VLOOKUP(A333,'New Data'!A:E,5,FALSE)</f>
        <v>45538</v>
      </c>
      <c r="T333" s="10">
        <f t="shared" si="3"/>
        <v>629.8513929</v>
      </c>
      <c r="U333" s="11">
        <f t="shared" si="4"/>
        <v>0.006277463905</v>
      </c>
      <c r="V333" s="12">
        <f t="shared" si="5"/>
        <v>125.9702786</v>
      </c>
      <c r="W333" s="10">
        <f t="shared" si="6"/>
        <v>790.7738768</v>
      </c>
      <c r="X333" s="11">
        <f t="shared" si="7"/>
        <v>0.1255492781</v>
      </c>
      <c r="Y333" s="7">
        <f t="shared" si="8"/>
        <v>0</v>
      </c>
      <c r="Z333" s="11">
        <f t="shared" si="9"/>
        <v>0.6566227244</v>
      </c>
      <c r="AA333" s="10">
        <f t="shared" si="10"/>
        <v>384.9012768</v>
      </c>
      <c r="AB333" s="10">
        <f t="shared" si="11"/>
        <v>783.7834358</v>
      </c>
      <c r="AC333" s="10">
        <f t="shared" si="12"/>
        <v>687.2299454</v>
      </c>
      <c r="AD333" s="10">
        <f t="shared" si="13"/>
        <v>710.3157736</v>
      </c>
    </row>
    <row r="334">
      <c r="A334" s="7" t="str">
        <f t="shared" si="1"/>
        <v>MGZVT5342M</v>
      </c>
      <c r="B334" s="2" t="s">
        <v>654</v>
      </c>
      <c r="C334" s="2" t="s">
        <v>655</v>
      </c>
      <c r="D334" s="7" t="str">
        <f t="shared" si="2"/>
        <v>320x50 </v>
      </c>
      <c r="E334" s="2" t="s">
        <v>656</v>
      </c>
      <c r="F334" s="2" t="s">
        <v>41</v>
      </c>
      <c r="G334" s="8" t="s">
        <v>657</v>
      </c>
      <c r="H334" s="2" t="s">
        <v>139</v>
      </c>
      <c r="I334" s="2" t="s">
        <v>31</v>
      </c>
      <c r="J334" s="2">
        <v>18136.0</v>
      </c>
      <c r="K334" s="2">
        <v>69.0</v>
      </c>
      <c r="L334" s="2">
        <v>10842.0</v>
      </c>
      <c r="M334" s="2">
        <v>14953.0</v>
      </c>
      <c r="N334" s="2">
        <v>9.0</v>
      </c>
      <c r="O334" s="3">
        <v>6860.359597</v>
      </c>
      <c r="P334" s="7" t="str">
        <f>VLOOKUP(A334,'New Data'!A:E,2,FALSE)</f>
        <v>Female</v>
      </c>
      <c r="Q334" s="7">
        <f>VLOOKUP(A334,'New Data'!A:E,3,FALSE)</f>
        <v>63</v>
      </c>
      <c r="R334" s="7" t="str">
        <f>VLOOKUP(A334,'New Data'!A:E,4,FALSE)</f>
        <v>Delaware</v>
      </c>
      <c r="S334" s="9">
        <f>VLOOKUP(A334,'New Data'!A:E,5,FALSE)</f>
        <v>45469</v>
      </c>
      <c r="T334" s="10">
        <f t="shared" si="3"/>
        <v>762.2621774</v>
      </c>
      <c r="U334" s="11">
        <f t="shared" si="4"/>
        <v>0.003804587561</v>
      </c>
      <c r="V334" s="12">
        <f t="shared" si="5"/>
        <v>99.42550141</v>
      </c>
      <c r="W334" s="10">
        <f t="shared" si="6"/>
        <v>378.2730259</v>
      </c>
      <c r="X334" s="11">
        <f t="shared" si="7"/>
        <v>0.04962505514</v>
      </c>
      <c r="Y334" s="7">
        <f t="shared" si="8"/>
        <v>0</v>
      </c>
      <c r="Z334" s="11">
        <f t="shared" si="9"/>
        <v>0.5978164976</v>
      </c>
      <c r="AA334" s="10">
        <f t="shared" si="10"/>
        <v>307.6474418</v>
      </c>
      <c r="AB334" s="10">
        <f t="shared" si="11"/>
        <v>474.9559565</v>
      </c>
      <c r="AC334" s="10">
        <f t="shared" si="12"/>
        <v>705.3494474</v>
      </c>
      <c r="AD334" s="10">
        <f t="shared" si="13"/>
        <v>570.2695039</v>
      </c>
    </row>
    <row r="335">
      <c r="A335" s="7" t="str">
        <f t="shared" si="1"/>
        <v>MGZVT5342M</v>
      </c>
      <c r="B335" s="2" t="s">
        <v>1486</v>
      </c>
      <c r="C335" s="2" t="s">
        <v>3519</v>
      </c>
      <c r="D335" s="7" t="str">
        <f t="shared" si="2"/>
        <v>300x250 </v>
      </c>
      <c r="E335" s="2" t="s">
        <v>1488</v>
      </c>
      <c r="F335" s="2" t="s">
        <v>41</v>
      </c>
      <c r="G335" s="8" t="s">
        <v>287</v>
      </c>
      <c r="H335" s="2" t="s">
        <v>62</v>
      </c>
      <c r="I335" s="2" t="s">
        <v>31</v>
      </c>
      <c r="J335" s="2">
        <v>22004.0</v>
      </c>
      <c r="K335" s="2">
        <v>80.0</v>
      </c>
      <c r="L335" s="2">
        <v>18735.0</v>
      </c>
      <c r="M335" s="2">
        <v>21127.0</v>
      </c>
      <c r="N335" s="2">
        <v>4.0</v>
      </c>
      <c r="O335" s="3">
        <v>1632.472782</v>
      </c>
      <c r="P335" s="7" t="str">
        <f>VLOOKUP(A335,'New Data'!A:E,2,FALSE)</f>
        <v>Female</v>
      </c>
      <c r="Q335" s="7">
        <f>VLOOKUP(A335,'New Data'!A:E,3,FALSE)</f>
        <v>63</v>
      </c>
      <c r="R335" s="7" t="str">
        <f>VLOOKUP(A335,'New Data'!A:E,4,FALSE)</f>
        <v>Delaware</v>
      </c>
      <c r="S335" s="9">
        <f>VLOOKUP(A335,'New Data'!A:E,5,FALSE)</f>
        <v>45469</v>
      </c>
      <c r="T335" s="10">
        <f t="shared" si="3"/>
        <v>408.1181955</v>
      </c>
      <c r="U335" s="11">
        <f t="shared" si="4"/>
        <v>0.0036357026</v>
      </c>
      <c r="V335" s="12">
        <f t="shared" si="5"/>
        <v>20.40590978</v>
      </c>
      <c r="W335" s="10">
        <f t="shared" si="6"/>
        <v>74.18981921</v>
      </c>
      <c r="X335" s="11">
        <f t="shared" si="7"/>
        <v>0.018178513</v>
      </c>
      <c r="Y335" s="7">
        <f t="shared" si="8"/>
        <v>0</v>
      </c>
      <c r="Z335" s="11">
        <f t="shared" si="9"/>
        <v>0.8514361025</v>
      </c>
      <c r="AA335" s="10">
        <f t="shared" si="10"/>
        <v>112.7863308</v>
      </c>
      <c r="AB335" s="10">
        <f t="shared" si="11"/>
        <v>145.0566764</v>
      </c>
      <c r="AC335" s="10">
        <f t="shared" si="12"/>
        <v>345.4137022</v>
      </c>
      <c r="AD335" s="10">
        <f t="shared" si="13"/>
        <v>241.1558252</v>
      </c>
    </row>
    <row r="336">
      <c r="A336" s="7" t="str">
        <f t="shared" si="1"/>
        <v>MHCUS4399K</v>
      </c>
      <c r="B336" s="2" t="s">
        <v>626</v>
      </c>
      <c r="C336" s="2" t="s">
        <v>3520</v>
      </c>
      <c r="D336" s="7" t="str">
        <f t="shared" si="2"/>
        <v>300x250 </v>
      </c>
      <c r="E336" s="2" t="s">
        <v>422</v>
      </c>
      <c r="F336" s="2" t="s">
        <v>41</v>
      </c>
      <c r="G336" s="8" t="s">
        <v>628</v>
      </c>
      <c r="H336" s="2" t="s">
        <v>30</v>
      </c>
      <c r="I336" s="2" t="s">
        <v>31</v>
      </c>
      <c r="J336" s="2">
        <v>8944.0</v>
      </c>
      <c r="K336" s="2">
        <v>45.0</v>
      </c>
      <c r="L336" s="2">
        <v>3002.0</v>
      </c>
      <c r="M336" s="2">
        <v>6361.0</v>
      </c>
      <c r="N336" s="2">
        <v>6.0</v>
      </c>
      <c r="O336" s="3">
        <v>1755.484542</v>
      </c>
      <c r="P336" s="7" t="str">
        <f>VLOOKUP(A336,'New Data'!A:E,2,FALSE)</f>
        <v>Male</v>
      </c>
      <c r="Q336" s="7">
        <f>VLOOKUP(A336,'New Data'!A:E,3,FALSE)</f>
        <v>50</v>
      </c>
      <c r="R336" s="7" t="str">
        <f>VLOOKUP(A336,'New Data'!A:E,4,FALSE)</f>
        <v>Illinois</v>
      </c>
      <c r="S336" s="9">
        <f>VLOOKUP(A336,'New Data'!A:E,5,FALSE)</f>
        <v>45205</v>
      </c>
      <c r="T336" s="10">
        <f t="shared" si="3"/>
        <v>292.580757</v>
      </c>
      <c r="U336" s="11">
        <f t="shared" si="4"/>
        <v>0.005031305903</v>
      </c>
      <c r="V336" s="12">
        <f t="shared" si="5"/>
        <v>39.0107676</v>
      </c>
      <c r="W336" s="10">
        <f t="shared" si="6"/>
        <v>196.2751053</v>
      </c>
      <c r="X336" s="11">
        <f t="shared" si="7"/>
        <v>0.06708407871</v>
      </c>
      <c r="Y336" s="7">
        <f t="shared" si="8"/>
        <v>0</v>
      </c>
      <c r="Z336" s="11">
        <f t="shared" si="9"/>
        <v>0.3356440072</v>
      </c>
      <c r="AA336" s="10">
        <f t="shared" si="10"/>
        <v>128.9797865</v>
      </c>
      <c r="AB336" s="10">
        <f t="shared" si="11"/>
        <v>223.3383892</v>
      </c>
      <c r="AC336" s="10">
        <f t="shared" si="12"/>
        <v>281.1217802</v>
      </c>
      <c r="AD336" s="10">
        <f t="shared" si="13"/>
        <v>244.4304468</v>
      </c>
    </row>
    <row r="337">
      <c r="A337" s="7" t="str">
        <f t="shared" si="1"/>
        <v>MHCUS4399K</v>
      </c>
      <c r="B337" s="2" t="s">
        <v>420</v>
      </c>
      <c r="C337" s="2" t="s">
        <v>3521</v>
      </c>
      <c r="D337" s="7" t="str">
        <f t="shared" si="2"/>
        <v>300x250 </v>
      </c>
      <c r="E337" s="2" t="s">
        <v>422</v>
      </c>
      <c r="F337" s="2" t="s">
        <v>28</v>
      </c>
      <c r="G337" s="8" t="s">
        <v>165</v>
      </c>
      <c r="H337" s="2" t="s">
        <v>30</v>
      </c>
      <c r="I337" s="2" t="s">
        <v>53</v>
      </c>
      <c r="J337" s="2">
        <v>19951.0</v>
      </c>
      <c r="K337" s="2">
        <v>81.0</v>
      </c>
      <c r="L337" s="2">
        <v>10511.0</v>
      </c>
      <c r="M337" s="2">
        <v>18132.0</v>
      </c>
      <c r="N337" s="2">
        <v>15.0</v>
      </c>
      <c r="O337" s="3">
        <v>1801.14885</v>
      </c>
      <c r="P337" s="7" t="str">
        <f>VLOOKUP(A337,'New Data'!A:E,2,FALSE)</f>
        <v>Male</v>
      </c>
      <c r="Q337" s="7">
        <f>VLOOKUP(A337,'New Data'!A:E,3,FALSE)</f>
        <v>50</v>
      </c>
      <c r="R337" s="7" t="str">
        <f>VLOOKUP(A337,'New Data'!A:E,4,FALSE)</f>
        <v>Illinois</v>
      </c>
      <c r="S337" s="9">
        <f>VLOOKUP(A337,'New Data'!A:E,5,FALSE)</f>
        <v>45205</v>
      </c>
      <c r="T337" s="10">
        <f t="shared" si="3"/>
        <v>120.07659</v>
      </c>
      <c r="U337" s="11">
        <f t="shared" si="4"/>
        <v>0.00405994687</v>
      </c>
      <c r="V337" s="12">
        <f t="shared" si="5"/>
        <v>22.23640556</v>
      </c>
      <c r="W337" s="10">
        <f t="shared" si="6"/>
        <v>90.27862513</v>
      </c>
      <c r="X337" s="11">
        <f t="shared" si="7"/>
        <v>0.07518420129</v>
      </c>
      <c r="Y337" s="7">
        <f t="shared" si="8"/>
        <v>0</v>
      </c>
      <c r="Z337" s="11">
        <f t="shared" si="9"/>
        <v>0.5268407599</v>
      </c>
      <c r="AA337" s="10">
        <f t="shared" si="10"/>
        <v>59.86016747</v>
      </c>
      <c r="AB337" s="10">
        <f t="shared" si="11"/>
        <v>100.6854992</v>
      </c>
      <c r="AC337" s="10">
        <f t="shared" si="12"/>
        <v>118.5642781</v>
      </c>
      <c r="AD337" s="10">
        <f t="shared" si="13"/>
        <v>105.1796375</v>
      </c>
    </row>
    <row r="338">
      <c r="A338" s="7" t="str">
        <f t="shared" si="1"/>
        <v>MIEKF7155T</v>
      </c>
      <c r="B338" s="2" t="s">
        <v>859</v>
      </c>
      <c r="C338" s="2" t="s">
        <v>3522</v>
      </c>
      <c r="D338" s="7" t="str">
        <f t="shared" si="2"/>
        <v>320x50 </v>
      </c>
      <c r="E338" s="2" t="s">
        <v>861</v>
      </c>
      <c r="F338" s="2" t="s">
        <v>66</v>
      </c>
      <c r="G338" s="8" t="s">
        <v>726</v>
      </c>
      <c r="H338" s="2" t="s">
        <v>71</v>
      </c>
      <c r="I338" s="2" t="s">
        <v>31</v>
      </c>
      <c r="J338" s="2">
        <v>149618.0</v>
      </c>
      <c r="K338" s="2">
        <v>260.0</v>
      </c>
      <c r="L338" s="2">
        <v>126031.0</v>
      </c>
      <c r="M338" s="2">
        <v>140596.0</v>
      </c>
      <c r="N338" s="2">
        <v>26.0</v>
      </c>
      <c r="O338" s="3">
        <v>6605.586158</v>
      </c>
      <c r="P338" s="7" t="str">
        <f>VLOOKUP(A338,'New Data'!A:E,2,FALSE)</f>
        <v>Male</v>
      </c>
      <c r="Q338" s="7">
        <f>VLOOKUP(A338,'New Data'!A:E,3,FALSE)</f>
        <v>43</v>
      </c>
      <c r="R338" s="7" t="str">
        <f>VLOOKUP(A338,'New Data'!A:E,4,FALSE)</f>
        <v>Connecticut</v>
      </c>
      <c r="S338" s="9">
        <f>VLOOKUP(A338,'New Data'!A:E,5,FALSE)</f>
        <v>45539</v>
      </c>
      <c r="T338" s="10">
        <f t="shared" si="3"/>
        <v>254.0610061</v>
      </c>
      <c r="U338" s="11">
        <f t="shared" si="4"/>
        <v>0.001737758826</v>
      </c>
      <c r="V338" s="12">
        <f t="shared" si="5"/>
        <v>25.40610061</v>
      </c>
      <c r="W338" s="10">
        <f t="shared" si="6"/>
        <v>44.14967556</v>
      </c>
      <c r="X338" s="11">
        <f t="shared" si="7"/>
        <v>0.01737758826</v>
      </c>
      <c r="Y338" s="7">
        <f t="shared" si="8"/>
        <v>0</v>
      </c>
      <c r="Z338" s="11">
        <f t="shared" si="9"/>
        <v>0.8423518561</v>
      </c>
      <c r="AA338" s="10">
        <f t="shared" si="10"/>
        <v>79.96701681</v>
      </c>
      <c r="AB338" s="10">
        <f t="shared" si="11"/>
        <v>91.21316179</v>
      </c>
      <c r="AC338" s="10">
        <f t="shared" si="12"/>
        <v>217.1599601</v>
      </c>
      <c r="AD338" s="10">
        <f t="shared" si="13"/>
        <v>149.1062097</v>
      </c>
    </row>
    <row r="339">
      <c r="A339" s="7" t="str">
        <f t="shared" si="1"/>
        <v>MJVRY6395O</v>
      </c>
      <c r="B339" s="2" t="s">
        <v>1373</v>
      </c>
      <c r="C339" s="2" t="s">
        <v>3523</v>
      </c>
      <c r="D339" s="7" t="str">
        <f t="shared" si="2"/>
        <v>300x250 </v>
      </c>
      <c r="E339" s="2" t="s">
        <v>1375</v>
      </c>
      <c r="F339" s="2" t="s">
        <v>41</v>
      </c>
      <c r="G339" s="8" t="s">
        <v>181</v>
      </c>
      <c r="H339" s="2" t="s">
        <v>30</v>
      </c>
      <c r="I339" s="2" t="s">
        <v>31</v>
      </c>
      <c r="J339" s="2">
        <v>12988.0</v>
      </c>
      <c r="K339" s="2">
        <v>69.0</v>
      </c>
      <c r="L339" s="2">
        <v>6514.0</v>
      </c>
      <c r="M339" s="2">
        <v>9378.0</v>
      </c>
      <c r="N339" s="2">
        <v>4.0</v>
      </c>
      <c r="O339" s="3">
        <v>2236.485099</v>
      </c>
      <c r="P339" s="7" t="str">
        <f>VLOOKUP(A339,'New Data'!A:E,2,FALSE)</f>
        <v>Male</v>
      </c>
      <c r="Q339" s="7">
        <f>VLOOKUP(A339,'New Data'!A:E,3,FALSE)</f>
        <v>35</v>
      </c>
      <c r="R339" s="7" t="str">
        <f>VLOOKUP(A339,'New Data'!A:E,4,FALSE)</f>
        <v>Hawaii</v>
      </c>
      <c r="S339" s="9">
        <f>VLOOKUP(A339,'New Data'!A:E,5,FALSE)</f>
        <v>45198</v>
      </c>
      <c r="T339" s="10">
        <f t="shared" si="3"/>
        <v>559.1212748</v>
      </c>
      <c r="U339" s="11">
        <f t="shared" si="4"/>
        <v>0.005312596243</v>
      </c>
      <c r="V339" s="12">
        <f t="shared" si="5"/>
        <v>32.41282752</v>
      </c>
      <c r="W339" s="10">
        <f t="shared" si="6"/>
        <v>172.1962657</v>
      </c>
      <c r="X339" s="11">
        <f t="shared" si="7"/>
        <v>0.03079765938</v>
      </c>
      <c r="Y339" s="7">
        <f t="shared" si="8"/>
        <v>0</v>
      </c>
      <c r="Z339" s="11">
        <f t="shared" si="9"/>
        <v>0.501539883</v>
      </c>
      <c r="AA339" s="10">
        <f t="shared" si="10"/>
        <v>172.1937701</v>
      </c>
      <c r="AB339" s="10">
        <f t="shared" si="11"/>
        <v>256.063833</v>
      </c>
      <c r="AC339" s="10">
        <f t="shared" si="12"/>
        <v>488.2188384</v>
      </c>
      <c r="AD339" s="10">
        <f t="shared" si="13"/>
        <v>365.6614265</v>
      </c>
    </row>
    <row r="340">
      <c r="A340" s="7" t="str">
        <f t="shared" si="1"/>
        <v>MKCML3857A</v>
      </c>
      <c r="B340" s="2" t="s">
        <v>929</v>
      </c>
      <c r="C340" s="2" t="s">
        <v>3524</v>
      </c>
      <c r="D340" s="7" t="str">
        <f t="shared" si="2"/>
        <v>300x250 </v>
      </c>
      <c r="E340" s="2" t="s">
        <v>931</v>
      </c>
      <c r="F340" s="2" t="s">
        <v>36</v>
      </c>
      <c r="G340" s="8" t="s">
        <v>398</v>
      </c>
      <c r="H340" s="2" t="s">
        <v>48</v>
      </c>
      <c r="I340" s="2" t="s">
        <v>31</v>
      </c>
      <c r="J340" s="2">
        <v>14350.0</v>
      </c>
      <c r="K340" s="2">
        <v>60.0</v>
      </c>
      <c r="L340" s="2">
        <v>8228.0</v>
      </c>
      <c r="M340" s="2">
        <v>13396.0</v>
      </c>
      <c r="N340" s="2">
        <v>6.0</v>
      </c>
      <c r="O340" s="3">
        <v>6114.034936</v>
      </c>
      <c r="P340" s="7" t="str">
        <f>VLOOKUP(A340,'New Data'!A:E,2,FALSE)</f>
        <v>Female</v>
      </c>
      <c r="Q340" s="7">
        <f>VLOOKUP(A340,'New Data'!A:E,3,FALSE)</f>
        <v>28</v>
      </c>
      <c r="R340" s="7" t="str">
        <f>VLOOKUP(A340,'New Data'!A:E,4,FALSE)</f>
        <v>Washington</v>
      </c>
      <c r="S340" s="9">
        <f>VLOOKUP(A340,'New Data'!A:E,5,FALSE)</f>
        <v>45175</v>
      </c>
      <c r="T340" s="10">
        <f t="shared" si="3"/>
        <v>1019.005823</v>
      </c>
      <c r="U340" s="11">
        <f t="shared" si="4"/>
        <v>0.004181184669</v>
      </c>
      <c r="V340" s="12">
        <f t="shared" si="5"/>
        <v>101.9005823</v>
      </c>
      <c r="W340" s="10">
        <f t="shared" si="6"/>
        <v>426.0651523</v>
      </c>
      <c r="X340" s="11">
        <f t="shared" si="7"/>
        <v>0.04181184669</v>
      </c>
      <c r="Y340" s="7">
        <f t="shared" si="8"/>
        <v>0</v>
      </c>
      <c r="Z340" s="11">
        <f t="shared" si="9"/>
        <v>0.5733797909</v>
      </c>
      <c r="AA340" s="10">
        <f t="shared" si="10"/>
        <v>370.5346608</v>
      </c>
      <c r="AB340" s="10">
        <f t="shared" si="11"/>
        <v>565.0334029</v>
      </c>
      <c r="AC340" s="10">
        <f t="shared" si="12"/>
        <v>920.7978051</v>
      </c>
      <c r="AD340" s="10">
        <f t="shared" si="13"/>
        <v>722.5375781</v>
      </c>
    </row>
    <row r="341">
      <c r="A341" s="7" t="str">
        <f t="shared" si="1"/>
        <v>MKCML3857A</v>
      </c>
      <c r="B341" s="2" t="s">
        <v>641</v>
      </c>
      <c r="C341" s="2" t="s">
        <v>642</v>
      </c>
      <c r="D341" s="7" t="str">
        <f t="shared" si="2"/>
        <v>320x50 </v>
      </c>
      <c r="E341" s="2" t="s">
        <v>643</v>
      </c>
      <c r="F341" s="2" t="s">
        <v>36</v>
      </c>
      <c r="G341" s="8" t="s">
        <v>114</v>
      </c>
      <c r="H341" s="2" t="s">
        <v>71</v>
      </c>
      <c r="I341" s="2" t="s">
        <v>31</v>
      </c>
      <c r="J341" s="2">
        <v>14581.0</v>
      </c>
      <c r="K341" s="2">
        <v>45.0</v>
      </c>
      <c r="L341" s="2">
        <v>3821.0</v>
      </c>
      <c r="M341" s="2">
        <v>12741.0</v>
      </c>
      <c r="N341" s="2">
        <v>6.0</v>
      </c>
      <c r="O341" s="3">
        <v>5296.970091</v>
      </c>
      <c r="P341" s="7" t="str">
        <f>VLOOKUP(A341,'New Data'!A:E,2,FALSE)</f>
        <v>Female</v>
      </c>
      <c r="Q341" s="7">
        <f>VLOOKUP(A341,'New Data'!A:E,3,FALSE)</f>
        <v>28</v>
      </c>
      <c r="R341" s="7" t="str">
        <f>VLOOKUP(A341,'New Data'!A:E,4,FALSE)</f>
        <v>Washington</v>
      </c>
      <c r="S341" s="9">
        <f>VLOOKUP(A341,'New Data'!A:E,5,FALSE)</f>
        <v>45175</v>
      </c>
      <c r="T341" s="10">
        <f t="shared" si="3"/>
        <v>882.8283485</v>
      </c>
      <c r="U341" s="11">
        <f t="shared" si="4"/>
        <v>0.003086208079</v>
      </c>
      <c r="V341" s="12">
        <f t="shared" si="5"/>
        <v>117.7104465</v>
      </c>
      <c r="W341" s="10">
        <f t="shared" si="6"/>
        <v>363.2789309</v>
      </c>
      <c r="X341" s="11">
        <f t="shared" si="7"/>
        <v>0.04114944105</v>
      </c>
      <c r="Y341" s="7">
        <f t="shared" si="8"/>
        <v>0</v>
      </c>
      <c r="Z341" s="11">
        <f t="shared" si="9"/>
        <v>0.2620533571</v>
      </c>
      <c r="AA341" s="10">
        <f t="shared" si="10"/>
        <v>343.389813</v>
      </c>
      <c r="AB341" s="10">
        <f t="shared" si="11"/>
        <v>490.7309037</v>
      </c>
      <c r="AC341" s="10">
        <f t="shared" si="12"/>
        <v>802.4605543</v>
      </c>
      <c r="AD341" s="10">
        <f t="shared" si="13"/>
        <v>623.0551828</v>
      </c>
    </row>
    <row r="342">
      <c r="A342" s="7" t="str">
        <f t="shared" si="1"/>
        <v>MKCYW5699X</v>
      </c>
      <c r="B342" s="2" t="s">
        <v>315</v>
      </c>
      <c r="C342" s="2" t="s">
        <v>3525</v>
      </c>
      <c r="D342" s="7" t="str">
        <f t="shared" si="2"/>
        <v>300x250 </v>
      </c>
      <c r="E342" s="2" t="s">
        <v>317</v>
      </c>
      <c r="F342" s="2" t="s">
        <v>36</v>
      </c>
      <c r="G342" s="8" t="s">
        <v>318</v>
      </c>
      <c r="H342" s="2" t="s">
        <v>48</v>
      </c>
      <c r="I342" s="2" t="s">
        <v>31</v>
      </c>
      <c r="J342" s="2">
        <v>8362.0</v>
      </c>
      <c r="K342" s="2">
        <v>31.0</v>
      </c>
      <c r="L342" s="2">
        <v>5959.0</v>
      </c>
      <c r="M342" s="2">
        <v>7947.0</v>
      </c>
      <c r="N342" s="2">
        <v>7.0</v>
      </c>
      <c r="O342" s="3">
        <v>6997.468963</v>
      </c>
      <c r="P342" s="7" t="str">
        <f>VLOOKUP(A342,'New Data'!A:E,2,FALSE)</f>
        <v>Male</v>
      </c>
      <c r="Q342" s="7">
        <f>VLOOKUP(A342,'New Data'!A:E,3,FALSE)</f>
        <v>24</v>
      </c>
      <c r="R342" s="7" t="str">
        <f>VLOOKUP(A342,'New Data'!A:E,4,FALSE)</f>
        <v>Maine</v>
      </c>
      <c r="S342" s="9">
        <f>VLOOKUP(A342,'New Data'!A:E,5,FALSE)</f>
        <v>45517</v>
      </c>
      <c r="T342" s="10">
        <f t="shared" si="3"/>
        <v>999.6384233</v>
      </c>
      <c r="U342" s="11">
        <f t="shared" si="4"/>
        <v>0.00370724707</v>
      </c>
      <c r="V342" s="12">
        <f t="shared" si="5"/>
        <v>225.7248053</v>
      </c>
      <c r="W342" s="10">
        <f t="shared" si="6"/>
        <v>836.8176229</v>
      </c>
      <c r="X342" s="11">
        <f t="shared" si="7"/>
        <v>0.08371203061</v>
      </c>
      <c r="Y342" s="7">
        <f t="shared" si="8"/>
        <v>0</v>
      </c>
      <c r="Z342" s="11">
        <f t="shared" si="9"/>
        <v>0.7126285578</v>
      </c>
      <c r="AA342" s="10">
        <f t="shared" si="10"/>
        <v>547.8710535</v>
      </c>
      <c r="AB342" s="10">
        <f t="shared" si="11"/>
        <v>914.5267441</v>
      </c>
      <c r="AC342" s="10">
        <f t="shared" si="12"/>
        <v>1012.219224</v>
      </c>
      <c r="AD342" s="10">
        <f t="shared" si="13"/>
        <v>918.2298767</v>
      </c>
    </row>
    <row r="343">
      <c r="A343" s="7" t="str">
        <f t="shared" si="1"/>
        <v>MKJOS9956B</v>
      </c>
      <c r="B343" s="2" t="s">
        <v>1763</v>
      </c>
      <c r="C343" s="2" t="s">
        <v>3526</v>
      </c>
      <c r="D343" s="7" t="str">
        <f t="shared" si="2"/>
        <v>320x50 </v>
      </c>
      <c r="E343" s="2" t="s">
        <v>1765</v>
      </c>
      <c r="F343" s="2" t="s">
        <v>36</v>
      </c>
      <c r="G343" s="8" t="s">
        <v>973</v>
      </c>
      <c r="H343" s="2" t="s">
        <v>212</v>
      </c>
      <c r="I343" s="2" t="s">
        <v>31</v>
      </c>
      <c r="J343" s="2">
        <v>13713.0</v>
      </c>
      <c r="K343" s="2">
        <v>151.0</v>
      </c>
      <c r="L343" s="2">
        <v>8339.0</v>
      </c>
      <c r="M343" s="2">
        <v>13051.0</v>
      </c>
      <c r="N343" s="2">
        <v>5.0</v>
      </c>
      <c r="O343" s="3">
        <v>1490.006197</v>
      </c>
      <c r="P343" s="7" t="str">
        <f>VLOOKUP(A343,'New Data'!A:E,2,FALSE)</f>
        <v>Female</v>
      </c>
      <c r="Q343" s="7">
        <f>VLOOKUP(A343,'New Data'!A:E,3,FALSE)</f>
        <v>33</v>
      </c>
      <c r="R343" s="7" t="str">
        <f>VLOOKUP(A343,'New Data'!A:E,4,FALSE)</f>
        <v>Indiana</v>
      </c>
      <c r="S343" s="9">
        <f>VLOOKUP(A343,'New Data'!A:E,5,FALSE)</f>
        <v>45399</v>
      </c>
      <c r="T343" s="10">
        <f t="shared" si="3"/>
        <v>298.0012394</v>
      </c>
      <c r="U343" s="11">
        <f t="shared" si="4"/>
        <v>0.01101144899</v>
      </c>
      <c r="V343" s="12">
        <f t="shared" si="5"/>
        <v>9.867590709</v>
      </c>
      <c r="W343" s="10">
        <f t="shared" si="6"/>
        <v>108.6564717</v>
      </c>
      <c r="X343" s="11">
        <f t="shared" si="7"/>
        <v>0.03646175162</v>
      </c>
      <c r="Y343" s="7">
        <f t="shared" si="8"/>
        <v>0</v>
      </c>
      <c r="Z343" s="11">
        <f t="shared" si="9"/>
        <v>0.6081090936</v>
      </c>
      <c r="AA343" s="10">
        <f t="shared" si="10"/>
        <v>89.2256148</v>
      </c>
      <c r="AB343" s="10">
        <f t="shared" si="11"/>
        <v>148.4989434</v>
      </c>
      <c r="AC343" s="10">
        <f t="shared" si="12"/>
        <v>262.105804</v>
      </c>
      <c r="AD343" s="10">
        <f t="shared" si="13"/>
        <v>203.3343613</v>
      </c>
    </row>
    <row r="344">
      <c r="A344" s="7" t="str">
        <f t="shared" si="1"/>
        <v>MKJOS9956B</v>
      </c>
      <c r="B344" s="2" t="s">
        <v>166</v>
      </c>
      <c r="C344" s="2" t="s">
        <v>3527</v>
      </c>
      <c r="D344" s="7" t="str">
        <f t="shared" si="2"/>
        <v>300x250 </v>
      </c>
      <c r="E344" s="2" t="s">
        <v>168</v>
      </c>
      <c r="F344" s="2" t="s">
        <v>28</v>
      </c>
      <c r="G344" s="8" t="s">
        <v>169</v>
      </c>
      <c r="H344" s="2" t="s">
        <v>48</v>
      </c>
      <c r="I344" s="2" t="s">
        <v>31</v>
      </c>
      <c r="J344" s="2">
        <v>8217.0</v>
      </c>
      <c r="K344" s="2">
        <v>25.0</v>
      </c>
      <c r="L344" s="2">
        <v>5740.0</v>
      </c>
      <c r="M344" s="2">
        <v>8009.0</v>
      </c>
      <c r="N344" s="2">
        <v>11.0</v>
      </c>
      <c r="O344" s="3">
        <v>6051.334623</v>
      </c>
      <c r="P344" s="7" t="str">
        <f>VLOOKUP(A344,'New Data'!A:E,2,FALSE)</f>
        <v>Female</v>
      </c>
      <c r="Q344" s="7">
        <f>VLOOKUP(A344,'New Data'!A:E,3,FALSE)</f>
        <v>33</v>
      </c>
      <c r="R344" s="7" t="str">
        <f>VLOOKUP(A344,'New Data'!A:E,4,FALSE)</f>
        <v>Indiana</v>
      </c>
      <c r="S344" s="9">
        <f>VLOOKUP(A344,'New Data'!A:E,5,FALSE)</f>
        <v>45399</v>
      </c>
      <c r="T344" s="10">
        <f t="shared" si="3"/>
        <v>550.1213294</v>
      </c>
      <c r="U344" s="11">
        <f t="shared" si="4"/>
        <v>0.003042472922</v>
      </c>
      <c r="V344" s="12">
        <f t="shared" si="5"/>
        <v>242.0533849</v>
      </c>
      <c r="W344" s="10">
        <f t="shared" si="6"/>
        <v>736.4408693</v>
      </c>
      <c r="X344" s="11">
        <f t="shared" si="7"/>
        <v>0.1338688086</v>
      </c>
      <c r="Y344" s="7">
        <f t="shared" si="8"/>
        <v>0</v>
      </c>
      <c r="Z344" s="11">
        <f t="shared" si="9"/>
        <v>0.6985517829</v>
      </c>
      <c r="AA344" s="10">
        <f t="shared" si="10"/>
        <v>450.9551477</v>
      </c>
      <c r="AB344" s="10">
        <f t="shared" si="11"/>
        <v>747.5876383</v>
      </c>
      <c r="AC344" s="10">
        <f t="shared" si="12"/>
        <v>635.7959143</v>
      </c>
      <c r="AD344" s="10">
        <f t="shared" si="13"/>
        <v>643.2826206</v>
      </c>
    </row>
    <row r="345">
      <c r="A345" s="7" t="str">
        <f t="shared" si="1"/>
        <v>MKNCM9151D</v>
      </c>
      <c r="B345" s="2" t="s">
        <v>2251</v>
      </c>
      <c r="C345" s="2" t="s">
        <v>3528</v>
      </c>
      <c r="D345" s="7" t="str">
        <f t="shared" si="2"/>
        <v>300x50 </v>
      </c>
      <c r="E345" s="2" t="s">
        <v>2253</v>
      </c>
      <c r="F345" s="2" t="s">
        <v>28</v>
      </c>
      <c r="G345" s="8" t="s">
        <v>181</v>
      </c>
      <c r="H345" s="2" t="s">
        <v>30</v>
      </c>
      <c r="I345" s="2" t="s">
        <v>31</v>
      </c>
      <c r="J345" s="2">
        <v>562103.0</v>
      </c>
      <c r="K345" s="2">
        <v>1450.0</v>
      </c>
      <c r="L345" s="2">
        <v>340616.0</v>
      </c>
      <c r="M345" s="2">
        <v>488921.0</v>
      </c>
      <c r="N345" s="2">
        <v>8.0</v>
      </c>
      <c r="O345" s="3">
        <v>1733.830172</v>
      </c>
      <c r="P345" s="7" t="str">
        <f>VLOOKUP(A345,'New Data'!A:E,2,FALSE)</f>
        <v>Female</v>
      </c>
      <c r="Q345" s="7">
        <f>VLOOKUP(A345,'New Data'!A:E,3,FALSE)</f>
        <v>57</v>
      </c>
      <c r="R345" s="7" t="str">
        <f>VLOOKUP(A345,'New Data'!A:E,4,FALSE)</f>
        <v>Virginia</v>
      </c>
      <c r="S345" s="9">
        <f>VLOOKUP(A345,'New Data'!A:E,5,FALSE)</f>
        <v>45351</v>
      </c>
      <c r="T345" s="10">
        <f t="shared" si="3"/>
        <v>216.7287715</v>
      </c>
      <c r="U345" s="11">
        <f t="shared" si="4"/>
        <v>0.002579598401</v>
      </c>
      <c r="V345" s="12">
        <f t="shared" si="5"/>
        <v>1.195744946</v>
      </c>
      <c r="W345" s="10">
        <f t="shared" si="6"/>
        <v>3.084541751</v>
      </c>
      <c r="X345" s="11">
        <f t="shared" si="7"/>
        <v>0.001423226704</v>
      </c>
      <c r="Y345" s="7">
        <f t="shared" si="8"/>
        <v>0</v>
      </c>
      <c r="Z345" s="11">
        <f t="shared" si="9"/>
        <v>0.6059672338</v>
      </c>
      <c r="AA345" s="10">
        <f t="shared" si="10"/>
        <v>44.91925861</v>
      </c>
      <c r="AB345" s="10">
        <f t="shared" si="11"/>
        <v>46.05253669</v>
      </c>
      <c r="AC345" s="10">
        <f t="shared" si="12"/>
        <v>174.2390745</v>
      </c>
      <c r="AD345" s="10">
        <f t="shared" si="13"/>
        <v>109.9079464</v>
      </c>
    </row>
    <row r="346">
      <c r="A346" s="7" t="str">
        <f t="shared" si="1"/>
        <v>MLCPE3769A</v>
      </c>
      <c r="B346" s="2" t="s">
        <v>1757</v>
      </c>
      <c r="C346" s="2" t="s">
        <v>3529</v>
      </c>
      <c r="D346" s="7" t="str">
        <f t="shared" si="2"/>
        <v>320x50 </v>
      </c>
      <c r="E346" s="2" t="s">
        <v>1759</v>
      </c>
      <c r="F346" s="2" t="s">
        <v>66</v>
      </c>
      <c r="G346" s="8" t="s">
        <v>93</v>
      </c>
      <c r="H346" s="2" t="s">
        <v>476</v>
      </c>
      <c r="I346" s="2" t="s">
        <v>31</v>
      </c>
      <c r="J346" s="2">
        <v>51056.0</v>
      </c>
      <c r="K346" s="2">
        <v>120.0</v>
      </c>
      <c r="L346" s="2">
        <v>24672.0</v>
      </c>
      <c r="M346" s="2">
        <v>45563.0</v>
      </c>
      <c r="N346" s="2">
        <v>4.0</v>
      </c>
      <c r="O346" s="3">
        <v>2215.631845</v>
      </c>
      <c r="P346" s="7" t="str">
        <f>VLOOKUP(A346,'New Data'!A:E,2,FALSE)</f>
        <v>Male</v>
      </c>
      <c r="Q346" s="7">
        <f>VLOOKUP(A346,'New Data'!A:E,3,FALSE)</f>
        <v>64</v>
      </c>
      <c r="R346" s="7" t="str">
        <f>VLOOKUP(A346,'New Data'!A:E,4,FALSE)</f>
        <v>Missouri</v>
      </c>
      <c r="S346" s="9">
        <f>VLOOKUP(A346,'New Data'!A:E,5,FALSE)</f>
        <v>45004</v>
      </c>
      <c r="T346" s="10">
        <f t="shared" si="3"/>
        <v>553.9079613</v>
      </c>
      <c r="U346" s="11">
        <f t="shared" si="4"/>
        <v>0.002350360389</v>
      </c>
      <c r="V346" s="12">
        <f t="shared" si="5"/>
        <v>18.46359871</v>
      </c>
      <c r="W346" s="10">
        <f t="shared" si="6"/>
        <v>43.39611103</v>
      </c>
      <c r="X346" s="11">
        <f t="shared" si="7"/>
        <v>0.007834534629</v>
      </c>
      <c r="Y346" s="7">
        <f t="shared" si="8"/>
        <v>0</v>
      </c>
      <c r="Z346" s="11">
        <f t="shared" si="9"/>
        <v>0.4832340959</v>
      </c>
      <c r="AA346" s="10">
        <f t="shared" si="10"/>
        <v>134.2316934</v>
      </c>
      <c r="AB346" s="10">
        <f t="shared" si="11"/>
        <v>149.1912008</v>
      </c>
      <c r="AC346" s="10">
        <f t="shared" si="12"/>
        <v>455.4983109</v>
      </c>
      <c r="AD346" s="10">
        <f t="shared" si="13"/>
        <v>298.6532113</v>
      </c>
    </row>
    <row r="347">
      <c r="A347" s="7" t="str">
        <f t="shared" si="1"/>
        <v>MNKEV7271L</v>
      </c>
      <c r="B347" s="2" t="s">
        <v>590</v>
      </c>
      <c r="C347" s="2" t="s">
        <v>591</v>
      </c>
      <c r="D347" s="7" t="str">
        <f t="shared" si="2"/>
        <v>300x250 </v>
      </c>
      <c r="E347" s="2" t="s">
        <v>592</v>
      </c>
      <c r="F347" s="2" t="s">
        <v>36</v>
      </c>
      <c r="G347" s="8" t="s">
        <v>344</v>
      </c>
      <c r="H347" s="2" t="s">
        <v>135</v>
      </c>
      <c r="I347" s="2" t="s">
        <v>31</v>
      </c>
      <c r="J347" s="2">
        <v>58477.0</v>
      </c>
      <c r="K347" s="2">
        <v>135.0</v>
      </c>
      <c r="L347" s="2">
        <v>43554.0</v>
      </c>
      <c r="M347" s="2">
        <v>56558.0</v>
      </c>
      <c r="N347" s="2">
        <v>19.0</v>
      </c>
      <c r="O347" s="3">
        <v>5247.623883</v>
      </c>
      <c r="P347" s="7" t="str">
        <f>VLOOKUP(A347,'New Data'!A:E,2,FALSE)</f>
        <v>Male</v>
      </c>
      <c r="Q347" s="7">
        <f>VLOOKUP(A347,'New Data'!A:E,3,FALSE)</f>
        <v>18</v>
      </c>
      <c r="R347" s="7" t="str">
        <f>VLOOKUP(A347,'New Data'!A:E,4,FALSE)</f>
        <v>Delaware</v>
      </c>
      <c r="S347" s="9">
        <f>VLOOKUP(A347,'New Data'!A:E,5,FALSE)</f>
        <v>45463</v>
      </c>
      <c r="T347" s="10">
        <f t="shared" si="3"/>
        <v>276.1907307</v>
      </c>
      <c r="U347" s="11">
        <f t="shared" si="4"/>
        <v>0.002308599962</v>
      </c>
      <c r="V347" s="12">
        <f t="shared" si="5"/>
        <v>38.87128802</v>
      </c>
      <c r="W347" s="10">
        <f t="shared" si="6"/>
        <v>89.73825407</v>
      </c>
      <c r="X347" s="11">
        <f t="shared" si="7"/>
        <v>0.03249140688</v>
      </c>
      <c r="Y347" s="7">
        <f t="shared" si="8"/>
        <v>0</v>
      </c>
      <c r="Z347" s="11">
        <f t="shared" si="9"/>
        <v>0.7448056501</v>
      </c>
      <c r="AA347" s="10">
        <f t="shared" si="10"/>
        <v>104.2828274</v>
      </c>
      <c r="AB347" s="10">
        <f t="shared" si="11"/>
        <v>134.803007</v>
      </c>
      <c r="AC347" s="10">
        <f t="shared" si="12"/>
        <v>246.674493</v>
      </c>
      <c r="AD347" s="10">
        <f t="shared" si="13"/>
        <v>182.9656467</v>
      </c>
    </row>
    <row r="348">
      <c r="A348" s="7" t="str">
        <f t="shared" si="1"/>
        <v>MNVGC8599B</v>
      </c>
      <c r="B348" s="2" t="s">
        <v>1202</v>
      </c>
      <c r="C348" s="2" t="s">
        <v>3530</v>
      </c>
      <c r="D348" s="7" t="str">
        <f t="shared" si="2"/>
        <v>320x50 </v>
      </c>
      <c r="E348" s="2" t="s">
        <v>1204</v>
      </c>
      <c r="F348" s="2" t="s">
        <v>28</v>
      </c>
      <c r="G348" s="8" t="s">
        <v>871</v>
      </c>
      <c r="H348" s="2" t="s">
        <v>62</v>
      </c>
      <c r="I348" s="2" t="s">
        <v>31</v>
      </c>
      <c r="J348" s="2">
        <v>61848.0</v>
      </c>
      <c r="K348" s="2">
        <v>213.0</v>
      </c>
      <c r="L348" s="2">
        <v>6581.0</v>
      </c>
      <c r="M348" s="2">
        <v>44917.0</v>
      </c>
      <c r="N348" s="2">
        <v>15.0</v>
      </c>
      <c r="O348" s="3">
        <v>1819.893602</v>
      </c>
      <c r="P348" s="7" t="str">
        <f>VLOOKUP(A348,'New Data'!A:E,2,FALSE)</f>
        <v>Male</v>
      </c>
      <c r="Q348" s="7">
        <f>VLOOKUP(A348,'New Data'!A:E,3,FALSE)</f>
        <v>36</v>
      </c>
      <c r="R348" s="7" t="str">
        <f>VLOOKUP(A348,'New Data'!A:E,4,FALSE)</f>
        <v>Alabama</v>
      </c>
      <c r="S348" s="9">
        <f>VLOOKUP(A348,'New Data'!A:E,5,FALSE)</f>
        <v>45220</v>
      </c>
      <c r="T348" s="10">
        <f t="shared" si="3"/>
        <v>121.3262401</v>
      </c>
      <c r="U348" s="11">
        <f t="shared" si="4"/>
        <v>0.003443927047</v>
      </c>
      <c r="V348" s="12">
        <f t="shared" si="5"/>
        <v>8.544101418</v>
      </c>
      <c r="W348" s="10">
        <f t="shared" si="6"/>
        <v>29.42526196</v>
      </c>
      <c r="X348" s="11">
        <f t="shared" si="7"/>
        <v>0.02425300737</v>
      </c>
      <c r="Y348" s="7">
        <f t="shared" si="8"/>
        <v>0</v>
      </c>
      <c r="Z348" s="11">
        <f t="shared" si="9"/>
        <v>0.1064060277</v>
      </c>
      <c r="AA348" s="10">
        <f t="shared" si="10"/>
        <v>36.98558155</v>
      </c>
      <c r="AB348" s="10">
        <f t="shared" si="11"/>
        <v>49.51427788</v>
      </c>
      <c r="AC348" s="10">
        <f t="shared" si="12"/>
        <v>104.6548648</v>
      </c>
      <c r="AD348" s="10">
        <f t="shared" si="13"/>
        <v>75.37747301</v>
      </c>
    </row>
    <row r="349">
      <c r="A349" s="7" t="str">
        <f t="shared" si="1"/>
        <v>MNVGC8599B</v>
      </c>
      <c r="B349" s="2" t="s">
        <v>1982</v>
      </c>
      <c r="C349" s="2" t="s">
        <v>3531</v>
      </c>
      <c r="D349" s="7" t="str">
        <f t="shared" si="2"/>
        <v>300x250 </v>
      </c>
      <c r="E349" s="2" t="s">
        <v>1984</v>
      </c>
      <c r="F349" s="2" t="s">
        <v>28</v>
      </c>
      <c r="G349" s="8" t="s">
        <v>114</v>
      </c>
      <c r="H349" s="2" t="s">
        <v>48</v>
      </c>
      <c r="I349" s="2" t="s">
        <v>43</v>
      </c>
      <c r="J349" s="2">
        <v>49412.0</v>
      </c>
      <c r="K349" s="2">
        <v>170.0</v>
      </c>
      <c r="L349" s="2">
        <v>22155.0</v>
      </c>
      <c r="M349" s="2">
        <v>43802.0</v>
      </c>
      <c r="N349" s="2">
        <v>3.0</v>
      </c>
      <c r="O349" s="3">
        <v>1595.659466</v>
      </c>
      <c r="P349" s="7" t="str">
        <f>VLOOKUP(A349,'New Data'!A:E,2,FALSE)</f>
        <v>Male</v>
      </c>
      <c r="Q349" s="7">
        <f>VLOOKUP(A349,'New Data'!A:E,3,FALSE)</f>
        <v>36</v>
      </c>
      <c r="R349" s="7" t="str">
        <f>VLOOKUP(A349,'New Data'!A:E,4,FALSE)</f>
        <v>Alabama</v>
      </c>
      <c r="S349" s="9">
        <f>VLOOKUP(A349,'New Data'!A:E,5,FALSE)</f>
        <v>45220</v>
      </c>
      <c r="T349" s="10">
        <f t="shared" si="3"/>
        <v>531.8864887</v>
      </c>
      <c r="U349" s="11">
        <f t="shared" si="4"/>
        <v>0.003440459807</v>
      </c>
      <c r="V349" s="12">
        <f t="shared" si="5"/>
        <v>9.386232153</v>
      </c>
      <c r="W349" s="10">
        <f t="shared" si="6"/>
        <v>32.29295446</v>
      </c>
      <c r="X349" s="11">
        <f t="shared" si="7"/>
        <v>0.00607139966</v>
      </c>
      <c r="Y349" s="7">
        <f t="shared" si="8"/>
        <v>0</v>
      </c>
      <c r="Z349" s="11">
        <f t="shared" si="9"/>
        <v>0.4483728649</v>
      </c>
      <c r="AA349" s="10">
        <f t="shared" si="10"/>
        <v>120.3448743</v>
      </c>
      <c r="AB349" s="10">
        <f t="shared" si="11"/>
        <v>134.0889077</v>
      </c>
      <c r="AC349" s="10">
        <f t="shared" si="12"/>
        <v>433.8450283</v>
      </c>
      <c r="AD349" s="10">
        <f t="shared" si="13"/>
        <v>282.0914418</v>
      </c>
    </row>
    <row r="350">
      <c r="A350" s="7" t="str">
        <f t="shared" si="1"/>
        <v>MPGXL3067A</v>
      </c>
      <c r="B350" s="2" t="s">
        <v>1820</v>
      </c>
      <c r="C350" s="2" t="s">
        <v>3532</v>
      </c>
      <c r="D350" s="7" t="str">
        <f t="shared" si="2"/>
        <v>320x50 </v>
      </c>
      <c r="E350" s="2" t="s">
        <v>1822</v>
      </c>
      <c r="F350" s="2" t="s">
        <v>36</v>
      </c>
      <c r="G350" s="8" t="s">
        <v>1823</v>
      </c>
      <c r="H350" s="2" t="s">
        <v>1562</v>
      </c>
      <c r="I350" s="2" t="s">
        <v>31</v>
      </c>
      <c r="J350" s="2">
        <v>56927.0</v>
      </c>
      <c r="K350" s="2">
        <v>165.0</v>
      </c>
      <c r="L350" s="2">
        <v>20980.0</v>
      </c>
      <c r="M350" s="2">
        <v>55050.0</v>
      </c>
      <c r="N350" s="2">
        <v>5.0</v>
      </c>
      <c r="O350" s="3">
        <v>2463.821917</v>
      </c>
      <c r="P350" s="7" t="str">
        <f>VLOOKUP(A350,'New Data'!A:E,2,FALSE)</f>
        <v>Male</v>
      </c>
      <c r="Q350" s="7">
        <f>VLOOKUP(A350,'New Data'!A:E,3,FALSE)</f>
        <v>39</v>
      </c>
      <c r="R350" s="7" t="str">
        <f>VLOOKUP(A350,'New Data'!A:E,4,FALSE)</f>
        <v>Iowa</v>
      </c>
      <c r="S350" s="9">
        <f>VLOOKUP(A350,'New Data'!A:E,5,FALSE)</f>
        <v>45410</v>
      </c>
      <c r="T350" s="10">
        <f t="shared" si="3"/>
        <v>492.7643834</v>
      </c>
      <c r="U350" s="11">
        <f t="shared" si="4"/>
        <v>0.002898448891</v>
      </c>
      <c r="V350" s="12">
        <f t="shared" si="5"/>
        <v>14.93225404</v>
      </c>
      <c r="W350" s="10">
        <f t="shared" si="6"/>
        <v>43.28037516</v>
      </c>
      <c r="X350" s="11">
        <f t="shared" si="7"/>
        <v>0.008783178457</v>
      </c>
      <c r="Y350" s="7">
        <f t="shared" si="8"/>
        <v>0</v>
      </c>
      <c r="Z350" s="11">
        <f t="shared" si="9"/>
        <v>0.368542168</v>
      </c>
      <c r="AA350" s="10">
        <f t="shared" si="10"/>
        <v>119.1547549</v>
      </c>
      <c r="AB350" s="10">
        <f t="shared" si="11"/>
        <v>136.1636276</v>
      </c>
      <c r="AC350" s="10">
        <f t="shared" si="12"/>
        <v>405.8540326</v>
      </c>
      <c r="AD350" s="10">
        <f t="shared" si="13"/>
        <v>268.0238285</v>
      </c>
    </row>
    <row r="351">
      <c r="A351" s="7" t="str">
        <f t="shared" si="1"/>
        <v>MPLPP0362A</v>
      </c>
      <c r="B351" s="2" t="s">
        <v>1176</v>
      </c>
      <c r="C351" s="2" t="s">
        <v>1177</v>
      </c>
      <c r="D351" s="7" t="str">
        <f t="shared" si="2"/>
        <v>320x50 </v>
      </c>
      <c r="E351" s="2" t="s">
        <v>1178</v>
      </c>
      <c r="F351" s="2" t="s">
        <v>66</v>
      </c>
      <c r="G351" s="8" t="s">
        <v>88</v>
      </c>
      <c r="H351" s="2" t="s">
        <v>30</v>
      </c>
      <c r="I351" s="2" t="s">
        <v>31</v>
      </c>
      <c r="J351" s="2">
        <v>9463.0</v>
      </c>
      <c r="K351" s="2">
        <v>56.0</v>
      </c>
      <c r="L351" s="2">
        <v>1518.0</v>
      </c>
      <c r="M351" s="2">
        <v>8191.0</v>
      </c>
      <c r="N351" s="2">
        <v>4.0</v>
      </c>
      <c r="O351" s="3">
        <v>6879.601707</v>
      </c>
      <c r="P351" s="7" t="str">
        <f>VLOOKUP(A351,'New Data'!A:E,2,FALSE)</f>
        <v>Male</v>
      </c>
      <c r="Q351" s="7">
        <f>VLOOKUP(A351,'New Data'!A:E,3,FALSE)</f>
        <v>56</v>
      </c>
      <c r="R351" s="7" t="str">
        <f>VLOOKUP(A351,'New Data'!A:E,4,FALSE)</f>
        <v>Arizona</v>
      </c>
      <c r="S351" s="9">
        <f>VLOOKUP(A351,'New Data'!A:E,5,FALSE)</f>
        <v>45291</v>
      </c>
      <c r="T351" s="10">
        <f t="shared" si="3"/>
        <v>1719.900427</v>
      </c>
      <c r="U351" s="11">
        <f t="shared" si="4"/>
        <v>0.005917785058</v>
      </c>
      <c r="V351" s="12">
        <f t="shared" si="5"/>
        <v>122.8500305</v>
      </c>
      <c r="W351" s="10">
        <f t="shared" si="6"/>
        <v>727.0000747</v>
      </c>
      <c r="X351" s="11">
        <f t="shared" si="7"/>
        <v>0.04226989327</v>
      </c>
      <c r="Y351" s="7">
        <f t="shared" si="8"/>
        <v>0</v>
      </c>
      <c r="Z351" s="11">
        <f t="shared" si="9"/>
        <v>0.160414245</v>
      </c>
      <c r="AA351" s="10">
        <f t="shared" si="10"/>
        <v>587.6601247</v>
      </c>
      <c r="AB351" s="10">
        <f t="shared" si="11"/>
        <v>950.1501512</v>
      </c>
      <c r="AC351" s="10">
        <f t="shared" si="12"/>
        <v>1545.890362</v>
      </c>
      <c r="AD351" s="10">
        <f t="shared" si="13"/>
        <v>1223.45321</v>
      </c>
    </row>
    <row r="352">
      <c r="A352" s="7" t="str">
        <f t="shared" si="1"/>
        <v>MPRAX9910J</v>
      </c>
      <c r="B352" s="2" t="s">
        <v>2090</v>
      </c>
      <c r="C352" s="2" t="s">
        <v>3533</v>
      </c>
      <c r="D352" s="7" t="str">
        <f t="shared" si="2"/>
        <v>300x250 </v>
      </c>
      <c r="E352" s="2" t="s">
        <v>2092</v>
      </c>
      <c r="F352" s="2" t="s">
        <v>66</v>
      </c>
      <c r="G352" s="8" t="s">
        <v>449</v>
      </c>
      <c r="H352" s="2" t="s">
        <v>48</v>
      </c>
      <c r="I352" s="2" t="s">
        <v>53</v>
      </c>
      <c r="J352" s="2">
        <v>307888.0</v>
      </c>
      <c r="K352" s="2">
        <v>863.0</v>
      </c>
      <c r="L352" s="2">
        <v>134959.0</v>
      </c>
      <c r="M352" s="2">
        <v>274790.0</v>
      </c>
      <c r="N352" s="2">
        <v>11.0</v>
      </c>
      <c r="O352" s="3">
        <v>1559.643865</v>
      </c>
      <c r="P352" s="7" t="str">
        <f>VLOOKUP(A352,'New Data'!A:E,2,FALSE)</f>
        <v>Male</v>
      </c>
      <c r="Q352" s="7">
        <f>VLOOKUP(A352,'New Data'!A:E,3,FALSE)</f>
        <v>25</v>
      </c>
      <c r="R352" s="7" t="str">
        <f>VLOOKUP(A352,'New Data'!A:E,4,FALSE)</f>
        <v>Minnesota</v>
      </c>
      <c r="S352" s="9">
        <f>VLOOKUP(A352,'New Data'!A:E,5,FALSE)</f>
        <v>45564</v>
      </c>
      <c r="T352" s="10">
        <f t="shared" si="3"/>
        <v>141.7858059</v>
      </c>
      <c r="U352" s="11">
        <f t="shared" si="4"/>
        <v>0.002802967313</v>
      </c>
      <c r="V352" s="12">
        <f t="shared" si="5"/>
        <v>1.80723507</v>
      </c>
      <c r="W352" s="10">
        <f t="shared" si="6"/>
        <v>5.065620826</v>
      </c>
      <c r="X352" s="11">
        <f t="shared" si="7"/>
        <v>0.003572727745</v>
      </c>
      <c r="Y352" s="7">
        <f t="shared" si="8"/>
        <v>0</v>
      </c>
      <c r="Z352" s="11">
        <f t="shared" si="9"/>
        <v>0.4383379671</v>
      </c>
      <c r="AA352" s="10">
        <f t="shared" si="10"/>
        <v>30.8160734</v>
      </c>
      <c r="AB352" s="10">
        <f t="shared" si="11"/>
        <v>32.77110486</v>
      </c>
      <c r="AC352" s="10">
        <f t="shared" si="12"/>
        <v>114.8032159</v>
      </c>
      <c r="AD352" s="10">
        <f t="shared" si="13"/>
        <v>73.42711485</v>
      </c>
    </row>
    <row r="353">
      <c r="A353" s="7" t="str">
        <f t="shared" si="1"/>
        <v>MQLNG3826L</v>
      </c>
      <c r="B353" s="2" t="s">
        <v>680</v>
      </c>
      <c r="C353" s="2" t="s">
        <v>3534</v>
      </c>
      <c r="D353" s="7" t="str">
        <f t="shared" si="2"/>
        <v>320x50 </v>
      </c>
      <c r="E353" s="2" t="s">
        <v>682</v>
      </c>
      <c r="F353" s="2" t="s">
        <v>41</v>
      </c>
      <c r="G353" s="8" t="s">
        <v>102</v>
      </c>
      <c r="H353" s="2" t="s">
        <v>30</v>
      </c>
      <c r="I353" s="2" t="s">
        <v>31</v>
      </c>
      <c r="J353" s="2">
        <v>12879.0</v>
      </c>
      <c r="K353" s="2">
        <v>71.0</v>
      </c>
      <c r="L353" s="2">
        <v>7225.0</v>
      </c>
      <c r="M353" s="2">
        <v>12173.0</v>
      </c>
      <c r="N353" s="2">
        <v>9.0</v>
      </c>
      <c r="O353" s="3">
        <v>5099.28249</v>
      </c>
      <c r="P353" s="7" t="str">
        <f>VLOOKUP(A353,'New Data'!A:E,2,FALSE)</f>
        <v>Male</v>
      </c>
      <c r="Q353" s="7">
        <f>VLOOKUP(A353,'New Data'!A:E,3,FALSE)</f>
        <v>61</v>
      </c>
      <c r="R353" s="7" t="str">
        <f>VLOOKUP(A353,'New Data'!A:E,4,FALSE)</f>
        <v>Georgia</v>
      </c>
      <c r="S353" s="9">
        <f>VLOOKUP(A353,'New Data'!A:E,5,FALSE)</f>
        <v>45557</v>
      </c>
      <c r="T353" s="10">
        <f t="shared" si="3"/>
        <v>566.5869433</v>
      </c>
      <c r="U353" s="11">
        <f t="shared" si="4"/>
        <v>0.005512850377</v>
      </c>
      <c r="V353" s="12">
        <f t="shared" si="5"/>
        <v>71.82088014</v>
      </c>
      <c r="W353" s="10">
        <f t="shared" si="6"/>
        <v>395.9377661</v>
      </c>
      <c r="X353" s="11">
        <f t="shared" si="7"/>
        <v>0.06988120196</v>
      </c>
      <c r="Y353" s="7">
        <f t="shared" si="8"/>
        <v>0</v>
      </c>
      <c r="Z353" s="11">
        <f t="shared" si="9"/>
        <v>0.5609907602</v>
      </c>
      <c r="AA353" s="10">
        <f t="shared" si="10"/>
        <v>249.961646</v>
      </c>
      <c r="AB353" s="10">
        <f t="shared" si="11"/>
        <v>444.4317776</v>
      </c>
      <c r="AC353" s="10">
        <f t="shared" si="12"/>
        <v>546.8212839</v>
      </c>
      <c r="AD353" s="10">
        <f t="shared" si="13"/>
        <v>481.2651112</v>
      </c>
    </row>
    <row r="354">
      <c r="A354" s="7" t="str">
        <f t="shared" si="1"/>
        <v>MRWWP1933D</v>
      </c>
      <c r="B354" s="2" t="s">
        <v>304</v>
      </c>
      <c r="C354" s="2" t="s">
        <v>305</v>
      </c>
      <c r="D354" s="7" t="str">
        <f t="shared" si="2"/>
        <v>320x50 </v>
      </c>
      <c r="E354" s="2" t="s">
        <v>306</v>
      </c>
      <c r="F354" s="2" t="s">
        <v>28</v>
      </c>
      <c r="G354" s="8" t="s">
        <v>207</v>
      </c>
      <c r="H354" s="2" t="s">
        <v>30</v>
      </c>
      <c r="I354" s="2" t="s">
        <v>31</v>
      </c>
      <c r="J354" s="2">
        <v>55445.0</v>
      </c>
      <c r="K354" s="2">
        <v>155.0</v>
      </c>
      <c r="L354" s="2">
        <v>4565.0</v>
      </c>
      <c r="M354" s="2">
        <v>53407.0</v>
      </c>
      <c r="N354" s="2">
        <v>36.0</v>
      </c>
      <c r="O354" s="3">
        <v>7948.480752</v>
      </c>
      <c r="P354" s="7" t="str">
        <f>VLOOKUP(A354,'New Data'!A:E,2,FALSE)</f>
        <v>Female</v>
      </c>
      <c r="Q354" s="7">
        <f>VLOOKUP(A354,'New Data'!A:E,3,FALSE)</f>
        <v>47</v>
      </c>
      <c r="R354" s="7" t="str">
        <f>VLOOKUP(A354,'New Data'!A:E,4,FALSE)</f>
        <v>Kentucky</v>
      </c>
      <c r="S354" s="9">
        <f>VLOOKUP(A354,'New Data'!A:E,5,FALSE)</f>
        <v>45017</v>
      </c>
      <c r="T354" s="10">
        <f t="shared" si="3"/>
        <v>220.791132</v>
      </c>
      <c r="U354" s="11">
        <f t="shared" si="4"/>
        <v>0.002795563171</v>
      </c>
      <c r="V354" s="12">
        <f t="shared" si="5"/>
        <v>51.28052098</v>
      </c>
      <c r="W354" s="10">
        <f t="shared" si="6"/>
        <v>143.3579358</v>
      </c>
      <c r="X354" s="11">
        <f t="shared" si="7"/>
        <v>0.06492920913</v>
      </c>
      <c r="Y354" s="7">
        <f t="shared" si="8"/>
        <v>0</v>
      </c>
      <c r="Z354" s="11">
        <f t="shared" si="9"/>
        <v>0.08233384435</v>
      </c>
      <c r="AA354" s="10">
        <f t="shared" si="10"/>
        <v>113.8542304</v>
      </c>
      <c r="AB354" s="10">
        <f t="shared" si="11"/>
        <v>169.1006793</v>
      </c>
      <c r="AC354" s="10">
        <f t="shared" si="12"/>
        <v>215.560597</v>
      </c>
      <c r="AD354" s="10">
        <f t="shared" si="13"/>
        <v>182.0759317</v>
      </c>
    </row>
    <row r="355">
      <c r="A355" s="7" t="str">
        <f t="shared" si="1"/>
        <v>MSTKW0021I</v>
      </c>
      <c r="B355" s="2" t="s">
        <v>808</v>
      </c>
      <c r="C355" s="2" t="s">
        <v>3535</v>
      </c>
      <c r="D355" s="7" t="str">
        <f t="shared" si="2"/>
        <v>300x250 </v>
      </c>
      <c r="E355" s="2" t="s">
        <v>474</v>
      </c>
      <c r="F355" s="2" t="s">
        <v>36</v>
      </c>
      <c r="G355" s="8" t="s">
        <v>271</v>
      </c>
      <c r="H355" s="2" t="s">
        <v>30</v>
      </c>
      <c r="I355" s="2" t="s">
        <v>43</v>
      </c>
      <c r="J355" s="2">
        <v>20833.0</v>
      </c>
      <c r="K355" s="2">
        <v>87.0</v>
      </c>
      <c r="L355" s="2">
        <v>1777.0</v>
      </c>
      <c r="M355" s="2">
        <v>17211.0</v>
      </c>
      <c r="N355" s="2">
        <v>9.0</v>
      </c>
      <c r="O355" s="3">
        <v>5542.512181</v>
      </c>
      <c r="P355" s="7" t="str">
        <f>VLOOKUP(A355,'New Data'!A:E,2,FALSE)</f>
        <v>Male</v>
      </c>
      <c r="Q355" s="7">
        <f>VLOOKUP(A355,'New Data'!A:E,3,FALSE)</f>
        <v>51</v>
      </c>
      <c r="R355" s="7" t="str">
        <f>VLOOKUP(A355,'New Data'!A:E,4,FALSE)</f>
        <v>Florida</v>
      </c>
      <c r="S355" s="9">
        <f>VLOOKUP(A355,'New Data'!A:E,5,FALSE)</f>
        <v>45401</v>
      </c>
      <c r="T355" s="10">
        <f t="shared" si="3"/>
        <v>615.8346868</v>
      </c>
      <c r="U355" s="11">
        <f t="shared" si="4"/>
        <v>0.004176066817</v>
      </c>
      <c r="V355" s="12">
        <f t="shared" si="5"/>
        <v>63.70703656</v>
      </c>
      <c r="W355" s="10">
        <f t="shared" si="6"/>
        <v>266.0448414</v>
      </c>
      <c r="X355" s="11">
        <f t="shared" si="7"/>
        <v>0.04320069121</v>
      </c>
      <c r="Y355" s="7">
        <f t="shared" si="8"/>
        <v>0</v>
      </c>
      <c r="Z355" s="11">
        <f t="shared" si="9"/>
        <v>0.08529736476</v>
      </c>
      <c r="AA355" s="10">
        <f t="shared" si="10"/>
        <v>227.3415349</v>
      </c>
      <c r="AB355" s="10">
        <f t="shared" si="11"/>
        <v>348.7442178</v>
      </c>
      <c r="AC355" s="10">
        <f t="shared" si="12"/>
        <v>558.618125</v>
      </c>
      <c r="AD355" s="10">
        <f t="shared" si="13"/>
        <v>440.9418521</v>
      </c>
    </row>
    <row r="356">
      <c r="A356" s="7" t="str">
        <f t="shared" si="1"/>
        <v>MSTKW0021I</v>
      </c>
      <c r="B356" s="2" t="s">
        <v>472</v>
      </c>
      <c r="C356" s="2" t="s">
        <v>3536</v>
      </c>
      <c r="D356" s="7" t="str">
        <f t="shared" si="2"/>
        <v>300x250 </v>
      </c>
      <c r="E356" s="2" t="s">
        <v>474</v>
      </c>
      <c r="F356" s="2" t="s">
        <v>66</v>
      </c>
      <c r="G356" s="8" t="s">
        <v>475</v>
      </c>
      <c r="H356" s="2" t="s">
        <v>476</v>
      </c>
      <c r="I356" s="2" t="s">
        <v>53</v>
      </c>
      <c r="J356" s="2">
        <v>35043.0</v>
      </c>
      <c r="K356" s="2">
        <v>140.0</v>
      </c>
      <c r="L356" s="2">
        <v>20942.0</v>
      </c>
      <c r="M356" s="2">
        <v>33479.0</v>
      </c>
      <c r="N356" s="2">
        <v>24.0</v>
      </c>
      <c r="O356" s="3">
        <v>1527.97628</v>
      </c>
      <c r="P356" s="7" t="str">
        <f>VLOOKUP(A356,'New Data'!A:E,2,FALSE)</f>
        <v>Male</v>
      </c>
      <c r="Q356" s="7">
        <f>VLOOKUP(A356,'New Data'!A:E,3,FALSE)</f>
        <v>51</v>
      </c>
      <c r="R356" s="7" t="str">
        <f>VLOOKUP(A356,'New Data'!A:E,4,FALSE)</f>
        <v>Florida</v>
      </c>
      <c r="S356" s="9">
        <f>VLOOKUP(A356,'New Data'!A:E,5,FALSE)</f>
        <v>45401</v>
      </c>
      <c r="T356" s="10">
        <f t="shared" si="3"/>
        <v>63.66567833</v>
      </c>
      <c r="U356" s="11">
        <f t="shared" si="4"/>
        <v>0.003995091744</v>
      </c>
      <c r="V356" s="12">
        <f t="shared" si="5"/>
        <v>10.91411629</v>
      </c>
      <c r="W356" s="10">
        <f t="shared" si="6"/>
        <v>43.60289587</v>
      </c>
      <c r="X356" s="11">
        <f t="shared" si="7"/>
        <v>0.06848728705</v>
      </c>
      <c r="Y356" s="7">
        <f t="shared" si="8"/>
        <v>0</v>
      </c>
      <c r="Z356" s="11">
        <f t="shared" si="9"/>
        <v>0.5976086522</v>
      </c>
      <c r="AA356" s="10">
        <f t="shared" si="10"/>
        <v>30.18500787</v>
      </c>
      <c r="AB356" s="10">
        <f t="shared" si="11"/>
        <v>49.79827562</v>
      </c>
      <c r="AC356" s="10">
        <f t="shared" si="12"/>
        <v>61.8359451</v>
      </c>
      <c r="AD356" s="10">
        <f t="shared" si="13"/>
        <v>53.63628465</v>
      </c>
    </row>
    <row r="357">
      <c r="A357" s="7" t="str">
        <f t="shared" si="1"/>
        <v>MYWVG5740K</v>
      </c>
      <c r="B357" s="2" t="s">
        <v>2075</v>
      </c>
      <c r="C357" s="2" t="s">
        <v>3537</v>
      </c>
      <c r="D357" s="7" t="str">
        <f t="shared" si="2"/>
        <v>300x250 </v>
      </c>
      <c r="E357" s="2" t="s">
        <v>2077</v>
      </c>
      <c r="F357" s="2" t="s">
        <v>66</v>
      </c>
      <c r="G357" s="8" t="s">
        <v>2078</v>
      </c>
      <c r="H357" s="2" t="s">
        <v>135</v>
      </c>
      <c r="I357" s="2" t="s">
        <v>31</v>
      </c>
      <c r="J357" s="2">
        <v>117713.0</v>
      </c>
      <c r="K357" s="2">
        <v>374.0</v>
      </c>
      <c r="L357" s="2">
        <v>16357.0</v>
      </c>
      <c r="M357" s="2">
        <v>100222.0</v>
      </c>
      <c r="N357" s="2">
        <v>5.0</v>
      </c>
      <c r="O357" s="3">
        <v>2505.403543</v>
      </c>
      <c r="P357" s="7" t="str">
        <f>VLOOKUP(A357,'New Data'!A:E,2,FALSE)</f>
        <v>Female</v>
      </c>
      <c r="Q357" s="7">
        <f>VLOOKUP(A357,'New Data'!A:E,3,FALSE)</f>
        <v>18</v>
      </c>
      <c r="R357" s="7" t="str">
        <f>VLOOKUP(A357,'New Data'!A:E,4,FALSE)</f>
        <v>Pennsylvania</v>
      </c>
      <c r="S357" s="9">
        <f>VLOOKUP(A357,'New Data'!A:E,5,FALSE)</f>
        <v>45149</v>
      </c>
      <c r="T357" s="10">
        <f t="shared" si="3"/>
        <v>501.0807086</v>
      </c>
      <c r="U357" s="11">
        <f t="shared" si="4"/>
        <v>0.003177219169</v>
      </c>
      <c r="V357" s="12">
        <f t="shared" si="5"/>
        <v>6.698939955</v>
      </c>
      <c r="W357" s="10">
        <f t="shared" si="6"/>
        <v>21.28400043</v>
      </c>
      <c r="X357" s="11">
        <f t="shared" si="7"/>
        <v>0.004247619209</v>
      </c>
      <c r="Y357" s="7">
        <f t="shared" si="8"/>
        <v>0</v>
      </c>
      <c r="Z357" s="11">
        <f t="shared" si="9"/>
        <v>0.1389566148</v>
      </c>
      <c r="AA357" s="10">
        <f t="shared" si="10"/>
        <v>109.8320938</v>
      </c>
      <c r="AB357" s="10">
        <f t="shared" si="11"/>
        <v>118.5831301</v>
      </c>
      <c r="AC357" s="10">
        <f t="shared" si="12"/>
        <v>406.461155</v>
      </c>
      <c r="AD357" s="10">
        <f t="shared" si="13"/>
        <v>261.1839431</v>
      </c>
    </row>
    <row r="358">
      <c r="A358" s="7" t="str">
        <f t="shared" si="1"/>
        <v>MYYFY2600T</v>
      </c>
      <c r="B358" s="2" t="s">
        <v>94</v>
      </c>
      <c r="C358" s="2" t="s">
        <v>3538</v>
      </c>
      <c r="D358" s="7" t="str">
        <f t="shared" si="2"/>
        <v>300x250 </v>
      </c>
      <c r="E358" s="2" t="s">
        <v>96</v>
      </c>
      <c r="F358" s="2" t="s">
        <v>36</v>
      </c>
      <c r="G358" s="8" t="s">
        <v>97</v>
      </c>
      <c r="H358" s="2" t="s">
        <v>98</v>
      </c>
      <c r="I358" s="2" t="s">
        <v>43</v>
      </c>
      <c r="J358" s="2">
        <v>12176.0</v>
      </c>
      <c r="K358" s="2">
        <v>10.0</v>
      </c>
      <c r="L358" s="2">
        <v>5460.0</v>
      </c>
      <c r="M358" s="2">
        <v>11154.0</v>
      </c>
      <c r="N358" s="2">
        <v>10.0</v>
      </c>
      <c r="O358" s="3">
        <v>1816.030806</v>
      </c>
      <c r="P358" s="7" t="str">
        <f>VLOOKUP(A358,'New Data'!A:E,2,FALSE)</f>
        <v>Male</v>
      </c>
      <c r="Q358" s="7">
        <f>VLOOKUP(A358,'New Data'!A:E,3,FALSE)</f>
        <v>44</v>
      </c>
      <c r="R358" s="7" t="str">
        <f>VLOOKUP(A358,'New Data'!A:E,4,FALSE)</f>
        <v>Arkansas</v>
      </c>
      <c r="S358" s="9">
        <f>VLOOKUP(A358,'New Data'!A:E,5,FALSE)</f>
        <v>45213</v>
      </c>
      <c r="T358" s="10">
        <f t="shared" si="3"/>
        <v>181.6030806</v>
      </c>
      <c r="U358" s="11">
        <f t="shared" si="4"/>
        <v>0.0008212877792</v>
      </c>
      <c r="V358" s="12">
        <f t="shared" si="5"/>
        <v>181.6030806</v>
      </c>
      <c r="W358" s="10">
        <f t="shared" si="6"/>
        <v>149.1483908</v>
      </c>
      <c r="X358" s="11">
        <f t="shared" si="7"/>
        <v>0.08212877792</v>
      </c>
      <c r="Y358" s="7">
        <f t="shared" si="8"/>
        <v>0</v>
      </c>
      <c r="Z358" s="11">
        <f t="shared" si="9"/>
        <v>0.4484231275</v>
      </c>
      <c r="AA358" s="10">
        <f t="shared" si="10"/>
        <v>211.4327588</v>
      </c>
      <c r="AB358" s="10">
        <f t="shared" si="11"/>
        <v>191.9599449</v>
      </c>
      <c r="AC358" s="10">
        <f t="shared" si="12"/>
        <v>211.4327588</v>
      </c>
      <c r="AD358" s="10">
        <f t="shared" si="13"/>
        <v>165.3761463</v>
      </c>
    </row>
    <row r="359">
      <c r="A359" s="7" t="str">
        <f t="shared" si="1"/>
        <v>NBFDP8614V</v>
      </c>
      <c r="B359" s="2" t="s">
        <v>503</v>
      </c>
      <c r="C359" s="2" t="s">
        <v>3539</v>
      </c>
      <c r="D359" s="7" t="str">
        <f t="shared" si="2"/>
        <v>320x50 </v>
      </c>
      <c r="E359" s="2" t="s">
        <v>505</v>
      </c>
      <c r="F359" s="2" t="s">
        <v>36</v>
      </c>
      <c r="G359" s="8" t="s">
        <v>279</v>
      </c>
      <c r="H359" s="2" t="s">
        <v>30</v>
      </c>
      <c r="I359" s="2" t="s">
        <v>31</v>
      </c>
      <c r="J359" s="2">
        <v>10012.0</v>
      </c>
      <c r="K359" s="2">
        <v>25.0</v>
      </c>
      <c r="L359" s="2">
        <v>5734.0</v>
      </c>
      <c r="M359" s="2">
        <v>9413.0</v>
      </c>
      <c r="N359" s="2">
        <v>4.0</v>
      </c>
      <c r="O359" s="3">
        <v>1805.926086</v>
      </c>
      <c r="P359" s="7" t="str">
        <f>VLOOKUP(A359,'New Data'!A:E,2,FALSE)</f>
        <v>Male</v>
      </c>
      <c r="Q359" s="7">
        <f>VLOOKUP(A359,'New Data'!A:E,3,FALSE)</f>
        <v>50</v>
      </c>
      <c r="R359" s="7" t="str">
        <f>VLOOKUP(A359,'New Data'!A:E,4,FALSE)</f>
        <v>Alabama</v>
      </c>
      <c r="S359" s="9">
        <f>VLOOKUP(A359,'New Data'!A:E,5,FALSE)</f>
        <v>45394</v>
      </c>
      <c r="T359" s="10">
        <f t="shared" si="3"/>
        <v>451.4815215</v>
      </c>
      <c r="U359" s="11">
        <f t="shared" si="4"/>
        <v>0.002497003596</v>
      </c>
      <c r="V359" s="12">
        <f t="shared" si="5"/>
        <v>72.23704344</v>
      </c>
      <c r="W359" s="10">
        <f t="shared" si="6"/>
        <v>180.3761572</v>
      </c>
      <c r="X359" s="11">
        <f t="shared" si="7"/>
        <v>0.03995205753</v>
      </c>
      <c r="Y359" s="7">
        <f t="shared" si="8"/>
        <v>0</v>
      </c>
      <c r="Z359" s="11">
        <f t="shared" si="9"/>
        <v>0.5727127447</v>
      </c>
      <c r="AA359" s="10">
        <f t="shared" si="10"/>
        <v>184.1611705</v>
      </c>
      <c r="AB359" s="10">
        <f t="shared" si="11"/>
        <v>249.0446388</v>
      </c>
      <c r="AC359" s="10">
        <f t="shared" si="12"/>
        <v>411.7078573</v>
      </c>
      <c r="AD359" s="10">
        <f t="shared" si="13"/>
        <v>315.9300879</v>
      </c>
    </row>
    <row r="360">
      <c r="A360" s="7" t="str">
        <f t="shared" si="1"/>
        <v>NGAMR1003C</v>
      </c>
      <c r="B360" s="2" t="s">
        <v>1948</v>
      </c>
      <c r="C360" s="2" t="s">
        <v>3540</v>
      </c>
      <c r="D360" s="7" t="str">
        <f t="shared" si="2"/>
        <v>300x250 </v>
      </c>
      <c r="E360" s="2" t="s">
        <v>1950</v>
      </c>
      <c r="F360" s="2" t="s">
        <v>28</v>
      </c>
      <c r="G360" s="8" t="s">
        <v>29</v>
      </c>
      <c r="H360" s="2" t="s">
        <v>62</v>
      </c>
      <c r="I360" s="2" t="s">
        <v>31</v>
      </c>
      <c r="J360" s="2">
        <v>13326.0</v>
      </c>
      <c r="K360" s="2">
        <v>98.0</v>
      </c>
      <c r="L360" s="2">
        <v>3568.0</v>
      </c>
      <c r="M360" s="2">
        <v>11388.0</v>
      </c>
      <c r="N360" s="2">
        <v>2.0</v>
      </c>
      <c r="O360" s="3">
        <v>1442.032183</v>
      </c>
      <c r="P360" s="7" t="str">
        <f>VLOOKUP(A360,'New Data'!A:E,2,FALSE)</f>
        <v>Male</v>
      </c>
      <c r="Q360" s="7">
        <f>VLOOKUP(A360,'New Data'!A:E,3,FALSE)</f>
        <v>52</v>
      </c>
      <c r="R360" s="7" t="str">
        <f>VLOOKUP(A360,'New Data'!A:E,4,FALSE)</f>
        <v>Nebraska</v>
      </c>
      <c r="S360" s="9">
        <f>VLOOKUP(A360,'New Data'!A:E,5,FALSE)</f>
        <v>45242</v>
      </c>
      <c r="T360" s="10">
        <f t="shared" si="3"/>
        <v>721.0160915</v>
      </c>
      <c r="U360" s="11">
        <f t="shared" si="4"/>
        <v>0.007354044725</v>
      </c>
      <c r="V360" s="12">
        <f t="shared" si="5"/>
        <v>14.71461411</v>
      </c>
      <c r="W360" s="10">
        <f t="shared" si="6"/>
        <v>108.2119303</v>
      </c>
      <c r="X360" s="11">
        <f t="shared" si="7"/>
        <v>0.01500825454</v>
      </c>
      <c r="Y360" s="7">
        <f t="shared" si="8"/>
        <v>0</v>
      </c>
      <c r="Z360" s="11">
        <f t="shared" si="9"/>
        <v>0.267747261</v>
      </c>
      <c r="AA360" s="10">
        <f t="shared" si="10"/>
        <v>177.6172956</v>
      </c>
      <c r="AB360" s="10">
        <f t="shared" si="11"/>
        <v>233.7156854</v>
      </c>
      <c r="AC360" s="10">
        <f t="shared" si="12"/>
        <v>601.3981821</v>
      </c>
      <c r="AD360" s="10">
        <f t="shared" si="13"/>
        <v>414.6176879</v>
      </c>
    </row>
    <row r="361">
      <c r="A361" s="7" t="str">
        <f t="shared" si="1"/>
        <v>NGAMR1003C</v>
      </c>
      <c r="B361" s="2" t="s">
        <v>1710</v>
      </c>
      <c r="C361" s="2" t="s">
        <v>3541</v>
      </c>
      <c r="D361" s="7" t="str">
        <f t="shared" si="2"/>
        <v>320x50 </v>
      </c>
      <c r="E361" s="2" t="s">
        <v>1194</v>
      </c>
      <c r="F361" s="2" t="s">
        <v>41</v>
      </c>
      <c r="G361" s="8" t="s">
        <v>387</v>
      </c>
      <c r="H361" s="2" t="s">
        <v>30</v>
      </c>
      <c r="I361" s="2" t="s">
        <v>31</v>
      </c>
      <c r="J361" s="2">
        <v>48436.0</v>
      </c>
      <c r="K361" s="2">
        <v>171.0</v>
      </c>
      <c r="L361" s="2">
        <v>16543.0</v>
      </c>
      <c r="M361" s="2">
        <v>42427.0</v>
      </c>
      <c r="N361" s="2">
        <v>6.0</v>
      </c>
      <c r="O361" s="3">
        <v>4386.648215</v>
      </c>
      <c r="P361" s="7" t="str">
        <f>VLOOKUP(A361,'New Data'!A:E,2,FALSE)</f>
        <v>Male</v>
      </c>
      <c r="Q361" s="7">
        <f>VLOOKUP(A361,'New Data'!A:E,3,FALSE)</f>
        <v>52</v>
      </c>
      <c r="R361" s="7" t="str">
        <f>VLOOKUP(A361,'New Data'!A:E,4,FALSE)</f>
        <v>Nebraska</v>
      </c>
      <c r="S361" s="9">
        <f>VLOOKUP(A361,'New Data'!A:E,5,FALSE)</f>
        <v>45242</v>
      </c>
      <c r="T361" s="10">
        <f t="shared" si="3"/>
        <v>731.1080358</v>
      </c>
      <c r="U361" s="11">
        <f t="shared" si="4"/>
        <v>0.00353043191</v>
      </c>
      <c r="V361" s="12">
        <f t="shared" si="5"/>
        <v>25.65291354</v>
      </c>
      <c r="W361" s="10">
        <f t="shared" si="6"/>
        <v>90.56586454</v>
      </c>
      <c r="X361" s="11">
        <f t="shared" si="7"/>
        <v>0.01238748039</v>
      </c>
      <c r="Y361" s="7">
        <f t="shared" si="8"/>
        <v>0</v>
      </c>
      <c r="Z361" s="11">
        <f t="shared" si="9"/>
        <v>0.3415434801</v>
      </c>
      <c r="AA361" s="10">
        <f t="shared" si="10"/>
        <v>184.8571109</v>
      </c>
      <c r="AB361" s="10">
        <f t="shared" si="11"/>
        <v>223.8048815</v>
      </c>
      <c r="AC361" s="10">
        <f t="shared" si="12"/>
        <v>608.1301843</v>
      </c>
      <c r="AD361" s="10">
        <f t="shared" si="13"/>
        <v>410.8387154</v>
      </c>
    </row>
    <row r="362">
      <c r="A362" s="7" t="str">
        <f t="shared" si="1"/>
        <v>NGAMR1003C</v>
      </c>
      <c r="B362" s="2" t="s">
        <v>1192</v>
      </c>
      <c r="C362" s="2" t="s">
        <v>3542</v>
      </c>
      <c r="D362" s="7" t="str">
        <f t="shared" si="2"/>
        <v>320x50 </v>
      </c>
      <c r="E362" s="2" t="s">
        <v>1194</v>
      </c>
      <c r="F362" s="2" t="s">
        <v>36</v>
      </c>
      <c r="G362" s="8" t="s">
        <v>379</v>
      </c>
      <c r="H362" s="2" t="s">
        <v>30</v>
      </c>
      <c r="I362" s="2" t="s">
        <v>31</v>
      </c>
      <c r="J362" s="2">
        <v>16580.0</v>
      </c>
      <c r="K362" s="2">
        <v>84.0</v>
      </c>
      <c r="L362" s="2">
        <v>11928.0</v>
      </c>
      <c r="M362" s="2">
        <v>14527.0</v>
      </c>
      <c r="N362" s="2">
        <v>6.0</v>
      </c>
      <c r="O362" s="3">
        <v>1965.738947</v>
      </c>
      <c r="P362" s="7" t="str">
        <f>VLOOKUP(A362,'New Data'!A:E,2,FALSE)</f>
        <v>Male</v>
      </c>
      <c r="Q362" s="7">
        <f>VLOOKUP(A362,'New Data'!A:E,3,FALSE)</f>
        <v>52</v>
      </c>
      <c r="R362" s="7" t="str">
        <f>VLOOKUP(A362,'New Data'!A:E,4,FALSE)</f>
        <v>Nebraska</v>
      </c>
      <c r="S362" s="9">
        <f>VLOOKUP(A362,'New Data'!A:E,5,FALSE)</f>
        <v>45242</v>
      </c>
      <c r="T362" s="10">
        <f t="shared" si="3"/>
        <v>327.6231578</v>
      </c>
      <c r="U362" s="11">
        <f t="shared" si="4"/>
        <v>0.005066344994</v>
      </c>
      <c r="V362" s="12">
        <f t="shared" si="5"/>
        <v>23.40165413</v>
      </c>
      <c r="W362" s="10">
        <f t="shared" si="6"/>
        <v>118.5608533</v>
      </c>
      <c r="X362" s="11">
        <f t="shared" si="7"/>
        <v>0.03618817853</v>
      </c>
      <c r="Y362" s="7">
        <f t="shared" si="8"/>
        <v>0</v>
      </c>
      <c r="Z362" s="11">
        <f t="shared" si="9"/>
        <v>0.7194209891</v>
      </c>
      <c r="AA362" s="10">
        <f t="shared" si="10"/>
        <v>107.9581255</v>
      </c>
      <c r="AB362" s="10">
        <f t="shared" si="11"/>
        <v>165.053645</v>
      </c>
      <c r="AC362" s="10">
        <f t="shared" si="12"/>
        <v>290.4910277</v>
      </c>
      <c r="AD362" s="10">
        <f t="shared" si="13"/>
        <v>223.0945387</v>
      </c>
    </row>
    <row r="363">
      <c r="A363" s="7" t="str">
        <f t="shared" si="1"/>
        <v>NHIUE2081D</v>
      </c>
      <c r="B363" s="2" t="s">
        <v>980</v>
      </c>
      <c r="C363" s="2" t="s">
        <v>3543</v>
      </c>
      <c r="D363" s="7" t="str">
        <f t="shared" si="2"/>
        <v>300x250 </v>
      </c>
      <c r="E363" s="2" t="s">
        <v>982</v>
      </c>
      <c r="F363" s="2" t="s">
        <v>36</v>
      </c>
      <c r="G363" s="8" t="s">
        <v>983</v>
      </c>
      <c r="H363" s="2" t="s">
        <v>30</v>
      </c>
      <c r="I363" s="2" t="s">
        <v>31</v>
      </c>
      <c r="J363" s="2">
        <v>9328.0</v>
      </c>
      <c r="K363" s="2">
        <v>56.0</v>
      </c>
      <c r="L363" s="2">
        <v>7102.0</v>
      </c>
      <c r="M363" s="2">
        <v>8925.0</v>
      </c>
      <c r="N363" s="2">
        <v>5.0</v>
      </c>
      <c r="O363" s="3">
        <v>3408.076049</v>
      </c>
      <c r="P363" s="7" t="str">
        <f>VLOOKUP(A363,'New Data'!A:E,2,FALSE)</f>
        <v>Female</v>
      </c>
      <c r="Q363" s="7">
        <f>VLOOKUP(A363,'New Data'!A:E,3,FALSE)</f>
        <v>61</v>
      </c>
      <c r="R363" s="7" t="str">
        <f>VLOOKUP(A363,'New Data'!A:E,4,FALSE)</f>
        <v>Connecticut</v>
      </c>
      <c r="S363" s="9">
        <f>VLOOKUP(A363,'New Data'!A:E,5,FALSE)</f>
        <v>45291</v>
      </c>
      <c r="T363" s="10">
        <f t="shared" si="3"/>
        <v>681.6152098</v>
      </c>
      <c r="U363" s="11">
        <f t="shared" si="4"/>
        <v>0.006003430532</v>
      </c>
      <c r="V363" s="12">
        <f t="shared" si="5"/>
        <v>60.85850088</v>
      </c>
      <c r="W363" s="10">
        <f t="shared" si="6"/>
        <v>365.3597823</v>
      </c>
      <c r="X363" s="11">
        <f t="shared" si="7"/>
        <v>0.05360205832</v>
      </c>
      <c r="Y363" s="7">
        <f t="shared" si="8"/>
        <v>0</v>
      </c>
      <c r="Z363" s="11">
        <f t="shared" si="9"/>
        <v>0.7613636364</v>
      </c>
      <c r="AA363" s="10">
        <f t="shared" si="10"/>
        <v>258.0817991</v>
      </c>
      <c r="AB363" s="10">
        <f t="shared" si="11"/>
        <v>440.7825679</v>
      </c>
      <c r="AC363" s="10">
        <f t="shared" si="12"/>
        <v>630.5358245</v>
      </c>
      <c r="AD363" s="10">
        <f t="shared" si="13"/>
        <v>523.4904977</v>
      </c>
    </row>
    <row r="364">
      <c r="A364" s="7" t="str">
        <f t="shared" si="1"/>
        <v>NHUXA3523K</v>
      </c>
      <c r="B364" s="2" t="s">
        <v>1198</v>
      </c>
      <c r="C364" s="2" t="s">
        <v>3544</v>
      </c>
      <c r="D364" s="7" t="str">
        <f t="shared" si="2"/>
        <v>320x50 </v>
      </c>
      <c r="E364" s="2" t="s">
        <v>1200</v>
      </c>
      <c r="F364" s="2" t="s">
        <v>36</v>
      </c>
      <c r="G364" s="8" t="s">
        <v>1201</v>
      </c>
      <c r="H364" s="2" t="s">
        <v>212</v>
      </c>
      <c r="I364" s="2" t="s">
        <v>31</v>
      </c>
      <c r="J364" s="2">
        <v>37617.0</v>
      </c>
      <c r="K364" s="2">
        <v>85.0</v>
      </c>
      <c r="L364" s="2">
        <v>5092.0</v>
      </c>
      <c r="M364" s="2">
        <v>34373.0</v>
      </c>
      <c r="N364" s="2">
        <v>6.0</v>
      </c>
      <c r="O364" s="3">
        <v>1608.882952</v>
      </c>
      <c r="P364" s="7" t="str">
        <f>VLOOKUP(A364,'New Data'!A:E,2,FALSE)</f>
        <v>Female</v>
      </c>
      <c r="Q364" s="7">
        <f>VLOOKUP(A364,'New Data'!A:E,3,FALSE)</f>
        <v>61</v>
      </c>
      <c r="R364" s="7" t="str">
        <f>VLOOKUP(A364,'New Data'!A:E,4,FALSE)</f>
        <v>Wisconsin</v>
      </c>
      <c r="S364" s="9">
        <f>VLOOKUP(A364,'New Data'!A:E,5,FALSE)</f>
        <v>45340</v>
      </c>
      <c r="T364" s="10">
        <f t="shared" si="3"/>
        <v>268.1471587</v>
      </c>
      <c r="U364" s="11">
        <f t="shared" si="4"/>
        <v>0.002259616663</v>
      </c>
      <c r="V364" s="12">
        <f t="shared" si="5"/>
        <v>18.92803473</v>
      </c>
      <c r="W364" s="10">
        <f t="shared" si="6"/>
        <v>42.77010267</v>
      </c>
      <c r="X364" s="11">
        <f t="shared" si="7"/>
        <v>0.01595023527</v>
      </c>
      <c r="Y364" s="7">
        <f t="shared" si="8"/>
        <v>0</v>
      </c>
      <c r="Z364" s="11">
        <f t="shared" si="9"/>
        <v>0.13536433</v>
      </c>
      <c r="AA364" s="10">
        <f t="shared" si="10"/>
        <v>77.32588005</v>
      </c>
      <c r="AB364" s="10">
        <f t="shared" si="11"/>
        <v>91.63112081</v>
      </c>
      <c r="AC364" s="10">
        <f t="shared" si="12"/>
        <v>226.8573544</v>
      </c>
      <c r="AD364" s="10">
        <f t="shared" si="13"/>
        <v>155.4597605</v>
      </c>
    </row>
    <row r="365">
      <c r="A365" s="7" t="str">
        <f t="shared" si="1"/>
        <v>NHUXA3523K</v>
      </c>
      <c r="B365" s="2" t="s">
        <v>1219</v>
      </c>
      <c r="C365" s="2" t="s">
        <v>1220</v>
      </c>
      <c r="D365" s="7" t="str">
        <f t="shared" si="2"/>
        <v>300x250 </v>
      </c>
      <c r="E365" s="2" t="s">
        <v>1221</v>
      </c>
      <c r="F365" s="2" t="s">
        <v>36</v>
      </c>
      <c r="G365" s="8" t="s">
        <v>871</v>
      </c>
      <c r="H365" s="2" t="s">
        <v>30</v>
      </c>
      <c r="I365" s="2" t="s">
        <v>43</v>
      </c>
      <c r="J365" s="2">
        <v>45668.0</v>
      </c>
      <c r="K365" s="2">
        <v>130.0</v>
      </c>
      <c r="L365" s="2">
        <v>16872.0</v>
      </c>
      <c r="M365" s="2">
        <v>32085.0</v>
      </c>
      <c r="N365" s="2">
        <v>9.0</v>
      </c>
      <c r="O365" s="3">
        <v>3444.202946</v>
      </c>
      <c r="P365" s="7" t="str">
        <f>VLOOKUP(A365,'New Data'!A:E,2,FALSE)</f>
        <v>Female</v>
      </c>
      <c r="Q365" s="7">
        <f>VLOOKUP(A365,'New Data'!A:E,3,FALSE)</f>
        <v>61</v>
      </c>
      <c r="R365" s="7" t="str">
        <f>VLOOKUP(A365,'New Data'!A:E,4,FALSE)</f>
        <v>Wisconsin</v>
      </c>
      <c r="S365" s="9">
        <f>VLOOKUP(A365,'New Data'!A:E,5,FALSE)</f>
        <v>45340</v>
      </c>
      <c r="T365" s="10">
        <f t="shared" si="3"/>
        <v>382.6892162</v>
      </c>
      <c r="U365" s="11">
        <f t="shared" si="4"/>
        <v>0.002846632215</v>
      </c>
      <c r="V365" s="12">
        <f t="shared" si="5"/>
        <v>26.49386882</v>
      </c>
      <c r="W365" s="10">
        <f t="shared" si="6"/>
        <v>75.41830047</v>
      </c>
      <c r="X365" s="11">
        <f t="shared" si="7"/>
        <v>0.0197074538</v>
      </c>
      <c r="Y365" s="7">
        <f t="shared" si="8"/>
        <v>0</v>
      </c>
      <c r="Z365" s="11">
        <f t="shared" si="9"/>
        <v>0.3694490672</v>
      </c>
      <c r="AA365" s="10">
        <f t="shared" si="10"/>
        <v>112.8165984</v>
      </c>
      <c r="AB365" s="10">
        <f t="shared" si="11"/>
        <v>142.1712574</v>
      </c>
      <c r="AC365" s="10">
        <f t="shared" si="12"/>
        <v>326.5338068</v>
      </c>
      <c r="AD365" s="10">
        <f t="shared" si="13"/>
        <v>229.0551817</v>
      </c>
    </row>
    <row r="366">
      <c r="A366" s="7" t="str">
        <f t="shared" si="1"/>
        <v>NKXQD8942M</v>
      </c>
      <c r="B366" s="2" t="s">
        <v>2037</v>
      </c>
      <c r="C366" s="2" t="s">
        <v>2038</v>
      </c>
      <c r="D366" s="7" t="str">
        <f t="shared" si="2"/>
        <v>300x250 </v>
      </c>
      <c r="E366" s="2" t="s">
        <v>914</v>
      </c>
      <c r="F366" s="2" t="s">
        <v>36</v>
      </c>
      <c r="G366" s="8" t="s">
        <v>263</v>
      </c>
      <c r="H366" s="2" t="s">
        <v>62</v>
      </c>
      <c r="I366" s="2" t="s">
        <v>31</v>
      </c>
      <c r="J366" s="2">
        <v>103665.0</v>
      </c>
      <c r="K366" s="2">
        <v>270.0</v>
      </c>
      <c r="L366" s="2">
        <v>77283.0</v>
      </c>
      <c r="M366" s="2">
        <v>94019.0</v>
      </c>
      <c r="N366" s="2">
        <v>4.0</v>
      </c>
      <c r="O366" s="3">
        <v>5284.685565</v>
      </c>
      <c r="P366" s="7" t="str">
        <f>VLOOKUP(A366,'New Data'!A:E,2,FALSE)</f>
        <v>Female</v>
      </c>
      <c r="Q366" s="7">
        <f>VLOOKUP(A366,'New Data'!A:E,3,FALSE)</f>
        <v>36</v>
      </c>
      <c r="R366" s="7" t="str">
        <f>VLOOKUP(A366,'New Data'!A:E,4,FALSE)</f>
        <v>Texas</v>
      </c>
      <c r="S366" s="9">
        <f>VLOOKUP(A366,'New Data'!A:E,5,FALSE)</f>
        <v>45125</v>
      </c>
      <c r="T366" s="10">
        <f t="shared" si="3"/>
        <v>1321.171391</v>
      </c>
      <c r="U366" s="11">
        <f t="shared" si="4"/>
        <v>0.002604543481</v>
      </c>
      <c r="V366" s="12">
        <f t="shared" si="5"/>
        <v>19.5729095</v>
      </c>
      <c r="W366" s="10">
        <f t="shared" si="6"/>
        <v>50.97849385</v>
      </c>
      <c r="X366" s="11">
        <f t="shared" si="7"/>
        <v>0.003858582935</v>
      </c>
      <c r="Y366" s="7">
        <f t="shared" si="8"/>
        <v>0</v>
      </c>
      <c r="Z366" s="11">
        <f t="shared" si="9"/>
        <v>0.7455071625</v>
      </c>
      <c r="AA366" s="10">
        <f t="shared" si="10"/>
        <v>290.0883046</v>
      </c>
      <c r="AB366" s="10">
        <f t="shared" si="11"/>
        <v>308.9316552</v>
      </c>
      <c r="AC366" s="10">
        <f t="shared" si="12"/>
        <v>1071.047394</v>
      </c>
      <c r="AD366" s="10">
        <f t="shared" si="13"/>
        <v>686.0762448</v>
      </c>
    </row>
    <row r="367">
      <c r="A367" s="7" t="str">
        <f t="shared" si="1"/>
        <v>NKXQD8942M</v>
      </c>
      <c r="B367" s="2" t="s">
        <v>912</v>
      </c>
      <c r="C367" s="2" t="s">
        <v>3545</v>
      </c>
      <c r="D367" s="7" t="str">
        <f t="shared" si="2"/>
        <v>300x250 </v>
      </c>
      <c r="E367" s="2" t="s">
        <v>914</v>
      </c>
      <c r="F367" s="2" t="s">
        <v>41</v>
      </c>
      <c r="G367" s="8" t="s">
        <v>122</v>
      </c>
      <c r="H367" s="2" t="s">
        <v>48</v>
      </c>
      <c r="I367" s="2" t="s">
        <v>43</v>
      </c>
      <c r="J367" s="2">
        <v>17228.0</v>
      </c>
      <c r="K367" s="2">
        <v>30.0</v>
      </c>
      <c r="L367" s="2">
        <v>11116.0</v>
      </c>
      <c r="M367" s="2">
        <v>16044.0</v>
      </c>
      <c r="N367" s="2">
        <v>3.0</v>
      </c>
      <c r="O367" s="3">
        <v>1547.513459</v>
      </c>
      <c r="P367" s="7" t="str">
        <f>VLOOKUP(A367,'New Data'!A:E,2,FALSE)</f>
        <v>Female</v>
      </c>
      <c r="Q367" s="7">
        <f>VLOOKUP(A367,'New Data'!A:E,3,FALSE)</f>
        <v>36</v>
      </c>
      <c r="R367" s="7" t="str">
        <f>VLOOKUP(A367,'New Data'!A:E,4,FALSE)</f>
        <v>Texas</v>
      </c>
      <c r="S367" s="9">
        <f>VLOOKUP(A367,'New Data'!A:E,5,FALSE)</f>
        <v>45125</v>
      </c>
      <c r="T367" s="10">
        <f t="shared" si="3"/>
        <v>515.8378197</v>
      </c>
      <c r="U367" s="11">
        <f t="shared" si="4"/>
        <v>0.001741351289</v>
      </c>
      <c r="V367" s="12">
        <f t="shared" si="5"/>
        <v>51.58378197</v>
      </c>
      <c r="W367" s="10">
        <f t="shared" si="6"/>
        <v>89.8254852</v>
      </c>
      <c r="X367" s="11">
        <f t="shared" si="7"/>
        <v>0.01741351289</v>
      </c>
      <c r="Y367" s="7">
        <f t="shared" si="8"/>
        <v>0</v>
      </c>
      <c r="Z367" s="11">
        <f t="shared" si="9"/>
        <v>0.6452286975</v>
      </c>
      <c r="AA367" s="10">
        <f t="shared" si="10"/>
        <v>162.3996865</v>
      </c>
      <c r="AB367" s="10">
        <f t="shared" si="11"/>
        <v>185.3447085</v>
      </c>
      <c r="AC367" s="10">
        <f t="shared" si="12"/>
        <v>440.9521092</v>
      </c>
      <c r="AD367" s="10">
        <f t="shared" si="13"/>
        <v>302.8325231</v>
      </c>
    </row>
    <row r="368">
      <c r="A368" s="7" t="str">
        <f t="shared" si="1"/>
        <v>NKXQD8942M</v>
      </c>
      <c r="B368" s="2" t="s">
        <v>1394</v>
      </c>
      <c r="C368" s="2" t="s">
        <v>3546</v>
      </c>
      <c r="D368" s="7" t="str">
        <f t="shared" si="2"/>
        <v>300x250 </v>
      </c>
      <c r="E368" s="2" t="s">
        <v>914</v>
      </c>
      <c r="F368" s="2" t="s">
        <v>66</v>
      </c>
      <c r="G368" s="8" t="s">
        <v>371</v>
      </c>
      <c r="H368" s="2" t="s">
        <v>48</v>
      </c>
      <c r="I368" s="2" t="s">
        <v>31</v>
      </c>
      <c r="J368" s="2">
        <v>43057.0</v>
      </c>
      <c r="K368" s="2">
        <v>122.0</v>
      </c>
      <c r="L368" s="2">
        <v>23767.0</v>
      </c>
      <c r="M368" s="2">
        <v>41484.0</v>
      </c>
      <c r="N368" s="2">
        <v>7.0</v>
      </c>
      <c r="O368" s="3">
        <v>5884.931394</v>
      </c>
      <c r="P368" s="7" t="str">
        <f>VLOOKUP(A368,'New Data'!A:E,2,FALSE)</f>
        <v>Female</v>
      </c>
      <c r="Q368" s="7">
        <f>VLOOKUP(A368,'New Data'!A:E,3,FALSE)</f>
        <v>36</v>
      </c>
      <c r="R368" s="7" t="str">
        <f>VLOOKUP(A368,'New Data'!A:E,4,FALSE)</f>
        <v>Texas</v>
      </c>
      <c r="S368" s="9">
        <f>VLOOKUP(A368,'New Data'!A:E,5,FALSE)</f>
        <v>45125</v>
      </c>
      <c r="T368" s="10">
        <f t="shared" si="3"/>
        <v>840.7044849</v>
      </c>
      <c r="U368" s="11">
        <f t="shared" si="4"/>
        <v>0.002833453329</v>
      </c>
      <c r="V368" s="12">
        <f t="shared" si="5"/>
        <v>48.23714257</v>
      </c>
      <c r="W368" s="10">
        <f t="shared" si="6"/>
        <v>136.6776922</v>
      </c>
      <c r="X368" s="11">
        <f t="shared" si="7"/>
        <v>0.0162575191</v>
      </c>
      <c r="Y368" s="7">
        <f t="shared" si="8"/>
        <v>0</v>
      </c>
      <c r="Z368" s="11">
        <f t="shared" si="9"/>
        <v>0.5519892236</v>
      </c>
      <c r="AA368" s="10">
        <f t="shared" si="10"/>
        <v>234.0661495</v>
      </c>
      <c r="AB368" s="10">
        <f t="shared" si="11"/>
        <v>287.1304793</v>
      </c>
      <c r="AC368" s="10">
        <f t="shared" si="12"/>
        <v>709.5465548</v>
      </c>
      <c r="AD368" s="10">
        <f t="shared" si="13"/>
        <v>488.6925053</v>
      </c>
    </row>
    <row r="369">
      <c r="A369" s="7" t="str">
        <f t="shared" si="1"/>
        <v>NMQEL6671J</v>
      </c>
      <c r="B369" s="2" t="s">
        <v>2081</v>
      </c>
      <c r="C369" s="2" t="s">
        <v>3547</v>
      </c>
      <c r="D369" s="7" t="str">
        <f t="shared" si="2"/>
        <v>300x250 </v>
      </c>
      <c r="E369" s="2" t="s">
        <v>2083</v>
      </c>
      <c r="F369" s="2" t="s">
        <v>36</v>
      </c>
      <c r="G369" s="8" t="s">
        <v>157</v>
      </c>
      <c r="H369" s="2" t="s">
        <v>30</v>
      </c>
      <c r="I369" s="2" t="s">
        <v>31</v>
      </c>
      <c r="J369" s="2">
        <v>77748.0</v>
      </c>
      <c r="K369" s="2">
        <v>227.0</v>
      </c>
      <c r="L369" s="2">
        <v>6170.0</v>
      </c>
      <c r="M369" s="2">
        <v>53603.0</v>
      </c>
      <c r="N369" s="2">
        <v>3.0</v>
      </c>
      <c r="O369" s="3">
        <v>1498.3009</v>
      </c>
      <c r="P369" s="7" t="str">
        <f>VLOOKUP(A369,'New Data'!A:E,2,FALSE)</f>
        <v>Male</v>
      </c>
      <c r="Q369" s="7">
        <f>VLOOKUP(A369,'New Data'!A:E,3,FALSE)</f>
        <v>29</v>
      </c>
      <c r="R369" s="7" t="str">
        <f>VLOOKUP(A369,'New Data'!A:E,4,FALSE)</f>
        <v>Florida</v>
      </c>
      <c r="S369" s="9">
        <f>VLOOKUP(A369,'New Data'!A:E,5,FALSE)</f>
        <v>45400</v>
      </c>
      <c r="T369" s="10">
        <f t="shared" si="3"/>
        <v>499.4336333</v>
      </c>
      <c r="U369" s="11">
        <f t="shared" si="4"/>
        <v>0.002919689252</v>
      </c>
      <c r="V369" s="12">
        <f t="shared" si="5"/>
        <v>6.600444493</v>
      </c>
      <c r="W369" s="10">
        <f t="shared" si="6"/>
        <v>19.27124685</v>
      </c>
      <c r="X369" s="11">
        <f t="shared" si="7"/>
        <v>0.003858620157</v>
      </c>
      <c r="Y369" s="7">
        <f t="shared" si="8"/>
        <v>0</v>
      </c>
      <c r="Z369" s="11">
        <f t="shared" si="9"/>
        <v>0.07935895457</v>
      </c>
      <c r="AA369" s="10">
        <f t="shared" si="10"/>
        <v>109.0213316</v>
      </c>
      <c r="AB369" s="10">
        <f t="shared" si="11"/>
        <v>116.623813</v>
      </c>
      <c r="AC369" s="10">
        <f t="shared" si="12"/>
        <v>404.7212449</v>
      </c>
      <c r="AD369" s="10">
        <f t="shared" si="13"/>
        <v>259.3538999</v>
      </c>
    </row>
    <row r="370">
      <c r="A370" s="7" t="str">
        <f t="shared" si="1"/>
        <v>NMZNE4238Q</v>
      </c>
      <c r="B370" s="2" t="s">
        <v>2163</v>
      </c>
      <c r="C370" s="2" t="s">
        <v>3548</v>
      </c>
      <c r="D370" s="7" t="str">
        <f t="shared" si="2"/>
        <v>320x50 </v>
      </c>
      <c r="E370" s="2" t="s">
        <v>2165</v>
      </c>
      <c r="F370" s="2" t="s">
        <v>66</v>
      </c>
      <c r="G370" s="8" t="s">
        <v>871</v>
      </c>
      <c r="H370" s="2" t="s">
        <v>62</v>
      </c>
      <c r="I370" s="2" t="s">
        <v>31</v>
      </c>
      <c r="J370" s="2">
        <v>686858.0</v>
      </c>
      <c r="K370" s="2">
        <v>2085.0</v>
      </c>
      <c r="L370" s="2">
        <v>81956.0</v>
      </c>
      <c r="M370" s="2">
        <v>624118.0</v>
      </c>
      <c r="N370" s="2">
        <v>19.0</v>
      </c>
      <c r="O370" s="3">
        <v>7467.081487</v>
      </c>
      <c r="P370" s="7" t="str">
        <f>VLOOKUP(A370,'New Data'!A:E,2,FALSE)</f>
        <v>Female</v>
      </c>
      <c r="Q370" s="7">
        <f>VLOOKUP(A370,'New Data'!A:E,3,FALSE)</f>
        <v>62</v>
      </c>
      <c r="R370" s="7" t="str">
        <f>VLOOKUP(A370,'New Data'!A:E,4,FALSE)</f>
        <v>Kentucky</v>
      </c>
      <c r="S370" s="9">
        <f>VLOOKUP(A370,'New Data'!A:E,5,FALSE)</f>
        <v>45195</v>
      </c>
      <c r="T370" s="10">
        <f t="shared" si="3"/>
        <v>393.0042888</v>
      </c>
      <c r="U370" s="11">
        <f t="shared" si="4"/>
        <v>0.003035561936</v>
      </c>
      <c r="V370" s="12">
        <f t="shared" si="5"/>
        <v>3.581334047</v>
      </c>
      <c r="W370" s="10">
        <f t="shared" si="6"/>
        <v>10.87136131</v>
      </c>
      <c r="X370" s="11">
        <f t="shared" si="7"/>
        <v>0.00276621951</v>
      </c>
      <c r="Y370" s="7">
        <f t="shared" si="8"/>
        <v>0</v>
      </c>
      <c r="Z370" s="11">
        <f t="shared" si="9"/>
        <v>0.1193201506</v>
      </c>
      <c r="AA370" s="10">
        <f t="shared" si="10"/>
        <v>83.64019726</v>
      </c>
      <c r="AB370" s="10">
        <f t="shared" si="11"/>
        <v>88.01421362</v>
      </c>
      <c r="AC370" s="10">
        <f t="shared" si="12"/>
        <v>317.2939701</v>
      </c>
      <c r="AD370" s="10">
        <f t="shared" si="13"/>
        <v>201.9393428</v>
      </c>
    </row>
    <row r="371">
      <c r="A371" s="7" t="str">
        <f t="shared" si="1"/>
        <v>NNIQN4994L</v>
      </c>
      <c r="B371" s="2" t="s">
        <v>152</v>
      </c>
      <c r="C371" s="2" t="s">
        <v>3549</v>
      </c>
      <c r="D371" s="7" t="str">
        <f t="shared" si="2"/>
        <v>320x50 </v>
      </c>
      <c r="E371" s="2" t="s">
        <v>83</v>
      </c>
      <c r="F371" s="2" t="s">
        <v>41</v>
      </c>
      <c r="G371" s="8" t="s">
        <v>102</v>
      </c>
      <c r="H371" s="2" t="s">
        <v>30</v>
      </c>
      <c r="I371" s="2" t="s">
        <v>31</v>
      </c>
      <c r="J371" s="2">
        <v>18095.0</v>
      </c>
      <c r="K371" s="2">
        <v>50.0</v>
      </c>
      <c r="L371" s="2">
        <v>10021.0</v>
      </c>
      <c r="M371" s="2">
        <v>16755.0</v>
      </c>
      <c r="N371" s="2">
        <v>24.0</v>
      </c>
      <c r="O371" s="3">
        <v>6768.758768</v>
      </c>
      <c r="P371" s="7" t="str">
        <f>VLOOKUP(A371,'New Data'!A:E,2,FALSE)</f>
        <v>Male</v>
      </c>
      <c r="Q371" s="7">
        <f>VLOOKUP(A371,'New Data'!A:E,3,FALSE)</f>
        <v>41</v>
      </c>
      <c r="R371" s="7" t="str">
        <f>VLOOKUP(A371,'New Data'!A:E,4,FALSE)</f>
        <v>New York</v>
      </c>
      <c r="S371" s="9">
        <f>VLOOKUP(A371,'New Data'!A:E,5,FALSE)</f>
        <v>45241</v>
      </c>
      <c r="T371" s="10">
        <f t="shared" si="3"/>
        <v>282.0316153</v>
      </c>
      <c r="U371" s="11">
        <f t="shared" si="4"/>
        <v>0.002763194253</v>
      </c>
      <c r="V371" s="12">
        <f t="shared" si="5"/>
        <v>135.3751754</v>
      </c>
      <c r="W371" s="10">
        <f t="shared" si="6"/>
        <v>374.0679065</v>
      </c>
      <c r="X371" s="11">
        <f t="shared" si="7"/>
        <v>0.1326333241</v>
      </c>
      <c r="Y371" s="7">
        <f t="shared" si="8"/>
        <v>0</v>
      </c>
      <c r="Z371" s="11">
        <f t="shared" si="9"/>
        <v>0.5537993921</v>
      </c>
      <c r="AA371" s="10">
        <f t="shared" si="10"/>
        <v>239.5200447</v>
      </c>
      <c r="AB371" s="10">
        <f t="shared" si="11"/>
        <v>382.7356833</v>
      </c>
      <c r="AC371" s="10">
        <f t="shared" si="12"/>
        <v>327.5139086</v>
      </c>
      <c r="AD371" s="10">
        <f t="shared" si="13"/>
        <v>328.0511425</v>
      </c>
    </row>
    <row r="372">
      <c r="A372" s="7" t="str">
        <f t="shared" si="1"/>
        <v>NNIQN4994L</v>
      </c>
      <c r="B372" s="2" t="s">
        <v>81</v>
      </c>
      <c r="C372" s="2" t="s">
        <v>3550</v>
      </c>
      <c r="D372" s="7" t="str">
        <f t="shared" si="2"/>
        <v>320x50 </v>
      </c>
      <c r="E372" s="2" t="s">
        <v>83</v>
      </c>
      <c r="F372" s="2" t="s">
        <v>36</v>
      </c>
      <c r="G372" s="8" t="s">
        <v>84</v>
      </c>
      <c r="H372" s="2" t="s">
        <v>30</v>
      </c>
      <c r="I372" s="2" t="s">
        <v>31</v>
      </c>
      <c r="J372" s="2">
        <v>21028.0</v>
      </c>
      <c r="K372" s="2">
        <v>10.0</v>
      </c>
      <c r="L372" s="2">
        <v>5781.0</v>
      </c>
      <c r="M372" s="2">
        <v>16134.0</v>
      </c>
      <c r="N372" s="2">
        <v>11.0</v>
      </c>
      <c r="O372" s="3">
        <v>5101.321655</v>
      </c>
      <c r="P372" s="7" t="str">
        <f>VLOOKUP(A372,'New Data'!A:E,2,FALSE)</f>
        <v>Male</v>
      </c>
      <c r="Q372" s="7">
        <f>VLOOKUP(A372,'New Data'!A:E,3,FALSE)</f>
        <v>41</v>
      </c>
      <c r="R372" s="7" t="str">
        <f>VLOOKUP(A372,'New Data'!A:E,4,FALSE)</f>
        <v>New York</v>
      </c>
      <c r="S372" s="9">
        <f>VLOOKUP(A372,'New Data'!A:E,5,FALSE)</f>
        <v>45241</v>
      </c>
      <c r="T372" s="10">
        <f t="shared" si="3"/>
        <v>463.7565141</v>
      </c>
      <c r="U372" s="11">
        <f t="shared" si="4"/>
        <v>0.000475556401</v>
      </c>
      <c r="V372" s="12">
        <f t="shared" si="5"/>
        <v>510.1321655</v>
      </c>
      <c r="W372" s="10">
        <f t="shared" si="6"/>
        <v>242.5966167</v>
      </c>
      <c r="X372" s="11">
        <f t="shared" si="7"/>
        <v>0.05231120411</v>
      </c>
      <c r="Y372" s="7">
        <f t="shared" si="8"/>
        <v>0</v>
      </c>
      <c r="Z372" s="11">
        <f t="shared" si="9"/>
        <v>0.2749191554</v>
      </c>
      <c r="AA372" s="10">
        <f t="shared" si="10"/>
        <v>549.3763585</v>
      </c>
      <c r="AB372" s="10">
        <f t="shared" si="11"/>
        <v>388.8550292</v>
      </c>
      <c r="AC372" s="10">
        <f t="shared" si="12"/>
        <v>521.5509677</v>
      </c>
      <c r="AD372" s="10">
        <f t="shared" si="13"/>
        <v>353.1768032</v>
      </c>
    </row>
    <row r="373">
      <c r="A373" s="7" t="str">
        <f t="shared" si="1"/>
        <v>NOKCJ7278U</v>
      </c>
      <c r="B373" s="2" t="s">
        <v>2302</v>
      </c>
      <c r="C373" s="2" t="s">
        <v>3551</v>
      </c>
      <c r="D373" s="7" t="str">
        <f t="shared" si="2"/>
        <v>300x250 </v>
      </c>
      <c r="E373" s="2" t="s">
        <v>789</v>
      </c>
      <c r="F373" s="2" t="s">
        <v>36</v>
      </c>
      <c r="G373" s="8" t="s">
        <v>181</v>
      </c>
      <c r="H373" s="2" t="s">
        <v>62</v>
      </c>
      <c r="I373" s="2" t="s">
        <v>31</v>
      </c>
      <c r="J373" s="2">
        <v>1720462.0</v>
      </c>
      <c r="K373" s="2">
        <v>4865.0</v>
      </c>
      <c r="L373" s="2">
        <v>940296.0</v>
      </c>
      <c r="M373" s="2">
        <v>1516537.0</v>
      </c>
      <c r="N373" s="2">
        <v>20.0</v>
      </c>
      <c r="O373" s="3">
        <v>5906.464967</v>
      </c>
      <c r="P373" s="7" t="str">
        <f>VLOOKUP(A373,'New Data'!A:E,2,FALSE)</f>
        <v>Male</v>
      </c>
      <c r="Q373" s="7">
        <f>VLOOKUP(A373,'New Data'!A:E,3,FALSE)</f>
        <v>36</v>
      </c>
      <c r="R373" s="7" t="str">
        <f>VLOOKUP(A373,'New Data'!A:E,4,FALSE)</f>
        <v>Indiana</v>
      </c>
      <c r="S373" s="9">
        <f>VLOOKUP(A373,'New Data'!A:E,5,FALSE)</f>
        <v>45411</v>
      </c>
      <c r="T373" s="10">
        <f t="shared" si="3"/>
        <v>295.3232484</v>
      </c>
      <c r="U373" s="11">
        <f t="shared" si="4"/>
        <v>0.002827728831</v>
      </c>
      <c r="V373" s="12">
        <f t="shared" si="5"/>
        <v>1.214072963</v>
      </c>
      <c r="W373" s="10">
        <f t="shared" si="6"/>
        <v>3.433069122</v>
      </c>
      <c r="X373" s="11">
        <f t="shared" si="7"/>
        <v>0.001162478451</v>
      </c>
      <c r="Y373" s="7">
        <f t="shared" si="8"/>
        <v>0</v>
      </c>
      <c r="Z373" s="11">
        <f t="shared" si="9"/>
        <v>0.5465369186</v>
      </c>
      <c r="AA373" s="10">
        <f t="shared" si="10"/>
        <v>60.72252187</v>
      </c>
      <c r="AB373" s="10">
        <f t="shared" si="11"/>
        <v>62.05391956</v>
      </c>
      <c r="AC373" s="10">
        <f t="shared" si="12"/>
        <v>237.1880271</v>
      </c>
      <c r="AD373" s="10">
        <f t="shared" si="13"/>
        <v>149.3795726</v>
      </c>
    </row>
    <row r="374">
      <c r="A374" s="7" t="str">
        <f t="shared" si="1"/>
        <v>NOKCJ7278U</v>
      </c>
      <c r="B374" s="2" t="s">
        <v>787</v>
      </c>
      <c r="C374" s="2" t="s">
        <v>3552</v>
      </c>
      <c r="D374" s="7" t="str">
        <f t="shared" si="2"/>
        <v>300x250 </v>
      </c>
      <c r="E374" s="2" t="s">
        <v>789</v>
      </c>
      <c r="F374" s="2" t="s">
        <v>66</v>
      </c>
      <c r="G374" s="8" t="s">
        <v>790</v>
      </c>
      <c r="H374" s="2" t="s">
        <v>30</v>
      </c>
      <c r="I374" s="2" t="s">
        <v>43</v>
      </c>
      <c r="J374" s="2">
        <v>12436.0</v>
      </c>
      <c r="K374" s="2">
        <v>84.0</v>
      </c>
      <c r="L374" s="2">
        <v>7055.0</v>
      </c>
      <c r="M374" s="2">
        <v>11497.0</v>
      </c>
      <c r="N374" s="2">
        <v>9.0</v>
      </c>
      <c r="O374" s="3">
        <v>1720.870126</v>
      </c>
      <c r="P374" s="7" t="str">
        <f>VLOOKUP(A374,'New Data'!A:E,2,FALSE)</f>
        <v>Male</v>
      </c>
      <c r="Q374" s="7">
        <f>VLOOKUP(A374,'New Data'!A:E,3,FALSE)</f>
        <v>36</v>
      </c>
      <c r="R374" s="7" t="str">
        <f>VLOOKUP(A374,'New Data'!A:E,4,FALSE)</f>
        <v>Indiana</v>
      </c>
      <c r="S374" s="9">
        <f>VLOOKUP(A374,'New Data'!A:E,5,FALSE)</f>
        <v>45411</v>
      </c>
      <c r="T374" s="10">
        <f t="shared" si="3"/>
        <v>191.2077918</v>
      </c>
      <c r="U374" s="11">
        <f t="shared" si="4"/>
        <v>0.006754583467</v>
      </c>
      <c r="V374" s="12">
        <f t="shared" si="5"/>
        <v>20.48654912</v>
      </c>
      <c r="W374" s="10">
        <f t="shared" si="6"/>
        <v>138.378106</v>
      </c>
      <c r="X374" s="11">
        <f t="shared" si="7"/>
        <v>0.07237053715</v>
      </c>
      <c r="Y374" s="7">
        <f t="shared" si="8"/>
        <v>0</v>
      </c>
      <c r="Z374" s="11">
        <f t="shared" si="9"/>
        <v>0.5673045995</v>
      </c>
      <c r="AA374" s="10">
        <f t="shared" si="10"/>
        <v>82.30641885</v>
      </c>
      <c r="AB374" s="10">
        <f t="shared" si="11"/>
        <v>153.041353</v>
      </c>
      <c r="AC374" s="10">
        <f t="shared" si="12"/>
        <v>184.7391644</v>
      </c>
      <c r="AD374" s="10">
        <f t="shared" si="13"/>
        <v>164.7963262</v>
      </c>
    </row>
    <row r="375">
      <c r="A375" s="7" t="str">
        <f t="shared" si="1"/>
        <v>NPHUV3051S</v>
      </c>
      <c r="B375" s="2" t="s">
        <v>1162</v>
      </c>
      <c r="C375" s="2" t="s">
        <v>3553</v>
      </c>
      <c r="D375" s="7" t="str">
        <f t="shared" si="2"/>
        <v>320x50 </v>
      </c>
      <c r="E375" s="2" t="s">
        <v>1164</v>
      </c>
      <c r="F375" s="2" t="s">
        <v>36</v>
      </c>
      <c r="G375" s="8" t="s">
        <v>151</v>
      </c>
      <c r="H375" s="2" t="s">
        <v>239</v>
      </c>
      <c r="I375" s="2" t="s">
        <v>31</v>
      </c>
      <c r="J375" s="2">
        <v>69540.0</v>
      </c>
      <c r="K375" s="2">
        <v>204.0</v>
      </c>
      <c r="L375" s="2">
        <v>28713.0</v>
      </c>
      <c r="M375" s="2">
        <v>62829.0</v>
      </c>
      <c r="N375" s="2">
        <v>15.0</v>
      </c>
      <c r="O375" s="3">
        <v>1838.98773</v>
      </c>
      <c r="P375" s="7" t="str">
        <f>VLOOKUP(A375,'New Data'!A:E,2,FALSE)</f>
        <v>Female</v>
      </c>
      <c r="Q375" s="7">
        <f>VLOOKUP(A375,'New Data'!A:E,3,FALSE)</f>
        <v>52</v>
      </c>
      <c r="R375" s="7" t="str">
        <f>VLOOKUP(A375,'New Data'!A:E,4,FALSE)</f>
        <v>North Carolina</v>
      </c>
      <c r="S375" s="9">
        <f>VLOOKUP(A375,'New Data'!A:E,5,FALSE)</f>
        <v>45235</v>
      </c>
      <c r="T375" s="10">
        <f t="shared" si="3"/>
        <v>122.599182</v>
      </c>
      <c r="U375" s="11">
        <f t="shared" si="4"/>
        <v>0.002933563417</v>
      </c>
      <c r="V375" s="12">
        <f t="shared" si="5"/>
        <v>9.014645735</v>
      </c>
      <c r="W375" s="10">
        <f t="shared" si="6"/>
        <v>26.44503494</v>
      </c>
      <c r="X375" s="11">
        <f t="shared" si="7"/>
        <v>0.02157031924</v>
      </c>
      <c r="Y375" s="7">
        <f t="shared" si="8"/>
        <v>0</v>
      </c>
      <c r="Z375" s="11">
        <f t="shared" si="9"/>
        <v>0.4128990509</v>
      </c>
      <c r="AA375" s="10">
        <f t="shared" si="10"/>
        <v>37.02055998</v>
      </c>
      <c r="AB375" s="10">
        <f t="shared" si="11"/>
        <v>47.4787935</v>
      </c>
      <c r="AC375" s="10">
        <f t="shared" si="12"/>
        <v>105.1712817</v>
      </c>
      <c r="AD375" s="10">
        <f t="shared" si="13"/>
        <v>74.52357525</v>
      </c>
    </row>
    <row r="376">
      <c r="A376" s="7" t="str">
        <f t="shared" si="1"/>
        <v>NPHUV3051S</v>
      </c>
      <c r="B376" s="2" t="s">
        <v>2177</v>
      </c>
      <c r="C376" s="2" t="s">
        <v>3554</v>
      </c>
      <c r="D376" s="7" t="str">
        <f t="shared" si="2"/>
        <v>300x250 </v>
      </c>
      <c r="E376" s="2" t="s">
        <v>2179</v>
      </c>
      <c r="F376" s="2" t="s">
        <v>28</v>
      </c>
      <c r="G376" s="8" t="s">
        <v>29</v>
      </c>
      <c r="H376" s="2" t="s">
        <v>1562</v>
      </c>
      <c r="I376" s="2" t="s">
        <v>31</v>
      </c>
      <c r="J376" s="2">
        <v>229908.0</v>
      </c>
      <c r="K376" s="2">
        <v>489.0</v>
      </c>
      <c r="L376" s="2">
        <v>98259.0</v>
      </c>
      <c r="M376" s="2">
        <v>212073.0</v>
      </c>
      <c r="N376" s="2">
        <v>4.0</v>
      </c>
      <c r="O376" s="3">
        <v>1464.348944</v>
      </c>
      <c r="P376" s="7" t="str">
        <f>VLOOKUP(A376,'New Data'!A:E,2,FALSE)</f>
        <v>Female</v>
      </c>
      <c r="Q376" s="7">
        <f>VLOOKUP(A376,'New Data'!A:E,3,FALSE)</f>
        <v>52</v>
      </c>
      <c r="R376" s="7" t="str">
        <f>VLOOKUP(A376,'New Data'!A:E,4,FALSE)</f>
        <v>North Carolina</v>
      </c>
      <c r="S376" s="9">
        <f>VLOOKUP(A376,'New Data'!A:E,5,FALSE)</f>
        <v>45235</v>
      </c>
      <c r="T376" s="10">
        <f t="shared" si="3"/>
        <v>366.087236</v>
      </c>
      <c r="U376" s="11">
        <f t="shared" si="4"/>
        <v>0.002126937732</v>
      </c>
      <c r="V376" s="12">
        <f t="shared" si="5"/>
        <v>2.994578618</v>
      </c>
      <c r="W376" s="10">
        <f t="shared" si="6"/>
        <v>6.369282252</v>
      </c>
      <c r="X376" s="11">
        <f t="shared" si="7"/>
        <v>0.001739826365</v>
      </c>
      <c r="Y376" s="7">
        <f t="shared" si="8"/>
        <v>0</v>
      </c>
      <c r="Z376" s="11">
        <f t="shared" si="9"/>
        <v>0.4273839971</v>
      </c>
      <c r="AA376" s="10">
        <f t="shared" si="10"/>
        <v>76.88696654</v>
      </c>
      <c r="AB376" s="10">
        <f t="shared" si="11"/>
        <v>78.91178873</v>
      </c>
      <c r="AC376" s="10">
        <f t="shared" si="12"/>
        <v>294.742561</v>
      </c>
      <c r="AD376" s="10">
        <f t="shared" si="13"/>
        <v>186.2293226</v>
      </c>
    </row>
    <row r="377">
      <c r="A377" s="7" t="str">
        <f t="shared" si="1"/>
        <v>NQIAQ4797B</v>
      </c>
      <c r="B377" s="2" t="s">
        <v>182</v>
      </c>
      <c r="C377" s="2" t="s">
        <v>3555</v>
      </c>
      <c r="D377" s="7" t="str">
        <f t="shared" si="2"/>
        <v>320x50 </v>
      </c>
      <c r="E377" s="2" t="s">
        <v>184</v>
      </c>
      <c r="F377" s="2" t="s">
        <v>41</v>
      </c>
      <c r="G377" s="8" t="s">
        <v>102</v>
      </c>
      <c r="H377" s="2" t="s">
        <v>30</v>
      </c>
      <c r="I377" s="2" t="s">
        <v>31</v>
      </c>
      <c r="J377" s="2">
        <v>15441.0</v>
      </c>
      <c r="K377" s="2">
        <v>48.0</v>
      </c>
      <c r="L377" s="2">
        <v>7626.0</v>
      </c>
      <c r="M377" s="2">
        <v>14456.0</v>
      </c>
      <c r="N377" s="2">
        <v>19.0</v>
      </c>
      <c r="O377" s="3">
        <v>1614.309013</v>
      </c>
      <c r="P377" s="7" t="str">
        <f>VLOOKUP(A377,'New Data'!A:E,2,FALSE)</f>
        <v>Male</v>
      </c>
      <c r="Q377" s="7">
        <f>VLOOKUP(A377,'New Data'!A:E,3,FALSE)</f>
        <v>28</v>
      </c>
      <c r="R377" s="7" t="str">
        <f>VLOOKUP(A377,'New Data'!A:E,4,FALSE)</f>
        <v>Virginia</v>
      </c>
      <c r="S377" s="9">
        <f>VLOOKUP(A377,'New Data'!A:E,5,FALSE)</f>
        <v>45538</v>
      </c>
      <c r="T377" s="10">
        <f t="shared" si="3"/>
        <v>84.96363226</v>
      </c>
      <c r="U377" s="11">
        <f t="shared" si="4"/>
        <v>0.003108606956</v>
      </c>
      <c r="V377" s="12">
        <f t="shared" si="5"/>
        <v>33.63143777</v>
      </c>
      <c r="W377" s="10">
        <f t="shared" si="6"/>
        <v>104.5469214</v>
      </c>
      <c r="X377" s="11">
        <f t="shared" si="7"/>
        <v>0.1230490253</v>
      </c>
      <c r="Y377" s="7">
        <f t="shared" si="8"/>
        <v>0</v>
      </c>
      <c r="Z377" s="11">
        <f t="shared" si="9"/>
        <v>0.4938799301</v>
      </c>
      <c r="AA377" s="10">
        <f t="shared" si="10"/>
        <v>64.80726094</v>
      </c>
      <c r="AB377" s="10">
        <f t="shared" si="11"/>
        <v>107.3565511</v>
      </c>
      <c r="AC377" s="10">
        <f t="shared" si="12"/>
        <v>95.60657764</v>
      </c>
      <c r="AD377" s="10">
        <f t="shared" si="13"/>
        <v>94.75683112</v>
      </c>
    </row>
    <row r="378">
      <c r="A378" s="7" t="str">
        <f t="shared" si="1"/>
        <v>NQQNL7320T</v>
      </c>
      <c r="B378" s="2" t="s">
        <v>1620</v>
      </c>
      <c r="C378" s="2" t="s">
        <v>3556</v>
      </c>
      <c r="D378" s="7" t="str">
        <f t="shared" si="2"/>
        <v>300x250 </v>
      </c>
      <c r="E378" s="2" t="s">
        <v>1622</v>
      </c>
      <c r="F378" s="2" t="s">
        <v>28</v>
      </c>
      <c r="G378" s="8" t="s">
        <v>807</v>
      </c>
      <c r="H378" s="2" t="s">
        <v>71</v>
      </c>
      <c r="I378" s="2" t="s">
        <v>31</v>
      </c>
      <c r="J378" s="2">
        <v>11343.0</v>
      </c>
      <c r="K378" s="2">
        <v>69.0</v>
      </c>
      <c r="L378" s="2">
        <v>5900.0</v>
      </c>
      <c r="M378" s="2">
        <v>10175.0</v>
      </c>
      <c r="N378" s="2">
        <v>3.0</v>
      </c>
      <c r="O378" s="3">
        <v>2178.153775</v>
      </c>
      <c r="P378" s="7" t="str">
        <f>VLOOKUP(A378,'New Data'!A:E,2,FALSE)</f>
        <v>Male</v>
      </c>
      <c r="Q378" s="7">
        <f>VLOOKUP(A378,'New Data'!A:E,3,FALSE)</f>
        <v>56</v>
      </c>
      <c r="R378" s="7" t="str">
        <f>VLOOKUP(A378,'New Data'!A:E,4,FALSE)</f>
        <v>Nevada</v>
      </c>
      <c r="S378" s="9">
        <f>VLOOKUP(A378,'New Data'!A:E,5,FALSE)</f>
        <v>44955</v>
      </c>
      <c r="T378" s="10">
        <f t="shared" si="3"/>
        <v>726.0512583</v>
      </c>
      <c r="U378" s="11">
        <f t="shared" si="4"/>
        <v>0.006083046813</v>
      </c>
      <c r="V378" s="12">
        <f t="shared" si="5"/>
        <v>31.56744601</v>
      </c>
      <c r="W378" s="10">
        <f t="shared" si="6"/>
        <v>192.0262519</v>
      </c>
      <c r="X378" s="11">
        <f t="shared" si="7"/>
        <v>0.02644802962</v>
      </c>
      <c r="Y378" s="7">
        <f t="shared" si="8"/>
        <v>0</v>
      </c>
      <c r="Z378" s="11">
        <f t="shared" si="9"/>
        <v>0.5201445826</v>
      </c>
      <c r="AA378" s="10">
        <f t="shared" si="10"/>
        <v>208.8694589</v>
      </c>
      <c r="AB378" s="10">
        <f t="shared" si="11"/>
        <v>305.1447424</v>
      </c>
      <c r="AC378" s="10">
        <f t="shared" si="12"/>
        <v>625.5597462</v>
      </c>
      <c r="AD378" s="10">
        <f t="shared" si="13"/>
        <v>459.0417966</v>
      </c>
    </row>
    <row r="379">
      <c r="A379" s="7" t="str">
        <f t="shared" si="1"/>
        <v>NQQNL7320T</v>
      </c>
      <c r="B379" s="2" t="s">
        <v>723</v>
      </c>
      <c r="C379" s="2" t="s">
        <v>3557</v>
      </c>
      <c r="D379" s="7" t="str">
        <f t="shared" si="2"/>
        <v>320x50 </v>
      </c>
      <c r="E379" s="2" t="s">
        <v>725</v>
      </c>
      <c r="F379" s="2" t="s">
        <v>66</v>
      </c>
      <c r="G379" s="8" t="s">
        <v>726</v>
      </c>
      <c r="H379" s="2" t="s">
        <v>89</v>
      </c>
      <c r="I379" s="2" t="s">
        <v>31</v>
      </c>
      <c r="J379" s="2">
        <v>114384.0</v>
      </c>
      <c r="K379" s="2">
        <v>100.0</v>
      </c>
      <c r="L379" s="2">
        <v>61524.0</v>
      </c>
      <c r="M379" s="2">
        <v>105104.0</v>
      </c>
      <c r="N379" s="2">
        <v>12.0</v>
      </c>
      <c r="O379" s="3">
        <v>5803.331454</v>
      </c>
      <c r="P379" s="7" t="str">
        <f>VLOOKUP(A379,'New Data'!A:E,2,FALSE)</f>
        <v>Male</v>
      </c>
      <c r="Q379" s="7">
        <f>VLOOKUP(A379,'New Data'!A:E,3,FALSE)</f>
        <v>56</v>
      </c>
      <c r="R379" s="7" t="str">
        <f>VLOOKUP(A379,'New Data'!A:E,4,FALSE)</f>
        <v>Nevada</v>
      </c>
      <c r="S379" s="9">
        <f>VLOOKUP(A379,'New Data'!A:E,5,FALSE)</f>
        <v>44955</v>
      </c>
      <c r="T379" s="10">
        <f t="shared" si="3"/>
        <v>483.6109545</v>
      </c>
      <c r="U379" s="11">
        <f t="shared" si="4"/>
        <v>0.0008742481466</v>
      </c>
      <c r="V379" s="12">
        <f t="shared" si="5"/>
        <v>58.03331454</v>
      </c>
      <c r="W379" s="10">
        <f t="shared" si="6"/>
        <v>50.73551768</v>
      </c>
      <c r="X379" s="11">
        <f t="shared" si="7"/>
        <v>0.01049097776</v>
      </c>
      <c r="Y379" s="7">
        <f t="shared" si="8"/>
        <v>0</v>
      </c>
      <c r="Z379" s="11">
        <f t="shared" si="9"/>
        <v>0.5378724297</v>
      </c>
      <c r="AA379" s="10">
        <f t="shared" si="10"/>
        <v>153.2959461</v>
      </c>
      <c r="AB379" s="10">
        <f t="shared" si="11"/>
        <v>148.9172679</v>
      </c>
      <c r="AC379" s="10">
        <f t="shared" si="12"/>
        <v>408.64253</v>
      </c>
      <c r="AD379" s="10">
        <f t="shared" si="13"/>
        <v>267.1736732</v>
      </c>
    </row>
    <row r="380">
      <c r="A380" s="7" t="str">
        <f t="shared" si="1"/>
        <v>NRDJO4942X</v>
      </c>
      <c r="B380" s="2" t="s">
        <v>549</v>
      </c>
      <c r="C380" s="2" t="s">
        <v>3558</v>
      </c>
      <c r="D380" s="7" t="str">
        <f t="shared" si="2"/>
        <v>300x50 </v>
      </c>
      <c r="E380" s="2" t="s">
        <v>551</v>
      </c>
      <c r="F380" s="2" t="s">
        <v>36</v>
      </c>
      <c r="G380" s="8" t="s">
        <v>552</v>
      </c>
      <c r="H380" s="2" t="s">
        <v>30</v>
      </c>
      <c r="I380" s="2" t="s">
        <v>31</v>
      </c>
      <c r="J380" s="2">
        <v>9946.0</v>
      </c>
      <c r="K380" s="2">
        <v>20.0</v>
      </c>
      <c r="L380" s="2">
        <v>4818.0</v>
      </c>
      <c r="M380" s="2">
        <v>7382.0</v>
      </c>
      <c r="N380" s="2">
        <v>3.0</v>
      </c>
      <c r="O380" s="3">
        <v>1525.962329</v>
      </c>
      <c r="P380" s="7" t="str">
        <f>VLOOKUP(A380,'New Data'!A:E,2,FALSE)</f>
        <v>Female</v>
      </c>
      <c r="Q380" s="7">
        <f>VLOOKUP(A380,'New Data'!A:E,3,FALSE)</f>
        <v>28</v>
      </c>
      <c r="R380" s="7" t="str">
        <f>VLOOKUP(A380,'New Data'!A:E,4,FALSE)</f>
        <v>Kentucky</v>
      </c>
      <c r="S380" s="9">
        <f>VLOOKUP(A380,'New Data'!A:E,5,FALSE)</f>
        <v>45195</v>
      </c>
      <c r="T380" s="10">
        <f t="shared" si="3"/>
        <v>508.6541097</v>
      </c>
      <c r="U380" s="11">
        <f t="shared" si="4"/>
        <v>0.002010858637</v>
      </c>
      <c r="V380" s="12">
        <f t="shared" si="5"/>
        <v>76.29811645</v>
      </c>
      <c r="W380" s="10">
        <f t="shared" si="6"/>
        <v>153.4247264</v>
      </c>
      <c r="X380" s="11">
        <f t="shared" si="7"/>
        <v>0.03016287955</v>
      </c>
      <c r="Y380" s="7">
        <f t="shared" si="8"/>
        <v>0</v>
      </c>
      <c r="Z380" s="11">
        <f t="shared" si="9"/>
        <v>0.4844158456</v>
      </c>
      <c r="AA380" s="10">
        <f t="shared" si="10"/>
        <v>193.4542604</v>
      </c>
      <c r="AB380" s="10">
        <f t="shared" si="11"/>
        <v>239.7302264</v>
      </c>
      <c r="AC380" s="10">
        <f t="shared" si="12"/>
        <v>452.8678563</v>
      </c>
      <c r="AD380" s="10">
        <f t="shared" si="13"/>
        <v>331.0404235</v>
      </c>
    </row>
    <row r="381">
      <c r="A381" s="7" t="str">
        <f t="shared" si="1"/>
        <v>NTFCU1151W</v>
      </c>
      <c r="B381" s="2" t="s">
        <v>1167</v>
      </c>
      <c r="C381" s="2" t="s">
        <v>3559</v>
      </c>
      <c r="D381" s="7" t="str">
        <f t="shared" si="2"/>
        <v>300x50 </v>
      </c>
      <c r="E381" s="2" t="s">
        <v>1169</v>
      </c>
      <c r="F381" s="2" t="s">
        <v>41</v>
      </c>
      <c r="G381" s="8" t="s">
        <v>334</v>
      </c>
      <c r="H381" s="2" t="s">
        <v>48</v>
      </c>
      <c r="I381" s="2" t="s">
        <v>31</v>
      </c>
      <c r="J381" s="2">
        <v>37717.0</v>
      </c>
      <c r="K381" s="2">
        <v>69.0</v>
      </c>
      <c r="L381" s="2">
        <v>26541.0</v>
      </c>
      <c r="M381" s="2">
        <v>35126.0</v>
      </c>
      <c r="N381" s="2">
        <v>5.0</v>
      </c>
      <c r="O381" s="3">
        <v>1725.271363</v>
      </c>
      <c r="P381" s="7" t="str">
        <f>VLOOKUP(A381,'New Data'!A:E,2,FALSE)</f>
        <v>Female</v>
      </c>
      <c r="Q381" s="7">
        <f>VLOOKUP(A381,'New Data'!A:E,3,FALSE)</f>
        <v>35</v>
      </c>
      <c r="R381" s="7" t="str">
        <f>VLOOKUP(A381,'New Data'!A:E,4,FALSE)</f>
        <v>North Dakota</v>
      </c>
      <c r="S381" s="9">
        <f>VLOOKUP(A381,'New Data'!A:E,5,FALSE)</f>
        <v>45310</v>
      </c>
      <c r="T381" s="10">
        <f t="shared" si="3"/>
        <v>345.0542726</v>
      </c>
      <c r="U381" s="11">
        <f t="shared" si="4"/>
        <v>0.001829413792</v>
      </c>
      <c r="V381" s="12">
        <f t="shared" si="5"/>
        <v>25.0039328</v>
      </c>
      <c r="W381" s="10">
        <f t="shared" si="6"/>
        <v>45.74253952</v>
      </c>
      <c r="X381" s="11">
        <f t="shared" si="7"/>
        <v>0.01325662168</v>
      </c>
      <c r="Y381" s="7">
        <f t="shared" si="8"/>
        <v>0</v>
      </c>
      <c r="Z381" s="11">
        <f t="shared" si="9"/>
        <v>0.7036879922</v>
      </c>
      <c r="AA381" s="10">
        <f t="shared" si="10"/>
        <v>98.16250866</v>
      </c>
      <c r="AB381" s="10">
        <f t="shared" si="11"/>
        <v>110.6056727</v>
      </c>
      <c r="AC381" s="10">
        <f t="shared" si="12"/>
        <v>290.1927125</v>
      </c>
      <c r="AD381" s="10">
        <f t="shared" si="13"/>
        <v>195.3993208</v>
      </c>
    </row>
    <row r="382">
      <c r="A382" s="7" t="str">
        <f t="shared" si="1"/>
        <v>NUEFG3623O</v>
      </c>
      <c r="B382" s="2" t="s">
        <v>794</v>
      </c>
      <c r="C382" s="2" t="s">
        <v>3560</v>
      </c>
      <c r="D382" s="7" t="str">
        <f t="shared" si="2"/>
        <v>300x250 </v>
      </c>
      <c r="E382" s="2" t="s">
        <v>796</v>
      </c>
      <c r="F382" s="2" t="s">
        <v>28</v>
      </c>
      <c r="G382" s="8" t="s">
        <v>797</v>
      </c>
      <c r="H382" s="2" t="s">
        <v>135</v>
      </c>
      <c r="I382" s="2" t="s">
        <v>53</v>
      </c>
      <c r="J382" s="2">
        <v>37076.0</v>
      </c>
      <c r="K382" s="2">
        <v>113.0</v>
      </c>
      <c r="L382" s="2">
        <v>9246.0</v>
      </c>
      <c r="M382" s="2">
        <v>22565.0</v>
      </c>
      <c r="N382" s="2">
        <v>12.0</v>
      </c>
      <c r="O382" s="3">
        <v>1487.996078</v>
      </c>
      <c r="P382" s="7" t="str">
        <f>VLOOKUP(A382,'New Data'!A:E,2,FALSE)</f>
        <v>Female</v>
      </c>
      <c r="Q382" s="7">
        <f>VLOOKUP(A382,'New Data'!A:E,3,FALSE)</f>
        <v>45</v>
      </c>
      <c r="R382" s="7" t="str">
        <f>VLOOKUP(A382,'New Data'!A:E,4,FALSE)</f>
        <v>North Dakota</v>
      </c>
      <c r="S382" s="9">
        <f>VLOOKUP(A382,'New Data'!A:E,5,FALSE)</f>
        <v>45468</v>
      </c>
      <c r="T382" s="10">
        <f t="shared" si="3"/>
        <v>123.9996732</v>
      </c>
      <c r="U382" s="11">
        <f t="shared" si="4"/>
        <v>0.003047793721</v>
      </c>
      <c r="V382" s="12">
        <f t="shared" si="5"/>
        <v>13.16810688</v>
      </c>
      <c r="W382" s="10">
        <f t="shared" si="6"/>
        <v>40.13367348</v>
      </c>
      <c r="X382" s="11">
        <f t="shared" si="7"/>
        <v>0.03236595102</v>
      </c>
      <c r="Y382" s="7">
        <f t="shared" si="8"/>
        <v>0</v>
      </c>
      <c r="Z382" s="11">
        <f t="shared" si="9"/>
        <v>0.2493796526</v>
      </c>
      <c r="AA382" s="10">
        <f t="shared" si="10"/>
        <v>43.36115484</v>
      </c>
      <c r="AB382" s="10">
        <f t="shared" si="11"/>
        <v>59.5404948</v>
      </c>
      <c r="AC382" s="10">
        <f t="shared" si="12"/>
        <v>109.8600946</v>
      </c>
      <c r="AD382" s="10">
        <f t="shared" si="13"/>
        <v>82.06819722</v>
      </c>
    </row>
    <row r="383">
      <c r="A383" s="7" t="str">
        <f t="shared" si="1"/>
        <v>NVALC0032U</v>
      </c>
      <c r="B383" s="2" t="s">
        <v>513</v>
      </c>
      <c r="C383" s="2" t="s">
        <v>3561</v>
      </c>
      <c r="D383" s="7" t="str">
        <f t="shared" si="2"/>
        <v>320x50 </v>
      </c>
      <c r="E383" s="2" t="s">
        <v>515</v>
      </c>
      <c r="F383" s="2" t="s">
        <v>28</v>
      </c>
      <c r="G383" s="8" t="s">
        <v>143</v>
      </c>
      <c r="H383" s="2" t="s">
        <v>48</v>
      </c>
      <c r="I383" s="2" t="s">
        <v>31</v>
      </c>
      <c r="J383" s="2">
        <v>14047.0</v>
      </c>
      <c r="K383" s="2">
        <v>44.0</v>
      </c>
      <c r="L383" s="2">
        <v>9934.0</v>
      </c>
      <c r="M383" s="2">
        <v>13377.0</v>
      </c>
      <c r="N383" s="2">
        <v>7.0</v>
      </c>
      <c r="O383" s="3">
        <v>5729.650755</v>
      </c>
      <c r="P383" s="7" t="str">
        <f>VLOOKUP(A383,'New Data'!A:E,2,FALSE)</f>
        <v>Female</v>
      </c>
      <c r="Q383" s="7">
        <f>VLOOKUP(A383,'New Data'!A:E,3,FALSE)</f>
        <v>27</v>
      </c>
      <c r="R383" s="7" t="str">
        <f>VLOOKUP(A383,'New Data'!A:E,4,FALSE)</f>
        <v>New Jersey</v>
      </c>
      <c r="S383" s="9">
        <f>VLOOKUP(A383,'New Data'!A:E,5,FALSE)</f>
        <v>45151</v>
      </c>
      <c r="T383" s="10">
        <f t="shared" si="3"/>
        <v>818.5215364</v>
      </c>
      <c r="U383" s="11">
        <f t="shared" si="4"/>
        <v>0.003132341425</v>
      </c>
      <c r="V383" s="12">
        <f t="shared" si="5"/>
        <v>130.2193353</v>
      </c>
      <c r="W383" s="10">
        <f t="shared" si="6"/>
        <v>407.8914185</v>
      </c>
      <c r="X383" s="11">
        <f t="shared" si="7"/>
        <v>0.04983270449</v>
      </c>
      <c r="Y383" s="7">
        <f t="shared" si="8"/>
        <v>0</v>
      </c>
      <c r="Z383" s="11">
        <f t="shared" si="9"/>
        <v>0.7071972663</v>
      </c>
      <c r="AA383" s="10">
        <f t="shared" si="10"/>
        <v>349.4580592</v>
      </c>
      <c r="AB383" s="10">
        <f t="shared" si="11"/>
        <v>516.0613091</v>
      </c>
      <c r="AC383" s="10">
        <f t="shared" si="12"/>
        <v>762.4393799</v>
      </c>
      <c r="AD383" s="10">
        <f t="shared" si="13"/>
        <v>613.2080436</v>
      </c>
    </row>
    <row r="384">
      <c r="A384" s="7" t="str">
        <f t="shared" si="1"/>
        <v>NVALC0032U</v>
      </c>
      <c r="B384" s="2" t="s">
        <v>1760</v>
      </c>
      <c r="C384" s="2" t="s">
        <v>3562</v>
      </c>
      <c r="D384" s="7" t="str">
        <f t="shared" si="2"/>
        <v>300x250 </v>
      </c>
      <c r="E384" s="2" t="s">
        <v>1762</v>
      </c>
      <c r="F384" s="2" t="s">
        <v>36</v>
      </c>
      <c r="G384" s="8" t="s">
        <v>1285</v>
      </c>
      <c r="H384" s="2" t="s">
        <v>71</v>
      </c>
      <c r="I384" s="2" t="s">
        <v>31</v>
      </c>
      <c r="J384" s="2">
        <v>14932.0</v>
      </c>
      <c r="K384" s="2">
        <v>90.0</v>
      </c>
      <c r="L384" s="2">
        <v>8947.0</v>
      </c>
      <c r="M384" s="2">
        <v>14256.0</v>
      </c>
      <c r="N384" s="2">
        <v>3.0</v>
      </c>
      <c r="O384" s="3">
        <v>1724.417704</v>
      </c>
      <c r="P384" s="7" t="str">
        <f>VLOOKUP(A384,'New Data'!A:E,2,FALSE)</f>
        <v>Female</v>
      </c>
      <c r="Q384" s="7">
        <f>VLOOKUP(A384,'New Data'!A:E,3,FALSE)</f>
        <v>27</v>
      </c>
      <c r="R384" s="7" t="str">
        <f>VLOOKUP(A384,'New Data'!A:E,4,FALSE)</f>
        <v>New Jersey</v>
      </c>
      <c r="S384" s="9">
        <f>VLOOKUP(A384,'New Data'!A:E,5,FALSE)</f>
        <v>45151</v>
      </c>
      <c r="T384" s="10">
        <f t="shared" si="3"/>
        <v>574.8059013</v>
      </c>
      <c r="U384" s="11">
        <f t="shared" si="4"/>
        <v>0.006027323868</v>
      </c>
      <c r="V384" s="12">
        <f t="shared" si="5"/>
        <v>19.16019671</v>
      </c>
      <c r="W384" s="10">
        <f t="shared" si="6"/>
        <v>115.484711</v>
      </c>
      <c r="X384" s="11">
        <f t="shared" si="7"/>
        <v>0.02009107956</v>
      </c>
      <c r="Y384" s="7">
        <f t="shared" si="8"/>
        <v>0</v>
      </c>
      <c r="Z384" s="11">
        <f t="shared" si="9"/>
        <v>0.5991829628</v>
      </c>
      <c r="AA384" s="10">
        <f t="shared" si="10"/>
        <v>153.3862798</v>
      </c>
      <c r="AB384" s="10">
        <f t="shared" si="11"/>
        <v>211.1809884</v>
      </c>
      <c r="AC384" s="10">
        <f t="shared" si="12"/>
        <v>486.7737026</v>
      </c>
      <c r="AD384" s="10">
        <f t="shared" si="13"/>
        <v>345.1483198</v>
      </c>
    </row>
    <row r="385">
      <c r="A385" s="7" t="str">
        <f t="shared" si="1"/>
        <v>NWIPH6867Y</v>
      </c>
      <c r="B385" s="2" t="s">
        <v>826</v>
      </c>
      <c r="C385" s="2" t="s">
        <v>3563</v>
      </c>
      <c r="D385" s="7" t="str">
        <f t="shared" si="2"/>
        <v>320x50 </v>
      </c>
      <c r="E385" s="2" t="s">
        <v>812</v>
      </c>
      <c r="F385" s="2" t="s">
        <v>28</v>
      </c>
      <c r="G385" s="8" t="s">
        <v>828</v>
      </c>
      <c r="H385" s="2" t="s">
        <v>139</v>
      </c>
      <c r="I385" s="2" t="s">
        <v>31</v>
      </c>
      <c r="J385" s="2">
        <v>44361.0</v>
      </c>
      <c r="K385" s="2">
        <v>166.0</v>
      </c>
      <c r="L385" s="2">
        <v>36040.0</v>
      </c>
      <c r="M385" s="2">
        <v>40684.0</v>
      </c>
      <c r="N385" s="2">
        <v>17.0</v>
      </c>
      <c r="O385" s="3">
        <v>5048.852553</v>
      </c>
      <c r="P385" s="7" t="str">
        <f>VLOOKUP(A385,'New Data'!A:E,2,FALSE)</f>
        <v>Male</v>
      </c>
      <c r="Q385" s="7">
        <f>VLOOKUP(A385,'New Data'!A:E,3,FALSE)</f>
        <v>49</v>
      </c>
      <c r="R385" s="7" t="str">
        <f>VLOOKUP(A385,'New Data'!A:E,4,FALSE)</f>
        <v>Oregon</v>
      </c>
      <c r="S385" s="9">
        <f>VLOOKUP(A385,'New Data'!A:E,5,FALSE)</f>
        <v>44991</v>
      </c>
      <c r="T385" s="10">
        <f t="shared" si="3"/>
        <v>296.9913266</v>
      </c>
      <c r="U385" s="11">
        <f t="shared" si="4"/>
        <v>0.003742025653</v>
      </c>
      <c r="V385" s="12">
        <f t="shared" si="5"/>
        <v>30.41477442</v>
      </c>
      <c r="W385" s="10">
        <f t="shared" si="6"/>
        <v>113.8128661</v>
      </c>
      <c r="X385" s="11">
        <f t="shared" si="7"/>
        <v>0.03832194946</v>
      </c>
      <c r="Y385" s="7">
        <f t="shared" si="8"/>
        <v>0</v>
      </c>
      <c r="Z385" s="11">
        <f t="shared" si="9"/>
        <v>0.8124253286</v>
      </c>
      <c r="AA385" s="10">
        <f t="shared" si="10"/>
        <v>106.4926581</v>
      </c>
      <c r="AB385" s="10">
        <f t="shared" si="11"/>
        <v>156.5315131</v>
      </c>
      <c r="AC385" s="10">
        <f t="shared" si="12"/>
        <v>266.4385894</v>
      </c>
      <c r="AD385" s="10">
        <f t="shared" si="13"/>
        <v>205.4039674</v>
      </c>
    </row>
    <row r="386">
      <c r="A386" s="7" t="str">
        <f t="shared" si="1"/>
        <v>NWIPH6867Y</v>
      </c>
      <c r="B386" s="2" t="s">
        <v>810</v>
      </c>
      <c r="C386" s="2" t="s">
        <v>3564</v>
      </c>
      <c r="D386" s="7" t="str">
        <f t="shared" si="2"/>
        <v>320x50 </v>
      </c>
      <c r="E386" s="2" t="s">
        <v>812</v>
      </c>
      <c r="F386" s="2" t="s">
        <v>41</v>
      </c>
      <c r="G386" s="8" t="s">
        <v>279</v>
      </c>
      <c r="H386" s="2" t="s">
        <v>30</v>
      </c>
      <c r="I386" s="2" t="s">
        <v>31</v>
      </c>
      <c r="J386" s="2">
        <v>38396.0</v>
      </c>
      <c r="K386" s="2">
        <v>87.0</v>
      </c>
      <c r="L386" s="2">
        <v>6305.0</v>
      </c>
      <c r="M386" s="2">
        <v>35118.0</v>
      </c>
      <c r="N386" s="2">
        <v>9.0</v>
      </c>
      <c r="O386" s="3">
        <v>5740.164546</v>
      </c>
      <c r="P386" s="7" t="str">
        <f>VLOOKUP(A386,'New Data'!A:E,2,FALSE)</f>
        <v>Male</v>
      </c>
      <c r="Q386" s="7">
        <f>VLOOKUP(A386,'New Data'!A:E,3,FALSE)</f>
        <v>49</v>
      </c>
      <c r="R386" s="7" t="str">
        <f>VLOOKUP(A386,'New Data'!A:E,4,FALSE)</f>
        <v>Oregon</v>
      </c>
      <c r="S386" s="9">
        <f>VLOOKUP(A386,'New Data'!A:E,5,FALSE)</f>
        <v>44991</v>
      </c>
      <c r="T386" s="10">
        <f t="shared" si="3"/>
        <v>637.7960607</v>
      </c>
      <c r="U386" s="11">
        <f t="shared" si="4"/>
        <v>0.002265861027</v>
      </c>
      <c r="V386" s="12">
        <f t="shared" si="5"/>
        <v>65.97890283</v>
      </c>
      <c r="W386" s="10">
        <f t="shared" si="6"/>
        <v>149.4990245</v>
      </c>
      <c r="X386" s="11">
        <f t="shared" si="7"/>
        <v>0.02343994166</v>
      </c>
      <c r="Y386" s="7">
        <f t="shared" si="8"/>
        <v>0</v>
      </c>
      <c r="Z386" s="11">
        <f t="shared" si="9"/>
        <v>0.1642098135</v>
      </c>
      <c r="AA386" s="10">
        <f t="shared" si="10"/>
        <v>210.2421393</v>
      </c>
      <c r="AB386" s="10">
        <f t="shared" si="11"/>
        <v>260.3542123</v>
      </c>
      <c r="AC386" s="10">
        <f t="shared" si="12"/>
        <v>553.332434</v>
      </c>
      <c r="AD386" s="10">
        <f t="shared" si="13"/>
        <v>393.6486755</v>
      </c>
    </row>
    <row r="387">
      <c r="A387" s="7" t="str">
        <f t="shared" si="1"/>
        <v>NWLOJ3636X</v>
      </c>
      <c r="B387" s="2" t="s">
        <v>1999</v>
      </c>
      <c r="C387" s="2" t="s">
        <v>3565</v>
      </c>
      <c r="D387" s="7" t="str">
        <f t="shared" si="2"/>
        <v>300x50 </v>
      </c>
      <c r="E387" s="2" t="s">
        <v>2001</v>
      </c>
      <c r="F387" s="2" t="s">
        <v>41</v>
      </c>
      <c r="G387" s="8" t="s">
        <v>157</v>
      </c>
      <c r="H387" s="2" t="s">
        <v>30</v>
      </c>
      <c r="I387" s="2" t="s">
        <v>31</v>
      </c>
      <c r="J387" s="2">
        <v>84306.0</v>
      </c>
      <c r="K387" s="2">
        <v>185.0</v>
      </c>
      <c r="L387" s="2">
        <v>45376.0</v>
      </c>
      <c r="M387" s="2">
        <v>79935.0</v>
      </c>
      <c r="N387" s="2">
        <v>3.0</v>
      </c>
      <c r="O387" s="3">
        <v>1809.590961</v>
      </c>
      <c r="P387" s="7" t="str">
        <f>VLOOKUP(A387,'New Data'!A:E,2,FALSE)</f>
        <v>Female</v>
      </c>
      <c r="Q387" s="7">
        <f>VLOOKUP(A387,'New Data'!A:E,3,FALSE)</f>
        <v>63</v>
      </c>
      <c r="R387" s="7" t="str">
        <f>VLOOKUP(A387,'New Data'!A:E,4,FALSE)</f>
        <v>Texas</v>
      </c>
      <c r="S387" s="9">
        <f>VLOOKUP(A387,'New Data'!A:E,5,FALSE)</f>
        <v>45407</v>
      </c>
      <c r="T387" s="10">
        <f t="shared" si="3"/>
        <v>603.196987</v>
      </c>
      <c r="U387" s="11">
        <f t="shared" si="4"/>
        <v>0.002194387114</v>
      </c>
      <c r="V387" s="12">
        <f t="shared" si="5"/>
        <v>9.781572762</v>
      </c>
      <c r="W387" s="10">
        <f t="shared" si="6"/>
        <v>21.46455722</v>
      </c>
      <c r="X387" s="11">
        <f t="shared" si="7"/>
        <v>0.00355846559</v>
      </c>
      <c r="Y387" s="7">
        <f t="shared" si="8"/>
        <v>0</v>
      </c>
      <c r="Z387" s="11">
        <f t="shared" si="9"/>
        <v>0.538229782</v>
      </c>
      <c r="AA387" s="10">
        <f t="shared" si="10"/>
        <v>132.7575671</v>
      </c>
      <c r="AB387" s="10">
        <f t="shared" si="11"/>
        <v>139.7673577</v>
      </c>
      <c r="AC387" s="10">
        <f t="shared" si="12"/>
        <v>488.8068156</v>
      </c>
      <c r="AD387" s="10">
        <f t="shared" si="13"/>
        <v>312.3318693</v>
      </c>
    </row>
    <row r="388">
      <c r="A388" s="7" t="str">
        <f t="shared" si="1"/>
        <v>NWLOJ3636X</v>
      </c>
      <c r="B388" s="2" t="s">
        <v>2189</v>
      </c>
      <c r="C388" s="2" t="s">
        <v>3566</v>
      </c>
      <c r="D388" s="7" t="str">
        <f t="shared" si="2"/>
        <v>320x50 </v>
      </c>
      <c r="E388" s="2" t="s">
        <v>2191</v>
      </c>
      <c r="F388" s="2" t="s">
        <v>36</v>
      </c>
      <c r="G388" s="8" t="s">
        <v>449</v>
      </c>
      <c r="H388" s="2" t="s">
        <v>1562</v>
      </c>
      <c r="I388" s="2" t="s">
        <v>31</v>
      </c>
      <c r="J388" s="2">
        <v>760502.0</v>
      </c>
      <c r="K388" s="2">
        <v>2140.0</v>
      </c>
      <c r="L388" s="2">
        <v>326721.0</v>
      </c>
      <c r="M388" s="2">
        <v>700814.0</v>
      </c>
      <c r="N388" s="2">
        <v>17.0</v>
      </c>
      <c r="O388" s="3">
        <v>5179.041532</v>
      </c>
      <c r="P388" s="7" t="str">
        <f>VLOOKUP(A388,'New Data'!A:E,2,FALSE)</f>
        <v>Female</v>
      </c>
      <c r="Q388" s="7">
        <f>VLOOKUP(A388,'New Data'!A:E,3,FALSE)</f>
        <v>63</v>
      </c>
      <c r="R388" s="7" t="str">
        <f>VLOOKUP(A388,'New Data'!A:E,4,FALSE)</f>
        <v>Texas</v>
      </c>
      <c r="S388" s="9">
        <f>VLOOKUP(A388,'New Data'!A:E,5,FALSE)</f>
        <v>45407</v>
      </c>
      <c r="T388" s="10">
        <f t="shared" si="3"/>
        <v>304.6495019</v>
      </c>
      <c r="U388" s="11">
        <f t="shared" si="4"/>
        <v>0.002813930798</v>
      </c>
      <c r="V388" s="12">
        <f t="shared" si="5"/>
        <v>2.420112865</v>
      </c>
      <c r="W388" s="10">
        <f t="shared" si="6"/>
        <v>6.810030127</v>
      </c>
      <c r="X388" s="11">
        <f t="shared" si="7"/>
        <v>0.002235365587</v>
      </c>
      <c r="Y388" s="7">
        <f t="shared" si="8"/>
        <v>0</v>
      </c>
      <c r="Z388" s="11">
        <f t="shared" si="9"/>
        <v>0.4296122824</v>
      </c>
      <c r="AA388" s="10">
        <f t="shared" si="10"/>
        <v>64.22799669</v>
      </c>
      <c r="AB388" s="10">
        <f t="shared" si="11"/>
        <v>66.86194705</v>
      </c>
      <c r="AC388" s="10">
        <f t="shared" si="12"/>
        <v>245.5656301</v>
      </c>
      <c r="AD388" s="10">
        <f t="shared" si="13"/>
        <v>155.731173</v>
      </c>
    </row>
    <row r="389">
      <c r="A389" s="7" t="str">
        <f t="shared" si="1"/>
        <v>NXNCM3609R</v>
      </c>
      <c r="B389" s="2" t="s">
        <v>85</v>
      </c>
      <c r="C389" s="2" t="s">
        <v>3567</v>
      </c>
      <c r="D389" s="7" t="str">
        <f t="shared" si="2"/>
        <v>300x250 </v>
      </c>
      <c r="E389" s="2" t="s">
        <v>87</v>
      </c>
      <c r="F389" s="2" t="s">
        <v>36</v>
      </c>
      <c r="G389" s="8" t="s">
        <v>88</v>
      </c>
      <c r="H389" s="2" t="s">
        <v>89</v>
      </c>
      <c r="I389" s="2" t="s">
        <v>31</v>
      </c>
      <c r="J389" s="2">
        <v>12710.0</v>
      </c>
      <c r="K389" s="2">
        <v>10.0</v>
      </c>
      <c r="L389" s="2">
        <v>8159.0</v>
      </c>
      <c r="M389" s="2">
        <v>11984.0</v>
      </c>
      <c r="N389" s="2">
        <v>11.0</v>
      </c>
      <c r="O389" s="3">
        <v>7851.397478</v>
      </c>
      <c r="P389" s="7" t="str">
        <f>VLOOKUP(A389,'New Data'!A:E,2,FALSE)</f>
        <v>Female</v>
      </c>
      <c r="Q389" s="7">
        <f>VLOOKUP(A389,'New Data'!A:E,3,FALSE)</f>
        <v>26</v>
      </c>
      <c r="R389" s="7" t="str">
        <f>VLOOKUP(A389,'New Data'!A:E,4,FALSE)</f>
        <v>Wyoming</v>
      </c>
      <c r="S389" s="9">
        <f>VLOOKUP(A389,'New Data'!A:E,5,FALSE)</f>
        <v>45357</v>
      </c>
      <c r="T389" s="10">
        <f t="shared" si="3"/>
        <v>713.7634071</v>
      </c>
      <c r="U389" s="11">
        <f t="shared" si="4"/>
        <v>0.0007867820614</v>
      </c>
      <c r="V389" s="12">
        <f t="shared" si="5"/>
        <v>785.1397478</v>
      </c>
      <c r="W389" s="10">
        <f t="shared" si="6"/>
        <v>617.7338692</v>
      </c>
      <c r="X389" s="11">
        <f t="shared" si="7"/>
        <v>0.08654602675</v>
      </c>
      <c r="Y389" s="7">
        <f t="shared" si="8"/>
        <v>0</v>
      </c>
      <c r="Z389" s="11">
        <f t="shared" si="9"/>
        <v>0.6419354839</v>
      </c>
      <c r="AA389" s="10">
        <f t="shared" si="10"/>
        <v>894.4112535</v>
      </c>
      <c r="AB389" s="10">
        <f t="shared" si="11"/>
        <v>793.9677264</v>
      </c>
      <c r="AC389" s="10">
        <f t="shared" si="12"/>
        <v>851.5854491</v>
      </c>
      <c r="AD389" s="10">
        <f t="shared" si="13"/>
        <v>665.7490316</v>
      </c>
    </row>
    <row r="390">
      <c r="A390" s="7" t="str">
        <f t="shared" si="1"/>
        <v>OBEFA3199W</v>
      </c>
      <c r="B390" s="2" t="s">
        <v>531</v>
      </c>
      <c r="C390" s="2" t="s">
        <v>3568</v>
      </c>
      <c r="D390" s="7" t="str">
        <f t="shared" si="2"/>
        <v>300x250 </v>
      </c>
      <c r="E390" s="2" t="s">
        <v>533</v>
      </c>
      <c r="F390" s="2" t="s">
        <v>36</v>
      </c>
      <c r="G390" s="8" t="s">
        <v>534</v>
      </c>
      <c r="H390" s="2" t="s">
        <v>30</v>
      </c>
      <c r="I390" s="2" t="s">
        <v>31</v>
      </c>
      <c r="J390" s="2">
        <v>14799.0</v>
      </c>
      <c r="K390" s="2">
        <v>59.0</v>
      </c>
      <c r="L390" s="2">
        <v>1403.0</v>
      </c>
      <c r="M390" s="2">
        <v>13410.0</v>
      </c>
      <c r="N390" s="2">
        <v>9.0</v>
      </c>
      <c r="O390" s="3">
        <v>1693.760435</v>
      </c>
      <c r="P390" s="7" t="str">
        <f>VLOOKUP(A390,'New Data'!A:E,2,FALSE)</f>
        <v>Male</v>
      </c>
      <c r="Q390" s="7">
        <f>VLOOKUP(A390,'New Data'!A:E,3,FALSE)</f>
        <v>47</v>
      </c>
      <c r="R390" s="7" t="str">
        <f>VLOOKUP(A390,'New Data'!A:E,4,FALSE)</f>
        <v>South Carolina</v>
      </c>
      <c r="S390" s="9">
        <f>VLOOKUP(A390,'New Data'!A:E,5,FALSE)</f>
        <v>45074</v>
      </c>
      <c r="T390" s="10">
        <f t="shared" si="3"/>
        <v>188.1956039</v>
      </c>
      <c r="U390" s="11">
        <f t="shared" si="4"/>
        <v>0.003986755862</v>
      </c>
      <c r="V390" s="12">
        <f t="shared" si="5"/>
        <v>28.70780398</v>
      </c>
      <c r="W390" s="10">
        <f t="shared" si="6"/>
        <v>114.4510058</v>
      </c>
      <c r="X390" s="11">
        <f t="shared" si="7"/>
        <v>0.06081491993</v>
      </c>
      <c r="Y390" s="7">
        <f t="shared" si="8"/>
        <v>0</v>
      </c>
      <c r="Z390" s="11">
        <f t="shared" si="9"/>
        <v>0.09480370295</v>
      </c>
      <c r="AA390" s="10">
        <f t="shared" si="10"/>
        <v>83.49556513</v>
      </c>
      <c r="AB390" s="10">
        <f t="shared" si="11"/>
        <v>134.9414862</v>
      </c>
      <c r="AC390" s="10">
        <f t="shared" si="12"/>
        <v>179.1882451</v>
      </c>
      <c r="AD390" s="10">
        <f t="shared" si="13"/>
        <v>151.3252982</v>
      </c>
    </row>
    <row r="391">
      <c r="A391" s="7" t="str">
        <f t="shared" si="1"/>
        <v>OBEFA3199W</v>
      </c>
      <c r="B391" s="2" t="s">
        <v>1704</v>
      </c>
      <c r="C391" s="2" t="s">
        <v>1705</v>
      </c>
      <c r="D391" s="7" t="str">
        <f t="shared" si="2"/>
        <v>320x50 </v>
      </c>
      <c r="E391" s="2" t="s">
        <v>1706</v>
      </c>
      <c r="F391" s="2" t="s">
        <v>36</v>
      </c>
      <c r="G391" s="8" t="s">
        <v>1301</v>
      </c>
      <c r="H391" s="2" t="s">
        <v>212</v>
      </c>
      <c r="I391" s="2" t="s">
        <v>31</v>
      </c>
      <c r="J391" s="2">
        <v>111624.0</v>
      </c>
      <c r="K391" s="2">
        <v>590.0</v>
      </c>
      <c r="L391" s="2">
        <v>40343.0</v>
      </c>
      <c r="M391" s="2">
        <v>101306.0</v>
      </c>
      <c r="N391" s="2">
        <v>21.0</v>
      </c>
      <c r="O391" s="3">
        <v>6510.446656</v>
      </c>
      <c r="P391" s="7" t="str">
        <f>VLOOKUP(A391,'New Data'!A:E,2,FALSE)</f>
        <v>Male</v>
      </c>
      <c r="Q391" s="7">
        <f>VLOOKUP(A391,'New Data'!A:E,3,FALSE)</f>
        <v>47</v>
      </c>
      <c r="R391" s="7" t="str">
        <f>VLOOKUP(A391,'New Data'!A:E,4,FALSE)</f>
        <v>South Carolina</v>
      </c>
      <c r="S391" s="9">
        <f>VLOOKUP(A391,'New Data'!A:E,5,FALSE)</f>
        <v>45074</v>
      </c>
      <c r="T391" s="10">
        <f t="shared" si="3"/>
        <v>310.0212693</v>
      </c>
      <c r="U391" s="11">
        <f t="shared" si="4"/>
        <v>0.005285601663</v>
      </c>
      <c r="V391" s="12">
        <f t="shared" si="5"/>
        <v>11.03465535</v>
      </c>
      <c r="W391" s="10">
        <f t="shared" si="6"/>
        <v>58.32479266</v>
      </c>
      <c r="X391" s="11">
        <f t="shared" si="7"/>
        <v>0.01881315846</v>
      </c>
      <c r="Y391" s="7">
        <f t="shared" si="8"/>
        <v>0</v>
      </c>
      <c r="Z391" s="11">
        <f t="shared" si="9"/>
        <v>0.3614186913</v>
      </c>
      <c r="AA391" s="10">
        <f t="shared" si="10"/>
        <v>82.49693668</v>
      </c>
      <c r="AB391" s="10">
        <f t="shared" si="11"/>
        <v>110.8710191</v>
      </c>
      <c r="AC391" s="10">
        <f t="shared" si="12"/>
        <v>261.8889051</v>
      </c>
      <c r="AD391" s="10">
        <f t="shared" si="13"/>
        <v>184.1756738</v>
      </c>
    </row>
    <row r="392">
      <c r="A392" s="7" t="str">
        <f t="shared" si="1"/>
        <v>OBTHQ1814N</v>
      </c>
      <c r="B392" s="2" t="s">
        <v>1592</v>
      </c>
      <c r="C392" s="2" t="s">
        <v>3569</v>
      </c>
      <c r="D392" s="7" t="str">
        <f t="shared" si="2"/>
        <v>320x50 </v>
      </c>
      <c r="E392" s="2" t="s">
        <v>1594</v>
      </c>
      <c r="F392" s="2" t="s">
        <v>36</v>
      </c>
      <c r="G392" s="8" t="s">
        <v>1329</v>
      </c>
      <c r="H392" s="2" t="s">
        <v>30</v>
      </c>
      <c r="I392" s="2" t="s">
        <v>31</v>
      </c>
      <c r="J392" s="2">
        <v>80408.0</v>
      </c>
      <c r="K392" s="2">
        <v>199.0</v>
      </c>
      <c r="L392" s="2">
        <v>13127.0</v>
      </c>
      <c r="M392" s="2">
        <v>67027.0</v>
      </c>
      <c r="N392" s="2">
        <v>9.0</v>
      </c>
      <c r="O392" s="3">
        <v>1788.111618</v>
      </c>
      <c r="P392" s="7" t="str">
        <f>VLOOKUP(A392,'New Data'!A:E,2,FALSE)</f>
        <v>Female</v>
      </c>
      <c r="Q392" s="7">
        <f>VLOOKUP(A392,'New Data'!A:E,3,FALSE)</f>
        <v>35</v>
      </c>
      <c r="R392" s="7" t="str">
        <f>VLOOKUP(A392,'New Data'!A:E,4,FALSE)</f>
        <v>Wisconsin</v>
      </c>
      <c r="S392" s="9">
        <f>VLOOKUP(A392,'New Data'!A:E,5,FALSE)</f>
        <v>45135</v>
      </c>
      <c r="T392" s="10">
        <f t="shared" si="3"/>
        <v>198.6790687</v>
      </c>
      <c r="U392" s="11">
        <f t="shared" si="4"/>
        <v>0.002474878122</v>
      </c>
      <c r="V392" s="12">
        <f t="shared" si="5"/>
        <v>8.985485518</v>
      </c>
      <c r="W392" s="10">
        <f t="shared" si="6"/>
        <v>22.23798152</v>
      </c>
      <c r="X392" s="11">
        <f t="shared" si="7"/>
        <v>0.01119291613</v>
      </c>
      <c r="Y392" s="7">
        <f t="shared" si="8"/>
        <v>0</v>
      </c>
      <c r="Z392" s="11">
        <f t="shared" si="9"/>
        <v>0.1632549</v>
      </c>
      <c r="AA392" s="10">
        <f t="shared" si="10"/>
        <v>51.37179845</v>
      </c>
      <c r="AB392" s="10">
        <f t="shared" si="11"/>
        <v>59.32329605</v>
      </c>
      <c r="AC392" s="10">
        <f t="shared" si="12"/>
        <v>165.1879483</v>
      </c>
      <c r="AD392" s="10">
        <f t="shared" si="13"/>
        <v>110.4597625</v>
      </c>
    </row>
    <row r="393">
      <c r="A393" s="7" t="str">
        <f t="shared" si="1"/>
        <v>OBTHQ1814N</v>
      </c>
      <c r="B393" s="2" t="s">
        <v>1671</v>
      </c>
      <c r="C393" s="2" t="s">
        <v>1672</v>
      </c>
      <c r="D393" s="7" t="str">
        <f t="shared" si="2"/>
        <v>320x50 </v>
      </c>
      <c r="E393" s="2" t="s">
        <v>1594</v>
      </c>
      <c r="F393" s="2" t="s">
        <v>66</v>
      </c>
      <c r="G393" s="8" t="s">
        <v>93</v>
      </c>
      <c r="H393" s="2" t="s">
        <v>71</v>
      </c>
      <c r="I393" s="2" t="s">
        <v>31</v>
      </c>
      <c r="J393" s="2">
        <v>76049.0</v>
      </c>
      <c r="K393" s="2">
        <v>199.0</v>
      </c>
      <c r="L393" s="2">
        <v>34921.0</v>
      </c>
      <c r="M393" s="2">
        <v>69138.0</v>
      </c>
      <c r="N393" s="2">
        <v>8.0</v>
      </c>
      <c r="O393" s="3">
        <v>6942.800458</v>
      </c>
      <c r="P393" s="7" t="str">
        <f>VLOOKUP(A393,'New Data'!A:E,2,FALSE)</f>
        <v>Female</v>
      </c>
      <c r="Q393" s="7">
        <f>VLOOKUP(A393,'New Data'!A:E,3,FALSE)</f>
        <v>35</v>
      </c>
      <c r="R393" s="7" t="str">
        <f>VLOOKUP(A393,'New Data'!A:E,4,FALSE)</f>
        <v>Wisconsin</v>
      </c>
      <c r="S393" s="9">
        <f>VLOOKUP(A393,'New Data'!A:E,5,FALSE)</f>
        <v>45135</v>
      </c>
      <c r="T393" s="10">
        <f t="shared" si="3"/>
        <v>867.8500573</v>
      </c>
      <c r="U393" s="11">
        <f t="shared" si="4"/>
        <v>0.002616733948</v>
      </c>
      <c r="V393" s="12">
        <f t="shared" si="5"/>
        <v>34.88844451</v>
      </c>
      <c r="W393" s="10">
        <f t="shared" si="6"/>
        <v>91.29377714</v>
      </c>
      <c r="X393" s="11">
        <f t="shared" si="7"/>
        <v>0.01051953346</v>
      </c>
      <c r="Y393" s="7">
        <f t="shared" si="8"/>
        <v>0</v>
      </c>
      <c r="Z393" s="11">
        <f t="shared" si="9"/>
        <v>0.4591907849</v>
      </c>
      <c r="AA393" s="10">
        <f t="shared" si="10"/>
        <v>219.7395225</v>
      </c>
      <c r="AB393" s="10">
        <f t="shared" si="11"/>
        <v>253.5827221</v>
      </c>
      <c r="AC393" s="10">
        <f t="shared" si="12"/>
        <v>719.5164901</v>
      </c>
      <c r="AD393" s="10">
        <f t="shared" si="13"/>
        <v>479.5732256</v>
      </c>
    </row>
    <row r="394">
      <c r="A394" s="7" t="str">
        <f t="shared" si="1"/>
        <v>OHSXI8260D</v>
      </c>
      <c r="B394" s="2" t="s">
        <v>480</v>
      </c>
      <c r="C394" s="2" t="s">
        <v>3570</v>
      </c>
      <c r="D394" s="7" t="str">
        <f t="shared" si="2"/>
        <v>300x50 </v>
      </c>
      <c r="E394" s="2" t="s">
        <v>482</v>
      </c>
      <c r="F394" s="2" t="s">
        <v>66</v>
      </c>
      <c r="G394" s="8" t="s">
        <v>483</v>
      </c>
      <c r="H394" s="2" t="s">
        <v>48</v>
      </c>
      <c r="I394" s="2" t="s">
        <v>31</v>
      </c>
      <c r="J394" s="2">
        <v>13686.0</v>
      </c>
      <c r="K394" s="2">
        <v>66.0</v>
      </c>
      <c r="L394" s="2">
        <v>7928.0</v>
      </c>
      <c r="M394" s="2">
        <v>11931.0</v>
      </c>
      <c r="N394" s="2">
        <v>11.0</v>
      </c>
      <c r="O394" s="3">
        <v>4660.560369</v>
      </c>
      <c r="P394" s="7" t="str">
        <f>VLOOKUP(A394,'New Data'!A:E,2,FALSE)</f>
        <v>Male</v>
      </c>
      <c r="Q394" s="7">
        <f>VLOOKUP(A394,'New Data'!A:E,3,FALSE)</f>
        <v>36</v>
      </c>
      <c r="R394" s="7" t="str">
        <f>VLOOKUP(A394,'New Data'!A:E,4,FALSE)</f>
        <v>Massachusetts</v>
      </c>
      <c r="S394" s="9">
        <f>VLOOKUP(A394,'New Data'!A:E,5,FALSE)</f>
        <v>45093</v>
      </c>
      <c r="T394" s="10">
        <f t="shared" si="3"/>
        <v>423.6873063</v>
      </c>
      <c r="U394" s="11">
        <f t="shared" si="4"/>
        <v>0.004822446295</v>
      </c>
      <c r="V394" s="12">
        <f t="shared" si="5"/>
        <v>70.61455105</v>
      </c>
      <c r="W394" s="10">
        <f t="shared" si="6"/>
        <v>340.5348801</v>
      </c>
      <c r="X394" s="11">
        <f t="shared" si="7"/>
        <v>0.08037410492</v>
      </c>
      <c r="Y394" s="7">
        <f t="shared" si="8"/>
        <v>0</v>
      </c>
      <c r="Z394" s="11">
        <f t="shared" si="9"/>
        <v>0.5792780944</v>
      </c>
      <c r="AA394" s="10">
        <f t="shared" si="10"/>
        <v>209.3360781</v>
      </c>
      <c r="AB394" s="10">
        <f t="shared" si="11"/>
        <v>371.2882755</v>
      </c>
      <c r="AC394" s="10">
        <f t="shared" si="12"/>
        <v>421.1797312</v>
      </c>
      <c r="AD394" s="10">
        <f t="shared" si="13"/>
        <v>382.1135044</v>
      </c>
    </row>
    <row r="395">
      <c r="A395" s="7" t="str">
        <f t="shared" si="1"/>
        <v>OICXW8154D</v>
      </c>
      <c r="B395" s="2" t="s">
        <v>1794</v>
      </c>
      <c r="C395" s="2" t="s">
        <v>3571</v>
      </c>
      <c r="D395" s="7" t="str">
        <f t="shared" si="2"/>
        <v>300x250 </v>
      </c>
      <c r="E395" s="2" t="s">
        <v>1796</v>
      </c>
      <c r="F395" s="2" t="s">
        <v>41</v>
      </c>
      <c r="G395" s="8" t="s">
        <v>1229</v>
      </c>
      <c r="H395" s="2" t="s">
        <v>71</v>
      </c>
      <c r="I395" s="2" t="s">
        <v>43</v>
      </c>
      <c r="J395" s="2">
        <v>81486.0</v>
      </c>
      <c r="K395" s="2">
        <v>193.0</v>
      </c>
      <c r="L395" s="2">
        <v>57653.0</v>
      </c>
      <c r="M395" s="2">
        <v>76803.0</v>
      </c>
      <c r="N395" s="2">
        <v>6.0</v>
      </c>
      <c r="O395" s="3">
        <v>1463.842874</v>
      </c>
      <c r="P395" s="7" t="str">
        <f>VLOOKUP(A395,'New Data'!A:E,2,FALSE)</f>
        <v>Male</v>
      </c>
      <c r="Q395" s="7">
        <f>VLOOKUP(A395,'New Data'!A:E,3,FALSE)</f>
        <v>40</v>
      </c>
      <c r="R395" s="7" t="str">
        <f>VLOOKUP(A395,'New Data'!A:E,4,FALSE)</f>
        <v>Rhode Island</v>
      </c>
      <c r="S395" s="9">
        <f>VLOOKUP(A395,'New Data'!A:E,5,FALSE)</f>
        <v>45421</v>
      </c>
      <c r="T395" s="10">
        <f t="shared" si="3"/>
        <v>243.9738123</v>
      </c>
      <c r="U395" s="11">
        <f t="shared" si="4"/>
        <v>0.002368505019</v>
      </c>
      <c r="V395" s="12">
        <f t="shared" si="5"/>
        <v>7.584678104</v>
      </c>
      <c r="W395" s="10">
        <f t="shared" si="6"/>
        <v>17.96434816</v>
      </c>
      <c r="X395" s="11">
        <f t="shared" si="7"/>
        <v>0.007363228039</v>
      </c>
      <c r="Y395" s="7">
        <f t="shared" si="8"/>
        <v>0</v>
      </c>
      <c r="Z395" s="11">
        <f t="shared" si="9"/>
        <v>0.7075203102</v>
      </c>
      <c r="AA395" s="10">
        <f t="shared" si="10"/>
        <v>58.45537458</v>
      </c>
      <c r="AB395" s="10">
        <f t="shared" si="11"/>
        <v>64.68317661</v>
      </c>
      <c r="AC395" s="10">
        <f t="shared" si="12"/>
        <v>200.2888551</v>
      </c>
      <c r="AD395" s="10">
        <f t="shared" si="13"/>
        <v>130.9702645</v>
      </c>
    </row>
    <row r="396">
      <c r="A396" s="7" t="str">
        <f t="shared" si="1"/>
        <v>OICXW8154D</v>
      </c>
      <c r="B396" s="2" t="s">
        <v>1018</v>
      </c>
      <c r="C396" s="2" t="s">
        <v>3572</v>
      </c>
      <c r="D396" s="7" t="str">
        <f t="shared" si="2"/>
        <v>320x50 </v>
      </c>
      <c r="E396" s="2" t="s">
        <v>1020</v>
      </c>
      <c r="F396" s="2" t="s">
        <v>36</v>
      </c>
      <c r="G396" s="8" t="s">
        <v>263</v>
      </c>
      <c r="H396" s="2" t="s">
        <v>71</v>
      </c>
      <c r="I396" s="2" t="s">
        <v>31</v>
      </c>
      <c r="J396" s="2">
        <v>15399.0</v>
      </c>
      <c r="K396" s="2">
        <v>35.0</v>
      </c>
      <c r="L396" s="2">
        <v>3398.0</v>
      </c>
      <c r="M396" s="2">
        <v>4324.0</v>
      </c>
      <c r="N396" s="2">
        <v>3.0</v>
      </c>
      <c r="O396" s="3">
        <v>3434.731153</v>
      </c>
      <c r="P396" s="7" t="str">
        <f>VLOOKUP(A396,'New Data'!A:E,2,FALSE)</f>
        <v>Male</v>
      </c>
      <c r="Q396" s="7">
        <f>VLOOKUP(A396,'New Data'!A:E,3,FALSE)</f>
        <v>40</v>
      </c>
      <c r="R396" s="7" t="str">
        <f>VLOOKUP(A396,'New Data'!A:E,4,FALSE)</f>
        <v>Rhode Island</v>
      </c>
      <c r="S396" s="9">
        <f>VLOOKUP(A396,'New Data'!A:E,5,FALSE)</f>
        <v>45421</v>
      </c>
      <c r="T396" s="10">
        <f t="shared" si="3"/>
        <v>1144.910384</v>
      </c>
      <c r="U396" s="11">
        <f t="shared" si="4"/>
        <v>0.002272874862</v>
      </c>
      <c r="V396" s="12">
        <f t="shared" si="5"/>
        <v>98.1351758</v>
      </c>
      <c r="W396" s="10">
        <f t="shared" si="6"/>
        <v>223.0489742</v>
      </c>
      <c r="X396" s="11">
        <f t="shared" si="7"/>
        <v>0.01948178453</v>
      </c>
      <c r="Y396" s="7">
        <f t="shared" si="8"/>
        <v>0</v>
      </c>
      <c r="Z396" s="11">
        <f t="shared" si="9"/>
        <v>0.2206636795</v>
      </c>
      <c r="AA396" s="10">
        <f t="shared" si="10"/>
        <v>352.1000123</v>
      </c>
      <c r="AB396" s="10">
        <f t="shared" si="11"/>
        <v>427.0482913</v>
      </c>
      <c r="AC396" s="10">
        <f t="shared" si="12"/>
        <v>980.1651375</v>
      </c>
      <c r="AD396" s="10">
        <f t="shared" si="13"/>
        <v>683.9808157</v>
      </c>
    </row>
    <row r="397">
      <c r="A397" s="7" t="str">
        <f t="shared" si="1"/>
        <v>OJNGY6042R</v>
      </c>
      <c r="B397" s="2" t="s">
        <v>1188</v>
      </c>
      <c r="C397" s="2" t="s">
        <v>1189</v>
      </c>
      <c r="D397" s="7" t="str">
        <f t="shared" si="2"/>
        <v>300x250 </v>
      </c>
      <c r="E397" s="2" t="s">
        <v>1190</v>
      </c>
      <c r="F397" s="2" t="s">
        <v>66</v>
      </c>
      <c r="G397" s="8" t="s">
        <v>1191</v>
      </c>
      <c r="H397" s="2" t="s">
        <v>30</v>
      </c>
      <c r="I397" s="2" t="s">
        <v>31</v>
      </c>
      <c r="J397" s="2">
        <v>9273.0</v>
      </c>
      <c r="K397" s="2">
        <v>70.0</v>
      </c>
      <c r="L397" s="2">
        <v>4648.0</v>
      </c>
      <c r="M397" s="2">
        <v>8751.0</v>
      </c>
      <c r="N397" s="2">
        <v>5.0</v>
      </c>
      <c r="O397" s="3">
        <v>4986.51937</v>
      </c>
      <c r="P397" s="7" t="str">
        <f>VLOOKUP(A397,'New Data'!A:E,2,FALSE)</f>
        <v>Male</v>
      </c>
      <c r="Q397" s="7">
        <f>VLOOKUP(A397,'New Data'!A:E,3,FALSE)</f>
        <v>40</v>
      </c>
      <c r="R397" s="7" t="str">
        <f>VLOOKUP(A397,'New Data'!A:E,4,FALSE)</f>
        <v>Massachusetts</v>
      </c>
      <c r="S397" s="9">
        <f>VLOOKUP(A397,'New Data'!A:E,5,FALSE)</f>
        <v>45353</v>
      </c>
      <c r="T397" s="10">
        <f t="shared" si="3"/>
        <v>997.303874</v>
      </c>
      <c r="U397" s="11">
        <f t="shared" si="4"/>
        <v>0.007548797584</v>
      </c>
      <c r="V397" s="12">
        <f t="shared" si="5"/>
        <v>71.235991</v>
      </c>
      <c r="W397" s="10">
        <f t="shared" si="6"/>
        <v>537.7460768</v>
      </c>
      <c r="X397" s="11">
        <f t="shared" si="7"/>
        <v>0.05391998275</v>
      </c>
      <c r="Y397" s="7">
        <f t="shared" si="8"/>
        <v>0</v>
      </c>
      <c r="Z397" s="11">
        <f t="shared" si="9"/>
        <v>0.5012401596</v>
      </c>
      <c r="AA397" s="10">
        <f t="shared" si="10"/>
        <v>363.998783</v>
      </c>
      <c r="AB397" s="10">
        <f t="shared" si="11"/>
        <v>643.9048344</v>
      </c>
      <c r="AC397" s="10">
        <f t="shared" si="12"/>
        <v>919.6395128</v>
      </c>
      <c r="AD397" s="10">
        <f t="shared" si="13"/>
        <v>767.5287498</v>
      </c>
    </row>
    <row r="398">
      <c r="A398" s="7" t="str">
        <f t="shared" si="1"/>
        <v>OLDCT4805K</v>
      </c>
      <c r="B398" s="2" t="s">
        <v>1854</v>
      </c>
      <c r="C398" s="2" t="s">
        <v>3573</v>
      </c>
      <c r="D398" s="7" t="str">
        <f t="shared" si="2"/>
        <v>300x250 </v>
      </c>
      <c r="E398" s="2" t="s">
        <v>1856</v>
      </c>
      <c r="F398" s="2" t="s">
        <v>66</v>
      </c>
      <c r="G398" s="8" t="s">
        <v>1857</v>
      </c>
      <c r="H398" s="2" t="s">
        <v>234</v>
      </c>
      <c r="I398" s="2" t="s">
        <v>31</v>
      </c>
      <c r="J398" s="2">
        <v>217824.0</v>
      </c>
      <c r="K398" s="2">
        <v>560.0</v>
      </c>
      <c r="L398" s="2">
        <v>75089.0</v>
      </c>
      <c r="M398" s="2">
        <v>179723.0</v>
      </c>
      <c r="N398" s="2">
        <v>16.0</v>
      </c>
      <c r="O398" s="3">
        <v>1451.808544</v>
      </c>
      <c r="P398" s="7" t="str">
        <f>VLOOKUP(A398,'New Data'!A:E,2,FALSE)</f>
        <v>Female</v>
      </c>
      <c r="Q398" s="7">
        <f>VLOOKUP(A398,'New Data'!A:E,3,FALSE)</f>
        <v>49</v>
      </c>
      <c r="R398" s="7" t="str">
        <f>VLOOKUP(A398,'New Data'!A:E,4,FALSE)</f>
        <v>New Hampshire</v>
      </c>
      <c r="S398" s="9">
        <f>VLOOKUP(A398,'New Data'!A:E,5,FALSE)</f>
        <v>45019</v>
      </c>
      <c r="T398" s="10">
        <f t="shared" si="3"/>
        <v>90.738034</v>
      </c>
      <c r="U398" s="11">
        <f t="shared" si="4"/>
        <v>0.002570882915</v>
      </c>
      <c r="V398" s="12">
        <f t="shared" si="5"/>
        <v>2.592515257</v>
      </c>
      <c r="W398" s="10">
        <f t="shared" si="6"/>
        <v>6.665053181</v>
      </c>
      <c r="X398" s="11">
        <f t="shared" si="7"/>
        <v>0.007345379756</v>
      </c>
      <c r="Y398" s="7">
        <f t="shared" si="8"/>
        <v>0</v>
      </c>
      <c r="Z398" s="11">
        <f t="shared" si="9"/>
        <v>0.3447232628</v>
      </c>
      <c r="AA398" s="10">
        <f t="shared" si="10"/>
        <v>21.55462964</v>
      </c>
      <c r="AB398" s="10">
        <f t="shared" si="11"/>
        <v>23.9981524</v>
      </c>
      <c r="AC398" s="10">
        <f t="shared" si="12"/>
        <v>74.44194089</v>
      </c>
      <c r="AD398" s="10">
        <f t="shared" si="13"/>
        <v>48.70282903</v>
      </c>
    </row>
    <row r="399">
      <c r="A399" s="7" t="str">
        <f t="shared" si="1"/>
        <v>OMUVE7654C</v>
      </c>
      <c r="B399" s="2" t="s">
        <v>2152</v>
      </c>
      <c r="C399" s="2" t="s">
        <v>3574</v>
      </c>
      <c r="D399" s="7" t="str">
        <f t="shared" si="2"/>
        <v>300x50 </v>
      </c>
      <c r="E399" s="2" t="s">
        <v>350</v>
      </c>
      <c r="F399" s="2" t="s">
        <v>28</v>
      </c>
      <c r="G399" s="8" t="s">
        <v>2018</v>
      </c>
      <c r="H399" s="2" t="s">
        <v>30</v>
      </c>
      <c r="I399" s="2" t="s">
        <v>31</v>
      </c>
      <c r="J399" s="2">
        <v>89744.0</v>
      </c>
      <c r="K399" s="2">
        <v>311.0</v>
      </c>
      <c r="L399" s="2">
        <v>48786.0</v>
      </c>
      <c r="M399" s="2">
        <v>85900.0</v>
      </c>
      <c r="N399" s="2">
        <v>3.0</v>
      </c>
      <c r="O399" s="3">
        <v>6369.811226</v>
      </c>
      <c r="P399" s="7" t="str">
        <f>VLOOKUP(A399,'New Data'!A:E,2,FALSE)</f>
        <v>Female</v>
      </c>
      <c r="Q399" s="7">
        <f>VLOOKUP(A399,'New Data'!A:E,3,FALSE)</f>
        <v>27</v>
      </c>
      <c r="R399" s="7" t="str">
        <f>VLOOKUP(A399,'New Data'!A:E,4,FALSE)</f>
        <v>Montana</v>
      </c>
      <c r="S399" s="9">
        <f>VLOOKUP(A399,'New Data'!A:E,5,FALSE)</f>
        <v>45106</v>
      </c>
      <c r="T399" s="10">
        <f t="shared" si="3"/>
        <v>2123.270409</v>
      </c>
      <c r="U399" s="11">
        <f t="shared" si="4"/>
        <v>0.00346541273</v>
      </c>
      <c r="V399" s="12">
        <f t="shared" si="5"/>
        <v>20.48170812</v>
      </c>
      <c r="W399" s="10">
        <f t="shared" si="6"/>
        <v>70.97757205</v>
      </c>
      <c r="X399" s="11">
        <f t="shared" si="7"/>
        <v>0.003342841861</v>
      </c>
      <c r="Y399" s="7">
        <f t="shared" si="8"/>
        <v>0</v>
      </c>
      <c r="Z399" s="11">
        <f t="shared" si="9"/>
        <v>0.5436129435</v>
      </c>
      <c r="AA399" s="10">
        <f t="shared" si="10"/>
        <v>455.2349626</v>
      </c>
      <c r="AB399" s="10">
        <f t="shared" si="11"/>
        <v>485.532481</v>
      </c>
      <c r="AC399" s="10">
        <f t="shared" si="12"/>
        <v>1716.908183</v>
      </c>
      <c r="AD399" s="10">
        <f t="shared" si="13"/>
        <v>1097.125723</v>
      </c>
    </row>
    <row r="400">
      <c r="A400" s="7" t="str">
        <f t="shared" si="1"/>
        <v>OMUVE7654C</v>
      </c>
      <c r="B400" s="2" t="s">
        <v>348</v>
      </c>
      <c r="C400" s="2" t="s">
        <v>349</v>
      </c>
      <c r="D400" s="7" t="str">
        <f t="shared" si="2"/>
        <v>300x50 </v>
      </c>
      <c r="E400" s="2" t="s">
        <v>350</v>
      </c>
      <c r="F400" s="2" t="s">
        <v>36</v>
      </c>
      <c r="G400" s="8" t="s">
        <v>251</v>
      </c>
      <c r="H400" s="2" t="s">
        <v>62</v>
      </c>
      <c r="I400" s="2" t="s">
        <v>31</v>
      </c>
      <c r="J400" s="2">
        <v>10350.0</v>
      </c>
      <c r="K400" s="2">
        <v>66.0</v>
      </c>
      <c r="L400" s="2">
        <v>723.0</v>
      </c>
      <c r="M400" s="2">
        <v>8720.0</v>
      </c>
      <c r="N400" s="2">
        <v>14.0</v>
      </c>
      <c r="O400" s="3">
        <v>6774.202636</v>
      </c>
      <c r="P400" s="7" t="str">
        <f>VLOOKUP(A400,'New Data'!A:E,2,FALSE)</f>
        <v>Female</v>
      </c>
      <c r="Q400" s="7">
        <f>VLOOKUP(A400,'New Data'!A:E,3,FALSE)</f>
        <v>27</v>
      </c>
      <c r="R400" s="7" t="str">
        <f>VLOOKUP(A400,'New Data'!A:E,4,FALSE)</f>
        <v>Montana</v>
      </c>
      <c r="S400" s="9">
        <f>VLOOKUP(A400,'New Data'!A:E,5,FALSE)</f>
        <v>45106</v>
      </c>
      <c r="T400" s="10">
        <f t="shared" si="3"/>
        <v>483.8716169</v>
      </c>
      <c r="U400" s="11">
        <f t="shared" si="4"/>
        <v>0.006376811594</v>
      </c>
      <c r="V400" s="12">
        <f t="shared" si="5"/>
        <v>102.6394339</v>
      </c>
      <c r="W400" s="10">
        <f t="shared" si="6"/>
        <v>654.512332</v>
      </c>
      <c r="X400" s="11">
        <f t="shared" si="7"/>
        <v>0.1352657005</v>
      </c>
      <c r="Y400" s="7">
        <f t="shared" si="8"/>
        <v>0</v>
      </c>
      <c r="Z400" s="11">
        <f t="shared" si="9"/>
        <v>0.06985507246</v>
      </c>
      <c r="AA400" s="10">
        <f t="shared" si="10"/>
        <v>309.7883369</v>
      </c>
      <c r="AB400" s="10">
        <f t="shared" si="11"/>
        <v>640.9120757</v>
      </c>
      <c r="AC400" s="10">
        <f t="shared" si="12"/>
        <v>538.5276467</v>
      </c>
      <c r="AD400" s="10">
        <f t="shared" si="13"/>
        <v>569.1951628</v>
      </c>
    </row>
    <row r="401">
      <c r="A401" s="7" t="str">
        <f t="shared" si="1"/>
        <v>ONZEO0121L</v>
      </c>
      <c r="B401" s="2" t="s">
        <v>1604</v>
      </c>
      <c r="C401" s="2" t="s">
        <v>3575</v>
      </c>
      <c r="D401" s="7" t="str">
        <f t="shared" si="2"/>
        <v>320x50 </v>
      </c>
      <c r="E401" s="2" t="s">
        <v>1606</v>
      </c>
      <c r="F401" s="2" t="s">
        <v>66</v>
      </c>
      <c r="G401" s="8" t="s">
        <v>583</v>
      </c>
      <c r="H401" s="2" t="s">
        <v>212</v>
      </c>
      <c r="I401" s="2" t="s">
        <v>31</v>
      </c>
      <c r="J401" s="2">
        <v>21482.0</v>
      </c>
      <c r="K401" s="2">
        <v>67.0</v>
      </c>
      <c r="L401" s="2">
        <v>10473.0</v>
      </c>
      <c r="M401" s="2">
        <v>19679.0</v>
      </c>
      <c r="N401" s="2">
        <v>3.0</v>
      </c>
      <c r="O401" s="3">
        <v>3563.098841</v>
      </c>
      <c r="P401" s="7" t="str">
        <f>VLOOKUP(A401,'New Data'!A:E,2,FALSE)</f>
        <v>Male</v>
      </c>
      <c r="Q401" s="7">
        <f>VLOOKUP(A401,'New Data'!A:E,3,FALSE)</f>
        <v>24</v>
      </c>
      <c r="R401" s="7" t="str">
        <f>VLOOKUP(A401,'New Data'!A:E,4,FALSE)</f>
        <v>Alabama</v>
      </c>
      <c r="S401" s="9">
        <f>VLOOKUP(A401,'New Data'!A:E,5,FALSE)</f>
        <v>45478</v>
      </c>
      <c r="T401" s="10">
        <f t="shared" si="3"/>
        <v>1187.699614</v>
      </c>
      <c r="U401" s="11">
        <f t="shared" si="4"/>
        <v>0.003118890234</v>
      </c>
      <c r="V401" s="12">
        <f t="shared" si="5"/>
        <v>53.18057972</v>
      </c>
      <c r="W401" s="10">
        <f t="shared" si="6"/>
        <v>165.8643907</v>
      </c>
      <c r="X401" s="11">
        <f t="shared" si="7"/>
        <v>0.01396518015</v>
      </c>
      <c r="Y401" s="7">
        <f t="shared" si="8"/>
        <v>0</v>
      </c>
      <c r="Z401" s="11">
        <f t="shared" si="9"/>
        <v>0.4875244391</v>
      </c>
      <c r="AA401" s="10">
        <f t="shared" si="10"/>
        <v>313.2572646</v>
      </c>
      <c r="AB401" s="10">
        <f t="shared" si="11"/>
        <v>380.8675512</v>
      </c>
      <c r="AC401" s="10">
        <f t="shared" si="12"/>
        <v>993.968685</v>
      </c>
      <c r="AD401" s="10">
        <f t="shared" si="13"/>
        <v>676.7835616</v>
      </c>
    </row>
    <row r="402">
      <c r="A402" s="7" t="str">
        <f t="shared" si="1"/>
        <v>ORNZZ7431N</v>
      </c>
      <c r="B402" s="2" t="s">
        <v>1701</v>
      </c>
      <c r="C402" s="2" t="s">
        <v>3576</v>
      </c>
      <c r="D402" s="7" t="str">
        <f t="shared" si="2"/>
        <v>320x50 </v>
      </c>
      <c r="E402" s="2" t="s">
        <v>1703</v>
      </c>
      <c r="F402" s="2" t="s">
        <v>66</v>
      </c>
      <c r="G402" s="8" t="s">
        <v>181</v>
      </c>
      <c r="H402" s="2" t="s">
        <v>135</v>
      </c>
      <c r="I402" s="2" t="s">
        <v>31</v>
      </c>
      <c r="J402" s="2">
        <v>1323451.0</v>
      </c>
      <c r="K402" s="2">
        <v>3414.0</v>
      </c>
      <c r="L402" s="2">
        <v>737990.0</v>
      </c>
      <c r="M402" s="2">
        <v>1177859.0</v>
      </c>
      <c r="N402" s="2">
        <v>123.0</v>
      </c>
      <c r="O402" s="3">
        <v>8187.114541</v>
      </c>
      <c r="P402" s="7" t="str">
        <f>VLOOKUP(A402,'New Data'!A:E,2,FALSE)</f>
        <v>Male</v>
      </c>
      <c r="Q402" s="7">
        <f>VLOOKUP(A402,'New Data'!A:E,3,FALSE)</f>
        <v>48</v>
      </c>
      <c r="R402" s="7" t="str">
        <f>VLOOKUP(A402,'New Data'!A:E,4,FALSE)</f>
        <v>Utah</v>
      </c>
      <c r="S402" s="9">
        <f>VLOOKUP(A402,'New Data'!A:E,5,FALSE)</f>
        <v>45168</v>
      </c>
      <c r="T402" s="10">
        <f t="shared" si="3"/>
        <v>66.56190684</v>
      </c>
      <c r="U402" s="11">
        <f t="shared" si="4"/>
        <v>0.002579619495</v>
      </c>
      <c r="V402" s="12">
        <f t="shared" si="5"/>
        <v>2.398100334</v>
      </c>
      <c r="W402" s="10">
        <f t="shared" si="6"/>
        <v>6.186186373</v>
      </c>
      <c r="X402" s="11">
        <f t="shared" si="7"/>
        <v>0.009293883944</v>
      </c>
      <c r="Y402" s="7">
        <f t="shared" si="8"/>
        <v>0</v>
      </c>
      <c r="Z402" s="11">
        <f t="shared" si="9"/>
        <v>0.5576254807</v>
      </c>
      <c r="AA402" s="10">
        <f t="shared" si="10"/>
        <v>16.46809891</v>
      </c>
      <c r="AB402" s="10">
        <f t="shared" si="11"/>
        <v>18.74095053</v>
      </c>
      <c r="AC402" s="10">
        <f t="shared" si="12"/>
        <v>54.96638281</v>
      </c>
      <c r="AD402" s="10">
        <f t="shared" si="13"/>
        <v>36.37533641</v>
      </c>
    </row>
    <row r="403">
      <c r="A403" s="7" t="str">
        <f t="shared" si="1"/>
        <v>OTXLT2018N</v>
      </c>
      <c r="B403" s="2" t="s">
        <v>2293</v>
      </c>
      <c r="C403" s="2" t="s">
        <v>3577</v>
      </c>
      <c r="D403" s="7" t="str">
        <f t="shared" si="2"/>
        <v>300x250 </v>
      </c>
      <c r="E403" s="2" t="s">
        <v>2295</v>
      </c>
      <c r="F403" s="2" t="s">
        <v>28</v>
      </c>
      <c r="G403" s="8" t="s">
        <v>181</v>
      </c>
      <c r="H403" s="2" t="s">
        <v>239</v>
      </c>
      <c r="I403" s="2" t="s">
        <v>31</v>
      </c>
      <c r="J403" s="2">
        <v>679098.0</v>
      </c>
      <c r="K403" s="2">
        <v>1984.0</v>
      </c>
      <c r="L403" s="2">
        <v>467726.0</v>
      </c>
      <c r="M403" s="2">
        <v>634589.0</v>
      </c>
      <c r="N403" s="2">
        <v>9.0</v>
      </c>
      <c r="O403" s="3">
        <v>1477.424856</v>
      </c>
      <c r="P403" s="7" t="str">
        <f>VLOOKUP(A403,'New Data'!A:E,2,FALSE)</f>
        <v>Male</v>
      </c>
      <c r="Q403" s="7">
        <f>VLOOKUP(A403,'New Data'!A:E,3,FALSE)</f>
        <v>38</v>
      </c>
      <c r="R403" s="7" t="str">
        <f>VLOOKUP(A403,'New Data'!A:E,4,FALSE)</f>
        <v>Georgia</v>
      </c>
      <c r="S403" s="9">
        <f>VLOOKUP(A403,'New Data'!A:E,5,FALSE)</f>
        <v>45276</v>
      </c>
      <c r="T403" s="10">
        <f t="shared" si="3"/>
        <v>164.1583173</v>
      </c>
      <c r="U403" s="11">
        <f t="shared" si="4"/>
        <v>0.002921522372</v>
      </c>
      <c r="V403" s="12">
        <f t="shared" si="5"/>
        <v>0.7446697863</v>
      </c>
      <c r="W403" s="10">
        <f t="shared" si="6"/>
        <v>2.175569441</v>
      </c>
      <c r="X403" s="11">
        <f t="shared" si="7"/>
        <v>0.001325287366</v>
      </c>
      <c r="Y403" s="7">
        <f t="shared" si="8"/>
        <v>0</v>
      </c>
      <c r="Z403" s="11">
        <f t="shared" si="9"/>
        <v>0.6887459542</v>
      </c>
      <c r="AA403" s="10">
        <f t="shared" si="10"/>
        <v>33.86251318</v>
      </c>
      <c r="AB403" s="10">
        <f t="shared" si="11"/>
        <v>34.72105298</v>
      </c>
      <c r="AC403" s="10">
        <f t="shared" si="12"/>
        <v>131.9107017</v>
      </c>
      <c r="AD403" s="10">
        <f t="shared" si="13"/>
        <v>83.16840415</v>
      </c>
    </row>
    <row r="404">
      <c r="A404" s="7" t="str">
        <f t="shared" si="1"/>
        <v>PAIWC8906L</v>
      </c>
      <c r="B404" s="2" t="s">
        <v>1993</v>
      </c>
      <c r="C404" s="2" t="s">
        <v>1994</v>
      </c>
      <c r="D404" s="7" t="str">
        <f t="shared" si="2"/>
        <v>300x250 </v>
      </c>
      <c r="E404" s="2" t="s">
        <v>1995</v>
      </c>
      <c r="F404" s="2" t="s">
        <v>66</v>
      </c>
      <c r="G404" s="8" t="s">
        <v>181</v>
      </c>
      <c r="H404" s="2" t="s">
        <v>48</v>
      </c>
      <c r="I404" s="2" t="s">
        <v>31</v>
      </c>
      <c r="J404" s="2">
        <v>728841.0</v>
      </c>
      <c r="K404" s="2">
        <v>2174.0</v>
      </c>
      <c r="L404" s="2">
        <v>424340.0</v>
      </c>
      <c r="M404" s="2">
        <v>634059.0</v>
      </c>
      <c r="N404" s="2">
        <v>37.0</v>
      </c>
      <c r="O404" s="3">
        <v>8054.141368</v>
      </c>
      <c r="P404" s="7" t="str">
        <f>VLOOKUP(A404,'New Data'!A:E,2,FALSE)</f>
        <v>Male</v>
      </c>
      <c r="Q404" s="7">
        <f>VLOOKUP(A404,'New Data'!A:E,3,FALSE)</f>
        <v>41</v>
      </c>
      <c r="R404" s="7" t="str">
        <f>VLOOKUP(A404,'New Data'!A:E,4,FALSE)</f>
        <v>Vermont</v>
      </c>
      <c r="S404" s="9">
        <f>VLOOKUP(A404,'New Data'!A:E,5,FALSE)</f>
        <v>45438</v>
      </c>
      <c r="T404" s="10">
        <f t="shared" si="3"/>
        <v>217.6794964</v>
      </c>
      <c r="U404" s="11">
        <f t="shared" si="4"/>
        <v>0.002982817926</v>
      </c>
      <c r="V404" s="12">
        <f t="shared" si="5"/>
        <v>3.704756839</v>
      </c>
      <c r="W404" s="10">
        <f t="shared" si="6"/>
        <v>11.05061511</v>
      </c>
      <c r="X404" s="11">
        <f t="shared" si="7"/>
        <v>0.005076553048</v>
      </c>
      <c r="Y404" s="7">
        <f t="shared" si="8"/>
        <v>0</v>
      </c>
      <c r="Z404" s="11">
        <f t="shared" si="9"/>
        <v>0.5822120325</v>
      </c>
      <c r="AA404" s="10">
        <f t="shared" si="10"/>
        <v>48.70982778</v>
      </c>
      <c r="AB404" s="10">
        <f t="shared" si="11"/>
        <v>53.11734274</v>
      </c>
      <c r="AC404" s="10">
        <f t="shared" si="12"/>
        <v>177.0946715</v>
      </c>
      <c r="AD404" s="10">
        <f t="shared" si="13"/>
        <v>114.3665472</v>
      </c>
    </row>
    <row r="405">
      <c r="A405" s="7" t="str">
        <f t="shared" si="1"/>
        <v>PBJVX1159R</v>
      </c>
      <c r="B405" s="2" t="s">
        <v>358</v>
      </c>
      <c r="C405" s="2" t="s">
        <v>3578</v>
      </c>
      <c r="D405" s="7" t="str">
        <f t="shared" si="2"/>
        <v>300x250 </v>
      </c>
      <c r="E405" s="2" t="s">
        <v>360</v>
      </c>
      <c r="F405" s="2" t="s">
        <v>41</v>
      </c>
      <c r="G405" s="8" t="s">
        <v>275</v>
      </c>
      <c r="H405" s="2" t="s">
        <v>71</v>
      </c>
      <c r="I405" s="2" t="s">
        <v>43</v>
      </c>
      <c r="J405" s="2">
        <v>23156.0</v>
      </c>
      <c r="K405" s="2">
        <v>73.0</v>
      </c>
      <c r="L405" s="2">
        <v>4468.0</v>
      </c>
      <c r="M405" s="2">
        <v>18821.0</v>
      </c>
      <c r="N405" s="2">
        <v>15.0</v>
      </c>
      <c r="O405" s="3">
        <v>6173.41289</v>
      </c>
      <c r="P405" s="7" t="str">
        <f>VLOOKUP(A405,'New Data'!A:E,2,FALSE)</f>
        <v>Female</v>
      </c>
      <c r="Q405" s="7">
        <f>VLOOKUP(A405,'New Data'!A:E,3,FALSE)</f>
        <v>21</v>
      </c>
      <c r="R405" s="7" t="str">
        <f>VLOOKUP(A405,'New Data'!A:E,4,FALSE)</f>
        <v>South Dakota</v>
      </c>
      <c r="S405" s="9">
        <f>VLOOKUP(A405,'New Data'!A:E,5,FALSE)</f>
        <v>45172</v>
      </c>
      <c r="T405" s="10">
        <f t="shared" si="3"/>
        <v>411.5608593</v>
      </c>
      <c r="U405" s="11">
        <f t="shared" si="4"/>
        <v>0.003152530662</v>
      </c>
      <c r="V405" s="12">
        <f t="shared" si="5"/>
        <v>84.56729986</v>
      </c>
      <c r="W405" s="10">
        <f t="shared" si="6"/>
        <v>266.6010058</v>
      </c>
      <c r="X405" s="11">
        <f t="shared" si="7"/>
        <v>0.06477802729</v>
      </c>
      <c r="Y405" s="7">
        <f t="shared" si="8"/>
        <v>0</v>
      </c>
      <c r="Z405" s="11">
        <f t="shared" si="9"/>
        <v>0.1929521506</v>
      </c>
      <c r="AA405" s="10">
        <f t="shared" si="10"/>
        <v>203.2862129</v>
      </c>
      <c r="AB405" s="10">
        <f t="shared" si="11"/>
        <v>312.5064365</v>
      </c>
      <c r="AC405" s="10">
        <f t="shared" si="12"/>
        <v>399.4823486</v>
      </c>
      <c r="AD405" s="10">
        <f t="shared" si="13"/>
        <v>339.0825088</v>
      </c>
    </row>
    <row r="406">
      <c r="A406" s="7" t="str">
        <f t="shared" si="1"/>
        <v>PCCZU6150E</v>
      </c>
      <c r="B406" s="2" t="s">
        <v>2183</v>
      </c>
      <c r="C406" s="2" t="s">
        <v>3579</v>
      </c>
      <c r="D406" s="7" t="str">
        <f t="shared" si="2"/>
        <v>320x50 </v>
      </c>
      <c r="E406" s="2" t="s">
        <v>2185</v>
      </c>
      <c r="F406" s="2" t="s">
        <v>28</v>
      </c>
      <c r="G406" s="8" t="s">
        <v>387</v>
      </c>
      <c r="H406" s="2" t="s">
        <v>212</v>
      </c>
      <c r="I406" s="2" t="s">
        <v>31</v>
      </c>
      <c r="J406" s="2">
        <v>3196231.0</v>
      </c>
      <c r="K406" s="2">
        <v>8745.0</v>
      </c>
      <c r="L406" s="2">
        <v>2013324.0</v>
      </c>
      <c r="M406" s="2">
        <v>2669103.0</v>
      </c>
      <c r="N406" s="2">
        <v>70.0</v>
      </c>
      <c r="O406" s="3">
        <v>5756.271172</v>
      </c>
      <c r="P406" s="7" t="str">
        <f>VLOOKUP(A406,'New Data'!A:E,2,FALSE)</f>
        <v>Male</v>
      </c>
      <c r="Q406" s="7">
        <f>VLOOKUP(A406,'New Data'!A:E,3,FALSE)</f>
        <v>65</v>
      </c>
      <c r="R406" s="7" t="str">
        <f>VLOOKUP(A406,'New Data'!A:E,4,FALSE)</f>
        <v>New York</v>
      </c>
      <c r="S406" s="9">
        <f>VLOOKUP(A406,'New Data'!A:E,5,FALSE)</f>
        <v>45361</v>
      </c>
      <c r="T406" s="10">
        <f t="shared" si="3"/>
        <v>82.23244531</v>
      </c>
      <c r="U406" s="11">
        <f t="shared" si="4"/>
        <v>0.002736035036</v>
      </c>
      <c r="V406" s="12">
        <f t="shared" si="5"/>
        <v>0.6582356972</v>
      </c>
      <c r="W406" s="10">
        <f t="shared" si="6"/>
        <v>1.80095593</v>
      </c>
      <c r="X406" s="11">
        <f t="shared" si="7"/>
        <v>0.002190079503</v>
      </c>
      <c r="Y406" s="7">
        <f t="shared" si="8"/>
        <v>0</v>
      </c>
      <c r="Z406" s="11">
        <f t="shared" si="9"/>
        <v>0.6299056608</v>
      </c>
      <c r="AA406" s="10">
        <f t="shared" si="10"/>
        <v>17.33326881</v>
      </c>
      <c r="AB406" s="10">
        <f t="shared" si="11"/>
        <v>18.01890095</v>
      </c>
      <c r="AC406" s="10">
        <f t="shared" si="12"/>
        <v>66.27779458</v>
      </c>
      <c r="AD406" s="10">
        <f t="shared" si="13"/>
        <v>42.01806864</v>
      </c>
    </row>
    <row r="407">
      <c r="A407" s="7" t="str">
        <f t="shared" si="1"/>
        <v>PFARI5934S</v>
      </c>
      <c r="B407" s="2" t="s">
        <v>629</v>
      </c>
      <c r="C407" s="2" t="s">
        <v>3580</v>
      </c>
      <c r="D407" s="7" t="str">
        <f t="shared" si="2"/>
        <v>320x50 </v>
      </c>
      <c r="E407" s="2" t="s">
        <v>631</v>
      </c>
      <c r="F407" s="2" t="s">
        <v>28</v>
      </c>
      <c r="G407" s="8" t="s">
        <v>275</v>
      </c>
      <c r="H407" s="2" t="s">
        <v>62</v>
      </c>
      <c r="I407" s="2" t="s">
        <v>31</v>
      </c>
      <c r="J407" s="2">
        <v>18324.0</v>
      </c>
      <c r="K407" s="2">
        <v>60.0</v>
      </c>
      <c r="L407" s="2">
        <v>3145.0</v>
      </c>
      <c r="M407" s="2">
        <v>13703.0</v>
      </c>
      <c r="N407" s="2">
        <v>8.0</v>
      </c>
      <c r="O407" s="3">
        <v>6996.231838</v>
      </c>
      <c r="P407" s="7" t="str">
        <f>VLOOKUP(A407,'New Data'!A:E,2,FALSE)</f>
        <v>Male</v>
      </c>
      <c r="Q407" s="7">
        <f>VLOOKUP(A407,'New Data'!A:E,3,FALSE)</f>
        <v>43</v>
      </c>
      <c r="R407" s="7" t="str">
        <f>VLOOKUP(A407,'New Data'!A:E,4,FALSE)</f>
        <v>Kansas</v>
      </c>
      <c r="S407" s="9">
        <f>VLOOKUP(A407,'New Data'!A:E,5,FALSE)</f>
        <v>45057</v>
      </c>
      <c r="T407" s="10">
        <f t="shared" si="3"/>
        <v>874.5289798</v>
      </c>
      <c r="U407" s="11">
        <f t="shared" si="4"/>
        <v>0.003274394237</v>
      </c>
      <c r="V407" s="12">
        <f t="shared" si="5"/>
        <v>116.603864</v>
      </c>
      <c r="W407" s="10">
        <f t="shared" si="6"/>
        <v>381.8070202</v>
      </c>
      <c r="X407" s="11">
        <f t="shared" si="7"/>
        <v>0.04365858983</v>
      </c>
      <c r="Y407" s="7">
        <f t="shared" si="8"/>
        <v>0</v>
      </c>
      <c r="Z407" s="11">
        <f t="shared" si="9"/>
        <v>0.1716328313</v>
      </c>
      <c r="AA407" s="10">
        <f t="shared" si="10"/>
        <v>344.5502912</v>
      </c>
      <c r="AB407" s="10">
        <f t="shared" si="11"/>
        <v>503.6721849</v>
      </c>
      <c r="AC407" s="10">
        <f t="shared" si="12"/>
        <v>799.3053606</v>
      </c>
      <c r="AD407" s="10">
        <f t="shared" si="13"/>
        <v>628.1696372</v>
      </c>
    </row>
    <row r="408">
      <c r="A408" s="7" t="str">
        <f t="shared" si="1"/>
        <v>PFARI5934S</v>
      </c>
      <c r="B408" s="2" t="s">
        <v>296</v>
      </c>
      <c r="C408" s="2" t="s">
        <v>3581</v>
      </c>
      <c r="D408" s="7" t="str">
        <f t="shared" si="2"/>
        <v>300x250 </v>
      </c>
      <c r="E408" s="2" t="s">
        <v>298</v>
      </c>
      <c r="F408" s="2" t="s">
        <v>66</v>
      </c>
      <c r="G408" s="8" t="s">
        <v>299</v>
      </c>
      <c r="H408" s="2" t="s">
        <v>139</v>
      </c>
      <c r="I408" s="2" t="s">
        <v>31</v>
      </c>
      <c r="J408" s="2">
        <v>14224.0</v>
      </c>
      <c r="K408" s="2">
        <v>30.0</v>
      </c>
      <c r="L408" s="2">
        <v>2549.0</v>
      </c>
      <c r="M408" s="2">
        <v>11974.0</v>
      </c>
      <c r="N408" s="2">
        <v>7.0</v>
      </c>
      <c r="O408" s="3">
        <v>5637.303497</v>
      </c>
      <c r="P408" s="7" t="str">
        <f>VLOOKUP(A408,'New Data'!A:E,2,FALSE)</f>
        <v>Male</v>
      </c>
      <c r="Q408" s="7">
        <f>VLOOKUP(A408,'New Data'!A:E,3,FALSE)</f>
        <v>43</v>
      </c>
      <c r="R408" s="7" t="str">
        <f>VLOOKUP(A408,'New Data'!A:E,4,FALSE)</f>
        <v>Kansas</v>
      </c>
      <c r="S408" s="9">
        <f>VLOOKUP(A408,'New Data'!A:E,5,FALSE)</f>
        <v>45057</v>
      </c>
      <c r="T408" s="10">
        <f t="shared" si="3"/>
        <v>805.329071</v>
      </c>
      <c r="U408" s="11">
        <f t="shared" si="4"/>
        <v>0.002109111361</v>
      </c>
      <c r="V408" s="12">
        <f t="shared" si="5"/>
        <v>187.9101166</v>
      </c>
      <c r="W408" s="10">
        <f t="shared" si="6"/>
        <v>396.3233617</v>
      </c>
      <c r="X408" s="11">
        <f t="shared" si="7"/>
        <v>0.04921259843</v>
      </c>
      <c r="Y408" s="7">
        <f t="shared" si="8"/>
        <v>0</v>
      </c>
      <c r="Z408" s="11">
        <f t="shared" si="9"/>
        <v>0.179204162</v>
      </c>
      <c r="AA408" s="10">
        <f t="shared" si="10"/>
        <v>390.6585798</v>
      </c>
      <c r="AB408" s="10">
        <f t="shared" si="11"/>
        <v>515.7065269</v>
      </c>
      <c r="AC408" s="10">
        <f t="shared" si="12"/>
        <v>761.1099525</v>
      </c>
      <c r="AD408" s="10">
        <f t="shared" si="13"/>
        <v>600.8272709</v>
      </c>
    </row>
    <row r="409">
      <c r="A409" s="7" t="str">
        <f t="shared" si="1"/>
        <v>PFARI5934S</v>
      </c>
      <c r="B409" s="2" t="s">
        <v>2309</v>
      </c>
      <c r="C409" s="2" t="s">
        <v>3582</v>
      </c>
      <c r="D409" s="7" t="str">
        <f t="shared" si="2"/>
        <v>300x250 </v>
      </c>
      <c r="E409" s="2" t="s">
        <v>298</v>
      </c>
      <c r="F409" s="2" t="s">
        <v>66</v>
      </c>
      <c r="G409" s="8" t="s">
        <v>449</v>
      </c>
      <c r="H409" s="2" t="s">
        <v>62</v>
      </c>
      <c r="I409" s="2" t="s">
        <v>31</v>
      </c>
      <c r="J409" s="2">
        <v>556152.0</v>
      </c>
      <c r="K409" s="2">
        <v>1867.0</v>
      </c>
      <c r="L409" s="2">
        <v>221833.0</v>
      </c>
      <c r="M409" s="2">
        <v>480882.0</v>
      </c>
      <c r="N409" s="2">
        <v>7.0</v>
      </c>
      <c r="O409" s="3">
        <v>1818.100044</v>
      </c>
      <c r="P409" s="7" t="str">
        <f>VLOOKUP(A409,'New Data'!A:E,2,FALSE)</f>
        <v>Male</v>
      </c>
      <c r="Q409" s="7">
        <f>VLOOKUP(A409,'New Data'!A:E,3,FALSE)</f>
        <v>43</v>
      </c>
      <c r="R409" s="7" t="str">
        <f>VLOOKUP(A409,'New Data'!A:E,4,FALSE)</f>
        <v>Kansas</v>
      </c>
      <c r="S409" s="9">
        <f>VLOOKUP(A409,'New Data'!A:E,5,FALSE)</f>
        <v>45057</v>
      </c>
      <c r="T409" s="10">
        <f t="shared" si="3"/>
        <v>259.7285777</v>
      </c>
      <c r="U409" s="11">
        <f t="shared" si="4"/>
        <v>0.003356995929</v>
      </c>
      <c r="V409" s="12">
        <f t="shared" si="5"/>
        <v>0.9738082721</v>
      </c>
      <c r="W409" s="10">
        <f t="shared" si="6"/>
        <v>3.269070405</v>
      </c>
      <c r="X409" s="11">
        <f t="shared" si="7"/>
        <v>0.001258648715</v>
      </c>
      <c r="Y409" s="7">
        <f t="shared" si="8"/>
        <v>0</v>
      </c>
      <c r="Z409" s="11">
        <f t="shared" si="9"/>
        <v>0.3988711719</v>
      </c>
      <c r="AA409" s="10">
        <f t="shared" si="10"/>
        <v>53.37857624</v>
      </c>
      <c r="AB409" s="10">
        <f t="shared" si="11"/>
        <v>54.75573352</v>
      </c>
      <c r="AC409" s="10">
        <f t="shared" si="12"/>
        <v>208.6314379</v>
      </c>
      <c r="AD409" s="10">
        <f t="shared" si="13"/>
        <v>131.5005026</v>
      </c>
    </row>
    <row r="410">
      <c r="A410" s="7" t="str">
        <f t="shared" si="1"/>
        <v>PHCDP6748A</v>
      </c>
      <c r="B410" s="2" t="s">
        <v>2311</v>
      </c>
      <c r="C410" s="2" t="s">
        <v>3583</v>
      </c>
      <c r="D410" s="7" t="str">
        <f t="shared" si="2"/>
        <v>300x250 </v>
      </c>
      <c r="E410" s="2" t="s">
        <v>2313</v>
      </c>
      <c r="F410" s="2" t="s">
        <v>66</v>
      </c>
      <c r="G410" s="8" t="s">
        <v>387</v>
      </c>
      <c r="H410" s="2" t="s">
        <v>234</v>
      </c>
      <c r="I410" s="2" t="s">
        <v>53</v>
      </c>
      <c r="J410" s="2">
        <v>117518.0</v>
      </c>
      <c r="K410" s="2">
        <v>299.0</v>
      </c>
      <c r="L410" s="2">
        <v>66458.0</v>
      </c>
      <c r="M410" s="2">
        <v>86571.0</v>
      </c>
      <c r="N410" s="2">
        <v>1.0</v>
      </c>
      <c r="O410" s="3">
        <v>5999.993781</v>
      </c>
      <c r="P410" s="7" t="str">
        <f>VLOOKUP(A410,'New Data'!A:E,2,FALSE)</f>
        <v>Female</v>
      </c>
      <c r="Q410" s="7">
        <f>VLOOKUP(A410,'New Data'!A:E,3,FALSE)</f>
        <v>65</v>
      </c>
      <c r="R410" s="7" t="str">
        <f>VLOOKUP(A410,'New Data'!A:E,4,FALSE)</f>
        <v>California</v>
      </c>
      <c r="S410" s="9">
        <f>VLOOKUP(A410,'New Data'!A:E,5,FALSE)</f>
        <v>45410</v>
      </c>
      <c r="T410" s="10">
        <f t="shared" si="3"/>
        <v>5999.993781</v>
      </c>
      <c r="U410" s="11">
        <f t="shared" si="4"/>
        <v>0.002544291087</v>
      </c>
      <c r="V410" s="12">
        <f t="shared" si="5"/>
        <v>20.06686883</v>
      </c>
      <c r="W410" s="10">
        <f t="shared" si="6"/>
        <v>51.05595552</v>
      </c>
      <c r="X410" s="11">
        <f t="shared" si="7"/>
        <v>0.000850933474</v>
      </c>
      <c r="Y410" s="7">
        <f t="shared" si="8"/>
        <v>0</v>
      </c>
      <c r="Z410" s="11">
        <f t="shared" si="9"/>
        <v>0.5655133682</v>
      </c>
      <c r="AA410" s="10">
        <f t="shared" si="10"/>
        <v>1226.263442</v>
      </c>
      <c r="AB410" s="10">
        <f t="shared" si="11"/>
        <v>1244.856894</v>
      </c>
      <c r="AC410" s="10">
        <f t="shared" si="12"/>
        <v>4814.21959</v>
      </c>
      <c r="AD410" s="10">
        <f t="shared" si="13"/>
        <v>3025.52614</v>
      </c>
    </row>
    <row r="411">
      <c r="A411" s="7" t="str">
        <f t="shared" si="1"/>
        <v>PHTXE1764B</v>
      </c>
      <c r="B411" s="2" t="s">
        <v>399</v>
      </c>
      <c r="C411" s="2" t="s">
        <v>3584</v>
      </c>
      <c r="D411" s="7" t="str">
        <f t="shared" si="2"/>
        <v>300x250 </v>
      </c>
      <c r="E411" s="2" t="s">
        <v>65</v>
      </c>
      <c r="F411" s="2" t="s">
        <v>66</v>
      </c>
      <c r="G411" s="8" t="s">
        <v>271</v>
      </c>
      <c r="H411" s="2" t="s">
        <v>89</v>
      </c>
      <c r="I411" s="2" t="s">
        <v>43</v>
      </c>
      <c r="J411" s="2">
        <v>26212.0</v>
      </c>
      <c r="K411" s="2">
        <v>77.0</v>
      </c>
      <c r="L411" s="2">
        <v>12726.0</v>
      </c>
      <c r="M411" s="2">
        <v>24442.0</v>
      </c>
      <c r="N411" s="2">
        <v>15.0</v>
      </c>
      <c r="O411" s="3">
        <v>6452.93501</v>
      </c>
      <c r="P411" s="7" t="str">
        <f>VLOOKUP(A411,'New Data'!A:E,2,FALSE)</f>
        <v>Female</v>
      </c>
      <c r="Q411" s="7">
        <f>VLOOKUP(A411,'New Data'!A:E,3,FALSE)</f>
        <v>60</v>
      </c>
      <c r="R411" s="7" t="str">
        <f>VLOOKUP(A411,'New Data'!A:E,4,FALSE)</f>
        <v>Alaska</v>
      </c>
      <c r="S411" s="9">
        <f>VLOOKUP(A411,'New Data'!A:E,5,FALSE)</f>
        <v>45148</v>
      </c>
      <c r="T411" s="10">
        <f t="shared" si="3"/>
        <v>430.1956673</v>
      </c>
      <c r="U411" s="11">
        <f t="shared" si="4"/>
        <v>0.002937585839</v>
      </c>
      <c r="V411" s="12">
        <f t="shared" si="5"/>
        <v>83.80435078</v>
      </c>
      <c r="W411" s="10">
        <f t="shared" si="6"/>
        <v>246.1824741</v>
      </c>
      <c r="X411" s="11">
        <f t="shared" si="7"/>
        <v>0.05722569815</v>
      </c>
      <c r="Y411" s="7">
        <f t="shared" si="8"/>
        <v>0</v>
      </c>
      <c r="Z411" s="11">
        <f t="shared" si="9"/>
        <v>0.4855028231</v>
      </c>
      <c r="AA411" s="10">
        <f t="shared" si="10"/>
        <v>202.3191089</v>
      </c>
      <c r="AB411" s="10">
        <f t="shared" si="11"/>
        <v>299.7459829</v>
      </c>
      <c r="AC411" s="10">
        <f t="shared" si="12"/>
        <v>410.1538988</v>
      </c>
      <c r="AD411" s="10">
        <f t="shared" si="13"/>
        <v>338.1905395</v>
      </c>
    </row>
    <row r="412">
      <c r="A412" s="7" t="str">
        <f t="shared" si="1"/>
        <v>PHTXE1764B</v>
      </c>
      <c r="B412" s="2" t="s">
        <v>63</v>
      </c>
      <c r="C412" s="2" t="s">
        <v>3585</v>
      </c>
      <c r="D412" s="7" t="str">
        <f t="shared" si="2"/>
        <v>300x250 </v>
      </c>
      <c r="E412" s="2" t="s">
        <v>65</v>
      </c>
      <c r="F412" s="2" t="s">
        <v>66</v>
      </c>
      <c r="G412" s="8" t="s">
        <v>67</v>
      </c>
      <c r="H412" s="2" t="s">
        <v>30</v>
      </c>
      <c r="I412" s="2" t="s">
        <v>43</v>
      </c>
      <c r="J412" s="2">
        <v>7447.0</v>
      </c>
      <c r="K412" s="2">
        <v>10.0</v>
      </c>
      <c r="L412" s="2">
        <v>4163.0</v>
      </c>
      <c r="M412" s="2">
        <v>5586.0</v>
      </c>
      <c r="N412" s="2">
        <v>19.0</v>
      </c>
      <c r="O412" s="3">
        <v>3311.941246</v>
      </c>
      <c r="P412" s="7" t="str">
        <f>VLOOKUP(A412,'New Data'!A:E,2,FALSE)</f>
        <v>Female</v>
      </c>
      <c r="Q412" s="7">
        <f>VLOOKUP(A412,'New Data'!A:E,3,FALSE)</f>
        <v>60</v>
      </c>
      <c r="R412" s="7" t="str">
        <f>VLOOKUP(A412,'New Data'!A:E,4,FALSE)</f>
        <v>Alaska</v>
      </c>
      <c r="S412" s="9">
        <f>VLOOKUP(A412,'New Data'!A:E,5,FALSE)</f>
        <v>45148</v>
      </c>
      <c r="T412" s="10">
        <f t="shared" si="3"/>
        <v>174.3126972</v>
      </c>
      <c r="U412" s="11">
        <f t="shared" si="4"/>
        <v>0.001342822613</v>
      </c>
      <c r="V412" s="12">
        <f t="shared" si="5"/>
        <v>331.1941246</v>
      </c>
      <c r="W412" s="10">
        <f t="shared" si="6"/>
        <v>444.7349598</v>
      </c>
      <c r="X412" s="11">
        <f t="shared" si="7"/>
        <v>0.2551362965</v>
      </c>
      <c r="Y412" s="7">
        <f t="shared" si="8"/>
        <v>0</v>
      </c>
      <c r="Z412" s="11">
        <f t="shared" si="9"/>
        <v>0.5590170538</v>
      </c>
      <c r="AA412" s="10">
        <f t="shared" si="10"/>
        <v>388.7648311</v>
      </c>
      <c r="AB412" s="10">
        <f t="shared" si="11"/>
        <v>456.8893322</v>
      </c>
      <c r="AC412" s="10">
        <f t="shared" si="12"/>
        <v>294.6359746</v>
      </c>
      <c r="AD412" s="10">
        <f t="shared" si="13"/>
        <v>309.5244999</v>
      </c>
    </row>
    <row r="413">
      <c r="A413" s="7" t="str">
        <f t="shared" si="1"/>
        <v>PJSYV2809B</v>
      </c>
      <c r="B413" s="2" t="s">
        <v>2195</v>
      </c>
      <c r="C413" s="2" t="s">
        <v>3586</v>
      </c>
      <c r="D413" s="7" t="str">
        <f t="shared" si="2"/>
        <v>300x250 </v>
      </c>
      <c r="E413" s="2" t="s">
        <v>2197</v>
      </c>
      <c r="F413" s="2" t="s">
        <v>41</v>
      </c>
      <c r="G413" s="8" t="s">
        <v>449</v>
      </c>
      <c r="H413" s="2" t="s">
        <v>30</v>
      </c>
      <c r="I413" s="2" t="s">
        <v>43</v>
      </c>
      <c r="J413" s="2">
        <v>598460.0</v>
      </c>
      <c r="K413" s="2">
        <v>1654.0</v>
      </c>
      <c r="L413" s="2">
        <v>201153.0</v>
      </c>
      <c r="M413" s="2">
        <v>557263.0</v>
      </c>
      <c r="N413" s="2">
        <v>13.0</v>
      </c>
      <c r="O413" s="3">
        <v>1689.744507</v>
      </c>
      <c r="P413" s="7" t="str">
        <f>VLOOKUP(A413,'New Data'!A:E,2,FALSE)</f>
        <v>Female</v>
      </c>
      <c r="Q413" s="7">
        <f>VLOOKUP(A413,'New Data'!A:E,3,FALSE)</f>
        <v>34</v>
      </c>
      <c r="R413" s="7" t="str">
        <f>VLOOKUP(A413,'New Data'!A:E,4,FALSE)</f>
        <v>Illinois</v>
      </c>
      <c r="S413" s="9">
        <f>VLOOKUP(A413,'New Data'!A:E,5,FALSE)</f>
        <v>45271</v>
      </c>
      <c r="T413" s="10">
        <f t="shared" si="3"/>
        <v>129.9803467</v>
      </c>
      <c r="U413" s="11">
        <f t="shared" si="4"/>
        <v>0.002763760318</v>
      </c>
      <c r="V413" s="12">
        <f t="shared" si="5"/>
        <v>1.021610947</v>
      </c>
      <c r="W413" s="10">
        <f t="shared" si="6"/>
        <v>2.823487797</v>
      </c>
      <c r="X413" s="11">
        <f t="shared" si="7"/>
        <v>0.002172242088</v>
      </c>
      <c r="Y413" s="7">
        <f t="shared" si="8"/>
        <v>0</v>
      </c>
      <c r="Z413" s="11">
        <f t="shared" si="9"/>
        <v>0.3361177021</v>
      </c>
      <c r="AA413" s="10">
        <f t="shared" si="10"/>
        <v>27.37805566</v>
      </c>
      <c r="AB413" s="10">
        <f t="shared" si="11"/>
        <v>28.45918177</v>
      </c>
      <c r="AC413" s="10">
        <f t="shared" si="12"/>
        <v>104.7532971</v>
      </c>
      <c r="AD413" s="10">
        <f t="shared" si="13"/>
        <v>66.40329912</v>
      </c>
    </row>
    <row r="414">
      <c r="A414" s="7" t="str">
        <f t="shared" si="1"/>
        <v>PLNCK8092K</v>
      </c>
      <c r="B414" s="2" t="s">
        <v>461</v>
      </c>
      <c r="C414" s="2" t="s">
        <v>3587</v>
      </c>
      <c r="D414" s="7" t="str">
        <f t="shared" si="2"/>
        <v>300x50 </v>
      </c>
      <c r="E414" s="2" t="s">
        <v>463</v>
      </c>
      <c r="F414" s="2" t="s">
        <v>36</v>
      </c>
      <c r="G414" s="8" t="s">
        <v>464</v>
      </c>
      <c r="H414" s="2" t="s">
        <v>89</v>
      </c>
      <c r="I414" s="2" t="s">
        <v>31</v>
      </c>
      <c r="J414" s="2">
        <v>9560.0</v>
      </c>
      <c r="K414" s="2">
        <v>98.0</v>
      </c>
      <c r="L414" s="2">
        <v>3076.0</v>
      </c>
      <c r="M414" s="2">
        <v>6252.0</v>
      </c>
      <c r="N414" s="2">
        <v>17.0</v>
      </c>
      <c r="O414" s="3">
        <v>6420.218123</v>
      </c>
      <c r="P414" s="7" t="str">
        <f>VLOOKUP(A414,'New Data'!A:E,2,FALSE)</f>
        <v>Female</v>
      </c>
      <c r="Q414" s="7">
        <f>VLOOKUP(A414,'New Data'!A:E,3,FALSE)</f>
        <v>33</v>
      </c>
      <c r="R414" s="7" t="str">
        <f>VLOOKUP(A414,'New Data'!A:E,4,FALSE)</f>
        <v>North Dakota</v>
      </c>
      <c r="S414" s="9">
        <f>VLOOKUP(A414,'New Data'!A:E,5,FALSE)</f>
        <v>45180</v>
      </c>
      <c r="T414" s="10">
        <f t="shared" si="3"/>
        <v>377.6598896</v>
      </c>
      <c r="U414" s="11">
        <f t="shared" si="4"/>
        <v>0.01025104603</v>
      </c>
      <c r="V414" s="12">
        <f t="shared" si="5"/>
        <v>65.51242983</v>
      </c>
      <c r="W414" s="10">
        <f t="shared" si="6"/>
        <v>671.5709334</v>
      </c>
      <c r="X414" s="11">
        <f t="shared" si="7"/>
        <v>0.1778242678</v>
      </c>
      <c r="Y414" s="7">
        <f t="shared" si="8"/>
        <v>0</v>
      </c>
      <c r="Z414" s="11">
        <f t="shared" si="9"/>
        <v>0.3217573222</v>
      </c>
      <c r="AA414" s="10">
        <f t="shared" si="10"/>
        <v>262.2561085</v>
      </c>
      <c r="AB414" s="10">
        <f t="shared" si="11"/>
        <v>625.8912106</v>
      </c>
      <c r="AC414" s="10">
        <f t="shared" si="12"/>
        <v>449.5445843</v>
      </c>
      <c r="AD414" s="10">
        <f t="shared" si="13"/>
        <v>524.620537</v>
      </c>
    </row>
    <row r="415">
      <c r="A415" s="7" t="str">
        <f t="shared" si="1"/>
        <v>PPOHQ6538L</v>
      </c>
      <c r="B415" s="2" t="s">
        <v>1465</v>
      </c>
      <c r="C415" s="2" t="s">
        <v>3588</v>
      </c>
      <c r="D415" s="7" t="str">
        <f t="shared" si="2"/>
        <v>300x50 </v>
      </c>
      <c r="E415" s="2" t="s">
        <v>1467</v>
      </c>
      <c r="F415" s="2" t="s">
        <v>41</v>
      </c>
      <c r="G415" s="8" t="s">
        <v>165</v>
      </c>
      <c r="H415" s="2" t="s">
        <v>48</v>
      </c>
      <c r="I415" s="2" t="s">
        <v>31</v>
      </c>
      <c r="J415" s="2">
        <v>69722.0</v>
      </c>
      <c r="K415" s="2">
        <v>194.0</v>
      </c>
      <c r="L415" s="2">
        <v>40640.0</v>
      </c>
      <c r="M415" s="2">
        <v>64819.0</v>
      </c>
      <c r="N415" s="2">
        <v>10.0</v>
      </c>
      <c r="O415" s="3">
        <v>1667.655895</v>
      </c>
      <c r="P415" s="7" t="str">
        <f>VLOOKUP(A415,'New Data'!A:E,2,FALSE)</f>
        <v>Female</v>
      </c>
      <c r="Q415" s="7">
        <f>VLOOKUP(A415,'New Data'!A:E,3,FALSE)</f>
        <v>46</v>
      </c>
      <c r="R415" s="7" t="str">
        <f>VLOOKUP(A415,'New Data'!A:E,4,FALSE)</f>
        <v>Louisiana</v>
      </c>
      <c r="S415" s="9">
        <f>VLOOKUP(A415,'New Data'!A:E,5,FALSE)</f>
        <v>45040</v>
      </c>
      <c r="T415" s="10">
        <f t="shared" si="3"/>
        <v>166.7655895</v>
      </c>
      <c r="U415" s="11">
        <f t="shared" si="4"/>
        <v>0.002782478988</v>
      </c>
      <c r="V415" s="12">
        <f t="shared" si="5"/>
        <v>8.596164407</v>
      </c>
      <c r="W415" s="10">
        <f t="shared" si="6"/>
        <v>23.91864684</v>
      </c>
      <c r="X415" s="11">
        <f t="shared" si="7"/>
        <v>0.0143426752</v>
      </c>
      <c r="Y415" s="7">
        <f t="shared" si="8"/>
        <v>0</v>
      </c>
      <c r="Z415" s="11">
        <f t="shared" si="9"/>
        <v>0.58288632</v>
      </c>
      <c r="AA415" s="10">
        <f t="shared" si="10"/>
        <v>45.01377879</v>
      </c>
      <c r="AB415" s="10">
        <f t="shared" si="11"/>
        <v>54.20726825</v>
      </c>
      <c r="AC415" s="10">
        <f t="shared" si="12"/>
        <v>139.9154338</v>
      </c>
      <c r="AD415" s="10">
        <f t="shared" si="13"/>
        <v>95.34350941</v>
      </c>
    </row>
    <row r="416">
      <c r="A416" s="7" t="str">
        <f t="shared" si="1"/>
        <v>PPOHQ6538L</v>
      </c>
      <c r="B416" s="2" t="s">
        <v>2102</v>
      </c>
      <c r="C416" s="2" t="s">
        <v>3589</v>
      </c>
      <c r="D416" s="7" t="str">
        <f t="shared" si="2"/>
        <v>300x250 </v>
      </c>
      <c r="E416" s="2" t="s">
        <v>2104</v>
      </c>
      <c r="F416" s="2" t="s">
        <v>28</v>
      </c>
      <c r="G416" s="8" t="s">
        <v>689</v>
      </c>
      <c r="H416" s="2" t="s">
        <v>30</v>
      </c>
      <c r="I416" s="2" t="s">
        <v>31</v>
      </c>
      <c r="J416" s="2">
        <v>284783.0</v>
      </c>
      <c r="K416" s="2">
        <v>756.0</v>
      </c>
      <c r="L416" s="2">
        <v>239363.0</v>
      </c>
      <c r="M416" s="2">
        <v>261467.0</v>
      </c>
      <c r="N416" s="2">
        <v>9.0</v>
      </c>
      <c r="O416" s="3">
        <v>1605.538072</v>
      </c>
      <c r="P416" s="7" t="str">
        <f>VLOOKUP(A416,'New Data'!A:E,2,FALSE)</f>
        <v>Female</v>
      </c>
      <c r="Q416" s="7">
        <f>VLOOKUP(A416,'New Data'!A:E,3,FALSE)</f>
        <v>46</v>
      </c>
      <c r="R416" s="7" t="str">
        <f>VLOOKUP(A416,'New Data'!A:E,4,FALSE)</f>
        <v>Louisiana</v>
      </c>
      <c r="S416" s="9">
        <f>VLOOKUP(A416,'New Data'!A:E,5,FALSE)</f>
        <v>45040</v>
      </c>
      <c r="T416" s="10">
        <f t="shared" si="3"/>
        <v>178.3931191</v>
      </c>
      <c r="U416" s="11">
        <f t="shared" si="4"/>
        <v>0.002654652841</v>
      </c>
      <c r="V416" s="12">
        <f t="shared" si="5"/>
        <v>2.123727608</v>
      </c>
      <c r="W416" s="10">
        <f t="shared" si="6"/>
        <v>5.637759529</v>
      </c>
      <c r="X416" s="11">
        <f t="shared" si="7"/>
        <v>0.003160301001</v>
      </c>
      <c r="Y416" s="7">
        <f t="shared" si="8"/>
        <v>0</v>
      </c>
      <c r="Z416" s="11">
        <f t="shared" si="9"/>
        <v>0.8405101428</v>
      </c>
      <c r="AA416" s="10">
        <f t="shared" si="10"/>
        <v>38.50515781</v>
      </c>
      <c r="AB416" s="10">
        <f t="shared" si="11"/>
        <v>40.61357697</v>
      </c>
      <c r="AC416" s="10">
        <f t="shared" si="12"/>
        <v>144.2667927</v>
      </c>
      <c r="AD416" s="10">
        <f t="shared" si="13"/>
        <v>92.01676665</v>
      </c>
    </row>
    <row r="417">
      <c r="A417" s="7" t="str">
        <f t="shared" si="1"/>
        <v>PQLGX6807T</v>
      </c>
      <c r="B417" s="2" t="s">
        <v>1400</v>
      </c>
      <c r="C417" s="2" t="s">
        <v>3590</v>
      </c>
      <c r="D417" s="7" t="str">
        <f t="shared" si="2"/>
        <v>300x250 </v>
      </c>
      <c r="E417" s="2" t="s">
        <v>1402</v>
      </c>
      <c r="F417" s="2" t="s">
        <v>36</v>
      </c>
      <c r="G417" s="8" t="s">
        <v>713</v>
      </c>
      <c r="H417" s="2" t="s">
        <v>30</v>
      </c>
      <c r="I417" s="2" t="s">
        <v>53</v>
      </c>
      <c r="J417" s="2">
        <v>16175.0</v>
      </c>
      <c r="K417" s="2">
        <v>35.0</v>
      </c>
      <c r="L417" s="2">
        <v>1923.0</v>
      </c>
      <c r="M417" s="2">
        <v>15085.0</v>
      </c>
      <c r="N417" s="2">
        <v>2.0</v>
      </c>
      <c r="O417" s="3">
        <v>1649.069475</v>
      </c>
      <c r="P417" s="7" t="str">
        <f>VLOOKUP(A417,'New Data'!A:E,2,FALSE)</f>
        <v>Male</v>
      </c>
      <c r="Q417" s="7">
        <f>VLOOKUP(A417,'New Data'!A:E,3,FALSE)</f>
        <v>62</v>
      </c>
      <c r="R417" s="7" t="str">
        <f>VLOOKUP(A417,'New Data'!A:E,4,FALSE)</f>
        <v>South Dakota</v>
      </c>
      <c r="S417" s="9">
        <f>VLOOKUP(A417,'New Data'!A:E,5,FALSE)</f>
        <v>45175</v>
      </c>
      <c r="T417" s="10">
        <f t="shared" si="3"/>
        <v>824.5347375</v>
      </c>
      <c r="U417" s="11">
        <f t="shared" si="4"/>
        <v>0.002163833076</v>
      </c>
      <c r="V417" s="12">
        <f t="shared" si="5"/>
        <v>47.11627071</v>
      </c>
      <c r="W417" s="10">
        <f t="shared" si="6"/>
        <v>101.951745</v>
      </c>
      <c r="X417" s="11">
        <f t="shared" si="7"/>
        <v>0.01236476043</v>
      </c>
      <c r="Y417" s="7">
        <f t="shared" si="8"/>
        <v>0</v>
      </c>
      <c r="Z417" s="11">
        <f t="shared" si="9"/>
        <v>0.1188871716</v>
      </c>
      <c r="AA417" s="10">
        <f t="shared" si="10"/>
        <v>222.9903131</v>
      </c>
      <c r="AB417" s="10">
        <f t="shared" si="11"/>
        <v>255.8915976</v>
      </c>
      <c r="AC417" s="10">
        <f t="shared" si="12"/>
        <v>689.4413931</v>
      </c>
      <c r="AD417" s="10">
        <f t="shared" si="13"/>
        <v>463.2443232</v>
      </c>
    </row>
    <row r="418">
      <c r="A418" s="7" t="str">
        <f t="shared" si="1"/>
        <v>PSRDL1633K</v>
      </c>
      <c r="B418" s="2" t="s">
        <v>922</v>
      </c>
      <c r="C418" s="2" t="s">
        <v>923</v>
      </c>
      <c r="D418" s="7" t="str">
        <f t="shared" si="2"/>
        <v>300x250 </v>
      </c>
      <c r="E418" s="2" t="s">
        <v>924</v>
      </c>
      <c r="F418" s="2" t="s">
        <v>66</v>
      </c>
      <c r="G418" s="8" t="s">
        <v>828</v>
      </c>
      <c r="H418" s="2" t="s">
        <v>30</v>
      </c>
      <c r="I418" s="2" t="s">
        <v>31</v>
      </c>
      <c r="J418" s="2">
        <v>12280.0</v>
      </c>
      <c r="K418" s="2">
        <v>40.0</v>
      </c>
      <c r="L418" s="2">
        <v>9613.0</v>
      </c>
      <c r="M418" s="2">
        <v>11247.0</v>
      </c>
      <c r="N418" s="2">
        <v>4.0</v>
      </c>
      <c r="O418" s="3">
        <v>1765.39871</v>
      </c>
      <c r="P418" s="7" t="str">
        <f>VLOOKUP(A418,'New Data'!A:E,2,FALSE)</f>
        <v>Male</v>
      </c>
      <c r="Q418" s="7">
        <f>VLOOKUP(A418,'New Data'!A:E,3,FALSE)</f>
        <v>53</v>
      </c>
      <c r="R418" s="7" t="str">
        <f>VLOOKUP(A418,'New Data'!A:E,4,FALSE)</f>
        <v>Vermont</v>
      </c>
      <c r="S418" s="9">
        <f>VLOOKUP(A418,'New Data'!A:E,5,FALSE)</f>
        <v>45449</v>
      </c>
      <c r="T418" s="10">
        <f t="shared" si="3"/>
        <v>441.3496775</v>
      </c>
      <c r="U418" s="11">
        <f t="shared" si="4"/>
        <v>0.00325732899</v>
      </c>
      <c r="V418" s="12">
        <f t="shared" si="5"/>
        <v>44.13496775</v>
      </c>
      <c r="W418" s="10">
        <f t="shared" si="6"/>
        <v>143.7621099</v>
      </c>
      <c r="X418" s="11">
        <f t="shared" si="7"/>
        <v>0.0325732899</v>
      </c>
      <c r="Y418" s="7">
        <f t="shared" si="8"/>
        <v>0</v>
      </c>
      <c r="Z418" s="11">
        <f t="shared" si="9"/>
        <v>0.7828175896</v>
      </c>
      <c r="AA418" s="10">
        <f t="shared" si="10"/>
        <v>152.3303317</v>
      </c>
      <c r="AB418" s="10">
        <f t="shared" si="11"/>
        <v>212.106617</v>
      </c>
      <c r="AC418" s="10">
        <f t="shared" si="12"/>
        <v>390.6591575</v>
      </c>
      <c r="AD418" s="10">
        <f t="shared" si="13"/>
        <v>292.5575224</v>
      </c>
    </row>
    <row r="419">
      <c r="A419" s="7" t="str">
        <f t="shared" si="1"/>
        <v>PWPQP4253T</v>
      </c>
      <c r="B419" s="2" t="s">
        <v>938</v>
      </c>
      <c r="C419" s="2" t="s">
        <v>3591</v>
      </c>
      <c r="D419" s="7" t="str">
        <f t="shared" si="2"/>
        <v>320x50 </v>
      </c>
      <c r="E419" s="2" t="s">
        <v>940</v>
      </c>
      <c r="F419" s="2" t="s">
        <v>66</v>
      </c>
      <c r="G419" s="8" t="s">
        <v>449</v>
      </c>
      <c r="H419" s="2" t="s">
        <v>48</v>
      </c>
      <c r="I419" s="2" t="s">
        <v>31</v>
      </c>
      <c r="J419" s="2">
        <v>507889.0</v>
      </c>
      <c r="K419" s="2">
        <v>823.0</v>
      </c>
      <c r="L419" s="2">
        <v>176329.0</v>
      </c>
      <c r="M419" s="2">
        <v>450103.0</v>
      </c>
      <c r="N419" s="2">
        <v>78.0</v>
      </c>
      <c r="O419" s="3">
        <v>1440.745362</v>
      </c>
      <c r="P419" s="7" t="str">
        <f>VLOOKUP(A419,'New Data'!A:E,2,FALSE)</f>
        <v>Female</v>
      </c>
      <c r="Q419" s="7">
        <f>VLOOKUP(A419,'New Data'!A:E,3,FALSE)</f>
        <v>56</v>
      </c>
      <c r="R419" s="7" t="str">
        <f>VLOOKUP(A419,'New Data'!A:E,4,FALSE)</f>
        <v>Louisiana</v>
      </c>
      <c r="S419" s="9">
        <f>VLOOKUP(A419,'New Data'!A:E,5,FALSE)</f>
        <v>45174</v>
      </c>
      <c r="T419" s="10">
        <f t="shared" si="3"/>
        <v>18.47109438</v>
      </c>
      <c r="U419" s="11">
        <f t="shared" si="4"/>
        <v>0.001620432811</v>
      </c>
      <c r="V419" s="12">
        <f t="shared" si="5"/>
        <v>1.750601898</v>
      </c>
      <c r="W419" s="10">
        <f t="shared" si="6"/>
        <v>2.836732755</v>
      </c>
      <c r="X419" s="11">
        <f t="shared" si="7"/>
        <v>0.01535768642</v>
      </c>
      <c r="Y419" s="7">
        <f t="shared" si="8"/>
        <v>0</v>
      </c>
      <c r="Z419" s="11">
        <f t="shared" si="9"/>
        <v>0.3471801909</v>
      </c>
      <c r="AA419" s="10">
        <f t="shared" si="10"/>
        <v>5.662046946</v>
      </c>
      <c r="AB419" s="10">
        <f t="shared" si="11"/>
        <v>6.31372546</v>
      </c>
      <c r="AC419" s="10">
        <f t="shared" si="12"/>
        <v>15.69434244</v>
      </c>
      <c r="AD419" s="10">
        <f t="shared" si="13"/>
        <v>10.65472379</v>
      </c>
    </row>
    <row r="420">
      <c r="A420" s="7" t="str">
        <f t="shared" si="1"/>
        <v>PXTFY2287U</v>
      </c>
      <c r="B420" s="2" t="s">
        <v>284</v>
      </c>
      <c r="C420" s="2" t="s">
        <v>285</v>
      </c>
      <c r="D420" s="7" t="str">
        <f t="shared" si="2"/>
        <v>320x50 </v>
      </c>
      <c r="E420" s="2" t="s">
        <v>286</v>
      </c>
      <c r="F420" s="2" t="s">
        <v>41</v>
      </c>
      <c r="G420" s="8" t="s">
        <v>287</v>
      </c>
      <c r="H420" s="2" t="s">
        <v>30</v>
      </c>
      <c r="I420" s="2" t="s">
        <v>31</v>
      </c>
      <c r="J420" s="2">
        <v>18633.0</v>
      </c>
      <c r="K420" s="2">
        <v>60.0</v>
      </c>
      <c r="L420" s="2">
        <v>9424.0</v>
      </c>
      <c r="M420" s="2">
        <v>18087.0</v>
      </c>
      <c r="N420" s="2">
        <v>15.0</v>
      </c>
      <c r="O420" s="3">
        <v>6785.063293</v>
      </c>
      <c r="P420" s="7" t="str">
        <f>VLOOKUP(A420,'New Data'!A:E,2,FALSE)</f>
        <v>Male</v>
      </c>
      <c r="Q420" s="7">
        <f>VLOOKUP(A420,'New Data'!A:E,3,FALSE)</f>
        <v>52</v>
      </c>
      <c r="R420" s="7" t="str">
        <f>VLOOKUP(A420,'New Data'!A:E,4,FALSE)</f>
        <v>Texas</v>
      </c>
      <c r="S420" s="9">
        <f>VLOOKUP(A420,'New Data'!A:E,5,FALSE)</f>
        <v>45228</v>
      </c>
      <c r="T420" s="10">
        <f t="shared" si="3"/>
        <v>452.3375529</v>
      </c>
      <c r="U420" s="11">
        <f t="shared" si="4"/>
        <v>0.003220093383</v>
      </c>
      <c r="V420" s="12">
        <f t="shared" si="5"/>
        <v>113.0843882</v>
      </c>
      <c r="W420" s="10">
        <f t="shared" si="6"/>
        <v>364.1422902</v>
      </c>
      <c r="X420" s="11">
        <f t="shared" si="7"/>
        <v>0.08050233457</v>
      </c>
      <c r="Y420" s="7">
        <f t="shared" si="8"/>
        <v>0</v>
      </c>
      <c r="Z420" s="11">
        <f t="shared" si="9"/>
        <v>0.505769334</v>
      </c>
      <c r="AA420" s="10">
        <f t="shared" si="10"/>
        <v>253.7634792</v>
      </c>
      <c r="AB420" s="10">
        <f t="shared" si="11"/>
        <v>404.3982204</v>
      </c>
      <c r="AC420" s="10">
        <f t="shared" si="12"/>
        <v>457.315378</v>
      </c>
      <c r="AD420" s="10">
        <f t="shared" si="13"/>
        <v>408.2415316</v>
      </c>
    </row>
    <row r="421">
      <c r="A421" s="7" t="str">
        <f t="shared" si="1"/>
        <v>QDYXJ7569A</v>
      </c>
      <c r="B421" s="2" t="s">
        <v>2051</v>
      </c>
      <c r="C421" s="2" t="s">
        <v>3592</v>
      </c>
      <c r="D421" s="7" t="str">
        <f t="shared" si="2"/>
        <v>300x250 </v>
      </c>
      <c r="E421" s="2" t="s">
        <v>2053</v>
      </c>
      <c r="F421" s="2" t="s">
        <v>36</v>
      </c>
      <c r="G421" s="8" t="s">
        <v>93</v>
      </c>
      <c r="H421" s="2" t="s">
        <v>62</v>
      </c>
      <c r="I421" s="2" t="s">
        <v>31</v>
      </c>
      <c r="J421" s="2">
        <v>109567.0</v>
      </c>
      <c r="K421" s="2">
        <v>345.0</v>
      </c>
      <c r="L421" s="2">
        <v>57620.0</v>
      </c>
      <c r="M421" s="2">
        <v>97903.0</v>
      </c>
      <c r="N421" s="2">
        <v>5.0</v>
      </c>
      <c r="O421" s="3">
        <v>1616.714722</v>
      </c>
      <c r="P421" s="7" t="str">
        <f>VLOOKUP(A421,'New Data'!A:E,2,FALSE)</f>
        <v>Female</v>
      </c>
      <c r="Q421" s="7">
        <f>VLOOKUP(A421,'New Data'!A:E,3,FALSE)</f>
        <v>51</v>
      </c>
      <c r="R421" s="7" t="str">
        <f>VLOOKUP(A421,'New Data'!A:E,4,FALSE)</f>
        <v>Idaho</v>
      </c>
      <c r="S421" s="9">
        <f>VLOOKUP(A421,'New Data'!A:E,5,FALSE)</f>
        <v>45137</v>
      </c>
      <c r="T421" s="10">
        <f t="shared" si="3"/>
        <v>323.3429444</v>
      </c>
      <c r="U421" s="11">
        <f t="shared" si="4"/>
        <v>0.003148758294</v>
      </c>
      <c r="V421" s="12">
        <f t="shared" si="5"/>
        <v>4.686129629</v>
      </c>
      <c r="W421" s="10">
        <f t="shared" si="6"/>
        <v>14.75548954</v>
      </c>
      <c r="X421" s="11">
        <f t="shared" si="7"/>
        <v>0.004563417817</v>
      </c>
      <c r="Y421" s="7">
        <f t="shared" si="8"/>
        <v>0</v>
      </c>
      <c r="Z421" s="11">
        <f t="shared" si="9"/>
        <v>0.5258882693</v>
      </c>
      <c r="AA421" s="10">
        <f t="shared" si="10"/>
        <v>71.36859049</v>
      </c>
      <c r="AB421" s="10">
        <f t="shared" si="11"/>
        <v>77.41020643</v>
      </c>
      <c r="AC421" s="10">
        <f t="shared" si="12"/>
        <v>262.5626794</v>
      </c>
      <c r="AD421" s="10">
        <f t="shared" si="13"/>
        <v>169.0507913</v>
      </c>
    </row>
    <row r="422">
      <c r="A422" s="7" t="str">
        <f t="shared" si="1"/>
        <v>QETJS1358H</v>
      </c>
      <c r="B422" s="2" t="s">
        <v>1590</v>
      </c>
      <c r="C422" s="2" t="s">
        <v>1591</v>
      </c>
      <c r="D422" s="7" t="str">
        <f t="shared" si="2"/>
        <v>320x50 </v>
      </c>
      <c r="E422" s="2" t="s">
        <v>800</v>
      </c>
      <c r="F422" s="2" t="s">
        <v>28</v>
      </c>
      <c r="G422" s="8" t="s">
        <v>709</v>
      </c>
      <c r="H422" s="2" t="s">
        <v>62</v>
      </c>
      <c r="I422" s="2" t="s">
        <v>31</v>
      </c>
      <c r="J422" s="2">
        <v>27032.0</v>
      </c>
      <c r="K422" s="2">
        <v>110.0</v>
      </c>
      <c r="L422" s="2">
        <v>21893.0</v>
      </c>
      <c r="M422" s="2">
        <v>26127.0</v>
      </c>
      <c r="N422" s="2">
        <v>5.0</v>
      </c>
      <c r="O422" s="3">
        <v>5292.896913</v>
      </c>
      <c r="P422" s="7" t="str">
        <f>VLOOKUP(A422,'New Data'!A:E,2,FALSE)</f>
        <v>Male</v>
      </c>
      <c r="Q422" s="7">
        <f>VLOOKUP(A422,'New Data'!A:E,3,FALSE)</f>
        <v>58</v>
      </c>
      <c r="R422" s="7" t="str">
        <f>VLOOKUP(A422,'New Data'!A:E,4,FALSE)</f>
        <v>Washington</v>
      </c>
      <c r="S422" s="9">
        <f>VLOOKUP(A422,'New Data'!A:E,5,FALSE)</f>
        <v>45493</v>
      </c>
      <c r="T422" s="10">
        <f t="shared" si="3"/>
        <v>1058.579383</v>
      </c>
      <c r="U422" s="11">
        <f t="shared" si="4"/>
        <v>0.004069251258</v>
      </c>
      <c r="V422" s="12">
        <f t="shared" si="5"/>
        <v>48.11724466</v>
      </c>
      <c r="W422" s="10">
        <f t="shared" si="6"/>
        <v>195.8011584</v>
      </c>
      <c r="X422" s="11">
        <f t="shared" si="7"/>
        <v>0.01849659663</v>
      </c>
      <c r="Y422" s="7">
        <f t="shared" si="8"/>
        <v>0</v>
      </c>
      <c r="Z422" s="11">
        <f t="shared" si="9"/>
        <v>0.8098919799</v>
      </c>
      <c r="AA422" s="10">
        <f t="shared" si="10"/>
        <v>289.3699039</v>
      </c>
      <c r="AB422" s="10">
        <f t="shared" si="11"/>
        <v>377.9802521</v>
      </c>
      <c r="AC422" s="10">
        <f t="shared" si="12"/>
        <v>895.6471867</v>
      </c>
      <c r="AD422" s="10">
        <f t="shared" si="13"/>
        <v>627.1923051</v>
      </c>
    </row>
    <row r="423">
      <c r="A423" s="7" t="str">
        <f t="shared" si="1"/>
        <v>QETJS1358H</v>
      </c>
      <c r="B423" s="2" t="s">
        <v>798</v>
      </c>
      <c r="C423" s="2" t="s">
        <v>3593</v>
      </c>
      <c r="D423" s="7" t="str">
        <f t="shared" si="2"/>
        <v>320x50 </v>
      </c>
      <c r="E423" s="2" t="s">
        <v>800</v>
      </c>
      <c r="F423" s="2" t="s">
        <v>36</v>
      </c>
      <c r="G423" s="8" t="s">
        <v>84</v>
      </c>
      <c r="H423" s="2" t="s">
        <v>48</v>
      </c>
      <c r="I423" s="2" t="s">
        <v>31</v>
      </c>
      <c r="J423" s="2">
        <v>26784.0</v>
      </c>
      <c r="K423" s="2">
        <v>85.0</v>
      </c>
      <c r="L423" s="2">
        <v>12708.0</v>
      </c>
      <c r="M423" s="2">
        <v>22261.0</v>
      </c>
      <c r="N423" s="2">
        <v>9.0</v>
      </c>
      <c r="O423" s="3">
        <v>6643.161647</v>
      </c>
      <c r="P423" s="7" t="str">
        <f>VLOOKUP(A423,'New Data'!A:E,2,FALSE)</f>
        <v>Male</v>
      </c>
      <c r="Q423" s="7">
        <f>VLOOKUP(A423,'New Data'!A:E,3,FALSE)</f>
        <v>58</v>
      </c>
      <c r="R423" s="7" t="str">
        <f>VLOOKUP(A423,'New Data'!A:E,4,FALSE)</f>
        <v>Washington</v>
      </c>
      <c r="S423" s="9">
        <f>VLOOKUP(A423,'New Data'!A:E,5,FALSE)</f>
        <v>45493</v>
      </c>
      <c r="T423" s="10">
        <f t="shared" si="3"/>
        <v>738.1290719</v>
      </c>
      <c r="U423" s="11">
        <f t="shared" si="4"/>
        <v>0.00317353644</v>
      </c>
      <c r="V423" s="12">
        <f t="shared" si="5"/>
        <v>78.15484291</v>
      </c>
      <c r="W423" s="10">
        <f t="shared" si="6"/>
        <v>248.0272419</v>
      </c>
      <c r="X423" s="11">
        <f t="shared" si="7"/>
        <v>0.03360215054</v>
      </c>
      <c r="Y423" s="7">
        <f t="shared" si="8"/>
        <v>0</v>
      </c>
      <c r="Z423" s="11">
        <f t="shared" si="9"/>
        <v>0.4744623656</v>
      </c>
      <c r="AA423" s="10">
        <f t="shared" si="10"/>
        <v>259.7551371</v>
      </c>
      <c r="AB423" s="10">
        <f t="shared" si="11"/>
        <v>361.6785765</v>
      </c>
      <c r="AC423" s="10">
        <f t="shared" si="12"/>
        <v>655.7396745</v>
      </c>
      <c r="AD423" s="10">
        <f t="shared" si="13"/>
        <v>493.0797437</v>
      </c>
    </row>
    <row r="424">
      <c r="A424" s="7" t="str">
        <f t="shared" si="1"/>
        <v>QFWII4772P</v>
      </c>
      <c r="B424" s="2" t="s">
        <v>372</v>
      </c>
      <c r="C424" s="2" t="s">
        <v>373</v>
      </c>
      <c r="D424" s="7" t="str">
        <f t="shared" si="2"/>
        <v>320x50 </v>
      </c>
      <c r="E424" s="2" t="s">
        <v>374</v>
      </c>
      <c r="F424" s="2" t="s">
        <v>28</v>
      </c>
      <c r="G424" s="8" t="s">
        <v>375</v>
      </c>
      <c r="H424" s="2" t="s">
        <v>30</v>
      </c>
      <c r="I424" s="2" t="s">
        <v>31</v>
      </c>
      <c r="J424" s="2">
        <v>29092.0</v>
      </c>
      <c r="K424" s="2">
        <v>75.0</v>
      </c>
      <c r="L424" s="2">
        <v>16986.0</v>
      </c>
      <c r="M424" s="2">
        <v>26606.0</v>
      </c>
      <c r="N424" s="2">
        <v>15.0</v>
      </c>
      <c r="O424" s="3">
        <v>1801.058111</v>
      </c>
      <c r="P424" s="7" t="str">
        <f>VLOOKUP(A424,'New Data'!A:E,2,FALSE)</f>
        <v>Male</v>
      </c>
      <c r="Q424" s="7">
        <f>VLOOKUP(A424,'New Data'!A:E,3,FALSE)</f>
        <v>58</v>
      </c>
      <c r="R424" s="7" t="str">
        <f>VLOOKUP(A424,'New Data'!A:E,4,FALSE)</f>
        <v>Idaho</v>
      </c>
      <c r="S424" s="9">
        <f>VLOOKUP(A424,'New Data'!A:E,5,FALSE)</f>
        <v>45468</v>
      </c>
      <c r="T424" s="10">
        <f t="shared" si="3"/>
        <v>120.0705407</v>
      </c>
      <c r="U424" s="11">
        <f t="shared" si="4"/>
        <v>0.002578028324</v>
      </c>
      <c r="V424" s="12">
        <f t="shared" si="5"/>
        <v>24.01410815</v>
      </c>
      <c r="W424" s="10">
        <f t="shared" si="6"/>
        <v>61.90905098</v>
      </c>
      <c r="X424" s="11">
        <f t="shared" si="7"/>
        <v>0.05156056648</v>
      </c>
      <c r="Y424" s="7">
        <f t="shared" si="8"/>
        <v>0</v>
      </c>
      <c r="Z424" s="11">
        <f t="shared" si="9"/>
        <v>0.5838718548</v>
      </c>
      <c r="AA424" s="10">
        <f t="shared" si="10"/>
        <v>55.60720486</v>
      </c>
      <c r="AB424" s="10">
        <f t="shared" si="11"/>
        <v>78.34417056</v>
      </c>
      <c r="AC424" s="10">
        <f t="shared" si="12"/>
        <v>113.2410644</v>
      </c>
      <c r="AD424" s="10">
        <f t="shared" si="13"/>
        <v>90.99108487</v>
      </c>
    </row>
    <row r="425">
      <c r="A425" s="7" t="str">
        <f t="shared" si="1"/>
        <v>QGJUN3539N</v>
      </c>
      <c r="B425" s="2" t="s">
        <v>1100</v>
      </c>
      <c r="C425" s="2" t="s">
        <v>3594</v>
      </c>
      <c r="D425" s="7" t="str">
        <f t="shared" si="2"/>
        <v>300x50 </v>
      </c>
      <c r="E425" s="2" t="s">
        <v>1102</v>
      </c>
      <c r="F425" s="2" t="s">
        <v>36</v>
      </c>
      <c r="G425" s="8" t="s">
        <v>583</v>
      </c>
      <c r="H425" s="2" t="s">
        <v>30</v>
      </c>
      <c r="I425" s="2" t="s">
        <v>31</v>
      </c>
      <c r="J425" s="2">
        <v>9178.0</v>
      </c>
      <c r="K425" s="2">
        <v>25.0</v>
      </c>
      <c r="L425" s="2">
        <v>4644.0</v>
      </c>
      <c r="M425" s="2">
        <v>8462.0</v>
      </c>
      <c r="N425" s="2">
        <v>2.0</v>
      </c>
      <c r="O425" s="3">
        <v>1503.205183</v>
      </c>
      <c r="P425" s="7" t="str">
        <f>VLOOKUP(A425,'New Data'!A:E,2,FALSE)</f>
        <v>Male</v>
      </c>
      <c r="Q425" s="7">
        <f>VLOOKUP(A425,'New Data'!A:E,3,FALSE)</f>
        <v>58</v>
      </c>
      <c r="R425" s="7" t="str">
        <f>VLOOKUP(A425,'New Data'!A:E,4,FALSE)</f>
        <v>Washington</v>
      </c>
      <c r="S425" s="9">
        <f>VLOOKUP(A425,'New Data'!A:E,5,FALSE)</f>
        <v>45281</v>
      </c>
      <c r="T425" s="10">
        <f t="shared" si="3"/>
        <v>751.6025915</v>
      </c>
      <c r="U425" s="11">
        <f t="shared" si="4"/>
        <v>0.00272390499</v>
      </c>
      <c r="V425" s="12">
        <f t="shared" si="5"/>
        <v>60.12820732</v>
      </c>
      <c r="W425" s="10">
        <f t="shared" si="6"/>
        <v>163.783524</v>
      </c>
      <c r="X425" s="11">
        <f t="shared" si="7"/>
        <v>0.02179123992</v>
      </c>
      <c r="Y425" s="7">
        <f t="shared" si="8"/>
        <v>0</v>
      </c>
      <c r="Z425" s="11">
        <f t="shared" si="9"/>
        <v>0.505992591</v>
      </c>
      <c r="AA425" s="10">
        <f t="shared" si="10"/>
        <v>231.179789</v>
      </c>
      <c r="AB425" s="10">
        <f t="shared" si="11"/>
        <v>293.3729789</v>
      </c>
      <c r="AC425" s="10">
        <f t="shared" si="12"/>
        <v>646.0644195</v>
      </c>
      <c r="AD425" s="10">
        <f t="shared" si="13"/>
        <v>457.6944197</v>
      </c>
    </row>
    <row r="426">
      <c r="A426" s="7" t="str">
        <f t="shared" si="1"/>
        <v>QLOUJ8272S</v>
      </c>
      <c r="B426" s="2" t="s">
        <v>1644</v>
      </c>
      <c r="C426" s="2" t="s">
        <v>1645</v>
      </c>
      <c r="D426" s="7" t="str">
        <f t="shared" si="2"/>
        <v>300x250 </v>
      </c>
      <c r="E426" s="2" t="s">
        <v>1646</v>
      </c>
      <c r="F426" s="2" t="s">
        <v>28</v>
      </c>
      <c r="G426" s="8" t="s">
        <v>426</v>
      </c>
      <c r="H426" s="2" t="s">
        <v>212</v>
      </c>
      <c r="I426" s="2" t="s">
        <v>53</v>
      </c>
      <c r="J426" s="2">
        <v>18537.0</v>
      </c>
      <c r="K426" s="2">
        <v>95.0</v>
      </c>
      <c r="L426" s="2">
        <v>6473.0</v>
      </c>
      <c r="M426" s="2">
        <v>17081.0</v>
      </c>
      <c r="N426" s="2">
        <v>4.0</v>
      </c>
      <c r="O426" s="3">
        <v>5206.238968</v>
      </c>
      <c r="P426" s="7" t="str">
        <f>VLOOKUP(A426,'New Data'!A:E,2,FALSE)</f>
        <v>Female</v>
      </c>
      <c r="Q426" s="7">
        <f>VLOOKUP(A426,'New Data'!A:E,3,FALSE)</f>
        <v>48</v>
      </c>
      <c r="R426" s="7" t="str">
        <f>VLOOKUP(A426,'New Data'!A:E,4,FALSE)</f>
        <v>New York</v>
      </c>
      <c r="S426" s="9">
        <f>VLOOKUP(A426,'New Data'!A:E,5,FALSE)</f>
        <v>45452</v>
      </c>
      <c r="T426" s="10">
        <f t="shared" si="3"/>
        <v>1301.559742</v>
      </c>
      <c r="U426" s="11">
        <f t="shared" si="4"/>
        <v>0.005124885364</v>
      </c>
      <c r="V426" s="12">
        <f t="shared" si="5"/>
        <v>54.80251545</v>
      </c>
      <c r="W426" s="10">
        <f t="shared" si="6"/>
        <v>280.8566094</v>
      </c>
      <c r="X426" s="11">
        <f t="shared" si="7"/>
        <v>0.02157846469</v>
      </c>
      <c r="Y426" s="7">
        <f t="shared" si="8"/>
        <v>0</v>
      </c>
      <c r="Z426" s="11">
        <f t="shared" si="9"/>
        <v>0.3491935049</v>
      </c>
      <c r="AA426" s="10">
        <f t="shared" si="10"/>
        <v>360.3252826</v>
      </c>
      <c r="AB426" s="10">
        <f t="shared" si="11"/>
        <v>495.957739</v>
      </c>
      <c r="AC426" s="10">
        <f t="shared" si="12"/>
        <v>1108.379619</v>
      </c>
      <c r="AD426" s="10">
        <f t="shared" si="13"/>
        <v>791.2107381</v>
      </c>
    </row>
    <row r="427">
      <c r="A427" s="7" t="str">
        <f t="shared" si="1"/>
        <v>QLYBJ6230S</v>
      </c>
      <c r="B427" s="2" t="s">
        <v>1668</v>
      </c>
      <c r="C427" s="2" t="s">
        <v>3595</v>
      </c>
      <c r="D427" s="7" t="str">
        <f t="shared" si="2"/>
        <v>320x50 </v>
      </c>
      <c r="E427" s="2" t="s">
        <v>1670</v>
      </c>
      <c r="F427" s="2" t="s">
        <v>36</v>
      </c>
      <c r="G427" s="8" t="s">
        <v>426</v>
      </c>
      <c r="H427" s="2" t="s">
        <v>62</v>
      </c>
      <c r="I427" s="2" t="s">
        <v>31</v>
      </c>
      <c r="J427" s="2">
        <v>12488.0</v>
      </c>
      <c r="K427" s="2">
        <v>99.0</v>
      </c>
      <c r="L427" s="2">
        <v>4021.0</v>
      </c>
      <c r="M427" s="2">
        <v>11403.0</v>
      </c>
      <c r="N427" s="2">
        <v>4.0</v>
      </c>
      <c r="O427" s="3">
        <v>2176.657469</v>
      </c>
      <c r="P427" s="7" t="str">
        <f>VLOOKUP(A427,'New Data'!A:E,2,FALSE)</f>
        <v>Male</v>
      </c>
      <c r="Q427" s="7">
        <f>VLOOKUP(A427,'New Data'!A:E,3,FALSE)</f>
        <v>64</v>
      </c>
      <c r="R427" s="7" t="str">
        <f>VLOOKUP(A427,'New Data'!A:E,4,FALSE)</f>
        <v>New Mexico</v>
      </c>
      <c r="S427" s="9">
        <f>VLOOKUP(A427,'New Data'!A:E,5,FALSE)</f>
        <v>45037</v>
      </c>
      <c r="T427" s="10">
        <f t="shared" si="3"/>
        <v>544.1643673</v>
      </c>
      <c r="U427" s="11">
        <f t="shared" si="4"/>
        <v>0.007927610506</v>
      </c>
      <c r="V427" s="12">
        <f t="shared" si="5"/>
        <v>21.98643908</v>
      </c>
      <c r="W427" s="10">
        <f t="shared" si="6"/>
        <v>174.2999254</v>
      </c>
      <c r="X427" s="11">
        <f t="shared" si="7"/>
        <v>0.03203074952</v>
      </c>
      <c r="Y427" s="7">
        <f t="shared" si="8"/>
        <v>0</v>
      </c>
      <c r="Z427" s="11">
        <f t="shared" si="9"/>
        <v>0.3219891095</v>
      </c>
      <c r="AA427" s="10">
        <f t="shared" si="10"/>
        <v>161.2820098</v>
      </c>
      <c r="AB427" s="10">
        <f t="shared" si="11"/>
        <v>252.6701016</v>
      </c>
      <c r="AC427" s="10">
        <f t="shared" si="12"/>
        <v>474.5887667</v>
      </c>
      <c r="AD427" s="10">
        <f t="shared" si="13"/>
        <v>359.2361102</v>
      </c>
    </row>
    <row r="428">
      <c r="A428" s="7" t="str">
        <f t="shared" si="1"/>
        <v>QLYBJ6230S</v>
      </c>
      <c r="B428" s="2" t="s">
        <v>193</v>
      </c>
      <c r="C428" s="2" t="s">
        <v>3596</v>
      </c>
      <c r="D428" s="7" t="str">
        <f t="shared" si="2"/>
        <v>300x250 </v>
      </c>
      <c r="E428" s="2" t="s">
        <v>195</v>
      </c>
      <c r="F428" s="2" t="s">
        <v>41</v>
      </c>
      <c r="G428" s="8" t="s">
        <v>196</v>
      </c>
      <c r="H428" s="2" t="s">
        <v>30</v>
      </c>
      <c r="I428" s="2" t="s">
        <v>43</v>
      </c>
      <c r="J428" s="2">
        <v>16719.0</v>
      </c>
      <c r="K428" s="2">
        <v>35.0</v>
      </c>
      <c r="L428" s="2">
        <v>9944.0</v>
      </c>
      <c r="M428" s="2">
        <v>15714.0</v>
      </c>
      <c r="N428" s="2">
        <v>13.0</v>
      </c>
      <c r="O428" s="3">
        <v>1588.6475</v>
      </c>
      <c r="P428" s="7" t="str">
        <f>VLOOKUP(A428,'New Data'!A:E,2,FALSE)</f>
        <v>Male</v>
      </c>
      <c r="Q428" s="7">
        <f>VLOOKUP(A428,'New Data'!A:E,3,FALSE)</f>
        <v>64</v>
      </c>
      <c r="R428" s="7" t="str">
        <f>VLOOKUP(A428,'New Data'!A:E,4,FALSE)</f>
        <v>New Mexico</v>
      </c>
      <c r="S428" s="9">
        <f>VLOOKUP(A428,'New Data'!A:E,5,FALSE)</f>
        <v>45037</v>
      </c>
      <c r="T428" s="10">
        <f t="shared" si="3"/>
        <v>122.2036538</v>
      </c>
      <c r="U428" s="11">
        <f t="shared" si="4"/>
        <v>0.00209342664</v>
      </c>
      <c r="V428" s="12">
        <f t="shared" si="5"/>
        <v>45.38992857</v>
      </c>
      <c r="W428" s="10">
        <f t="shared" si="6"/>
        <v>95.02048567</v>
      </c>
      <c r="X428" s="11">
        <f t="shared" si="7"/>
        <v>0.07775584664</v>
      </c>
      <c r="Y428" s="7">
        <f t="shared" si="8"/>
        <v>0</v>
      </c>
      <c r="Z428" s="11">
        <f t="shared" si="9"/>
        <v>0.5947724146</v>
      </c>
      <c r="AA428" s="10">
        <f t="shared" si="10"/>
        <v>79.75677076</v>
      </c>
      <c r="AB428" s="10">
        <f t="shared" si="11"/>
        <v>109.535105</v>
      </c>
      <c r="AC428" s="10">
        <f t="shared" si="12"/>
        <v>125.8450059</v>
      </c>
      <c r="AD428" s="10">
        <f t="shared" si="13"/>
        <v>108.6131165</v>
      </c>
    </row>
    <row r="429">
      <c r="A429" s="7" t="str">
        <f t="shared" si="1"/>
        <v>QOVXZ1547U</v>
      </c>
      <c r="B429" s="2" t="s">
        <v>2259</v>
      </c>
      <c r="C429" s="2" t="s">
        <v>3597</v>
      </c>
      <c r="D429" s="7" t="str">
        <f t="shared" si="2"/>
        <v>320x50 </v>
      </c>
      <c r="E429" s="2" t="s">
        <v>2261</v>
      </c>
      <c r="F429" s="2" t="s">
        <v>41</v>
      </c>
      <c r="G429" s="8" t="s">
        <v>387</v>
      </c>
      <c r="H429" s="2" t="s">
        <v>30</v>
      </c>
      <c r="I429" s="2" t="s">
        <v>31</v>
      </c>
      <c r="J429" s="2">
        <v>297347.0</v>
      </c>
      <c r="K429" s="2">
        <v>751.0</v>
      </c>
      <c r="L429" s="2">
        <v>166412.0</v>
      </c>
      <c r="M429" s="2">
        <v>251319.0</v>
      </c>
      <c r="N429" s="2">
        <v>4.0</v>
      </c>
      <c r="O429" s="3">
        <v>2255.522409</v>
      </c>
      <c r="P429" s="7" t="str">
        <f>VLOOKUP(A429,'New Data'!A:E,2,FALSE)</f>
        <v>Male</v>
      </c>
      <c r="Q429" s="7">
        <f>VLOOKUP(A429,'New Data'!A:E,3,FALSE)</f>
        <v>59</v>
      </c>
      <c r="R429" s="7" t="str">
        <f>VLOOKUP(A429,'New Data'!A:E,4,FALSE)</f>
        <v>South Carolina</v>
      </c>
      <c r="S429" s="9">
        <f>VLOOKUP(A429,'New Data'!A:E,5,FALSE)</f>
        <v>45368</v>
      </c>
      <c r="T429" s="10">
        <f t="shared" si="3"/>
        <v>563.8806023</v>
      </c>
      <c r="U429" s="11">
        <f t="shared" si="4"/>
        <v>0.002525668663</v>
      </c>
      <c r="V429" s="12">
        <f t="shared" si="5"/>
        <v>3.003358734</v>
      </c>
      <c r="W429" s="10">
        <f t="shared" si="6"/>
        <v>7.585489038</v>
      </c>
      <c r="X429" s="11">
        <f t="shared" si="7"/>
        <v>0.001345229648</v>
      </c>
      <c r="Y429" s="7">
        <f t="shared" si="8"/>
        <v>0</v>
      </c>
      <c r="Z429" s="11">
        <f t="shared" si="9"/>
        <v>0.5596558903</v>
      </c>
      <c r="AA429" s="10">
        <f t="shared" si="10"/>
        <v>116.6959052</v>
      </c>
      <c r="AB429" s="10">
        <f t="shared" si="11"/>
        <v>119.4451834</v>
      </c>
      <c r="AC429" s="10">
        <f t="shared" si="12"/>
        <v>453.2222514</v>
      </c>
      <c r="AD429" s="10">
        <f t="shared" si="13"/>
        <v>285.7343085</v>
      </c>
    </row>
    <row r="430">
      <c r="A430" s="7" t="str">
        <f t="shared" si="1"/>
        <v>QOVXZ1547U</v>
      </c>
      <c r="B430" s="2" t="s">
        <v>1264</v>
      </c>
      <c r="C430" s="2" t="s">
        <v>3598</v>
      </c>
      <c r="D430" s="7" t="str">
        <f t="shared" si="2"/>
        <v>300x250 </v>
      </c>
      <c r="E430" s="2" t="s">
        <v>1266</v>
      </c>
      <c r="F430" s="2" t="s">
        <v>36</v>
      </c>
      <c r="G430" s="8" t="s">
        <v>871</v>
      </c>
      <c r="H430" s="2" t="s">
        <v>30</v>
      </c>
      <c r="I430" s="2" t="s">
        <v>31</v>
      </c>
      <c r="J430" s="2">
        <v>198163.0</v>
      </c>
      <c r="K430" s="2">
        <v>469.0</v>
      </c>
      <c r="L430" s="2">
        <v>76695.0</v>
      </c>
      <c r="M430" s="2">
        <v>183585.0</v>
      </c>
      <c r="N430" s="2">
        <v>31.0</v>
      </c>
      <c r="O430" s="3">
        <v>5204.313768</v>
      </c>
      <c r="P430" s="7" t="str">
        <f>VLOOKUP(A430,'New Data'!A:E,2,FALSE)</f>
        <v>Male</v>
      </c>
      <c r="Q430" s="7">
        <f>VLOOKUP(A430,'New Data'!A:E,3,FALSE)</f>
        <v>59</v>
      </c>
      <c r="R430" s="7" t="str">
        <f>VLOOKUP(A430,'New Data'!A:E,4,FALSE)</f>
        <v>South Carolina</v>
      </c>
      <c r="S430" s="9">
        <f>VLOOKUP(A430,'New Data'!A:E,5,FALSE)</f>
        <v>45368</v>
      </c>
      <c r="T430" s="10">
        <f t="shared" si="3"/>
        <v>167.8810893</v>
      </c>
      <c r="U430" s="11">
        <f t="shared" si="4"/>
        <v>0.002366738493</v>
      </c>
      <c r="V430" s="12">
        <f t="shared" si="5"/>
        <v>11.09661784</v>
      </c>
      <c r="W430" s="10">
        <f t="shared" si="6"/>
        <v>26.26279259</v>
      </c>
      <c r="X430" s="11">
        <f t="shared" si="7"/>
        <v>0.01564368727</v>
      </c>
      <c r="Y430" s="7">
        <f t="shared" si="8"/>
        <v>0</v>
      </c>
      <c r="Z430" s="11">
        <f t="shared" si="9"/>
        <v>0.3870298693</v>
      </c>
      <c r="AA430" s="10">
        <f t="shared" si="10"/>
        <v>47.70607065</v>
      </c>
      <c r="AB430" s="10">
        <f t="shared" si="11"/>
        <v>56.8057755</v>
      </c>
      <c r="AC430" s="10">
        <f t="shared" si="12"/>
        <v>141.7767535</v>
      </c>
      <c r="AD430" s="10">
        <f t="shared" si="13"/>
        <v>97.07312431</v>
      </c>
    </row>
    <row r="431">
      <c r="A431" s="7" t="str">
        <f t="shared" si="1"/>
        <v>QOVXZ1547U</v>
      </c>
      <c r="B431" s="2" t="s">
        <v>2065</v>
      </c>
      <c r="C431" s="2" t="s">
        <v>3599</v>
      </c>
      <c r="D431" s="7" t="str">
        <f t="shared" si="2"/>
        <v>300x250 </v>
      </c>
      <c r="E431" s="2" t="s">
        <v>1266</v>
      </c>
      <c r="F431" s="2" t="s">
        <v>28</v>
      </c>
      <c r="G431" s="8" t="s">
        <v>151</v>
      </c>
      <c r="H431" s="2" t="s">
        <v>30</v>
      </c>
      <c r="I431" s="2" t="s">
        <v>53</v>
      </c>
      <c r="J431" s="2">
        <v>65983.0</v>
      </c>
      <c r="K431" s="2">
        <v>212.0</v>
      </c>
      <c r="L431" s="2">
        <v>8536.0</v>
      </c>
      <c r="M431" s="2">
        <v>57434.0</v>
      </c>
      <c r="N431" s="2">
        <v>3.0</v>
      </c>
      <c r="O431" s="3">
        <v>1599.076249</v>
      </c>
      <c r="P431" s="7" t="str">
        <f>VLOOKUP(A431,'New Data'!A:E,2,FALSE)</f>
        <v>Male</v>
      </c>
      <c r="Q431" s="7">
        <f>VLOOKUP(A431,'New Data'!A:E,3,FALSE)</f>
        <v>59</v>
      </c>
      <c r="R431" s="7" t="str">
        <f>VLOOKUP(A431,'New Data'!A:E,4,FALSE)</f>
        <v>South Carolina</v>
      </c>
      <c r="S431" s="9">
        <f>VLOOKUP(A431,'New Data'!A:E,5,FALSE)</f>
        <v>45368</v>
      </c>
      <c r="T431" s="10">
        <f t="shared" si="3"/>
        <v>533.0254163</v>
      </c>
      <c r="U431" s="11">
        <f t="shared" si="4"/>
        <v>0.00321294879</v>
      </c>
      <c r="V431" s="12">
        <f t="shared" si="5"/>
        <v>7.542812495</v>
      </c>
      <c r="W431" s="10">
        <f t="shared" si="6"/>
        <v>24.23467028</v>
      </c>
      <c r="X431" s="11">
        <f t="shared" si="7"/>
        <v>0.004546625646</v>
      </c>
      <c r="Y431" s="7">
        <f t="shared" si="8"/>
        <v>0</v>
      </c>
      <c r="Z431" s="11">
        <f t="shared" si="9"/>
        <v>0.129366655</v>
      </c>
      <c r="AA431" s="10">
        <f t="shared" si="10"/>
        <v>117.4862673</v>
      </c>
      <c r="AB431" s="10">
        <f t="shared" si="11"/>
        <v>127.501382</v>
      </c>
      <c r="AC431" s="10">
        <f t="shared" si="12"/>
        <v>432.7758296</v>
      </c>
      <c r="AD431" s="10">
        <f t="shared" si="13"/>
        <v>278.6316498</v>
      </c>
    </row>
    <row r="432">
      <c r="A432" s="7" t="str">
        <f t="shared" si="1"/>
        <v>QROHR6546G</v>
      </c>
      <c r="B432" s="2" t="s">
        <v>1380</v>
      </c>
      <c r="C432" s="2" t="s">
        <v>1381</v>
      </c>
      <c r="D432" s="7" t="str">
        <f t="shared" si="2"/>
        <v>300x250 </v>
      </c>
      <c r="E432" s="2" t="s">
        <v>1382</v>
      </c>
      <c r="F432" s="2" t="s">
        <v>66</v>
      </c>
      <c r="G432" s="8" t="s">
        <v>29</v>
      </c>
      <c r="H432" s="2" t="s">
        <v>135</v>
      </c>
      <c r="I432" s="2" t="s">
        <v>31</v>
      </c>
      <c r="J432" s="2">
        <v>569171.0</v>
      </c>
      <c r="K432" s="2">
        <v>1354.0</v>
      </c>
      <c r="L432" s="2">
        <v>343050.0</v>
      </c>
      <c r="M432" s="2">
        <v>541133.0</v>
      </c>
      <c r="N432" s="2">
        <v>78.0</v>
      </c>
      <c r="O432" s="3">
        <v>7129.633287</v>
      </c>
      <c r="P432" s="7" t="str">
        <f>VLOOKUP(A432,'New Data'!A:E,2,FALSE)</f>
        <v>Female</v>
      </c>
      <c r="Q432" s="7">
        <f>VLOOKUP(A432,'New Data'!A:E,3,FALSE)</f>
        <v>36</v>
      </c>
      <c r="R432" s="7" t="str">
        <f>VLOOKUP(A432,'New Data'!A:E,4,FALSE)</f>
        <v>Vermont</v>
      </c>
      <c r="S432" s="9">
        <f>VLOOKUP(A432,'New Data'!A:E,5,FALSE)</f>
        <v>45337</v>
      </c>
      <c r="T432" s="10">
        <f t="shared" si="3"/>
        <v>91.40555496</v>
      </c>
      <c r="U432" s="11">
        <f t="shared" si="4"/>
        <v>0.002378898433</v>
      </c>
      <c r="V432" s="12">
        <f t="shared" si="5"/>
        <v>5.265608041</v>
      </c>
      <c r="W432" s="10">
        <f t="shared" si="6"/>
        <v>12.52634672</v>
      </c>
      <c r="X432" s="11">
        <f t="shared" si="7"/>
        <v>0.01370414164</v>
      </c>
      <c r="Y432" s="7">
        <f t="shared" si="8"/>
        <v>0</v>
      </c>
      <c r="Z432" s="11">
        <f t="shared" si="9"/>
        <v>0.6027186909</v>
      </c>
      <c r="AA432" s="10">
        <f t="shared" si="10"/>
        <v>24.99886677</v>
      </c>
      <c r="AB432" s="10">
        <f t="shared" si="11"/>
        <v>29.35530997</v>
      </c>
      <c r="AC432" s="10">
        <f t="shared" si="12"/>
        <v>76.68283492</v>
      </c>
      <c r="AD432" s="10">
        <f t="shared" si="13"/>
        <v>51.96714029</v>
      </c>
    </row>
    <row r="433">
      <c r="A433" s="7" t="str">
        <f t="shared" si="1"/>
        <v>QTDDO7203O</v>
      </c>
      <c r="B433" s="2" t="s">
        <v>361</v>
      </c>
      <c r="C433" s="2" t="s">
        <v>3600</v>
      </c>
      <c r="D433" s="7" t="str">
        <f t="shared" si="2"/>
        <v>300x250 </v>
      </c>
      <c r="E433" s="2" t="s">
        <v>363</v>
      </c>
      <c r="F433" s="2" t="s">
        <v>41</v>
      </c>
      <c r="G433" s="8" t="s">
        <v>151</v>
      </c>
      <c r="H433" s="2" t="s">
        <v>89</v>
      </c>
      <c r="I433" s="2" t="s">
        <v>43</v>
      </c>
      <c r="J433" s="2">
        <v>13075.0</v>
      </c>
      <c r="K433" s="2">
        <v>74.0</v>
      </c>
      <c r="L433" s="2">
        <v>5980.0</v>
      </c>
      <c r="M433" s="2">
        <v>12114.0</v>
      </c>
      <c r="N433" s="2">
        <v>15.0</v>
      </c>
      <c r="O433" s="3">
        <v>1936.130798</v>
      </c>
      <c r="P433" s="7" t="str">
        <f>VLOOKUP(A433,'New Data'!A:E,2,FALSE)</f>
        <v>Male</v>
      </c>
      <c r="Q433" s="7">
        <f>VLOOKUP(A433,'New Data'!A:E,3,FALSE)</f>
        <v>20</v>
      </c>
      <c r="R433" s="7" t="str">
        <f>VLOOKUP(A433,'New Data'!A:E,4,FALSE)</f>
        <v>Hawaii</v>
      </c>
      <c r="S433" s="9">
        <f>VLOOKUP(A433,'New Data'!A:E,5,FALSE)</f>
        <v>45287</v>
      </c>
      <c r="T433" s="10">
        <f t="shared" si="3"/>
        <v>129.0753865</v>
      </c>
      <c r="U433" s="11">
        <f t="shared" si="4"/>
        <v>0.005659655832</v>
      </c>
      <c r="V433" s="12">
        <f t="shared" si="5"/>
        <v>26.1639297</v>
      </c>
      <c r="W433" s="10">
        <f t="shared" si="6"/>
        <v>148.0788373</v>
      </c>
      <c r="X433" s="11">
        <f t="shared" si="7"/>
        <v>0.1147227533</v>
      </c>
      <c r="Y433" s="7">
        <f t="shared" si="8"/>
        <v>0</v>
      </c>
      <c r="Z433" s="11">
        <f t="shared" si="9"/>
        <v>0.4573613767</v>
      </c>
      <c r="AA433" s="10">
        <f t="shared" si="10"/>
        <v>76.36198853</v>
      </c>
      <c r="AB433" s="10">
        <f t="shared" si="11"/>
        <v>149.5109331</v>
      </c>
      <c r="AC433" s="10">
        <f t="shared" si="12"/>
        <v>138.1088626</v>
      </c>
      <c r="AD433" s="10">
        <f t="shared" si="13"/>
        <v>138.5799418</v>
      </c>
    </row>
    <row r="434">
      <c r="A434" s="7" t="str">
        <f t="shared" si="1"/>
        <v>QTDDO7203O</v>
      </c>
      <c r="B434" s="2" t="s">
        <v>1108</v>
      </c>
      <c r="C434" s="2" t="s">
        <v>3601</v>
      </c>
      <c r="D434" s="7" t="str">
        <f t="shared" si="2"/>
        <v>320x50 </v>
      </c>
      <c r="E434" s="2" t="s">
        <v>1110</v>
      </c>
      <c r="F434" s="2" t="s">
        <v>36</v>
      </c>
      <c r="G434" s="8" t="s">
        <v>271</v>
      </c>
      <c r="H434" s="2" t="s">
        <v>30</v>
      </c>
      <c r="I434" s="2" t="s">
        <v>31</v>
      </c>
      <c r="J434" s="2">
        <v>304377.0</v>
      </c>
      <c r="K434" s="2">
        <v>801.0</v>
      </c>
      <c r="L434" s="2">
        <v>27519.0</v>
      </c>
      <c r="M434" s="2">
        <v>270098.0</v>
      </c>
      <c r="N434" s="2">
        <v>63.0</v>
      </c>
      <c r="O434" s="3">
        <v>1595.48714</v>
      </c>
      <c r="P434" s="7" t="str">
        <f>VLOOKUP(A434,'New Data'!A:E,2,FALSE)</f>
        <v>Male</v>
      </c>
      <c r="Q434" s="7">
        <f>VLOOKUP(A434,'New Data'!A:E,3,FALSE)</f>
        <v>20</v>
      </c>
      <c r="R434" s="7" t="str">
        <f>VLOOKUP(A434,'New Data'!A:E,4,FALSE)</f>
        <v>Hawaii</v>
      </c>
      <c r="S434" s="9">
        <f>VLOOKUP(A434,'New Data'!A:E,5,FALSE)</f>
        <v>45287</v>
      </c>
      <c r="T434" s="10">
        <f t="shared" si="3"/>
        <v>25.3251927</v>
      </c>
      <c r="U434" s="11">
        <f t="shared" si="4"/>
        <v>0.002631604885</v>
      </c>
      <c r="V434" s="12">
        <f t="shared" si="5"/>
        <v>1.991869089</v>
      </c>
      <c r="W434" s="10">
        <f t="shared" si="6"/>
        <v>5.241812423</v>
      </c>
      <c r="X434" s="11">
        <f t="shared" si="7"/>
        <v>0.02069801595</v>
      </c>
      <c r="Y434" s="7">
        <f t="shared" si="8"/>
        <v>0</v>
      </c>
      <c r="Z434" s="11">
        <f t="shared" si="9"/>
        <v>0.0904109049</v>
      </c>
      <c r="AA434" s="10">
        <f t="shared" si="10"/>
        <v>7.706896295</v>
      </c>
      <c r="AB434" s="10">
        <f t="shared" si="11"/>
        <v>9.656862296</v>
      </c>
      <c r="AC434" s="10">
        <f t="shared" si="12"/>
        <v>21.70689046</v>
      </c>
      <c r="AD434" s="10">
        <f t="shared" si="13"/>
        <v>15.28481836</v>
      </c>
    </row>
    <row r="435">
      <c r="A435" s="7" t="str">
        <f t="shared" si="1"/>
        <v>QUAZP4763Z</v>
      </c>
      <c r="B435" s="2" t="s">
        <v>2209</v>
      </c>
      <c r="C435" s="2" t="s">
        <v>3602</v>
      </c>
      <c r="D435" s="7" t="str">
        <f t="shared" si="2"/>
        <v>300x250 </v>
      </c>
      <c r="E435" s="2" t="s">
        <v>2211</v>
      </c>
      <c r="F435" s="2" t="s">
        <v>28</v>
      </c>
      <c r="G435" s="8" t="s">
        <v>326</v>
      </c>
      <c r="H435" s="2" t="s">
        <v>30</v>
      </c>
      <c r="I435" s="2" t="s">
        <v>31</v>
      </c>
      <c r="J435" s="2">
        <v>756687.0</v>
      </c>
      <c r="K435" s="2">
        <v>1984.0</v>
      </c>
      <c r="L435" s="2">
        <v>442979.0</v>
      </c>
      <c r="M435" s="2">
        <v>611813.0</v>
      </c>
      <c r="N435" s="2">
        <v>14.0</v>
      </c>
      <c r="O435" s="3">
        <v>2452.997504</v>
      </c>
      <c r="P435" s="7" t="str">
        <f>VLOOKUP(A435,'New Data'!A:E,2,FALSE)</f>
        <v>Male</v>
      </c>
      <c r="Q435" s="7">
        <f>VLOOKUP(A435,'New Data'!A:E,3,FALSE)</f>
        <v>30</v>
      </c>
      <c r="R435" s="7" t="str">
        <f>VLOOKUP(A435,'New Data'!A:E,4,FALSE)</f>
        <v>Massachusetts</v>
      </c>
      <c r="S435" s="9">
        <f>VLOOKUP(A435,'New Data'!A:E,5,FALSE)</f>
        <v>45127</v>
      </c>
      <c r="T435" s="10">
        <f t="shared" si="3"/>
        <v>175.2141074</v>
      </c>
      <c r="U435" s="11">
        <f t="shared" si="4"/>
        <v>0.002621955974</v>
      </c>
      <c r="V435" s="12">
        <f t="shared" si="5"/>
        <v>1.236389871</v>
      </c>
      <c r="W435" s="10">
        <f t="shared" si="6"/>
        <v>3.241759808</v>
      </c>
      <c r="X435" s="11">
        <f t="shared" si="7"/>
        <v>0.001850170546</v>
      </c>
      <c r="Y435" s="7">
        <f t="shared" si="8"/>
        <v>0</v>
      </c>
      <c r="Z435" s="11">
        <f t="shared" si="9"/>
        <v>0.5854190702</v>
      </c>
      <c r="AA435" s="10">
        <f t="shared" si="10"/>
        <v>36.68028534</v>
      </c>
      <c r="AB435" s="10">
        <f t="shared" si="11"/>
        <v>37.88350731</v>
      </c>
      <c r="AC435" s="10">
        <f t="shared" si="12"/>
        <v>141.0669159</v>
      </c>
      <c r="AD435" s="10">
        <f t="shared" si="13"/>
        <v>89.2292446</v>
      </c>
    </row>
    <row r="436">
      <c r="A436" s="7" t="str">
        <f t="shared" si="1"/>
        <v>QYCQG9954K</v>
      </c>
      <c r="B436" s="2" t="s">
        <v>1638</v>
      </c>
      <c r="C436" s="2" t="s">
        <v>3603</v>
      </c>
      <c r="D436" s="7" t="str">
        <f t="shared" si="2"/>
        <v>300x250 </v>
      </c>
      <c r="E436" s="2" t="s">
        <v>1640</v>
      </c>
      <c r="F436" s="2" t="s">
        <v>41</v>
      </c>
      <c r="G436" s="8" t="s">
        <v>534</v>
      </c>
      <c r="H436" s="2" t="s">
        <v>212</v>
      </c>
      <c r="I436" s="2" t="s">
        <v>31</v>
      </c>
      <c r="J436" s="2">
        <v>247106.0</v>
      </c>
      <c r="K436" s="2">
        <v>750.0</v>
      </c>
      <c r="L436" s="2">
        <v>159618.0</v>
      </c>
      <c r="M436" s="2">
        <v>233150.0</v>
      </c>
      <c r="N436" s="2">
        <v>32.0</v>
      </c>
      <c r="O436" s="3">
        <v>7629.94427</v>
      </c>
      <c r="P436" s="7" t="str">
        <f>VLOOKUP(A436,'New Data'!A:E,2,FALSE)</f>
        <v>Female</v>
      </c>
      <c r="Q436" s="7">
        <f>VLOOKUP(A436,'New Data'!A:E,3,FALSE)</f>
        <v>29</v>
      </c>
      <c r="R436" s="7" t="str">
        <f>VLOOKUP(A436,'New Data'!A:E,4,FALSE)</f>
        <v>Idaho</v>
      </c>
      <c r="S436" s="9">
        <f>VLOOKUP(A436,'New Data'!A:E,5,FALSE)</f>
        <v>45120</v>
      </c>
      <c r="T436" s="10">
        <f t="shared" si="3"/>
        <v>238.4357584</v>
      </c>
      <c r="U436" s="11">
        <f t="shared" si="4"/>
        <v>0.00303513472</v>
      </c>
      <c r="V436" s="12">
        <f t="shared" si="5"/>
        <v>10.17325903</v>
      </c>
      <c r="W436" s="10">
        <f t="shared" si="6"/>
        <v>30.87721168</v>
      </c>
      <c r="X436" s="11">
        <f t="shared" si="7"/>
        <v>0.01294990814</v>
      </c>
      <c r="Y436" s="7">
        <f t="shared" si="8"/>
        <v>0</v>
      </c>
      <c r="Z436" s="11">
        <f t="shared" si="9"/>
        <v>0.6459495115</v>
      </c>
      <c r="AA436" s="10">
        <f t="shared" si="10"/>
        <v>62.00120125</v>
      </c>
      <c r="AB436" s="10">
        <f t="shared" si="11"/>
        <v>74.42357284</v>
      </c>
      <c r="AC436" s="10">
        <f t="shared" si="12"/>
        <v>198.9587009</v>
      </c>
      <c r="AD436" s="10">
        <f t="shared" si="13"/>
        <v>134.6580026</v>
      </c>
    </row>
    <row r="437">
      <c r="A437" s="7" t="str">
        <f t="shared" si="1"/>
        <v>RAPZK6824L</v>
      </c>
      <c r="B437" s="2" t="s">
        <v>2273</v>
      </c>
      <c r="C437" s="2" t="s">
        <v>3604</v>
      </c>
      <c r="D437" s="7" t="str">
        <f t="shared" si="2"/>
        <v>320x50 </v>
      </c>
      <c r="E437" s="2" t="s">
        <v>2275</v>
      </c>
      <c r="F437" s="2" t="s">
        <v>28</v>
      </c>
      <c r="G437" s="8" t="s">
        <v>181</v>
      </c>
      <c r="H437" s="2" t="s">
        <v>30</v>
      </c>
      <c r="I437" s="2" t="s">
        <v>31</v>
      </c>
      <c r="J437" s="2">
        <v>780475.0</v>
      </c>
      <c r="K437" s="2">
        <v>2186.0</v>
      </c>
      <c r="L437" s="2">
        <v>453974.0</v>
      </c>
      <c r="M437" s="2">
        <v>691696.0</v>
      </c>
      <c r="N437" s="2">
        <v>11.0</v>
      </c>
      <c r="O437" s="3">
        <v>1726.249457</v>
      </c>
      <c r="P437" s="7" t="str">
        <f>VLOOKUP(A437,'New Data'!A:E,2,FALSE)</f>
        <v>Male</v>
      </c>
      <c r="Q437" s="7">
        <f>VLOOKUP(A437,'New Data'!A:E,3,FALSE)</f>
        <v>28</v>
      </c>
      <c r="R437" s="7" t="str">
        <f>VLOOKUP(A437,'New Data'!A:E,4,FALSE)</f>
        <v>Michigan</v>
      </c>
      <c r="S437" s="9">
        <f>VLOOKUP(A437,'New Data'!A:E,5,FALSE)</f>
        <v>45315</v>
      </c>
      <c r="T437" s="10">
        <f t="shared" si="3"/>
        <v>156.9317688</v>
      </c>
      <c r="U437" s="11">
        <f t="shared" si="4"/>
        <v>0.002800858452</v>
      </c>
      <c r="V437" s="12">
        <f t="shared" si="5"/>
        <v>0.7896841066</v>
      </c>
      <c r="W437" s="10">
        <f t="shared" si="6"/>
        <v>2.211793404</v>
      </c>
      <c r="X437" s="11">
        <f t="shared" si="7"/>
        <v>0.001409398123</v>
      </c>
      <c r="Y437" s="7">
        <f t="shared" si="8"/>
        <v>0</v>
      </c>
      <c r="Z437" s="11">
        <f t="shared" si="9"/>
        <v>0.5816637304</v>
      </c>
      <c r="AA437" s="10">
        <f t="shared" si="10"/>
        <v>32.46045973</v>
      </c>
      <c r="AB437" s="10">
        <f t="shared" si="11"/>
        <v>33.31372531</v>
      </c>
      <c r="AC437" s="10">
        <f t="shared" si="12"/>
        <v>126.1457106</v>
      </c>
      <c r="AD437" s="10">
        <f t="shared" si="13"/>
        <v>79.57318154</v>
      </c>
    </row>
    <row r="438">
      <c r="A438" s="7" t="str">
        <f t="shared" si="1"/>
        <v>RBDGI2191H</v>
      </c>
      <c r="B438" s="2" t="s">
        <v>2180</v>
      </c>
      <c r="C438" s="2" t="s">
        <v>3605</v>
      </c>
      <c r="D438" s="7" t="str">
        <f t="shared" si="2"/>
        <v>320x50 </v>
      </c>
      <c r="E438" s="2" t="s">
        <v>2182</v>
      </c>
      <c r="F438" s="2" t="s">
        <v>28</v>
      </c>
      <c r="G438" s="8" t="s">
        <v>871</v>
      </c>
      <c r="H438" s="2" t="s">
        <v>89</v>
      </c>
      <c r="I438" s="2" t="s">
        <v>31</v>
      </c>
      <c r="J438" s="2">
        <v>194833.0</v>
      </c>
      <c r="K438" s="2">
        <v>499.0</v>
      </c>
      <c r="L438" s="2">
        <v>29091.0</v>
      </c>
      <c r="M438" s="2">
        <v>143813.0</v>
      </c>
      <c r="N438" s="2">
        <v>4.0</v>
      </c>
      <c r="O438" s="3">
        <v>1586.314519</v>
      </c>
      <c r="P438" s="7" t="str">
        <f>VLOOKUP(A438,'New Data'!A:E,2,FALSE)</f>
        <v>Female</v>
      </c>
      <c r="Q438" s="7">
        <f>VLOOKUP(A438,'New Data'!A:E,3,FALSE)</f>
        <v>45</v>
      </c>
      <c r="R438" s="7" t="str">
        <f>VLOOKUP(A438,'New Data'!A:E,4,FALSE)</f>
        <v>Connecticut</v>
      </c>
      <c r="S438" s="9">
        <f>VLOOKUP(A438,'New Data'!A:E,5,FALSE)</f>
        <v>45400</v>
      </c>
      <c r="T438" s="10">
        <f t="shared" si="3"/>
        <v>396.5786298</v>
      </c>
      <c r="U438" s="11">
        <f t="shared" si="4"/>
        <v>0.002561167769</v>
      </c>
      <c r="V438" s="12">
        <f t="shared" si="5"/>
        <v>3.178987012</v>
      </c>
      <c r="W438" s="10">
        <f t="shared" si="6"/>
        <v>8.141919074</v>
      </c>
      <c r="X438" s="11">
        <f t="shared" si="7"/>
        <v>0.002053040296</v>
      </c>
      <c r="Y438" s="7">
        <f t="shared" si="8"/>
        <v>0</v>
      </c>
      <c r="Z438" s="11">
        <f t="shared" si="9"/>
        <v>0.1493124881</v>
      </c>
      <c r="AA438" s="10">
        <f t="shared" si="10"/>
        <v>83.48729937</v>
      </c>
      <c r="AB438" s="10">
        <f t="shared" si="11"/>
        <v>86.46505861</v>
      </c>
      <c r="AC438" s="10">
        <f t="shared" si="12"/>
        <v>319.527085</v>
      </c>
      <c r="AD438" s="10">
        <f t="shared" si="13"/>
        <v>202.361555</v>
      </c>
    </row>
    <row r="439">
      <c r="A439" s="7" t="str">
        <f t="shared" si="1"/>
        <v>RBDGI2191H</v>
      </c>
      <c r="B439" s="2" t="s">
        <v>2227</v>
      </c>
      <c r="C439" s="2" t="s">
        <v>3606</v>
      </c>
      <c r="D439" s="7" t="str">
        <f t="shared" si="2"/>
        <v>300x250 </v>
      </c>
      <c r="E439" s="2" t="s">
        <v>2229</v>
      </c>
      <c r="F439" s="2" t="s">
        <v>36</v>
      </c>
      <c r="G439" s="8" t="s">
        <v>102</v>
      </c>
      <c r="H439" s="2" t="s">
        <v>30</v>
      </c>
      <c r="I439" s="2" t="s">
        <v>53</v>
      </c>
      <c r="J439" s="2">
        <v>69239.0</v>
      </c>
      <c r="K439" s="2">
        <v>160.0</v>
      </c>
      <c r="L439" s="2">
        <v>23112.0</v>
      </c>
      <c r="M439" s="2">
        <v>65390.0</v>
      </c>
      <c r="N439" s="2">
        <v>1.0</v>
      </c>
      <c r="O439" s="3">
        <v>4514.952724</v>
      </c>
      <c r="P439" s="7" t="str">
        <f>VLOOKUP(A439,'New Data'!A:E,2,FALSE)</f>
        <v>Female</v>
      </c>
      <c r="Q439" s="7">
        <f>VLOOKUP(A439,'New Data'!A:E,3,FALSE)</f>
        <v>45</v>
      </c>
      <c r="R439" s="7" t="str">
        <f>VLOOKUP(A439,'New Data'!A:E,4,FALSE)</f>
        <v>Connecticut</v>
      </c>
      <c r="S439" s="9">
        <f>VLOOKUP(A439,'New Data'!A:E,5,FALSE)</f>
        <v>45400</v>
      </c>
      <c r="T439" s="10">
        <f t="shared" si="3"/>
        <v>4514.952724</v>
      </c>
      <c r="U439" s="11">
        <f t="shared" si="4"/>
        <v>0.002310836378</v>
      </c>
      <c r="V439" s="12">
        <f t="shared" si="5"/>
        <v>28.21845453</v>
      </c>
      <c r="W439" s="10">
        <f t="shared" si="6"/>
        <v>65.20823126</v>
      </c>
      <c r="X439" s="11">
        <f t="shared" si="7"/>
        <v>0.001444272736</v>
      </c>
      <c r="Y439" s="7">
        <f t="shared" si="8"/>
        <v>0</v>
      </c>
      <c r="Z439" s="11">
        <f t="shared" si="9"/>
        <v>0.3338003149</v>
      </c>
      <c r="AA439" s="10">
        <f t="shared" si="10"/>
        <v>938.6069547</v>
      </c>
      <c r="AB439" s="10">
        <f t="shared" si="11"/>
        <v>960.8008207</v>
      </c>
      <c r="AC439" s="10">
        <f t="shared" si="12"/>
        <v>3630.647516</v>
      </c>
      <c r="AD439" s="10">
        <f t="shared" si="13"/>
        <v>2290.081633</v>
      </c>
    </row>
    <row r="440">
      <c r="A440" s="7" t="str">
        <f t="shared" si="1"/>
        <v>RBTCM6209G</v>
      </c>
      <c r="B440" s="2" t="s">
        <v>1237</v>
      </c>
      <c r="C440" s="2" t="s">
        <v>3607</v>
      </c>
      <c r="D440" s="7" t="str">
        <f t="shared" si="2"/>
        <v>320x50 </v>
      </c>
      <c r="E440" s="2" t="s">
        <v>1239</v>
      </c>
      <c r="F440" s="2" t="s">
        <v>28</v>
      </c>
      <c r="G440" s="8" t="s">
        <v>1240</v>
      </c>
      <c r="H440" s="2" t="s">
        <v>30</v>
      </c>
      <c r="I440" s="2" t="s">
        <v>31</v>
      </c>
      <c r="J440" s="2">
        <v>12606.0</v>
      </c>
      <c r="K440" s="2">
        <v>74.0</v>
      </c>
      <c r="L440" s="2">
        <v>8332.0</v>
      </c>
      <c r="M440" s="2">
        <v>11170.0</v>
      </c>
      <c r="N440" s="2">
        <v>5.0</v>
      </c>
      <c r="O440" s="3">
        <v>2002.537989</v>
      </c>
      <c r="P440" s="7" t="str">
        <f>VLOOKUP(A440,'New Data'!A:E,2,FALSE)</f>
        <v>Male</v>
      </c>
      <c r="Q440" s="7">
        <f>VLOOKUP(A440,'New Data'!A:E,3,FALSE)</f>
        <v>25</v>
      </c>
      <c r="R440" s="7" t="str">
        <f>VLOOKUP(A440,'New Data'!A:E,4,FALSE)</f>
        <v>Delaware</v>
      </c>
      <c r="S440" s="9">
        <f>VLOOKUP(A440,'New Data'!A:E,5,FALSE)</f>
        <v>45360</v>
      </c>
      <c r="T440" s="10">
        <f t="shared" si="3"/>
        <v>400.5075978</v>
      </c>
      <c r="U440" s="11">
        <f t="shared" si="4"/>
        <v>0.00587022053</v>
      </c>
      <c r="V440" s="12">
        <f t="shared" si="5"/>
        <v>27.06132418</v>
      </c>
      <c r="W440" s="10">
        <f t="shared" si="6"/>
        <v>158.8559407</v>
      </c>
      <c r="X440" s="11">
        <f t="shared" si="7"/>
        <v>0.03966365223</v>
      </c>
      <c r="Y440" s="7">
        <f t="shared" si="8"/>
        <v>0</v>
      </c>
      <c r="Z440" s="11">
        <f t="shared" si="9"/>
        <v>0.6609551007</v>
      </c>
      <c r="AA440" s="10">
        <f t="shared" si="10"/>
        <v>133.521767</v>
      </c>
      <c r="AB440" s="10">
        <f t="shared" si="11"/>
        <v>212.598537</v>
      </c>
      <c r="AC440" s="10">
        <f t="shared" si="12"/>
        <v>357.5895312</v>
      </c>
      <c r="AD440" s="10">
        <f t="shared" si="13"/>
        <v>279.6847044</v>
      </c>
    </row>
    <row r="441">
      <c r="A441" s="7" t="str">
        <f t="shared" si="1"/>
        <v>RESTH6166P</v>
      </c>
      <c r="B441" s="2" t="s">
        <v>587</v>
      </c>
      <c r="C441" s="2" t="s">
        <v>3608</v>
      </c>
      <c r="D441" s="7" t="str">
        <f t="shared" si="2"/>
        <v>300x250 </v>
      </c>
      <c r="E441" s="2" t="s">
        <v>589</v>
      </c>
      <c r="F441" s="2" t="s">
        <v>28</v>
      </c>
      <c r="G441" s="8" t="s">
        <v>387</v>
      </c>
      <c r="H441" s="2" t="s">
        <v>30</v>
      </c>
      <c r="I441" s="2" t="s">
        <v>43</v>
      </c>
      <c r="J441" s="2">
        <v>29834.0</v>
      </c>
      <c r="K441" s="2">
        <v>99.0</v>
      </c>
      <c r="L441" s="2">
        <v>14599.0</v>
      </c>
      <c r="M441" s="2">
        <v>24656.0</v>
      </c>
      <c r="N441" s="2">
        <v>14.0</v>
      </c>
      <c r="O441" s="3">
        <v>6032.837114</v>
      </c>
      <c r="P441" s="7" t="str">
        <f>VLOOKUP(A441,'New Data'!A:E,2,FALSE)</f>
        <v>Male</v>
      </c>
      <c r="Q441" s="7">
        <f>VLOOKUP(A441,'New Data'!A:E,3,FALSE)</f>
        <v>49</v>
      </c>
      <c r="R441" s="7" t="str">
        <f>VLOOKUP(A441,'New Data'!A:E,4,FALSE)</f>
        <v>South Dakota</v>
      </c>
      <c r="S441" s="9">
        <f>VLOOKUP(A441,'New Data'!A:E,5,FALSE)</f>
        <v>45156</v>
      </c>
      <c r="T441" s="10">
        <f t="shared" si="3"/>
        <v>430.9169367</v>
      </c>
      <c r="U441" s="11">
        <f t="shared" si="4"/>
        <v>0.003318361601</v>
      </c>
      <c r="V441" s="12">
        <f t="shared" si="5"/>
        <v>60.93774863</v>
      </c>
      <c r="W441" s="10">
        <f t="shared" si="6"/>
        <v>202.2134851</v>
      </c>
      <c r="X441" s="11">
        <f t="shared" si="7"/>
        <v>0.04692632567</v>
      </c>
      <c r="Y441" s="7">
        <f t="shared" si="8"/>
        <v>0</v>
      </c>
      <c r="Z441" s="11">
        <f t="shared" si="9"/>
        <v>0.4893410203</v>
      </c>
      <c r="AA441" s="10">
        <f t="shared" si="10"/>
        <v>175.3762833</v>
      </c>
      <c r="AB441" s="10">
        <f t="shared" si="11"/>
        <v>260.1417251</v>
      </c>
      <c r="AC441" s="10">
        <f t="shared" si="12"/>
        <v>397.3637961</v>
      </c>
      <c r="AD441" s="10">
        <f t="shared" si="13"/>
        <v>316.5668701</v>
      </c>
    </row>
    <row r="442">
      <c r="A442" s="7" t="str">
        <f t="shared" si="1"/>
        <v>RESTH6166P</v>
      </c>
      <c r="B442" s="2" t="s">
        <v>158</v>
      </c>
      <c r="C442" s="2" t="s">
        <v>159</v>
      </c>
      <c r="D442" s="7" t="str">
        <f t="shared" si="2"/>
        <v>320x50 </v>
      </c>
      <c r="E442" s="2" t="s">
        <v>160</v>
      </c>
      <c r="F442" s="2" t="s">
        <v>66</v>
      </c>
      <c r="G442" s="8" t="s">
        <v>161</v>
      </c>
      <c r="H442" s="2" t="s">
        <v>135</v>
      </c>
      <c r="I442" s="2" t="s">
        <v>31</v>
      </c>
      <c r="J442" s="2">
        <v>7320.0</v>
      </c>
      <c r="K442" s="2">
        <v>33.0</v>
      </c>
      <c r="L442" s="2">
        <v>4020.0</v>
      </c>
      <c r="M442" s="2">
        <v>6692.0</v>
      </c>
      <c r="N442" s="2">
        <v>15.0</v>
      </c>
      <c r="O442" s="3">
        <v>1730.37357</v>
      </c>
      <c r="P442" s="7" t="str">
        <f>VLOOKUP(A442,'New Data'!A:E,2,FALSE)</f>
        <v>Male</v>
      </c>
      <c r="Q442" s="7">
        <f>VLOOKUP(A442,'New Data'!A:E,3,FALSE)</f>
        <v>49</v>
      </c>
      <c r="R442" s="7" t="str">
        <f>VLOOKUP(A442,'New Data'!A:E,4,FALSE)</f>
        <v>South Dakota</v>
      </c>
      <c r="S442" s="9">
        <f>VLOOKUP(A442,'New Data'!A:E,5,FALSE)</f>
        <v>45156</v>
      </c>
      <c r="T442" s="10">
        <f t="shared" si="3"/>
        <v>115.358238</v>
      </c>
      <c r="U442" s="11">
        <f t="shared" si="4"/>
        <v>0.004508196721</v>
      </c>
      <c r="V442" s="12">
        <f t="shared" si="5"/>
        <v>52.43556273</v>
      </c>
      <c r="W442" s="10">
        <f t="shared" si="6"/>
        <v>236.389832</v>
      </c>
      <c r="X442" s="11">
        <f t="shared" si="7"/>
        <v>0.2049180328</v>
      </c>
      <c r="Y442" s="7">
        <f t="shared" si="8"/>
        <v>0</v>
      </c>
      <c r="Z442" s="11">
        <f t="shared" si="9"/>
        <v>0.5491803279</v>
      </c>
      <c r="AA442" s="10">
        <f t="shared" si="10"/>
        <v>112.2980642</v>
      </c>
      <c r="AB442" s="10">
        <f t="shared" si="11"/>
        <v>222.6706257</v>
      </c>
      <c r="AC442" s="10">
        <f t="shared" si="12"/>
        <v>150.0516693</v>
      </c>
      <c r="AD442" s="10">
        <f t="shared" si="13"/>
        <v>175.8762891</v>
      </c>
    </row>
    <row r="443">
      <c r="A443" s="7" t="str">
        <f t="shared" si="1"/>
        <v>RESTH6166P</v>
      </c>
      <c r="B443" s="2" t="s">
        <v>1917</v>
      </c>
      <c r="C443" s="2" t="s">
        <v>3609</v>
      </c>
      <c r="D443" s="7" t="str">
        <f t="shared" si="2"/>
        <v>320x50 </v>
      </c>
      <c r="E443" s="2" t="s">
        <v>160</v>
      </c>
      <c r="F443" s="2" t="s">
        <v>36</v>
      </c>
      <c r="G443" s="8" t="s">
        <v>387</v>
      </c>
      <c r="H443" s="2" t="s">
        <v>30</v>
      </c>
      <c r="I443" s="2" t="s">
        <v>31</v>
      </c>
      <c r="J443" s="2">
        <v>47931.0</v>
      </c>
      <c r="K443" s="2">
        <v>170.0</v>
      </c>
      <c r="L443" s="2">
        <v>15989.0</v>
      </c>
      <c r="M443" s="2">
        <v>38916.0</v>
      </c>
      <c r="N443" s="2">
        <v>4.0</v>
      </c>
      <c r="O443" s="3">
        <v>1487.228625</v>
      </c>
      <c r="P443" s="7" t="str">
        <f>VLOOKUP(A443,'New Data'!A:E,2,FALSE)</f>
        <v>Male</v>
      </c>
      <c r="Q443" s="7">
        <f>VLOOKUP(A443,'New Data'!A:E,3,FALSE)</f>
        <v>49</v>
      </c>
      <c r="R443" s="7" t="str">
        <f>VLOOKUP(A443,'New Data'!A:E,4,FALSE)</f>
        <v>South Dakota</v>
      </c>
      <c r="S443" s="9">
        <f>VLOOKUP(A443,'New Data'!A:E,5,FALSE)</f>
        <v>45156</v>
      </c>
      <c r="T443" s="10">
        <f t="shared" si="3"/>
        <v>371.8071563</v>
      </c>
      <c r="U443" s="11">
        <f t="shared" si="4"/>
        <v>0.003546765142</v>
      </c>
      <c r="V443" s="12">
        <f t="shared" si="5"/>
        <v>8.748403676</v>
      </c>
      <c r="W443" s="10">
        <f t="shared" si="6"/>
        <v>31.0285332</v>
      </c>
      <c r="X443" s="11">
        <f t="shared" si="7"/>
        <v>0.008345329745</v>
      </c>
      <c r="Y443" s="7">
        <f t="shared" si="8"/>
        <v>0</v>
      </c>
      <c r="Z443" s="11">
        <f t="shared" si="9"/>
        <v>0.3335836932</v>
      </c>
      <c r="AA443" s="10">
        <f t="shared" si="10"/>
        <v>87.56586083</v>
      </c>
      <c r="AB443" s="10">
        <f t="shared" si="11"/>
        <v>100.9339385</v>
      </c>
      <c r="AC443" s="10">
        <f t="shared" si="12"/>
        <v>305.4011124</v>
      </c>
      <c r="AD443" s="10">
        <f t="shared" si="13"/>
        <v>201.4196181</v>
      </c>
    </row>
    <row r="444">
      <c r="A444" s="7" t="str">
        <f t="shared" si="1"/>
        <v>RGSQC0136Q</v>
      </c>
      <c r="B444" s="2" t="s">
        <v>2186</v>
      </c>
      <c r="C444" s="2" t="s">
        <v>2187</v>
      </c>
      <c r="D444" s="7" t="str">
        <f t="shared" si="2"/>
        <v>300x250 </v>
      </c>
      <c r="E444" s="2" t="s">
        <v>2188</v>
      </c>
      <c r="F444" s="2" t="s">
        <v>41</v>
      </c>
      <c r="G444" s="8" t="s">
        <v>871</v>
      </c>
      <c r="H444" s="2" t="s">
        <v>71</v>
      </c>
      <c r="I444" s="2" t="s">
        <v>31</v>
      </c>
      <c r="J444" s="2">
        <v>1109184.0</v>
      </c>
      <c r="K444" s="2">
        <v>3142.0</v>
      </c>
      <c r="L444" s="2">
        <v>83035.0</v>
      </c>
      <c r="M444" s="2">
        <v>782482.0</v>
      </c>
      <c r="N444" s="2">
        <v>25.0</v>
      </c>
      <c r="O444" s="3">
        <v>7490.860779</v>
      </c>
      <c r="P444" s="7" t="str">
        <f>VLOOKUP(A444,'New Data'!A:E,2,FALSE)</f>
        <v>Female</v>
      </c>
      <c r="Q444" s="7">
        <f>VLOOKUP(A444,'New Data'!A:E,3,FALSE)</f>
        <v>47</v>
      </c>
      <c r="R444" s="7" t="str">
        <f>VLOOKUP(A444,'New Data'!A:E,4,FALSE)</f>
        <v>Illinois</v>
      </c>
      <c r="S444" s="9">
        <f>VLOOKUP(A444,'New Data'!A:E,5,FALSE)</f>
        <v>45448</v>
      </c>
      <c r="T444" s="10">
        <f t="shared" si="3"/>
        <v>299.6344312</v>
      </c>
      <c r="U444" s="11">
        <f t="shared" si="4"/>
        <v>0.002832713058</v>
      </c>
      <c r="V444" s="12">
        <f t="shared" si="5"/>
        <v>2.384105913</v>
      </c>
      <c r="W444" s="10">
        <f t="shared" si="6"/>
        <v>6.753487951</v>
      </c>
      <c r="X444" s="11">
        <f t="shared" si="7"/>
        <v>0.00225390918</v>
      </c>
      <c r="Y444" s="7">
        <f t="shared" si="8"/>
        <v>0</v>
      </c>
      <c r="Z444" s="11">
        <f t="shared" si="9"/>
        <v>0.07486133951</v>
      </c>
      <c r="AA444" s="10">
        <f t="shared" si="10"/>
        <v>63.18486855</v>
      </c>
      <c r="AB444" s="10">
        <f t="shared" si="11"/>
        <v>65.80649778</v>
      </c>
      <c r="AC444" s="10">
        <f t="shared" si="12"/>
        <v>241.5350637</v>
      </c>
      <c r="AD444" s="10">
        <f t="shared" si="13"/>
        <v>153.1953759</v>
      </c>
    </row>
    <row r="445">
      <c r="A445" s="7" t="str">
        <f t="shared" si="1"/>
        <v>RGVDH5612B</v>
      </c>
      <c r="B445" s="2" t="s">
        <v>569</v>
      </c>
      <c r="C445" s="2" t="s">
        <v>3610</v>
      </c>
      <c r="D445" s="7" t="str">
        <f t="shared" si="2"/>
        <v>320x50 </v>
      </c>
      <c r="E445" s="2" t="s">
        <v>571</v>
      </c>
      <c r="F445" s="2" t="s">
        <v>36</v>
      </c>
      <c r="G445" s="8" t="s">
        <v>572</v>
      </c>
      <c r="H445" s="2" t="s">
        <v>62</v>
      </c>
      <c r="I445" s="2" t="s">
        <v>31</v>
      </c>
      <c r="J445" s="2">
        <v>19344.0</v>
      </c>
      <c r="K445" s="2">
        <v>68.0</v>
      </c>
      <c r="L445" s="2">
        <v>2353.0</v>
      </c>
      <c r="M445" s="2">
        <v>18261.0</v>
      </c>
      <c r="N445" s="2">
        <v>10.0</v>
      </c>
      <c r="O445" s="3">
        <v>1500.722291</v>
      </c>
      <c r="P445" s="7" t="str">
        <f>VLOOKUP(A445,'New Data'!A:E,2,FALSE)</f>
        <v>Male</v>
      </c>
      <c r="Q445" s="7">
        <f>VLOOKUP(A445,'New Data'!A:E,3,FALSE)</f>
        <v>56</v>
      </c>
      <c r="R445" s="7" t="str">
        <f>VLOOKUP(A445,'New Data'!A:E,4,FALSE)</f>
        <v>New Mexico</v>
      </c>
      <c r="S445" s="9">
        <f>VLOOKUP(A445,'New Data'!A:E,5,FALSE)</f>
        <v>44952</v>
      </c>
      <c r="T445" s="10">
        <f t="shared" si="3"/>
        <v>150.0722291</v>
      </c>
      <c r="U445" s="11">
        <f t="shared" si="4"/>
        <v>0.003515301902</v>
      </c>
      <c r="V445" s="12">
        <f t="shared" si="5"/>
        <v>22.06944546</v>
      </c>
      <c r="W445" s="10">
        <f t="shared" si="6"/>
        <v>77.5807636</v>
      </c>
      <c r="X445" s="11">
        <f t="shared" si="7"/>
        <v>0.05169561621</v>
      </c>
      <c r="Y445" s="7">
        <f t="shared" si="8"/>
        <v>0</v>
      </c>
      <c r="Z445" s="11">
        <f t="shared" si="9"/>
        <v>0.1216397849</v>
      </c>
      <c r="AA445" s="10">
        <f t="shared" si="10"/>
        <v>63.1861549</v>
      </c>
      <c r="AB445" s="10">
        <f t="shared" si="11"/>
        <v>96.49294579</v>
      </c>
      <c r="AC445" s="10">
        <f t="shared" si="12"/>
        <v>139.9878251</v>
      </c>
      <c r="AD445" s="10">
        <f t="shared" si="13"/>
        <v>113.828254</v>
      </c>
    </row>
    <row r="446">
      <c r="A446" s="7" t="str">
        <f t="shared" si="1"/>
        <v>RGWVN5464S</v>
      </c>
      <c r="B446" s="2" t="s">
        <v>409</v>
      </c>
      <c r="C446" s="2" t="s">
        <v>3611</v>
      </c>
      <c r="D446" s="7" t="str">
        <f t="shared" si="2"/>
        <v>320x50 </v>
      </c>
      <c r="E446" s="2" t="s">
        <v>411</v>
      </c>
      <c r="F446" s="2" t="s">
        <v>36</v>
      </c>
      <c r="G446" s="8" t="s">
        <v>412</v>
      </c>
      <c r="H446" s="2" t="s">
        <v>30</v>
      </c>
      <c r="I446" s="2" t="s">
        <v>31</v>
      </c>
      <c r="J446" s="2">
        <v>18516.0</v>
      </c>
      <c r="K446" s="2">
        <v>68.0</v>
      </c>
      <c r="L446" s="2">
        <v>8191.0</v>
      </c>
      <c r="M446" s="2">
        <v>13641.0</v>
      </c>
      <c r="N446" s="2">
        <v>13.0</v>
      </c>
      <c r="O446" s="3">
        <v>5087.561715</v>
      </c>
      <c r="P446" s="7" t="str">
        <f>VLOOKUP(A446,'New Data'!A:E,2,FALSE)</f>
        <v>Male</v>
      </c>
      <c r="Q446" s="7">
        <f>VLOOKUP(A446,'New Data'!A:E,3,FALSE)</f>
        <v>40</v>
      </c>
      <c r="R446" s="7" t="str">
        <f>VLOOKUP(A446,'New Data'!A:E,4,FALSE)</f>
        <v>Maryland</v>
      </c>
      <c r="S446" s="9">
        <f>VLOOKUP(A446,'New Data'!A:E,5,FALSE)</f>
        <v>45053</v>
      </c>
      <c r="T446" s="10">
        <f t="shared" si="3"/>
        <v>391.3509012</v>
      </c>
      <c r="U446" s="11">
        <f t="shared" si="4"/>
        <v>0.00367249946</v>
      </c>
      <c r="V446" s="12">
        <f t="shared" si="5"/>
        <v>74.81708404</v>
      </c>
      <c r="W446" s="10">
        <f t="shared" si="6"/>
        <v>274.7657007</v>
      </c>
      <c r="X446" s="11">
        <f t="shared" si="7"/>
        <v>0.0702095485</v>
      </c>
      <c r="Y446" s="7">
        <f t="shared" si="8"/>
        <v>0</v>
      </c>
      <c r="Z446" s="11">
        <f t="shared" si="9"/>
        <v>0.4423741629</v>
      </c>
      <c r="AA446" s="10">
        <f t="shared" si="10"/>
        <v>193.0769876</v>
      </c>
      <c r="AB446" s="10">
        <f t="shared" si="11"/>
        <v>313.0461576</v>
      </c>
      <c r="AC446" s="10">
        <f t="shared" si="12"/>
        <v>382.9972779</v>
      </c>
      <c r="AD446" s="10">
        <f t="shared" si="13"/>
        <v>333.0601372</v>
      </c>
    </row>
    <row r="447">
      <c r="A447" s="7" t="str">
        <f t="shared" si="1"/>
        <v>RHAIL7304A</v>
      </c>
      <c r="B447" s="2" t="s">
        <v>1067</v>
      </c>
      <c r="C447" s="2" t="s">
        <v>3612</v>
      </c>
      <c r="D447" s="7" t="str">
        <f t="shared" si="2"/>
        <v>300x250 </v>
      </c>
      <c r="E447" s="2" t="s">
        <v>1069</v>
      </c>
      <c r="F447" s="2" t="s">
        <v>41</v>
      </c>
      <c r="G447" s="8" t="s">
        <v>871</v>
      </c>
      <c r="H447" s="2" t="s">
        <v>30</v>
      </c>
      <c r="I447" s="2" t="s">
        <v>43</v>
      </c>
      <c r="J447" s="2">
        <v>29856.0</v>
      </c>
      <c r="K447" s="2">
        <v>111.0</v>
      </c>
      <c r="L447" s="2">
        <v>7664.0</v>
      </c>
      <c r="M447" s="2">
        <v>21698.0</v>
      </c>
      <c r="N447" s="2">
        <v>9.0</v>
      </c>
      <c r="O447" s="3">
        <v>4851.394446</v>
      </c>
      <c r="P447" s="7" t="str">
        <f>VLOOKUP(A447,'New Data'!A:E,2,FALSE)</f>
        <v>Female</v>
      </c>
      <c r="Q447" s="7">
        <f>VLOOKUP(A447,'New Data'!A:E,3,FALSE)</f>
        <v>54</v>
      </c>
      <c r="R447" s="7" t="str">
        <f>VLOOKUP(A447,'New Data'!A:E,4,FALSE)</f>
        <v>Michigan</v>
      </c>
      <c r="S447" s="9">
        <f>VLOOKUP(A447,'New Data'!A:E,5,FALSE)</f>
        <v>45258</v>
      </c>
      <c r="T447" s="10">
        <f t="shared" si="3"/>
        <v>539.0438273</v>
      </c>
      <c r="U447" s="11">
        <f t="shared" si="4"/>
        <v>0.003717845659</v>
      </c>
      <c r="V447" s="12">
        <f t="shared" si="5"/>
        <v>43.70625627</v>
      </c>
      <c r="W447" s="10">
        <f t="shared" si="6"/>
        <v>162.4931152</v>
      </c>
      <c r="X447" s="11">
        <f t="shared" si="7"/>
        <v>0.03014469453</v>
      </c>
      <c r="Y447" s="7">
        <f t="shared" si="8"/>
        <v>0</v>
      </c>
      <c r="Z447" s="11">
        <f t="shared" si="9"/>
        <v>0.256698821</v>
      </c>
      <c r="AA447" s="10">
        <f t="shared" si="10"/>
        <v>175.2723935</v>
      </c>
      <c r="AB447" s="10">
        <f t="shared" si="11"/>
        <v>246.5445088</v>
      </c>
      <c r="AC447" s="10">
        <f t="shared" si="12"/>
        <v>472.4749362</v>
      </c>
      <c r="AD447" s="10">
        <f t="shared" si="13"/>
        <v>350.7703302</v>
      </c>
    </row>
    <row r="448">
      <c r="A448" s="7" t="str">
        <f t="shared" si="1"/>
        <v>RHUKV7848M</v>
      </c>
      <c r="B448" s="2" t="s">
        <v>1478</v>
      </c>
      <c r="C448" s="2" t="s">
        <v>3613</v>
      </c>
      <c r="D448" s="7" t="str">
        <f t="shared" si="2"/>
        <v>320x50 </v>
      </c>
      <c r="E448" s="2" t="s">
        <v>1480</v>
      </c>
      <c r="F448" s="2" t="s">
        <v>28</v>
      </c>
      <c r="G448" s="8" t="s">
        <v>1481</v>
      </c>
      <c r="H448" s="2" t="s">
        <v>30</v>
      </c>
      <c r="I448" s="2" t="s">
        <v>31</v>
      </c>
      <c r="J448" s="2">
        <v>98509.0</v>
      </c>
      <c r="K448" s="2">
        <v>299.0</v>
      </c>
      <c r="L448" s="2">
        <v>30688.0</v>
      </c>
      <c r="M448" s="2">
        <v>109518.0</v>
      </c>
      <c r="N448" s="2">
        <v>15.0</v>
      </c>
      <c r="O448" s="3">
        <v>2059.270294</v>
      </c>
      <c r="P448" s="7" t="str">
        <f>VLOOKUP(A448,'New Data'!A:E,2,FALSE)</f>
        <v>Male</v>
      </c>
      <c r="Q448" s="7">
        <f>VLOOKUP(A448,'New Data'!A:E,3,FALSE)</f>
        <v>34</v>
      </c>
      <c r="R448" s="7" t="str">
        <f>VLOOKUP(A448,'New Data'!A:E,4,FALSE)</f>
        <v>Mississippi</v>
      </c>
      <c r="S448" s="9">
        <f>VLOOKUP(A448,'New Data'!A:E,5,FALSE)</f>
        <v>44996</v>
      </c>
      <c r="T448" s="10">
        <f t="shared" si="3"/>
        <v>137.2846863</v>
      </c>
      <c r="U448" s="11">
        <f t="shared" si="4"/>
        <v>0.003035255662</v>
      </c>
      <c r="V448" s="12">
        <f t="shared" si="5"/>
        <v>6.887191619</v>
      </c>
      <c r="W448" s="10">
        <f t="shared" si="6"/>
        <v>20.90438736</v>
      </c>
      <c r="X448" s="11">
        <f t="shared" si="7"/>
        <v>0.01522703509</v>
      </c>
      <c r="Y448" s="7">
        <f t="shared" si="8"/>
        <v>0</v>
      </c>
      <c r="Z448" s="11">
        <f t="shared" si="9"/>
        <v>0.3115248353</v>
      </c>
      <c r="AA448" s="10">
        <f t="shared" si="10"/>
        <v>37.14756802</v>
      </c>
      <c r="AB448" s="10">
        <f t="shared" si="11"/>
        <v>45.55788546</v>
      </c>
      <c r="AC448" s="10">
        <f t="shared" si="12"/>
        <v>115.3860648</v>
      </c>
      <c r="AD448" s="10">
        <f t="shared" si="13"/>
        <v>79.09605444</v>
      </c>
    </row>
    <row r="449">
      <c r="A449" s="7" t="str">
        <f t="shared" si="1"/>
        <v>RLBQR3041X</v>
      </c>
      <c r="B449" s="2" t="s">
        <v>1973</v>
      </c>
      <c r="C449" s="2" t="s">
        <v>3614</v>
      </c>
      <c r="D449" s="7" t="str">
        <f t="shared" si="2"/>
        <v>300x50 </v>
      </c>
      <c r="E449" s="2" t="s">
        <v>1975</v>
      </c>
      <c r="F449" s="2" t="s">
        <v>66</v>
      </c>
      <c r="G449" s="8" t="s">
        <v>263</v>
      </c>
      <c r="H449" s="2" t="s">
        <v>30</v>
      </c>
      <c r="I449" s="2" t="s">
        <v>31</v>
      </c>
      <c r="J449" s="2">
        <v>100058.0</v>
      </c>
      <c r="K449" s="2">
        <v>435.0</v>
      </c>
      <c r="L449" s="2">
        <v>73422.0</v>
      </c>
      <c r="M449" s="2">
        <v>91976.0</v>
      </c>
      <c r="N449" s="2">
        <v>8.0</v>
      </c>
      <c r="O449" s="3">
        <v>5831.225793</v>
      </c>
      <c r="P449" s="7" t="str">
        <f>VLOOKUP(A449,'New Data'!A:E,2,FALSE)</f>
        <v>Female</v>
      </c>
      <c r="Q449" s="7">
        <f>VLOOKUP(A449,'New Data'!A:E,3,FALSE)</f>
        <v>36</v>
      </c>
      <c r="R449" s="7" t="str">
        <f>VLOOKUP(A449,'New Data'!A:E,4,FALSE)</f>
        <v>Nevada</v>
      </c>
      <c r="S449" s="9">
        <f>VLOOKUP(A449,'New Data'!A:E,5,FALSE)</f>
        <v>45016</v>
      </c>
      <c r="T449" s="10">
        <f t="shared" si="3"/>
        <v>728.9032241</v>
      </c>
      <c r="U449" s="11">
        <f t="shared" si="4"/>
        <v>0.004347478462</v>
      </c>
      <c r="V449" s="12">
        <f t="shared" si="5"/>
        <v>13.40511677</v>
      </c>
      <c r="W449" s="10">
        <f t="shared" si="6"/>
        <v>58.27845643</v>
      </c>
      <c r="X449" s="11">
        <f t="shared" si="7"/>
        <v>0.00799536269</v>
      </c>
      <c r="Y449" s="7">
        <f t="shared" si="8"/>
        <v>0</v>
      </c>
      <c r="Z449" s="11">
        <f t="shared" si="9"/>
        <v>0.7337943992</v>
      </c>
      <c r="AA449" s="10">
        <f t="shared" si="10"/>
        <v>168.1604295</v>
      </c>
      <c r="AB449" s="10">
        <f t="shared" si="11"/>
        <v>195.0844333</v>
      </c>
      <c r="AC449" s="10">
        <f t="shared" si="12"/>
        <v>597.4592939</v>
      </c>
      <c r="AD449" s="10">
        <f t="shared" si="13"/>
        <v>393.593014</v>
      </c>
    </row>
    <row r="450">
      <c r="A450" s="7" t="str">
        <f t="shared" si="1"/>
        <v>RLRXJ9018X</v>
      </c>
      <c r="B450" s="2" t="s">
        <v>327</v>
      </c>
      <c r="C450" s="2" t="s">
        <v>328</v>
      </c>
      <c r="D450" s="7" t="str">
        <f t="shared" si="2"/>
        <v>300x250 </v>
      </c>
      <c r="E450" s="2" t="s">
        <v>329</v>
      </c>
      <c r="F450" s="2" t="s">
        <v>66</v>
      </c>
      <c r="G450" s="8" t="s">
        <v>330</v>
      </c>
      <c r="H450" s="2" t="s">
        <v>30</v>
      </c>
      <c r="I450" s="2" t="s">
        <v>31</v>
      </c>
      <c r="J450" s="2">
        <v>7921.0</v>
      </c>
      <c r="K450" s="2">
        <v>50.0</v>
      </c>
      <c r="L450" s="2">
        <v>4727.0</v>
      </c>
      <c r="M450" s="2">
        <v>6513.0</v>
      </c>
      <c r="N450" s="2">
        <v>11.0</v>
      </c>
      <c r="O450" s="3">
        <v>5379.00144</v>
      </c>
      <c r="P450" s="7" t="str">
        <f>VLOOKUP(A450,'New Data'!A:E,2,FALSE)</f>
        <v>Female</v>
      </c>
      <c r="Q450" s="7">
        <f>VLOOKUP(A450,'New Data'!A:E,3,FALSE)</f>
        <v>41</v>
      </c>
      <c r="R450" s="7" t="str">
        <f>VLOOKUP(A450,'New Data'!A:E,4,FALSE)</f>
        <v>Ohio</v>
      </c>
      <c r="S450" s="9">
        <f>VLOOKUP(A450,'New Data'!A:E,5,FALSE)</f>
        <v>45079</v>
      </c>
      <c r="T450" s="10">
        <f t="shared" si="3"/>
        <v>489.0001309</v>
      </c>
      <c r="U450" s="11">
        <f t="shared" si="4"/>
        <v>0.006312334301</v>
      </c>
      <c r="V450" s="12">
        <f t="shared" si="5"/>
        <v>107.5800288</v>
      </c>
      <c r="W450" s="10">
        <f t="shared" si="6"/>
        <v>679.0811059</v>
      </c>
      <c r="X450" s="11">
        <f t="shared" si="7"/>
        <v>0.1388713546</v>
      </c>
      <c r="Y450" s="7">
        <f t="shared" si="8"/>
        <v>0</v>
      </c>
      <c r="Z450" s="11">
        <f t="shared" si="9"/>
        <v>0.5967680848</v>
      </c>
      <c r="AA450" s="10">
        <f t="shared" si="10"/>
        <v>319.6802704</v>
      </c>
      <c r="AB450" s="10">
        <f t="shared" si="11"/>
        <v>662.5809167</v>
      </c>
      <c r="AC450" s="10">
        <f t="shared" si="12"/>
        <v>548.5323317</v>
      </c>
      <c r="AD450" s="10">
        <f t="shared" si="13"/>
        <v>584.0437746</v>
      </c>
    </row>
    <row r="451">
      <c r="A451" s="7" t="str">
        <f t="shared" si="1"/>
        <v>RMFKW1583H</v>
      </c>
      <c r="B451" s="2" t="s">
        <v>1496</v>
      </c>
      <c r="C451" s="2" t="s">
        <v>3615</v>
      </c>
      <c r="D451" s="7" t="str">
        <f t="shared" si="2"/>
        <v>320x50 </v>
      </c>
      <c r="E451" s="2" t="s">
        <v>1498</v>
      </c>
      <c r="F451" s="2" t="s">
        <v>41</v>
      </c>
      <c r="G451" s="8" t="s">
        <v>807</v>
      </c>
      <c r="H451" s="2" t="s">
        <v>212</v>
      </c>
      <c r="I451" s="2" t="s">
        <v>31</v>
      </c>
      <c r="J451" s="2">
        <v>21737.0</v>
      </c>
      <c r="K451" s="2">
        <v>80.0</v>
      </c>
      <c r="L451" s="2">
        <v>11206.0</v>
      </c>
      <c r="M451" s="2">
        <v>19459.0</v>
      </c>
      <c r="N451" s="2">
        <v>4.0</v>
      </c>
      <c r="O451" s="3">
        <v>1521.576648</v>
      </c>
      <c r="P451" s="7" t="str">
        <f>VLOOKUP(A451,'New Data'!A:E,2,FALSE)</f>
        <v>Male</v>
      </c>
      <c r="Q451" s="7">
        <f>VLOOKUP(A451,'New Data'!A:E,3,FALSE)</f>
        <v>53</v>
      </c>
      <c r="R451" s="7" t="str">
        <f>VLOOKUP(A451,'New Data'!A:E,4,FALSE)</f>
        <v>Indiana</v>
      </c>
      <c r="S451" s="9">
        <f>VLOOKUP(A451,'New Data'!A:E,5,FALSE)</f>
        <v>45396</v>
      </c>
      <c r="T451" s="10">
        <f t="shared" si="3"/>
        <v>380.394162</v>
      </c>
      <c r="U451" s="11">
        <f t="shared" si="4"/>
        <v>0.003680360675</v>
      </c>
      <c r="V451" s="12">
        <f t="shared" si="5"/>
        <v>19.0197081</v>
      </c>
      <c r="W451" s="10">
        <f t="shared" si="6"/>
        <v>69.99938575</v>
      </c>
      <c r="X451" s="11">
        <f t="shared" si="7"/>
        <v>0.01840180338</v>
      </c>
      <c r="Y451" s="7">
        <f t="shared" si="8"/>
        <v>0</v>
      </c>
      <c r="Z451" s="11">
        <f t="shared" si="9"/>
        <v>0.5155265216</v>
      </c>
      <c r="AA451" s="10">
        <f t="shared" si="10"/>
        <v>105.294476</v>
      </c>
      <c r="AB451" s="10">
        <f t="shared" si="11"/>
        <v>135.8822826</v>
      </c>
      <c r="AC451" s="10">
        <f t="shared" si="12"/>
        <v>322.1191484</v>
      </c>
      <c r="AD451" s="10">
        <f t="shared" si="13"/>
        <v>225.1986141</v>
      </c>
    </row>
    <row r="452">
      <c r="A452" s="7" t="str">
        <f t="shared" si="1"/>
        <v>RMFKW1583H</v>
      </c>
      <c r="B452" s="2" t="s">
        <v>1799</v>
      </c>
      <c r="C452" s="2" t="s">
        <v>1800</v>
      </c>
      <c r="D452" s="7" t="str">
        <f t="shared" si="2"/>
        <v>300x250 </v>
      </c>
      <c r="E452" s="2" t="s">
        <v>1801</v>
      </c>
      <c r="F452" s="2" t="s">
        <v>66</v>
      </c>
      <c r="G452" s="8" t="s">
        <v>1802</v>
      </c>
      <c r="H452" s="2" t="s">
        <v>89</v>
      </c>
      <c r="I452" s="2" t="s">
        <v>31</v>
      </c>
      <c r="J452" s="2">
        <v>11289.0</v>
      </c>
      <c r="K452" s="2">
        <v>97.0</v>
      </c>
      <c r="L452" s="2">
        <v>1345.0</v>
      </c>
      <c r="M452" s="2">
        <v>8187.0</v>
      </c>
      <c r="N452" s="2">
        <v>3.0</v>
      </c>
      <c r="O452" s="3">
        <v>1665.160445</v>
      </c>
      <c r="P452" s="7" t="str">
        <f>VLOOKUP(A452,'New Data'!A:E,2,FALSE)</f>
        <v>Male</v>
      </c>
      <c r="Q452" s="7">
        <f>VLOOKUP(A452,'New Data'!A:E,3,FALSE)</f>
        <v>53</v>
      </c>
      <c r="R452" s="7" t="str">
        <f>VLOOKUP(A452,'New Data'!A:E,4,FALSE)</f>
        <v>Indiana</v>
      </c>
      <c r="S452" s="9">
        <f>VLOOKUP(A452,'New Data'!A:E,5,FALSE)</f>
        <v>45396</v>
      </c>
      <c r="T452" s="10">
        <f t="shared" si="3"/>
        <v>555.0534817</v>
      </c>
      <c r="U452" s="11">
        <f t="shared" si="4"/>
        <v>0.008592435114</v>
      </c>
      <c r="V452" s="12">
        <f t="shared" si="5"/>
        <v>17.16660253</v>
      </c>
      <c r="W452" s="10">
        <f t="shared" si="6"/>
        <v>147.5029183</v>
      </c>
      <c r="X452" s="11">
        <f t="shared" si="7"/>
        <v>0.02657454159</v>
      </c>
      <c r="Y452" s="7">
        <f t="shared" si="8"/>
        <v>0</v>
      </c>
      <c r="Z452" s="11">
        <f t="shared" si="9"/>
        <v>0.1191425281</v>
      </c>
      <c r="AA452" s="10">
        <f t="shared" si="10"/>
        <v>154.244562</v>
      </c>
      <c r="AB452" s="10">
        <f t="shared" si="11"/>
        <v>232.4463515</v>
      </c>
      <c r="AC452" s="10">
        <f t="shared" si="12"/>
        <v>476.9766895</v>
      </c>
      <c r="AD452" s="10">
        <f t="shared" si="13"/>
        <v>351.2824962</v>
      </c>
    </row>
    <row r="453">
      <c r="A453" s="7" t="str">
        <f t="shared" si="1"/>
        <v>RRFVN6966N</v>
      </c>
      <c r="B453" s="2" t="s">
        <v>1234</v>
      </c>
      <c r="C453" s="2" t="s">
        <v>3616</v>
      </c>
      <c r="D453" s="7" t="str">
        <f t="shared" si="2"/>
        <v>320x50 </v>
      </c>
      <c r="E453" s="2" t="s">
        <v>1236</v>
      </c>
      <c r="F453" s="2" t="s">
        <v>36</v>
      </c>
      <c r="G453" s="8" t="s">
        <v>653</v>
      </c>
      <c r="H453" s="2" t="s">
        <v>89</v>
      </c>
      <c r="I453" s="2" t="s">
        <v>31</v>
      </c>
      <c r="J453" s="2">
        <v>13293.0</v>
      </c>
      <c r="K453" s="2">
        <v>74.0</v>
      </c>
      <c r="L453" s="2">
        <v>9054.0</v>
      </c>
      <c r="M453" s="2">
        <v>12676.0</v>
      </c>
      <c r="N453" s="2">
        <v>5.0</v>
      </c>
      <c r="O453" s="3">
        <v>2901.209509</v>
      </c>
      <c r="P453" s="7" t="str">
        <f>VLOOKUP(A453,'New Data'!A:E,2,FALSE)</f>
        <v>Male</v>
      </c>
      <c r="Q453" s="7">
        <f>VLOOKUP(A453,'New Data'!A:E,3,FALSE)</f>
        <v>53</v>
      </c>
      <c r="R453" s="7" t="str">
        <f>VLOOKUP(A453,'New Data'!A:E,4,FALSE)</f>
        <v>Delaware</v>
      </c>
      <c r="S453" s="9">
        <f>VLOOKUP(A453,'New Data'!A:E,5,FALSE)</f>
        <v>45562</v>
      </c>
      <c r="T453" s="10">
        <f t="shared" si="3"/>
        <v>580.2419018</v>
      </c>
      <c r="U453" s="11">
        <f t="shared" si="4"/>
        <v>0.00556683969</v>
      </c>
      <c r="V453" s="12">
        <f t="shared" si="5"/>
        <v>39.20553391</v>
      </c>
      <c r="W453" s="10">
        <f t="shared" si="6"/>
        <v>218.2509222</v>
      </c>
      <c r="X453" s="11">
        <f t="shared" si="7"/>
        <v>0.03761378169</v>
      </c>
      <c r="Y453" s="7">
        <f t="shared" si="8"/>
        <v>0</v>
      </c>
      <c r="Z453" s="11">
        <f t="shared" si="9"/>
        <v>0.6811103588</v>
      </c>
      <c r="AA453" s="10">
        <f t="shared" si="10"/>
        <v>191.0629919</v>
      </c>
      <c r="AB453" s="10">
        <f t="shared" si="11"/>
        <v>298.4902249</v>
      </c>
      <c r="AC453" s="10">
        <f t="shared" si="12"/>
        <v>515.6848127</v>
      </c>
      <c r="AD453" s="10">
        <f t="shared" si="13"/>
        <v>399.2491954</v>
      </c>
    </row>
    <row r="454">
      <c r="A454" s="7" t="str">
        <f t="shared" si="1"/>
        <v>RRFVN6966N</v>
      </c>
      <c r="B454" s="2" t="s">
        <v>38</v>
      </c>
      <c r="C454" s="2" t="s">
        <v>3617</v>
      </c>
      <c r="D454" s="7" t="str">
        <f t="shared" si="2"/>
        <v>300x250 </v>
      </c>
      <c r="E454" s="2" t="s">
        <v>40</v>
      </c>
      <c r="F454" s="2" t="s">
        <v>41</v>
      </c>
      <c r="G454" s="8" t="s">
        <v>42</v>
      </c>
      <c r="H454" s="2" t="s">
        <v>30</v>
      </c>
      <c r="I454" s="2" t="s">
        <v>43</v>
      </c>
      <c r="J454" s="2">
        <v>7470.0</v>
      </c>
      <c r="K454" s="2">
        <v>0.0</v>
      </c>
      <c r="L454" s="2">
        <v>6753.0</v>
      </c>
      <c r="M454" s="2">
        <v>7229.0</v>
      </c>
      <c r="N454" s="2">
        <v>1.0</v>
      </c>
      <c r="O454" s="3">
        <v>1738.995282</v>
      </c>
      <c r="P454" s="7" t="str">
        <f>VLOOKUP(A454,'New Data'!A:E,2,FALSE)</f>
        <v>Male</v>
      </c>
      <c r="Q454" s="7">
        <f>VLOOKUP(A454,'New Data'!A:E,3,FALSE)</f>
        <v>53</v>
      </c>
      <c r="R454" s="7" t="str">
        <f>VLOOKUP(A454,'New Data'!A:E,4,FALSE)</f>
        <v>Delaware</v>
      </c>
      <c r="S454" s="9">
        <f>VLOOKUP(A454,'New Data'!A:E,5,FALSE)</f>
        <v>45562</v>
      </c>
      <c r="T454" s="10">
        <f t="shared" si="3"/>
        <v>1738.995282</v>
      </c>
      <c r="U454" s="11">
        <f t="shared" si="4"/>
        <v>0</v>
      </c>
      <c r="V454" s="12">
        <f t="shared" si="5"/>
        <v>0</v>
      </c>
      <c r="W454" s="10">
        <f t="shared" si="6"/>
        <v>232.7972265</v>
      </c>
      <c r="X454" s="11">
        <f t="shared" si="7"/>
        <v>0.01338688086</v>
      </c>
      <c r="Y454" s="7">
        <f t="shared" si="8"/>
        <v>1</v>
      </c>
      <c r="Z454" s="11">
        <f t="shared" si="9"/>
        <v>0.9040160643</v>
      </c>
      <c r="AA454" s="10">
        <f t="shared" si="10"/>
        <v>394.3585017</v>
      </c>
      <c r="AB454" s="10">
        <f t="shared" si="11"/>
        <v>534.0368376</v>
      </c>
      <c r="AC454" s="10">
        <f t="shared" si="12"/>
        <v>1437.755671</v>
      </c>
      <c r="AD454" s="10">
        <f t="shared" si="13"/>
        <v>985.8962543</v>
      </c>
    </row>
    <row r="455">
      <c r="A455" s="7" t="str">
        <f t="shared" si="1"/>
        <v>RTBFW6798E</v>
      </c>
      <c r="B455" s="2" t="s">
        <v>932</v>
      </c>
      <c r="C455" s="2" t="s">
        <v>3618</v>
      </c>
      <c r="D455" s="7" t="str">
        <f t="shared" si="2"/>
        <v>320x50 </v>
      </c>
      <c r="E455" s="2" t="s">
        <v>934</v>
      </c>
      <c r="F455" s="2" t="s">
        <v>36</v>
      </c>
      <c r="G455" s="8" t="s">
        <v>114</v>
      </c>
      <c r="H455" s="2" t="s">
        <v>71</v>
      </c>
      <c r="I455" s="2" t="s">
        <v>31</v>
      </c>
      <c r="J455" s="2">
        <v>51515.0</v>
      </c>
      <c r="K455" s="2">
        <v>144.0</v>
      </c>
      <c r="L455" s="2">
        <v>18304.0</v>
      </c>
      <c r="M455" s="2">
        <v>44891.0</v>
      </c>
      <c r="N455" s="2">
        <v>14.0</v>
      </c>
      <c r="O455" s="3">
        <v>2160.307325</v>
      </c>
      <c r="P455" s="7" t="str">
        <f>VLOOKUP(A455,'New Data'!A:E,2,FALSE)</f>
        <v>Male</v>
      </c>
      <c r="Q455" s="7">
        <f>VLOOKUP(A455,'New Data'!A:E,3,FALSE)</f>
        <v>19</v>
      </c>
      <c r="R455" s="7" t="str">
        <f>VLOOKUP(A455,'New Data'!A:E,4,FALSE)</f>
        <v>Alabama</v>
      </c>
      <c r="S455" s="9">
        <f>VLOOKUP(A455,'New Data'!A:E,5,FALSE)</f>
        <v>45125</v>
      </c>
      <c r="T455" s="10">
        <f t="shared" si="3"/>
        <v>154.3076661</v>
      </c>
      <c r="U455" s="11">
        <f t="shared" si="4"/>
        <v>0.002795302339</v>
      </c>
      <c r="V455" s="12">
        <f t="shared" si="5"/>
        <v>15.0021342</v>
      </c>
      <c r="W455" s="10">
        <f t="shared" si="6"/>
        <v>41.93550083</v>
      </c>
      <c r="X455" s="11">
        <f t="shared" si="7"/>
        <v>0.02717655052</v>
      </c>
      <c r="Y455" s="7">
        <f t="shared" si="8"/>
        <v>0</v>
      </c>
      <c r="Z455" s="11">
        <f t="shared" si="9"/>
        <v>0.3553139862</v>
      </c>
      <c r="AA455" s="10">
        <f t="shared" si="10"/>
        <v>51.25034074</v>
      </c>
      <c r="AB455" s="10">
        <f t="shared" si="11"/>
        <v>67.41036071</v>
      </c>
      <c r="AC455" s="10">
        <f t="shared" si="12"/>
        <v>134.8336599</v>
      </c>
      <c r="AD455" s="10">
        <f t="shared" si="13"/>
        <v>98.1229811</v>
      </c>
    </row>
    <row r="456">
      <c r="A456" s="7" t="str">
        <f t="shared" si="1"/>
        <v>RUPEE8669S</v>
      </c>
      <c r="B456" s="2" t="s">
        <v>1125</v>
      </c>
      <c r="C456" s="2" t="s">
        <v>3619</v>
      </c>
      <c r="D456" s="7" t="str">
        <f t="shared" si="2"/>
        <v>320x50 </v>
      </c>
      <c r="E456" s="2" t="s">
        <v>1127</v>
      </c>
      <c r="F456" s="2" t="s">
        <v>41</v>
      </c>
      <c r="G456" s="8" t="s">
        <v>177</v>
      </c>
      <c r="H456" s="2" t="s">
        <v>786</v>
      </c>
      <c r="I456" s="2" t="s">
        <v>31</v>
      </c>
      <c r="J456" s="2">
        <v>16791.0</v>
      </c>
      <c r="K456" s="2">
        <v>40.0</v>
      </c>
      <c r="L456" s="2">
        <v>11402.0</v>
      </c>
      <c r="M456" s="2">
        <v>14231.0</v>
      </c>
      <c r="N456" s="2">
        <v>3.0</v>
      </c>
      <c r="O456" s="3">
        <v>1522.512272</v>
      </c>
      <c r="P456" s="7" t="str">
        <f>VLOOKUP(A456,'New Data'!A:E,2,FALSE)</f>
        <v>Male</v>
      </c>
      <c r="Q456" s="7">
        <f>VLOOKUP(A456,'New Data'!A:E,3,FALSE)</f>
        <v>58</v>
      </c>
      <c r="R456" s="7" t="str">
        <f>VLOOKUP(A456,'New Data'!A:E,4,FALSE)</f>
        <v>Colorado</v>
      </c>
      <c r="S456" s="9">
        <f>VLOOKUP(A456,'New Data'!A:E,5,FALSE)</f>
        <v>45139</v>
      </c>
      <c r="T456" s="10">
        <f t="shared" si="3"/>
        <v>507.5040907</v>
      </c>
      <c r="U456" s="11">
        <f t="shared" si="4"/>
        <v>0.002382228575</v>
      </c>
      <c r="V456" s="12">
        <f t="shared" si="5"/>
        <v>38.0628068</v>
      </c>
      <c r="W456" s="10">
        <f t="shared" si="6"/>
        <v>90.674306</v>
      </c>
      <c r="X456" s="11">
        <f t="shared" si="7"/>
        <v>0.01786671431</v>
      </c>
      <c r="Y456" s="7">
        <f t="shared" si="8"/>
        <v>0</v>
      </c>
      <c r="Z456" s="11">
        <f t="shared" si="9"/>
        <v>0.6790542553</v>
      </c>
      <c r="AA456" s="10">
        <f t="shared" si="10"/>
        <v>150.0859248</v>
      </c>
      <c r="AB456" s="10">
        <f t="shared" si="11"/>
        <v>181.6528243</v>
      </c>
      <c r="AC456" s="10">
        <f t="shared" si="12"/>
        <v>431.7506951</v>
      </c>
      <c r="AD456" s="10">
        <f t="shared" si="13"/>
        <v>299.0903894</v>
      </c>
    </row>
    <row r="457">
      <c r="A457" s="7" t="str">
        <f t="shared" si="1"/>
        <v>RUPEE8669S</v>
      </c>
      <c r="B457" s="2" t="s">
        <v>1858</v>
      </c>
      <c r="C457" s="2" t="s">
        <v>3620</v>
      </c>
      <c r="D457" s="7" t="str">
        <f t="shared" si="2"/>
        <v>320x50 </v>
      </c>
      <c r="E457" s="2" t="s">
        <v>1127</v>
      </c>
      <c r="F457" s="2" t="s">
        <v>41</v>
      </c>
      <c r="G457" s="8" t="s">
        <v>114</v>
      </c>
      <c r="H457" s="2" t="s">
        <v>30</v>
      </c>
      <c r="I457" s="2" t="s">
        <v>31</v>
      </c>
      <c r="J457" s="2">
        <v>40859.0</v>
      </c>
      <c r="K457" s="2">
        <v>144.0</v>
      </c>
      <c r="L457" s="2">
        <v>17695.0</v>
      </c>
      <c r="M457" s="2">
        <v>37108.0</v>
      </c>
      <c r="N457" s="2">
        <v>4.0</v>
      </c>
      <c r="O457" s="3">
        <v>6130.368425</v>
      </c>
      <c r="P457" s="7" t="str">
        <f>VLOOKUP(A457,'New Data'!A:E,2,FALSE)</f>
        <v>Male</v>
      </c>
      <c r="Q457" s="7">
        <f>VLOOKUP(A457,'New Data'!A:E,3,FALSE)</f>
        <v>58</v>
      </c>
      <c r="R457" s="7" t="str">
        <f>VLOOKUP(A457,'New Data'!A:E,4,FALSE)</f>
        <v>Colorado</v>
      </c>
      <c r="S457" s="9">
        <f>VLOOKUP(A457,'New Data'!A:E,5,FALSE)</f>
        <v>45139</v>
      </c>
      <c r="T457" s="10">
        <f t="shared" si="3"/>
        <v>1532.592106</v>
      </c>
      <c r="U457" s="11">
        <f t="shared" si="4"/>
        <v>0.003524315328</v>
      </c>
      <c r="V457" s="12">
        <f t="shared" si="5"/>
        <v>42.57200295</v>
      </c>
      <c r="W457" s="10">
        <f t="shared" si="6"/>
        <v>150.0371626</v>
      </c>
      <c r="X457" s="11">
        <f t="shared" si="7"/>
        <v>0.009789764801</v>
      </c>
      <c r="Y457" s="7">
        <f t="shared" si="8"/>
        <v>0</v>
      </c>
      <c r="Z457" s="11">
        <f t="shared" si="9"/>
        <v>0.4330747204</v>
      </c>
      <c r="AA457" s="10">
        <f t="shared" si="10"/>
        <v>370.5834561</v>
      </c>
      <c r="AB457" s="10">
        <f t="shared" si="11"/>
        <v>435.0625519</v>
      </c>
      <c r="AC457" s="10">
        <f t="shared" si="12"/>
        <v>1264.595518</v>
      </c>
      <c r="AD457" s="10">
        <f t="shared" si="13"/>
        <v>841.3163966</v>
      </c>
    </row>
    <row r="458">
      <c r="A458" s="7" t="str">
        <f t="shared" si="1"/>
        <v>RUPPP6016V</v>
      </c>
      <c r="B458" s="2" t="s">
        <v>1211</v>
      </c>
      <c r="C458" s="2" t="s">
        <v>3621</v>
      </c>
      <c r="D458" s="7" t="str">
        <f t="shared" si="2"/>
        <v>300x250 </v>
      </c>
      <c r="E458" s="2" t="s">
        <v>1140</v>
      </c>
      <c r="F458" s="2" t="s">
        <v>28</v>
      </c>
      <c r="G458" s="8" t="s">
        <v>726</v>
      </c>
      <c r="H458" s="2" t="s">
        <v>30</v>
      </c>
      <c r="I458" s="2" t="s">
        <v>53</v>
      </c>
      <c r="J458" s="2">
        <v>16808.0</v>
      </c>
      <c r="K458" s="2">
        <v>43.0</v>
      </c>
      <c r="L458" s="2">
        <v>9211.0</v>
      </c>
      <c r="M458" s="2">
        <v>13372.0</v>
      </c>
      <c r="N458" s="2">
        <v>3.0</v>
      </c>
      <c r="O458" s="3">
        <v>1574.79128</v>
      </c>
      <c r="P458" s="7" t="str">
        <f>VLOOKUP(A458,'New Data'!A:E,2,FALSE)</f>
        <v>Female</v>
      </c>
      <c r="Q458" s="7">
        <f>VLOOKUP(A458,'New Data'!A:E,3,FALSE)</f>
        <v>65</v>
      </c>
      <c r="R458" s="7" t="str">
        <f>VLOOKUP(A458,'New Data'!A:E,4,FALSE)</f>
        <v>Indiana</v>
      </c>
      <c r="S458" s="9">
        <f>VLOOKUP(A458,'New Data'!A:E,5,FALSE)</f>
        <v>45472</v>
      </c>
      <c r="T458" s="10">
        <f t="shared" si="3"/>
        <v>524.9304267</v>
      </c>
      <c r="U458" s="11">
        <f t="shared" si="4"/>
        <v>0.002558305569</v>
      </c>
      <c r="V458" s="12">
        <f t="shared" si="5"/>
        <v>36.62305302</v>
      </c>
      <c r="W458" s="10">
        <f t="shared" si="6"/>
        <v>93.6929605</v>
      </c>
      <c r="X458" s="11">
        <f t="shared" si="7"/>
        <v>0.0178486435</v>
      </c>
      <c r="Y458" s="7">
        <f t="shared" si="8"/>
        <v>0</v>
      </c>
      <c r="Z458" s="11">
        <f t="shared" si="9"/>
        <v>0.548012851</v>
      </c>
      <c r="AA458" s="10">
        <f t="shared" si="10"/>
        <v>153.0231199</v>
      </c>
      <c r="AB458" s="10">
        <f t="shared" si="11"/>
        <v>187.2650643</v>
      </c>
      <c r="AC458" s="10">
        <f t="shared" si="12"/>
        <v>446.007544</v>
      </c>
      <c r="AD458" s="10">
        <f t="shared" si="13"/>
        <v>309.3129727</v>
      </c>
    </row>
    <row r="459">
      <c r="A459" s="7" t="str">
        <f t="shared" si="1"/>
        <v>RUPPP6016V</v>
      </c>
      <c r="B459" s="2" t="s">
        <v>1138</v>
      </c>
      <c r="C459" s="2" t="s">
        <v>3622</v>
      </c>
      <c r="D459" s="7" t="str">
        <f t="shared" si="2"/>
        <v>300x250 </v>
      </c>
      <c r="E459" s="2" t="s">
        <v>1140</v>
      </c>
      <c r="F459" s="2" t="s">
        <v>28</v>
      </c>
      <c r="G459" s="8" t="s">
        <v>491</v>
      </c>
      <c r="H459" s="2" t="s">
        <v>30</v>
      </c>
      <c r="I459" s="2" t="s">
        <v>53</v>
      </c>
      <c r="J459" s="2">
        <v>22501.0</v>
      </c>
      <c r="K459" s="2">
        <v>120.0</v>
      </c>
      <c r="L459" s="2">
        <v>13003.0</v>
      </c>
      <c r="M459" s="2">
        <v>21286.0</v>
      </c>
      <c r="N459" s="2">
        <v>9.0</v>
      </c>
      <c r="O459" s="3">
        <v>1522.517949</v>
      </c>
      <c r="P459" s="7" t="str">
        <f>VLOOKUP(A459,'New Data'!A:E,2,FALSE)</f>
        <v>Female</v>
      </c>
      <c r="Q459" s="7">
        <f>VLOOKUP(A459,'New Data'!A:E,3,FALSE)</f>
        <v>65</v>
      </c>
      <c r="R459" s="7" t="str">
        <f>VLOOKUP(A459,'New Data'!A:E,4,FALSE)</f>
        <v>Indiana</v>
      </c>
      <c r="S459" s="9">
        <f>VLOOKUP(A459,'New Data'!A:E,5,FALSE)</f>
        <v>45472</v>
      </c>
      <c r="T459" s="10">
        <f t="shared" si="3"/>
        <v>169.168661</v>
      </c>
      <c r="U459" s="11">
        <f t="shared" si="4"/>
        <v>0.005333096307</v>
      </c>
      <c r="V459" s="12">
        <f t="shared" si="5"/>
        <v>12.68764958</v>
      </c>
      <c r="W459" s="10">
        <f t="shared" si="6"/>
        <v>67.66445709</v>
      </c>
      <c r="X459" s="11">
        <f t="shared" si="7"/>
        <v>0.0399982223</v>
      </c>
      <c r="Y459" s="7">
        <f t="shared" si="8"/>
        <v>0</v>
      </c>
      <c r="Z459" s="11">
        <f t="shared" si="9"/>
        <v>0.5778854273</v>
      </c>
      <c r="AA459" s="10">
        <f t="shared" si="10"/>
        <v>57.51674328</v>
      </c>
      <c r="AB459" s="10">
        <f t="shared" si="11"/>
        <v>90.50282779</v>
      </c>
      <c r="AC459" s="10">
        <f t="shared" si="12"/>
        <v>151.4053501</v>
      </c>
      <c r="AD459" s="10">
        <f t="shared" si="13"/>
        <v>118.4192256</v>
      </c>
    </row>
    <row r="460">
      <c r="A460" s="7" t="str">
        <f t="shared" si="1"/>
        <v>RUXTH5361L</v>
      </c>
      <c r="B460" s="2" t="s">
        <v>1574</v>
      </c>
      <c r="C460" s="2" t="s">
        <v>3623</v>
      </c>
      <c r="D460" s="7" t="str">
        <f t="shared" si="2"/>
        <v>300x250 </v>
      </c>
      <c r="E460" s="2" t="s">
        <v>1576</v>
      </c>
      <c r="F460" s="2" t="s">
        <v>41</v>
      </c>
      <c r="G460" s="8" t="s">
        <v>1577</v>
      </c>
      <c r="H460" s="2" t="s">
        <v>786</v>
      </c>
      <c r="I460" s="2" t="s">
        <v>43</v>
      </c>
      <c r="J460" s="2">
        <v>11668.0</v>
      </c>
      <c r="K460" s="2">
        <v>110.0</v>
      </c>
      <c r="L460" s="2">
        <v>7860.0</v>
      </c>
      <c r="M460" s="2">
        <v>11009.0</v>
      </c>
      <c r="N460" s="2">
        <v>5.0</v>
      </c>
      <c r="O460" s="3">
        <v>2653.981579</v>
      </c>
      <c r="P460" s="7" t="str">
        <f>VLOOKUP(A460,'New Data'!A:E,2,FALSE)</f>
        <v>Male</v>
      </c>
      <c r="Q460" s="7">
        <f>VLOOKUP(A460,'New Data'!A:E,3,FALSE)</f>
        <v>49</v>
      </c>
      <c r="R460" s="7" t="str">
        <f>VLOOKUP(A460,'New Data'!A:E,4,FALSE)</f>
        <v>Georgia</v>
      </c>
      <c r="S460" s="9">
        <f>VLOOKUP(A460,'New Data'!A:E,5,FALSE)</f>
        <v>44949</v>
      </c>
      <c r="T460" s="10">
        <f t="shared" si="3"/>
        <v>530.7963158</v>
      </c>
      <c r="U460" s="11">
        <f t="shared" si="4"/>
        <v>0.009427494001</v>
      </c>
      <c r="V460" s="12">
        <f t="shared" si="5"/>
        <v>24.12710526</v>
      </c>
      <c r="W460" s="10">
        <f t="shared" si="6"/>
        <v>227.4581401</v>
      </c>
      <c r="X460" s="11">
        <f t="shared" si="7"/>
        <v>0.04285224546</v>
      </c>
      <c r="Y460" s="7">
        <f t="shared" si="8"/>
        <v>0</v>
      </c>
      <c r="Z460" s="11">
        <f t="shared" si="9"/>
        <v>0.6736372986</v>
      </c>
      <c r="AA460" s="10">
        <f t="shared" si="10"/>
        <v>170.9525754</v>
      </c>
      <c r="AB460" s="10">
        <f t="shared" si="11"/>
        <v>292.9511963</v>
      </c>
      <c r="AC460" s="10">
        <f t="shared" si="12"/>
        <v>474.9541017</v>
      </c>
      <c r="AD460" s="10">
        <f t="shared" si="13"/>
        <v>379.1319417</v>
      </c>
    </row>
    <row r="461">
      <c r="A461" s="7" t="str">
        <f t="shared" si="1"/>
        <v>RXHRP9729B</v>
      </c>
      <c r="B461" s="2" t="s">
        <v>1540</v>
      </c>
      <c r="C461" s="2" t="s">
        <v>3624</v>
      </c>
      <c r="D461" s="7" t="str">
        <f t="shared" si="2"/>
        <v>320x50 </v>
      </c>
      <c r="E461" s="2" t="s">
        <v>1542</v>
      </c>
      <c r="F461" s="2" t="s">
        <v>66</v>
      </c>
      <c r="G461" s="8" t="s">
        <v>299</v>
      </c>
      <c r="H461" s="2" t="s">
        <v>48</v>
      </c>
      <c r="I461" s="2" t="s">
        <v>31</v>
      </c>
      <c r="J461" s="2">
        <v>20486.0</v>
      </c>
      <c r="K461" s="2">
        <v>42.0</v>
      </c>
      <c r="L461" s="2">
        <v>14583.0</v>
      </c>
      <c r="M461" s="2">
        <v>19860.0</v>
      </c>
      <c r="N461" s="2">
        <v>2.0</v>
      </c>
      <c r="O461" s="3">
        <v>1718.513762</v>
      </c>
      <c r="P461" s="7" t="str">
        <f>VLOOKUP(A461,'New Data'!A:E,2,FALSE)</f>
        <v>Male</v>
      </c>
      <c r="Q461" s="7">
        <f>VLOOKUP(A461,'New Data'!A:E,3,FALSE)</f>
        <v>28</v>
      </c>
      <c r="R461" s="7" t="str">
        <f>VLOOKUP(A461,'New Data'!A:E,4,FALSE)</f>
        <v>Pennsylvania</v>
      </c>
      <c r="S461" s="9">
        <f>VLOOKUP(A461,'New Data'!A:E,5,FALSE)</f>
        <v>45015</v>
      </c>
      <c r="T461" s="10">
        <f t="shared" si="3"/>
        <v>859.256881</v>
      </c>
      <c r="U461" s="11">
        <f t="shared" si="4"/>
        <v>0.002050180611</v>
      </c>
      <c r="V461" s="12">
        <f t="shared" si="5"/>
        <v>40.91699433</v>
      </c>
      <c r="W461" s="10">
        <f t="shared" si="6"/>
        <v>83.88722845</v>
      </c>
      <c r="X461" s="11">
        <f t="shared" si="7"/>
        <v>0.009762764815</v>
      </c>
      <c r="Y461" s="7">
        <f t="shared" si="8"/>
        <v>0</v>
      </c>
      <c r="Z461" s="11">
        <f t="shared" si="9"/>
        <v>0.7118519965</v>
      </c>
      <c r="AA461" s="10">
        <f t="shared" si="10"/>
        <v>221.3624174</v>
      </c>
      <c r="AB461" s="10">
        <f t="shared" si="11"/>
        <v>247.1445578</v>
      </c>
      <c r="AC461" s="10">
        <f t="shared" si="12"/>
        <v>712.3663494</v>
      </c>
      <c r="AD461" s="10">
        <f t="shared" si="13"/>
        <v>471.5730798</v>
      </c>
    </row>
    <row r="462">
      <c r="A462" s="7" t="str">
        <f t="shared" si="1"/>
        <v>RZUDP2486J</v>
      </c>
      <c r="B462" s="2" t="s">
        <v>1729</v>
      </c>
      <c r="C462" s="2" t="s">
        <v>3625</v>
      </c>
      <c r="D462" s="7" t="str">
        <f t="shared" si="2"/>
        <v>300x250 </v>
      </c>
      <c r="E462" s="2" t="s">
        <v>1731</v>
      </c>
      <c r="F462" s="2" t="s">
        <v>28</v>
      </c>
      <c r="G462" s="8" t="s">
        <v>196</v>
      </c>
      <c r="H462" s="2" t="s">
        <v>71</v>
      </c>
      <c r="I462" s="2" t="s">
        <v>31</v>
      </c>
      <c r="J462" s="2">
        <v>14136.0</v>
      </c>
      <c r="K462" s="2">
        <v>88.0</v>
      </c>
      <c r="L462" s="2">
        <v>4683.0</v>
      </c>
      <c r="M462" s="2">
        <v>13273.0</v>
      </c>
      <c r="N462" s="2">
        <v>3.0</v>
      </c>
      <c r="O462" s="3">
        <v>1476.536841</v>
      </c>
      <c r="P462" s="7" t="str">
        <f>VLOOKUP(A462,'New Data'!A:E,2,FALSE)</f>
        <v>Male</v>
      </c>
      <c r="Q462" s="7">
        <f>VLOOKUP(A462,'New Data'!A:E,3,FALSE)</f>
        <v>43</v>
      </c>
      <c r="R462" s="7" t="str">
        <f>VLOOKUP(A462,'New Data'!A:E,4,FALSE)</f>
        <v>Arkansas</v>
      </c>
      <c r="S462" s="9">
        <f>VLOOKUP(A462,'New Data'!A:E,5,FALSE)</f>
        <v>45298</v>
      </c>
      <c r="T462" s="10">
        <f t="shared" si="3"/>
        <v>492.178947</v>
      </c>
      <c r="U462" s="11">
        <f t="shared" si="4"/>
        <v>0.006225240521</v>
      </c>
      <c r="V462" s="12">
        <f t="shared" si="5"/>
        <v>16.77882774</v>
      </c>
      <c r="W462" s="10">
        <f t="shared" si="6"/>
        <v>104.4522383</v>
      </c>
      <c r="X462" s="11">
        <f t="shared" si="7"/>
        <v>0.02122241087</v>
      </c>
      <c r="Y462" s="7">
        <f t="shared" si="8"/>
        <v>0</v>
      </c>
      <c r="Z462" s="11">
        <f t="shared" si="9"/>
        <v>0.3312818336</v>
      </c>
      <c r="AA462" s="10">
        <f t="shared" si="10"/>
        <v>132.7492993</v>
      </c>
      <c r="AB462" s="10">
        <f t="shared" si="11"/>
        <v>185.3533456</v>
      </c>
      <c r="AC462" s="10">
        <f t="shared" si="12"/>
        <v>417.9893708</v>
      </c>
      <c r="AD462" s="10">
        <f t="shared" si="13"/>
        <v>298.3187053</v>
      </c>
    </row>
    <row r="463">
      <c r="A463" s="7" t="str">
        <f t="shared" si="1"/>
        <v>SDVKA9078Z</v>
      </c>
      <c r="B463" s="2" t="s">
        <v>1009</v>
      </c>
      <c r="C463" s="2" t="s">
        <v>3626</v>
      </c>
      <c r="D463" s="7" t="str">
        <f t="shared" si="2"/>
        <v>300x50 </v>
      </c>
      <c r="E463" s="2" t="s">
        <v>1011</v>
      </c>
      <c r="F463" s="2" t="s">
        <v>41</v>
      </c>
      <c r="G463" s="8" t="s">
        <v>782</v>
      </c>
      <c r="H463" s="2" t="s">
        <v>48</v>
      </c>
      <c r="I463" s="2" t="s">
        <v>31</v>
      </c>
      <c r="J463" s="2">
        <v>68704.0</v>
      </c>
      <c r="K463" s="2">
        <v>185.0</v>
      </c>
      <c r="L463" s="2">
        <v>31283.0</v>
      </c>
      <c r="M463" s="2">
        <v>59462.0</v>
      </c>
      <c r="N463" s="2">
        <v>16.0</v>
      </c>
      <c r="O463" s="3">
        <v>1605.566031</v>
      </c>
      <c r="P463" s="7" t="str">
        <f>VLOOKUP(A463,'New Data'!A:E,2,FALSE)</f>
        <v>Female</v>
      </c>
      <c r="Q463" s="7">
        <f>VLOOKUP(A463,'New Data'!A:E,3,FALSE)</f>
        <v>46</v>
      </c>
      <c r="R463" s="7" t="str">
        <f>VLOOKUP(A463,'New Data'!A:E,4,FALSE)</f>
        <v>Missouri</v>
      </c>
      <c r="S463" s="9">
        <f>VLOOKUP(A463,'New Data'!A:E,5,FALSE)</f>
        <v>44931</v>
      </c>
      <c r="T463" s="10">
        <f t="shared" si="3"/>
        <v>100.3478769</v>
      </c>
      <c r="U463" s="11">
        <f t="shared" si="4"/>
        <v>0.002692710759</v>
      </c>
      <c r="V463" s="12">
        <f t="shared" si="5"/>
        <v>8.678735303</v>
      </c>
      <c r="W463" s="10">
        <f t="shared" si="6"/>
        <v>23.36932393</v>
      </c>
      <c r="X463" s="11">
        <f t="shared" si="7"/>
        <v>0.02328830927</v>
      </c>
      <c r="Y463" s="7">
        <f t="shared" si="8"/>
        <v>0</v>
      </c>
      <c r="Z463" s="11">
        <f t="shared" si="9"/>
        <v>0.4553301118</v>
      </c>
      <c r="AA463" s="10">
        <f t="shared" si="10"/>
        <v>31.68642841</v>
      </c>
      <c r="AB463" s="10">
        <f t="shared" si="11"/>
        <v>40.50078159</v>
      </c>
      <c r="AC463" s="10">
        <f t="shared" si="12"/>
        <v>86.6879134</v>
      </c>
      <c r="AD463" s="10">
        <f t="shared" si="13"/>
        <v>61.85994679</v>
      </c>
    </row>
    <row r="464">
      <c r="A464" s="7" t="str">
        <f t="shared" si="1"/>
        <v>SDVKA9078Z</v>
      </c>
      <c r="B464" s="2" t="s">
        <v>1312</v>
      </c>
      <c r="C464" s="2" t="s">
        <v>3627</v>
      </c>
      <c r="D464" s="7" t="str">
        <f t="shared" si="2"/>
        <v>300x250 </v>
      </c>
      <c r="E464" s="2" t="s">
        <v>1314</v>
      </c>
      <c r="F464" s="2" t="s">
        <v>36</v>
      </c>
      <c r="G464" s="8" t="s">
        <v>449</v>
      </c>
      <c r="H464" s="2" t="s">
        <v>62</v>
      </c>
      <c r="I464" s="2" t="s">
        <v>31</v>
      </c>
      <c r="J464" s="2">
        <v>276716.0</v>
      </c>
      <c r="K464" s="2">
        <v>799.0</v>
      </c>
      <c r="L464" s="2">
        <v>114927.0</v>
      </c>
      <c r="M464" s="2">
        <v>255481.0</v>
      </c>
      <c r="N464" s="2">
        <v>49.0</v>
      </c>
      <c r="O464" s="3">
        <v>2276.277471</v>
      </c>
      <c r="P464" s="7" t="str">
        <f>VLOOKUP(A464,'New Data'!A:E,2,FALSE)</f>
        <v>Female</v>
      </c>
      <c r="Q464" s="7">
        <f>VLOOKUP(A464,'New Data'!A:E,3,FALSE)</f>
        <v>46</v>
      </c>
      <c r="R464" s="7" t="str">
        <f>VLOOKUP(A464,'New Data'!A:E,4,FALSE)</f>
        <v>Missouri</v>
      </c>
      <c r="S464" s="9">
        <f>VLOOKUP(A464,'New Data'!A:E,5,FALSE)</f>
        <v>44931</v>
      </c>
      <c r="T464" s="10">
        <f t="shared" si="3"/>
        <v>46.45464227</v>
      </c>
      <c r="U464" s="11">
        <f t="shared" si="4"/>
        <v>0.002887436939</v>
      </c>
      <c r="V464" s="12">
        <f t="shared" si="5"/>
        <v>2.848907974</v>
      </c>
      <c r="W464" s="10">
        <f t="shared" si="6"/>
        <v>8.226042119</v>
      </c>
      <c r="X464" s="11">
        <f t="shared" si="7"/>
        <v>0.01770768586</v>
      </c>
      <c r="Y464" s="7">
        <f t="shared" si="8"/>
        <v>0</v>
      </c>
      <c r="Z464" s="11">
        <f t="shared" si="9"/>
        <v>0.4153247373</v>
      </c>
      <c r="AA464" s="10">
        <f t="shared" si="10"/>
        <v>13.21526326</v>
      </c>
      <c r="AB464" s="10">
        <f t="shared" si="11"/>
        <v>16.44154374</v>
      </c>
      <c r="AC464" s="10">
        <f t="shared" si="12"/>
        <v>39.37870383</v>
      </c>
      <c r="AD464" s="10">
        <f t="shared" si="13"/>
        <v>27.34178591</v>
      </c>
    </row>
    <row r="465">
      <c r="A465" s="7" t="str">
        <f t="shared" si="1"/>
        <v>SEAXG5752L</v>
      </c>
      <c r="B465" s="2" t="s">
        <v>760</v>
      </c>
      <c r="C465" s="2" t="s">
        <v>3628</v>
      </c>
      <c r="D465" s="7" t="str">
        <f t="shared" si="2"/>
        <v>320x50 </v>
      </c>
      <c r="E465" s="2" t="s">
        <v>274</v>
      </c>
      <c r="F465" s="2" t="s">
        <v>66</v>
      </c>
      <c r="G465" s="8" t="s">
        <v>762</v>
      </c>
      <c r="H465" s="2" t="s">
        <v>62</v>
      </c>
      <c r="I465" s="2" t="s">
        <v>31</v>
      </c>
      <c r="J465" s="2">
        <v>15588.0</v>
      </c>
      <c r="K465" s="2">
        <v>80.0</v>
      </c>
      <c r="L465" s="2">
        <v>2089.0</v>
      </c>
      <c r="M465" s="2">
        <v>14526.0</v>
      </c>
      <c r="N465" s="2">
        <v>9.0</v>
      </c>
      <c r="O465" s="3">
        <v>3518.533482</v>
      </c>
      <c r="P465" s="7" t="str">
        <f>VLOOKUP(A465,'New Data'!A:E,2,FALSE)</f>
        <v>Female</v>
      </c>
      <c r="Q465" s="7">
        <f>VLOOKUP(A465,'New Data'!A:E,3,FALSE)</f>
        <v>60</v>
      </c>
      <c r="R465" s="7" t="str">
        <f>VLOOKUP(A465,'New Data'!A:E,4,FALSE)</f>
        <v>Ohio</v>
      </c>
      <c r="S465" s="9">
        <f>VLOOKUP(A465,'New Data'!A:E,5,FALSE)</f>
        <v>45234</v>
      </c>
      <c r="T465" s="10">
        <f t="shared" si="3"/>
        <v>390.9481647</v>
      </c>
      <c r="U465" s="11">
        <f t="shared" si="4"/>
        <v>0.005132152938</v>
      </c>
      <c r="V465" s="12">
        <f t="shared" si="5"/>
        <v>43.98166853</v>
      </c>
      <c r="W465" s="10">
        <f t="shared" si="6"/>
        <v>225.7206493</v>
      </c>
      <c r="X465" s="11">
        <f t="shared" si="7"/>
        <v>0.05773672055</v>
      </c>
      <c r="Y465" s="7">
        <f t="shared" si="8"/>
        <v>0</v>
      </c>
      <c r="Z465" s="11">
        <f t="shared" si="9"/>
        <v>0.1340133436</v>
      </c>
      <c r="AA465" s="10">
        <f t="shared" si="10"/>
        <v>158.5190976</v>
      </c>
      <c r="AB465" s="10">
        <f t="shared" si="11"/>
        <v>267.5624861</v>
      </c>
      <c r="AC465" s="10">
        <f t="shared" si="12"/>
        <v>366.6989953</v>
      </c>
      <c r="AD465" s="10">
        <f t="shared" si="13"/>
        <v>308.3369731</v>
      </c>
    </row>
    <row r="466">
      <c r="A466" s="7" t="str">
        <f t="shared" si="1"/>
        <v>SEAXG5752L</v>
      </c>
      <c r="B466" s="2" t="s">
        <v>272</v>
      </c>
      <c r="C466" s="2" t="s">
        <v>3629</v>
      </c>
      <c r="D466" s="7" t="str">
        <f t="shared" si="2"/>
        <v>320x50 </v>
      </c>
      <c r="E466" s="2" t="s">
        <v>274</v>
      </c>
      <c r="F466" s="2" t="s">
        <v>66</v>
      </c>
      <c r="G466" s="8" t="s">
        <v>275</v>
      </c>
      <c r="H466" s="2" t="s">
        <v>212</v>
      </c>
      <c r="I466" s="2" t="s">
        <v>31</v>
      </c>
      <c r="J466" s="2">
        <v>19826.0</v>
      </c>
      <c r="K466" s="2">
        <v>39.0</v>
      </c>
      <c r="L466" s="2">
        <v>6511.0</v>
      </c>
      <c r="M466" s="2">
        <v>15752.0</v>
      </c>
      <c r="N466" s="2">
        <v>10.0</v>
      </c>
      <c r="O466" s="3">
        <v>1447.873298</v>
      </c>
      <c r="P466" s="7" t="str">
        <f>VLOOKUP(A466,'New Data'!A:E,2,FALSE)</f>
        <v>Female</v>
      </c>
      <c r="Q466" s="7">
        <f>VLOOKUP(A466,'New Data'!A:E,3,FALSE)</f>
        <v>60</v>
      </c>
      <c r="R466" s="7" t="str">
        <f>VLOOKUP(A466,'New Data'!A:E,4,FALSE)</f>
        <v>Ohio</v>
      </c>
      <c r="S466" s="9">
        <f>VLOOKUP(A466,'New Data'!A:E,5,FALSE)</f>
        <v>45234</v>
      </c>
      <c r="T466" s="10">
        <f t="shared" si="3"/>
        <v>144.7873298</v>
      </c>
      <c r="U466" s="11">
        <f t="shared" si="4"/>
        <v>0.001967113891</v>
      </c>
      <c r="V466" s="12">
        <f t="shared" si="5"/>
        <v>37.12495636</v>
      </c>
      <c r="W466" s="10">
        <f t="shared" si="6"/>
        <v>73.02901735</v>
      </c>
      <c r="X466" s="11">
        <f t="shared" si="7"/>
        <v>0.05043881771</v>
      </c>
      <c r="Y466" s="7">
        <f t="shared" si="8"/>
        <v>0</v>
      </c>
      <c r="Z466" s="11">
        <f t="shared" si="9"/>
        <v>0.3284071421</v>
      </c>
      <c r="AA466" s="10">
        <f t="shared" si="10"/>
        <v>73.26323452</v>
      </c>
      <c r="AB466" s="10">
        <f t="shared" si="11"/>
        <v>94.80567111</v>
      </c>
      <c r="AC466" s="10">
        <f t="shared" si="12"/>
        <v>137.8606586</v>
      </c>
      <c r="AD466" s="10">
        <f t="shared" si="13"/>
        <v>108.9091571</v>
      </c>
    </row>
    <row r="467">
      <c r="A467" s="7" t="str">
        <f t="shared" si="1"/>
        <v>SERKQ1423A</v>
      </c>
      <c r="B467" s="2" t="s">
        <v>1902</v>
      </c>
      <c r="C467" s="2" t="s">
        <v>3630</v>
      </c>
      <c r="D467" s="7" t="str">
        <f t="shared" si="2"/>
        <v>320x50 </v>
      </c>
      <c r="E467" s="2" t="s">
        <v>1904</v>
      </c>
      <c r="F467" s="2" t="s">
        <v>36</v>
      </c>
      <c r="G467" s="8" t="s">
        <v>404</v>
      </c>
      <c r="H467" s="2" t="s">
        <v>48</v>
      </c>
      <c r="I467" s="2" t="s">
        <v>31</v>
      </c>
      <c r="J467" s="2">
        <v>19549.0</v>
      </c>
      <c r="K467" s="2">
        <v>84.0</v>
      </c>
      <c r="L467" s="2">
        <v>6187.0</v>
      </c>
      <c r="M467" s="2">
        <v>17166.0</v>
      </c>
      <c r="N467" s="2">
        <v>2.0</v>
      </c>
      <c r="O467" s="3">
        <v>1844.986921</v>
      </c>
      <c r="P467" s="7" t="str">
        <f>VLOOKUP(A467,'New Data'!A:E,2,FALSE)</f>
        <v>Male</v>
      </c>
      <c r="Q467" s="7">
        <f>VLOOKUP(A467,'New Data'!A:E,3,FALSE)</f>
        <v>46</v>
      </c>
      <c r="R467" s="7" t="str">
        <f>VLOOKUP(A467,'New Data'!A:E,4,FALSE)</f>
        <v>Virginia</v>
      </c>
      <c r="S467" s="9">
        <f>VLOOKUP(A467,'New Data'!A:E,5,FALSE)</f>
        <v>45534</v>
      </c>
      <c r="T467" s="10">
        <f t="shared" si="3"/>
        <v>922.4934605</v>
      </c>
      <c r="U467" s="11">
        <f t="shared" si="4"/>
        <v>0.004296894982</v>
      </c>
      <c r="V467" s="12">
        <f t="shared" si="5"/>
        <v>21.96413001</v>
      </c>
      <c r="W467" s="10">
        <f t="shared" si="6"/>
        <v>94.37756003</v>
      </c>
      <c r="X467" s="11">
        <f t="shared" si="7"/>
        <v>0.01023070234</v>
      </c>
      <c r="Y467" s="7">
        <f t="shared" si="8"/>
        <v>0</v>
      </c>
      <c r="Z467" s="11">
        <f t="shared" si="9"/>
        <v>0.3164867768</v>
      </c>
      <c r="AA467" s="10">
        <f t="shared" si="10"/>
        <v>220.9455081</v>
      </c>
      <c r="AB467" s="10">
        <f t="shared" si="11"/>
        <v>264.3935661</v>
      </c>
      <c r="AC467" s="10">
        <f t="shared" si="12"/>
        <v>761.2631064</v>
      </c>
      <c r="AD467" s="10">
        <f t="shared" si="13"/>
        <v>508.4376587</v>
      </c>
    </row>
    <row r="468">
      <c r="A468" s="7" t="str">
        <f t="shared" si="1"/>
        <v>SFQJF8708G</v>
      </c>
      <c r="B468" s="2" t="s">
        <v>2198</v>
      </c>
      <c r="C468" s="2" t="s">
        <v>2199</v>
      </c>
      <c r="D468" s="7" t="str">
        <f t="shared" si="2"/>
        <v>300x50 </v>
      </c>
      <c r="E468" s="2" t="s">
        <v>2200</v>
      </c>
      <c r="F468" s="2" t="s">
        <v>28</v>
      </c>
      <c r="G468" s="8" t="s">
        <v>426</v>
      </c>
      <c r="H468" s="2" t="s">
        <v>62</v>
      </c>
      <c r="I468" s="2" t="s">
        <v>31</v>
      </c>
      <c r="J468" s="2">
        <v>46190.0</v>
      </c>
      <c r="K468" s="2">
        <v>130.0</v>
      </c>
      <c r="L468" s="2">
        <v>8618.0</v>
      </c>
      <c r="M468" s="2">
        <v>41618.0</v>
      </c>
      <c r="N468" s="2">
        <v>1.0</v>
      </c>
      <c r="O468" s="3">
        <v>5464.109817</v>
      </c>
      <c r="P468" s="7" t="str">
        <f>VLOOKUP(A468,'New Data'!A:E,2,FALSE)</f>
        <v>Male</v>
      </c>
      <c r="Q468" s="7">
        <f>VLOOKUP(A468,'New Data'!A:E,3,FALSE)</f>
        <v>20</v>
      </c>
      <c r="R468" s="7" t="str">
        <f>VLOOKUP(A468,'New Data'!A:E,4,FALSE)</f>
        <v>Oklahoma</v>
      </c>
      <c r="S468" s="9">
        <f>VLOOKUP(A468,'New Data'!A:E,5,FALSE)</f>
        <v>45090</v>
      </c>
      <c r="T468" s="10">
        <f t="shared" si="3"/>
        <v>5464.109817</v>
      </c>
      <c r="U468" s="11">
        <f t="shared" si="4"/>
        <v>0.002814462005</v>
      </c>
      <c r="V468" s="12">
        <f t="shared" si="5"/>
        <v>42.03161398</v>
      </c>
      <c r="W468" s="10">
        <f t="shared" si="6"/>
        <v>118.2963805</v>
      </c>
      <c r="X468" s="11">
        <f t="shared" si="7"/>
        <v>0.002164970773</v>
      </c>
      <c r="Y468" s="7">
        <f t="shared" si="8"/>
        <v>0</v>
      </c>
      <c r="Z468" s="11">
        <f t="shared" si="9"/>
        <v>0.1865771812</v>
      </c>
      <c r="AA468" s="10">
        <f t="shared" si="10"/>
        <v>1150.106531</v>
      </c>
      <c r="AB468" s="10">
        <f t="shared" si="11"/>
        <v>1195.865391</v>
      </c>
      <c r="AC468" s="10">
        <f t="shared" si="12"/>
        <v>4403.353453</v>
      </c>
      <c r="AD468" s="10">
        <f t="shared" si="13"/>
        <v>2791.204506</v>
      </c>
    </row>
    <row r="469">
      <c r="A469" s="7" t="str">
        <f t="shared" si="1"/>
        <v>SFQJF8708G</v>
      </c>
      <c r="B469" s="2" t="s">
        <v>1960</v>
      </c>
      <c r="C469" s="2" t="s">
        <v>3631</v>
      </c>
      <c r="D469" s="7" t="str">
        <f t="shared" si="2"/>
        <v>300x250 </v>
      </c>
      <c r="E469" s="2" t="s">
        <v>1962</v>
      </c>
      <c r="F469" s="2" t="s">
        <v>36</v>
      </c>
      <c r="G469" s="8" t="s">
        <v>114</v>
      </c>
      <c r="H469" s="2" t="s">
        <v>30</v>
      </c>
      <c r="I469" s="2" t="s">
        <v>31</v>
      </c>
      <c r="J469" s="2">
        <v>15449.0</v>
      </c>
      <c r="K469" s="2">
        <v>50.0</v>
      </c>
      <c r="L469" s="2">
        <v>4595.0</v>
      </c>
      <c r="M469" s="2">
        <v>13765.0</v>
      </c>
      <c r="N469" s="2">
        <v>1.0</v>
      </c>
      <c r="O469" s="3">
        <v>3122.942574</v>
      </c>
      <c r="P469" s="7" t="str">
        <f>VLOOKUP(A469,'New Data'!A:E,2,FALSE)</f>
        <v>Male</v>
      </c>
      <c r="Q469" s="7">
        <f>VLOOKUP(A469,'New Data'!A:E,3,FALSE)</f>
        <v>20</v>
      </c>
      <c r="R469" s="7" t="str">
        <f>VLOOKUP(A469,'New Data'!A:E,4,FALSE)</f>
        <v>Oklahoma</v>
      </c>
      <c r="S469" s="9">
        <f>VLOOKUP(A469,'New Data'!A:E,5,FALSE)</f>
        <v>45090</v>
      </c>
      <c r="T469" s="10">
        <f t="shared" si="3"/>
        <v>3122.942574</v>
      </c>
      <c r="U469" s="11">
        <f t="shared" si="4"/>
        <v>0.003236455434</v>
      </c>
      <c r="V469" s="12">
        <f t="shared" si="5"/>
        <v>62.45885148</v>
      </c>
      <c r="W469" s="10">
        <f t="shared" si="6"/>
        <v>202.1452893</v>
      </c>
      <c r="X469" s="11">
        <f t="shared" si="7"/>
        <v>0.006472910868</v>
      </c>
      <c r="Y469" s="7">
        <f t="shared" si="8"/>
        <v>0</v>
      </c>
      <c r="Z469" s="11">
        <f t="shared" si="9"/>
        <v>0.2974302544</v>
      </c>
      <c r="AA469" s="10">
        <f t="shared" si="10"/>
        <v>714.9846538</v>
      </c>
      <c r="AB469" s="10">
        <f t="shared" si="11"/>
        <v>798.7965165</v>
      </c>
      <c r="AC469" s="10">
        <f t="shared" si="12"/>
        <v>2551.274887</v>
      </c>
      <c r="AD469" s="10">
        <f t="shared" si="13"/>
        <v>1662.54555</v>
      </c>
    </row>
    <row r="470">
      <c r="A470" s="7" t="str">
        <f t="shared" si="1"/>
        <v>SIZMU2622P</v>
      </c>
      <c r="B470" s="2" t="s">
        <v>2125</v>
      </c>
      <c r="C470" s="2" t="s">
        <v>3632</v>
      </c>
      <c r="D470" s="7" t="str">
        <f t="shared" si="2"/>
        <v>300x250 </v>
      </c>
      <c r="E470" s="2" t="s">
        <v>2127</v>
      </c>
      <c r="F470" s="2" t="s">
        <v>36</v>
      </c>
      <c r="G470" s="8" t="s">
        <v>2128</v>
      </c>
      <c r="H470" s="2" t="s">
        <v>212</v>
      </c>
      <c r="I470" s="2" t="s">
        <v>31</v>
      </c>
      <c r="J470" s="2">
        <v>75161.0</v>
      </c>
      <c r="K470" s="2">
        <v>280.0</v>
      </c>
      <c r="L470" s="2">
        <v>40385.0</v>
      </c>
      <c r="M470" s="2">
        <v>70325.0</v>
      </c>
      <c r="N470" s="2">
        <v>3.0</v>
      </c>
      <c r="O470" s="3">
        <v>1506.461108</v>
      </c>
      <c r="P470" s="7" t="str">
        <f>VLOOKUP(A470,'New Data'!A:E,2,FALSE)</f>
        <v>Male</v>
      </c>
      <c r="Q470" s="7">
        <f>VLOOKUP(A470,'New Data'!A:E,3,FALSE)</f>
        <v>41</v>
      </c>
      <c r="R470" s="7" t="str">
        <f>VLOOKUP(A470,'New Data'!A:E,4,FALSE)</f>
        <v>Wisconsin</v>
      </c>
      <c r="S470" s="9">
        <f>VLOOKUP(A470,'New Data'!A:E,5,FALSE)</f>
        <v>45003</v>
      </c>
      <c r="T470" s="10">
        <f t="shared" si="3"/>
        <v>502.1537027</v>
      </c>
      <c r="U470" s="11">
        <f t="shared" si="4"/>
        <v>0.003725336278</v>
      </c>
      <c r="V470" s="12">
        <f t="shared" si="5"/>
        <v>5.380218243</v>
      </c>
      <c r="W470" s="10">
        <f t="shared" si="6"/>
        <v>20.0431222</v>
      </c>
      <c r="X470" s="11">
        <f t="shared" si="7"/>
        <v>0.003991431727</v>
      </c>
      <c r="Y470" s="7">
        <f t="shared" si="8"/>
        <v>0</v>
      </c>
      <c r="Z470" s="11">
        <f t="shared" si="9"/>
        <v>0.5373132343</v>
      </c>
      <c r="AA470" s="10">
        <f t="shared" si="10"/>
        <v>108.7435396</v>
      </c>
      <c r="AB470" s="10">
        <f t="shared" si="11"/>
        <v>117.5412819</v>
      </c>
      <c r="AC470" s="10">
        <f t="shared" si="12"/>
        <v>406.8076302</v>
      </c>
      <c r="AD470" s="10">
        <f t="shared" si="13"/>
        <v>261.1002751</v>
      </c>
    </row>
    <row r="471">
      <c r="A471" s="7" t="str">
        <f t="shared" si="1"/>
        <v>SKDOI1091I</v>
      </c>
      <c r="B471" s="2" t="s">
        <v>178</v>
      </c>
      <c r="C471" s="2" t="s">
        <v>3633</v>
      </c>
      <c r="D471" s="7" t="str">
        <f t="shared" si="2"/>
        <v>300x250 </v>
      </c>
      <c r="E471" s="2" t="s">
        <v>180</v>
      </c>
      <c r="F471" s="2" t="s">
        <v>41</v>
      </c>
      <c r="G471" s="8" t="s">
        <v>181</v>
      </c>
      <c r="H471" s="2" t="s">
        <v>30</v>
      </c>
      <c r="I471" s="2" t="s">
        <v>31</v>
      </c>
      <c r="J471" s="2">
        <v>23774.0</v>
      </c>
      <c r="K471" s="2">
        <v>60.0</v>
      </c>
      <c r="L471" s="2">
        <v>10735.0</v>
      </c>
      <c r="M471" s="2">
        <v>21076.0</v>
      </c>
      <c r="N471" s="2">
        <v>24.0</v>
      </c>
      <c r="O471" s="3">
        <v>7657.108034</v>
      </c>
      <c r="P471" s="7" t="str">
        <f>VLOOKUP(A471,'New Data'!A:E,2,FALSE)</f>
        <v>Female</v>
      </c>
      <c r="Q471" s="7">
        <f>VLOOKUP(A471,'New Data'!A:E,3,FALSE)</f>
        <v>28</v>
      </c>
      <c r="R471" s="7" t="str">
        <f>VLOOKUP(A471,'New Data'!A:E,4,FALSE)</f>
        <v>South Carolina</v>
      </c>
      <c r="S471" s="9">
        <f>VLOOKUP(A471,'New Data'!A:E,5,FALSE)</f>
        <v>44973</v>
      </c>
      <c r="T471" s="10">
        <f t="shared" si="3"/>
        <v>319.0461681</v>
      </c>
      <c r="U471" s="11">
        <f t="shared" si="4"/>
        <v>0.002523765458</v>
      </c>
      <c r="V471" s="12">
        <f t="shared" si="5"/>
        <v>127.6184672</v>
      </c>
      <c r="W471" s="10">
        <f t="shared" si="6"/>
        <v>322.0790794</v>
      </c>
      <c r="X471" s="11">
        <f t="shared" si="7"/>
        <v>0.1009506183</v>
      </c>
      <c r="Y471" s="7">
        <f t="shared" si="8"/>
        <v>0</v>
      </c>
      <c r="Z471" s="11">
        <f t="shared" si="9"/>
        <v>0.4515437032</v>
      </c>
      <c r="AA471" s="10">
        <f t="shared" si="10"/>
        <v>230.3198233</v>
      </c>
      <c r="AB471" s="10">
        <f t="shared" si="11"/>
        <v>346.9961906</v>
      </c>
      <c r="AC471" s="10">
        <f t="shared" si="12"/>
        <v>345.1764438</v>
      </c>
      <c r="AD471" s="10">
        <f t="shared" si="13"/>
        <v>320.5638856</v>
      </c>
    </row>
    <row r="472">
      <c r="A472" s="7" t="str">
        <f t="shared" si="1"/>
        <v>SLPEF4433Z</v>
      </c>
      <c r="B472" s="2" t="s">
        <v>260</v>
      </c>
      <c r="C472" s="2" t="s">
        <v>3634</v>
      </c>
      <c r="D472" s="7" t="str">
        <f t="shared" si="2"/>
        <v>300x250 </v>
      </c>
      <c r="E472" s="2" t="s">
        <v>262</v>
      </c>
      <c r="F472" s="2" t="s">
        <v>28</v>
      </c>
      <c r="G472" s="8" t="s">
        <v>263</v>
      </c>
      <c r="H472" s="2" t="s">
        <v>239</v>
      </c>
      <c r="I472" s="2" t="s">
        <v>53</v>
      </c>
      <c r="J472" s="2">
        <v>30460.0</v>
      </c>
      <c r="K472" s="2">
        <v>95.0</v>
      </c>
      <c r="L472" s="2">
        <v>21830.0</v>
      </c>
      <c r="M472" s="2">
        <v>27750.0</v>
      </c>
      <c r="N472" s="2">
        <v>25.0</v>
      </c>
      <c r="O472" s="3">
        <v>6643.966542</v>
      </c>
      <c r="P472" s="7" t="str">
        <f>VLOOKUP(A472,'New Data'!A:E,2,FALSE)</f>
        <v>Male</v>
      </c>
      <c r="Q472" s="7">
        <f>VLOOKUP(A472,'New Data'!A:E,3,FALSE)</f>
        <v>63</v>
      </c>
      <c r="R472" s="7" t="str">
        <f>VLOOKUP(A472,'New Data'!A:E,4,FALSE)</f>
        <v>California</v>
      </c>
      <c r="S472" s="9">
        <f>VLOOKUP(A472,'New Data'!A:E,5,FALSE)</f>
        <v>45150</v>
      </c>
      <c r="T472" s="10">
        <f t="shared" si="3"/>
        <v>265.7586617</v>
      </c>
      <c r="U472" s="11">
        <f t="shared" si="4"/>
        <v>0.003118844386</v>
      </c>
      <c r="V472" s="12">
        <f t="shared" si="5"/>
        <v>69.93648992</v>
      </c>
      <c r="W472" s="10">
        <f t="shared" si="6"/>
        <v>218.121029</v>
      </c>
      <c r="X472" s="11">
        <f t="shared" si="7"/>
        <v>0.08207485227</v>
      </c>
      <c r="Y472" s="7">
        <f t="shared" si="8"/>
        <v>0</v>
      </c>
      <c r="Z472" s="11">
        <f t="shared" si="9"/>
        <v>0.71667761</v>
      </c>
      <c r="AA472" s="10">
        <f t="shared" si="10"/>
        <v>152.7251301</v>
      </c>
      <c r="AB472" s="10">
        <f t="shared" si="11"/>
        <v>241.6358535</v>
      </c>
      <c r="AC472" s="10">
        <f t="shared" si="12"/>
        <v>270.2184331</v>
      </c>
      <c r="AD472" s="10">
        <f t="shared" si="13"/>
        <v>241.9414047</v>
      </c>
    </row>
    <row r="473">
      <c r="A473" s="7" t="str">
        <f t="shared" si="1"/>
        <v>SLPEF4433Z</v>
      </c>
      <c r="B473" s="2" t="s">
        <v>2262</v>
      </c>
      <c r="C473" s="2" t="s">
        <v>3635</v>
      </c>
      <c r="D473" s="7" t="str">
        <f t="shared" si="2"/>
        <v>300x250 </v>
      </c>
      <c r="E473" s="2" t="s">
        <v>262</v>
      </c>
      <c r="F473" s="2" t="s">
        <v>41</v>
      </c>
      <c r="G473" s="8" t="s">
        <v>29</v>
      </c>
      <c r="H473" s="2" t="s">
        <v>62</v>
      </c>
      <c r="I473" s="2" t="s">
        <v>53</v>
      </c>
      <c r="J473" s="2">
        <v>61442.0</v>
      </c>
      <c r="K473" s="2">
        <v>190.0</v>
      </c>
      <c r="L473" s="2">
        <v>17048.0</v>
      </c>
      <c r="M473" s="2">
        <v>54166.0</v>
      </c>
      <c r="N473" s="2">
        <v>1.0</v>
      </c>
      <c r="O473" s="3">
        <v>1609.149933</v>
      </c>
      <c r="P473" s="7" t="str">
        <f>VLOOKUP(A473,'New Data'!A:E,2,FALSE)</f>
        <v>Male</v>
      </c>
      <c r="Q473" s="7">
        <f>VLOOKUP(A473,'New Data'!A:E,3,FALSE)</f>
        <v>63</v>
      </c>
      <c r="R473" s="7" t="str">
        <f>VLOOKUP(A473,'New Data'!A:E,4,FALSE)</f>
        <v>California</v>
      </c>
      <c r="S473" s="9">
        <f>VLOOKUP(A473,'New Data'!A:E,5,FALSE)</f>
        <v>45150</v>
      </c>
      <c r="T473" s="10">
        <f t="shared" si="3"/>
        <v>1609.149933</v>
      </c>
      <c r="U473" s="11">
        <f t="shared" si="4"/>
        <v>0.003092347254</v>
      </c>
      <c r="V473" s="12">
        <f t="shared" si="5"/>
        <v>8.469210174</v>
      </c>
      <c r="W473" s="10">
        <f t="shared" si="6"/>
        <v>26.18973883</v>
      </c>
      <c r="X473" s="11">
        <f t="shared" si="7"/>
        <v>0.001627551186</v>
      </c>
      <c r="Y473" s="7">
        <f t="shared" si="8"/>
        <v>0</v>
      </c>
      <c r="Z473" s="11">
        <f t="shared" si="9"/>
        <v>0.2774649263</v>
      </c>
      <c r="AA473" s="10">
        <f t="shared" si="10"/>
        <v>333.8433025</v>
      </c>
      <c r="AB473" s="10">
        <f t="shared" si="11"/>
        <v>344.4756197</v>
      </c>
      <c r="AC473" s="10">
        <f t="shared" si="12"/>
        <v>1294.251736</v>
      </c>
      <c r="AD473" s="10">
        <f t="shared" si="13"/>
        <v>817.6713821</v>
      </c>
    </row>
    <row r="474">
      <c r="A474" s="7" t="str">
        <f t="shared" si="1"/>
        <v>SLPEF4433Z</v>
      </c>
      <c r="B474" s="2" t="s">
        <v>1662</v>
      </c>
      <c r="C474" s="2" t="s">
        <v>3636</v>
      </c>
      <c r="D474" s="7" t="str">
        <f t="shared" si="2"/>
        <v>300x250 </v>
      </c>
      <c r="E474" s="2" t="s">
        <v>262</v>
      </c>
      <c r="F474" s="2" t="s">
        <v>36</v>
      </c>
      <c r="G474" s="8" t="s">
        <v>1455</v>
      </c>
      <c r="H474" s="2" t="s">
        <v>30</v>
      </c>
      <c r="I474" s="2" t="s">
        <v>31</v>
      </c>
      <c r="J474" s="2">
        <v>11214.0</v>
      </c>
      <c r="K474" s="2">
        <v>49.0</v>
      </c>
      <c r="L474" s="2">
        <v>5523.0</v>
      </c>
      <c r="M474" s="2">
        <v>10267.0</v>
      </c>
      <c r="N474" s="2">
        <v>2.0</v>
      </c>
      <c r="O474" s="3">
        <v>1554.389215</v>
      </c>
      <c r="P474" s="7" t="str">
        <f>VLOOKUP(A474,'New Data'!A:E,2,FALSE)</f>
        <v>Male</v>
      </c>
      <c r="Q474" s="7">
        <f>VLOOKUP(A474,'New Data'!A:E,3,FALSE)</f>
        <v>63</v>
      </c>
      <c r="R474" s="7" t="str">
        <f>VLOOKUP(A474,'New Data'!A:E,4,FALSE)</f>
        <v>California</v>
      </c>
      <c r="S474" s="9">
        <f>VLOOKUP(A474,'New Data'!A:E,5,FALSE)</f>
        <v>45150</v>
      </c>
      <c r="T474" s="10">
        <f t="shared" si="3"/>
        <v>777.1946075</v>
      </c>
      <c r="U474" s="11">
        <f t="shared" si="4"/>
        <v>0.004369538077</v>
      </c>
      <c r="V474" s="12">
        <f t="shared" si="5"/>
        <v>31.72222888</v>
      </c>
      <c r="W474" s="10">
        <f t="shared" si="6"/>
        <v>138.611487</v>
      </c>
      <c r="X474" s="11">
        <f t="shared" si="7"/>
        <v>0.0178348493</v>
      </c>
      <c r="Y474" s="7">
        <f t="shared" si="8"/>
        <v>0</v>
      </c>
      <c r="Z474" s="11">
        <f t="shared" si="9"/>
        <v>0.4925093633</v>
      </c>
      <c r="AA474" s="10">
        <f t="shared" si="10"/>
        <v>208.539002</v>
      </c>
      <c r="AB474" s="10">
        <f t="shared" si="11"/>
        <v>272.6725569</v>
      </c>
      <c r="AC474" s="10">
        <f t="shared" si="12"/>
        <v>655.8224292</v>
      </c>
      <c r="AD474" s="10">
        <f t="shared" si="13"/>
        <v>457.905232</v>
      </c>
    </row>
    <row r="475">
      <c r="A475" s="7" t="str">
        <f t="shared" si="1"/>
        <v>SNGLC5511I</v>
      </c>
      <c r="B475" s="2" t="s">
        <v>1776</v>
      </c>
      <c r="C475" s="2" t="s">
        <v>3637</v>
      </c>
      <c r="D475" s="7" t="str">
        <f t="shared" si="2"/>
        <v>320x50 </v>
      </c>
      <c r="E475" s="2" t="s">
        <v>1778</v>
      </c>
      <c r="F475" s="2" t="s">
        <v>41</v>
      </c>
      <c r="G475" s="8" t="s">
        <v>102</v>
      </c>
      <c r="H475" s="2" t="s">
        <v>30</v>
      </c>
      <c r="I475" s="2" t="s">
        <v>31</v>
      </c>
      <c r="J475" s="2">
        <v>111884.0</v>
      </c>
      <c r="K475" s="2">
        <v>220.0</v>
      </c>
      <c r="L475" s="2">
        <v>53017.0</v>
      </c>
      <c r="M475" s="2">
        <v>106432.0</v>
      </c>
      <c r="N475" s="2">
        <v>7.0</v>
      </c>
      <c r="O475" s="3">
        <v>1786.105122</v>
      </c>
      <c r="P475" s="7" t="str">
        <f>VLOOKUP(A475,'New Data'!A:E,2,FALSE)</f>
        <v>Female</v>
      </c>
      <c r="Q475" s="7">
        <f>VLOOKUP(A475,'New Data'!A:E,3,FALSE)</f>
        <v>43</v>
      </c>
      <c r="R475" s="7" t="str">
        <f>VLOOKUP(A475,'New Data'!A:E,4,FALSE)</f>
        <v>North Dakota</v>
      </c>
      <c r="S475" s="9">
        <f>VLOOKUP(A475,'New Data'!A:E,5,FALSE)</f>
        <v>45111</v>
      </c>
      <c r="T475" s="10">
        <f t="shared" si="3"/>
        <v>255.1578746</v>
      </c>
      <c r="U475" s="11">
        <f t="shared" si="4"/>
        <v>0.001966322262</v>
      </c>
      <c r="V475" s="12">
        <f t="shared" si="5"/>
        <v>8.118659645</v>
      </c>
      <c r="W475" s="10">
        <f t="shared" si="6"/>
        <v>15.9639012</v>
      </c>
      <c r="X475" s="11">
        <f t="shared" si="7"/>
        <v>0.006256479926</v>
      </c>
      <c r="Y475" s="7">
        <f t="shared" si="8"/>
        <v>0</v>
      </c>
      <c r="Z475" s="11">
        <f t="shared" si="9"/>
        <v>0.4738568517</v>
      </c>
      <c r="AA475" s="10">
        <f t="shared" si="10"/>
        <v>60.71928287</v>
      </c>
      <c r="AB475" s="10">
        <f t="shared" si="11"/>
        <v>65.4264278</v>
      </c>
      <c r="AC475" s="10">
        <f t="shared" si="12"/>
        <v>208.9428118</v>
      </c>
      <c r="AD475" s="10">
        <f t="shared" si="13"/>
        <v>135.561871</v>
      </c>
    </row>
    <row r="476">
      <c r="A476" s="7" t="str">
        <f t="shared" si="1"/>
        <v>SNNTU2001Z</v>
      </c>
      <c r="B476" s="2" t="s">
        <v>2084</v>
      </c>
      <c r="C476" s="2" t="s">
        <v>3638</v>
      </c>
      <c r="D476" s="7" t="str">
        <f t="shared" si="2"/>
        <v>320x50 </v>
      </c>
      <c r="E476" s="2" t="s">
        <v>2086</v>
      </c>
      <c r="F476" s="2" t="s">
        <v>41</v>
      </c>
      <c r="G476" s="8" t="s">
        <v>689</v>
      </c>
      <c r="H476" s="2" t="s">
        <v>48</v>
      </c>
      <c r="I476" s="2" t="s">
        <v>31</v>
      </c>
      <c r="J476" s="2">
        <v>264580.0</v>
      </c>
      <c r="K476" s="2">
        <v>691.0</v>
      </c>
      <c r="L476" s="2">
        <v>217526.0</v>
      </c>
      <c r="M476" s="2">
        <v>240731.0</v>
      </c>
      <c r="N476" s="2">
        <v>9.0</v>
      </c>
      <c r="O476" s="3">
        <v>4874.651722</v>
      </c>
      <c r="P476" s="7" t="str">
        <f>VLOOKUP(A476,'New Data'!A:E,2,FALSE)</f>
        <v>Male</v>
      </c>
      <c r="Q476" s="7">
        <f>VLOOKUP(A476,'New Data'!A:E,3,FALSE)</f>
        <v>29</v>
      </c>
      <c r="R476" s="7" t="str">
        <f>VLOOKUP(A476,'New Data'!A:E,4,FALSE)</f>
        <v>Wyoming</v>
      </c>
      <c r="S476" s="9">
        <f>VLOOKUP(A476,'New Data'!A:E,5,FALSE)</f>
        <v>45070</v>
      </c>
      <c r="T476" s="10">
        <f t="shared" si="3"/>
        <v>541.6279691</v>
      </c>
      <c r="U476" s="11">
        <f t="shared" si="4"/>
        <v>0.002611686446</v>
      </c>
      <c r="V476" s="12">
        <f t="shared" si="5"/>
        <v>7.054488744</v>
      </c>
      <c r="W476" s="10">
        <f t="shared" si="6"/>
        <v>18.42411264</v>
      </c>
      <c r="X476" s="11">
        <f t="shared" si="7"/>
        <v>0.003401617658</v>
      </c>
      <c r="Y476" s="7">
        <f t="shared" si="8"/>
        <v>0</v>
      </c>
      <c r="Z476" s="11">
        <f t="shared" si="9"/>
        <v>0.8221558697</v>
      </c>
      <c r="AA476" s="10">
        <f t="shared" si="10"/>
        <v>117.6540073</v>
      </c>
      <c r="AB476" s="10">
        <f t="shared" si="11"/>
        <v>124.4757817</v>
      </c>
      <c r="AC476" s="10">
        <f t="shared" si="12"/>
        <v>438.3980956</v>
      </c>
      <c r="AD476" s="10">
        <f t="shared" si="13"/>
        <v>280.0273467</v>
      </c>
    </row>
    <row r="477">
      <c r="A477" s="7" t="str">
        <f t="shared" si="1"/>
        <v>SOENF7979I</v>
      </c>
      <c r="B477" s="2" t="s">
        <v>1370</v>
      </c>
      <c r="C477" s="2" t="s">
        <v>3639</v>
      </c>
      <c r="D477" s="7" t="str">
        <f t="shared" si="2"/>
        <v>300x250 </v>
      </c>
      <c r="E477" s="2" t="s">
        <v>1372</v>
      </c>
      <c r="F477" s="2" t="s">
        <v>41</v>
      </c>
      <c r="G477" s="8" t="s">
        <v>1333</v>
      </c>
      <c r="H477" s="2" t="s">
        <v>48</v>
      </c>
      <c r="I477" s="2" t="s">
        <v>31</v>
      </c>
      <c r="J477" s="2">
        <v>15277.0</v>
      </c>
      <c r="K477" s="2">
        <v>69.0</v>
      </c>
      <c r="L477" s="2">
        <v>3089.0</v>
      </c>
      <c r="M477" s="2">
        <v>13644.0</v>
      </c>
      <c r="N477" s="2">
        <v>4.0</v>
      </c>
      <c r="O477" s="3">
        <v>1904.564346</v>
      </c>
      <c r="P477" s="7" t="str">
        <f>VLOOKUP(A477,'New Data'!A:E,2,FALSE)</f>
        <v>Male</v>
      </c>
      <c r="Q477" s="7">
        <f>VLOOKUP(A477,'New Data'!A:E,3,FALSE)</f>
        <v>29</v>
      </c>
      <c r="R477" s="7" t="str">
        <f>VLOOKUP(A477,'New Data'!A:E,4,FALSE)</f>
        <v>Hawaii</v>
      </c>
      <c r="S477" s="9">
        <f>VLOOKUP(A477,'New Data'!A:E,5,FALSE)</f>
        <v>45015</v>
      </c>
      <c r="T477" s="10">
        <f t="shared" si="3"/>
        <v>476.1410865</v>
      </c>
      <c r="U477" s="11">
        <f t="shared" si="4"/>
        <v>0.004516593572</v>
      </c>
      <c r="V477" s="12">
        <f t="shared" si="5"/>
        <v>27.60238183</v>
      </c>
      <c r="W477" s="10">
        <f t="shared" si="6"/>
        <v>124.6687403</v>
      </c>
      <c r="X477" s="11">
        <f t="shared" si="7"/>
        <v>0.02618315114</v>
      </c>
      <c r="Y477" s="7">
        <f t="shared" si="8"/>
        <v>0</v>
      </c>
      <c r="Z477" s="11">
        <f t="shared" si="9"/>
        <v>0.2021993847</v>
      </c>
      <c r="AA477" s="10">
        <f t="shared" si="10"/>
        <v>142.2438708</v>
      </c>
      <c r="AB477" s="10">
        <f t="shared" si="11"/>
        <v>200.4836859</v>
      </c>
      <c r="AC477" s="10">
        <f t="shared" si="12"/>
        <v>411.3670936</v>
      </c>
      <c r="AD477" s="10">
        <f t="shared" si="13"/>
        <v>300.4071717</v>
      </c>
    </row>
    <row r="478">
      <c r="A478" s="7" t="str">
        <f t="shared" si="1"/>
        <v>SPCMX2024W</v>
      </c>
      <c r="B478" s="2" t="s">
        <v>1925</v>
      </c>
      <c r="C478" s="2" t="s">
        <v>3640</v>
      </c>
      <c r="D478" s="7" t="str">
        <f t="shared" si="2"/>
        <v>320x50 </v>
      </c>
      <c r="E478" s="2" t="s">
        <v>1927</v>
      </c>
      <c r="F478" s="2" t="s">
        <v>36</v>
      </c>
      <c r="G478" s="8" t="s">
        <v>1928</v>
      </c>
      <c r="H478" s="2" t="s">
        <v>30</v>
      </c>
      <c r="I478" s="2" t="s">
        <v>31</v>
      </c>
      <c r="J478" s="2">
        <v>11325.0</v>
      </c>
      <c r="K478" s="2">
        <v>88.0</v>
      </c>
      <c r="L478" s="2">
        <v>6186.0</v>
      </c>
      <c r="M478" s="2">
        <v>10612.0</v>
      </c>
      <c r="N478" s="2">
        <v>2.0</v>
      </c>
      <c r="O478" s="3">
        <v>1573.25409</v>
      </c>
      <c r="P478" s="7" t="str">
        <f>VLOOKUP(A478,'New Data'!A:E,2,FALSE)</f>
        <v>Female</v>
      </c>
      <c r="Q478" s="7">
        <f>VLOOKUP(A478,'New Data'!A:E,3,FALSE)</f>
        <v>61</v>
      </c>
      <c r="R478" s="7" t="str">
        <f>VLOOKUP(A478,'New Data'!A:E,4,FALSE)</f>
        <v>Iowa</v>
      </c>
      <c r="S478" s="9">
        <f>VLOOKUP(A478,'New Data'!A:E,5,FALSE)</f>
        <v>45038</v>
      </c>
      <c r="T478" s="10">
        <f t="shared" si="3"/>
        <v>786.627045</v>
      </c>
      <c r="U478" s="11">
        <f t="shared" si="4"/>
        <v>0.007770419426</v>
      </c>
      <c r="V478" s="12">
        <f t="shared" si="5"/>
        <v>17.87788739</v>
      </c>
      <c r="W478" s="10">
        <f t="shared" si="6"/>
        <v>138.9186834</v>
      </c>
      <c r="X478" s="11">
        <f t="shared" si="7"/>
        <v>0.01766004415</v>
      </c>
      <c r="Y478" s="7">
        <f t="shared" si="8"/>
        <v>0</v>
      </c>
      <c r="Z478" s="11">
        <f t="shared" si="9"/>
        <v>0.5462251656</v>
      </c>
      <c r="AA478" s="10">
        <f t="shared" si="10"/>
        <v>199.4114556</v>
      </c>
      <c r="AB478" s="10">
        <f t="shared" si="11"/>
        <v>272.0359332</v>
      </c>
      <c r="AC478" s="10">
        <f t="shared" si="12"/>
        <v>660.6609502</v>
      </c>
      <c r="AD478" s="10">
        <f t="shared" si="13"/>
        <v>462.7767494</v>
      </c>
    </row>
    <row r="479">
      <c r="A479" s="7" t="str">
        <f t="shared" si="1"/>
        <v>SSLQK7603J</v>
      </c>
      <c r="B479" s="2" t="s">
        <v>1006</v>
      </c>
      <c r="C479" s="2" t="s">
        <v>3641</v>
      </c>
      <c r="D479" s="7" t="str">
        <f t="shared" si="2"/>
        <v>320x50 </v>
      </c>
      <c r="E479" s="2" t="s">
        <v>1008</v>
      </c>
      <c r="F479" s="2" t="s">
        <v>28</v>
      </c>
      <c r="G479" s="8" t="s">
        <v>871</v>
      </c>
      <c r="H479" s="2" t="s">
        <v>62</v>
      </c>
      <c r="I479" s="2" t="s">
        <v>31</v>
      </c>
      <c r="J479" s="2">
        <v>42884.0</v>
      </c>
      <c r="K479" s="2">
        <v>104.0</v>
      </c>
      <c r="L479" s="2">
        <v>4345.0</v>
      </c>
      <c r="M479" s="2">
        <v>25153.0</v>
      </c>
      <c r="N479" s="2">
        <v>9.0</v>
      </c>
      <c r="O479" s="3">
        <v>6322.152655</v>
      </c>
      <c r="P479" s="7" t="str">
        <f>VLOOKUP(A479,'New Data'!A:E,2,FALSE)</f>
        <v>Female</v>
      </c>
      <c r="Q479" s="7">
        <f>VLOOKUP(A479,'New Data'!A:E,3,FALSE)</f>
        <v>36</v>
      </c>
      <c r="R479" s="7" t="str">
        <f>VLOOKUP(A479,'New Data'!A:E,4,FALSE)</f>
        <v>Colorado</v>
      </c>
      <c r="S479" s="9">
        <f>VLOOKUP(A479,'New Data'!A:E,5,FALSE)</f>
        <v>45009</v>
      </c>
      <c r="T479" s="10">
        <f t="shared" si="3"/>
        <v>702.4614061</v>
      </c>
      <c r="U479" s="11">
        <f t="shared" si="4"/>
        <v>0.002425146908</v>
      </c>
      <c r="V479" s="12">
        <f t="shared" si="5"/>
        <v>60.78992938</v>
      </c>
      <c r="W479" s="10">
        <f t="shared" si="6"/>
        <v>147.4245093</v>
      </c>
      <c r="X479" s="11">
        <f t="shared" si="7"/>
        <v>0.02098684824</v>
      </c>
      <c r="Y479" s="7">
        <f t="shared" si="8"/>
        <v>0</v>
      </c>
      <c r="Z479" s="11">
        <f t="shared" si="9"/>
        <v>0.1013198396</v>
      </c>
      <c r="AA479" s="10">
        <f t="shared" si="10"/>
        <v>218.6091266</v>
      </c>
      <c r="AB479" s="10">
        <f t="shared" si="11"/>
        <v>270.5898745</v>
      </c>
      <c r="AC479" s="10">
        <f t="shared" si="12"/>
        <v>603.6120126</v>
      </c>
      <c r="AD479" s="10">
        <f t="shared" si="13"/>
        <v>424.9441703</v>
      </c>
    </row>
    <row r="480">
      <c r="A480" s="7" t="str">
        <f t="shared" si="1"/>
        <v>SSXHD0493R</v>
      </c>
      <c r="B480" s="2" t="s">
        <v>208</v>
      </c>
      <c r="C480" s="2" t="s">
        <v>3642</v>
      </c>
      <c r="D480" s="7" t="str">
        <f t="shared" si="2"/>
        <v>320x50 </v>
      </c>
      <c r="E480" s="2" t="s">
        <v>210</v>
      </c>
      <c r="F480" s="2" t="s">
        <v>28</v>
      </c>
      <c r="G480" s="8" t="s">
        <v>211</v>
      </c>
      <c r="H480" s="2" t="s">
        <v>212</v>
      </c>
      <c r="I480" s="2" t="s">
        <v>31</v>
      </c>
      <c r="J480" s="2">
        <v>20548.0</v>
      </c>
      <c r="K480" s="2">
        <v>40.0</v>
      </c>
      <c r="L480" s="2">
        <v>14259.0</v>
      </c>
      <c r="M480" s="2">
        <v>19654.0</v>
      </c>
      <c r="N480" s="2">
        <v>13.0</v>
      </c>
      <c r="O480" s="3">
        <v>3060.424769</v>
      </c>
      <c r="P480" s="7" t="str">
        <f>VLOOKUP(A480,'New Data'!A:E,2,FALSE)</f>
        <v>Male</v>
      </c>
      <c r="Q480" s="7">
        <f>VLOOKUP(A480,'New Data'!A:E,3,FALSE)</f>
        <v>40</v>
      </c>
      <c r="R480" s="7" t="str">
        <f>VLOOKUP(A480,'New Data'!A:E,4,FALSE)</f>
        <v>New Hampshire</v>
      </c>
      <c r="S480" s="9">
        <f>VLOOKUP(A480,'New Data'!A:E,5,FALSE)</f>
        <v>45539</v>
      </c>
      <c r="T480" s="10">
        <f t="shared" si="3"/>
        <v>235.4172899</v>
      </c>
      <c r="U480" s="11">
        <f t="shared" si="4"/>
        <v>0.001946661476</v>
      </c>
      <c r="V480" s="12">
        <f t="shared" si="5"/>
        <v>76.51061923</v>
      </c>
      <c r="W480" s="10">
        <f t="shared" si="6"/>
        <v>148.9402749</v>
      </c>
      <c r="X480" s="11">
        <f t="shared" si="7"/>
        <v>0.06326649796</v>
      </c>
      <c r="Y480" s="7">
        <f t="shared" si="8"/>
        <v>0</v>
      </c>
      <c r="Z480" s="11">
        <f t="shared" si="9"/>
        <v>0.6939361495</v>
      </c>
      <c r="AA480" s="10">
        <f t="shared" si="10"/>
        <v>138.0800083</v>
      </c>
      <c r="AB480" s="10">
        <f t="shared" si="11"/>
        <v>181.5378018</v>
      </c>
      <c r="AC480" s="10">
        <f t="shared" si="12"/>
        <v>233.4240108</v>
      </c>
      <c r="AD480" s="10">
        <f t="shared" si="13"/>
        <v>192.1797558</v>
      </c>
    </row>
    <row r="481">
      <c r="A481" s="7" t="str">
        <f t="shared" si="1"/>
        <v>SSXHD0493R</v>
      </c>
      <c r="B481" s="2" t="s">
        <v>753</v>
      </c>
      <c r="C481" s="2" t="s">
        <v>3643</v>
      </c>
      <c r="D481" s="7" t="str">
        <f t="shared" si="2"/>
        <v>300x250 </v>
      </c>
      <c r="E481" s="2" t="s">
        <v>755</v>
      </c>
      <c r="F481" s="2" t="s">
        <v>66</v>
      </c>
      <c r="G481" s="8" t="s">
        <v>756</v>
      </c>
      <c r="H481" s="2" t="s">
        <v>71</v>
      </c>
      <c r="I481" s="2" t="s">
        <v>31</v>
      </c>
      <c r="J481" s="2">
        <v>11417.0</v>
      </c>
      <c r="K481" s="2">
        <v>78.0</v>
      </c>
      <c r="L481" s="2">
        <v>1387.0</v>
      </c>
      <c r="M481" s="2">
        <v>9924.0</v>
      </c>
      <c r="N481" s="2">
        <v>9.0</v>
      </c>
      <c r="O481" s="3">
        <v>6206.637108</v>
      </c>
      <c r="P481" s="7" t="str">
        <f>VLOOKUP(A481,'New Data'!A:E,2,FALSE)</f>
        <v>Male</v>
      </c>
      <c r="Q481" s="7">
        <f>VLOOKUP(A481,'New Data'!A:E,3,FALSE)</f>
        <v>40</v>
      </c>
      <c r="R481" s="7" t="str">
        <f>VLOOKUP(A481,'New Data'!A:E,4,FALSE)</f>
        <v>New Hampshire</v>
      </c>
      <c r="S481" s="9">
        <f>VLOOKUP(A481,'New Data'!A:E,5,FALSE)</f>
        <v>45539</v>
      </c>
      <c r="T481" s="10">
        <f t="shared" si="3"/>
        <v>689.6263453</v>
      </c>
      <c r="U481" s="11">
        <f t="shared" si="4"/>
        <v>0.006831917316</v>
      </c>
      <c r="V481" s="12">
        <f t="shared" si="5"/>
        <v>79.57227062</v>
      </c>
      <c r="W481" s="10">
        <f t="shared" si="6"/>
        <v>543.6311735</v>
      </c>
      <c r="X481" s="11">
        <f t="shared" si="7"/>
        <v>0.07882981519</v>
      </c>
      <c r="Y481" s="7">
        <f t="shared" si="8"/>
        <v>0</v>
      </c>
      <c r="Z481" s="11">
        <f t="shared" si="9"/>
        <v>0.1214855041</v>
      </c>
      <c r="AA481" s="10">
        <f t="shared" si="10"/>
        <v>310.3093203</v>
      </c>
      <c r="AB481" s="10">
        <f t="shared" si="11"/>
        <v>588.744662</v>
      </c>
      <c r="AC481" s="10">
        <f t="shared" si="12"/>
        <v>676.3417651</v>
      </c>
      <c r="AD481" s="10">
        <f t="shared" si="13"/>
        <v>616.6321754</v>
      </c>
    </row>
    <row r="482">
      <c r="A482" s="7" t="str">
        <f t="shared" si="1"/>
        <v>SVDSI0203I</v>
      </c>
      <c r="B482" s="2" t="s">
        <v>200</v>
      </c>
      <c r="C482" s="2" t="s">
        <v>3644</v>
      </c>
      <c r="D482" s="7" t="str">
        <f t="shared" si="2"/>
        <v>300x250 </v>
      </c>
      <c r="E482" s="2" t="s">
        <v>202</v>
      </c>
      <c r="F482" s="2" t="s">
        <v>36</v>
      </c>
      <c r="G482" s="8" t="s">
        <v>203</v>
      </c>
      <c r="H482" s="2" t="s">
        <v>30</v>
      </c>
      <c r="I482" s="2" t="s">
        <v>31</v>
      </c>
      <c r="J482" s="2">
        <v>10883.0</v>
      </c>
      <c r="K482" s="2">
        <v>46.0</v>
      </c>
      <c r="L482" s="2">
        <v>1652.0</v>
      </c>
      <c r="M482" s="2">
        <v>8869.0</v>
      </c>
      <c r="N482" s="2">
        <v>16.0</v>
      </c>
      <c r="O482" s="3">
        <v>1942.482395</v>
      </c>
      <c r="P482" s="7" t="str">
        <f>VLOOKUP(A482,'New Data'!A:E,2,FALSE)</f>
        <v>Female</v>
      </c>
      <c r="Q482" s="7">
        <f>VLOOKUP(A482,'New Data'!A:E,3,FALSE)</f>
        <v>53</v>
      </c>
      <c r="R482" s="7" t="str">
        <f>VLOOKUP(A482,'New Data'!A:E,4,FALSE)</f>
        <v>Utah</v>
      </c>
      <c r="S482" s="9">
        <f>VLOOKUP(A482,'New Data'!A:E,5,FALSE)</f>
        <v>45056</v>
      </c>
      <c r="T482" s="10">
        <f t="shared" si="3"/>
        <v>121.4051497</v>
      </c>
      <c r="U482" s="11">
        <f t="shared" si="4"/>
        <v>0.004226775705</v>
      </c>
      <c r="V482" s="12">
        <f t="shared" si="5"/>
        <v>42.22787815</v>
      </c>
      <c r="W482" s="10">
        <f t="shared" si="6"/>
        <v>178.4877695</v>
      </c>
      <c r="X482" s="11">
        <f t="shared" si="7"/>
        <v>0.1470182854</v>
      </c>
      <c r="Y482" s="7">
        <f t="shared" si="8"/>
        <v>0</v>
      </c>
      <c r="Z482" s="11">
        <f t="shared" si="9"/>
        <v>0.1517963797</v>
      </c>
      <c r="AA482" s="10">
        <f t="shared" si="10"/>
        <v>93.76088635</v>
      </c>
      <c r="AB482" s="10">
        <f t="shared" si="11"/>
        <v>175.5168211</v>
      </c>
      <c r="AC482" s="10">
        <f t="shared" si="12"/>
        <v>141.2672493</v>
      </c>
      <c r="AD482" s="10">
        <f t="shared" si="13"/>
        <v>149.948573</v>
      </c>
    </row>
    <row r="483">
      <c r="A483" s="7" t="str">
        <f t="shared" si="1"/>
        <v>SWROB3634I</v>
      </c>
      <c r="B483" s="2" t="s">
        <v>1919</v>
      </c>
      <c r="C483" s="2" t="s">
        <v>3645</v>
      </c>
      <c r="D483" s="7" t="str">
        <f t="shared" si="2"/>
        <v>300x250 </v>
      </c>
      <c r="E483" s="2" t="s">
        <v>1921</v>
      </c>
      <c r="F483" s="2" t="s">
        <v>66</v>
      </c>
      <c r="G483" s="8" t="s">
        <v>181</v>
      </c>
      <c r="H483" s="2" t="s">
        <v>48</v>
      </c>
      <c r="I483" s="2" t="s">
        <v>31</v>
      </c>
      <c r="J483" s="2">
        <v>1956642.0</v>
      </c>
      <c r="K483" s="2">
        <v>4563.0</v>
      </c>
      <c r="L483" s="2">
        <v>981461.0</v>
      </c>
      <c r="M483" s="2">
        <v>1731673.0</v>
      </c>
      <c r="N483" s="2">
        <v>106.0</v>
      </c>
      <c r="O483" s="3">
        <v>7730.240616</v>
      </c>
      <c r="P483" s="7" t="str">
        <f>VLOOKUP(A483,'New Data'!A:E,2,FALSE)</f>
        <v>Male</v>
      </c>
      <c r="Q483" s="7">
        <f>VLOOKUP(A483,'New Data'!A:E,3,FALSE)</f>
        <v>45</v>
      </c>
      <c r="R483" s="7" t="str">
        <f>VLOOKUP(A483,'New Data'!A:E,4,FALSE)</f>
        <v>Mississippi</v>
      </c>
      <c r="S483" s="9">
        <f>VLOOKUP(A483,'New Data'!A:E,5,FALSE)</f>
        <v>45346</v>
      </c>
      <c r="T483" s="10">
        <f t="shared" si="3"/>
        <v>72.92679826</v>
      </c>
      <c r="U483" s="11">
        <f t="shared" si="4"/>
        <v>0.002332056656</v>
      </c>
      <c r="V483" s="12">
        <f t="shared" si="5"/>
        <v>1.694113657</v>
      </c>
      <c r="W483" s="10">
        <f t="shared" si="6"/>
        <v>3.95076903</v>
      </c>
      <c r="X483" s="11">
        <f t="shared" si="7"/>
        <v>0.005417444786</v>
      </c>
      <c r="Y483" s="7">
        <f t="shared" si="8"/>
        <v>0</v>
      </c>
      <c r="Z483" s="11">
        <f t="shared" si="9"/>
        <v>0.5016047902</v>
      </c>
      <c r="AA483" s="10">
        <f t="shared" si="10"/>
        <v>16.73080438</v>
      </c>
      <c r="AB483" s="10">
        <f t="shared" si="11"/>
        <v>18.08479761</v>
      </c>
      <c r="AC483" s="10">
        <f t="shared" si="12"/>
        <v>59.47041515</v>
      </c>
      <c r="AD483" s="10">
        <f t="shared" si="13"/>
        <v>38.43994968</v>
      </c>
    </row>
    <row r="484">
      <c r="A484" s="7" t="str">
        <f t="shared" si="1"/>
        <v>SWROB3634I</v>
      </c>
      <c r="B484" s="2" t="s">
        <v>2243</v>
      </c>
      <c r="C484" s="2" t="s">
        <v>3646</v>
      </c>
      <c r="D484" s="7" t="str">
        <f t="shared" si="2"/>
        <v>320x50 </v>
      </c>
      <c r="E484" s="2" t="s">
        <v>150</v>
      </c>
      <c r="F484" s="2" t="s">
        <v>28</v>
      </c>
      <c r="G484" s="8" t="s">
        <v>871</v>
      </c>
      <c r="H484" s="2" t="s">
        <v>30</v>
      </c>
      <c r="I484" s="2" t="s">
        <v>31</v>
      </c>
      <c r="J484" s="2">
        <v>254780.0</v>
      </c>
      <c r="K484" s="2">
        <v>699.0</v>
      </c>
      <c r="L484" s="2">
        <v>19169.0</v>
      </c>
      <c r="M484" s="2">
        <v>182583.0</v>
      </c>
      <c r="N484" s="2">
        <v>4.0</v>
      </c>
      <c r="O484" s="3">
        <v>1561.021915</v>
      </c>
      <c r="P484" s="7" t="str">
        <f>VLOOKUP(A484,'New Data'!A:E,2,FALSE)</f>
        <v>Male</v>
      </c>
      <c r="Q484" s="7">
        <f>VLOOKUP(A484,'New Data'!A:E,3,FALSE)</f>
        <v>45</v>
      </c>
      <c r="R484" s="7" t="str">
        <f>VLOOKUP(A484,'New Data'!A:E,4,FALSE)</f>
        <v>Mississippi</v>
      </c>
      <c r="S484" s="9">
        <f>VLOOKUP(A484,'New Data'!A:E,5,FALSE)</f>
        <v>45346</v>
      </c>
      <c r="T484" s="10">
        <f t="shared" si="3"/>
        <v>390.2554788</v>
      </c>
      <c r="U484" s="11">
        <f t="shared" si="4"/>
        <v>0.002743543449</v>
      </c>
      <c r="V484" s="12">
        <f t="shared" si="5"/>
        <v>2.233221624</v>
      </c>
      <c r="W484" s="10">
        <f t="shared" si="6"/>
        <v>6.126940557</v>
      </c>
      <c r="X484" s="11">
        <f t="shared" si="7"/>
        <v>0.001569981945</v>
      </c>
      <c r="Y484" s="7">
        <f t="shared" si="8"/>
        <v>0</v>
      </c>
      <c r="Z484" s="11">
        <f t="shared" si="9"/>
        <v>0.07523745977</v>
      </c>
      <c r="AA484" s="10">
        <f t="shared" si="10"/>
        <v>81.06306116</v>
      </c>
      <c r="AB484" s="10">
        <f t="shared" si="11"/>
        <v>83.39929252</v>
      </c>
      <c r="AC484" s="10">
        <f t="shared" si="12"/>
        <v>313.8764154</v>
      </c>
      <c r="AD484" s="10">
        <f t="shared" si="13"/>
        <v>198.1925814</v>
      </c>
    </row>
    <row r="485">
      <c r="A485" s="7" t="str">
        <f t="shared" si="1"/>
        <v>SWROB3634I</v>
      </c>
      <c r="B485" s="2" t="s">
        <v>148</v>
      </c>
      <c r="C485" s="2" t="s">
        <v>3647</v>
      </c>
      <c r="D485" s="7" t="str">
        <f t="shared" si="2"/>
        <v>320x50 </v>
      </c>
      <c r="E485" s="2" t="s">
        <v>150</v>
      </c>
      <c r="F485" s="2" t="s">
        <v>36</v>
      </c>
      <c r="G485" s="8" t="s">
        <v>151</v>
      </c>
      <c r="H485" s="2" t="s">
        <v>30</v>
      </c>
      <c r="I485" s="2" t="s">
        <v>31</v>
      </c>
      <c r="J485" s="2">
        <v>21478.0</v>
      </c>
      <c r="K485" s="2">
        <v>50.0</v>
      </c>
      <c r="L485" s="2">
        <v>15548.0</v>
      </c>
      <c r="M485" s="2">
        <v>20651.0</v>
      </c>
      <c r="N485" s="2">
        <v>24.0</v>
      </c>
      <c r="O485" s="3">
        <v>1541.214047</v>
      </c>
      <c r="P485" s="7" t="str">
        <f>VLOOKUP(A485,'New Data'!A:E,2,FALSE)</f>
        <v>Male</v>
      </c>
      <c r="Q485" s="7">
        <f>VLOOKUP(A485,'New Data'!A:E,3,FALSE)</f>
        <v>45</v>
      </c>
      <c r="R485" s="7" t="str">
        <f>VLOOKUP(A485,'New Data'!A:E,4,FALSE)</f>
        <v>Mississippi</v>
      </c>
      <c r="S485" s="9">
        <f>VLOOKUP(A485,'New Data'!A:E,5,FALSE)</f>
        <v>45346</v>
      </c>
      <c r="T485" s="10">
        <f t="shared" si="3"/>
        <v>64.21725196</v>
      </c>
      <c r="U485" s="11">
        <f t="shared" si="4"/>
        <v>0.002327963498</v>
      </c>
      <c r="V485" s="12">
        <f t="shared" si="5"/>
        <v>30.82428094</v>
      </c>
      <c r="W485" s="10">
        <f t="shared" si="6"/>
        <v>71.75780087</v>
      </c>
      <c r="X485" s="11">
        <f t="shared" si="7"/>
        <v>0.1117422479</v>
      </c>
      <c r="Y485" s="7">
        <f t="shared" si="8"/>
        <v>0</v>
      </c>
      <c r="Z485" s="11">
        <f t="shared" si="9"/>
        <v>0.7239035292</v>
      </c>
      <c r="AA485" s="10">
        <f t="shared" si="10"/>
        <v>51.85443532</v>
      </c>
      <c r="AB485" s="10">
        <f t="shared" si="11"/>
        <v>76.41454727</v>
      </c>
      <c r="AC485" s="10">
        <f t="shared" si="12"/>
        <v>71.89021793</v>
      </c>
      <c r="AD485" s="10">
        <f t="shared" si="13"/>
        <v>67.98869039</v>
      </c>
    </row>
    <row r="486">
      <c r="A486" s="7" t="str">
        <f t="shared" si="1"/>
        <v>SXGTG5116S</v>
      </c>
      <c r="B486" s="2" t="s">
        <v>2154</v>
      </c>
      <c r="C486" s="2" t="s">
        <v>2155</v>
      </c>
      <c r="D486" s="7" t="str">
        <f t="shared" si="2"/>
        <v>320x50 </v>
      </c>
      <c r="E486" s="2" t="s">
        <v>2156</v>
      </c>
      <c r="F486" s="2" t="s">
        <v>36</v>
      </c>
      <c r="G486" s="8" t="s">
        <v>449</v>
      </c>
      <c r="H486" s="2" t="s">
        <v>135</v>
      </c>
      <c r="I486" s="2" t="s">
        <v>31</v>
      </c>
      <c r="J486" s="2">
        <v>446774.0</v>
      </c>
      <c r="K486" s="2">
        <v>1245.0</v>
      </c>
      <c r="L486" s="2">
        <v>163786.0</v>
      </c>
      <c r="M486" s="2">
        <v>374116.0</v>
      </c>
      <c r="N486" s="2">
        <v>12.0</v>
      </c>
      <c r="O486" s="3">
        <v>7248.231612</v>
      </c>
      <c r="P486" s="7" t="str">
        <f>VLOOKUP(A486,'New Data'!A:E,2,FALSE)</f>
        <v>Female</v>
      </c>
      <c r="Q486" s="7">
        <f>VLOOKUP(A486,'New Data'!A:E,3,FALSE)</f>
        <v>64</v>
      </c>
      <c r="R486" s="7" t="str">
        <f>VLOOKUP(A486,'New Data'!A:E,4,FALSE)</f>
        <v>Virginia</v>
      </c>
      <c r="S486" s="9">
        <f>VLOOKUP(A486,'New Data'!A:E,5,FALSE)</f>
        <v>45403</v>
      </c>
      <c r="T486" s="10">
        <f t="shared" si="3"/>
        <v>604.019301</v>
      </c>
      <c r="U486" s="11">
        <f t="shared" si="4"/>
        <v>0.002786643806</v>
      </c>
      <c r="V486" s="12">
        <f t="shared" si="5"/>
        <v>5.821872781</v>
      </c>
      <c r="W486" s="10">
        <f t="shared" si="6"/>
        <v>16.22348573</v>
      </c>
      <c r="X486" s="11">
        <f t="shared" si="7"/>
        <v>0.002685921741</v>
      </c>
      <c r="Y486" s="7">
        <f t="shared" si="8"/>
        <v>0</v>
      </c>
      <c r="Z486" s="11">
        <f t="shared" si="9"/>
        <v>0.3665969819</v>
      </c>
      <c r="AA486" s="10">
        <f t="shared" si="10"/>
        <v>128.7060556</v>
      </c>
      <c r="AB486" s="10">
        <f t="shared" si="11"/>
        <v>134.9470233</v>
      </c>
      <c r="AC486" s="10">
        <f t="shared" si="12"/>
        <v>487.6245125</v>
      </c>
      <c r="AD486" s="10">
        <f t="shared" si="13"/>
        <v>310.1227867</v>
      </c>
    </row>
    <row r="487">
      <c r="A487" s="7" t="str">
        <f t="shared" si="1"/>
        <v>SXGTG5116S</v>
      </c>
      <c r="B487" s="2" t="s">
        <v>970</v>
      </c>
      <c r="C487" s="2" t="s">
        <v>3648</v>
      </c>
      <c r="D487" s="7" t="str">
        <f t="shared" si="2"/>
        <v>300x50 </v>
      </c>
      <c r="E487" s="2" t="s">
        <v>972</v>
      </c>
      <c r="F487" s="2" t="s">
        <v>66</v>
      </c>
      <c r="G487" s="8" t="s">
        <v>973</v>
      </c>
      <c r="H487" s="2" t="s">
        <v>62</v>
      </c>
      <c r="I487" s="2" t="s">
        <v>31</v>
      </c>
      <c r="J487" s="2">
        <v>23410.0</v>
      </c>
      <c r="K487" s="2">
        <v>66.0</v>
      </c>
      <c r="L487" s="2">
        <v>13626.0</v>
      </c>
      <c r="M487" s="2">
        <v>22109.0</v>
      </c>
      <c r="N487" s="2">
        <v>6.0</v>
      </c>
      <c r="O487" s="3">
        <v>1930.180523</v>
      </c>
      <c r="P487" s="7" t="str">
        <f>VLOOKUP(A487,'New Data'!A:E,2,FALSE)</f>
        <v>Female</v>
      </c>
      <c r="Q487" s="7">
        <f>VLOOKUP(A487,'New Data'!A:E,3,FALSE)</f>
        <v>64</v>
      </c>
      <c r="R487" s="7" t="str">
        <f>VLOOKUP(A487,'New Data'!A:E,4,FALSE)</f>
        <v>Virginia</v>
      </c>
      <c r="S487" s="9">
        <f>VLOOKUP(A487,'New Data'!A:E,5,FALSE)</f>
        <v>45403</v>
      </c>
      <c r="T487" s="10">
        <f t="shared" si="3"/>
        <v>321.6967538</v>
      </c>
      <c r="U487" s="11">
        <f t="shared" si="4"/>
        <v>0.002819307988</v>
      </c>
      <c r="V487" s="12">
        <f t="shared" si="5"/>
        <v>29.24515944</v>
      </c>
      <c r="W487" s="10">
        <f t="shared" si="6"/>
        <v>82.45111162</v>
      </c>
      <c r="X487" s="11">
        <f t="shared" si="7"/>
        <v>0.02563007262</v>
      </c>
      <c r="Y487" s="7">
        <f t="shared" si="8"/>
        <v>0</v>
      </c>
      <c r="Z487" s="11">
        <f t="shared" si="9"/>
        <v>0.5820589492</v>
      </c>
      <c r="AA487" s="10">
        <f t="shared" si="10"/>
        <v>104.2257006</v>
      </c>
      <c r="AB487" s="10">
        <f t="shared" si="11"/>
        <v>136.1492719</v>
      </c>
      <c r="AC487" s="10">
        <f t="shared" si="12"/>
        <v>279.6966573</v>
      </c>
      <c r="AD487" s="10">
        <f t="shared" si="13"/>
        <v>202.0753424</v>
      </c>
    </row>
    <row r="488">
      <c r="A488" s="7" t="str">
        <f t="shared" si="1"/>
        <v>SYCWI6055B</v>
      </c>
      <c r="B488" s="2" t="s">
        <v>849</v>
      </c>
      <c r="C488" s="2" t="s">
        <v>3649</v>
      </c>
      <c r="D488" s="7" t="str">
        <f t="shared" si="2"/>
        <v>300x250 </v>
      </c>
      <c r="E488" s="2" t="s">
        <v>851</v>
      </c>
      <c r="F488" s="2" t="s">
        <v>36</v>
      </c>
      <c r="G488" s="8" t="s">
        <v>181</v>
      </c>
      <c r="H488" s="2" t="s">
        <v>48</v>
      </c>
      <c r="I488" s="2" t="s">
        <v>31</v>
      </c>
      <c r="J488" s="2">
        <v>7540.0</v>
      </c>
      <c r="K488" s="2">
        <v>10.0</v>
      </c>
      <c r="L488" s="2">
        <v>1475.0</v>
      </c>
      <c r="M488" s="2">
        <v>2054.0</v>
      </c>
      <c r="N488" s="2">
        <v>1.0</v>
      </c>
      <c r="O488" s="3">
        <v>1713.978863</v>
      </c>
      <c r="P488" s="7" t="str">
        <f>VLOOKUP(A488,'New Data'!A:E,2,FALSE)</f>
        <v>Female</v>
      </c>
      <c r="Q488" s="7">
        <f>VLOOKUP(A488,'New Data'!A:E,3,FALSE)</f>
        <v>41</v>
      </c>
      <c r="R488" s="7" t="str">
        <f>VLOOKUP(A488,'New Data'!A:E,4,FALSE)</f>
        <v>Arkansas</v>
      </c>
      <c r="S488" s="9">
        <f>VLOOKUP(A488,'New Data'!A:E,5,FALSE)</f>
        <v>45499</v>
      </c>
      <c r="T488" s="10">
        <f t="shared" si="3"/>
        <v>1713.978863</v>
      </c>
      <c r="U488" s="11">
        <f t="shared" si="4"/>
        <v>0.001326259947</v>
      </c>
      <c r="V488" s="12">
        <f t="shared" si="5"/>
        <v>171.3978863</v>
      </c>
      <c r="W488" s="10">
        <f t="shared" si="6"/>
        <v>227.3181516</v>
      </c>
      <c r="X488" s="11">
        <f t="shared" si="7"/>
        <v>0.01326259947</v>
      </c>
      <c r="Y488" s="7">
        <f t="shared" si="8"/>
        <v>0</v>
      </c>
      <c r="Z488" s="11">
        <f t="shared" si="9"/>
        <v>0.1956233422</v>
      </c>
      <c r="AA488" s="10">
        <f t="shared" si="10"/>
        <v>525.377712</v>
      </c>
      <c r="AB488" s="10">
        <f t="shared" si="11"/>
        <v>558.9298711</v>
      </c>
      <c r="AC488" s="10">
        <f t="shared" si="12"/>
        <v>1450.926298</v>
      </c>
      <c r="AD488" s="10">
        <f t="shared" si="13"/>
        <v>970.6491704</v>
      </c>
    </row>
    <row r="489">
      <c r="A489" s="7" t="str">
        <f t="shared" si="1"/>
        <v>SZZTG0430B</v>
      </c>
      <c r="B489" s="2" t="s">
        <v>1784</v>
      </c>
      <c r="C489" s="2" t="s">
        <v>3650</v>
      </c>
      <c r="D489" s="7" t="str">
        <f t="shared" si="2"/>
        <v>300x250 </v>
      </c>
      <c r="E489" s="2" t="s">
        <v>1786</v>
      </c>
      <c r="F489" s="2" t="s">
        <v>28</v>
      </c>
      <c r="G489" s="8" t="s">
        <v>1787</v>
      </c>
      <c r="H489" s="2" t="s">
        <v>30</v>
      </c>
      <c r="I489" s="2" t="s">
        <v>53</v>
      </c>
      <c r="J489" s="2">
        <v>219088.0</v>
      </c>
      <c r="K489" s="2">
        <v>541.0</v>
      </c>
      <c r="L489" s="2">
        <v>75638.0</v>
      </c>
      <c r="M489" s="2">
        <v>153987.0</v>
      </c>
      <c r="N489" s="2">
        <v>17.0</v>
      </c>
      <c r="O489" s="3">
        <v>6761.073824</v>
      </c>
      <c r="P489" s="7" t="str">
        <f>VLOOKUP(A489,'New Data'!A:E,2,FALSE)</f>
        <v>Male</v>
      </c>
      <c r="Q489" s="7">
        <f>VLOOKUP(A489,'New Data'!A:E,3,FALSE)</f>
        <v>38</v>
      </c>
      <c r="R489" s="7" t="str">
        <f>VLOOKUP(A489,'New Data'!A:E,4,FALSE)</f>
        <v>Pennsylvania</v>
      </c>
      <c r="S489" s="9">
        <f>VLOOKUP(A489,'New Data'!A:E,5,FALSE)</f>
        <v>45483</v>
      </c>
      <c r="T489" s="10">
        <f t="shared" si="3"/>
        <v>397.7102249</v>
      </c>
      <c r="U489" s="11">
        <f t="shared" si="4"/>
        <v>0.002469327394</v>
      </c>
      <c r="V489" s="12">
        <f t="shared" si="5"/>
        <v>12.49736382</v>
      </c>
      <c r="W489" s="10">
        <f t="shared" si="6"/>
        <v>30.86008282</v>
      </c>
      <c r="X489" s="11">
        <f t="shared" si="7"/>
        <v>0.007759439129</v>
      </c>
      <c r="Y489" s="7">
        <f t="shared" si="8"/>
        <v>0</v>
      </c>
      <c r="Z489" s="11">
        <f t="shared" si="9"/>
        <v>0.3452402688</v>
      </c>
      <c r="AA489" s="10">
        <f t="shared" si="10"/>
        <v>95.7119526</v>
      </c>
      <c r="AB489" s="10">
        <f t="shared" si="11"/>
        <v>106.729584</v>
      </c>
      <c r="AC489" s="10">
        <f t="shared" si="12"/>
        <v>326.8396693</v>
      </c>
      <c r="AD489" s="10">
        <f t="shared" si="13"/>
        <v>214.2863885</v>
      </c>
    </row>
    <row r="490">
      <c r="A490" s="7" t="str">
        <f t="shared" si="1"/>
        <v>SZZTG0430B</v>
      </c>
      <c r="B490" s="2" t="s">
        <v>1929</v>
      </c>
      <c r="C490" s="2" t="s">
        <v>1930</v>
      </c>
      <c r="D490" s="7" t="str">
        <f t="shared" si="2"/>
        <v>300x250 </v>
      </c>
      <c r="E490" s="2" t="s">
        <v>1786</v>
      </c>
      <c r="F490" s="2" t="s">
        <v>41</v>
      </c>
      <c r="G490" s="8" t="s">
        <v>387</v>
      </c>
      <c r="H490" s="2" t="s">
        <v>89</v>
      </c>
      <c r="I490" s="2" t="s">
        <v>31</v>
      </c>
      <c r="J490" s="2">
        <v>1575592.0</v>
      </c>
      <c r="K490" s="2">
        <v>3874.0</v>
      </c>
      <c r="L490" s="2">
        <v>1155869.0</v>
      </c>
      <c r="M490" s="2">
        <v>1447900.0</v>
      </c>
      <c r="N490" s="2">
        <v>88.0</v>
      </c>
      <c r="O490" s="3">
        <v>7818.648297</v>
      </c>
      <c r="P490" s="7" t="str">
        <f>VLOOKUP(A490,'New Data'!A:E,2,FALSE)</f>
        <v>Male</v>
      </c>
      <c r="Q490" s="7">
        <f>VLOOKUP(A490,'New Data'!A:E,3,FALSE)</f>
        <v>38</v>
      </c>
      <c r="R490" s="7" t="str">
        <f>VLOOKUP(A490,'New Data'!A:E,4,FALSE)</f>
        <v>Pennsylvania</v>
      </c>
      <c r="S490" s="9">
        <f>VLOOKUP(A490,'New Data'!A:E,5,FALSE)</f>
        <v>45483</v>
      </c>
      <c r="T490" s="10">
        <f t="shared" si="3"/>
        <v>88.8482761</v>
      </c>
      <c r="U490" s="11">
        <f t="shared" si="4"/>
        <v>0.002458758359</v>
      </c>
      <c r="V490" s="12">
        <f t="shared" si="5"/>
        <v>2.018236525</v>
      </c>
      <c r="W490" s="10">
        <f t="shared" si="6"/>
        <v>4.962355925</v>
      </c>
      <c r="X490" s="11">
        <f t="shared" si="7"/>
        <v>0.00558520226</v>
      </c>
      <c r="Y490" s="7">
        <f t="shared" si="8"/>
        <v>0</v>
      </c>
      <c r="Z490" s="11">
        <f t="shared" si="9"/>
        <v>0.7336093354</v>
      </c>
      <c r="AA490" s="10">
        <f t="shared" si="10"/>
        <v>20.37671563</v>
      </c>
      <c r="AB490" s="10">
        <f t="shared" si="11"/>
        <v>22.14318727</v>
      </c>
      <c r="AC490" s="10">
        <f t="shared" si="12"/>
        <v>72.47473937</v>
      </c>
      <c r="AD490" s="10">
        <f t="shared" si="13"/>
        <v>46.90654539</v>
      </c>
    </row>
    <row r="491">
      <c r="A491" s="7" t="str">
        <f t="shared" si="1"/>
        <v>TADZU2116Y</v>
      </c>
      <c r="B491" s="2" t="s">
        <v>58</v>
      </c>
      <c r="C491" s="2" t="s">
        <v>3651</v>
      </c>
      <c r="D491" s="7" t="str">
        <f t="shared" si="2"/>
        <v>300x250 </v>
      </c>
      <c r="E491" s="2" t="s">
        <v>60</v>
      </c>
      <c r="F491" s="2" t="s">
        <v>28</v>
      </c>
      <c r="G491" s="8" t="s">
        <v>61</v>
      </c>
      <c r="H491" s="2" t="s">
        <v>62</v>
      </c>
      <c r="I491" s="2" t="s">
        <v>53</v>
      </c>
      <c r="J491" s="2">
        <v>19379.0</v>
      </c>
      <c r="K491" s="2">
        <v>49.0</v>
      </c>
      <c r="L491" s="2">
        <v>12168.0</v>
      </c>
      <c r="M491" s="2">
        <v>16616.0</v>
      </c>
      <c r="N491" s="2">
        <v>97.0</v>
      </c>
      <c r="O491" s="3">
        <v>7294.100001</v>
      </c>
      <c r="P491" s="7" t="str">
        <f>VLOOKUP(A491,'New Data'!A:E,2,FALSE)</f>
        <v>Female</v>
      </c>
      <c r="Q491" s="7">
        <f>VLOOKUP(A491,'New Data'!A:E,3,FALSE)</f>
        <v>56</v>
      </c>
      <c r="R491" s="7" t="str">
        <f>VLOOKUP(A491,'New Data'!A:E,4,FALSE)</f>
        <v>Utah</v>
      </c>
      <c r="S491" s="9">
        <f>VLOOKUP(A491,'New Data'!A:E,5,FALSE)</f>
        <v>45491</v>
      </c>
      <c r="T491" s="10">
        <f t="shared" si="3"/>
        <v>75.19690723</v>
      </c>
      <c r="U491" s="11">
        <f t="shared" si="4"/>
        <v>0.002528510243</v>
      </c>
      <c r="V491" s="12">
        <f t="shared" si="5"/>
        <v>148.8591837</v>
      </c>
      <c r="W491" s="10">
        <f t="shared" si="6"/>
        <v>376.3919707</v>
      </c>
      <c r="X491" s="11">
        <f t="shared" si="7"/>
        <v>0.5005418236</v>
      </c>
      <c r="Y491" s="7">
        <f t="shared" si="8"/>
        <v>0</v>
      </c>
      <c r="Z491" s="11">
        <f t="shared" si="9"/>
        <v>0.6278961763</v>
      </c>
      <c r="AA491" s="10">
        <f t="shared" si="10"/>
        <v>209.4051225</v>
      </c>
      <c r="AB491" s="10">
        <f t="shared" si="11"/>
        <v>345.9247948</v>
      </c>
      <c r="AC491" s="10">
        <f t="shared" si="12"/>
        <v>165.2077567</v>
      </c>
      <c r="AD491" s="10">
        <f t="shared" si="13"/>
        <v>225.7957032</v>
      </c>
    </row>
    <row r="492">
      <c r="A492" s="7" t="str">
        <f t="shared" si="1"/>
        <v>TLVFK1900S</v>
      </c>
      <c r="B492" s="2" t="s">
        <v>1698</v>
      </c>
      <c r="C492" s="2" t="s">
        <v>3652</v>
      </c>
      <c r="D492" s="7" t="str">
        <f t="shared" si="2"/>
        <v>300x250 </v>
      </c>
      <c r="E492" s="2" t="s">
        <v>1700</v>
      </c>
      <c r="F492" s="2" t="s">
        <v>36</v>
      </c>
      <c r="G492" s="8" t="s">
        <v>263</v>
      </c>
      <c r="H492" s="2" t="s">
        <v>48</v>
      </c>
      <c r="I492" s="2" t="s">
        <v>31</v>
      </c>
      <c r="J492" s="2">
        <v>136733.0</v>
      </c>
      <c r="K492" s="2">
        <v>110.0</v>
      </c>
      <c r="L492" s="2">
        <v>102728.0</v>
      </c>
      <c r="M492" s="2">
        <v>127130.0</v>
      </c>
      <c r="N492" s="2">
        <v>4.0</v>
      </c>
      <c r="O492" s="3">
        <v>1946.050447</v>
      </c>
      <c r="P492" s="7" t="str">
        <f>VLOOKUP(A492,'New Data'!A:E,2,FALSE)</f>
        <v>Male</v>
      </c>
      <c r="Q492" s="7">
        <f>VLOOKUP(A492,'New Data'!A:E,3,FALSE)</f>
        <v>59</v>
      </c>
      <c r="R492" s="7" t="str">
        <f>VLOOKUP(A492,'New Data'!A:E,4,FALSE)</f>
        <v>Washington</v>
      </c>
      <c r="S492" s="9">
        <f>VLOOKUP(A492,'New Data'!A:E,5,FALSE)</f>
        <v>45386</v>
      </c>
      <c r="T492" s="10">
        <f t="shared" si="3"/>
        <v>486.5126118</v>
      </c>
      <c r="U492" s="11">
        <f t="shared" si="4"/>
        <v>0.000804487578</v>
      </c>
      <c r="V492" s="12">
        <f t="shared" si="5"/>
        <v>17.6913677</v>
      </c>
      <c r="W492" s="10">
        <f t="shared" si="6"/>
        <v>14.23248555</v>
      </c>
      <c r="X492" s="11">
        <f t="shared" si="7"/>
        <v>0.002925409374</v>
      </c>
      <c r="Y492" s="7">
        <f t="shared" si="8"/>
        <v>0</v>
      </c>
      <c r="Z492" s="11">
        <f t="shared" si="9"/>
        <v>0.7513036356</v>
      </c>
      <c r="AA492" s="10">
        <f t="shared" si="10"/>
        <v>114.3021136</v>
      </c>
      <c r="AB492" s="10">
        <f t="shared" si="11"/>
        <v>112.2267843</v>
      </c>
      <c r="AC492" s="10">
        <f t="shared" si="12"/>
        <v>395.5948601</v>
      </c>
      <c r="AD492" s="10">
        <f t="shared" si="13"/>
        <v>250.3729509</v>
      </c>
    </row>
    <row r="493">
      <c r="A493" s="7" t="str">
        <f t="shared" si="1"/>
        <v>TMWLJ3345S</v>
      </c>
      <c r="B493" s="2" t="s">
        <v>1282</v>
      </c>
      <c r="C493" s="2" t="s">
        <v>3653</v>
      </c>
      <c r="D493" s="7" t="str">
        <f t="shared" si="2"/>
        <v>320x50 </v>
      </c>
      <c r="E493" s="2" t="s">
        <v>1284</v>
      </c>
      <c r="F493" s="2" t="s">
        <v>28</v>
      </c>
      <c r="G493" s="8" t="s">
        <v>1285</v>
      </c>
      <c r="H493" s="2" t="s">
        <v>30</v>
      </c>
      <c r="I493" s="2" t="s">
        <v>31</v>
      </c>
      <c r="J493" s="2">
        <v>16239.0</v>
      </c>
      <c r="K493" s="2">
        <v>78.0</v>
      </c>
      <c r="L493" s="2">
        <v>9375.0</v>
      </c>
      <c r="M493" s="2">
        <v>15562.0</v>
      </c>
      <c r="N493" s="2">
        <v>5.0</v>
      </c>
      <c r="O493" s="3">
        <v>2387.686295</v>
      </c>
      <c r="P493" s="7" t="str">
        <f>VLOOKUP(A493,'New Data'!A:E,2,FALSE)</f>
        <v>Male</v>
      </c>
      <c r="Q493" s="7">
        <f>VLOOKUP(A493,'New Data'!A:E,3,FALSE)</f>
        <v>39</v>
      </c>
      <c r="R493" s="7" t="str">
        <f>VLOOKUP(A493,'New Data'!A:E,4,FALSE)</f>
        <v>Hawaii</v>
      </c>
      <c r="S493" s="9">
        <f>VLOOKUP(A493,'New Data'!A:E,5,FALSE)</f>
        <v>45061</v>
      </c>
      <c r="T493" s="10">
        <f t="shared" si="3"/>
        <v>477.537259</v>
      </c>
      <c r="U493" s="11">
        <f t="shared" si="4"/>
        <v>0.004803251432</v>
      </c>
      <c r="V493" s="12">
        <f t="shared" si="5"/>
        <v>30.61136276</v>
      </c>
      <c r="W493" s="10">
        <f t="shared" si="6"/>
        <v>147.034072</v>
      </c>
      <c r="X493" s="11">
        <f t="shared" si="7"/>
        <v>0.03079007328</v>
      </c>
      <c r="Y493" s="7">
        <f t="shared" si="8"/>
        <v>0</v>
      </c>
      <c r="Z493" s="11">
        <f t="shared" si="9"/>
        <v>0.577313874</v>
      </c>
      <c r="AA493" s="10">
        <f t="shared" si="10"/>
        <v>149.4033564</v>
      </c>
      <c r="AB493" s="10">
        <f t="shared" si="11"/>
        <v>219.2569819</v>
      </c>
      <c r="AC493" s="10">
        <f t="shared" si="12"/>
        <v>417.5588941</v>
      </c>
      <c r="AD493" s="10">
        <f t="shared" si="13"/>
        <v>312.2880671</v>
      </c>
    </row>
    <row r="494">
      <c r="A494" s="7" t="str">
        <f t="shared" si="1"/>
        <v>TMWLJ3345S</v>
      </c>
      <c r="B494" s="2" t="s">
        <v>1408</v>
      </c>
      <c r="C494" s="2" t="s">
        <v>1409</v>
      </c>
      <c r="D494" s="7" t="str">
        <f t="shared" si="2"/>
        <v>300x50 </v>
      </c>
      <c r="E494" s="2" t="s">
        <v>1410</v>
      </c>
      <c r="F494" s="2" t="s">
        <v>28</v>
      </c>
      <c r="G494" s="8" t="s">
        <v>871</v>
      </c>
      <c r="H494" s="2" t="s">
        <v>48</v>
      </c>
      <c r="I494" s="2" t="s">
        <v>31</v>
      </c>
      <c r="J494" s="2">
        <v>40929.0</v>
      </c>
      <c r="K494" s="2">
        <v>142.0</v>
      </c>
      <c r="L494" s="2">
        <v>9249.0</v>
      </c>
      <c r="M494" s="2">
        <v>31564.0</v>
      </c>
      <c r="N494" s="2">
        <v>8.0</v>
      </c>
      <c r="O494" s="3">
        <v>6764.520637</v>
      </c>
      <c r="P494" s="7" t="str">
        <f>VLOOKUP(A494,'New Data'!A:E,2,FALSE)</f>
        <v>Male</v>
      </c>
      <c r="Q494" s="7">
        <f>VLOOKUP(A494,'New Data'!A:E,3,FALSE)</f>
        <v>39</v>
      </c>
      <c r="R494" s="7" t="str">
        <f>VLOOKUP(A494,'New Data'!A:E,4,FALSE)</f>
        <v>Hawaii</v>
      </c>
      <c r="S494" s="9">
        <f>VLOOKUP(A494,'New Data'!A:E,5,FALSE)</f>
        <v>45061</v>
      </c>
      <c r="T494" s="10">
        <f t="shared" si="3"/>
        <v>845.5650796</v>
      </c>
      <c r="U494" s="11">
        <f t="shared" si="4"/>
        <v>0.003469422659</v>
      </c>
      <c r="V494" s="12">
        <f t="shared" si="5"/>
        <v>47.63746927</v>
      </c>
      <c r="W494" s="10">
        <f t="shared" si="6"/>
        <v>165.2745153</v>
      </c>
      <c r="X494" s="11">
        <f t="shared" si="7"/>
        <v>0.01954604315</v>
      </c>
      <c r="Y494" s="7">
        <f t="shared" si="8"/>
        <v>0</v>
      </c>
      <c r="Z494" s="11">
        <f t="shared" si="9"/>
        <v>0.2259766913</v>
      </c>
      <c r="AA494" s="10">
        <f t="shared" si="10"/>
        <v>240.2778944</v>
      </c>
      <c r="AB494" s="10">
        <f t="shared" si="11"/>
        <v>310.860122</v>
      </c>
      <c r="AC494" s="10">
        <f t="shared" si="12"/>
        <v>719.0344606</v>
      </c>
      <c r="AD494" s="10">
        <f t="shared" si="13"/>
        <v>505.4215322</v>
      </c>
    </row>
    <row r="495">
      <c r="A495" s="7" t="str">
        <f t="shared" si="1"/>
        <v>TMWLJ3345S</v>
      </c>
      <c r="B495" s="2" t="s">
        <v>1532</v>
      </c>
      <c r="C495" s="2" t="s">
        <v>3654</v>
      </c>
      <c r="D495" s="7" t="str">
        <f t="shared" si="2"/>
        <v>300x250 </v>
      </c>
      <c r="E495" s="2" t="s">
        <v>1534</v>
      </c>
      <c r="F495" s="2" t="s">
        <v>66</v>
      </c>
      <c r="G495" s="8" t="s">
        <v>1535</v>
      </c>
      <c r="H495" s="2" t="s">
        <v>89</v>
      </c>
      <c r="I495" s="2" t="s">
        <v>31</v>
      </c>
      <c r="J495" s="2">
        <v>15047.0</v>
      </c>
      <c r="K495" s="2">
        <v>84.0</v>
      </c>
      <c r="L495" s="2">
        <v>5653.0</v>
      </c>
      <c r="M495" s="2">
        <v>14459.0</v>
      </c>
      <c r="N495" s="2">
        <v>4.0</v>
      </c>
      <c r="O495" s="3">
        <v>2127.495962</v>
      </c>
      <c r="P495" s="7" t="str">
        <f>VLOOKUP(A495,'New Data'!A:E,2,FALSE)</f>
        <v>Male</v>
      </c>
      <c r="Q495" s="7">
        <f>VLOOKUP(A495,'New Data'!A:E,3,FALSE)</f>
        <v>39</v>
      </c>
      <c r="R495" s="7" t="str">
        <f>VLOOKUP(A495,'New Data'!A:E,4,FALSE)</f>
        <v>Hawaii</v>
      </c>
      <c r="S495" s="9">
        <f>VLOOKUP(A495,'New Data'!A:E,5,FALSE)</f>
        <v>45061</v>
      </c>
      <c r="T495" s="10">
        <f t="shared" si="3"/>
        <v>531.8739905</v>
      </c>
      <c r="U495" s="11">
        <f t="shared" si="4"/>
        <v>0.005582508141</v>
      </c>
      <c r="V495" s="12">
        <f t="shared" si="5"/>
        <v>25.32733288</v>
      </c>
      <c r="W495" s="10">
        <f t="shared" si="6"/>
        <v>141.390042</v>
      </c>
      <c r="X495" s="11">
        <f t="shared" si="7"/>
        <v>0.0265833721</v>
      </c>
      <c r="Y495" s="7">
        <f t="shared" si="8"/>
        <v>0</v>
      </c>
      <c r="Z495" s="11">
        <f t="shared" si="9"/>
        <v>0.3756895062</v>
      </c>
      <c r="AA495" s="10">
        <f t="shared" si="10"/>
        <v>154.9146728</v>
      </c>
      <c r="AB495" s="10">
        <f t="shared" si="11"/>
        <v>224.5522983</v>
      </c>
      <c r="AC495" s="10">
        <f t="shared" si="12"/>
        <v>458.8426674</v>
      </c>
      <c r="AD495" s="10">
        <f t="shared" si="13"/>
        <v>336.6348075</v>
      </c>
    </row>
    <row r="496">
      <c r="A496" s="7" t="str">
        <f t="shared" si="1"/>
        <v>TNEMA3098L</v>
      </c>
      <c r="B496" s="2" t="s">
        <v>791</v>
      </c>
      <c r="C496" s="2" t="s">
        <v>3655</v>
      </c>
      <c r="D496" s="7" t="str">
        <f t="shared" si="2"/>
        <v>300x250 </v>
      </c>
      <c r="E496" s="2" t="s">
        <v>793</v>
      </c>
      <c r="F496" s="2" t="s">
        <v>66</v>
      </c>
      <c r="G496" s="8" t="s">
        <v>181</v>
      </c>
      <c r="H496" s="2" t="s">
        <v>30</v>
      </c>
      <c r="I496" s="2" t="s">
        <v>53</v>
      </c>
      <c r="J496" s="2">
        <v>32436.0</v>
      </c>
      <c r="K496" s="2">
        <v>56.0</v>
      </c>
      <c r="L496" s="2">
        <v>17531.0</v>
      </c>
      <c r="M496" s="2">
        <v>28429.0</v>
      </c>
      <c r="N496" s="2">
        <v>6.0</v>
      </c>
      <c r="O496" s="3">
        <v>1470.670167</v>
      </c>
      <c r="P496" s="7" t="str">
        <f>VLOOKUP(A496,'New Data'!A:E,2,FALSE)</f>
        <v>Male</v>
      </c>
      <c r="Q496" s="7">
        <f>VLOOKUP(A496,'New Data'!A:E,3,FALSE)</f>
        <v>53</v>
      </c>
      <c r="R496" s="7" t="str">
        <f>VLOOKUP(A496,'New Data'!A:E,4,FALSE)</f>
        <v>South Carolina</v>
      </c>
      <c r="S496" s="9">
        <f>VLOOKUP(A496,'New Data'!A:E,5,FALSE)</f>
        <v>45556</v>
      </c>
      <c r="T496" s="10">
        <f t="shared" si="3"/>
        <v>245.1116945</v>
      </c>
      <c r="U496" s="11">
        <f t="shared" si="4"/>
        <v>0.001726476754</v>
      </c>
      <c r="V496" s="12">
        <f t="shared" si="5"/>
        <v>26.26196727</v>
      </c>
      <c r="W496" s="10">
        <f t="shared" si="6"/>
        <v>45.34067601</v>
      </c>
      <c r="X496" s="11">
        <f t="shared" si="7"/>
        <v>0.01849796522</v>
      </c>
      <c r="Y496" s="7">
        <f t="shared" si="8"/>
        <v>0</v>
      </c>
      <c r="Z496" s="11">
        <f t="shared" si="9"/>
        <v>0.5404797139</v>
      </c>
      <c r="AA496" s="10">
        <f t="shared" si="10"/>
        <v>79.10004792</v>
      </c>
      <c r="AB496" s="10">
        <f t="shared" si="11"/>
        <v>90.54727316</v>
      </c>
      <c r="AC496" s="10">
        <f t="shared" si="12"/>
        <v>210.4098843</v>
      </c>
      <c r="AD496" s="10">
        <f t="shared" si="13"/>
        <v>145.2270485</v>
      </c>
    </row>
    <row r="497">
      <c r="A497" s="7" t="str">
        <f t="shared" si="1"/>
        <v>TOBUU9192V</v>
      </c>
      <c r="B497" s="2" t="s">
        <v>144</v>
      </c>
      <c r="C497" s="2" t="s">
        <v>3656</v>
      </c>
      <c r="D497" s="7" t="str">
        <f t="shared" si="2"/>
        <v>320x50 </v>
      </c>
      <c r="E497" s="2" t="s">
        <v>146</v>
      </c>
      <c r="F497" s="2" t="s">
        <v>41</v>
      </c>
      <c r="G497" s="8" t="s">
        <v>147</v>
      </c>
      <c r="H497" s="2" t="s">
        <v>135</v>
      </c>
      <c r="I497" s="2" t="s">
        <v>31</v>
      </c>
      <c r="J497" s="2">
        <v>9920.0</v>
      </c>
      <c r="K497" s="2">
        <v>20.0</v>
      </c>
      <c r="L497" s="2">
        <v>6702.0</v>
      </c>
      <c r="M497" s="2">
        <v>9096.0</v>
      </c>
      <c r="N497" s="2">
        <v>10.0</v>
      </c>
      <c r="O497" s="3">
        <v>1453.11439</v>
      </c>
      <c r="P497" s="7" t="str">
        <f>VLOOKUP(A497,'New Data'!A:E,2,FALSE)</f>
        <v>Female</v>
      </c>
      <c r="Q497" s="7">
        <f>VLOOKUP(A497,'New Data'!A:E,3,FALSE)</f>
        <v>18</v>
      </c>
      <c r="R497" s="7" t="str">
        <f>VLOOKUP(A497,'New Data'!A:E,4,FALSE)</f>
        <v>West Virginia</v>
      </c>
      <c r="S497" s="9">
        <f>VLOOKUP(A497,'New Data'!A:E,5,FALSE)</f>
        <v>44980</v>
      </c>
      <c r="T497" s="10">
        <f t="shared" si="3"/>
        <v>145.311439</v>
      </c>
      <c r="U497" s="11">
        <f t="shared" si="4"/>
        <v>0.002016129032</v>
      </c>
      <c r="V497" s="12">
        <f t="shared" si="5"/>
        <v>72.6557195</v>
      </c>
      <c r="W497" s="10">
        <f t="shared" si="6"/>
        <v>146.4833054</v>
      </c>
      <c r="X497" s="11">
        <f t="shared" si="7"/>
        <v>0.1008064516</v>
      </c>
      <c r="Y497" s="7">
        <f t="shared" si="8"/>
        <v>0</v>
      </c>
      <c r="Z497" s="11">
        <f t="shared" si="9"/>
        <v>0.6756048387</v>
      </c>
      <c r="AA497" s="10">
        <f t="shared" si="10"/>
        <v>116.4835245</v>
      </c>
      <c r="AB497" s="10">
        <f t="shared" si="11"/>
        <v>160.7800761</v>
      </c>
      <c r="AC497" s="10">
        <f t="shared" si="12"/>
        <v>160.0769562</v>
      </c>
      <c r="AD497" s="10">
        <f t="shared" si="13"/>
        <v>145.8983803</v>
      </c>
    </row>
    <row r="498">
      <c r="A498" s="7" t="str">
        <f t="shared" si="1"/>
        <v>TOJEA8998J</v>
      </c>
      <c r="B498" s="2" t="s">
        <v>560</v>
      </c>
      <c r="C498" s="2" t="s">
        <v>3657</v>
      </c>
      <c r="D498" s="7" t="str">
        <f t="shared" si="2"/>
        <v>300x50 </v>
      </c>
      <c r="E498" s="2" t="s">
        <v>562</v>
      </c>
      <c r="F498" s="2" t="s">
        <v>36</v>
      </c>
      <c r="G498" s="8" t="s">
        <v>479</v>
      </c>
      <c r="H498" s="2" t="s">
        <v>62</v>
      </c>
      <c r="I498" s="2" t="s">
        <v>31</v>
      </c>
      <c r="J498" s="2">
        <v>11789.0</v>
      </c>
      <c r="K498" s="2">
        <v>20.0</v>
      </c>
      <c r="L498" s="2">
        <v>6187.0</v>
      </c>
      <c r="M498" s="2">
        <v>10028.0</v>
      </c>
      <c r="N498" s="2">
        <v>3.0</v>
      </c>
      <c r="O498" s="3">
        <v>6505.526456</v>
      </c>
      <c r="P498" s="7" t="str">
        <f>VLOOKUP(A498,'New Data'!A:E,2,FALSE)</f>
        <v>Male</v>
      </c>
      <c r="Q498" s="7">
        <f>VLOOKUP(A498,'New Data'!A:E,3,FALSE)</f>
        <v>56</v>
      </c>
      <c r="R498" s="7" t="str">
        <f>VLOOKUP(A498,'New Data'!A:E,4,FALSE)</f>
        <v>Massachusetts</v>
      </c>
      <c r="S498" s="9">
        <f>VLOOKUP(A498,'New Data'!A:E,5,FALSE)</f>
        <v>44946</v>
      </c>
      <c r="T498" s="10">
        <f t="shared" si="3"/>
        <v>2168.508819</v>
      </c>
      <c r="U498" s="11">
        <f t="shared" si="4"/>
        <v>0.001696496734</v>
      </c>
      <c r="V498" s="12">
        <f t="shared" si="5"/>
        <v>325.2763228</v>
      </c>
      <c r="W498" s="10">
        <f t="shared" si="6"/>
        <v>551.8302194</v>
      </c>
      <c r="X498" s="11">
        <f t="shared" si="7"/>
        <v>0.02544745101</v>
      </c>
      <c r="Y498" s="7">
        <f t="shared" si="8"/>
        <v>0</v>
      </c>
      <c r="Z498" s="11">
        <f t="shared" si="9"/>
        <v>0.5248112647</v>
      </c>
      <c r="AA498" s="10">
        <f t="shared" si="10"/>
        <v>804.2888658</v>
      </c>
      <c r="AB498" s="10">
        <f t="shared" si="11"/>
        <v>940.2212038</v>
      </c>
      <c r="AC498" s="10">
        <f t="shared" si="12"/>
        <v>1910.228363</v>
      </c>
      <c r="AD498" s="10">
        <f t="shared" si="13"/>
        <v>1360.170367</v>
      </c>
    </row>
    <row r="499">
      <c r="A499" s="7" t="str">
        <f t="shared" si="1"/>
        <v>TOJIT8735S</v>
      </c>
      <c r="B499" s="2" t="s">
        <v>68</v>
      </c>
      <c r="C499" s="2" t="s">
        <v>3658</v>
      </c>
      <c r="D499" s="7" t="str">
        <f t="shared" si="2"/>
        <v>320x50 </v>
      </c>
      <c r="E499" s="2" t="s">
        <v>70</v>
      </c>
      <c r="F499" s="2" t="s">
        <v>36</v>
      </c>
      <c r="G499" s="8" t="s">
        <v>67</v>
      </c>
      <c r="H499" s="2" t="s">
        <v>71</v>
      </c>
      <c r="I499" s="2" t="s">
        <v>31</v>
      </c>
      <c r="J499" s="2">
        <v>15311.0</v>
      </c>
      <c r="K499" s="2">
        <v>10.0</v>
      </c>
      <c r="L499" s="2">
        <v>7757.0</v>
      </c>
      <c r="M499" s="2">
        <v>12630.0</v>
      </c>
      <c r="N499" s="2">
        <v>19.0</v>
      </c>
      <c r="O499" s="3">
        <v>1471.187144</v>
      </c>
      <c r="P499" s="7" t="str">
        <f>VLOOKUP(A499,'New Data'!A:E,2,FALSE)</f>
        <v>Male</v>
      </c>
      <c r="Q499" s="7">
        <f>VLOOKUP(A499,'New Data'!A:E,3,FALSE)</f>
        <v>44</v>
      </c>
      <c r="R499" s="7" t="str">
        <f>VLOOKUP(A499,'New Data'!A:E,4,FALSE)</f>
        <v>Tennessee</v>
      </c>
      <c r="S499" s="9">
        <f>VLOOKUP(A499,'New Data'!A:E,5,FALSE)</f>
        <v>45517</v>
      </c>
      <c r="T499" s="10">
        <f t="shared" si="3"/>
        <v>77.43090232</v>
      </c>
      <c r="U499" s="11">
        <f t="shared" si="4"/>
        <v>0.0006531252041</v>
      </c>
      <c r="V499" s="12">
        <f t="shared" si="5"/>
        <v>147.1187144</v>
      </c>
      <c r="W499" s="10">
        <f t="shared" si="6"/>
        <v>96.08694037</v>
      </c>
      <c r="X499" s="11">
        <f t="shared" si="7"/>
        <v>0.1240937888</v>
      </c>
      <c r="Y499" s="7">
        <f t="shared" si="8"/>
        <v>0</v>
      </c>
      <c r="Z499" s="11">
        <f t="shared" si="9"/>
        <v>0.5066292208</v>
      </c>
      <c r="AA499" s="10">
        <f t="shared" si="10"/>
        <v>152.3985401</v>
      </c>
      <c r="AB499" s="10">
        <f t="shared" si="11"/>
        <v>121.7794756</v>
      </c>
      <c r="AC499" s="10">
        <f t="shared" si="12"/>
        <v>110.5858528</v>
      </c>
      <c r="AD499" s="10">
        <f t="shared" si="13"/>
        <v>86.75924791</v>
      </c>
    </row>
    <row r="500">
      <c r="A500" s="7" t="str">
        <f t="shared" si="1"/>
        <v>TPPAP8234B</v>
      </c>
      <c r="B500" s="2" t="s">
        <v>1893</v>
      </c>
      <c r="C500" s="2" t="s">
        <v>3659</v>
      </c>
      <c r="D500" s="7" t="str">
        <f t="shared" si="2"/>
        <v>300x250 </v>
      </c>
      <c r="E500" s="2" t="s">
        <v>1895</v>
      </c>
      <c r="F500" s="2" t="s">
        <v>28</v>
      </c>
      <c r="G500" s="8" t="s">
        <v>1896</v>
      </c>
      <c r="H500" s="2" t="s">
        <v>48</v>
      </c>
      <c r="I500" s="2" t="s">
        <v>31</v>
      </c>
      <c r="J500" s="2">
        <v>9702.0</v>
      </c>
      <c r="K500" s="2">
        <v>40.0</v>
      </c>
      <c r="L500" s="2">
        <v>5564.0</v>
      </c>
      <c r="M500" s="2">
        <v>8210.0</v>
      </c>
      <c r="N500" s="2">
        <v>1.0</v>
      </c>
      <c r="O500" s="3">
        <v>5711.39201</v>
      </c>
      <c r="P500" s="7" t="str">
        <f>VLOOKUP(A500,'New Data'!A:E,2,FALSE)</f>
        <v>Female</v>
      </c>
      <c r="Q500" s="7">
        <f>VLOOKUP(A500,'New Data'!A:E,3,FALSE)</f>
        <v>41</v>
      </c>
      <c r="R500" s="7" t="str">
        <f>VLOOKUP(A500,'New Data'!A:E,4,FALSE)</f>
        <v>West Virginia</v>
      </c>
      <c r="S500" s="9">
        <f>VLOOKUP(A500,'New Data'!A:E,5,FALSE)</f>
        <v>44956</v>
      </c>
      <c r="T500" s="10">
        <f t="shared" si="3"/>
        <v>5711.39201</v>
      </c>
      <c r="U500" s="11">
        <f t="shared" si="4"/>
        <v>0.004122861266</v>
      </c>
      <c r="V500" s="12">
        <f t="shared" si="5"/>
        <v>142.7848003</v>
      </c>
      <c r="W500" s="10">
        <f t="shared" si="6"/>
        <v>588.6819223</v>
      </c>
      <c r="X500" s="11">
        <f t="shared" si="7"/>
        <v>0.01030715316</v>
      </c>
      <c r="Y500" s="7">
        <f t="shared" si="8"/>
        <v>0</v>
      </c>
      <c r="Z500" s="11">
        <f t="shared" si="9"/>
        <v>0.5734900021</v>
      </c>
      <c r="AA500" s="10">
        <f t="shared" si="10"/>
        <v>1374.242627</v>
      </c>
      <c r="AB500" s="10">
        <f t="shared" si="11"/>
        <v>1641.7809</v>
      </c>
      <c r="AC500" s="10">
        <f t="shared" si="12"/>
        <v>4715.406953</v>
      </c>
      <c r="AD500" s="10">
        <f t="shared" si="13"/>
        <v>3150.039028</v>
      </c>
    </row>
    <row r="501">
      <c r="A501" s="7" t="str">
        <f t="shared" si="1"/>
        <v>TPUSC7096U</v>
      </c>
      <c r="B501" s="2" t="s">
        <v>276</v>
      </c>
      <c r="C501" s="2" t="s">
        <v>3660</v>
      </c>
      <c r="D501" s="7" t="str">
        <f t="shared" si="2"/>
        <v>300x250 </v>
      </c>
      <c r="E501" s="2" t="s">
        <v>278</v>
      </c>
      <c r="F501" s="2" t="s">
        <v>28</v>
      </c>
      <c r="G501" s="8" t="s">
        <v>279</v>
      </c>
      <c r="H501" s="2" t="s">
        <v>62</v>
      </c>
      <c r="I501" s="2" t="s">
        <v>53</v>
      </c>
      <c r="J501" s="2">
        <v>25206.0</v>
      </c>
      <c r="K501" s="2">
        <v>75.0</v>
      </c>
      <c r="L501" s="2">
        <v>3588.0</v>
      </c>
      <c r="M501" s="2">
        <v>23556.0</v>
      </c>
      <c r="N501" s="2">
        <v>19.0</v>
      </c>
      <c r="O501" s="3">
        <v>6846.356434</v>
      </c>
      <c r="P501" s="7" t="str">
        <f>VLOOKUP(A501,'New Data'!A:E,2,FALSE)</f>
        <v>Female</v>
      </c>
      <c r="Q501" s="7">
        <f>VLOOKUP(A501,'New Data'!A:E,3,FALSE)</f>
        <v>29</v>
      </c>
      <c r="R501" s="7" t="str">
        <f>VLOOKUP(A501,'New Data'!A:E,4,FALSE)</f>
        <v>Florida</v>
      </c>
      <c r="S501" s="9">
        <f>VLOOKUP(A501,'New Data'!A:E,5,FALSE)</f>
        <v>45080</v>
      </c>
      <c r="T501" s="10">
        <f t="shared" si="3"/>
        <v>360.3345492</v>
      </c>
      <c r="U501" s="11">
        <f t="shared" si="4"/>
        <v>0.002975482028</v>
      </c>
      <c r="V501" s="12">
        <f t="shared" si="5"/>
        <v>91.28475245</v>
      </c>
      <c r="W501" s="10">
        <f t="shared" si="6"/>
        <v>271.6161404</v>
      </c>
      <c r="X501" s="11">
        <f t="shared" si="7"/>
        <v>0.07537887804</v>
      </c>
      <c r="Y501" s="7">
        <f t="shared" si="8"/>
        <v>0</v>
      </c>
      <c r="Z501" s="11">
        <f t="shared" si="9"/>
        <v>0.1423470602</v>
      </c>
      <c r="AA501" s="10">
        <f t="shared" si="10"/>
        <v>199.4179399</v>
      </c>
      <c r="AB501" s="10">
        <f t="shared" si="11"/>
        <v>307.6167726</v>
      </c>
      <c r="AC501" s="10">
        <f t="shared" si="12"/>
        <v>360.8478179</v>
      </c>
      <c r="AD501" s="10">
        <f t="shared" si="13"/>
        <v>315.9768325</v>
      </c>
    </row>
    <row r="502">
      <c r="A502" s="7" t="str">
        <f t="shared" si="1"/>
        <v>TQOZR1674Z</v>
      </c>
      <c r="B502" s="2" t="s">
        <v>2201</v>
      </c>
      <c r="C502" s="2" t="s">
        <v>2202</v>
      </c>
      <c r="D502" s="7" t="str">
        <f t="shared" si="2"/>
        <v>320x50 </v>
      </c>
      <c r="E502" s="2" t="s">
        <v>2203</v>
      </c>
      <c r="F502" s="2" t="s">
        <v>66</v>
      </c>
      <c r="G502" s="8" t="s">
        <v>871</v>
      </c>
      <c r="H502" s="2" t="s">
        <v>30</v>
      </c>
      <c r="I502" s="2" t="s">
        <v>31</v>
      </c>
      <c r="J502" s="2">
        <v>654902.0</v>
      </c>
      <c r="K502" s="2">
        <v>1874.0</v>
      </c>
      <c r="L502" s="2">
        <v>40733.0</v>
      </c>
      <c r="M502" s="2">
        <v>477114.0</v>
      </c>
      <c r="N502" s="2">
        <v>14.0</v>
      </c>
      <c r="O502" s="3">
        <v>3178.610315</v>
      </c>
      <c r="P502" s="7" t="str">
        <f>VLOOKUP(A502,'New Data'!A:E,2,FALSE)</f>
        <v>Female</v>
      </c>
      <c r="Q502" s="7">
        <f>VLOOKUP(A502,'New Data'!A:E,3,FALSE)</f>
        <v>46</v>
      </c>
      <c r="R502" s="7" t="str">
        <f>VLOOKUP(A502,'New Data'!A:E,4,FALSE)</f>
        <v>Nevada</v>
      </c>
      <c r="S502" s="9">
        <f>VLOOKUP(A502,'New Data'!A:E,5,FALSE)</f>
        <v>45077</v>
      </c>
      <c r="T502" s="10">
        <f t="shared" si="3"/>
        <v>227.0435939</v>
      </c>
      <c r="U502" s="11">
        <f t="shared" si="4"/>
        <v>0.002861496835</v>
      </c>
      <c r="V502" s="12">
        <f t="shared" si="5"/>
        <v>1.696163455</v>
      </c>
      <c r="W502" s="10">
        <f t="shared" si="6"/>
        <v>4.853566358</v>
      </c>
      <c r="X502" s="11">
        <f t="shared" si="7"/>
        <v>0.002137724423</v>
      </c>
      <c r="Y502" s="7">
        <f t="shared" si="8"/>
        <v>0</v>
      </c>
      <c r="Z502" s="11">
        <f t="shared" si="9"/>
        <v>0.06219709208</v>
      </c>
      <c r="AA502" s="10">
        <f t="shared" si="10"/>
        <v>47.73636282</v>
      </c>
      <c r="AB502" s="10">
        <f t="shared" si="11"/>
        <v>49.63080456</v>
      </c>
      <c r="AC502" s="10">
        <f t="shared" si="12"/>
        <v>182.9448211</v>
      </c>
      <c r="AD502" s="10">
        <f t="shared" si="13"/>
        <v>115.9500109</v>
      </c>
    </row>
    <row r="503">
      <c r="A503" s="7" t="str">
        <f t="shared" si="1"/>
        <v>TSUJX7553E</v>
      </c>
      <c r="B503" s="2" t="s">
        <v>1860</v>
      </c>
      <c r="C503" s="2" t="s">
        <v>1861</v>
      </c>
      <c r="D503" s="7" t="str">
        <f t="shared" si="2"/>
        <v>320x50 </v>
      </c>
      <c r="E503" s="2" t="s">
        <v>1862</v>
      </c>
      <c r="F503" s="2" t="s">
        <v>41</v>
      </c>
      <c r="G503" s="8" t="s">
        <v>67</v>
      </c>
      <c r="H503" s="2" t="s">
        <v>30</v>
      </c>
      <c r="I503" s="2" t="s">
        <v>31</v>
      </c>
      <c r="J503" s="2">
        <v>12209.0</v>
      </c>
      <c r="K503" s="2">
        <v>147.0</v>
      </c>
      <c r="L503" s="2">
        <v>3976.0</v>
      </c>
      <c r="M503" s="2">
        <v>5219.0</v>
      </c>
      <c r="N503" s="2">
        <v>4.0</v>
      </c>
      <c r="O503" s="3">
        <v>3818.955182</v>
      </c>
      <c r="P503" s="7" t="str">
        <f>VLOOKUP(A503,'New Data'!A:E,2,FALSE)</f>
        <v>Female</v>
      </c>
      <c r="Q503" s="7">
        <f>VLOOKUP(A503,'New Data'!A:E,3,FALSE)</f>
        <v>59</v>
      </c>
      <c r="R503" s="7" t="str">
        <f>VLOOKUP(A503,'New Data'!A:E,4,FALSE)</f>
        <v>Alaska</v>
      </c>
      <c r="S503" s="9">
        <f>VLOOKUP(A503,'New Data'!A:E,5,FALSE)</f>
        <v>45353</v>
      </c>
      <c r="T503" s="10">
        <f t="shared" si="3"/>
        <v>954.7387955</v>
      </c>
      <c r="U503" s="11">
        <f t="shared" si="4"/>
        <v>0.01204029814</v>
      </c>
      <c r="V503" s="12">
        <f t="shared" si="5"/>
        <v>25.97928695</v>
      </c>
      <c r="W503" s="10">
        <f t="shared" si="6"/>
        <v>312.7983604</v>
      </c>
      <c r="X503" s="11">
        <f t="shared" si="7"/>
        <v>0.03276271603</v>
      </c>
      <c r="Y503" s="7">
        <f t="shared" si="8"/>
        <v>0</v>
      </c>
      <c r="Z503" s="11">
        <f t="shared" si="9"/>
        <v>0.3256613973</v>
      </c>
      <c r="AA503" s="10">
        <f t="shared" si="10"/>
        <v>274.2908607</v>
      </c>
      <c r="AB503" s="10">
        <f t="shared" si="11"/>
        <v>446.3823048</v>
      </c>
      <c r="AC503" s="10">
        <f t="shared" si="12"/>
        <v>831.5465659</v>
      </c>
      <c r="AD503" s="10">
        <f t="shared" si="13"/>
        <v>633.7745981</v>
      </c>
    </row>
    <row r="504">
      <c r="A504" s="7" t="str">
        <f t="shared" si="1"/>
        <v>TSUJX7553E</v>
      </c>
      <c r="B504" s="2" t="s">
        <v>601</v>
      </c>
      <c r="C504" s="2" t="s">
        <v>3661</v>
      </c>
      <c r="D504" s="7" t="str">
        <f t="shared" si="2"/>
        <v>300x250 </v>
      </c>
      <c r="E504" s="2" t="s">
        <v>603</v>
      </c>
      <c r="F504" s="2" t="s">
        <v>28</v>
      </c>
      <c r="G504" s="8" t="s">
        <v>263</v>
      </c>
      <c r="H504" s="2" t="s">
        <v>89</v>
      </c>
      <c r="I504" s="2" t="s">
        <v>53</v>
      </c>
      <c r="J504" s="2">
        <v>25889.0</v>
      </c>
      <c r="K504" s="2">
        <v>110.0</v>
      </c>
      <c r="L504" s="2">
        <v>18382.0</v>
      </c>
      <c r="M504" s="2">
        <v>23328.0</v>
      </c>
      <c r="N504" s="2">
        <v>15.0</v>
      </c>
      <c r="O504" s="3">
        <v>4977.784794</v>
      </c>
      <c r="P504" s="7" t="str">
        <f>VLOOKUP(A504,'New Data'!A:E,2,FALSE)</f>
        <v>Female</v>
      </c>
      <c r="Q504" s="7">
        <f>VLOOKUP(A504,'New Data'!A:E,3,FALSE)</f>
        <v>59</v>
      </c>
      <c r="R504" s="7" t="str">
        <f>VLOOKUP(A504,'New Data'!A:E,4,FALSE)</f>
        <v>Alaska</v>
      </c>
      <c r="S504" s="9">
        <f>VLOOKUP(A504,'New Data'!A:E,5,FALSE)</f>
        <v>45353</v>
      </c>
      <c r="T504" s="10">
        <f t="shared" si="3"/>
        <v>331.8523196</v>
      </c>
      <c r="U504" s="11">
        <f t="shared" si="4"/>
        <v>0.004248908803</v>
      </c>
      <c r="V504" s="12">
        <f t="shared" si="5"/>
        <v>45.25258904</v>
      </c>
      <c r="W504" s="10">
        <f t="shared" si="6"/>
        <v>192.2741239</v>
      </c>
      <c r="X504" s="11">
        <f t="shared" si="7"/>
        <v>0.05793966549</v>
      </c>
      <c r="Y504" s="7">
        <f t="shared" si="8"/>
        <v>0</v>
      </c>
      <c r="Z504" s="11">
        <f t="shared" si="9"/>
        <v>0.7100312874</v>
      </c>
      <c r="AA504" s="10">
        <f t="shared" si="10"/>
        <v>141.0273599</v>
      </c>
      <c r="AB504" s="10">
        <f t="shared" si="11"/>
        <v>229.2402809</v>
      </c>
      <c r="AC504" s="10">
        <f t="shared" si="12"/>
        <v>312.9871983</v>
      </c>
      <c r="AD504" s="10">
        <f t="shared" si="13"/>
        <v>262.0653462</v>
      </c>
    </row>
    <row r="505">
      <c r="A505" s="7" t="str">
        <f t="shared" si="1"/>
        <v>TSZTZ3446D</v>
      </c>
      <c r="B505" s="2" t="s">
        <v>244</v>
      </c>
      <c r="C505" s="2" t="s">
        <v>3662</v>
      </c>
      <c r="D505" s="7" t="str">
        <f t="shared" si="2"/>
        <v>320x50 </v>
      </c>
      <c r="E505" s="2" t="s">
        <v>246</v>
      </c>
      <c r="F505" s="2" t="s">
        <v>41</v>
      </c>
      <c r="G505" s="8" t="s">
        <v>247</v>
      </c>
      <c r="H505" s="2" t="s">
        <v>62</v>
      </c>
      <c r="I505" s="2" t="s">
        <v>31</v>
      </c>
      <c r="J505" s="2">
        <v>14489.0</v>
      </c>
      <c r="K505" s="2">
        <v>37.0</v>
      </c>
      <c r="L505" s="2">
        <v>12453.0</v>
      </c>
      <c r="M505" s="2">
        <v>13873.0</v>
      </c>
      <c r="N505" s="2">
        <v>10.0</v>
      </c>
      <c r="O505" s="3">
        <v>6195.840734</v>
      </c>
      <c r="P505" s="7" t="str">
        <f>VLOOKUP(A505,'New Data'!A:E,2,FALSE)</f>
        <v>Female</v>
      </c>
      <c r="Q505" s="7">
        <f>VLOOKUP(A505,'New Data'!A:E,3,FALSE)</f>
        <v>62</v>
      </c>
      <c r="R505" s="7" t="str">
        <f>VLOOKUP(A505,'New Data'!A:E,4,FALSE)</f>
        <v>Texas</v>
      </c>
      <c r="S505" s="9">
        <f>VLOOKUP(A505,'New Data'!A:E,5,FALSE)</f>
        <v>45021</v>
      </c>
      <c r="T505" s="10">
        <f t="shared" si="3"/>
        <v>619.5840734</v>
      </c>
      <c r="U505" s="11">
        <f t="shared" si="4"/>
        <v>0.002553661398</v>
      </c>
      <c r="V505" s="12">
        <f t="shared" si="5"/>
        <v>167.455155</v>
      </c>
      <c r="W505" s="10">
        <f t="shared" si="6"/>
        <v>427.6237652</v>
      </c>
      <c r="X505" s="11">
        <f t="shared" si="7"/>
        <v>0.06901787563</v>
      </c>
      <c r="Y505" s="7">
        <f t="shared" si="8"/>
        <v>0</v>
      </c>
      <c r="Z505" s="11">
        <f t="shared" si="9"/>
        <v>0.8594796052</v>
      </c>
      <c r="AA505" s="10">
        <f t="shared" si="10"/>
        <v>343.4056917</v>
      </c>
      <c r="AB505" s="10">
        <f t="shared" si="11"/>
        <v>499.5068578</v>
      </c>
      <c r="AC505" s="10">
        <f t="shared" si="12"/>
        <v>614.6830428</v>
      </c>
      <c r="AD505" s="10">
        <f t="shared" si="13"/>
        <v>523.6051961</v>
      </c>
    </row>
    <row r="506">
      <c r="A506" s="7" t="str">
        <f t="shared" si="1"/>
        <v>TSZTZ3446D</v>
      </c>
      <c r="B506" s="2" t="s">
        <v>1280</v>
      </c>
      <c r="C506" s="2" t="s">
        <v>3663</v>
      </c>
      <c r="D506" s="7" t="str">
        <f t="shared" si="2"/>
        <v>320x50 </v>
      </c>
      <c r="E506" s="2" t="s">
        <v>246</v>
      </c>
      <c r="F506" s="2" t="s">
        <v>66</v>
      </c>
      <c r="G506" s="8" t="s">
        <v>579</v>
      </c>
      <c r="H506" s="2" t="s">
        <v>212</v>
      </c>
      <c r="I506" s="2" t="s">
        <v>31</v>
      </c>
      <c r="J506" s="2">
        <v>25532.0</v>
      </c>
      <c r="K506" s="2">
        <v>140.0</v>
      </c>
      <c r="L506" s="2">
        <v>15219.0</v>
      </c>
      <c r="M506" s="2">
        <v>21497.0</v>
      </c>
      <c r="N506" s="2">
        <v>9.0</v>
      </c>
      <c r="O506" s="3">
        <v>6047.174109</v>
      </c>
      <c r="P506" s="7" t="str">
        <f>VLOOKUP(A506,'New Data'!A:E,2,FALSE)</f>
        <v>Female</v>
      </c>
      <c r="Q506" s="7">
        <f>VLOOKUP(A506,'New Data'!A:E,3,FALSE)</f>
        <v>62</v>
      </c>
      <c r="R506" s="7" t="str">
        <f>VLOOKUP(A506,'New Data'!A:E,4,FALSE)</f>
        <v>Texas</v>
      </c>
      <c r="S506" s="9">
        <f>VLOOKUP(A506,'New Data'!A:E,5,FALSE)</f>
        <v>45021</v>
      </c>
      <c r="T506" s="10">
        <f t="shared" si="3"/>
        <v>671.9082343</v>
      </c>
      <c r="U506" s="11">
        <f t="shared" si="4"/>
        <v>0.005483315056</v>
      </c>
      <c r="V506" s="12">
        <f t="shared" si="5"/>
        <v>43.19410078</v>
      </c>
      <c r="W506" s="10">
        <f t="shared" si="6"/>
        <v>236.8468631</v>
      </c>
      <c r="X506" s="11">
        <f t="shared" si="7"/>
        <v>0.0352498825</v>
      </c>
      <c r="Y506" s="7">
        <f t="shared" si="8"/>
        <v>0</v>
      </c>
      <c r="Z506" s="11">
        <f t="shared" si="9"/>
        <v>0.5960755131</v>
      </c>
      <c r="AA506" s="10">
        <f t="shared" si="10"/>
        <v>216.3063001</v>
      </c>
      <c r="AB506" s="10">
        <f t="shared" si="11"/>
        <v>332.4979575</v>
      </c>
      <c r="AC506" s="10">
        <f t="shared" si="12"/>
        <v>593.5347802</v>
      </c>
      <c r="AD506" s="10">
        <f t="shared" si="13"/>
        <v>454.3802904</v>
      </c>
    </row>
    <row r="507">
      <c r="A507" s="7" t="str">
        <f t="shared" si="1"/>
        <v>TXPGH7140K</v>
      </c>
      <c r="B507" s="2" t="s">
        <v>944</v>
      </c>
      <c r="C507" s="2" t="s">
        <v>3664</v>
      </c>
      <c r="D507" s="7" t="str">
        <f t="shared" si="2"/>
        <v>320x50 </v>
      </c>
      <c r="E507" s="2" t="s">
        <v>946</v>
      </c>
      <c r="F507" s="2" t="s">
        <v>28</v>
      </c>
      <c r="G507" s="8" t="s">
        <v>181</v>
      </c>
      <c r="H507" s="2" t="s">
        <v>30</v>
      </c>
      <c r="I507" s="2" t="s">
        <v>31</v>
      </c>
      <c r="J507" s="2">
        <v>31003.0</v>
      </c>
      <c r="K507" s="2">
        <v>87.0</v>
      </c>
      <c r="L507" s="2">
        <v>12591.0</v>
      </c>
      <c r="M507" s="2">
        <v>22656.0</v>
      </c>
      <c r="N507" s="2">
        <v>8.0</v>
      </c>
      <c r="O507" s="3">
        <v>2294.003778</v>
      </c>
      <c r="P507" s="7" t="str">
        <f>VLOOKUP(A507,'New Data'!A:E,2,FALSE)</f>
        <v>Female</v>
      </c>
      <c r="Q507" s="7">
        <f>VLOOKUP(A507,'New Data'!A:E,3,FALSE)</f>
        <v>25</v>
      </c>
      <c r="R507" s="7" t="str">
        <f>VLOOKUP(A507,'New Data'!A:E,4,FALSE)</f>
        <v>Vermont</v>
      </c>
      <c r="S507" s="9">
        <f>VLOOKUP(A507,'New Data'!A:E,5,FALSE)</f>
        <v>45210</v>
      </c>
      <c r="T507" s="10">
        <f t="shared" si="3"/>
        <v>286.7504723</v>
      </c>
      <c r="U507" s="11">
        <f t="shared" si="4"/>
        <v>0.002806180047</v>
      </c>
      <c r="V507" s="12">
        <f t="shared" si="5"/>
        <v>26.36785952</v>
      </c>
      <c r="W507" s="10">
        <f t="shared" si="6"/>
        <v>73.99296126</v>
      </c>
      <c r="X507" s="11">
        <f t="shared" si="7"/>
        <v>0.02580395446</v>
      </c>
      <c r="Y507" s="7">
        <f t="shared" si="8"/>
        <v>0</v>
      </c>
      <c r="Z507" s="11">
        <f t="shared" si="9"/>
        <v>0.4061219882</v>
      </c>
      <c r="AA507" s="10">
        <f t="shared" si="10"/>
        <v>93.24297432</v>
      </c>
      <c r="AB507" s="10">
        <f t="shared" si="11"/>
        <v>121.8180354</v>
      </c>
      <c r="AC507" s="10">
        <f t="shared" si="12"/>
        <v>249.472542</v>
      </c>
      <c r="AD507" s="10">
        <f t="shared" si="13"/>
        <v>180.3731198</v>
      </c>
    </row>
    <row r="508">
      <c r="A508" s="7" t="str">
        <f t="shared" si="1"/>
        <v>UBHTX8408S</v>
      </c>
      <c r="B508" s="2" t="s">
        <v>2095</v>
      </c>
      <c r="C508" s="2" t="s">
        <v>3665</v>
      </c>
      <c r="D508" s="7" t="str">
        <f t="shared" si="2"/>
        <v>300x250 </v>
      </c>
      <c r="E508" s="2" t="s">
        <v>2097</v>
      </c>
      <c r="F508" s="2" t="s">
        <v>36</v>
      </c>
      <c r="G508" s="8" t="s">
        <v>2098</v>
      </c>
      <c r="H508" s="2" t="s">
        <v>80</v>
      </c>
      <c r="I508" s="2" t="s">
        <v>31</v>
      </c>
      <c r="J508" s="2">
        <v>9725.0</v>
      </c>
      <c r="K508" s="2">
        <v>80.0</v>
      </c>
      <c r="L508" s="2">
        <v>6616.0</v>
      </c>
      <c r="M508" s="2">
        <v>8778.0</v>
      </c>
      <c r="N508" s="2">
        <v>1.0</v>
      </c>
      <c r="O508" s="3">
        <v>4942.283987</v>
      </c>
      <c r="P508" s="7" t="str">
        <f>VLOOKUP(A508,'New Data'!A:E,2,FALSE)</f>
        <v>Female</v>
      </c>
      <c r="Q508" s="7">
        <f>VLOOKUP(A508,'New Data'!A:E,3,FALSE)</f>
        <v>42</v>
      </c>
      <c r="R508" s="7" t="str">
        <f>VLOOKUP(A508,'New Data'!A:E,4,FALSE)</f>
        <v>New Jersey</v>
      </c>
      <c r="S508" s="9">
        <f>VLOOKUP(A508,'New Data'!A:E,5,FALSE)</f>
        <v>45223</v>
      </c>
      <c r="T508" s="10">
        <f t="shared" si="3"/>
        <v>4942.283987</v>
      </c>
      <c r="U508" s="11">
        <f t="shared" si="4"/>
        <v>0.00822622108</v>
      </c>
      <c r="V508" s="12">
        <f t="shared" si="5"/>
        <v>61.77854984</v>
      </c>
      <c r="W508" s="10">
        <f t="shared" si="6"/>
        <v>508.2040089</v>
      </c>
      <c r="X508" s="11">
        <f t="shared" si="7"/>
        <v>0.01028277635</v>
      </c>
      <c r="Y508" s="7">
        <f t="shared" si="8"/>
        <v>0</v>
      </c>
      <c r="Z508" s="11">
        <f t="shared" si="9"/>
        <v>0.6803084833</v>
      </c>
      <c r="AA508" s="10">
        <f t="shared" si="10"/>
        <v>1139.520439</v>
      </c>
      <c r="AB508" s="10">
        <f t="shared" si="11"/>
        <v>1407.375715</v>
      </c>
      <c r="AC508" s="10">
        <f t="shared" si="12"/>
        <v>4067.823701</v>
      </c>
      <c r="AD508" s="10">
        <f t="shared" si="13"/>
        <v>2725.248111</v>
      </c>
    </row>
    <row r="509">
      <c r="A509" s="7" t="str">
        <f t="shared" si="1"/>
        <v>UCHEB8023T</v>
      </c>
      <c r="B509" s="2" t="s">
        <v>1492</v>
      </c>
      <c r="C509" s="2" t="s">
        <v>3666</v>
      </c>
      <c r="D509" s="7" t="str">
        <f t="shared" si="2"/>
        <v>300x250 </v>
      </c>
      <c r="E509" s="2" t="s">
        <v>1494</v>
      </c>
      <c r="F509" s="2" t="s">
        <v>66</v>
      </c>
      <c r="G509" s="8" t="s">
        <v>1495</v>
      </c>
      <c r="H509" s="2" t="s">
        <v>48</v>
      </c>
      <c r="I509" s="2" t="s">
        <v>43</v>
      </c>
      <c r="J509" s="2">
        <v>12001.0</v>
      </c>
      <c r="K509" s="2">
        <v>40.0</v>
      </c>
      <c r="L509" s="2">
        <v>7173.0</v>
      </c>
      <c r="M509" s="2">
        <v>11432.0</v>
      </c>
      <c r="N509" s="2">
        <v>2.0</v>
      </c>
      <c r="O509" s="3">
        <v>1659.932713</v>
      </c>
      <c r="P509" s="7" t="str">
        <f>VLOOKUP(A509,'New Data'!A:E,2,FALSE)</f>
        <v>Male</v>
      </c>
      <c r="Q509" s="7">
        <f>VLOOKUP(A509,'New Data'!A:E,3,FALSE)</f>
        <v>49</v>
      </c>
      <c r="R509" s="7" t="str">
        <f>VLOOKUP(A509,'New Data'!A:E,4,FALSE)</f>
        <v>Idaho</v>
      </c>
      <c r="S509" s="9">
        <f>VLOOKUP(A509,'New Data'!A:E,5,FALSE)</f>
        <v>45494</v>
      </c>
      <c r="T509" s="10">
        <f t="shared" si="3"/>
        <v>829.9663565</v>
      </c>
      <c r="U509" s="11">
        <f t="shared" si="4"/>
        <v>0.003333055579</v>
      </c>
      <c r="V509" s="12">
        <f t="shared" si="5"/>
        <v>41.49831783</v>
      </c>
      <c r="W509" s="10">
        <f t="shared" si="6"/>
        <v>138.3161997</v>
      </c>
      <c r="X509" s="11">
        <f t="shared" si="7"/>
        <v>0.01666527789</v>
      </c>
      <c r="Y509" s="7">
        <f t="shared" si="8"/>
        <v>0</v>
      </c>
      <c r="Z509" s="11">
        <f t="shared" si="9"/>
        <v>0.5977001917</v>
      </c>
      <c r="AA509" s="10">
        <f t="shared" si="10"/>
        <v>226.8551655</v>
      </c>
      <c r="AB509" s="10">
        <f t="shared" si="11"/>
        <v>284.9458947</v>
      </c>
      <c r="AC509" s="10">
        <f t="shared" si="12"/>
        <v>699.9359887</v>
      </c>
      <c r="AD509" s="10">
        <f t="shared" si="13"/>
        <v>484.1429446</v>
      </c>
    </row>
    <row r="510">
      <c r="A510" s="7" t="str">
        <f t="shared" si="1"/>
        <v>UCZLN2659H</v>
      </c>
      <c r="B510" s="2" t="s">
        <v>2031</v>
      </c>
      <c r="C510" s="2" t="s">
        <v>3667</v>
      </c>
      <c r="D510" s="7" t="str">
        <f t="shared" si="2"/>
        <v>300x50 </v>
      </c>
      <c r="E510" s="2" t="s">
        <v>2033</v>
      </c>
      <c r="F510" s="2" t="s">
        <v>28</v>
      </c>
      <c r="G510" s="8" t="s">
        <v>271</v>
      </c>
      <c r="H510" s="2" t="s">
        <v>786</v>
      </c>
      <c r="I510" s="2" t="s">
        <v>31</v>
      </c>
      <c r="J510" s="2">
        <v>130602.0</v>
      </c>
      <c r="K510" s="2">
        <v>269.0</v>
      </c>
      <c r="L510" s="2">
        <v>11736.0</v>
      </c>
      <c r="M510" s="2">
        <v>113735.0</v>
      </c>
      <c r="N510" s="2">
        <v>4.0</v>
      </c>
      <c r="O510" s="3">
        <v>1507.84712</v>
      </c>
      <c r="P510" s="7" t="str">
        <f>VLOOKUP(A510,'New Data'!A:E,2,FALSE)</f>
        <v>Male</v>
      </c>
      <c r="Q510" s="7">
        <f>VLOOKUP(A510,'New Data'!A:E,3,FALSE)</f>
        <v>64</v>
      </c>
      <c r="R510" s="7" t="str">
        <f>VLOOKUP(A510,'New Data'!A:E,4,FALSE)</f>
        <v>South Dakota</v>
      </c>
      <c r="S510" s="9">
        <f>VLOOKUP(A510,'New Data'!A:E,5,FALSE)</f>
        <v>45210</v>
      </c>
      <c r="T510" s="10">
        <f t="shared" si="3"/>
        <v>376.96178</v>
      </c>
      <c r="U510" s="11">
        <f t="shared" si="4"/>
        <v>0.002059692807</v>
      </c>
      <c r="V510" s="12">
        <f t="shared" si="5"/>
        <v>5.605379628</v>
      </c>
      <c r="W510" s="10">
        <f t="shared" si="6"/>
        <v>11.5453601</v>
      </c>
      <c r="X510" s="11">
        <f t="shared" si="7"/>
        <v>0.003062740234</v>
      </c>
      <c r="Y510" s="7">
        <f t="shared" si="8"/>
        <v>0</v>
      </c>
      <c r="Z510" s="11">
        <f t="shared" si="9"/>
        <v>0.08986079846</v>
      </c>
      <c r="AA510" s="10">
        <f t="shared" si="10"/>
        <v>82.18573172</v>
      </c>
      <c r="AB510" s="10">
        <f t="shared" si="11"/>
        <v>85.74972001</v>
      </c>
      <c r="AC510" s="10">
        <f t="shared" si="12"/>
        <v>304.9995719</v>
      </c>
      <c r="AD510" s="10">
        <f t="shared" si="13"/>
        <v>194.2545999</v>
      </c>
    </row>
    <row r="511">
      <c r="A511" s="7" t="str">
        <f t="shared" si="1"/>
        <v>UDILX1928H</v>
      </c>
      <c r="B511" s="2" t="s">
        <v>90</v>
      </c>
      <c r="C511" s="2" t="s">
        <v>91</v>
      </c>
      <c r="D511" s="7" t="str">
        <f t="shared" si="2"/>
        <v>300x250 </v>
      </c>
      <c r="E511" s="2" t="s">
        <v>92</v>
      </c>
      <c r="F511" s="2" t="s">
        <v>41</v>
      </c>
      <c r="G511" s="8" t="s">
        <v>93</v>
      </c>
      <c r="H511" s="2" t="s">
        <v>30</v>
      </c>
      <c r="I511" s="2" t="s">
        <v>53</v>
      </c>
      <c r="J511" s="2">
        <v>27394.0</v>
      </c>
      <c r="K511" s="2">
        <v>74.0</v>
      </c>
      <c r="L511" s="2">
        <v>16144.0</v>
      </c>
      <c r="M511" s="2">
        <v>24752.0</v>
      </c>
      <c r="N511" s="2">
        <v>78.0</v>
      </c>
      <c r="O511" s="3">
        <v>7264.58761</v>
      </c>
      <c r="P511" s="7" t="str">
        <f>VLOOKUP(A511,'New Data'!A:E,2,FALSE)</f>
        <v>Male</v>
      </c>
      <c r="Q511" s="7">
        <f>VLOOKUP(A511,'New Data'!A:E,3,FALSE)</f>
        <v>58</v>
      </c>
      <c r="R511" s="7" t="str">
        <f>VLOOKUP(A511,'New Data'!A:E,4,FALSE)</f>
        <v>Texas</v>
      </c>
      <c r="S511" s="9">
        <f>VLOOKUP(A511,'New Data'!A:E,5,FALSE)</f>
        <v>45346</v>
      </c>
      <c r="T511" s="10">
        <f t="shared" si="3"/>
        <v>93.13573859</v>
      </c>
      <c r="U511" s="11">
        <f t="shared" si="4"/>
        <v>0.002701321457</v>
      </c>
      <c r="V511" s="12">
        <f t="shared" si="5"/>
        <v>98.17010284</v>
      </c>
      <c r="W511" s="10">
        <f t="shared" si="6"/>
        <v>265.1890053</v>
      </c>
      <c r="X511" s="11">
        <f t="shared" si="7"/>
        <v>0.2847338833</v>
      </c>
      <c r="Y511" s="7">
        <f t="shared" si="8"/>
        <v>0</v>
      </c>
      <c r="Z511" s="11">
        <f t="shared" si="9"/>
        <v>0.5893261298</v>
      </c>
      <c r="AA511" s="10">
        <f t="shared" si="10"/>
        <v>150.201031</v>
      </c>
      <c r="AB511" s="10">
        <f t="shared" si="11"/>
        <v>250.4123725</v>
      </c>
      <c r="AC511" s="10">
        <f t="shared" si="12"/>
        <v>147.1804125</v>
      </c>
      <c r="AD511" s="10">
        <f t="shared" si="13"/>
        <v>179.1637226</v>
      </c>
    </row>
    <row r="512">
      <c r="A512" s="7" t="str">
        <f t="shared" si="1"/>
        <v>UDQZF1654N</v>
      </c>
      <c r="B512" s="2" t="s">
        <v>1170</v>
      </c>
      <c r="C512" s="2" t="s">
        <v>1171</v>
      </c>
      <c r="D512" s="7" t="str">
        <f t="shared" si="2"/>
        <v>300x50 </v>
      </c>
      <c r="E512" s="2" t="s">
        <v>1172</v>
      </c>
      <c r="F512" s="2" t="s">
        <v>36</v>
      </c>
      <c r="G512" s="8" t="s">
        <v>181</v>
      </c>
      <c r="H512" s="2" t="s">
        <v>30</v>
      </c>
      <c r="I512" s="2" t="s">
        <v>31</v>
      </c>
      <c r="J512" s="2">
        <v>184622.0</v>
      </c>
      <c r="K512" s="2">
        <v>180.0</v>
      </c>
      <c r="L512" s="2">
        <v>98938.0</v>
      </c>
      <c r="M512" s="2">
        <v>161848.0</v>
      </c>
      <c r="N512" s="2">
        <v>13.0</v>
      </c>
      <c r="O512" s="3">
        <v>7149.816075</v>
      </c>
      <c r="P512" s="7" t="str">
        <f>VLOOKUP(A512,'New Data'!A:E,2,FALSE)</f>
        <v>Male</v>
      </c>
      <c r="Q512" s="7">
        <f>VLOOKUP(A512,'New Data'!A:E,3,FALSE)</f>
        <v>53</v>
      </c>
      <c r="R512" s="7" t="str">
        <f>VLOOKUP(A512,'New Data'!A:E,4,FALSE)</f>
        <v>Hawaii</v>
      </c>
      <c r="S512" s="9">
        <f>VLOOKUP(A512,'New Data'!A:E,5,FALSE)</f>
        <v>45452</v>
      </c>
      <c r="T512" s="10">
        <f t="shared" si="3"/>
        <v>549.9858519</v>
      </c>
      <c r="U512" s="11">
        <f t="shared" si="4"/>
        <v>0.0009749650638</v>
      </c>
      <c r="V512" s="12">
        <f t="shared" si="5"/>
        <v>39.72120042</v>
      </c>
      <c r="W512" s="10">
        <f t="shared" si="6"/>
        <v>38.7267827</v>
      </c>
      <c r="X512" s="11">
        <f t="shared" si="7"/>
        <v>0.007041414349</v>
      </c>
      <c r="Y512" s="7">
        <f t="shared" si="8"/>
        <v>0</v>
      </c>
      <c r="Z512" s="11">
        <f t="shared" si="9"/>
        <v>0.5358949638</v>
      </c>
      <c r="AA512" s="10">
        <f t="shared" si="10"/>
        <v>149.5194873</v>
      </c>
      <c r="AB512" s="10">
        <f t="shared" si="11"/>
        <v>148.9228366</v>
      </c>
      <c r="AC512" s="10">
        <f t="shared" si="12"/>
        <v>455.6782782</v>
      </c>
      <c r="AD512" s="10">
        <f t="shared" si="13"/>
        <v>294.3568048</v>
      </c>
    </row>
    <row r="513">
      <c r="A513" s="7" t="str">
        <f t="shared" si="1"/>
        <v>UDWCZ8207P</v>
      </c>
      <c r="B513" s="2" t="s">
        <v>469</v>
      </c>
      <c r="C513" s="2" t="s">
        <v>3668</v>
      </c>
      <c r="D513" s="7" t="str">
        <f t="shared" si="2"/>
        <v>300x50 </v>
      </c>
      <c r="E513" s="2" t="s">
        <v>471</v>
      </c>
      <c r="F513" s="2" t="s">
        <v>36</v>
      </c>
      <c r="G513" s="8" t="s">
        <v>404</v>
      </c>
      <c r="H513" s="2" t="s">
        <v>30</v>
      </c>
      <c r="I513" s="2" t="s">
        <v>31</v>
      </c>
      <c r="J513" s="2">
        <v>39373.0</v>
      </c>
      <c r="K513" s="2">
        <v>99.0</v>
      </c>
      <c r="L513" s="2">
        <v>23152.0</v>
      </c>
      <c r="M513" s="2">
        <v>35857.0</v>
      </c>
      <c r="N513" s="2">
        <v>17.0</v>
      </c>
      <c r="O513" s="3">
        <v>6342.885786</v>
      </c>
      <c r="P513" s="7" t="str">
        <f>VLOOKUP(A513,'New Data'!A:E,2,FALSE)</f>
        <v>Female</v>
      </c>
      <c r="Q513" s="7">
        <f>VLOOKUP(A513,'New Data'!A:E,3,FALSE)</f>
        <v>58</v>
      </c>
      <c r="R513" s="7" t="str">
        <f>VLOOKUP(A513,'New Data'!A:E,4,FALSE)</f>
        <v>Vermont</v>
      </c>
      <c r="S513" s="9">
        <f>VLOOKUP(A513,'New Data'!A:E,5,FALSE)</f>
        <v>44954</v>
      </c>
      <c r="T513" s="10">
        <f t="shared" si="3"/>
        <v>373.1109286</v>
      </c>
      <c r="U513" s="11">
        <f t="shared" si="4"/>
        <v>0.002514413431</v>
      </c>
      <c r="V513" s="12">
        <f t="shared" si="5"/>
        <v>64.06955339</v>
      </c>
      <c r="W513" s="10">
        <f t="shared" si="6"/>
        <v>161.0973455</v>
      </c>
      <c r="X513" s="11">
        <f t="shared" si="7"/>
        <v>0.04317679628</v>
      </c>
      <c r="Y513" s="7">
        <f t="shared" si="8"/>
        <v>0</v>
      </c>
      <c r="Z513" s="11">
        <f t="shared" si="9"/>
        <v>0.5880171691</v>
      </c>
      <c r="AA513" s="10">
        <f t="shared" si="10"/>
        <v>158.0972975</v>
      </c>
      <c r="AB513" s="10">
        <f t="shared" si="11"/>
        <v>216.3139728</v>
      </c>
      <c r="AC513" s="10">
        <f t="shared" si="12"/>
        <v>343.5221227</v>
      </c>
      <c r="AD513" s="10">
        <f t="shared" si="13"/>
        <v>267.1053943</v>
      </c>
    </row>
    <row r="514">
      <c r="A514" s="7" t="str">
        <f t="shared" si="1"/>
        <v>UDWCZ8207P</v>
      </c>
      <c r="B514" s="2" t="s">
        <v>991</v>
      </c>
      <c r="C514" s="2" t="s">
        <v>3669</v>
      </c>
      <c r="D514" s="7" t="str">
        <f t="shared" si="2"/>
        <v>320x50 </v>
      </c>
      <c r="E514" s="2" t="s">
        <v>993</v>
      </c>
      <c r="F514" s="2" t="s">
        <v>28</v>
      </c>
      <c r="G514" s="8" t="s">
        <v>29</v>
      </c>
      <c r="H514" s="2" t="s">
        <v>48</v>
      </c>
      <c r="I514" s="2" t="s">
        <v>31</v>
      </c>
      <c r="J514" s="2">
        <v>87287.0</v>
      </c>
      <c r="K514" s="2">
        <v>203.0</v>
      </c>
      <c r="L514" s="2">
        <v>40039.0</v>
      </c>
      <c r="M514" s="2">
        <v>80040.0</v>
      </c>
      <c r="N514" s="2">
        <v>18.0</v>
      </c>
      <c r="O514" s="3">
        <v>1579.367346</v>
      </c>
      <c r="P514" s="7" t="str">
        <f>VLOOKUP(A514,'New Data'!A:E,2,FALSE)</f>
        <v>Female</v>
      </c>
      <c r="Q514" s="7">
        <f>VLOOKUP(A514,'New Data'!A:E,3,FALSE)</f>
        <v>58</v>
      </c>
      <c r="R514" s="7" t="str">
        <f>VLOOKUP(A514,'New Data'!A:E,4,FALSE)</f>
        <v>Vermont</v>
      </c>
      <c r="S514" s="9">
        <f>VLOOKUP(A514,'New Data'!A:E,5,FALSE)</f>
        <v>44954</v>
      </c>
      <c r="T514" s="10">
        <f t="shared" si="3"/>
        <v>87.74263033</v>
      </c>
      <c r="U514" s="11">
        <f t="shared" si="4"/>
        <v>0.002325661324</v>
      </c>
      <c r="V514" s="12">
        <f t="shared" si="5"/>
        <v>7.780134709</v>
      </c>
      <c r="W514" s="10">
        <f t="shared" si="6"/>
        <v>18.09395839</v>
      </c>
      <c r="X514" s="11">
        <f t="shared" si="7"/>
        <v>0.0206216275</v>
      </c>
      <c r="Y514" s="7">
        <f t="shared" si="8"/>
        <v>0</v>
      </c>
      <c r="Z514" s="11">
        <f t="shared" si="9"/>
        <v>0.4587051909</v>
      </c>
      <c r="AA514" s="10">
        <f t="shared" si="10"/>
        <v>27.39142551</v>
      </c>
      <c r="AB514" s="10">
        <f t="shared" si="11"/>
        <v>33.57971972</v>
      </c>
      <c r="AC514" s="10">
        <f t="shared" si="12"/>
        <v>75.36892289</v>
      </c>
      <c r="AD514" s="10">
        <f t="shared" si="13"/>
        <v>52.91945719</v>
      </c>
    </row>
    <row r="515">
      <c r="A515" s="7" t="str">
        <f t="shared" si="1"/>
        <v>UFEIC4685Q</v>
      </c>
      <c r="B515" s="2" t="s">
        <v>951</v>
      </c>
      <c r="C515" s="2" t="s">
        <v>3670</v>
      </c>
      <c r="D515" s="7" t="str">
        <f t="shared" si="2"/>
        <v>300x250 </v>
      </c>
      <c r="E515" s="2" t="s">
        <v>953</v>
      </c>
      <c r="F515" s="2" t="s">
        <v>28</v>
      </c>
      <c r="G515" s="8" t="s">
        <v>954</v>
      </c>
      <c r="H515" s="2" t="s">
        <v>48</v>
      </c>
      <c r="I515" s="2" t="s">
        <v>53</v>
      </c>
      <c r="J515" s="2">
        <v>99205.0</v>
      </c>
      <c r="K515" s="2">
        <v>230.0</v>
      </c>
      <c r="L515" s="2">
        <v>49240.0</v>
      </c>
      <c r="M515" s="2">
        <v>72687.0</v>
      </c>
      <c r="N515" s="2">
        <v>21.0</v>
      </c>
      <c r="O515" s="3">
        <v>6185.002486</v>
      </c>
      <c r="P515" s="7" t="str">
        <f>VLOOKUP(A515,'New Data'!A:E,2,FALSE)</f>
        <v>Female</v>
      </c>
      <c r="Q515" s="7">
        <f>VLOOKUP(A515,'New Data'!A:E,3,FALSE)</f>
        <v>23</v>
      </c>
      <c r="R515" s="7" t="str">
        <f>VLOOKUP(A515,'New Data'!A:E,4,FALSE)</f>
        <v>Hawaii</v>
      </c>
      <c r="S515" s="9">
        <f>VLOOKUP(A515,'New Data'!A:E,5,FALSE)</f>
        <v>45092</v>
      </c>
      <c r="T515" s="10">
        <f t="shared" si="3"/>
        <v>294.5239279</v>
      </c>
      <c r="U515" s="11">
        <f t="shared" si="4"/>
        <v>0.002318431531</v>
      </c>
      <c r="V515" s="12">
        <f t="shared" si="5"/>
        <v>26.89131516</v>
      </c>
      <c r="W515" s="10">
        <f t="shared" si="6"/>
        <v>62.34567296</v>
      </c>
      <c r="X515" s="11">
        <f t="shared" si="7"/>
        <v>0.02116828789</v>
      </c>
      <c r="Y515" s="7">
        <f t="shared" si="8"/>
        <v>0</v>
      </c>
      <c r="Z515" s="11">
        <f t="shared" si="9"/>
        <v>0.4963459503</v>
      </c>
      <c r="AA515" s="10">
        <f t="shared" si="10"/>
        <v>92.8869723</v>
      </c>
      <c r="AB515" s="10">
        <f t="shared" si="11"/>
        <v>114.159587</v>
      </c>
      <c r="AC515" s="10">
        <f t="shared" si="12"/>
        <v>253.4665399</v>
      </c>
      <c r="AD515" s="10">
        <f t="shared" si="13"/>
        <v>178.4359596</v>
      </c>
    </row>
    <row r="516">
      <c r="A516" s="7" t="str">
        <f t="shared" si="1"/>
        <v>UFEIC4685Q</v>
      </c>
      <c r="B516" s="2" t="s">
        <v>2129</v>
      </c>
      <c r="C516" s="2" t="s">
        <v>2130</v>
      </c>
      <c r="D516" s="7" t="str">
        <f t="shared" si="2"/>
        <v>320x50 </v>
      </c>
      <c r="E516" s="2" t="s">
        <v>2131</v>
      </c>
      <c r="F516" s="2" t="s">
        <v>66</v>
      </c>
      <c r="G516" s="8" t="s">
        <v>689</v>
      </c>
      <c r="H516" s="2" t="s">
        <v>89</v>
      </c>
      <c r="I516" s="2" t="s">
        <v>31</v>
      </c>
      <c r="J516" s="2">
        <v>113262.0</v>
      </c>
      <c r="K516" s="2">
        <v>380.0</v>
      </c>
      <c r="L516" s="2">
        <v>95762.0</v>
      </c>
      <c r="M516" s="2">
        <v>104612.0</v>
      </c>
      <c r="N516" s="2">
        <v>4.0</v>
      </c>
      <c r="O516" s="3">
        <v>7443.483233</v>
      </c>
      <c r="P516" s="7" t="str">
        <f>VLOOKUP(A516,'New Data'!A:E,2,FALSE)</f>
        <v>Female</v>
      </c>
      <c r="Q516" s="7">
        <f>VLOOKUP(A516,'New Data'!A:E,3,FALSE)</f>
        <v>23</v>
      </c>
      <c r="R516" s="7" t="str">
        <f>VLOOKUP(A516,'New Data'!A:E,4,FALSE)</f>
        <v>Hawaii</v>
      </c>
      <c r="S516" s="9">
        <f>VLOOKUP(A516,'New Data'!A:E,5,FALSE)</f>
        <v>45092</v>
      </c>
      <c r="T516" s="10">
        <f t="shared" si="3"/>
        <v>1860.870808</v>
      </c>
      <c r="U516" s="11">
        <f t="shared" si="4"/>
        <v>0.003355052886</v>
      </c>
      <c r="V516" s="12">
        <f t="shared" si="5"/>
        <v>19.58811377</v>
      </c>
      <c r="W516" s="10">
        <f t="shared" si="6"/>
        <v>65.71915764</v>
      </c>
      <c r="X516" s="11">
        <f t="shared" si="7"/>
        <v>0.003531634617</v>
      </c>
      <c r="Y516" s="7">
        <f t="shared" si="8"/>
        <v>0</v>
      </c>
      <c r="Z516" s="11">
        <f t="shared" si="9"/>
        <v>0.8454909855</v>
      </c>
      <c r="AA516" s="10">
        <f t="shared" si="10"/>
        <v>400.9884842</v>
      </c>
      <c r="AB516" s="10">
        <f t="shared" si="11"/>
        <v>428.6671105</v>
      </c>
      <c r="AC516" s="10">
        <f t="shared" si="12"/>
        <v>1505.758101</v>
      </c>
      <c r="AD516" s="10">
        <f t="shared" si="13"/>
        <v>963.2966605</v>
      </c>
    </row>
    <row r="517">
      <c r="A517" s="7" t="str">
        <f t="shared" si="1"/>
        <v>UFJIL2790F</v>
      </c>
      <c r="B517" s="2" t="s">
        <v>345</v>
      </c>
      <c r="C517" s="2" t="s">
        <v>3671</v>
      </c>
      <c r="D517" s="7" t="str">
        <f t="shared" si="2"/>
        <v>300x250 </v>
      </c>
      <c r="E517" s="2" t="s">
        <v>347</v>
      </c>
      <c r="F517" s="2" t="s">
        <v>66</v>
      </c>
      <c r="G517" s="8" t="s">
        <v>29</v>
      </c>
      <c r="H517" s="2" t="s">
        <v>71</v>
      </c>
      <c r="I517" s="2" t="s">
        <v>43</v>
      </c>
      <c r="J517" s="2">
        <v>27592.0</v>
      </c>
      <c r="K517" s="2">
        <v>80.0</v>
      </c>
      <c r="L517" s="2">
        <v>10901.0</v>
      </c>
      <c r="M517" s="2">
        <v>24980.0</v>
      </c>
      <c r="N517" s="2">
        <v>17.0</v>
      </c>
      <c r="O517" s="3">
        <v>6809.356022</v>
      </c>
      <c r="P517" s="7" t="str">
        <f>VLOOKUP(A517,'New Data'!A:E,2,FALSE)</f>
        <v>Female</v>
      </c>
      <c r="Q517" s="7">
        <f>VLOOKUP(A517,'New Data'!A:E,3,FALSE)</f>
        <v>34</v>
      </c>
      <c r="R517" s="7" t="str">
        <f>VLOOKUP(A517,'New Data'!A:E,4,FALSE)</f>
        <v>South Carolina</v>
      </c>
      <c r="S517" s="9">
        <f>VLOOKUP(A517,'New Data'!A:E,5,FALSE)</f>
        <v>44944</v>
      </c>
      <c r="T517" s="10">
        <f t="shared" si="3"/>
        <v>400.5503542</v>
      </c>
      <c r="U517" s="11">
        <f t="shared" si="4"/>
        <v>0.002899391128</v>
      </c>
      <c r="V517" s="12">
        <f t="shared" si="5"/>
        <v>85.11695028</v>
      </c>
      <c r="W517" s="10">
        <f t="shared" si="6"/>
        <v>246.7873305</v>
      </c>
      <c r="X517" s="11">
        <f t="shared" si="7"/>
        <v>0.06161206147</v>
      </c>
      <c r="Y517" s="7">
        <f t="shared" si="8"/>
        <v>0</v>
      </c>
      <c r="Z517" s="11">
        <f t="shared" si="9"/>
        <v>0.3950782836</v>
      </c>
      <c r="AA517" s="10">
        <f t="shared" si="10"/>
        <v>197.5610972</v>
      </c>
      <c r="AB517" s="10">
        <f t="shared" si="11"/>
        <v>294.5633253</v>
      </c>
      <c r="AC517" s="10">
        <f t="shared" si="12"/>
        <v>386.8211395</v>
      </c>
      <c r="AD517" s="10">
        <f t="shared" si="13"/>
        <v>323.670292</v>
      </c>
    </row>
    <row r="518">
      <c r="A518" s="7" t="str">
        <f t="shared" si="1"/>
        <v>UGRIS7899B</v>
      </c>
      <c r="B518" s="2" t="s">
        <v>1040</v>
      </c>
      <c r="C518" s="2" t="s">
        <v>3672</v>
      </c>
      <c r="D518" s="7" t="str">
        <f t="shared" si="2"/>
        <v>300x250 </v>
      </c>
      <c r="E518" s="2" t="s">
        <v>1042</v>
      </c>
      <c r="F518" s="2" t="s">
        <v>41</v>
      </c>
      <c r="G518" s="8" t="s">
        <v>387</v>
      </c>
      <c r="H518" s="2" t="s">
        <v>48</v>
      </c>
      <c r="I518" s="2" t="s">
        <v>31</v>
      </c>
      <c r="J518" s="2">
        <v>12974.0</v>
      </c>
      <c r="K518" s="2">
        <v>84.0</v>
      </c>
      <c r="L518" s="2">
        <v>7521.0</v>
      </c>
      <c r="M518" s="2">
        <v>10959.0</v>
      </c>
      <c r="N518" s="2">
        <v>7.0</v>
      </c>
      <c r="O518" s="3">
        <v>6301.868847</v>
      </c>
      <c r="P518" s="7" t="str">
        <f>VLOOKUP(A518,'New Data'!A:E,2,FALSE)</f>
        <v>Male</v>
      </c>
      <c r="Q518" s="7">
        <f>VLOOKUP(A518,'New Data'!A:E,3,FALSE)</f>
        <v>43</v>
      </c>
      <c r="R518" s="7" t="str">
        <f>VLOOKUP(A518,'New Data'!A:E,4,FALSE)</f>
        <v>Alaska</v>
      </c>
      <c r="S518" s="9">
        <f>VLOOKUP(A518,'New Data'!A:E,5,FALSE)</f>
        <v>45219</v>
      </c>
      <c r="T518" s="10">
        <f t="shared" si="3"/>
        <v>900.2669781</v>
      </c>
      <c r="U518" s="11">
        <f t="shared" si="4"/>
        <v>0.006474487436</v>
      </c>
      <c r="V518" s="12">
        <f t="shared" si="5"/>
        <v>75.02224818</v>
      </c>
      <c r="W518" s="10">
        <f t="shared" si="6"/>
        <v>485.7306033</v>
      </c>
      <c r="X518" s="11">
        <f t="shared" si="7"/>
        <v>0.05395406197</v>
      </c>
      <c r="Y518" s="7">
        <f t="shared" si="8"/>
        <v>0</v>
      </c>
      <c r="Z518" s="11">
        <f t="shared" si="9"/>
        <v>0.5796978573</v>
      </c>
      <c r="AA518" s="10">
        <f t="shared" si="10"/>
        <v>337.2173148</v>
      </c>
      <c r="AB518" s="10">
        <f t="shared" si="11"/>
        <v>583.6423279</v>
      </c>
      <c r="AC518" s="10">
        <f t="shared" si="12"/>
        <v>832.3641528</v>
      </c>
      <c r="AD518" s="10">
        <f t="shared" si="13"/>
        <v>693.002028</v>
      </c>
    </row>
    <row r="519">
      <c r="A519" s="7" t="str">
        <f t="shared" si="1"/>
        <v>UGXAX0803E</v>
      </c>
      <c r="B519" s="2" t="s">
        <v>872</v>
      </c>
      <c r="C519" s="2" t="s">
        <v>3673</v>
      </c>
      <c r="D519" s="7" t="str">
        <f t="shared" si="2"/>
        <v>300x250 </v>
      </c>
      <c r="E519" s="2" t="s">
        <v>874</v>
      </c>
      <c r="F519" s="2" t="s">
        <v>28</v>
      </c>
      <c r="G519" s="8" t="s">
        <v>875</v>
      </c>
      <c r="H519" s="2" t="s">
        <v>30</v>
      </c>
      <c r="I519" s="2" t="s">
        <v>31</v>
      </c>
      <c r="J519" s="2">
        <v>12391.0</v>
      </c>
      <c r="K519" s="2">
        <v>40.0</v>
      </c>
      <c r="L519" s="2">
        <v>5756.0</v>
      </c>
      <c r="M519" s="2">
        <v>11636.0</v>
      </c>
      <c r="N519" s="2">
        <v>4.0</v>
      </c>
      <c r="O519" s="3">
        <v>3069.123483</v>
      </c>
      <c r="P519" s="7" t="str">
        <f>VLOOKUP(A519,'New Data'!A:E,2,FALSE)</f>
        <v>Female</v>
      </c>
      <c r="Q519" s="7">
        <f>VLOOKUP(A519,'New Data'!A:E,3,FALSE)</f>
        <v>41</v>
      </c>
      <c r="R519" s="7" t="str">
        <f>VLOOKUP(A519,'New Data'!A:E,4,FALSE)</f>
        <v>Maine</v>
      </c>
      <c r="S519" s="9">
        <f>VLOOKUP(A519,'New Data'!A:E,5,FALSE)</f>
        <v>45117</v>
      </c>
      <c r="T519" s="10">
        <f t="shared" si="3"/>
        <v>767.2808708</v>
      </c>
      <c r="U519" s="11">
        <f t="shared" si="4"/>
        <v>0.003228149463</v>
      </c>
      <c r="V519" s="12">
        <f t="shared" si="5"/>
        <v>76.72808708</v>
      </c>
      <c r="W519" s="10">
        <f t="shared" si="6"/>
        <v>247.6897331</v>
      </c>
      <c r="X519" s="11">
        <f t="shared" si="7"/>
        <v>0.03228149463</v>
      </c>
      <c r="Y519" s="7">
        <f t="shared" si="8"/>
        <v>0</v>
      </c>
      <c r="Z519" s="11">
        <f t="shared" si="9"/>
        <v>0.4645307078</v>
      </c>
      <c r="AA519" s="10">
        <f t="shared" si="10"/>
        <v>264.3765904</v>
      </c>
      <c r="AB519" s="10">
        <f t="shared" si="11"/>
        <v>366.9535781</v>
      </c>
      <c r="AC519" s="10">
        <f t="shared" si="12"/>
        <v>678.7082606</v>
      </c>
      <c r="AD519" s="10">
        <f t="shared" si="13"/>
        <v>507.486916</v>
      </c>
    </row>
    <row r="520">
      <c r="A520" s="7" t="str">
        <f t="shared" si="1"/>
        <v>UGYXW4230S</v>
      </c>
      <c r="B520" s="2" t="s">
        <v>1344</v>
      </c>
      <c r="C520" s="2" t="s">
        <v>3674</v>
      </c>
      <c r="D520" s="7" t="str">
        <f t="shared" si="2"/>
        <v>300x250 </v>
      </c>
      <c r="E520" s="2" t="s">
        <v>1346</v>
      </c>
      <c r="F520" s="2" t="s">
        <v>36</v>
      </c>
      <c r="G520" s="8" t="s">
        <v>143</v>
      </c>
      <c r="H520" s="2" t="s">
        <v>30</v>
      </c>
      <c r="I520" s="2" t="s">
        <v>31</v>
      </c>
      <c r="J520" s="2">
        <v>13132.0</v>
      </c>
      <c r="K520" s="2">
        <v>67.0</v>
      </c>
      <c r="L520" s="2">
        <v>6133.0</v>
      </c>
      <c r="M520" s="2">
        <v>12377.0</v>
      </c>
      <c r="N520" s="2">
        <v>4.0</v>
      </c>
      <c r="O520" s="3">
        <v>1807.693142</v>
      </c>
      <c r="P520" s="7" t="str">
        <f>VLOOKUP(A520,'New Data'!A:E,2,FALSE)</f>
        <v>Male</v>
      </c>
      <c r="Q520" s="7">
        <f>VLOOKUP(A520,'New Data'!A:E,3,FALSE)</f>
        <v>19</v>
      </c>
      <c r="R520" s="7" t="str">
        <f>VLOOKUP(A520,'New Data'!A:E,4,FALSE)</f>
        <v>Connecticut</v>
      </c>
      <c r="S520" s="9">
        <f>VLOOKUP(A520,'New Data'!A:E,5,FALSE)</f>
        <v>45245</v>
      </c>
      <c r="T520" s="10">
        <f t="shared" si="3"/>
        <v>451.9232855</v>
      </c>
      <c r="U520" s="11">
        <f t="shared" si="4"/>
        <v>0.005102040816</v>
      </c>
      <c r="V520" s="12">
        <f t="shared" si="5"/>
        <v>26.98049466</v>
      </c>
      <c r="W520" s="10">
        <f t="shared" si="6"/>
        <v>137.655585</v>
      </c>
      <c r="X520" s="11">
        <f t="shared" si="7"/>
        <v>0.03045994517</v>
      </c>
      <c r="Y520" s="7">
        <f t="shared" si="8"/>
        <v>0</v>
      </c>
      <c r="Z520" s="11">
        <f t="shared" si="9"/>
        <v>0.4670271094</v>
      </c>
      <c r="AA520" s="10">
        <f t="shared" si="10"/>
        <v>139.5001698</v>
      </c>
      <c r="AB520" s="10">
        <f t="shared" si="11"/>
        <v>205.905224</v>
      </c>
      <c r="AC520" s="10">
        <f t="shared" si="12"/>
        <v>394.4658443</v>
      </c>
      <c r="AD520" s="10">
        <f t="shared" si="13"/>
        <v>294.7919863</v>
      </c>
    </row>
    <row r="521">
      <c r="A521" s="7" t="str">
        <f t="shared" si="1"/>
        <v>UHQLB1940F</v>
      </c>
      <c r="B521" s="2" t="s">
        <v>1536</v>
      </c>
      <c r="C521" s="2" t="s">
        <v>3675</v>
      </c>
      <c r="D521" s="7" t="str">
        <f t="shared" si="2"/>
        <v>320x50 </v>
      </c>
      <c r="E521" s="2" t="s">
        <v>1538</v>
      </c>
      <c r="F521" s="2" t="s">
        <v>66</v>
      </c>
      <c r="G521" s="8" t="s">
        <v>1539</v>
      </c>
      <c r="H521" s="2" t="s">
        <v>71</v>
      </c>
      <c r="I521" s="2" t="s">
        <v>31</v>
      </c>
      <c r="J521" s="2">
        <v>19829.0</v>
      </c>
      <c r="K521" s="2">
        <v>42.0</v>
      </c>
      <c r="L521" s="2">
        <v>15071.0</v>
      </c>
      <c r="M521" s="2">
        <v>19095.0</v>
      </c>
      <c r="N521" s="2">
        <v>2.0</v>
      </c>
      <c r="O521" s="3">
        <v>1952.463773</v>
      </c>
      <c r="P521" s="7" t="str">
        <f>VLOOKUP(A521,'New Data'!A:E,2,FALSE)</f>
        <v>Female</v>
      </c>
      <c r="Q521" s="7">
        <f>VLOOKUP(A521,'New Data'!A:E,3,FALSE)</f>
        <v>49</v>
      </c>
      <c r="R521" s="7" t="str">
        <f>VLOOKUP(A521,'New Data'!A:E,4,FALSE)</f>
        <v>Mississippi</v>
      </c>
      <c r="S521" s="9">
        <f>VLOOKUP(A521,'New Data'!A:E,5,FALSE)</f>
        <v>45031</v>
      </c>
      <c r="T521" s="10">
        <f t="shared" si="3"/>
        <v>976.2318865</v>
      </c>
      <c r="U521" s="11">
        <f t="shared" si="4"/>
        <v>0.002118109839</v>
      </c>
      <c r="V521" s="12">
        <f t="shared" si="5"/>
        <v>46.48723269</v>
      </c>
      <c r="W521" s="10">
        <f t="shared" si="6"/>
        <v>98.46506496</v>
      </c>
      <c r="X521" s="11">
        <f t="shared" si="7"/>
        <v>0.01008623733</v>
      </c>
      <c r="Y521" s="7">
        <f t="shared" si="8"/>
        <v>0</v>
      </c>
      <c r="Z521" s="11">
        <f t="shared" si="9"/>
        <v>0.7600484139</v>
      </c>
      <c r="AA521" s="10">
        <f t="shared" si="10"/>
        <v>252.1291764</v>
      </c>
      <c r="AB521" s="10">
        <f t="shared" si="11"/>
        <v>283.3158758</v>
      </c>
      <c r="AC521" s="10">
        <f t="shared" si="12"/>
        <v>809.9759687</v>
      </c>
      <c r="AD521" s="10">
        <f t="shared" si="13"/>
        <v>537.3495348</v>
      </c>
    </row>
    <row r="522">
      <c r="A522" s="7" t="str">
        <f t="shared" si="1"/>
        <v>UIWIP6457B</v>
      </c>
      <c r="B522" s="2" t="s">
        <v>703</v>
      </c>
      <c r="C522" s="2" t="s">
        <v>3676</v>
      </c>
      <c r="D522" s="7" t="str">
        <f t="shared" si="2"/>
        <v>320x50 </v>
      </c>
      <c r="E522" s="2" t="s">
        <v>705</v>
      </c>
      <c r="F522" s="2" t="s">
        <v>66</v>
      </c>
      <c r="G522" s="8" t="s">
        <v>387</v>
      </c>
      <c r="H522" s="2" t="s">
        <v>62</v>
      </c>
      <c r="I522" s="2" t="s">
        <v>31</v>
      </c>
      <c r="J522" s="2">
        <v>4154911.0</v>
      </c>
      <c r="K522" s="2">
        <v>1254.0</v>
      </c>
      <c r="L522" s="2">
        <v>2338732.0</v>
      </c>
      <c r="M522" s="2">
        <v>3445626.0</v>
      </c>
      <c r="N522" s="2">
        <v>154.0</v>
      </c>
      <c r="O522" s="3">
        <v>8038.570371</v>
      </c>
      <c r="P522" s="7" t="str">
        <f>VLOOKUP(A522,'New Data'!A:E,2,FALSE)</f>
        <v>Female</v>
      </c>
      <c r="Q522" s="7">
        <f>VLOOKUP(A522,'New Data'!A:E,3,FALSE)</f>
        <v>61</v>
      </c>
      <c r="R522" s="7" t="str">
        <f>VLOOKUP(A522,'New Data'!A:E,4,FALSE)</f>
        <v>Iowa</v>
      </c>
      <c r="S522" s="9">
        <f>VLOOKUP(A522,'New Data'!A:E,5,FALSE)</f>
        <v>44987</v>
      </c>
      <c r="T522" s="10">
        <f t="shared" si="3"/>
        <v>52.1985089</v>
      </c>
      <c r="U522" s="11">
        <f t="shared" si="4"/>
        <v>0.0003018115189</v>
      </c>
      <c r="V522" s="12">
        <f t="shared" si="5"/>
        <v>6.410343199</v>
      </c>
      <c r="W522" s="10">
        <f t="shared" si="6"/>
        <v>1.934715418</v>
      </c>
      <c r="X522" s="11">
        <f t="shared" si="7"/>
        <v>0.00370645725</v>
      </c>
      <c r="Y522" s="7">
        <f t="shared" si="8"/>
        <v>0</v>
      </c>
      <c r="Z522" s="11">
        <f t="shared" si="9"/>
        <v>0.5628837778</v>
      </c>
      <c r="AA522" s="10">
        <f t="shared" si="10"/>
        <v>15.95491942</v>
      </c>
      <c r="AB522" s="10">
        <f t="shared" si="11"/>
        <v>13.26954275</v>
      </c>
      <c r="AC522" s="10">
        <f t="shared" si="12"/>
        <v>43.42781885</v>
      </c>
      <c r="AD522" s="10">
        <f t="shared" si="13"/>
        <v>27.06676307</v>
      </c>
    </row>
    <row r="523">
      <c r="A523" s="7" t="str">
        <f t="shared" si="1"/>
        <v>UJMXF0797L</v>
      </c>
      <c r="B523" s="2" t="s">
        <v>835</v>
      </c>
      <c r="C523" s="2" t="s">
        <v>836</v>
      </c>
      <c r="D523" s="7" t="str">
        <f t="shared" si="2"/>
        <v>300x250 </v>
      </c>
      <c r="E523" s="2" t="s">
        <v>837</v>
      </c>
      <c r="F523" s="2" t="s">
        <v>41</v>
      </c>
      <c r="G523" s="8" t="s">
        <v>838</v>
      </c>
      <c r="H523" s="2" t="s">
        <v>48</v>
      </c>
      <c r="I523" s="2" t="s">
        <v>31</v>
      </c>
      <c r="J523" s="2">
        <v>16503.0</v>
      </c>
      <c r="K523" s="2">
        <v>69.0</v>
      </c>
      <c r="L523" s="2">
        <v>8595.0</v>
      </c>
      <c r="M523" s="2">
        <v>14466.0</v>
      </c>
      <c r="N523" s="2">
        <v>7.0</v>
      </c>
      <c r="O523" s="3">
        <v>5714.523867</v>
      </c>
      <c r="P523" s="7" t="str">
        <f>VLOOKUP(A523,'New Data'!A:E,2,FALSE)</f>
        <v>Male</v>
      </c>
      <c r="Q523" s="7">
        <f>VLOOKUP(A523,'New Data'!A:E,3,FALSE)</f>
        <v>34</v>
      </c>
      <c r="R523" s="7" t="str">
        <f>VLOOKUP(A523,'New Data'!A:E,4,FALSE)</f>
        <v>New Jersey</v>
      </c>
      <c r="S523" s="9">
        <f>VLOOKUP(A523,'New Data'!A:E,5,FALSE)</f>
        <v>45148</v>
      </c>
      <c r="T523" s="10">
        <f t="shared" si="3"/>
        <v>816.3605524</v>
      </c>
      <c r="U523" s="11">
        <f t="shared" si="4"/>
        <v>0.004181057989</v>
      </c>
      <c r="V523" s="12">
        <f t="shared" si="5"/>
        <v>82.81918648</v>
      </c>
      <c r="W523" s="10">
        <f t="shared" si="6"/>
        <v>346.2718213</v>
      </c>
      <c r="X523" s="11">
        <f t="shared" si="7"/>
        <v>0.04241653033</v>
      </c>
      <c r="Y523" s="7">
        <f t="shared" si="8"/>
        <v>0</v>
      </c>
      <c r="Z523" s="11">
        <f t="shared" si="9"/>
        <v>0.5208143974</v>
      </c>
      <c r="AA523" s="10">
        <f t="shared" si="10"/>
        <v>298.7818239</v>
      </c>
      <c r="AB523" s="10">
        <f t="shared" si="11"/>
        <v>456.8534048</v>
      </c>
      <c r="AC523" s="10">
        <f t="shared" si="12"/>
        <v>738.9066435</v>
      </c>
      <c r="AD523" s="10">
        <f t="shared" si="13"/>
        <v>581.3182774</v>
      </c>
    </row>
    <row r="524">
      <c r="A524" s="7" t="str">
        <f t="shared" si="1"/>
        <v>UKVZR6178H</v>
      </c>
      <c r="B524" s="2" t="s">
        <v>1274</v>
      </c>
      <c r="C524" s="2" t="s">
        <v>1275</v>
      </c>
      <c r="D524" s="7" t="str">
        <f t="shared" si="2"/>
        <v>300x250 </v>
      </c>
      <c r="E524" s="2" t="s">
        <v>1276</v>
      </c>
      <c r="F524" s="2" t="s">
        <v>36</v>
      </c>
      <c r="G524" s="8" t="s">
        <v>816</v>
      </c>
      <c r="H524" s="2" t="s">
        <v>89</v>
      </c>
      <c r="I524" s="2" t="s">
        <v>31</v>
      </c>
      <c r="J524" s="2">
        <v>11607.0</v>
      </c>
      <c r="K524" s="2">
        <v>184.0</v>
      </c>
      <c r="L524" s="2">
        <v>5218.0</v>
      </c>
      <c r="M524" s="2">
        <v>10763.0</v>
      </c>
      <c r="N524" s="2">
        <v>12.0</v>
      </c>
      <c r="O524" s="3">
        <v>6909.732318</v>
      </c>
      <c r="P524" s="7" t="str">
        <f>VLOOKUP(A524,'New Data'!A:E,2,FALSE)</f>
        <v>Male</v>
      </c>
      <c r="Q524" s="7">
        <f>VLOOKUP(A524,'New Data'!A:E,3,FALSE)</f>
        <v>41</v>
      </c>
      <c r="R524" s="7" t="str">
        <f>VLOOKUP(A524,'New Data'!A:E,4,FALSE)</f>
        <v>Oregon</v>
      </c>
      <c r="S524" s="9">
        <f>VLOOKUP(A524,'New Data'!A:E,5,FALSE)</f>
        <v>45403</v>
      </c>
      <c r="T524" s="10">
        <f t="shared" si="3"/>
        <v>575.8110265</v>
      </c>
      <c r="U524" s="11">
        <f t="shared" si="4"/>
        <v>0.0158525028</v>
      </c>
      <c r="V524" s="12">
        <f t="shared" si="5"/>
        <v>37.55289303</v>
      </c>
      <c r="W524" s="10">
        <f t="shared" si="6"/>
        <v>595.3073419</v>
      </c>
      <c r="X524" s="11">
        <f t="shared" si="7"/>
        <v>0.1033858878</v>
      </c>
      <c r="Y524" s="7">
        <f t="shared" si="8"/>
        <v>0</v>
      </c>
      <c r="Z524" s="11">
        <f t="shared" si="9"/>
        <v>0.4495563022</v>
      </c>
      <c r="AA524" s="10">
        <f t="shared" si="10"/>
        <v>264.2659881</v>
      </c>
      <c r="AB524" s="10">
        <f t="shared" si="11"/>
        <v>598.9186575</v>
      </c>
      <c r="AC524" s="10">
        <f t="shared" si="12"/>
        <v>587.2208682</v>
      </c>
      <c r="AD524" s="10">
        <f t="shared" si="13"/>
        <v>585.5671105</v>
      </c>
    </row>
    <row r="525">
      <c r="A525" s="7" t="str">
        <f t="shared" si="1"/>
        <v>UKVZR6178H</v>
      </c>
      <c r="B525" s="2" t="s">
        <v>2230</v>
      </c>
      <c r="C525" s="2" t="s">
        <v>3677</v>
      </c>
      <c r="D525" s="7" t="str">
        <f t="shared" si="2"/>
        <v>320x50 </v>
      </c>
      <c r="E525" s="2" t="s">
        <v>2232</v>
      </c>
      <c r="F525" s="2" t="s">
        <v>36</v>
      </c>
      <c r="G525" s="8" t="s">
        <v>387</v>
      </c>
      <c r="H525" s="2" t="s">
        <v>62</v>
      </c>
      <c r="I525" s="2" t="s">
        <v>31</v>
      </c>
      <c r="J525" s="2">
        <v>192201.0</v>
      </c>
      <c r="K525" s="2">
        <v>489.0</v>
      </c>
      <c r="L525" s="2">
        <v>113707.0</v>
      </c>
      <c r="M525" s="2">
        <v>157940.0</v>
      </c>
      <c r="N525" s="2">
        <v>3.0</v>
      </c>
      <c r="O525" s="3">
        <v>6176.004154</v>
      </c>
      <c r="P525" s="7" t="str">
        <f>VLOOKUP(A525,'New Data'!A:E,2,FALSE)</f>
        <v>Male</v>
      </c>
      <c r="Q525" s="7">
        <f>VLOOKUP(A525,'New Data'!A:E,3,FALSE)</f>
        <v>41</v>
      </c>
      <c r="R525" s="7" t="str">
        <f>VLOOKUP(A525,'New Data'!A:E,4,FALSE)</f>
        <v>Oregon</v>
      </c>
      <c r="S525" s="9">
        <f>VLOOKUP(A525,'New Data'!A:E,5,FALSE)</f>
        <v>45403</v>
      </c>
      <c r="T525" s="10">
        <f t="shared" si="3"/>
        <v>2058.668051</v>
      </c>
      <c r="U525" s="11">
        <f t="shared" si="4"/>
        <v>0.002544211529</v>
      </c>
      <c r="V525" s="12">
        <f t="shared" si="5"/>
        <v>12.62986535</v>
      </c>
      <c r="W525" s="10">
        <f t="shared" si="6"/>
        <v>32.13304902</v>
      </c>
      <c r="X525" s="11">
        <f t="shared" si="7"/>
        <v>0.001560865968</v>
      </c>
      <c r="Y525" s="7">
        <f t="shared" si="8"/>
        <v>0</v>
      </c>
      <c r="Z525" s="11">
        <f t="shared" si="9"/>
        <v>0.5916046222</v>
      </c>
      <c r="AA525" s="10">
        <f t="shared" si="10"/>
        <v>428.2641123</v>
      </c>
      <c r="AB525" s="10">
        <f t="shared" si="11"/>
        <v>439.9660225</v>
      </c>
      <c r="AC525" s="10">
        <f t="shared" si="12"/>
        <v>1655.887024</v>
      </c>
      <c r="AD525" s="10">
        <f t="shared" si="13"/>
        <v>1045.401822</v>
      </c>
    </row>
    <row r="526">
      <c r="A526" s="7" t="str">
        <f t="shared" si="1"/>
        <v>ULAIX3501E</v>
      </c>
      <c r="B526" s="2" t="s">
        <v>977</v>
      </c>
      <c r="C526" s="2" t="s">
        <v>3678</v>
      </c>
      <c r="D526" s="7" t="str">
        <f t="shared" si="2"/>
        <v>300x250 </v>
      </c>
      <c r="E526" s="2" t="s">
        <v>979</v>
      </c>
      <c r="F526" s="2" t="s">
        <v>41</v>
      </c>
      <c r="G526" s="8" t="s">
        <v>238</v>
      </c>
      <c r="H526" s="2" t="s">
        <v>30</v>
      </c>
      <c r="I526" s="2" t="s">
        <v>53</v>
      </c>
      <c r="J526" s="2">
        <v>33650.0</v>
      </c>
      <c r="K526" s="2">
        <v>100.0</v>
      </c>
      <c r="L526" s="2">
        <v>15621.0</v>
      </c>
      <c r="M526" s="2">
        <v>32539.0</v>
      </c>
      <c r="N526" s="2">
        <v>9.0</v>
      </c>
      <c r="O526" s="3">
        <v>3844.991165</v>
      </c>
      <c r="P526" s="7" t="str">
        <f>VLOOKUP(A526,'New Data'!A:E,2,FALSE)</f>
        <v>Female</v>
      </c>
      <c r="Q526" s="7">
        <f>VLOOKUP(A526,'New Data'!A:E,3,FALSE)</f>
        <v>44</v>
      </c>
      <c r="R526" s="7" t="str">
        <f>VLOOKUP(A526,'New Data'!A:E,4,FALSE)</f>
        <v>Wisconsin</v>
      </c>
      <c r="S526" s="9">
        <f>VLOOKUP(A526,'New Data'!A:E,5,FALSE)</f>
        <v>45337</v>
      </c>
      <c r="T526" s="10">
        <f t="shared" si="3"/>
        <v>427.2212406</v>
      </c>
      <c r="U526" s="11">
        <f t="shared" si="4"/>
        <v>0.002971768202</v>
      </c>
      <c r="V526" s="12">
        <f t="shared" si="5"/>
        <v>38.44991165</v>
      </c>
      <c r="W526" s="10">
        <f t="shared" si="6"/>
        <v>114.2642248</v>
      </c>
      <c r="X526" s="11">
        <f t="shared" si="7"/>
        <v>0.02674591382</v>
      </c>
      <c r="Y526" s="7">
        <f t="shared" si="8"/>
        <v>0</v>
      </c>
      <c r="Z526" s="11">
        <f t="shared" si="9"/>
        <v>0.4642199108</v>
      </c>
      <c r="AA526" s="10">
        <f t="shared" si="10"/>
        <v>139.0570224</v>
      </c>
      <c r="AB526" s="10">
        <f t="shared" si="11"/>
        <v>184.5456103</v>
      </c>
      <c r="AC526" s="10">
        <f t="shared" si="12"/>
        <v>372.3198197</v>
      </c>
      <c r="AD526" s="10">
        <f t="shared" si="13"/>
        <v>270.7442186</v>
      </c>
    </row>
    <row r="527">
      <c r="A527" s="7" t="str">
        <f t="shared" si="1"/>
        <v>ULAIX3501E</v>
      </c>
      <c r="B527" s="2" t="s">
        <v>1165</v>
      </c>
      <c r="C527" s="2" t="s">
        <v>3679</v>
      </c>
      <c r="D527" s="7" t="str">
        <f t="shared" si="2"/>
        <v>300x250 </v>
      </c>
      <c r="E527" s="2" t="s">
        <v>979</v>
      </c>
      <c r="F527" s="2" t="s">
        <v>66</v>
      </c>
      <c r="G527" s="8" t="s">
        <v>340</v>
      </c>
      <c r="H527" s="2" t="s">
        <v>62</v>
      </c>
      <c r="I527" s="2" t="s">
        <v>53</v>
      </c>
      <c r="J527" s="2">
        <v>48562.0</v>
      </c>
      <c r="K527" s="2">
        <v>150.0</v>
      </c>
      <c r="L527" s="2">
        <v>29108.0</v>
      </c>
      <c r="M527" s="2">
        <v>45570.0</v>
      </c>
      <c r="N527" s="2">
        <v>11.0</v>
      </c>
      <c r="O527" s="3">
        <v>6346.633024</v>
      </c>
      <c r="P527" s="7" t="str">
        <f>VLOOKUP(A527,'New Data'!A:E,2,FALSE)</f>
        <v>Female</v>
      </c>
      <c r="Q527" s="7">
        <f>VLOOKUP(A527,'New Data'!A:E,3,FALSE)</f>
        <v>44</v>
      </c>
      <c r="R527" s="7" t="str">
        <f>VLOOKUP(A527,'New Data'!A:E,4,FALSE)</f>
        <v>Wisconsin</v>
      </c>
      <c r="S527" s="9">
        <f>VLOOKUP(A527,'New Data'!A:E,5,FALSE)</f>
        <v>45337</v>
      </c>
      <c r="T527" s="10">
        <f t="shared" si="3"/>
        <v>576.9666385</v>
      </c>
      <c r="U527" s="11">
        <f t="shared" si="4"/>
        <v>0.003088834891</v>
      </c>
      <c r="V527" s="12">
        <f t="shared" si="5"/>
        <v>42.31088683</v>
      </c>
      <c r="W527" s="10">
        <f t="shared" si="6"/>
        <v>130.6913435</v>
      </c>
      <c r="X527" s="11">
        <f t="shared" si="7"/>
        <v>0.02265145587</v>
      </c>
      <c r="Y527" s="7">
        <f t="shared" si="8"/>
        <v>0</v>
      </c>
      <c r="Z527" s="11">
        <f t="shared" si="9"/>
        <v>0.5993987068</v>
      </c>
      <c r="AA527" s="10">
        <f t="shared" si="10"/>
        <v>175.3803059</v>
      </c>
      <c r="AB527" s="10">
        <f t="shared" si="11"/>
        <v>228.4085799</v>
      </c>
      <c r="AC527" s="10">
        <f t="shared" si="12"/>
        <v>496.1737569</v>
      </c>
      <c r="AD527" s="10">
        <f t="shared" si="13"/>
        <v>353.8305354</v>
      </c>
    </row>
    <row r="528">
      <c r="A528" s="7" t="str">
        <f t="shared" si="1"/>
        <v>ULCVE1524T</v>
      </c>
      <c r="B528" s="2" t="s">
        <v>268</v>
      </c>
      <c r="C528" s="2" t="s">
        <v>3680</v>
      </c>
      <c r="D528" s="7" t="str">
        <f t="shared" si="2"/>
        <v>320x50 </v>
      </c>
      <c r="E528" s="2" t="s">
        <v>270</v>
      </c>
      <c r="F528" s="2" t="s">
        <v>41</v>
      </c>
      <c r="G528" s="8" t="s">
        <v>271</v>
      </c>
      <c r="H528" s="2" t="s">
        <v>62</v>
      </c>
      <c r="I528" s="2" t="s">
        <v>31</v>
      </c>
      <c r="J528" s="2">
        <v>14181.0</v>
      </c>
      <c r="K528" s="2">
        <v>65.0</v>
      </c>
      <c r="L528" s="2">
        <v>7106.0</v>
      </c>
      <c r="M528" s="2">
        <v>13189.0</v>
      </c>
      <c r="N528" s="2">
        <v>17.0</v>
      </c>
      <c r="O528" s="3">
        <v>2912.467156</v>
      </c>
      <c r="P528" s="7" t="str">
        <f>VLOOKUP(A528,'New Data'!A:E,2,FALSE)</f>
        <v>Male</v>
      </c>
      <c r="Q528" s="7">
        <f>VLOOKUP(A528,'New Data'!A:E,3,FALSE)</f>
        <v>59</v>
      </c>
      <c r="R528" s="7" t="str">
        <f>VLOOKUP(A528,'New Data'!A:E,4,FALSE)</f>
        <v>Vermont</v>
      </c>
      <c r="S528" s="9">
        <f>VLOOKUP(A528,'New Data'!A:E,5,FALSE)</f>
        <v>44947</v>
      </c>
      <c r="T528" s="10">
        <f t="shared" si="3"/>
        <v>171.3215974</v>
      </c>
      <c r="U528" s="11">
        <f t="shared" si="4"/>
        <v>0.004583597772</v>
      </c>
      <c r="V528" s="12">
        <f t="shared" si="5"/>
        <v>44.80718702</v>
      </c>
      <c r="W528" s="10">
        <f t="shared" si="6"/>
        <v>205.3781226</v>
      </c>
      <c r="X528" s="11">
        <f t="shared" si="7"/>
        <v>0.119878711</v>
      </c>
      <c r="Y528" s="7">
        <f t="shared" si="8"/>
        <v>0</v>
      </c>
      <c r="Z528" s="11">
        <f t="shared" si="9"/>
        <v>0.5010930118</v>
      </c>
      <c r="AA528" s="10">
        <f t="shared" si="10"/>
        <v>111.1856936</v>
      </c>
      <c r="AB528" s="10">
        <f t="shared" si="11"/>
        <v>207.5282549</v>
      </c>
      <c r="AC528" s="10">
        <f t="shared" si="12"/>
        <v>187.0943398</v>
      </c>
      <c r="AD528" s="10">
        <f t="shared" si="13"/>
        <v>188.3521518</v>
      </c>
    </row>
    <row r="529">
      <c r="A529" s="7" t="str">
        <f t="shared" si="1"/>
        <v>UMAYV9951W</v>
      </c>
      <c r="B529" s="2" t="s">
        <v>987</v>
      </c>
      <c r="C529" s="2" t="s">
        <v>3681</v>
      </c>
      <c r="D529" s="7" t="str">
        <f t="shared" si="2"/>
        <v>320x50 </v>
      </c>
      <c r="E529" s="2" t="s">
        <v>989</v>
      </c>
      <c r="F529" s="2" t="s">
        <v>28</v>
      </c>
      <c r="G529" s="8" t="s">
        <v>990</v>
      </c>
      <c r="H529" s="2" t="s">
        <v>30</v>
      </c>
      <c r="I529" s="2" t="s">
        <v>31</v>
      </c>
      <c r="J529" s="2">
        <v>14509.0</v>
      </c>
      <c r="K529" s="2">
        <v>90.0</v>
      </c>
      <c r="L529" s="2">
        <v>866.0</v>
      </c>
      <c r="M529" s="2">
        <v>13268.0</v>
      </c>
      <c r="N529" s="2">
        <v>8.0</v>
      </c>
      <c r="O529" s="3">
        <v>5521.18913</v>
      </c>
      <c r="P529" s="7" t="str">
        <f>VLOOKUP(A529,'New Data'!A:E,2,FALSE)</f>
        <v>Male</v>
      </c>
      <c r="Q529" s="7">
        <f>VLOOKUP(A529,'New Data'!A:E,3,FALSE)</f>
        <v>42</v>
      </c>
      <c r="R529" s="7" t="str">
        <f>VLOOKUP(A529,'New Data'!A:E,4,FALSE)</f>
        <v>South Carolina</v>
      </c>
      <c r="S529" s="9">
        <f>VLOOKUP(A529,'New Data'!A:E,5,FALSE)</f>
        <v>45557</v>
      </c>
      <c r="T529" s="10">
        <f t="shared" si="3"/>
        <v>690.1486413</v>
      </c>
      <c r="U529" s="11">
        <f t="shared" si="4"/>
        <v>0.006203046385</v>
      </c>
      <c r="V529" s="12">
        <f t="shared" si="5"/>
        <v>61.34654589</v>
      </c>
      <c r="W529" s="10">
        <f t="shared" si="6"/>
        <v>380.5354697</v>
      </c>
      <c r="X529" s="11">
        <f t="shared" si="7"/>
        <v>0.05513819009</v>
      </c>
      <c r="Y529" s="7">
        <f t="shared" si="8"/>
        <v>0</v>
      </c>
      <c r="Z529" s="11">
        <f t="shared" si="9"/>
        <v>0.05968709077</v>
      </c>
      <c r="AA529" s="10">
        <f t="shared" si="10"/>
        <v>263.2140589</v>
      </c>
      <c r="AB529" s="10">
        <f t="shared" si="11"/>
        <v>454.7274132</v>
      </c>
      <c r="AC529" s="10">
        <f t="shared" si="12"/>
        <v>640.4953161</v>
      </c>
      <c r="AD529" s="10">
        <f t="shared" si="13"/>
        <v>535.345157</v>
      </c>
    </row>
    <row r="530">
      <c r="A530" s="7" t="str">
        <f t="shared" si="1"/>
        <v>UNAHF7261R</v>
      </c>
      <c r="B530" s="2" t="s">
        <v>2288</v>
      </c>
      <c r="C530" s="2" t="s">
        <v>2289</v>
      </c>
      <c r="D530" s="7" t="str">
        <f t="shared" si="2"/>
        <v>300x50 </v>
      </c>
      <c r="E530" s="2" t="s">
        <v>2290</v>
      </c>
      <c r="F530" s="2" t="s">
        <v>41</v>
      </c>
      <c r="G530" s="8" t="s">
        <v>181</v>
      </c>
      <c r="H530" s="2" t="s">
        <v>71</v>
      </c>
      <c r="I530" s="2" t="s">
        <v>31</v>
      </c>
      <c r="J530" s="2">
        <v>1083050.0</v>
      </c>
      <c r="K530" s="2">
        <v>3984.0</v>
      </c>
      <c r="L530" s="2">
        <v>590156.0</v>
      </c>
      <c r="M530" s="2">
        <v>953556.0</v>
      </c>
      <c r="N530" s="2">
        <v>19.0</v>
      </c>
      <c r="O530" s="3">
        <v>7495.749847</v>
      </c>
      <c r="P530" s="7" t="str">
        <f>VLOOKUP(A530,'New Data'!A:E,2,FALSE)</f>
        <v>Female</v>
      </c>
      <c r="Q530" s="7">
        <f>VLOOKUP(A530,'New Data'!A:E,3,FALSE)</f>
        <v>43</v>
      </c>
      <c r="R530" s="7" t="str">
        <f>VLOOKUP(A530,'New Data'!A:E,4,FALSE)</f>
        <v>New York</v>
      </c>
      <c r="S530" s="9">
        <f>VLOOKUP(A530,'New Data'!A:E,5,FALSE)</f>
        <v>45116</v>
      </c>
      <c r="T530" s="10">
        <f t="shared" si="3"/>
        <v>394.5131498</v>
      </c>
      <c r="U530" s="11">
        <f t="shared" si="4"/>
        <v>0.003678500531</v>
      </c>
      <c r="V530" s="12">
        <f t="shared" si="5"/>
        <v>1.881463315</v>
      </c>
      <c r="W530" s="10">
        <f t="shared" si="6"/>
        <v>6.920963803</v>
      </c>
      <c r="X530" s="11">
        <f t="shared" si="7"/>
        <v>0.001754304972</v>
      </c>
      <c r="Y530" s="7">
        <f t="shared" si="8"/>
        <v>0</v>
      </c>
      <c r="Z530" s="11">
        <f t="shared" si="9"/>
        <v>0.5449018974</v>
      </c>
      <c r="AA530" s="10">
        <f t="shared" si="10"/>
        <v>81.79199338</v>
      </c>
      <c r="AB530" s="10">
        <f t="shared" si="11"/>
        <v>84.81569367</v>
      </c>
      <c r="AC530" s="10">
        <f t="shared" si="12"/>
        <v>317.3710053</v>
      </c>
      <c r="AD530" s="10">
        <f t="shared" si="13"/>
        <v>200.7188961</v>
      </c>
    </row>
    <row r="531">
      <c r="A531" s="7" t="str">
        <f t="shared" si="1"/>
        <v>UODXL9048I</v>
      </c>
      <c r="B531" s="2" t="s">
        <v>964</v>
      </c>
      <c r="C531" s="2" t="s">
        <v>3682</v>
      </c>
      <c r="D531" s="7" t="str">
        <f t="shared" si="2"/>
        <v>320x50 </v>
      </c>
      <c r="E531" s="2" t="s">
        <v>966</v>
      </c>
      <c r="F531" s="2" t="s">
        <v>28</v>
      </c>
      <c r="G531" s="8" t="s">
        <v>967</v>
      </c>
      <c r="H531" s="2" t="s">
        <v>30</v>
      </c>
      <c r="I531" s="2" t="s">
        <v>31</v>
      </c>
      <c r="J531" s="2">
        <v>15322.0</v>
      </c>
      <c r="K531" s="2">
        <v>55.0</v>
      </c>
      <c r="L531" s="2">
        <v>6416.0</v>
      </c>
      <c r="M531" s="2">
        <v>14049.0</v>
      </c>
      <c r="N531" s="2">
        <v>5.0</v>
      </c>
      <c r="O531" s="3">
        <v>1850.464205</v>
      </c>
      <c r="P531" s="7" t="str">
        <f>VLOOKUP(A531,'New Data'!A:E,2,FALSE)</f>
        <v>Female</v>
      </c>
      <c r="Q531" s="7">
        <f>VLOOKUP(A531,'New Data'!A:E,3,FALSE)</f>
        <v>25</v>
      </c>
      <c r="R531" s="7" t="str">
        <f>VLOOKUP(A531,'New Data'!A:E,4,FALSE)</f>
        <v>New Jersey</v>
      </c>
      <c r="S531" s="9">
        <f>VLOOKUP(A531,'New Data'!A:E,5,FALSE)</f>
        <v>45073</v>
      </c>
      <c r="T531" s="10">
        <f t="shared" si="3"/>
        <v>370.092841</v>
      </c>
      <c r="U531" s="11">
        <f t="shared" si="4"/>
        <v>0.003589609712</v>
      </c>
      <c r="V531" s="12">
        <f t="shared" si="5"/>
        <v>33.64480373</v>
      </c>
      <c r="W531" s="10">
        <f t="shared" si="6"/>
        <v>120.7717142</v>
      </c>
      <c r="X531" s="11">
        <f t="shared" si="7"/>
        <v>0.03263281556</v>
      </c>
      <c r="Y531" s="7">
        <f t="shared" si="8"/>
        <v>0</v>
      </c>
      <c r="Z531" s="11">
        <f t="shared" si="9"/>
        <v>0.4187442893</v>
      </c>
      <c r="AA531" s="10">
        <f t="shared" si="10"/>
        <v>125.088754</v>
      </c>
      <c r="AB531" s="10">
        <f t="shared" si="11"/>
        <v>177.3649003</v>
      </c>
      <c r="AC531" s="10">
        <f t="shared" si="12"/>
        <v>326.9575764</v>
      </c>
      <c r="AD531" s="10">
        <f t="shared" si="13"/>
        <v>245.4340724</v>
      </c>
    </row>
    <row r="532">
      <c r="A532" s="7" t="str">
        <f t="shared" si="1"/>
        <v>UPUTZ1432X</v>
      </c>
      <c r="B532" s="2" t="s">
        <v>1367</v>
      </c>
      <c r="C532" s="2" t="s">
        <v>1368</v>
      </c>
      <c r="D532" s="7" t="str">
        <f t="shared" si="2"/>
        <v>300x250 </v>
      </c>
      <c r="E532" s="2" t="s">
        <v>1369</v>
      </c>
      <c r="F532" s="2" t="s">
        <v>28</v>
      </c>
      <c r="G532" s="8" t="s">
        <v>871</v>
      </c>
      <c r="H532" s="2" t="s">
        <v>30</v>
      </c>
      <c r="I532" s="2" t="s">
        <v>31</v>
      </c>
      <c r="J532" s="2">
        <v>182114.0</v>
      </c>
      <c r="K532" s="2">
        <v>500.0</v>
      </c>
      <c r="L532" s="2">
        <v>14477.0</v>
      </c>
      <c r="M532" s="2">
        <v>139167.0</v>
      </c>
      <c r="N532" s="2">
        <v>29.0</v>
      </c>
      <c r="O532" s="3">
        <v>6307.900751</v>
      </c>
      <c r="P532" s="7" t="str">
        <f>VLOOKUP(A532,'New Data'!A:E,2,FALSE)</f>
        <v>Female</v>
      </c>
      <c r="Q532" s="7">
        <f>VLOOKUP(A532,'New Data'!A:E,3,FALSE)</f>
        <v>23</v>
      </c>
      <c r="R532" s="7" t="str">
        <f>VLOOKUP(A532,'New Data'!A:E,4,FALSE)</f>
        <v>West Virginia</v>
      </c>
      <c r="S532" s="9">
        <f>VLOOKUP(A532,'New Data'!A:E,5,FALSE)</f>
        <v>45367</v>
      </c>
      <c r="T532" s="10">
        <f t="shared" si="3"/>
        <v>217.513819</v>
      </c>
      <c r="U532" s="11">
        <f t="shared" si="4"/>
        <v>0.002745533018</v>
      </c>
      <c r="V532" s="12">
        <f t="shared" si="5"/>
        <v>12.6158015</v>
      </c>
      <c r="W532" s="10">
        <f t="shared" si="6"/>
        <v>34.63709957</v>
      </c>
      <c r="X532" s="11">
        <f t="shared" si="7"/>
        <v>0.0159240915</v>
      </c>
      <c r="Y532" s="7">
        <f t="shared" si="8"/>
        <v>0</v>
      </c>
      <c r="Z532" s="11">
        <f t="shared" si="9"/>
        <v>0.079494163</v>
      </c>
      <c r="AA532" s="10">
        <f t="shared" si="10"/>
        <v>60.52282492</v>
      </c>
      <c r="AB532" s="10">
        <f t="shared" si="11"/>
        <v>73.73560376</v>
      </c>
      <c r="AC532" s="10">
        <f t="shared" si="12"/>
        <v>183.4616354</v>
      </c>
      <c r="AD532" s="10">
        <f t="shared" si="13"/>
        <v>126.0768321</v>
      </c>
    </row>
    <row r="533">
      <c r="A533" s="7" t="str">
        <f t="shared" si="1"/>
        <v>UQVUR7684C</v>
      </c>
      <c r="B533" s="2" t="s">
        <v>1298</v>
      </c>
      <c r="C533" s="2" t="s">
        <v>3683</v>
      </c>
      <c r="D533" s="7" t="str">
        <f t="shared" si="2"/>
        <v>300x250 </v>
      </c>
      <c r="E533" s="2" t="s">
        <v>1300</v>
      </c>
      <c r="F533" s="2" t="s">
        <v>66</v>
      </c>
      <c r="G533" s="8" t="s">
        <v>1301</v>
      </c>
      <c r="H533" s="2" t="s">
        <v>30</v>
      </c>
      <c r="I533" s="2" t="s">
        <v>53</v>
      </c>
      <c r="J533" s="2">
        <v>65238.0</v>
      </c>
      <c r="K533" s="2">
        <v>240.0</v>
      </c>
      <c r="L533" s="2">
        <v>23741.0</v>
      </c>
      <c r="M533" s="2">
        <v>59893.0</v>
      </c>
      <c r="N533" s="2">
        <v>15.0</v>
      </c>
      <c r="O533" s="3">
        <v>3132.519209</v>
      </c>
      <c r="P533" s="7" t="str">
        <f>VLOOKUP(A533,'New Data'!A:E,2,FALSE)</f>
        <v>Female</v>
      </c>
      <c r="Q533" s="7">
        <f>VLOOKUP(A533,'New Data'!A:E,3,FALSE)</f>
        <v>18</v>
      </c>
      <c r="R533" s="7" t="str">
        <f>VLOOKUP(A533,'New Data'!A:E,4,FALSE)</f>
        <v>Maryland</v>
      </c>
      <c r="S533" s="9">
        <f>VLOOKUP(A533,'New Data'!A:E,5,FALSE)</f>
        <v>45336</v>
      </c>
      <c r="T533" s="10">
        <f t="shared" si="3"/>
        <v>208.8346139</v>
      </c>
      <c r="U533" s="11">
        <f t="shared" si="4"/>
        <v>0.003678837487</v>
      </c>
      <c r="V533" s="12">
        <f t="shared" si="5"/>
        <v>13.05216337</v>
      </c>
      <c r="W533" s="10">
        <f t="shared" si="6"/>
        <v>48.0167879</v>
      </c>
      <c r="X533" s="11">
        <f t="shared" si="7"/>
        <v>0.0229927343</v>
      </c>
      <c r="Y533" s="7">
        <f t="shared" si="8"/>
        <v>0</v>
      </c>
      <c r="Z533" s="11">
        <f t="shared" si="9"/>
        <v>0.3639136699</v>
      </c>
      <c r="AA533" s="10">
        <f t="shared" si="10"/>
        <v>61.81201106</v>
      </c>
      <c r="AB533" s="10">
        <f t="shared" si="11"/>
        <v>82.79078578</v>
      </c>
      <c r="AC533" s="10">
        <f t="shared" si="12"/>
        <v>179.2814814</v>
      </c>
      <c r="AD533" s="10">
        <f t="shared" si="13"/>
        <v>128.4275403</v>
      </c>
    </row>
    <row r="534">
      <c r="A534" s="7" t="str">
        <f t="shared" si="1"/>
        <v>URJMU3263E</v>
      </c>
      <c r="B534" s="2" t="s">
        <v>170</v>
      </c>
      <c r="C534" s="2" t="s">
        <v>171</v>
      </c>
      <c r="D534" s="7" t="str">
        <f t="shared" si="2"/>
        <v>320x50 </v>
      </c>
      <c r="E534" s="2" t="s">
        <v>172</v>
      </c>
      <c r="F534" s="2" t="s">
        <v>66</v>
      </c>
      <c r="G534" s="8" t="s">
        <v>173</v>
      </c>
      <c r="H534" s="2" t="s">
        <v>135</v>
      </c>
      <c r="I534" s="2" t="s">
        <v>31</v>
      </c>
      <c r="J534" s="2">
        <v>9867.0</v>
      </c>
      <c r="K534" s="2">
        <v>30.0</v>
      </c>
      <c r="L534" s="2">
        <v>6867.0</v>
      </c>
      <c r="M534" s="2">
        <v>9347.0</v>
      </c>
      <c r="N534" s="2">
        <v>12.0</v>
      </c>
      <c r="O534" s="3">
        <v>6839.569086</v>
      </c>
      <c r="P534" s="7" t="str">
        <f>VLOOKUP(A534,'New Data'!A:E,2,FALSE)</f>
        <v>Male</v>
      </c>
      <c r="Q534" s="7">
        <f>VLOOKUP(A534,'New Data'!A:E,3,FALSE)</f>
        <v>41</v>
      </c>
      <c r="R534" s="7" t="str">
        <f>VLOOKUP(A534,'New Data'!A:E,4,FALSE)</f>
        <v>Alaska</v>
      </c>
      <c r="S534" s="9">
        <f>VLOOKUP(A534,'New Data'!A:E,5,FALSE)</f>
        <v>45270</v>
      </c>
      <c r="T534" s="10">
        <f t="shared" si="3"/>
        <v>569.9640905</v>
      </c>
      <c r="U534" s="11">
        <f t="shared" si="4"/>
        <v>0.003040437823</v>
      </c>
      <c r="V534" s="12">
        <f t="shared" si="5"/>
        <v>227.9856362</v>
      </c>
      <c r="W534" s="10">
        <f t="shared" si="6"/>
        <v>693.1761514</v>
      </c>
      <c r="X534" s="11">
        <f t="shared" si="7"/>
        <v>0.1216175129</v>
      </c>
      <c r="Y534" s="7">
        <f t="shared" si="8"/>
        <v>0</v>
      </c>
      <c r="Z534" s="11">
        <f t="shared" si="9"/>
        <v>0.6959562177</v>
      </c>
      <c r="AA534" s="10">
        <f t="shared" si="10"/>
        <v>435.0165573</v>
      </c>
      <c r="AB534" s="10">
        <f t="shared" si="11"/>
        <v>714.1308665</v>
      </c>
      <c r="AC534" s="10">
        <f t="shared" si="12"/>
        <v>640.2036299</v>
      </c>
      <c r="AD534" s="10">
        <f t="shared" si="13"/>
        <v>631.5716412</v>
      </c>
    </row>
    <row r="535">
      <c r="A535" s="7" t="str">
        <f t="shared" si="1"/>
        <v>UTHKV3343C</v>
      </c>
      <c r="B535" s="2" t="s">
        <v>1026</v>
      </c>
      <c r="C535" s="2" t="s">
        <v>3684</v>
      </c>
      <c r="D535" s="7" t="str">
        <f t="shared" si="2"/>
        <v>300x50 </v>
      </c>
      <c r="E535" s="2" t="s">
        <v>1028</v>
      </c>
      <c r="F535" s="2" t="s">
        <v>36</v>
      </c>
      <c r="G535" s="8" t="s">
        <v>816</v>
      </c>
      <c r="H535" s="2" t="s">
        <v>89</v>
      </c>
      <c r="I535" s="2" t="s">
        <v>31</v>
      </c>
      <c r="J535" s="2">
        <v>72117.0</v>
      </c>
      <c r="K535" s="2">
        <v>187.0</v>
      </c>
      <c r="L535" s="2">
        <v>9807.0</v>
      </c>
      <c r="M535" s="2">
        <v>68568.0</v>
      </c>
      <c r="N535" s="2">
        <v>16.0</v>
      </c>
      <c r="O535" s="3">
        <v>1702.317206</v>
      </c>
      <c r="P535" s="7" t="str">
        <f>VLOOKUP(A535,'New Data'!A:E,2,FALSE)</f>
        <v>Female</v>
      </c>
      <c r="Q535" s="7">
        <f>VLOOKUP(A535,'New Data'!A:E,3,FALSE)</f>
        <v>52</v>
      </c>
      <c r="R535" s="7" t="str">
        <f>VLOOKUP(A535,'New Data'!A:E,4,FALSE)</f>
        <v>Wyoming</v>
      </c>
      <c r="S535" s="9">
        <f>VLOOKUP(A535,'New Data'!A:E,5,FALSE)</f>
        <v>45317</v>
      </c>
      <c r="T535" s="10">
        <f t="shared" si="3"/>
        <v>106.3948254</v>
      </c>
      <c r="U535" s="11">
        <f t="shared" si="4"/>
        <v>0.002593008583</v>
      </c>
      <c r="V535" s="12">
        <f t="shared" si="5"/>
        <v>9.103300567</v>
      </c>
      <c r="W535" s="10">
        <f t="shared" si="6"/>
        <v>23.60493651</v>
      </c>
      <c r="X535" s="11">
        <f t="shared" si="7"/>
        <v>0.0221861697</v>
      </c>
      <c r="Y535" s="7">
        <f t="shared" si="8"/>
        <v>0</v>
      </c>
      <c r="Z535" s="11">
        <f t="shared" si="9"/>
        <v>0.1359873539</v>
      </c>
      <c r="AA535" s="10">
        <f t="shared" si="10"/>
        <v>33.28259283</v>
      </c>
      <c r="AB535" s="10">
        <f t="shared" si="11"/>
        <v>41.98357439</v>
      </c>
      <c r="AC535" s="10">
        <f t="shared" si="12"/>
        <v>91.65750771</v>
      </c>
      <c r="AD535" s="10">
        <f t="shared" si="13"/>
        <v>65.00117744</v>
      </c>
    </row>
    <row r="536">
      <c r="A536" s="7" t="str">
        <f t="shared" si="1"/>
        <v>UTLZK1972J</v>
      </c>
      <c r="B536" s="2" t="s">
        <v>1735</v>
      </c>
      <c r="C536" s="2" t="s">
        <v>3685</v>
      </c>
      <c r="D536" s="7" t="str">
        <f t="shared" si="2"/>
        <v>320x50 </v>
      </c>
      <c r="E536" s="2" t="s">
        <v>1737</v>
      </c>
      <c r="F536" s="2" t="s">
        <v>36</v>
      </c>
      <c r="G536" s="8" t="s">
        <v>1393</v>
      </c>
      <c r="H536" s="2" t="s">
        <v>89</v>
      </c>
      <c r="I536" s="2" t="s">
        <v>31</v>
      </c>
      <c r="J536" s="2">
        <v>10677.0</v>
      </c>
      <c r="K536" s="2">
        <v>88.0</v>
      </c>
      <c r="L536" s="2">
        <v>7247.0</v>
      </c>
      <c r="M536" s="2">
        <v>10338.0</v>
      </c>
      <c r="N536" s="2">
        <v>3.0</v>
      </c>
      <c r="O536" s="3">
        <v>1483.452706</v>
      </c>
      <c r="P536" s="7" t="str">
        <f>VLOOKUP(A536,'New Data'!A:E,2,FALSE)</f>
        <v>Female</v>
      </c>
      <c r="Q536" s="7">
        <f>VLOOKUP(A536,'New Data'!A:E,3,FALSE)</f>
        <v>18</v>
      </c>
      <c r="R536" s="7" t="str">
        <f>VLOOKUP(A536,'New Data'!A:E,4,FALSE)</f>
        <v>Tennessee</v>
      </c>
      <c r="S536" s="9">
        <f>VLOOKUP(A536,'New Data'!A:E,5,FALSE)</f>
        <v>45464</v>
      </c>
      <c r="T536" s="10">
        <f t="shared" si="3"/>
        <v>494.4842353</v>
      </c>
      <c r="U536" s="11">
        <f t="shared" si="4"/>
        <v>0.008242015547</v>
      </c>
      <c r="V536" s="12">
        <f t="shared" si="5"/>
        <v>16.85741711</v>
      </c>
      <c r="W536" s="10">
        <f t="shared" si="6"/>
        <v>138.9390939</v>
      </c>
      <c r="X536" s="11">
        <f t="shared" si="7"/>
        <v>0.02809778028</v>
      </c>
      <c r="Y536" s="7">
        <f t="shared" si="8"/>
        <v>0</v>
      </c>
      <c r="Z536" s="11">
        <f t="shared" si="9"/>
        <v>0.6787487122</v>
      </c>
      <c r="AA536" s="10">
        <f t="shared" si="10"/>
        <v>140.1705995</v>
      </c>
      <c r="AB536" s="10">
        <f t="shared" si="11"/>
        <v>213.4196056</v>
      </c>
      <c r="AC536" s="10">
        <f t="shared" si="12"/>
        <v>426.7466905</v>
      </c>
      <c r="AD536" s="10">
        <f t="shared" si="13"/>
        <v>316.7157856</v>
      </c>
    </row>
    <row r="537">
      <c r="A537" s="7" t="str">
        <f t="shared" si="1"/>
        <v>UTLZK1972J</v>
      </c>
      <c r="B537" s="2" t="s">
        <v>1689</v>
      </c>
      <c r="C537" s="2" t="s">
        <v>3686</v>
      </c>
      <c r="D537" s="7" t="str">
        <f t="shared" si="2"/>
        <v>300x250 </v>
      </c>
      <c r="E537" s="2" t="s">
        <v>1691</v>
      </c>
      <c r="F537" s="2" t="s">
        <v>66</v>
      </c>
      <c r="G537" s="8" t="s">
        <v>689</v>
      </c>
      <c r="H537" s="2" t="s">
        <v>30</v>
      </c>
      <c r="I537" s="2" t="s">
        <v>53</v>
      </c>
      <c r="J537" s="2">
        <v>102958.0</v>
      </c>
      <c r="K537" s="2">
        <v>320.0</v>
      </c>
      <c r="L537" s="2">
        <v>86884.0</v>
      </c>
      <c r="M537" s="2">
        <v>94687.0</v>
      </c>
      <c r="N537" s="2">
        <v>12.0</v>
      </c>
      <c r="O537" s="3">
        <v>6624.221175</v>
      </c>
      <c r="P537" s="7" t="str">
        <f>VLOOKUP(A537,'New Data'!A:E,2,FALSE)</f>
        <v>Female</v>
      </c>
      <c r="Q537" s="7">
        <f>VLOOKUP(A537,'New Data'!A:E,3,FALSE)</f>
        <v>18</v>
      </c>
      <c r="R537" s="7" t="str">
        <f>VLOOKUP(A537,'New Data'!A:E,4,FALSE)</f>
        <v>Tennessee</v>
      </c>
      <c r="S537" s="9">
        <f>VLOOKUP(A537,'New Data'!A:E,5,FALSE)</f>
        <v>45464</v>
      </c>
      <c r="T537" s="10">
        <f t="shared" si="3"/>
        <v>552.0184313</v>
      </c>
      <c r="U537" s="11">
        <f t="shared" si="4"/>
        <v>0.003108063482</v>
      </c>
      <c r="V537" s="12">
        <f t="shared" si="5"/>
        <v>20.70069117</v>
      </c>
      <c r="W537" s="10">
        <f t="shared" si="6"/>
        <v>64.33906229</v>
      </c>
      <c r="X537" s="11">
        <f t="shared" si="7"/>
        <v>0.01165523806</v>
      </c>
      <c r="Y537" s="7">
        <f t="shared" si="8"/>
        <v>0</v>
      </c>
      <c r="Z537" s="11">
        <f t="shared" si="9"/>
        <v>0.8438780862</v>
      </c>
      <c r="AA537" s="10">
        <f t="shared" si="10"/>
        <v>139.8320516</v>
      </c>
      <c r="AB537" s="10">
        <f t="shared" si="11"/>
        <v>166.0150743</v>
      </c>
      <c r="AC537" s="10">
        <f t="shared" si="12"/>
        <v>458.6226957</v>
      </c>
      <c r="AD537" s="10">
        <f t="shared" si="13"/>
        <v>308.1803008</v>
      </c>
    </row>
    <row r="538">
      <c r="A538" s="7" t="str">
        <f t="shared" si="1"/>
        <v>UUBIN9425T</v>
      </c>
      <c r="B538" s="2" t="s">
        <v>1082</v>
      </c>
      <c r="C538" s="2" t="s">
        <v>3687</v>
      </c>
      <c r="D538" s="7" t="str">
        <f t="shared" si="2"/>
        <v>320x50 </v>
      </c>
      <c r="E538" s="2" t="s">
        <v>1084</v>
      </c>
      <c r="F538" s="2" t="s">
        <v>36</v>
      </c>
      <c r="G538" s="8" t="s">
        <v>151</v>
      </c>
      <c r="H538" s="2" t="s">
        <v>30</v>
      </c>
      <c r="I538" s="2" t="s">
        <v>31</v>
      </c>
      <c r="J538" s="2">
        <v>43117.0</v>
      </c>
      <c r="K538" s="2">
        <v>100.0</v>
      </c>
      <c r="L538" s="2">
        <v>6478.0</v>
      </c>
      <c r="M538" s="2">
        <v>27405.0</v>
      </c>
      <c r="N538" s="2">
        <v>8.0</v>
      </c>
      <c r="O538" s="3">
        <v>4250.430439</v>
      </c>
      <c r="P538" s="7" t="str">
        <f>VLOOKUP(A538,'New Data'!A:E,2,FALSE)</f>
        <v>Male</v>
      </c>
      <c r="Q538" s="7">
        <f>VLOOKUP(A538,'New Data'!A:E,3,FALSE)</f>
        <v>26</v>
      </c>
      <c r="R538" s="7" t="str">
        <f>VLOOKUP(A538,'New Data'!A:E,4,FALSE)</f>
        <v>Louisiana</v>
      </c>
      <c r="S538" s="9">
        <f>VLOOKUP(A538,'New Data'!A:E,5,FALSE)</f>
        <v>45422</v>
      </c>
      <c r="T538" s="10">
        <f t="shared" si="3"/>
        <v>531.3038049</v>
      </c>
      <c r="U538" s="11">
        <f t="shared" si="4"/>
        <v>0.002319270821</v>
      </c>
      <c r="V538" s="12">
        <f t="shared" si="5"/>
        <v>42.50430439</v>
      </c>
      <c r="W538" s="10">
        <f t="shared" si="6"/>
        <v>98.57899295</v>
      </c>
      <c r="X538" s="11">
        <f t="shared" si="7"/>
        <v>0.01855416657</v>
      </c>
      <c r="Y538" s="7">
        <f t="shared" si="8"/>
        <v>0</v>
      </c>
      <c r="Z538" s="11">
        <f t="shared" si="9"/>
        <v>0.1502423638</v>
      </c>
      <c r="AA538" s="10">
        <f t="shared" si="10"/>
        <v>159.9800031</v>
      </c>
      <c r="AB538" s="10">
        <f t="shared" si="11"/>
        <v>193.6248162</v>
      </c>
      <c r="AC538" s="10">
        <f t="shared" si="12"/>
        <v>453.2597034</v>
      </c>
      <c r="AD538" s="10">
        <f t="shared" si="13"/>
        <v>314.9425585</v>
      </c>
    </row>
    <row r="539">
      <c r="A539" s="7" t="str">
        <f t="shared" si="1"/>
        <v>UUBIN9425T</v>
      </c>
      <c r="B539" s="2" t="s">
        <v>2024</v>
      </c>
      <c r="C539" s="2" t="s">
        <v>3688</v>
      </c>
      <c r="D539" s="7" t="str">
        <f t="shared" si="2"/>
        <v>300x50 </v>
      </c>
      <c r="E539" s="2" t="s">
        <v>2026</v>
      </c>
      <c r="F539" s="2" t="s">
        <v>66</v>
      </c>
      <c r="G539" s="8" t="s">
        <v>2027</v>
      </c>
      <c r="H539" s="2" t="s">
        <v>62</v>
      </c>
      <c r="I539" s="2" t="s">
        <v>31</v>
      </c>
      <c r="J539" s="2">
        <v>13608.0</v>
      </c>
      <c r="K539" s="2">
        <v>66.0</v>
      </c>
      <c r="L539" s="2">
        <v>2714.0</v>
      </c>
      <c r="M539" s="2">
        <v>9332.0</v>
      </c>
      <c r="N539" s="2">
        <v>1.0</v>
      </c>
      <c r="O539" s="3">
        <v>1762.663235</v>
      </c>
      <c r="P539" s="7" t="str">
        <f>VLOOKUP(A539,'New Data'!A:E,2,FALSE)</f>
        <v>Male</v>
      </c>
      <c r="Q539" s="7">
        <f>VLOOKUP(A539,'New Data'!A:E,3,FALSE)</f>
        <v>26</v>
      </c>
      <c r="R539" s="7" t="str">
        <f>VLOOKUP(A539,'New Data'!A:E,4,FALSE)</f>
        <v>Louisiana</v>
      </c>
      <c r="S539" s="9">
        <f>VLOOKUP(A539,'New Data'!A:E,5,FALSE)</f>
        <v>45422</v>
      </c>
      <c r="T539" s="10">
        <f t="shared" si="3"/>
        <v>1762.663235</v>
      </c>
      <c r="U539" s="11">
        <f t="shared" si="4"/>
        <v>0.004850088183</v>
      </c>
      <c r="V539" s="12">
        <f t="shared" si="5"/>
        <v>26.70701871</v>
      </c>
      <c r="W539" s="10">
        <f t="shared" si="6"/>
        <v>129.5313959</v>
      </c>
      <c r="X539" s="11">
        <f t="shared" si="7"/>
        <v>0.00734861846</v>
      </c>
      <c r="Y539" s="7">
        <f t="shared" si="8"/>
        <v>0</v>
      </c>
      <c r="Z539" s="11">
        <f t="shared" si="9"/>
        <v>0.199441505</v>
      </c>
      <c r="AA539" s="10">
        <f t="shared" si="10"/>
        <v>399.8045411</v>
      </c>
      <c r="AB539" s="10">
        <f t="shared" si="11"/>
        <v>461.4991674</v>
      </c>
      <c r="AC539" s="10">
        <f t="shared" si="12"/>
        <v>1441.378271</v>
      </c>
      <c r="AD539" s="10">
        <f t="shared" si="13"/>
        <v>946.0997405</v>
      </c>
    </row>
    <row r="540">
      <c r="A540" s="7" t="str">
        <f t="shared" si="1"/>
        <v>UWHDX4547D</v>
      </c>
      <c r="B540" s="2" t="s">
        <v>1122</v>
      </c>
      <c r="C540" s="2" t="s">
        <v>3689</v>
      </c>
      <c r="D540" s="7" t="str">
        <f t="shared" si="2"/>
        <v>300x250 </v>
      </c>
      <c r="E540" s="2" t="s">
        <v>1124</v>
      </c>
      <c r="F540" s="2" t="s">
        <v>66</v>
      </c>
      <c r="G540" s="8" t="s">
        <v>689</v>
      </c>
      <c r="H540" s="2" t="s">
        <v>30</v>
      </c>
      <c r="I540" s="2" t="s">
        <v>43</v>
      </c>
      <c r="J540" s="2">
        <v>50183.0</v>
      </c>
      <c r="K540" s="2">
        <v>199.0</v>
      </c>
      <c r="L540" s="2">
        <v>41506.0</v>
      </c>
      <c r="M540" s="2">
        <v>46163.0</v>
      </c>
      <c r="N540" s="2">
        <v>15.0</v>
      </c>
      <c r="O540" s="3">
        <v>1628.882813</v>
      </c>
      <c r="P540" s="7" t="str">
        <f>VLOOKUP(A540,'New Data'!A:E,2,FALSE)</f>
        <v>Female</v>
      </c>
      <c r="Q540" s="7">
        <f>VLOOKUP(A540,'New Data'!A:E,3,FALSE)</f>
        <v>42</v>
      </c>
      <c r="R540" s="7" t="str">
        <f>VLOOKUP(A540,'New Data'!A:E,4,FALSE)</f>
        <v>Vermont</v>
      </c>
      <c r="S540" s="9">
        <f>VLOOKUP(A540,'New Data'!A:E,5,FALSE)</f>
        <v>45011</v>
      </c>
      <c r="T540" s="10">
        <f t="shared" si="3"/>
        <v>108.5921875</v>
      </c>
      <c r="U540" s="11">
        <f t="shared" si="4"/>
        <v>0.00396548632</v>
      </c>
      <c r="V540" s="12">
        <f t="shared" si="5"/>
        <v>8.185340769</v>
      </c>
      <c r="W540" s="10">
        <f t="shared" si="6"/>
        <v>32.45885684</v>
      </c>
      <c r="X540" s="11">
        <f t="shared" si="7"/>
        <v>0.0298906004</v>
      </c>
      <c r="Y540" s="7">
        <f t="shared" si="8"/>
        <v>0</v>
      </c>
      <c r="Z540" s="11">
        <f t="shared" si="9"/>
        <v>0.8270928402</v>
      </c>
      <c r="AA540" s="10">
        <f t="shared" si="10"/>
        <v>34.75848149</v>
      </c>
      <c r="AB540" s="10">
        <f t="shared" si="11"/>
        <v>49.32259114</v>
      </c>
      <c r="AC540" s="10">
        <f t="shared" si="12"/>
        <v>95.00258955</v>
      </c>
      <c r="AD540" s="10">
        <f t="shared" si="13"/>
        <v>70.52750493</v>
      </c>
    </row>
    <row r="541">
      <c r="A541" s="7" t="str">
        <f t="shared" si="1"/>
        <v>UYBWI6518W</v>
      </c>
      <c r="B541" s="2" t="s">
        <v>127</v>
      </c>
      <c r="C541" s="2" t="s">
        <v>3690</v>
      </c>
      <c r="D541" s="7" t="str">
        <f t="shared" si="2"/>
        <v>300x50 </v>
      </c>
      <c r="E541" s="2" t="s">
        <v>129</v>
      </c>
      <c r="F541" s="2" t="s">
        <v>41</v>
      </c>
      <c r="G541" s="8" t="s">
        <v>130</v>
      </c>
      <c r="H541" s="2" t="s">
        <v>30</v>
      </c>
      <c r="I541" s="2" t="s">
        <v>31</v>
      </c>
      <c r="J541" s="2">
        <v>7822.0</v>
      </c>
      <c r="K541" s="2">
        <v>25.0</v>
      </c>
      <c r="L541" s="2">
        <v>3786.0</v>
      </c>
      <c r="M541" s="2">
        <v>7232.0</v>
      </c>
      <c r="N541" s="2">
        <v>13.0</v>
      </c>
      <c r="O541" s="3">
        <v>6781.821647</v>
      </c>
      <c r="P541" s="7" t="str">
        <f>VLOOKUP(A541,'New Data'!A:E,2,FALSE)</f>
        <v>Male</v>
      </c>
      <c r="Q541" s="7">
        <f>VLOOKUP(A541,'New Data'!A:E,3,FALSE)</f>
        <v>23</v>
      </c>
      <c r="R541" s="7" t="str">
        <f>VLOOKUP(A541,'New Data'!A:E,4,FALSE)</f>
        <v>Alaska</v>
      </c>
      <c r="S541" s="9">
        <f>VLOOKUP(A541,'New Data'!A:E,5,FALSE)</f>
        <v>45369</v>
      </c>
      <c r="T541" s="10">
        <f t="shared" si="3"/>
        <v>521.6785882</v>
      </c>
      <c r="U541" s="11">
        <f t="shared" si="4"/>
        <v>0.003196113526</v>
      </c>
      <c r="V541" s="12">
        <f t="shared" si="5"/>
        <v>271.2728659</v>
      </c>
      <c r="W541" s="10">
        <f t="shared" si="6"/>
        <v>867.0188759</v>
      </c>
      <c r="X541" s="11">
        <f t="shared" si="7"/>
        <v>0.1661979033</v>
      </c>
      <c r="Y541" s="7">
        <f t="shared" si="8"/>
        <v>0</v>
      </c>
      <c r="Z541" s="11">
        <f t="shared" si="9"/>
        <v>0.4840194324</v>
      </c>
      <c r="AA541" s="10">
        <f t="shared" si="10"/>
        <v>494.7577855</v>
      </c>
      <c r="AB541" s="10">
        <f t="shared" si="11"/>
        <v>852.2053915</v>
      </c>
      <c r="AC541" s="10">
        <f t="shared" si="12"/>
        <v>645.0012189</v>
      </c>
      <c r="AD541" s="10">
        <f t="shared" si="13"/>
        <v>694.3503301</v>
      </c>
    </row>
    <row r="542">
      <c r="A542" s="7" t="str">
        <f t="shared" si="1"/>
        <v>UYBWI6518W</v>
      </c>
      <c r="B542" s="2" t="s">
        <v>351</v>
      </c>
      <c r="C542" s="2" t="s">
        <v>3691</v>
      </c>
      <c r="D542" s="7" t="str">
        <f t="shared" si="2"/>
        <v>320x50 </v>
      </c>
      <c r="E542" s="2" t="s">
        <v>353</v>
      </c>
      <c r="F542" s="2" t="s">
        <v>66</v>
      </c>
      <c r="G542" s="8" t="s">
        <v>354</v>
      </c>
      <c r="H542" s="2" t="s">
        <v>71</v>
      </c>
      <c r="I542" s="2" t="s">
        <v>31</v>
      </c>
      <c r="J542" s="2">
        <v>31243.0</v>
      </c>
      <c r="K542" s="2">
        <v>100.0</v>
      </c>
      <c r="L542" s="2">
        <v>16326.0</v>
      </c>
      <c r="M542" s="2">
        <v>25991.0</v>
      </c>
      <c r="N542" s="2">
        <v>21.0</v>
      </c>
      <c r="O542" s="3">
        <v>1452.59056</v>
      </c>
      <c r="P542" s="7" t="str">
        <f>VLOOKUP(A542,'New Data'!A:E,2,FALSE)</f>
        <v>Male</v>
      </c>
      <c r="Q542" s="7">
        <f>VLOOKUP(A542,'New Data'!A:E,3,FALSE)</f>
        <v>23</v>
      </c>
      <c r="R542" s="7" t="str">
        <f>VLOOKUP(A542,'New Data'!A:E,4,FALSE)</f>
        <v>Alaska</v>
      </c>
      <c r="S542" s="9">
        <f>VLOOKUP(A542,'New Data'!A:E,5,FALSE)</f>
        <v>45369</v>
      </c>
      <c r="T542" s="10">
        <f t="shared" si="3"/>
        <v>69.17097905</v>
      </c>
      <c r="U542" s="11">
        <f t="shared" si="4"/>
        <v>0.003200716961</v>
      </c>
      <c r="V542" s="12">
        <f t="shared" si="5"/>
        <v>14.5259056</v>
      </c>
      <c r="W542" s="10">
        <f t="shared" si="6"/>
        <v>46.49331242</v>
      </c>
      <c r="X542" s="11">
        <f t="shared" si="7"/>
        <v>0.06721505617</v>
      </c>
      <c r="Y542" s="7">
        <f t="shared" si="8"/>
        <v>0</v>
      </c>
      <c r="Z542" s="11">
        <f t="shared" si="9"/>
        <v>0.522549051</v>
      </c>
      <c r="AA542" s="10">
        <f t="shared" si="10"/>
        <v>34.75358277</v>
      </c>
      <c r="AB542" s="10">
        <f t="shared" si="11"/>
        <v>53.93402687</v>
      </c>
      <c r="AC542" s="10">
        <f t="shared" si="12"/>
        <v>67.54062684</v>
      </c>
      <c r="AD542" s="10">
        <f t="shared" si="13"/>
        <v>57.83374609</v>
      </c>
    </row>
    <row r="543">
      <c r="A543" s="7" t="str">
        <f t="shared" si="1"/>
        <v>UYILJ6576R</v>
      </c>
      <c r="B543" s="2" t="s">
        <v>1529</v>
      </c>
      <c r="C543" s="2" t="s">
        <v>3692</v>
      </c>
      <c r="D543" s="7" t="str">
        <f t="shared" si="2"/>
        <v>300x250 </v>
      </c>
      <c r="E543" s="2" t="s">
        <v>1531</v>
      </c>
      <c r="F543" s="2" t="s">
        <v>36</v>
      </c>
      <c r="G543" s="8" t="s">
        <v>114</v>
      </c>
      <c r="H543" s="2" t="s">
        <v>62</v>
      </c>
      <c r="I543" s="2" t="s">
        <v>43</v>
      </c>
      <c r="J543" s="2">
        <v>11269.0</v>
      </c>
      <c r="K543" s="2">
        <v>63.0</v>
      </c>
      <c r="L543" s="2">
        <v>4992.0</v>
      </c>
      <c r="M543" s="2">
        <v>10245.0</v>
      </c>
      <c r="N543" s="2">
        <v>3.0</v>
      </c>
      <c r="O543" s="3">
        <v>1576.38921</v>
      </c>
      <c r="P543" s="7" t="str">
        <f>VLOOKUP(A543,'New Data'!A:E,2,FALSE)</f>
        <v>Male</v>
      </c>
      <c r="Q543" s="7">
        <f>VLOOKUP(A543,'New Data'!A:E,3,FALSE)</f>
        <v>22</v>
      </c>
      <c r="R543" s="7" t="str">
        <f>VLOOKUP(A543,'New Data'!A:E,4,FALSE)</f>
        <v>Alaska</v>
      </c>
      <c r="S543" s="9">
        <f>VLOOKUP(A543,'New Data'!A:E,5,FALSE)</f>
        <v>45354</v>
      </c>
      <c r="T543" s="10">
        <f t="shared" si="3"/>
        <v>525.46307</v>
      </c>
      <c r="U543" s="11">
        <f t="shared" si="4"/>
        <v>0.005590558168</v>
      </c>
      <c r="V543" s="12">
        <f t="shared" si="5"/>
        <v>25.02205095</v>
      </c>
      <c r="W543" s="10">
        <f t="shared" si="6"/>
        <v>139.8872313</v>
      </c>
      <c r="X543" s="11">
        <f t="shared" si="7"/>
        <v>0.02662170556</v>
      </c>
      <c r="Y543" s="7">
        <f t="shared" si="8"/>
        <v>0</v>
      </c>
      <c r="Z543" s="11">
        <f t="shared" si="9"/>
        <v>0.4429851806</v>
      </c>
      <c r="AA543" s="10">
        <f t="shared" si="10"/>
        <v>153.087701</v>
      </c>
      <c r="AB543" s="10">
        <f t="shared" si="11"/>
        <v>222.0068093</v>
      </c>
      <c r="AC543" s="10">
        <f t="shared" si="12"/>
        <v>453.3523125</v>
      </c>
      <c r="AD543" s="10">
        <f t="shared" si="13"/>
        <v>332.677946</v>
      </c>
    </row>
    <row r="544">
      <c r="A544" s="7" t="str">
        <f t="shared" si="1"/>
        <v>UYILJ6576R</v>
      </c>
      <c r="B544" s="2" t="s">
        <v>2327</v>
      </c>
      <c r="C544" s="2" t="s">
        <v>3693</v>
      </c>
      <c r="D544" s="7" t="str">
        <f t="shared" si="2"/>
        <v>320x50 </v>
      </c>
      <c r="E544" s="2" t="s">
        <v>2329</v>
      </c>
      <c r="F544" s="2" t="s">
        <v>36</v>
      </c>
      <c r="G544" s="8" t="s">
        <v>2018</v>
      </c>
      <c r="H544" s="2" t="s">
        <v>30</v>
      </c>
      <c r="I544" s="2" t="s">
        <v>31</v>
      </c>
      <c r="J544" s="2">
        <v>102905.0</v>
      </c>
      <c r="K544" s="2">
        <v>421.0</v>
      </c>
      <c r="L544" s="2">
        <v>45324.0</v>
      </c>
      <c r="M544" s="2">
        <v>99065.0</v>
      </c>
      <c r="N544" s="2">
        <v>1.0</v>
      </c>
      <c r="O544" s="3">
        <v>6407.581828</v>
      </c>
      <c r="P544" s="7" t="str">
        <f>VLOOKUP(A544,'New Data'!A:E,2,FALSE)</f>
        <v>Male</v>
      </c>
      <c r="Q544" s="7">
        <f>VLOOKUP(A544,'New Data'!A:E,3,FALSE)</f>
        <v>22</v>
      </c>
      <c r="R544" s="7" t="str">
        <f>VLOOKUP(A544,'New Data'!A:E,4,FALSE)</f>
        <v>Alaska</v>
      </c>
      <c r="S544" s="9">
        <f>VLOOKUP(A544,'New Data'!A:E,5,FALSE)</f>
        <v>45354</v>
      </c>
      <c r="T544" s="10">
        <f t="shared" si="3"/>
        <v>6407.581828</v>
      </c>
      <c r="U544" s="11">
        <f t="shared" si="4"/>
        <v>0.004091152033</v>
      </c>
      <c r="V544" s="12">
        <f t="shared" si="5"/>
        <v>15.21990933</v>
      </c>
      <c r="W544" s="10">
        <f t="shared" si="6"/>
        <v>62.266963</v>
      </c>
      <c r="X544" s="11">
        <f t="shared" si="7"/>
        <v>0.0009717700792</v>
      </c>
      <c r="Y544" s="7">
        <f t="shared" si="8"/>
        <v>0</v>
      </c>
      <c r="Z544" s="11">
        <f t="shared" si="9"/>
        <v>0.4404450707</v>
      </c>
      <c r="AA544" s="10">
        <f t="shared" si="10"/>
        <v>1306.145686</v>
      </c>
      <c r="AB544" s="10">
        <f t="shared" si="11"/>
        <v>1334.373918</v>
      </c>
      <c r="AC544" s="10">
        <f t="shared" si="12"/>
        <v>5141.562837</v>
      </c>
      <c r="AD544" s="10">
        <f t="shared" si="13"/>
        <v>3234.926441</v>
      </c>
    </row>
    <row r="545">
      <c r="A545" s="7" t="str">
        <f t="shared" si="1"/>
        <v>VBOIN7828R</v>
      </c>
      <c r="B545" s="2" t="s">
        <v>1250</v>
      </c>
      <c r="C545" s="2" t="s">
        <v>3694</v>
      </c>
      <c r="D545" s="7" t="str">
        <f t="shared" si="2"/>
        <v>300x250 </v>
      </c>
      <c r="E545" s="2" t="s">
        <v>1252</v>
      </c>
      <c r="F545" s="2" t="s">
        <v>66</v>
      </c>
      <c r="G545" s="8" t="s">
        <v>689</v>
      </c>
      <c r="H545" s="2" t="s">
        <v>30</v>
      </c>
      <c r="I545" s="2" t="s">
        <v>31</v>
      </c>
      <c r="J545" s="2">
        <v>21088.0</v>
      </c>
      <c r="K545" s="2">
        <v>60.0</v>
      </c>
      <c r="L545" s="2">
        <v>17930.0</v>
      </c>
      <c r="M545" s="2">
        <v>19822.0</v>
      </c>
      <c r="N545" s="2">
        <v>4.0</v>
      </c>
      <c r="O545" s="3">
        <v>1623.681601</v>
      </c>
      <c r="P545" s="7" t="str">
        <f>VLOOKUP(A545,'New Data'!A:E,2,FALSE)</f>
        <v>Male</v>
      </c>
      <c r="Q545" s="7">
        <f>VLOOKUP(A545,'New Data'!A:E,3,FALSE)</f>
        <v>39</v>
      </c>
      <c r="R545" s="7" t="str">
        <f>VLOOKUP(A545,'New Data'!A:E,4,FALSE)</f>
        <v>Ohio</v>
      </c>
      <c r="S545" s="9">
        <f>VLOOKUP(A545,'New Data'!A:E,5,FALSE)</f>
        <v>45051</v>
      </c>
      <c r="T545" s="10">
        <f t="shared" si="3"/>
        <v>405.9204003</v>
      </c>
      <c r="U545" s="11">
        <f t="shared" si="4"/>
        <v>0.00284522003</v>
      </c>
      <c r="V545" s="12">
        <f t="shared" si="5"/>
        <v>27.06136002</v>
      </c>
      <c r="W545" s="10">
        <f t="shared" si="6"/>
        <v>76.99552357</v>
      </c>
      <c r="X545" s="11">
        <f t="shared" si="7"/>
        <v>0.01896813354</v>
      </c>
      <c r="Y545" s="7">
        <f t="shared" si="8"/>
        <v>0</v>
      </c>
      <c r="Z545" s="11">
        <f t="shared" si="9"/>
        <v>0.8502465857</v>
      </c>
      <c r="AA545" s="10">
        <f t="shared" si="10"/>
        <v>118.2322728</v>
      </c>
      <c r="AB545" s="10">
        <f t="shared" si="11"/>
        <v>148.1927709</v>
      </c>
      <c r="AC545" s="10">
        <f t="shared" si="12"/>
        <v>345.5476969</v>
      </c>
      <c r="AD545" s="10">
        <f t="shared" si="13"/>
        <v>241.4593845</v>
      </c>
    </row>
    <row r="546">
      <c r="A546" s="7" t="str">
        <f t="shared" si="1"/>
        <v>VDIFM5959E</v>
      </c>
      <c r="B546" s="2" t="s">
        <v>596</v>
      </c>
      <c r="C546" s="2" t="s">
        <v>3695</v>
      </c>
      <c r="D546" s="7" t="str">
        <f t="shared" si="2"/>
        <v>320x50 </v>
      </c>
      <c r="E546" s="2" t="s">
        <v>598</v>
      </c>
      <c r="F546" s="2" t="s">
        <v>66</v>
      </c>
      <c r="G546" s="8" t="s">
        <v>130</v>
      </c>
      <c r="H546" s="2" t="s">
        <v>62</v>
      </c>
      <c r="I546" s="2" t="s">
        <v>31</v>
      </c>
      <c r="J546" s="2">
        <v>12214.0</v>
      </c>
      <c r="K546" s="2">
        <v>50.0</v>
      </c>
      <c r="L546" s="2">
        <v>5376.0</v>
      </c>
      <c r="M546" s="2">
        <v>11490.0</v>
      </c>
      <c r="N546" s="2">
        <v>7.0</v>
      </c>
      <c r="O546" s="3">
        <v>5616.309402</v>
      </c>
      <c r="P546" s="7" t="str">
        <f>VLOOKUP(A546,'New Data'!A:E,2,FALSE)</f>
        <v>Male</v>
      </c>
      <c r="Q546" s="7">
        <f>VLOOKUP(A546,'New Data'!A:E,3,FALSE)</f>
        <v>30</v>
      </c>
      <c r="R546" s="7" t="str">
        <f>VLOOKUP(A546,'New Data'!A:E,4,FALSE)</f>
        <v>Massachusetts</v>
      </c>
      <c r="S546" s="9">
        <f>VLOOKUP(A546,'New Data'!A:E,5,FALSE)</f>
        <v>45007</v>
      </c>
      <c r="T546" s="10">
        <f t="shared" si="3"/>
        <v>802.3299146</v>
      </c>
      <c r="U546" s="11">
        <f t="shared" si="4"/>
        <v>0.00409366301</v>
      </c>
      <c r="V546" s="12">
        <f t="shared" si="5"/>
        <v>112.326188</v>
      </c>
      <c r="W546" s="10">
        <f t="shared" si="6"/>
        <v>459.825561</v>
      </c>
      <c r="X546" s="11">
        <f t="shared" si="7"/>
        <v>0.05731128214</v>
      </c>
      <c r="Y546" s="7">
        <f t="shared" si="8"/>
        <v>0</v>
      </c>
      <c r="Z546" s="11">
        <f t="shared" si="9"/>
        <v>0.4401506468</v>
      </c>
      <c r="AA546" s="10">
        <f t="shared" si="10"/>
        <v>342.2920455</v>
      </c>
      <c r="AB546" s="10">
        <f t="shared" si="11"/>
        <v>550.7916693</v>
      </c>
      <c r="AC546" s="10">
        <f t="shared" si="12"/>
        <v>756.2942815</v>
      </c>
      <c r="AD546" s="10">
        <f t="shared" si="13"/>
        <v>631.0797846</v>
      </c>
    </row>
    <row r="547">
      <c r="A547" s="7" t="str">
        <f t="shared" si="1"/>
        <v>VDJYO1640I</v>
      </c>
      <c r="B547" s="2" t="s">
        <v>450</v>
      </c>
      <c r="C547" s="2" t="s">
        <v>3696</v>
      </c>
      <c r="D547" s="7" t="str">
        <f t="shared" si="2"/>
        <v>300x250 </v>
      </c>
      <c r="E547" s="2" t="s">
        <v>452</v>
      </c>
      <c r="F547" s="2" t="s">
        <v>41</v>
      </c>
      <c r="G547" s="8" t="s">
        <v>453</v>
      </c>
      <c r="H547" s="2" t="s">
        <v>30</v>
      </c>
      <c r="I547" s="2" t="s">
        <v>31</v>
      </c>
      <c r="J547" s="2">
        <v>11476.0</v>
      </c>
      <c r="K547" s="2">
        <v>45.0</v>
      </c>
      <c r="L547" s="2">
        <v>4963.0</v>
      </c>
      <c r="M547" s="2">
        <v>10991.0</v>
      </c>
      <c r="N547" s="2">
        <v>8.0</v>
      </c>
      <c r="O547" s="3">
        <v>7227.417349</v>
      </c>
      <c r="P547" s="7" t="str">
        <f>VLOOKUP(A547,'New Data'!A:E,2,FALSE)</f>
        <v>Male</v>
      </c>
      <c r="Q547" s="7">
        <f>VLOOKUP(A547,'New Data'!A:E,3,FALSE)</f>
        <v>19</v>
      </c>
      <c r="R547" s="7" t="str">
        <f>VLOOKUP(A547,'New Data'!A:E,4,FALSE)</f>
        <v>Nebraska</v>
      </c>
      <c r="S547" s="9">
        <f>VLOOKUP(A547,'New Data'!A:E,5,FALSE)</f>
        <v>45152</v>
      </c>
      <c r="T547" s="10">
        <f t="shared" si="3"/>
        <v>903.4271686</v>
      </c>
      <c r="U547" s="11">
        <f t="shared" si="4"/>
        <v>0.003921226908</v>
      </c>
      <c r="V547" s="12">
        <f t="shared" si="5"/>
        <v>160.6092744</v>
      </c>
      <c r="W547" s="10">
        <f t="shared" si="6"/>
        <v>629.7854086</v>
      </c>
      <c r="X547" s="11">
        <f t="shared" si="7"/>
        <v>0.06971070059</v>
      </c>
      <c r="Y547" s="7">
        <f t="shared" si="8"/>
        <v>0</v>
      </c>
      <c r="Z547" s="11">
        <f t="shared" si="9"/>
        <v>0.4324677588</v>
      </c>
      <c r="AA547" s="10">
        <f t="shared" si="10"/>
        <v>435.129935</v>
      </c>
      <c r="AB547" s="10">
        <f t="shared" si="11"/>
        <v>716.6356155</v>
      </c>
      <c r="AC547" s="10">
        <f t="shared" si="12"/>
        <v>880.8206715</v>
      </c>
      <c r="AD547" s="10">
        <f t="shared" si="13"/>
        <v>766.6082492</v>
      </c>
    </row>
    <row r="548">
      <c r="A548" s="7" t="str">
        <f t="shared" si="1"/>
        <v>VGRYB1953J</v>
      </c>
      <c r="B548" s="2" t="s">
        <v>2143</v>
      </c>
      <c r="C548" s="2" t="s">
        <v>3697</v>
      </c>
      <c r="D548" s="7" t="str">
        <f t="shared" si="2"/>
        <v>300x250 </v>
      </c>
      <c r="E548" s="2" t="s">
        <v>2145</v>
      </c>
      <c r="F548" s="2" t="s">
        <v>36</v>
      </c>
      <c r="G548" s="8" t="s">
        <v>375</v>
      </c>
      <c r="H548" s="2" t="s">
        <v>62</v>
      </c>
      <c r="I548" s="2" t="s">
        <v>43</v>
      </c>
      <c r="J548" s="2">
        <v>73567.0</v>
      </c>
      <c r="K548" s="2">
        <v>197.0</v>
      </c>
      <c r="L548" s="2">
        <v>28800.0</v>
      </c>
      <c r="M548" s="2">
        <v>68566.0</v>
      </c>
      <c r="N548" s="2">
        <v>2.0</v>
      </c>
      <c r="O548" s="3">
        <v>1567.366071</v>
      </c>
      <c r="P548" s="7" t="str">
        <f>VLOOKUP(A548,'New Data'!A:E,2,FALSE)</f>
        <v>Female</v>
      </c>
      <c r="Q548" s="7">
        <f>VLOOKUP(A548,'New Data'!A:E,3,FALSE)</f>
        <v>43</v>
      </c>
      <c r="R548" s="7" t="str">
        <f>VLOOKUP(A548,'New Data'!A:E,4,FALSE)</f>
        <v>Arkansas</v>
      </c>
      <c r="S548" s="9">
        <f>VLOOKUP(A548,'New Data'!A:E,5,FALSE)</f>
        <v>45131</v>
      </c>
      <c r="T548" s="10">
        <f t="shared" si="3"/>
        <v>783.6830355</v>
      </c>
      <c r="U548" s="11">
        <f t="shared" si="4"/>
        <v>0.002677831093</v>
      </c>
      <c r="V548" s="12">
        <f t="shared" si="5"/>
        <v>7.956172949</v>
      </c>
      <c r="W548" s="10">
        <f t="shared" si="6"/>
        <v>21.3052873</v>
      </c>
      <c r="X548" s="11">
        <f t="shared" si="7"/>
        <v>0.002718610246</v>
      </c>
      <c r="Y548" s="7">
        <f t="shared" si="8"/>
        <v>0</v>
      </c>
      <c r="Z548" s="11">
        <f t="shared" si="9"/>
        <v>0.3914798755</v>
      </c>
      <c r="AA548" s="10">
        <f t="shared" si="10"/>
        <v>167.3626029</v>
      </c>
      <c r="AB548" s="10">
        <f t="shared" si="11"/>
        <v>175.3720715</v>
      </c>
      <c r="AC548" s="10">
        <f t="shared" si="12"/>
        <v>632.7987205</v>
      </c>
      <c r="AD548" s="10">
        <f t="shared" si="13"/>
        <v>402.4955003</v>
      </c>
    </row>
    <row r="549">
      <c r="A549" s="7" t="str">
        <f t="shared" si="1"/>
        <v>VHSGZ6955F</v>
      </c>
      <c r="B549" s="2" t="s">
        <v>2069</v>
      </c>
      <c r="C549" s="2" t="s">
        <v>2070</v>
      </c>
      <c r="D549" s="7" t="str">
        <f t="shared" si="2"/>
        <v>300x250 </v>
      </c>
      <c r="E549" s="2" t="s">
        <v>2071</v>
      </c>
      <c r="F549" s="2" t="s">
        <v>36</v>
      </c>
      <c r="G549" s="8" t="s">
        <v>114</v>
      </c>
      <c r="H549" s="2" t="s">
        <v>30</v>
      </c>
      <c r="I549" s="2" t="s">
        <v>31</v>
      </c>
      <c r="J549" s="2">
        <v>224877.0</v>
      </c>
      <c r="K549" s="2">
        <v>805.0</v>
      </c>
      <c r="L549" s="2">
        <v>121175.0</v>
      </c>
      <c r="M549" s="2">
        <v>213280.0</v>
      </c>
      <c r="N549" s="2">
        <v>11.0</v>
      </c>
      <c r="O549" s="3">
        <v>7360.992969</v>
      </c>
      <c r="P549" s="7" t="str">
        <f>VLOOKUP(A549,'New Data'!A:E,2,FALSE)</f>
        <v>Female</v>
      </c>
      <c r="Q549" s="7">
        <f>VLOOKUP(A549,'New Data'!A:E,3,FALSE)</f>
        <v>38</v>
      </c>
      <c r="R549" s="7" t="str">
        <f>VLOOKUP(A549,'New Data'!A:E,4,FALSE)</f>
        <v>Alabama</v>
      </c>
      <c r="S549" s="9">
        <f>VLOOKUP(A549,'New Data'!A:E,5,FALSE)</f>
        <v>44956</v>
      </c>
      <c r="T549" s="10">
        <f t="shared" si="3"/>
        <v>669.181179</v>
      </c>
      <c r="U549" s="11">
        <f t="shared" si="4"/>
        <v>0.003579734699</v>
      </c>
      <c r="V549" s="12">
        <f t="shared" si="5"/>
        <v>9.144090645</v>
      </c>
      <c r="W549" s="10">
        <f t="shared" si="6"/>
        <v>32.73341858</v>
      </c>
      <c r="X549" s="11">
        <f t="shared" si="7"/>
        <v>0.004891562943</v>
      </c>
      <c r="Y549" s="7">
        <f t="shared" si="8"/>
        <v>0</v>
      </c>
      <c r="Z549" s="11">
        <f t="shared" si="9"/>
        <v>0.538850127</v>
      </c>
      <c r="AA549" s="10">
        <f t="shared" si="10"/>
        <v>147.698192</v>
      </c>
      <c r="AB549" s="10">
        <f t="shared" si="11"/>
        <v>161.8517888</v>
      </c>
      <c r="AC549" s="10">
        <f t="shared" si="12"/>
        <v>543.720445</v>
      </c>
      <c r="AD549" s="10">
        <f t="shared" si="13"/>
        <v>350.9590887</v>
      </c>
    </row>
    <row r="550">
      <c r="A550" s="7" t="str">
        <f t="shared" si="1"/>
        <v>VKGWM6447J</v>
      </c>
      <c r="B550" s="2" t="s">
        <v>1450</v>
      </c>
      <c r="C550" s="2" t="s">
        <v>3698</v>
      </c>
      <c r="D550" s="7" t="str">
        <f t="shared" si="2"/>
        <v>300x250 </v>
      </c>
      <c r="E550" s="2" t="s">
        <v>1452</v>
      </c>
      <c r="F550" s="2" t="s">
        <v>36</v>
      </c>
      <c r="G550" s="8" t="s">
        <v>263</v>
      </c>
      <c r="H550" s="2" t="s">
        <v>30</v>
      </c>
      <c r="I550" s="2" t="s">
        <v>31</v>
      </c>
      <c r="J550" s="2">
        <v>92806.0</v>
      </c>
      <c r="K550" s="2">
        <v>212.0</v>
      </c>
      <c r="L550" s="2">
        <v>67534.0</v>
      </c>
      <c r="M550" s="2">
        <v>85013.0</v>
      </c>
      <c r="N550" s="2">
        <v>11.0</v>
      </c>
      <c r="O550" s="3">
        <v>1579.379602</v>
      </c>
      <c r="P550" s="7" t="str">
        <f>VLOOKUP(A550,'New Data'!A:E,2,FALSE)</f>
        <v>Female</v>
      </c>
      <c r="Q550" s="7">
        <f>VLOOKUP(A550,'New Data'!A:E,3,FALSE)</f>
        <v>36</v>
      </c>
      <c r="R550" s="7" t="str">
        <f>VLOOKUP(A550,'New Data'!A:E,4,FALSE)</f>
        <v>Indiana</v>
      </c>
      <c r="S550" s="9">
        <f>VLOOKUP(A550,'New Data'!A:E,5,FALSE)</f>
        <v>45565</v>
      </c>
      <c r="T550" s="10">
        <f t="shared" si="3"/>
        <v>143.5799638</v>
      </c>
      <c r="U550" s="11">
        <f t="shared" si="4"/>
        <v>0.002284335065</v>
      </c>
      <c r="V550" s="12">
        <f t="shared" si="5"/>
        <v>7.449903783</v>
      </c>
      <c r="W550" s="10">
        <f t="shared" si="6"/>
        <v>17.01807644</v>
      </c>
      <c r="X550" s="11">
        <f t="shared" si="7"/>
        <v>0.01185268194</v>
      </c>
      <c r="Y550" s="7">
        <f t="shared" si="8"/>
        <v>0</v>
      </c>
      <c r="Z550" s="11">
        <f t="shared" si="9"/>
        <v>0.72769002</v>
      </c>
      <c r="AA550" s="10">
        <f t="shared" si="10"/>
        <v>38.07953108</v>
      </c>
      <c r="AB550" s="10">
        <f t="shared" si="11"/>
        <v>43.82043467</v>
      </c>
      <c r="AC550" s="10">
        <f t="shared" si="12"/>
        <v>119.7575671</v>
      </c>
      <c r="AD550" s="10">
        <f t="shared" si="13"/>
        <v>80.3001623</v>
      </c>
    </row>
    <row r="551">
      <c r="A551" s="7" t="str">
        <f t="shared" si="1"/>
        <v>VMYST9432L</v>
      </c>
      <c r="B551" s="2" t="s">
        <v>1695</v>
      </c>
      <c r="C551" s="2" t="s">
        <v>3699</v>
      </c>
      <c r="D551" s="7" t="str">
        <f t="shared" si="2"/>
        <v>300x250 </v>
      </c>
      <c r="E551" s="2" t="s">
        <v>1697</v>
      </c>
      <c r="F551" s="2" t="s">
        <v>41</v>
      </c>
      <c r="G551" s="8" t="s">
        <v>475</v>
      </c>
      <c r="H551" s="2" t="s">
        <v>71</v>
      </c>
      <c r="I551" s="2" t="s">
        <v>31</v>
      </c>
      <c r="J551" s="2">
        <v>10389.0</v>
      </c>
      <c r="K551" s="2">
        <v>55.0</v>
      </c>
      <c r="L551" s="2">
        <v>8161.0</v>
      </c>
      <c r="M551" s="2">
        <v>9951.0</v>
      </c>
      <c r="N551" s="2">
        <v>2.0</v>
      </c>
      <c r="O551" s="3">
        <v>2582.493847</v>
      </c>
      <c r="P551" s="7" t="str">
        <f>VLOOKUP(A551,'New Data'!A:E,2,FALSE)</f>
        <v>Male</v>
      </c>
      <c r="Q551" s="7">
        <f>VLOOKUP(A551,'New Data'!A:E,3,FALSE)</f>
        <v>61</v>
      </c>
      <c r="R551" s="7" t="str">
        <f>VLOOKUP(A551,'New Data'!A:E,4,FALSE)</f>
        <v>Alaska</v>
      </c>
      <c r="S551" s="9">
        <f>VLOOKUP(A551,'New Data'!A:E,5,FALSE)</f>
        <v>45147</v>
      </c>
      <c r="T551" s="10">
        <f t="shared" si="3"/>
        <v>1291.246924</v>
      </c>
      <c r="U551" s="11">
        <f t="shared" si="4"/>
        <v>0.005294061026</v>
      </c>
      <c r="V551" s="12">
        <f t="shared" si="5"/>
        <v>46.95443358</v>
      </c>
      <c r="W551" s="10">
        <f t="shared" si="6"/>
        <v>248.5796368</v>
      </c>
      <c r="X551" s="11">
        <f t="shared" si="7"/>
        <v>0.019251131</v>
      </c>
      <c r="Y551" s="7">
        <f t="shared" si="8"/>
        <v>0</v>
      </c>
      <c r="Z551" s="11">
        <f t="shared" si="9"/>
        <v>0.7855424006</v>
      </c>
      <c r="AA551" s="10">
        <f t="shared" si="10"/>
        <v>345.5288589</v>
      </c>
      <c r="AB551" s="10">
        <f t="shared" si="11"/>
        <v>466.5039809</v>
      </c>
      <c r="AC551" s="10">
        <f t="shared" si="12"/>
        <v>1092.104353</v>
      </c>
      <c r="AD551" s="10">
        <f t="shared" si="13"/>
        <v>769.9159272</v>
      </c>
    </row>
    <row r="552">
      <c r="A552" s="7" t="str">
        <f t="shared" si="1"/>
        <v>VMZVX0803G</v>
      </c>
      <c r="B552" s="2" t="s">
        <v>2087</v>
      </c>
      <c r="C552" s="2" t="s">
        <v>3700</v>
      </c>
      <c r="D552" s="7" t="str">
        <f t="shared" si="2"/>
        <v>300x250 </v>
      </c>
      <c r="E552" s="2" t="s">
        <v>2089</v>
      </c>
      <c r="F552" s="2" t="s">
        <v>28</v>
      </c>
      <c r="G552" s="8" t="s">
        <v>449</v>
      </c>
      <c r="H552" s="2" t="s">
        <v>48</v>
      </c>
      <c r="I552" s="2" t="s">
        <v>31</v>
      </c>
      <c r="J552" s="2">
        <v>85965.0</v>
      </c>
      <c r="K552" s="2">
        <v>233.0</v>
      </c>
      <c r="L552" s="2">
        <v>33865.0</v>
      </c>
      <c r="M552" s="2">
        <v>78662.0</v>
      </c>
      <c r="N552" s="2">
        <v>3.0</v>
      </c>
      <c r="O552" s="3">
        <v>1555.534812</v>
      </c>
      <c r="P552" s="7" t="str">
        <f>VLOOKUP(A552,'New Data'!A:E,2,FALSE)</f>
        <v>Female</v>
      </c>
      <c r="Q552" s="7">
        <f>VLOOKUP(A552,'New Data'!A:E,3,FALSE)</f>
        <v>46</v>
      </c>
      <c r="R552" s="7" t="str">
        <f>VLOOKUP(A552,'New Data'!A:E,4,FALSE)</f>
        <v>Arizona</v>
      </c>
      <c r="S552" s="9">
        <f>VLOOKUP(A552,'New Data'!A:E,5,FALSE)</f>
        <v>45121</v>
      </c>
      <c r="T552" s="10">
        <f t="shared" si="3"/>
        <v>518.511604</v>
      </c>
      <c r="U552" s="11">
        <f t="shared" si="4"/>
        <v>0.002710405398</v>
      </c>
      <c r="V552" s="12">
        <f t="shared" si="5"/>
        <v>6.676115073</v>
      </c>
      <c r="W552" s="10">
        <f t="shared" si="6"/>
        <v>18.09497833</v>
      </c>
      <c r="X552" s="11">
        <f t="shared" si="7"/>
        <v>0.003489792357</v>
      </c>
      <c r="Y552" s="7">
        <f t="shared" si="8"/>
        <v>0</v>
      </c>
      <c r="Z552" s="11">
        <f t="shared" si="9"/>
        <v>0.3939393939</v>
      </c>
      <c r="AA552" s="10">
        <f t="shared" si="10"/>
        <v>112.6622085</v>
      </c>
      <c r="AB552" s="10">
        <f t="shared" si="11"/>
        <v>119.5135265</v>
      </c>
      <c r="AC552" s="10">
        <f t="shared" si="12"/>
        <v>419.7635019</v>
      </c>
      <c r="AD552" s="10">
        <f t="shared" si="13"/>
        <v>268.3046464</v>
      </c>
    </row>
    <row r="553">
      <c r="A553" s="7" t="str">
        <f t="shared" si="1"/>
        <v>VNITQ2564X</v>
      </c>
      <c r="B553" s="2" t="s">
        <v>2072</v>
      </c>
      <c r="C553" s="2" t="s">
        <v>3701</v>
      </c>
      <c r="D553" s="7" t="str">
        <f t="shared" si="2"/>
        <v>320x50 </v>
      </c>
      <c r="E553" s="2" t="s">
        <v>2074</v>
      </c>
      <c r="F553" s="2" t="s">
        <v>36</v>
      </c>
      <c r="G553" s="8" t="s">
        <v>114</v>
      </c>
      <c r="H553" s="2" t="s">
        <v>30</v>
      </c>
      <c r="I553" s="2" t="s">
        <v>31</v>
      </c>
      <c r="J553" s="2">
        <v>104814.0</v>
      </c>
      <c r="K553" s="2">
        <v>369.0</v>
      </c>
      <c r="L553" s="2">
        <v>55984.0</v>
      </c>
      <c r="M553" s="2">
        <v>99432.0</v>
      </c>
      <c r="N553" s="2">
        <v>5.0</v>
      </c>
      <c r="O553" s="3">
        <v>1942.847513</v>
      </c>
      <c r="P553" s="7" t="str">
        <f>VLOOKUP(A553,'New Data'!A:E,2,FALSE)</f>
        <v>Female</v>
      </c>
      <c r="Q553" s="7">
        <f>VLOOKUP(A553,'New Data'!A:E,3,FALSE)</f>
        <v>38</v>
      </c>
      <c r="R553" s="7" t="str">
        <f>VLOOKUP(A553,'New Data'!A:E,4,FALSE)</f>
        <v>Florida</v>
      </c>
      <c r="S553" s="9">
        <f>VLOOKUP(A553,'New Data'!A:E,5,FALSE)</f>
        <v>45440</v>
      </c>
      <c r="T553" s="10">
        <f t="shared" si="3"/>
        <v>388.5695026</v>
      </c>
      <c r="U553" s="11">
        <f t="shared" si="4"/>
        <v>0.003520522068</v>
      </c>
      <c r="V553" s="12">
        <f t="shared" si="5"/>
        <v>5.265169412</v>
      </c>
      <c r="W553" s="10">
        <f t="shared" si="6"/>
        <v>18.5361451</v>
      </c>
      <c r="X553" s="11">
        <f t="shared" si="7"/>
        <v>0.004770355105</v>
      </c>
      <c r="Y553" s="7">
        <f t="shared" si="8"/>
        <v>0</v>
      </c>
      <c r="Z553" s="11">
        <f t="shared" si="9"/>
        <v>0.5341271204</v>
      </c>
      <c r="AA553" s="10">
        <f t="shared" si="10"/>
        <v>85.63326507</v>
      </c>
      <c r="AB553" s="10">
        <f t="shared" si="11"/>
        <v>93.59585049</v>
      </c>
      <c r="AC553" s="10">
        <f t="shared" si="12"/>
        <v>315.615865</v>
      </c>
      <c r="AD553" s="10">
        <f t="shared" si="13"/>
        <v>203.5545841</v>
      </c>
    </row>
    <row r="554">
      <c r="A554" s="7" t="str">
        <f t="shared" si="1"/>
        <v>VOFGB6363F</v>
      </c>
      <c r="B554" s="2" t="s">
        <v>119</v>
      </c>
      <c r="C554" s="2" t="s">
        <v>3702</v>
      </c>
      <c r="D554" s="7" t="str">
        <f t="shared" si="2"/>
        <v>320x50 </v>
      </c>
      <c r="E554" s="2" t="s">
        <v>121</v>
      </c>
      <c r="F554" s="2" t="s">
        <v>41</v>
      </c>
      <c r="G554" s="8" t="s">
        <v>122</v>
      </c>
      <c r="H554" s="2" t="s">
        <v>30</v>
      </c>
      <c r="I554" s="2" t="s">
        <v>31</v>
      </c>
      <c r="J554" s="2">
        <v>7687.0</v>
      </c>
      <c r="K554" s="2">
        <v>10.0</v>
      </c>
      <c r="L554" s="2">
        <v>5311.0</v>
      </c>
      <c r="M554" s="2">
        <v>7266.0</v>
      </c>
      <c r="N554" s="2">
        <v>6.0</v>
      </c>
      <c r="O554" s="3">
        <v>6486.853909</v>
      </c>
      <c r="P554" s="7" t="str">
        <f>VLOOKUP(A554,'New Data'!A:E,2,FALSE)</f>
        <v>Female</v>
      </c>
      <c r="Q554" s="7">
        <f>VLOOKUP(A554,'New Data'!A:E,3,FALSE)</f>
        <v>53</v>
      </c>
      <c r="R554" s="7" t="str">
        <f>VLOOKUP(A554,'New Data'!A:E,4,FALSE)</f>
        <v>Arkansas</v>
      </c>
      <c r="S554" s="9">
        <f>VLOOKUP(A554,'New Data'!A:E,5,FALSE)</f>
        <v>45330</v>
      </c>
      <c r="T554" s="10">
        <f t="shared" si="3"/>
        <v>1081.142318</v>
      </c>
      <c r="U554" s="11">
        <f t="shared" si="4"/>
        <v>0.001300897619</v>
      </c>
      <c r="V554" s="12">
        <f t="shared" si="5"/>
        <v>648.6853909</v>
      </c>
      <c r="W554" s="10">
        <f t="shared" si="6"/>
        <v>843.8732807</v>
      </c>
      <c r="X554" s="11">
        <f t="shared" si="7"/>
        <v>0.07805385716</v>
      </c>
      <c r="Y554" s="7">
        <f t="shared" si="8"/>
        <v>0</v>
      </c>
      <c r="Z554" s="11">
        <f t="shared" si="9"/>
        <v>0.6909067256</v>
      </c>
      <c r="AA554" s="10">
        <f t="shared" si="10"/>
        <v>903.9514325</v>
      </c>
      <c r="AB554" s="10">
        <f t="shared" si="11"/>
        <v>1021.064166</v>
      </c>
      <c r="AC554" s="10">
        <f t="shared" si="12"/>
        <v>1163.425589</v>
      </c>
      <c r="AD554" s="10">
        <f t="shared" si="13"/>
        <v>962.5084499</v>
      </c>
    </row>
    <row r="555">
      <c r="A555" s="7" t="str">
        <f t="shared" si="1"/>
        <v>VOFGB6363F</v>
      </c>
      <c r="B555" s="2" t="s">
        <v>2022</v>
      </c>
      <c r="C555" s="2" t="s">
        <v>3703</v>
      </c>
      <c r="D555" s="7" t="str">
        <f t="shared" si="2"/>
        <v>320x50 </v>
      </c>
      <c r="E555" s="2" t="s">
        <v>121</v>
      </c>
      <c r="F555" s="2" t="s">
        <v>41</v>
      </c>
      <c r="G555" s="8" t="s">
        <v>29</v>
      </c>
      <c r="H555" s="2" t="s">
        <v>30</v>
      </c>
      <c r="I555" s="2" t="s">
        <v>31</v>
      </c>
      <c r="J555" s="2">
        <v>126337.0</v>
      </c>
      <c r="K555" s="2">
        <v>325.0</v>
      </c>
      <c r="L555" s="2">
        <v>51394.0</v>
      </c>
      <c r="M555" s="2">
        <v>117635.0</v>
      </c>
      <c r="N555" s="2">
        <v>5.0</v>
      </c>
      <c r="O555" s="3">
        <v>1487.088288</v>
      </c>
      <c r="P555" s="7" t="str">
        <f>VLOOKUP(A555,'New Data'!A:E,2,FALSE)</f>
        <v>Female</v>
      </c>
      <c r="Q555" s="7">
        <f>VLOOKUP(A555,'New Data'!A:E,3,FALSE)</f>
        <v>53</v>
      </c>
      <c r="R555" s="7" t="str">
        <f>VLOOKUP(A555,'New Data'!A:E,4,FALSE)</f>
        <v>Arkansas</v>
      </c>
      <c r="S555" s="9">
        <f>VLOOKUP(A555,'New Data'!A:E,5,FALSE)</f>
        <v>45330</v>
      </c>
      <c r="T555" s="10">
        <f t="shared" si="3"/>
        <v>297.4176576</v>
      </c>
      <c r="U555" s="11">
        <f t="shared" si="4"/>
        <v>0.002572484704</v>
      </c>
      <c r="V555" s="12">
        <f t="shared" si="5"/>
        <v>4.575656271</v>
      </c>
      <c r="W555" s="10">
        <f t="shared" si="6"/>
        <v>11.77080577</v>
      </c>
      <c r="X555" s="11">
        <f t="shared" si="7"/>
        <v>0.003957668775</v>
      </c>
      <c r="Y555" s="7">
        <f t="shared" si="8"/>
        <v>0</v>
      </c>
      <c r="Z555" s="11">
        <f t="shared" si="9"/>
        <v>0.406800858</v>
      </c>
      <c r="AA555" s="10">
        <f t="shared" si="10"/>
        <v>65.49821769</v>
      </c>
      <c r="AB555" s="10">
        <f t="shared" si="11"/>
        <v>69.81530739</v>
      </c>
      <c r="AC555" s="10">
        <f t="shared" si="12"/>
        <v>241.2034185</v>
      </c>
      <c r="AD555" s="10">
        <f t="shared" si="13"/>
        <v>154.5955179</v>
      </c>
    </row>
    <row r="556">
      <c r="A556" s="7" t="str">
        <f t="shared" si="1"/>
        <v>VOIKW7525D</v>
      </c>
      <c r="B556" s="2" t="s">
        <v>717</v>
      </c>
      <c r="C556" s="2" t="s">
        <v>3704</v>
      </c>
      <c r="D556" s="7" t="str">
        <f t="shared" si="2"/>
        <v>300x250 </v>
      </c>
      <c r="E556" s="2" t="s">
        <v>719</v>
      </c>
      <c r="F556" s="2" t="s">
        <v>66</v>
      </c>
      <c r="G556" s="8" t="s">
        <v>29</v>
      </c>
      <c r="H556" s="2" t="s">
        <v>48</v>
      </c>
      <c r="I556" s="2" t="s">
        <v>53</v>
      </c>
      <c r="J556" s="2">
        <v>74436.0</v>
      </c>
      <c r="K556" s="2">
        <v>175.0</v>
      </c>
      <c r="L556" s="2">
        <v>30158.0</v>
      </c>
      <c r="M556" s="2">
        <v>69150.0</v>
      </c>
      <c r="N556" s="2">
        <v>21.0</v>
      </c>
      <c r="O556" s="3">
        <v>1558.549138</v>
      </c>
      <c r="P556" s="7" t="str">
        <f>VLOOKUP(A556,'New Data'!A:E,2,FALSE)</f>
        <v>Female</v>
      </c>
      <c r="Q556" s="7">
        <f>VLOOKUP(A556,'New Data'!A:E,3,FALSE)</f>
        <v>51</v>
      </c>
      <c r="R556" s="7" t="str">
        <f>VLOOKUP(A556,'New Data'!A:E,4,FALSE)</f>
        <v>Minnesota</v>
      </c>
      <c r="S556" s="9">
        <f>VLOOKUP(A556,'New Data'!A:E,5,FALSE)</f>
        <v>45506</v>
      </c>
      <c r="T556" s="10">
        <f t="shared" si="3"/>
        <v>74.21662562</v>
      </c>
      <c r="U556" s="11">
        <f t="shared" si="4"/>
        <v>0.002351012951</v>
      </c>
      <c r="V556" s="12">
        <f t="shared" si="5"/>
        <v>8.905995074</v>
      </c>
      <c r="W556" s="10">
        <f t="shared" si="6"/>
        <v>20.93810976</v>
      </c>
      <c r="X556" s="11">
        <f t="shared" si="7"/>
        <v>0.02821215541</v>
      </c>
      <c r="Y556" s="7">
        <f t="shared" si="8"/>
        <v>0</v>
      </c>
      <c r="Z556" s="11">
        <f t="shared" si="9"/>
        <v>0.4051534204</v>
      </c>
      <c r="AA556" s="10">
        <f t="shared" si="10"/>
        <v>26.15574313</v>
      </c>
      <c r="AB556" s="10">
        <f t="shared" si="11"/>
        <v>33.37501195</v>
      </c>
      <c r="AC556" s="10">
        <f t="shared" si="12"/>
        <v>65.34212146</v>
      </c>
      <c r="AD556" s="10">
        <f t="shared" si="13"/>
        <v>47.5785432</v>
      </c>
    </row>
    <row r="557">
      <c r="A557" s="7" t="str">
        <f t="shared" si="1"/>
        <v>VPBJO3661M</v>
      </c>
      <c r="B557" s="2" t="s">
        <v>1376</v>
      </c>
      <c r="C557" s="2" t="s">
        <v>1377</v>
      </c>
      <c r="D557" s="7" t="str">
        <f t="shared" si="2"/>
        <v>320x50 </v>
      </c>
      <c r="E557" s="2" t="s">
        <v>113</v>
      </c>
      <c r="F557" s="2" t="s">
        <v>41</v>
      </c>
      <c r="G557" s="8" t="s">
        <v>79</v>
      </c>
      <c r="H557" s="2" t="s">
        <v>89</v>
      </c>
      <c r="I557" s="2" t="s">
        <v>31</v>
      </c>
      <c r="J557" s="2">
        <v>45285.0</v>
      </c>
      <c r="K557" s="2">
        <v>190.0</v>
      </c>
      <c r="L557" s="2">
        <v>30225.0</v>
      </c>
      <c r="M557" s="2">
        <v>43298.0</v>
      </c>
      <c r="N557" s="2">
        <v>11.0</v>
      </c>
      <c r="O557" s="3">
        <v>4728.012406</v>
      </c>
      <c r="P557" s="7" t="str">
        <f>VLOOKUP(A557,'New Data'!A:E,2,FALSE)</f>
        <v>Female</v>
      </c>
      <c r="Q557" s="7">
        <f>VLOOKUP(A557,'New Data'!A:E,3,FALSE)</f>
        <v>41</v>
      </c>
      <c r="R557" s="7" t="str">
        <f>VLOOKUP(A557,'New Data'!A:E,4,FALSE)</f>
        <v>Oregon</v>
      </c>
      <c r="S557" s="9">
        <f>VLOOKUP(A557,'New Data'!A:E,5,FALSE)</f>
        <v>45165</v>
      </c>
      <c r="T557" s="10">
        <f t="shared" si="3"/>
        <v>429.8193096</v>
      </c>
      <c r="U557" s="11">
        <f t="shared" si="4"/>
        <v>0.004195649774</v>
      </c>
      <c r="V557" s="12">
        <f t="shared" si="5"/>
        <v>24.88427582</v>
      </c>
      <c r="W557" s="10">
        <f t="shared" si="6"/>
        <v>104.4057062</v>
      </c>
      <c r="X557" s="11">
        <f t="shared" si="7"/>
        <v>0.02429060395</v>
      </c>
      <c r="Y557" s="7">
        <f t="shared" si="8"/>
        <v>0</v>
      </c>
      <c r="Z557" s="11">
        <f t="shared" si="9"/>
        <v>0.6674395495</v>
      </c>
      <c r="AA557" s="10">
        <f t="shared" si="10"/>
        <v>126.7524238</v>
      </c>
      <c r="AB557" s="10">
        <f t="shared" si="11"/>
        <v>174.4652821</v>
      </c>
      <c r="AC557" s="10">
        <f t="shared" si="12"/>
        <v>369.7134441</v>
      </c>
      <c r="AD557" s="10">
        <f t="shared" si="13"/>
        <v>267.1146058</v>
      </c>
    </row>
    <row r="558">
      <c r="A558" s="7" t="str">
        <f t="shared" si="1"/>
        <v>VPBJO3661M</v>
      </c>
      <c r="B558" s="2" t="s">
        <v>111</v>
      </c>
      <c r="C558" s="2" t="s">
        <v>3705</v>
      </c>
      <c r="D558" s="7" t="str">
        <f t="shared" si="2"/>
        <v>320x50 </v>
      </c>
      <c r="E558" s="2" t="s">
        <v>113</v>
      </c>
      <c r="F558" s="2" t="s">
        <v>36</v>
      </c>
      <c r="G558" s="8" t="s">
        <v>114</v>
      </c>
      <c r="H558" s="2" t="s">
        <v>48</v>
      </c>
      <c r="I558" s="2" t="s">
        <v>31</v>
      </c>
      <c r="J558" s="2">
        <v>15318.0</v>
      </c>
      <c r="K558" s="2">
        <v>30.0</v>
      </c>
      <c r="L558" s="2">
        <v>5928.0</v>
      </c>
      <c r="M558" s="2">
        <v>13298.0</v>
      </c>
      <c r="N558" s="2">
        <v>19.0</v>
      </c>
      <c r="O558" s="3">
        <v>1570.29739</v>
      </c>
      <c r="P558" s="7" t="str">
        <f>VLOOKUP(A558,'New Data'!A:E,2,FALSE)</f>
        <v>Female</v>
      </c>
      <c r="Q558" s="7">
        <f>VLOOKUP(A558,'New Data'!A:E,3,FALSE)</f>
        <v>41</v>
      </c>
      <c r="R558" s="7" t="str">
        <f>VLOOKUP(A558,'New Data'!A:E,4,FALSE)</f>
        <v>Oregon</v>
      </c>
      <c r="S558" s="9">
        <f>VLOOKUP(A558,'New Data'!A:E,5,FALSE)</f>
        <v>45165</v>
      </c>
      <c r="T558" s="10">
        <f t="shared" si="3"/>
        <v>82.64723105</v>
      </c>
      <c r="U558" s="11">
        <f t="shared" si="4"/>
        <v>0.001958480219</v>
      </c>
      <c r="V558" s="12">
        <f t="shared" si="5"/>
        <v>52.34324633</v>
      </c>
      <c r="W558" s="10">
        <f t="shared" si="6"/>
        <v>102.5132126</v>
      </c>
      <c r="X558" s="11">
        <f t="shared" si="7"/>
        <v>0.1240370806</v>
      </c>
      <c r="Y558" s="7">
        <f t="shared" si="8"/>
        <v>0</v>
      </c>
      <c r="Z558" s="11">
        <f t="shared" si="9"/>
        <v>0.3869956913</v>
      </c>
      <c r="AA558" s="10">
        <f t="shared" si="10"/>
        <v>78.90668579</v>
      </c>
      <c r="AB558" s="10">
        <f t="shared" si="11"/>
        <v>109.0086655</v>
      </c>
      <c r="AC558" s="10">
        <f t="shared" si="12"/>
        <v>97.08907662</v>
      </c>
      <c r="AD558" s="10">
        <f t="shared" si="13"/>
        <v>92.58120105</v>
      </c>
    </row>
    <row r="559">
      <c r="A559" s="7" t="str">
        <f t="shared" si="1"/>
        <v>VPBJO3661M</v>
      </c>
      <c r="B559" s="2" t="s">
        <v>1507</v>
      </c>
      <c r="C559" s="2" t="s">
        <v>1508</v>
      </c>
      <c r="D559" s="7" t="str">
        <f t="shared" si="2"/>
        <v>320x50 </v>
      </c>
      <c r="E559" s="2" t="s">
        <v>113</v>
      </c>
      <c r="F559" s="2" t="s">
        <v>41</v>
      </c>
      <c r="G559" s="8" t="s">
        <v>102</v>
      </c>
      <c r="H559" s="2" t="s">
        <v>48</v>
      </c>
      <c r="I559" s="2" t="s">
        <v>31</v>
      </c>
      <c r="J559" s="2">
        <v>8204.0</v>
      </c>
      <c r="K559" s="2">
        <v>20.0</v>
      </c>
      <c r="L559" s="2">
        <v>1348.0</v>
      </c>
      <c r="M559" s="2">
        <v>7832.0</v>
      </c>
      <c r="N559" s="2">
        <v>1.0</v>
      </c>
      <c r="O559" s="3">
        <v>5973.379892</v>
      </c>
      <c r="P559" s="7" t="str">
        <f>VLOOKUP(A559,'New Data'!A:E,2,FALSE)</f>
        <v>Female</v>
      </c>
      <c r="Q559" s="7">
        <f>VLOOKUP(A559,'New Data'!A:E,3,FALSE)</f>
        <v>41</v>
      </c>
      <c r="R559" s="7" t="str">
        <f>VLOOKUP(A559,'New Data'!A:E,4,FALSE)</f>
        <v>Oregon</v>
      </c>
      <c r="S559" s="9">
        <f>VLOOKUP(A559,'New Data'!A:E,5,FALSE)</f>
        <v>45165</v>
      </c>
      <c r="T559" s="10">
        <f t="shared" si="3"/>
        <v>5973.379892</v>
      </c>
      <c r="U559" s="11">
        <f t="shared" si="4"/>
        <v>0.002437835202</v>
      </c>
      <c r="V559" s="12">
        <f t="shared" si="5"/>
        <v>298.6689946</v>
      </c>
      <c r="W559" s="10">
        <f t="shared" si="6"/>
        <v>728.1057889</v>
      </c>
      <c r="X559" s="11">
        <f t="shared" si="7"/>
        <v>0.01218917601</v>
      </c>
      <c r="Y559" s="7">
        <f t="shared" si="8"/>
        <v>0</v>
      </c>
      <c r="Z559" s="11">
        <f t="shared" si="9"/>
        <v>0.1643100926</v>
      </c>
      <c r="AA559" s="10">
        <f t="shared" si="10"/>
        <v>1579.232332</v>
      </c>
      <c r="AB559" s="10">
        <f t="shared" si="11"/>
        <v>1836.894408</v>
      </c>
      <c r="AC559" s="10">
        <f t="shared" si="12"/>
        <v>4984.05887</v>
      </c>
      <c r="AD559" s="10">
        <f t="shared" si="13"/>
        <v>3350.744059</v>
      </c>
    </row>
    <row r="560">
      <c r="A560" s="7" t="str">
        <f t="shared" si="1"/>
        <v>VPCIP7254I</v>
      </c>
      <c r="B560" s="2" t="s">
        <v>1347</v>
      </c>
      <c r="C560" s="2" t="s">
        <v>3706</v>
      </c>
      <c r="D560" s="7" t="str">
        <f t="shared" si="2"/>
        <v>300x250 </v>
      </c>
      <c r="E560" s="2" t="s">
        <v>1349</v>
      </c>
      <c r="F560" s="2" t="s">
        <v>66</v>
      </c>
      <c r="G560" s="8" t="s">
        <v>1350</v>
      </c>
      <c r="H560" s="2" t="s">
        <v>30</v>
      </c>
      <c r="I560" s="2" t="s">
        <v>31</v>
      </c>
      <c r="J560" s="2">
        <v>12864.0</v>
      </c>
      <c r="K560" s="2">
        <v>84.0</v>
      </c>
      <c r="L560" s="2">
        <v>5549.0</v>
      </c>
      <c r="M560" s="2">
        <v>11852.0</v>
      </c>
      <c r="N560" s="2">
        <v>5.0</v>
      </c>
      <c r="O560" s="3">
        <v>1905.889693</v>
      </c>
      <c r="P560" s="7" t="str">
        <f>VLOOKUP(A560,'New Data'!A:E,2,FALSE)</f>
        <v>Male</v>
      </c>
      <c r="Q560" s="7">
        <f>VLOOKUP(A560,'New Data'!A:E,3,FALSE)</f>
        <v>37</v>
      </c>
      <c r="R560" s="7" t="str">
        <f>VLOOKUP(A560,'New Data'!A:E,4,FALSE)</f>
        <v>Pennsylvania</v>
      </c>
      <c r="S560" s="9">
        <f>VLOOKUP(A560,'New Data'!A:E,5,FALSE)</f>
        <v>45071</v>
      </c>
      <c r="T560" s="10">
        <f t="shared" si="3"/>
        <v>381.1779386</v>
      </c>
      <c r="U560" s="11">
        <f t="shared" si="4"/>
        <v>0.006529850746</v>
      </c>
      <c r="V560" s="12">
        <f t="shared" si="5"/>
        <v>22.68916301</v>
      </c>
      <c r="W560" s="10">
        <f t="shared" si="6"/>
        <v>148.156848</v>
      </c>
      <c r="X560" s="11">
        <f t="shared" si="7"/>
        <v>0.0388681592</v>
      </c>
      <c r="Y560" s="7">
        <f t="shared" si="8"/>
        <v>0</v>
      </c>
      <c r="Z560" s="11">
        <f t="shared" si="9"/>
        <v>0.4313588308</v>
      </c>
      <c r="AA560" s="10">
        <f t="shared" si="10"/>
        <v>124.0182877</v>
      </c>
      <c r="AB560" s="10">
        <f t="shared" si="11"/>
        <v>199.2988987</v>
      </c>
      <c r="AC560" s="10">
        <f t="shared" si="12"/>
        <v>339.1115531</v>
      </c>
      <c r="AD560" s="10">
        <f t="shared" si="13"/>
        <v>264.6706582</v>
      </c>
    </row>
    <row r="561">
      <c r="A561" s="7" t="str">
        <f t="shared" si="1"/>
        <v>VPCIP7254I</v>
      </c>
      <c r="B561" s="2" t="s">
        <v>1679</v>
      </c>
      <c r="C561" s="2" t="s">
        <v>3707</v>
      </c>
      <c r="D561" s="7" t="str">
        <f t="shared" si="2"/>
        <v>320x50 </v>
      </c>
      <c r="E561" s="2" t="s">
        <v>1681</v>
      </c>
      <c r="F561" s="2" t="s">
        <v>66</v>
      </c>
      <c r="G561" s="8" t="s">
        <v>1682</v>
      </c>
      <c r="H561" s="2" t="s">
        <v>30</v>
      </c>
      <c r="I561" s="2" t="s">
        <v>31</v>
      </c>
      <c r="J561" s="2">
        <v>10191.0</v>
      </c>
      <c r="K561" s="2">
        <v>75.0</v>
      </c>
      <c r="L561" s="2">
        <v>1243.0</v>
      </c>
      <c r="M561" s="2">
        <v>8897.0</v>
      </c>
      <c r="N561" s="2">
        <v>3.0</v>
      </c>
      <c r="O561" s="3">
        <v>2365.914372</v>
      </c>
      <c r="P561" s="7" t="str">
        <f>VLOOKUP(A561,'New Data'!A:E,2,FALSE)</f>
        <v>Male</v>
      </c>
      <c r="Q561" s="7">
        <f>VLOOKUP(A561,'New Data'!A:E,3,FALSE)</f>
        <v>37</v>
      </c>
      <c r="R561" s="7" t="str">
        <f>VLOOKUP(A561,'New Data'!A:E,4,FALSE)</f>
        <v>Pennsylvania</v>
      </c>
      <c r="S561" s="9">
        <f>VLOOKUP(A561,'New Data'!A:E,5,FALSE)</f>
        <v>45071</v>
      </c>
      <c r="T561" s="10">
        <f t="shared" si="3"/>
        <v>788.638124</v>
      </c>
      <c r="U561" s="11">
        <f t="shared" si="4"/>
        <v>0.007359434795</v>
      </c>
      <c r="V561" s="12">
        <f t="shared" si="5"/>
        <v>31.54552496</v>
      </c>
      <c r="W561" s="10">
        <f t="shared" si="6"/>
        <v>232.157234</v>
      </c>
      <c r="X561" s="11">
        <f t="shared" si="7"/>
        <v>0.02943773918</v>
      </c>
      <c r="Y561" s="7">
        <f t="shared" si="8"/>
        <v>0</v>
      </c>
      <c r="Z561" s="11">
        <f t="shared" si="9"/>
        <v>0.121970366</v>
      </c>
      <c r="AA561" s="10">
        <f t="shared" si="10"/>
        <v>229.3954916</v>
      </c>
      <c r="AB561" s="10">
        <f t="shared" si="11"/>
        <v>349.762517</v>
      </c>
      <c r="AC561" s="10">
        <f t="shared" si="12"/>
        <v>683.651051</v>
      </c>
      <c r="AD561" s="10">
        <f t="shared" si="13"/>
        <v>510.4013587</v>
      </c>
    </row>
    <row r="562">
      <c r="A562" s="7" t="str">
        <f t="shared" si="1"/>
        <v>VPWSU8183E</v>
      </c>
      <c r="B562" s="2" t="s">
        <v>496</v>
      </c>
      <c r="C562" s="2" t="s">
        <v>3708</v>
      </c>
      <c r="D562" s="7" t="str">
        <f t="shared" si="2"/>
        <v>300x250 </v>
      </c>
      <c r="E562" s="2" t="s">
        <v>498</v>
      </c>
      <c r="F562" s="2" t="s">
        <v>36</v>
      </c>
      <c r="G562" s="8" t="s">
        <v>196</v>
      </c>
      <c r="H562" s="2" t="s">
        <v>135</v>
      </c>
      <c r="I562" s="2" t="s">
        <v>53</v>
      </c>
      <c r="J562" s="2">
        <v>17833.0</v>
      </c>
      <c r="K562" s="2">
        <v>61.0</v>
      </c>
      <c r="L562" s="2">
        <v>8670.0</v>
      </c>
      <c r="M562" s="2">
        <v>16871.0</v>
      </c>
      <c r="N562" s="2">
        <v>10.0</v>
      </c>
      <c r="O562" s="3">
        <v>4899.155955</v>
      </c>
      <c r="P562" s="7" t="str">
        <f>VLOOKUP(A562,'New Data'!A:E,2,FALSE)</f>
        <v>Female</v>
      </c>
      <c r="Q562" s="7">
        <f>VLOOKUP(A562,'New Data'!A:E,3,FALSE)</f>
        <v>34</v>
      </c>
      <c r="R562" s="7" t="str">
        <f>VLOOKUP(A562,'New Data'!A:E,4,FALSE)</f>
        <v>Georgia</v>
      </c>
      <c r="S562" s="9">
        <f>VLOOKUP(A562,'New Data'!A:E,5,FALSE)</f>
        <v>45415</v>
      </c>
      <c r="T562" s="10">
        <f t="shared" si="3"/>
        <v>489.9155955</v>
      </c>
      <c r="U562" s="11">
        <f t="shared" si="4"/>
        <v>0.003420624685</v>
      </c>
      <c r="V562" s="12">
        <f t="shared" si="5"/>
        <v>80.31403205</v>
      </c>
      <c r="W562" s="10">
        <f t="shared" si="6"/>
        <v>274.7241605</v>
      </c>
      <c r="X562" s="11">
        <f t="shared" si="7"/>
        <v>0.0560758145</v>
      </c>
      <c r="Y562" s="7">
        <f t="shared" si="8"/>
        <v>0</v>
      </c>
      <c r="Z562" s="11">
        <f t="shared" si="9"/>
        <v>0.4861773117</v>
      </c>
      <c r="AA562" s="10">
        <f t="shared" si="10"/>
        <v>217.1791768</v>
      </c>
      <c r="AB562" s="10">
        <f t="shared" si="11"/>
        <v>333.8252539</v>
      </c>
      <c r="AC562" s="10">
        <f t="shared" si="12"/>
        <v>462.9401149</v>
      </c>
      <c r="AD562" s="10">
        <f t="shared" si="13"/>
        <v>382.3215883</v>
      </c>
    </row>
    <row r="563">
      <c r="A563" s="7" t="str">
        <f t="shared" si="1"/>
        <v>VPWSU8183E</v>
      </c>
      <c r="B563" s="2" t="s">
        <v>1571</v>
      </c>
      <c r="C563" s="2" t="s">
        <v>3709</v>
      </c>
      <c r="D563" s="7" t="str">
        <f t="shared" si="2"/>
        <v>300x250 </v>
      </c>
      <c r="E563" s="2" t="s">
        <v>498</v>
      </c>
      <c r="F563" s="2" t="s">
        <v>41</v>
      </c>
      <c r="G563" s="8" t="s">
        <v>1573</v>
      </c>
      <c r="H563" s="2" t="s">
        <v>30</v>
      </c>
      <c r="I563" s="2" t="s">
        <v>31</v>
      </c>
      <c r="J563" s="2">
        <v>10942.0</v>
      </c>
      <c r="K563" s="2">
        <v>66.0</v>
      </c>
      <c r="L563" s="2">
        <v>4578.0</v>
      </c>
      <c r="M563" s="2">
        <v>9155.0</v>
      </c>
      <c r="N563" s="2">
        <v>3.0</v>
      </c>
      <c r="O563" s="3">
        <v>1595.752624</v>
      </c>
      <c r="P563" s="7" t="str">
        <f>VLOOKUP(A563,'New Data'!A:E,2,FALSE)</f>
        <v>Female</v>
      </c>
      <c r="Q563" s="7">
        <f>VLOOKUP(A563,'New Data'!A:E,3,FALSE)</f>
        <v>34</v>
      </c>
      <c r="R563" s="7" t="str">
        <f>VLOOKUP(A563,'New Data'!A:E,4,FALSE)</f>
        <v>Georgia</v>
      </c>
      <c r="S563" s="9">
        <f>VLOOKUP(A563,'New Data'!A:E,5,FALSE)</f>
        <v>45415</v>
      </c>
      <c r="T563" s="10">
        <f t="shared" si="3"/>
        <v>531.9175413</v>
      </c>
      <c r="U563" s="11">
        <f t="shared" si="4"/>
        <v>0.006031804058</v>
      </c>
      <c r="V563" s="12">
        <f t="shared" si="5"/>
        <v>24.17807006</v>
      </c>
      <c r="W563" s="10">
        <f t="shared" si="6"/>
        <v>145.8373811</v>
      </c>
      <c r="X563" s="11">
        <f t="shared" si="7"/>
        <v>0.02741729117</v>
      </c>
      <c r="Y563" s="7">
        <f t="shared" si="8"/>
        <v>0</v>
      </c>
      <c r="Z563" s="11">
        <f t="shared" si="9"/>
        <v>0.4183878633</v>
      </c>
      <c r="AA563" s="10">
        <f t="shared" si="10"/>
        <v>154.8934405</v>
      </c>
      <c r="AB563" s="10">
        <f t="shared" si="11"/>
        <v>227.8890272</v>
      </c>
      <c r="AC563" s="10">
        <f t="shared" si="12"/>
        <v>459.5371233</v>
      </c>
      <c r="AD563" s="10">
        <f t="shared" si="13"/>
        <v>338.8804771</v>
      </c>
    </row>
    <row r="564">
      <c r="A564" s="7" t="str">
        <f t="shared" si="1"/>
        <v>VQKIZ8502W</v>
      </c>
      <c r="B564" s="2" t="s">
        <v>1996</v>
      </c>
      <c r="C564" s="2" t="s">
        <v>3710</v>
      </c>
      <c r="D564" s="7" t="str">
        <f t="shared" si="2"/>
        <v>300x250 </v>
      </c>
      <c r="E564" s="2" t="s">
        <v>1998</v>
      </c>
      <c r="F564" s="2" t="s">
        <v>36</v>
      </c>
      <c r="G564" s="8" t="s">
        <v>871</v>
      </c>
      <c r="H564" s="2" t="s">
        <v>62</v>
      </c>
      <c r="I564" s="2" t="s">
        <v>31</v>
      </c>
      <c r="J564" s="2">
        <v>180353.0</v>
      </c>
      <c r="K564" s="2">
        <v>471.0</v>
      </c>
      <c r="L564" s="2">
        <v>67637.0</v>
      </c>
      <c r="M564" s="2">
        <v>145416.0</v>
      </c>
      <c r="N564" s="2">
        <v>8.0</v>
      </c>
      <c r="O564" s="3">
        <v>1720.881985</v>
      </c>
      <c r="P564" s="7" t="str">
        <f>VLOOKUP(A564,'New Data'!A:E,2,FALSE)</f>
        <v>Female</v>
      </c>
      <c r="Q564" s="7">
        <f>VLOOKUP(A564,'New Data'!A:E,3,FALSE)</f>
        <v>27</v>
      </c>
      <c r="R564" s="7" t="str">
        <f>VLOOKUP(A564,'New Data'!A:E,4,FALSE)</f>
        <v>North Carolina</v>
      </c>
      <c r="S564" s="9">
        <f>VLOOKUP(A564,'New Data'!A:E,5,FALSE)</f>
        <v>45302</v>
      </c>
      <c r="T564" s="10">
        <f t="shared" si="3"/>
        <v>215.1102481</v>
      </c>
      <c r="U564" s="11">
        <f t="shared" si="4"/>
        <v>0.002611545136</v>
      </c>
      <c r="V564" s="12">
        <f t="shared" si="5"/>
        <v>3.653677251</v>
      </c>
      <c r="W564" s="10">
        <f t="shared" si="6"/>
        <v>9.541743054</v>
      </c>
      <c r="X564" s="11">
        <f t="shared" si="7"/>
        <v>0.004435745455</v>
      </c>
      <c r="Y564" s="7">
        <f t="shared" si="8"/>
        <v>0</v>
      </c>
      <c r="Z564" s="11">
        <f t="shared" si="9"/>
        <v>0.3750256442</v>
      </c>
      <c r="AA564" s="10">
        <f t="shared" si="10"/>
        <v>47.85334004</v>
      </c>
      <c r="AB564" s="10">
        <f t="shared" si="11"/>
        <v>51.38617952</v>
      </c>
      <c r="AC564" s="10">
        <f t="shared" si="12"/>
        <v>174.7272826</v>
      </c>
      <c r="AD564" s="10">
        <f t="shared" si="13"/>
        <v>112.3273014</v>
      </c>
    </row>
    <row r="565">
      <c r="A565" s="7" t="str">
        <f t="shared" si="1"/>
        <v>VQSPP7748N</v>
      </c>
      <c r="B565" s="2" t="s">
        <v>2241</v>
      </c>
      <c r="C565" s="2" t="s">
        <v>3711</v>
      </c>
      <c r="D565" s="7" t="str">
        <f t="shared" si="2"/>
        <v>300x250 </v>
      </c>
      <c r="E565" s="2" t="s">
        <v>825</v>
      </c>
      <c r="F565" s="2" t="s">
        <v>41</v>
      </c>
      <c r="G565" s="8" t="s">
        <v>29</v>
      </c>
      <c r="H565" s="2" t="s">
        <v>30</v>
      </c>
      <c r="I565" s="2" t="s">
        <v>43</v>
      </c>
      <c r="J565" s="2">
        <v>104538.0</v>
      </c>
      <c r="K565" s="2">
        <v>347.0</v>
      </c>
      <c r="L565" s="2">
        <v>49049.0</v>
      </c>
      <c r="M565" s="2">
        <v>97093.0</v>
      </c>
      <c r="N565" s="2">
        <v>2.0</v>
      </c>
      <c r="O565" s="3">
        <v>5266.424233</v>
      </c>
      <c r="P565" s="7" t="str">
        <f>VLOOKUP(A565,'New Data'!A:E,2,FALSE)</f>
        <v>Male</v>
      </c>
      <c r="Q565" s="7">
        <f>VLOOKUP(A565,'New Data'!A:E,3,FALSE)</f>
        <v>55</v>
      </c>
      <c r="R565" s="7" t="str">
        <f>VLOOKUP(A565,'New Data'!A:E,4,FALSE)</f>
        <v>North Dakota</v>
      </c>
      <c r="S565" s="9">
        <f>VLOOKUP(A565,'New Data'!A:E,5,FALSE)</f>
        <v>45123</v>
      </c>
      <c r="T565" s="10">
        <f t="shared" si="3"/>
        <v>2633.212117</v>
      </c>
      <c r="U565" s="11">
        <f t="shared" si="4"/>
        <v>0.00331936712</v>
      </c>
      <c r="V565" s="12">
        <f t="shared" si="5"/>
        <v>15.17701508</v>
      </c>
      <c r="W565" s="10">
        <f t="shared" si="6"/>
        <v>50.37808484</v>
      </c>
      <c r="X565" s="11">
        <f t="shared" si="7"/>
        <v>0.001913179896</v>
      </c>
      <c r="Y565" s="7">
        <f t="shared" si="8"/>
        <v>0</v>
      </c>
      <c r="Z565" s="11">
        <f t="shared" si="9"/>
        <v>0.4691978037</v>
      </c>
      <c r="AA565" s="10">
        <f t="shared" si="10"/>
        <v>548.8596523</v>
      </c>
      <c r="AB565" s="10">
        <f t="shared" si="11"/>
        <v>569.9802942</v>
      </c>
      <c r="AC565" s="10">
        <f t="shared" si="12"/>
        <v>2119.680713</v>
      </c>
      <c r="AD565" s="10">
        <f t="shared" si="13"/>
        <v>1341.79676</v>
      </c>
    </row>
    <row r="566">
      <c r="A566" s="7" t="str">
        <f t="shared" si="1"/>
        <v>VQSPP7748N</v>
      </c>
      <c r="B566" s="2" t="s">
        <v>823</v>
      </c>
      <c r="C566" s="2" t="s">
        <v>824</v>
      </c>
      <c r="D566" s="7" t="str">
        <f t="shared" si="2"/>
        <v>300x250 </v>
      </c>
      <c r="E566" s="2" t="s">
        <v>825</v>
      </c>
      <c r="F566" s="2" t="s">
        <v>28</v>
      </c>
      <c r="G566" s="8" t="s">
        <v>689</v>
      </c>
      <c r="H566" s="2" t="s">
        <v>139</v>
      </c>
      <c r="I566" s="2" t="s">
        <v>43</v>
      </c>
      <c r="J566" s="2">
        <v>42755.0</v>
      </c>
      <c r="K566" s="2">
        <v>117.0</v>
      </c>
      <c r="L566" s="2">
        <v>36503.0</v>
      </c>
      <c r="M566" s="2">
        <v>40051.0</v>
      </c>
      <c r="N566" s="2">
        <v>12.0</v>
      </c>
      <c r="O566" s="3">
        <v>6550.30297</v>
      </c>
      <c r="P566" s="7" t="str">
        <f>VLOOKUP(A566,'New Data'!A:E,2,FALSE)</f>
        <v>Male</v>
      </c>
      <c r="Q566" s="7">
        <f>VLOOKUP(A566,'New Data'!A:E,3,FALSE)</f>
        <v>55</v>
      </c>
      <c r="R566" s="7" t="str">
        <f>VLOOKUP(A566,'New Data'!A:E,4,FALSE)</f>
        <v>North Dakota</v>
      </c>
      <c r="S566" s="9">
        <f>VLOOKUP(A566,'New Data'!A:E,5,FALSE)</f>
        <v>45123</v>
      </c>
      <c r="T566" s="10">
        <f t="shared" si="3"/>
        <v>545.8585808</v>
      </c>
      <c r="U566" s="11">
        <f t="shared" si="4"/>
        <v>0.002736522044</v>
      </c>
      <c r="V566" s="12">
        <f t="shared" si="5"/>
        <v>55.98549547</v>
      </c>
      <c r="W566" s="10">
        <f t="shared" si="6"/>
        <v>153.2055425</v>
      </c>
      <c r="X566" s="11">
        <f t="shared" si="7"/>
        <v>0.02806689276</v>
      </c>
      <c r="Y566" s="7">
        <f t="shared" si="8"/>
        <v>0</v>
      </c>
      <c r="Z566" s="11">
        <f t="shared" si="9"/>
        <v>0.8537714887</v>
      </c>
      <c r="AA566" s="10">
        <f t="shared" si="10"/>
        <v>184.601221</v>
      </c>
      <c r="AB566" s="10">
        <f t="shared" si="11"/>
        <v>242.9332493</v>
      </c>
      <c r="AC566" s="10">
        <f t="shared" si="12"/>
        <v>478.5250723</v>
      </c>
      <c r="AD566" s="10">
        <f t="shared" si="13"/>
        <v>349.5334299</v>
      </c>
    </row>
    <row r="567">
      <c r="A567" s="7" t="str">
        <f t="shared" si="1"/>
        <v>VQWRD0962W</v>
      </c>
      <c r="B567" s="2" t="s">
        <v>1914</v>
      </c>
      <c r="C567" s="2" t="s">
        <v>3712</v>
      </c>
      <c r="D567" s="7" t="str">
        <f t="shared" si="2"/>
        <v>300x250 </v>
      </c>
      <c r="E567" s="2" t="s">
        <v>1916</v>
      </c>
      <c r="F567" s="2" t="s">
        <v>41</v>
      </c>
      <c r="G567" s="8" t="s">
        <v>449</v>
      </c>
      <c r="H567" s="2" t="s">
        <v>48</v>
      </c>
      <c r="I567" s="2" t="s">
        <v>53</v>
      </c>
      <c r="J567" s="2">
        <v>59296.0</v>
      </c>
      <c r="K567" s="2">
        <v>170.0</v>
      </c>
      <c r="L567" s="2">
        <v>25482.0</v>
      </c>
      <c r="M567" s="2">
        <v>54149.0</v>
      </c>
      <c r="N567" s="2">
        <v>4.0</v>
      </c>
      <c r="O567" s="3">
        <v>1568.715259</v>
      </c>
      <c r="P567" s="7" t="str">
        <f>VLOOKUP(A567,'New Data'!A:E,2,FALSE)</f>
        <v>Male</v>
      </c>
      <c r="Q567" s="7">
        <f>VLOOKUP(A567,'New Data'!A:E,3,FALSE)</f>
        <v>35</v>
      </c>
      <c r="R567" s="7" t="str">
        <f>VLOOKUP(A567,'New Data'!A:E,4,FALSE)</f>
        <v>Maine</v>
      </c>
      <c r="S567" s="9">
        <f>VLOOKUP(A567,'New Data'!A:E,5,FALSE)</f>
        <v>45431</v>
      </c>
      <c r="T567" s="10">
        <f t="shared" si="3"/>
        <v>392.1788148</v>
      </c>
      <c r="U567" s="11">
        <f t="shared" si="4"/>
        <v>0.002866972477</v>
      </c>
      <c r="V567" s="12">
        <f t="shared" si="5"/>
        <v>9.227736818</v>
      </c>
      <c r="W567" s="10">
        <f t="shared" si="6"/>
        <v>26.45566748</v>
      </c>
      <c r="X567" s="11">
        <f t="shared" si="7"/>
        <v>0.006745817593</v>
      </c>
      <c r="Y567" s="7">
        <f t="shared" si="8"/>
        <v>0</v>
      </c>
      <c r="Z567" s="11">
        <f t="shared" si="9"/>
        <v>0.4297423098</v>
      </c>
      <c r="AA567" s="10">
        <f t="shared" si="10"/>
        <v>91.1090859</v>
      </c>
      <c r="AB567" s="10">
        <f t="shared" si="11"/>
        <v>101.4458443</v>
      </c>
      <c r="AC567" s="10">
        <f t="shared" si="12"/>
        <v>320.8797327</v>
      </c>
      <c r="AD567" s="10">
        <f t="shared" si="13"/>
        <v>209.3186746</v>
      </c>
    </row>
    <row r="568">
      <c r="A568" s="7" t="str">
        <f t="shared" si="1"/>
        <v>VRAEE9947R</v>
      </c>
      <c r="B568" s="2" t="s">
        <v>1339</v>
      </c>
      <c r="C568" s="2" t="s">
        <v>1340</v>
      </c>
      <c r="D568" s="7" t="str">
        <f t="shared" si="2"/>
        <v>320x50 </v>
      </c>
      <c r="E568" s="2" t="s">
        <v>321</v>
      </c>
      <c r="F568" s="2" t="s">
        <v>36</v>
      </c>
      <c r="G568" s="8" t="s">
        <v>726</v>
      </c>
      <c r="H568" s="2" t="s">
        <v>30</v>
      </c>
      <c r="I568" s="2" t="s">
        <v>31</v>
      </c>
      <c r="J568" s="2">
        <v>26715.0</v>
      </c>
      <c r="K568" s="2">
        <v>100.0</v>
      </c>
      <c r="L568" s="2">
        <v>12287.0</v>
      </c>
      <c r="M568" s="2">
        <v>25003.0</v>
      </c>
      <c r="N568" s="2">
        <v>6.0</v>
      </c>
      <c r="O568" s="3">
        <v>4623.089672</v>
      </c>
      <c r="P568" s="7" t="str">
        <f>VLOOKUP(A568,'New Data'!A:E,2,FALSE)</f>
        <v>Female</v>
      </c>
      <c r="Q568" s="7">
        <f>VLOOKUP(A568,'New Data'!A:E,3,FALSE)</f>
        <v>47</v>
      </c>
      <c r="R568" s="7" t="str">
        <f>VLOOKUP(A568,'New Data'!A:E,4,FALSE)</f>
        <v>Maryland</v>
      </c>
      <c r="S568" s="9">
        <f>VLOOKUP(A568,'New Data'!A:E,5,FALSE)</f>
        <v>45388</v>
      </c>
      <c r="T568" s="10">
        <f t="shared" si="3"/>
        <v>770.5149453</v>
      </c>
      <c r="U568" s="11">
        <f t="shared" si="4"/>
        <v>0.003743215422</v>
      </c>
      <c r="V568" s="12">
        <f t="shared" si="5"/>
        <v>46.23089672</v>
      </c>
      <c r="W568" s="10">
        <f t="shared" si="6"/>
        <v>173.0522056</v>
      </c>
      <c r="X568" s="11">
        <f t="shared" si="7"/>
        <v>0.02245929253</v>
      </c>
      <c r="Y568" s="7">
        <f t="shared" si="8"/>
        <v>0</v>
      </c>
      <c r="Z568" s="11">
        <f t="shared" si="9"/>
        <v>0.4599288789</v>
      </c>
      <c r="AA568" s="10">
        <f t="shared" si="10"/>
        <v>225.6981476</v>
      </c>
      <c r="AB568" s="10">
        <f t="shared" si="11"/>
        <v>301.7909329</v>
      </c>
      <c r="AC568" s="10">
        <f t="shared" si="12"/>
        <v>660.2685767</v>
      </c>
      <c r="AD568" s="10">
        <f t="shared" si="13"/>
        <v>471.7854471</v>
      </c>
    </row>
    <row r="569">
      <c r="A569" s="7" t="str">
        <f t="shared" si="1"/>
        <v>VRAEE9947R</v>
      </c>
      <c r="B569" s="2" t="s">
        <v>319</v>
      </c>
      <c r="C569" s="2" t="s">
        <v>3713</v>
      </c>
      <c r="D569" s="7" t="str">
        <f t="shared" si="2"/>
        <v>320x50 </v>
      </c>
      <c r="E569" s="2" t="s">
        <v>321</v>
      </c>
      <c r="F569" s="2" t="s">
        <v>28</v>
      </c>
      <c r="G569" s="8" t="s">
        <v>322</v>
      </c>
      <c r="H569" s="2" t="s">
        <v>220</v>
      </c>
      <c r="I569" s="2" t="s">
        <v>31</v>
      </c>
      <c r="J569" s="2">
        <v>12148.0</v>
      </c>
      <c r="K569" s="2">
        <v>40.0</v>
      </c>
      <c r="L569" s="2">
        <v>7950.0</v>
      </c>
      <c r="M569" s="2">
        <v>11360.0</v>
      </c>
      <c r="N569" s="2">
        <v>9.0</v>
      </c>
      <c r="O569" s="3">
        <v>1936.008049</v>
      </c>
      <c r="P569" s="7" t="str">
        <f>VLOOKUP(A569,'New Data'!A:E,2,FALSE)</f>
        <v>Female</v>
      </c>
      <c r="Q569" s="7">
        <f>VLOOKUP(A569,'New Data'!A:E,3,FALSE)</f>
        <v>47</v>
      </c>
      <c r="R569" s="7" t="str">
        <f>VLOOKUP(A569,'New Data'!A:E,4,FALSE)</f>
        <v>Maryland</v>
      </c>
      <c r="S569" s="9">
        <f>VLOOKUP(A569,'New Data'!A:E,5,FALSE)</f>
        <v>45388</v>
      </c>
      <c r="T569" s="10">
        <f t="shared" si="3"/>
        <v>215.1120054</v>
      </c>
      <c r="U569" s="11">
        <f t="shared" si="4"/>
        <v>0.003292723082</v>
      </c>
      <c r="V569" s="12">
        <f t="shared" si="5"/>
        <v>48.40020123</v>
      </c>
      <c r="W569" s="10">
        <f t="shared" si="6"/>
        <v>159.3684597</v>
      </c>
      <c r="X569" s="11">
        <f t="shared" si="7"/>
        <v>0.07408626934</v>
      </c>
      <c r="Y569" s="7">
        <f t="shared" si="8"/>
        <v>0</v>
      </c>
      <c r="Z569" s="11">
        <f t="shared" si="9"/>
        <v>0.6544287125</v>
      </c>
      <c r="AA569" s="10">
        <f t="shared" si="10"/>
        <v>113.616254</v>
      </c>
      <c r="AB569" s="10">
        <f t="shared" si="11"/>
        <v>180.1972091</v>
      </c>
      <c r="AC569" s="10">
        <f t="shared" si="12"/>
        <v>213.6433365</v>
      </c>
      <c r="AD569" s="10">
        <f t="shared" si="13"/>
        <v>187.241879</v>
      </c>
    </row>
    <row r="570">
      <c r="A570" s="7" t="str">
        <f t="shared" si="1"/>
        <v>VRJZP3827J</v>
      </c>
      <c r="B570" s="2" t="s">
        <v>2028</v>
      </c>
      <c r="C570" s="2" t="s">
        <v>3714</v>
      </c>
      <c r="D570" s="7" t="str">
        <f t="shared" si="2"/>
        <v>320x50 </v>
      </c>
      <c r="E570" s="2" t="s">
        <v>2030</v>
      </c>
      <c r="F570" s="2" t="s">
        <v>41</v>
      </c>
      <c r="G570" s="8" t="s">
        <v>181</v>
      </c>
      <c r="H570" s="2" t="s">
        <v>62</v>
      </c>
      <c r="I570" s="2" t="s">
        <v>31</v>
      </c>
      <c r="J570" s="2">
        <v>65257.0</v>
      </c>
      <c r="K570" s="2">
        <v>201.0</v>
      </c>
      <c r="L570" s="2">
        <v>12749.0</v>
      </c>
      <c r="M570" s="2">
        <v>19274.0</v>
      </c>
      <c r="N570" s="2">
        <v>3.0</v>
      </c>
      <c r="O570" s="3">
        <v>2468.135837</v>
      </c>
      <c r="P570" s="7" t="str">
        <f>VLOOKUP(A570,'New Data'!A:E,2,FALSE)</f>
        <v>Female</v>
      </c>
      <c r="Q570" s="7">
        <f>VLOOKUP(A570,'New Data'!A:E,3,FALSE)</f>
        <v>64</v>
      </c>
      <c r="R570" s="7" t="str">
        <f>VLOOKUP(A570,'New Data'!A:E,4,FALSE)</f>
        <v>Oregon</v>
      </c>
      <c r="S570" s="9">
        <f>VLOOKUP(A570,'New Data'!A:E,5,FALSE)</f>
        <v>45537</v>
      </c>
      <c r="T570" s="10">
        <f t="shared" si="3"/>
        <v>822.7119457</v>
      </c>
      <c r="U570" s="11">
        <f t="shared" si="4"/>
        <v>0.003080129335</v>
      </c>
      <c r="V570" s="12">
        <f t="shared" si="5"/>
        <v>12.27928277</v>
      </c>
      <c r="W570" s="10">
        <f t="shared" si="6"/>
        <v>37.82177907</v>
      </c>
      <c r="X570" s="11">
        <f t="shared" si="7"/>
        <v>0.004597207962</v>
      </c>
      <c r="Y570" s="7">
        <f t="shared" si="8"/>
        <v>0</v>
      </c>
      <c r="Z570" s="11">
        <f t="shared" si="9"/>
        <v>0.1953660144</v>
      </c>
      <c r="AA570" s="10">
        <f t="shared" si="10"/>
        <v>181.9301712</v>
      </c>
      <c r="AB570" s="10">
        <f t="shared" si="11"/>
        <v>197.2556689</v>
      </c>
      <c r="AC570" s="10">
        <f t="shared" si="12"/>
        <v>668.1897689</v>
      </c>
      <c r="AD570" s="10">
        <f t="shared" si="13"/>
        <v>430.2684024</v>
      </c>
    </row>
    <row r="571">
      <c r="A571" s="7" t="str">
        <f t="shared" si="1"/>
        <v>VSEBV0477I</v>
      </c>
      <c r="B571" s="2" t="s">
        <v>2330</v>
      </c>
      <c r="C571" s="2" t="s">
        <v>3715</v>
      </c>
      <c r="D571" s="7" t="str">
        <f t="shared" si="2"/>
        <v>320x50 </v>
      </c>
      <c r="E571" s="2" t="s">
        <v>1560</v>
      </c>
      <c r="F571" s="2" t="s">
        <v>41</v>
      </c>
      <c r="G571" s="8" t="s">
        <v>1017</v>
      </c>
      <c r="H571" s="2" t="s">
        <v>71</v>
      </c>
      <c r="I571" s="2" t="s">
        <v>31</v>
      </c>
      <c r="J571" s="2">
        <v>252170.0</v>
      </c>
      <c r="K571" s="2">
        <v>650.0</v>
      </c>
      <c r="L571" s="2">
        <v>9248.0</v>
      </c>
      <c r="M571" s="2">
        <v>14192.0</v>
      </c>
      <c r="N571" s="2">
        <v>1.0</v>
      </c>
      <c r="O571" s="3">
        <v>5874.00478</v>
      </c>
      <c r="P571" s="7" t="str">
        <f>VLOOKUP(A571,'New Data'!A:E,2,FALSE)</f>
        <v>Female</v>
      </c>
      <c r="Q571" s="7">
        <f>VLOOKUP(A571,'New Data'!A:E,3,FALSE)</f>
        <v>37</v>
      </c>
      <c r="R571" s="7" t="str">
        <f>VLOOKUP(A571,'New Data'!A:E,4,FALSE)</f>
        <v>Delaware</v>
      </c>
      <c r="S571" s="9">
        <f>VLOOKUP(A571,'New Data'!A:E,5,FALSE)</f>
        <v>45213</v>
      </c>
      <c r="T571" s="10">
        <f t="shared" si="3"/>
        <v>5874.00478</v>
      </c>
      <c r="U571" s="11">
        <f t="shared" si="4"/>
        <v>0.002577626205</v>
      </c>
      <c r="V571" s="12">
        <f t="shared" si="5"/>
        <v>9.036930431</v>
      </c>
      <c r="W571" s="10">
        <f t="shared" si="6"/>
        <v>23.29382869</v>
      </c>
      <c r="X571" s="11">
        <f t="shared" si="7"/>
        <v>0.0003965578776</v>
      </c>
      <c r="Y571" s="7">
        <f t="shared" si="8"/>
        <v>0</v>
      </c>
      <c r="Z571" s="11">
        <f t="shared" si="9"/>
        <v>0.03667367252</v>
      </c>
      <c r="AA571" s="10">
        <f t="shared" si="10"/>
        <v>1186.689266</v>
      </c>
      <c r="AB571" s="10">
        <f t="shared" si="11"/>
        <v>1195.243405</v>
      </c>
      <c r="AC571" s="10">
        <f t="shared" si="12"/>
        <v>4705.669976</v>
      </c>
      <c r="AD571" s="10">
        <f t="shared" si="13"/>
        <v>2948.650593</v>
      </c>
    </row>
    <row r="572">
      <c r="A572" s="7" t="str">
        <f t="shared" si="1"/>
        <v>VSEBV0477I</v>
      </c>
      <c r="B572" s="2" t="s">
        <v>2008</v>
      </c>
      <c r="C572" s="2" t="s">
        <v>3716</v>
      </c>
      <c r="D572" s="7" t="str">
        <f t="shared" si="2"/>
        <v>320x50 </v>
      </c>
      <c r="E572" s="2" t="s">
        <v>1560</v>
      </c>
      <c r="F572" s="2" t="s">
        <v>36</v>
      </c>
      <c r="G572" s="8" t="s">
        <v>387</v>
      </c>
      <c r="H572" s="2" t="s">
        <v>135</v>
      </c>
      <c r="I572" s="2" t="s">
        <v>31</v>
      </c>
      <c r="J572" s="2">
        <v>171575.0</v>
      </c>
      <c r="K572" s="2">
        <v>499.0</v>
      </c>
      <c r="L572" s="2">
        <v>101487.0</v>
      </c>
      <c r="M572" s="2">
        <v>136036.0</v>
      </c>
      <c r="N572" s="2">
        <v>8.0</v>
      </c>
      <c r="O572" s="3">
        <v>1658.332426</v>
      </c>
      <c r="P572" s="7" t="str">
        <f>VLOOKUP(A572,'New Data'!A:E,2,FALSE)</f>
        <v>Female</v>
      </c>
      <c r="Q572" s="7">
        <f>VLOOKUP(A572,'New Data'!A:E,3,FALSE)</f>
        <v>37</v>
      </c>
      <c r="R572" s="7" t="str">
        <f>VLOOKUP(A572,'New Data'!A:E,4,FALSE)</f>
        <v>Delaware</v>
      </c>
      <c r="S572" s="9">
        <f>VLOOKUP(A572,'New Data'!A:E,5,FALSE)</f>
        <v>45213</v>
      </c>
      <c r="T572" s="10">
        <f t="shared" si="3"/>
        <v>207.2915533</v>
      </c>
      <c r="U572" s="11">
        <f t="shared" si="4"/>
        <v>0.002908349118</v>
      </c>
      <c r="V572" s="12">
        <f t="shared" si="5"/>
        <v>3.323311475</v>
      </c>
      <c r="W572" s="10">
        <f t="shared" si="6"/>
        <v>9.665349999</v>
      </c>
      <c r="X572" s="11">
        <f t="shared" si="7"/>
        <v>0.004662683957</v>
      </c>
      <c r="Y572" s="7">
        <f t="shared" si="8"/>
        <v>0</v>
      </c>
      <c r="Z572" s="11">
        <f t="shared" si="9"/>
        <v>0.5915022585</v>
      </c>
      <c r="AA572" s="10">
        <f t="shared" si="10"/>
        <v>46.05002983</v>
      </c>
      <c r="AB572" s="10">
        <f t="shared" si="11"/>
        <v>49.85525294</v>
      </c>
      <c r="AC572" s="10">
        <f t="shared" si="12"/>
        <v>168.4309749</v>
      </c>
      <c r="AD572" s="10">
        <f t="shared" si="13"/>
        <v>108.4799058</v>
      </c>
    </row>
    <row r="573">
      <c r="A573" s="7" t="str">
        <f t="shared" si="1"/>
        <v>VSEBV0477I</v>
      </c>
      <c r="B573" s="2" t="s">
        <v>1558</v>
      </c>
      <c r="C573" s="2" t="s">
        <v>3717</v>
      </c>
      <c r="D573" s="7" t="str">
        <f t="shared" si="2"/>
        <v>320x50 </v>
      </c>
      <c r="E573" s="2" t="s">
        <v>1560</v>
      </c>
      <c r="F573" s="2" t="s">
        <v>28</v>
      </c>
      <c r="G573" s="8" t="s">
        <v>1561</v>
      </c>
      <c r="H573" s="2" t="s">
        <v>1562</v>
      </c>
      <c r="I573" s="2" t="s">
        <v>31</v>
      </c>
      <c r="J573" s="2">
        <v>16956.0</v>
      </c>
      <c r="K573" s="2">
        <v>65.0</v>
      </c>
      <c r="L573" s="2">
        <v>7553.0</v>
      </c>
      <c r="M573" s="2">
        <v>15201.0</v>
      </c>
      <c r="N573" s="2">
        <v>3.0</v>
      </c>
      <c r="O573" s="3">
        <v>1502.680139</v>
      </c>
      <c r="P573" s="7" t="str">
        <f>VLOOKUP(A573,'New Data'!A:E,2,FALSE)</f>
        <v>Female</v>
      </c>
      <c r="Q573" s="7">
        <f>VLOOKUP(A573,'New Data'!A:E,3,FALSE)</f>
        <v>37</v>
      </c>
      <c r="R573" s="7" t="str">
        <f>VLOOKUP(A573,'New Data'!A:E,4,FALSE)</f>
        <v>Delaware</v>
      </c>
      <c r="S573" s="9">
        <f>VLOOKUP(A573,'New Data'!A:E,5,FALSE)</f>
        <v>45213</v>
      </c>
      <c r="T573" s="10">
        <f t="shared" si="3"/>
        <v>500.8933797</v>
      </c>
      <c r="U573" s="11">
        <f t="shared" si="4"/>
        <v>0.003833451286</v>
      </c>
      <c r="V573" s="12">
        <f t="shared" si="5"/>
        <v>23.11815598</v>
      </c>
      <c r="W573" s="10">
        <f t="shared" si="6"/>
        <v>88.62232478</v>
      </c>
      <c r="X573" s="11">
        <f t="shared" si="7"/>
        <v>0.01769285209</v>
      </c>
      <c r="Y573" s="7">
        <f t="shared" si="8"/>
        <v>0</v>
      </c>
      <c r="Z573" s="11">
        <f t="shared" si="9"/>
        <v>0.4454470394</v>
      </c>
      <c r="AA573" s="10">
        <f t="shared" si="10"/>
        <v>136.3976657</v>
      </c>
      <c r="AB573" s="10">
        <f t="shared" si="11"/>
        <v>175.700167</v>
      </c>
      <c r="AC573" s="10">
        <f t="shared" si="12"/>
        <v>423.0627999</v>
      </c>
      <c r="AD573" s="10">
        <f t="shared" si="13"/>
        <v>294.7597689</v>
      </c>
    </row>
    <row r="574">
      <c r="A574" s="7" t="str">
        <f t="shared" si="1"/>
        <v>VSEBV0477I</v>
      </c>
      <c r="B574" s="2" t="s">
        <v>1651</v>
      </c>
      <c r="C574" s="2" t="s">
        <v>1652</v>
      </c>
      <c r="D574" s="7" t="str">
        <f t="shared" si="2"/>
        <v>300x250 </v>
      </c>
      <c r="E574" s="2" t="s">
        <v>1653</v>
      </c>
      <c r="F574" s="2" t="s">
        <v>36</v>
      </c>
      <c r="G574" s="8" t="s">
        <v>408</v>
      </c>
      <c r="H574" s="2" t="s">
        <v>89</v>
      </c>
      <c r="I574" s="2" t="s">
        <v>43</v>
      </c>
      <c r="J574" s="2">
        <v>123430.0</v>
      </c>
      <c r="K574" s="2">
        <v>360.0</v>
      </c>
      <c r="L574" s="2">
        <v>45294.0</v>
      </c>
      <c r="M574" s="2">
        <v>77646.0</v>
      </c>
      <c r="N574" s="2">
        <v>15.0</v>
      </c>
      <c r="O574" s="3">
        <v>6808.562584</v>
      </c>
      <c r="P574" s="7" t="str">
        <f>VLOOKUP(A574,'New Data'!A:E,2,FALSE)</f>
        <v>Female</v>
      </c>
      <c r="Q574" s="7">
        <f>VLOOKUP(A574,'New Data'!A:E,3,FALSE)</f>
        <v>37</v>
      </c>
      <c r="R574" s="7" t="str">
        <f>VLOOKUP(A574,'New Data'!A:E,4,FALSE)</f>
        <v>Delaware</v>
      </c>
      <c r="S574" s="9">
        <f>VLOOKUP(A574,'New Data'!A:E,5,FALSE)</f>
        <v>45213</v>
      </c>
      <c r="T574" s="10">
        <f t="shared" si="3"/>
        <v>453.9041723</v>
      </c>
      <c r="U574" s="11">
        <f t="shared" si="4"/>
        <v>0.002916632909</v>
      </c>
      <c r="V574" s="12">
        <f t="shared" si="5"/>
        <v>18.91267384</v>
      </c>
      <c r="W574" s="10">
        <f t="shared" si="6"/>
        <v>55.16132694</v>
      </c>
      <c r="X574" s="11">
        <f t="shared" si="7"/>
        <v>0.01215263712</v>
      </c>
      <c r="Y574" s="7">
        <f t="shared" si="8"/>
        <v>0</v>
      </c>
      <c r="Z574" s="11">
        <f t="shared" si="9"/>
        <v>0.3669610305</v>
      </c>
      <c r="AA574" s="10">
        <f t="shared" si="10"/>
        <v>116.9432389</v>
      </c>
      <c r="AB574" s="10">
        <f t="shared" si="11"/>
        <v>138.6924308</v>
      </c>
      <c r="AC574" s="10">
        <f t="shared" si="12"/>
        <v>377.938138</v>
      </c>
      <c r="AD574" s="10">
        <f t="shared" si="13"/>
        <v>254.5342079</v>
      </c>
    </row>
    <row r="575">
      <c r="A575" s="7" t="str">
        <f t="shared" si="1"/>
        <v>VTFJZ4454U</v>
      </c>
      <c r="B575" s="2" t="s">
        <v>1147</v>
      </c>
      <c r="C575" s="2" t="s">
        <v>3718</v>
      </c>
      <c r="D575" s="7" t="str">
        <f t="shared" si="2"/>
        <v>300x250 </v>
      </c>
      <c r="E575" s="2" t="s">
        <v>1149</v>
      </c>
      <c r="F575" s="2" t="s">
        <v>66</v>
      </c>
      <c r="G575" s="8" t="s">
        <v>344</v>
      </c>
      <c r="H575" s="2" t="s">
        <v>71</v>
      </c>
      <c r="I575" s="2" t="s">
        <v>31</v>
      </c>
      <c r="J575" s="2">
        <v>57168.0</v>
      </c>
      <c r="K575" s="2">
        <v>160.0</v>
      </c>
      <c r="L575" s="2">
        <v>43261.0</v>
      </c>
      <c r="M575" s="2">
        <v>55261.0</v>
      </c>
      <c r="N575" s="2">
        <v>12.0</v>
      </c>
      <c r="O575" s="3">
        <v>5841.15136</v>
      </c>
      <c r="P575" s="7" t="str">
        <f>VLOOKUP(A575,'New Data'!A:E,2,FALSE)</f>
        <v>Male</v>
      </c>
      <c r="Q575" s="7">
        <f>VLOOKUP(A575,'New Data'!A:E,3,FALSE)</f>
        <v>58</v>
      </c>
      <c r="R575" s="7" t="str">
        <f>VLOOKUP(A575,'New Data'!A:E,4,FALSE)</f>
        <v>South Carolina</v>
      </c>
      <c r="S575" s="9">
        <f>VLOOKUP(A575,'New Data'!A:E,5,FALSE)</f>
        <v>44944</v>
      </c>
      <c r="T575" s="10">
        <f t="shared" si="3"/>
        <v>486.7626133</v>
      </c>
      <c r="U575" s="11">
        <f t="shared" si="4"/>
        <v>0.002798768542</v>
      </c>
      <c r="V575" s="12">
        <f t="shared" si="5"/>
        <v>36.507196</v>
      </c>
      <c r="W575" s="10">
        <f t="shared" si="6"/>
        <v>102.1751917</v>
      </c>
      <c r="X575" s="11">
        <f t="shared" si="7"/>
        <v>0.02099076406</v>
      </c>
      <c r="Y575" s="7">
        <f t="shared" si="8"/>
        <v>0</v>
      </c>
      <c r="Z575" s="11">
        <f t="shared" si="9"/>
        <v>0.7567345368</v>
      </c>
      <c r="AA575" s="10">
        <f t="shared" si="10"/>
        <v>146.9933178</v>
      </c>
      <c r="AB575" s="10">
        <f t="shared" si="11"/>
        <v>186.3941152</v>
      </c>
      <c r="AC575" s="10">
        <f t="shared" si="12"/>
        <v>417.1465682</v>
      </c>
      <c r="AD575" s="10">
        <f t="shared" si="13"/>
        <v>294.4703019</v>
      </c>
    </row>
    <row r="576">
      <c r="A576" s="7" t="str">
        <f t="shared" si="1"/>
        <v>VYLUI9549K</v>
      </c>
      <c r="B576" s="2" t="s">
        <v>1135</v>
      </c>
      <c r="C576" s="2" t="s">
        <v>3719</v>
      </c>
      <c r="D576" s="7" t="str">
        <f t="shared" si="2"/>
        <v>300x250 </v>
      </c>
      <c r="E576" s="2" t="s">
        <v>1137</v>
      </c>
      <c r="F576" s="2" t="s">
        <v>36</v>
      </c>
      <c r="G576" s="8" t="s">
        <v>838</v>
      </c>
      <c r="H576" s="2" t="s">
        <v>30</v>
      </c>
      <c r="I576" s="2" t="s">
        <v>31</v>
      </c>
      <c r="J576" s="2">
        <v>52006.0</v>
      </c>
      <c r="K576" s="2">
        <v>160.0</v>
      </c>
      <c r="L576" s="2">
        <v>24711.0</v>
      </c>
      <c r="M576" s="2">
        <v>48019.0</v>
      </c>
      <c r="N576" s="2">
        <v>12.0</v>
      </c>
      <c r="O576" s="3">
        <v>5200.010118</v>
      </c>
      <c r="P576" s="7" t="str">
        <f>VLOOKUP(A576,'New Data'!A:E,2,FALSE)</f>
        <v>Female</v>
      </c>
      <c r="Q576" s="7">
        <f>VLOOKUP(A576,'New Data'!A:E,3,FALSE)</f>
        <v>37</v>
      </c>
      <c r="R576" s="7" t="str">
        <f>VLOOKUP(A576,'New Data'!A:E,4,FALSE)</f>
        <v>Indiana</v>
      </c>
      <c r="S576" s="9">
        <f>VLOOKUP(A576,'New Data'!A:E,5,FALSE)</f>
        <v>44964</v>
      </c>
      <c r="T576" s="10">
        <f t="shared" si="3"/>
        <v>433.3341765</v>
      </c>
      <c r="U576" s="11">
        <f t="shared" si="4"/>
        <v>0.003076568088</v>
      </c>
      <c r="V576" s="12">
        <f t="shared" si="5"/>
        <v>32.50006324</v>
      </c>
      <c r="W576" s="10">
        <f t="shared" si="6"/>
        <v>99.98865742</v>
      </c>
      <c r="X576" s="11">
        <f t="shared" si="7"/>
        <v>0.02307426066</v>
      </c>
      <c r="Y576" s="7">
        <f t="shared" si="8"/>
        <v>0</v>
      </c>
      <c r="Z576" s="11">
        <f t="shared" si="9"/>
        <v>0.4751567127</v>
      </c>
      <c r="AA576" s="10">
        <f t="shared" si="10"/>
        <v>132.6646174</v>
      </c>
      <c r="AB576" s="10">
        <f t="shared" si="11"/>
        <v>173.1577739</v>
      </c>
      <c r="AC576" s="10">
        <f t="shared" si="12"/>
        <v>373.1650853</v>
      </c>
      <c r="AD576" s="10">
        <f t="shared" si="13"/>
        <v>266.6629552</v>
      </c>
    </row>
    <row r="577">
      <c r="A577" s="7" t="str">
        <f t="shared" si="1"/>
        <v>WAJCH8135H</v>
      </c>
      <c r="B577" s="2" t="s">
        <v>832</v>
      </c>
      <c r="C577" s="2" t="s">
        <v>3720</v>
      </c>
      <c r="D577" s="7" t="str">
        <f t="shared" si="2"/>
        <v>320x50 </v>
      </c>
      <c r="E577" s="2" t="s">
        <v>834</v>
      </c>
      <c r="F577" s="2" t="s">
        <v>36</v>
      </c>
      <c r="G577" s="8" t="s">
        <v>287</v>
      </c>
      <c r="H577" s="2" t="s">
        <v>89</v>
      </c>
      <c r="I577" s="2" t="s">
        <v>31</v>
      </c>
      <c r="J577" s="2">
        <v>36431.0</v>
      </c>
      <c r="K577" s="2">
        <v>108.0</v>
      </c>
      <c r="L577" s="2">
        <v>31262.0</v>
      </c>
      <c r="M577" s="2">
        <v>35043.0</v>
      </c>
      <c r="N577" s="2">
        <v>11.0</v>
      </c>
      <c r="O577" s="3">
        <v>3285.834522</v>
      </c>
      <c r="P577" s="7" t="str">
        <f>VLOOKUP(A577,'New Data'!A:E,2,FALSE)</f>
        <v>Female</v>
      </c>
      <c r="Q577" s="7">
        <f>VLOOKUP(A577,'New Data'!A:E,3,FALSE)</f>
        <v>56</v>
      </c>
      <c r="R577" s="7" t="str">
        <f>VLOOKUP(A577,'New Data'!A:E,4,FALSE)</f>
        <v>Virginia</v>
      </c>
      <c r="S577" s="9">
        <f>VLOOKUP(A577,'New Data'!A:E,5,FALSE)</f>
        <v>45472</v>
      </c>
      <c r="T577" s="10">
        <f t="shared" si="3"/>
        <v>298.7122293</v>
      </c>
      <c r="U577" s="11">
        <f t="shared" si="4"/>
        <v>0.002964508248</v>
      </c>
      <c r="V577" s="12">
        <f t="shared" si="5"/>
        <v>30.42439372</v>
      </c>
      <c r="W577" s="10">
        <f t="shared" si="6"/>
        <v>90.19336614</v>
      </c>
      <c r="X577" s="11">
        <f t="shared" si="7"/>
        <v>0.03019406549</v>
      </c>
      <c r="Y577" s="7">
        <f t="shared" si="8"/>
        <v>0</v>
      </c>
      <c r="Z577" s="11">
        <f t="shared" si="9"/>
        <v>0.8581153413</v>
      </c>
      <c r="AA577" s="10">
        <f t="shared" si="10"/>
        <v>102.1206341</v>
      </c>
      <c r="AB577" s="10">
        <f t="shared" si="11"/>
        <v>137.9820175</v>
      </c>
      <c r="AC577" s="10">
        <f t="shared" si="12"/>
        <v>263.0933354</v>
      </c>
      <c r="AD577" s="10">
        <f t="shared" si="13"/>
        <v>194.45428</v>
      </c>
    </row>
    <row r="578">
      <c r="A578" s="7" t="str">
        <f t="shared" si="1"/>
        <v>WAJCH8135H</v>
      </c>
      <c r="B578" s="2" t="s">
        <v>661</v>
      </c>
      <c r="C578" s="2" t="s">
        <v>3721</v>
      </c>
      <c r="D578" s="7" t="str">
        <f t="shared" si="2"/>
        <v>300x250 </v>
      </c>
      <c r="E578" s="2" t="s">
        <v>663</v>
      </c>
      <c r="F578" s="2" t="s">
        <v>66</v>
      </c>
      <c r="G578" s="8" t="s">
        <v>275</v>
      </c>
      <c r="H578" s="2" t="s">
        <v>71</v>
      </c>
      <c r="I578" s="2" t="s">
        <v>31</v>
      </c>
      <c r="J578" s="2">
        <v>36863.0</v>
      </c>
      <c r="K578" s="2">
        <v>116.0</v>
      </c>
      <c r="L578" s="2">
        <v>3570.0</v>
      </c>
      <c r="M578" s="2">
        <v>29458.0</v>
      </c>
      <c r="N578" s="2">
        <v>15.0</v>
      </c>
      <c r="O578" s="3">
        <v>4752.816685</v>
      </c>
      <c r="P578" s="7" t="str">
        <f>VLOOKUP(A578,'New Data'!A:E,2,FALSE)</f>
        <v>Female</v>
      </c>
      <c r="Q578" s="7">
        <f>VLOOKUP(A578,'New Data'!A:E,3,FALSE)</f>
        <v>56</v>
      </c>
      <c r="R578" s="7" t="str">
        <f>VLOOKUP(A578,'New Data'!A:E,4,FALSE)</f>
        <v>Virginia</v>
      </c>
      <c r="S578" s="9">
        <f>VLOOKUP(A578,'New Data'!A:E,5,FALSE)</f>
        <v>45472</v>
      </c>
      <c r="T578" s="10">
        <f t="shared" si="3"/>
        <v>316.8544457</v>
      </c>
      <c r="U578" s="11">
        <f t="shared" si="4"/>
        <v>0.003146786751</v>
      </c>
      <c r="V578" s="12">
        <f t="shared" si="5"/>
        <v>40.97255763</v>
      </c>
      <c r="W578" s="10">
        <f t="shared" si="6"/>
        <v>128.9319015</v>
      </c>
      <c r="X578" s="11">
        <f t="shared" si="7"/>
        <v>0.04069120799</v>
      </c>
      <c r="Y578" s="7">
        <f t="shared" si="8"/>
        <v>0</v>
      </c>
      <c r="Z578" s="11">
        <f t="shared" si="9"/>
        <v>0.09684507501</v>
      </c>
      <c r="AA578" s="10">
        <f t="shared" si="10"/>
        <v>121.9353155</v>
      </c>
      <c r="AB578" s="10">
        <f t="shared" si="11"/>
        <v>174.7109219</v>
      </c>
      <c r="AC578" s="10">
        <f t="shared" si="12"/>
        <v>287.4644484</v>
      </c>
      <c r="AD578" s="10">
        <f t="shared" si="13"/>
        <v>222.894747</v>
      </c>
    </row>
    <row r="579">
      <c r="A579" s="7" t="str">
        <f t="shared" si="1"/>
        <v>WASAZ7091S</v>
      </c>
      <c r="B579" s="2" t="s">
        <v>545</v>
      </c>
      <c r="C579" s="2" t="s">
        <v>3722</v>
      </c>
      <c r="D579" s="7" t="str">
        <f t="shared" si="2"/>
        <v>320x50 </v>
      </c>
      <c r="E579" s="2" t="s">
        <v>547</v>
      </c>
      <c r="F579" s="2" t="s">
        <v>28</v>
      </c>
      <c r="G579" s="8" t="s">
        <v>548</v>
      </c>
      <c r="H579" s="2" t="s">
        <v>30</v>
      </c>
      <c r="I579" s="2" t="s">
        <v>31</v>
      </c>
      <c r="J579" s="2">
        <v>22180.0</v>
      </c>
      <c r="K579" s="2">
        <v>60.0</v>
      </c>
      <c r="L579" s="2">
        <v>4835.0</v>
      </c>
      <c r="M579" s="2">
        <v>19291.0</v>
      </c>
      <c r="N579" s="2">
        <v>9.0</v>
      </c>
      <c r="O579" s="3">
        <v>1441.631095</v>
      </c>
      <c r="P579" s="7" t="str">
        <f>VLOOKUP(A579,'New Data'!A:E,2,FALSE)</f>
        <v>Female</v>
      </c>
      <c r="Q579" s="7">
        <f>VLOOKUP(A579,'New Data'!A:E,3,FALSE)</f>
        <v>64</v>
      </c>
      <c r="R579" s="7" t="str">
        <f>VLOOKUP(A579,'New Data'!A:E,4,FALSE)</f>
        <v>Florida</v>
      </c>
      <c r="S579" s="9">
        <f>VLOOKUP(A579,'New Data'!A:E,5,FALSE)</f>
        <v>44927</v>
      </c>
      <c r="T579" s="10">
        <f t="shared" si="3"/>
        <v>160.1812328</v>
      </c>
      <c r="U579" s="11">
        <f t="shared" si="4"/>
        <v>0.002705139766</v>
      </c>
      <c r="V579" s="12">
        <f t="shared" si="5"/>
        <v>24.02718492</v>
      </c>
      <c r="W579" s="10">
        <f t="shared" si="6"/>
        <v>64.99689337</v>
      </c>
      <c r="X579" s="11">
        <f t="shared" si="7"/>
        <v>0.04057709648</v>
      </c>
      <c r="Y579" s="7">
        <f t="shared" si="8"/>
        <v>0</v>
      </c>
      <c r="Z579" s="11">
        <f t="shared" si="9"/>
        <v>0.2179891794</v>
      </c>
      <c r="AA579" s="10">
        <f t="shared" si="10"/>
        <v>64.25737316</v>
      </c>
      <c r="AB579" s="10">
        <f t="shared" si="11"/>
        <v>88.83919824</v>
      </c>
      <c r="AC579" s="10">
        <f t="shared" si="12"/>
        <v>145.9498019</v>
      </c>
      <c r="AD579" s="10">
        <f t="shared" si="13"/>
        <v>112.5904156</v>
      </c>
    </row>
    <row r="580">
      <c r="A580" s="7" t="str">
        <f t="shared" si="1"/>
        <v>WFYQL7703Z</v>
      </c>
      <c r="B580" s="2" t="s">
        <v>1675</v>
      </c>
      <c r="C580" s="2" t="s">
        <v>3723</v>
      </c>
      <c r="D580" s="7" t="str">
        <f t="shared" si="2"/>
        <v>320x50 </v>
      </c>
      <c r="E580" s="2" t="s">
        <v>1677</v>
      </c>
      <c r="F580" s="2" t="s">
        <v>28</v>
      </c>
      <c r="G580" s="8" t="s">
        <v>1678</v>
      </c>
      <c r="H580" s="2" t="s">
        <v>71</v>
      </c>
      <c r="I580" s="2" t="s">
        <v>31</v>
      </c>
      <c r="J580" s="2">
        <v>23941.0</v>
      </c>
      <c r="K580" s="2">
        <v>150.0</v>
      </c>
      <c r="L580" s="2">
        <v>13054.0</v>
      </c>
      <c r="M580" s="2">
        <v>22276.0</v>
      </c>
      <c r="N580" s="2">
        <v>6.0</v>
      </c>
      <c r="O580" s="3">
        <v>2856.165425</v>
      </c>
      <c r="P580" s="7" t="str">
        <f>VLOOKUP(A580,'New Data'!A:E,2,FALSE)</f>
        <v>Male</v>
      </c>
      <c r="Q580" s="7">
        <f>VLOOKUP(A580,'New Data'!A:E,3,FALSE)</f>
        <v>51</v>
      </c>
      <c r="R580" s="7" t="str">
        <f>VLOOKUP(A580,'New Data'!A:E,4,FALSE)</f>
        <v>North Dakota</v>
      </c>
      <c r="S580" s="9">
        <f>VLOOKUP(A580,'New Data'!A:E,5,FALSE)</f>
        <v>45338</v>
      </c>
      <c r="T580" s="10">
        <f t="shared" si="3"/>
        <v>476.0275708</v>
      </c>
      <c r="U580" s="11">
        <f t="shared" si="4"/>
        <v>0.006265402448</v>
      </c>
      <c r="V580" s="12">
        <f t="shared" si="5"/>
        <v>19.04110283</v>
      </c>
      <c r="W580" s="10">
        <f t="shared" si="6"/>
        <v>119.3001723</v>
      </c>
      <c r="X580" s="11">
        <f t="shared" si="7"/>
        <v>0.02506160979</v>
      </c>
      <c r="Y580" s="7">
        <f t="shared" si="8"/>
        <v>0</v>
      </c>
      <c r="Z580" s="11">
        <f t="shared" si="9"/>
        <v>0.5452570903</v>
      </c>
      <c r="AA580" s="10">
        <f t="shared" si="10"/>
        <v>134.2984309</v>
      </c>
      <c r="AB580" s="10">
        <f t="shared" si="11"/>
        <v>194.4538726</v>
      </c>
      <c r="AC580" s="10">
        <f t="shared" si="12"/>
        <v>408.4903117</v>
      </c>
      <c r="AD580" s="10">
        <f t="shared" si="13"/>
        <v>297.6670043</v>
      </c>
    </row>
    <row r="581">
      <c r="A581" s="7" t="str">
        <f t="shared" si="1"/>
        <v>WFYQL7703Z</v>
      </c>
      <c r="B581" s="2" t="s">
        <v>2207</v>
      </c>
      <c r="C581" s="2" t="s">
        <v>2208</v>
      </c>
      <c r="D581" s="7" t="str">
        <f t="shared" si="2"/>
        <v>320x50 </v>
      </c>
      <c r="E581" s="2" t="s">
        <v>1677</v>
      </c>
      <c r="F581" s="2" t="s">
        <v>66</v>
      </c>
      <c r="G581" s="8" t="s">
        <v>449</v>
      </c>
      <c r="H581" s="2" t="s">
        <v>30</v>
      </c>
      <c r="I581" s="2" t="s">
        <v>31</v>
      </c>
      <c r="J581" s="2">
        <v>571090.0</v>
      </c>
      <c r="K581" s="2">
        <v>1541.0</v>
      </c>
      <c r="L581" s="2">
        <v>246243.0</v>
      </c>
      <c r="M581" s="2">
        <v>532325.0</v>
      </c>
      <c r="N581" s="2">
        <v>11.0</v>
      </c>
      <c r="O581" s="3">
        <v>4733.618783</v>
      </c>
      <c r="P581" s="7" t="str">
        <f>VLOOKUP(A581,'New Data'!A:E,2,FALSE)</f>
        <v>Male</v>
      </c>
      <c r="Q581" s="7">
        <f>VLOOKUP(A581,'New Data'!A:E,3,FALSE)</f>
        <v>51</v>
      </c>
      <c r="R581" s="7" t="str">
        <f>VLOOKUP(A581,'New Data'!A:E,4,FALSE)</f>
        <v>North Dakota</v>
      </c>
      <c r="S581" s="9">
        <f>VLOOKUP(A581,'New Data'!A:E,5,FALSE)</f>
        <v>45338</v>
      </c>
      <c r="T581" s="10">
        <f t="shared" si="3"/>
        <v>430.3289803</v>
      </c>
      <c r="U581" s="11">
        <f t="shared" si="4"/>
        <v>0.002698348772</v>
      </c>
      <c r="V581" s="12">
        <f t="shared" si="5"/>
        <v>3.071783766</v>
      </c>
      <c r="W581" s="10">
        <f t="shared" si="6"/>
        <v>8.288743951</v>
      </c>
      <c r="X581" s="11">
        <f t="shared" si="7"/>
        <v>0.001926141239</v>
      </c>
      <c r="Y581" s="7">
        <f t="shared" si="8"/>
        <v>0</v>
      </c>
      <c r="Z581" s="11">
        <f t="shared" si="9"/>
        <v>0.4311807246</v>
      </c>
      <c r="AA581" s="10">
        <f t="shared" si="10"/>
        <v>90.18097186</v>
      </c>
      <c r="AB581" s="10">
        <f t="shared" si="11"/>
        <v>93.31114797</v>
      </c>
      <c r="AC581" s="10">
        <f t="shared" si="12"/>
        <v>346.5352898</v>
      </c>
      <c r="AD581" s="10">
        <f t="shared" si="13"/>
        <v>219.3102113</v>
      </c>
    </row>
    <row r="582">
      <c r="A582" s="7" t="str">
        <f t="shared" si="1"/>
        <v>WFYQL7703Z</v>
      </c>
      <c r="B582" s="2" t="s">
        <v>2218</v>
      </c>
      <c r="C582" s="2" t="s">
        <v>3724</v>
      </c>
      <c r="D582" s="7" t="str">
        <f t="shared" si="2"/>
        <v>300x250 </v>
      </c>
      <c r="E582" s="2" t="s">
        <v>2220</v>
      </c>
      <c r="F582" s="2" t="s">
        <v>66</v>
      </c>
      <c r="G582" s="8" t="s">
        <v>726</v>
      </c>
      <c r="H582" s="2" t="s">
        <v>71</v>
      </c>
      <c r="I582" s="2" t="s">
        <v>31</v>
      </c>
      <c r="J582" s="2">
        <v>210096.0</v>
      </c>
      <c r="K582" s="2">
        <v>590.0</v>
      </c>
      <c r="L582" s="2">
        <v>90928.0</v>
      </c>
      <c r="M582" s="2">
        <v>184823.0</v>
      </c>
      <c r="N582" s="2">
        <v>4.0</v>
      </c>
      <c r="O582" s="3">
        <v>2027.431388</v>
      </c>
      <c r="P582" s="7" t="str">
        <f>VLOOKUP(A582,'New Data'!A:E,2,FALSE)</f>
        <v>Male</v>
      </c>
      <c r="Q582" s="7">
        <f>VLOOKUP(A582,'New Data'!A:E,3,FALSE)</f>
        <v>51</v>
      </c>
      <c r="R582" s="7" t="str">
        <f>VLOOKUP(A582,'New Data'!A:E,4,FALSE)</f>
        <v>North Dakota</v>
      </c>
      <c r="S582" s="9">
        <f>VLOOKUP(A582,'New Data'!A:E,5,FALSE)</f>
        <v>45338</v>
      </c>
      <c r="T582" s="10">
        <f t="shared" si="3"/>
        <v>506.857847</v>
      </c>
      <c r="U582" s="11">
        <f t="shared" si="4"/>
        <v>0.002808240043</v>
      </c>
      <c r="V582" s="12">
        <f t="shared" si="5"/>
        <v>3.436324386</v>
      </c>
      <c r="W582" s="10">
        <f t="shared" si="6"/>
        <v>9.650023742</v>
      </c>
      <c r="X582" s="11">
        <f t="shared" si="7"/>
        <v>0.001903891554</v>
      </c>
      <c r="Y582" s="7">
        <f t="shared" si="8"/>
        <v>0</v>
      </c>
      <c r="Z582" s="11">
        <f t="shared" si="9"/>
        <v>0.4327926281</v>
      </c>
      <c r="AA582" s="10">
        <f t="shared" si="10"/>
        <v>106.0506337</v>
      </c>
      <c r="AB582" s="10">
        <f t="shared" si="11"/>
        <v>109.7788533</v>
      </c>
      <c r="AC582" s="10">
        <f t="shared" si="12"/>
        <v>408.1035472</v>
      </c>
      <c r="AD582" s="10">
        <f t="shared" si="13"/>
        <v>258.2553395</v>
      </c>
    </row>
    <row r="583">
      <c r="A583" s="7" t="str">
        <f t="shared" si="1"/>
        <v>WFYQL7703Z</v>
      </c>
      <c r="B583" s="2" t="s">
        <v>2276</v>
      </c>
      <c r="C583" s="2" t="s">
        <v>3725</v>
      </c>
      <c r="D583" s="7" t="str">
        <f t="shared" si="2"/>
        <v>320x50 </v>
      </c>
      <c r="E583" s="2" t="s">
        <v>1677</v>
      </c>
      <c r="F583" s="2" t="s">
        <v>28</v>
      </c>
      <c r="G583" s="8" t="s">
        <v>871</v>
      </c>
      <c r="H583" s="2" t="s">
        <v>30</v>
      </c>
      <c r="I583" s="2" t="s">
        <v>31</v>
      </c>
      <c r="J583" s="2">
        <v>292885.0</v>
      </c>
      <c r="K583" s="2">
        <v>796.0</v>
      </c>
      <c r="L583" s="2">
        <v>12733.0</v>
      </c>
      <c r="M583" s="2">
        <v>203986.0</v>
      </c>
      <c r="N583" s="2">
        <v>4.0</v>
      </c>
      <c r="O583" s="3">
        <v>1503.913054</v>
      </c>
      <c r="P583" s="7" t="str">
        <f>VLOOKUP(A583,'New Data'!A:E,2,FALSE)</f>
        <v>Male</v>
      </c>
      <c r="Q583" s="7">
        <f>VLOOKUP(A583,'New Data'!A:E,3,FALSE)</f>
        <v>51</v>
      </c>
      <c r="R583" s="7" t="str">
        <f>VLOOKUP(A583,'New Data'!A:E,4,FALSE)</f>
        <v>North Dakota</v>
      </c>
      <c r="S583" s="9">
        <f>VLOOKUP(A583,'New Data'!A:E,5,FALSE)</f>
        <v>45338</v>
      </c>
      <c r="T583" s="10">
        <f t="shared" si="3"/>
        <v>375.9782635</v>
      </c>
      <c r="U583" s="11">
        <f t="shared" si="4"/>
        <v>0.002717790259</v>
      </c>
      <c r="V583" s="12">
        <f t="shared" si="5"/>
        <v>1.889338008</v>
      </c>
      <c r="W583" s="10">
        <f t="shared" si="6"/>
        <v>5.134824433</v>
      </c>
      <c r="X583" s="11">
        <f t="shared" si="7"/>
        <v>0.001365723748</v>
      </c>
      <c r="Y583" s="7">
        <f t="shared" si="8"/>
        <v>0</v>
      </c>
      <c r="Z583" s="11">
        <f t="shared" si="9"/>
        <v>0.04347440122</v>
      </c>
      <c r="AA583" s="10">
        <f t="shared" si="10"/>
        <v>77.73408799</v>
      </c>
      <c r="AB583" s="10">
        <f t="shared" si="11"/>
        <v>79.68137985</v>
      </c>
      <c r="AC583" s="10">
        <f t="shared" si="12"/>
        <v>302.1874433</v>
      </c>
      <c r="AD583" s="10">
        <f t="shared" si="13"/>
        <v>190.5579029</v>
      </c>
    </row>
    <row r="584">
      <c r="A584" s="7" t="str">
        <f t="shared" si="1"/>
        <v>WHTMD7367W</v>
      </c>
      <c r="B584" s="2" t="s">
        <v>2157</v>
      </c>
      <c r="C584" s="2" t="s">
        <v>3726</v>
      </c>
      <c r="D584" s="7" t="str">
        <f t="shared" si="2"/>
        <v>300x250 </v>
      </c>
      <c r="E584" s="2" t="s">
        <v>2159</v>
      </c>
      <c r="F584" s="2" t="s">
        <v>41</v>
      </c>
      <c r="G584" s="8" t="s">
        <v>871</v>
      </c>
      <c r="H584" s="2" t="s">
        <v>89</v>
      </c>
      <c r="I584" s="2" t="s">
        <v>31</v>
      </c>
      <c r="J584" s="2">
        <v>197192.0</v>
      </c>
      <c r="K584" s="2">
        <v>519.0</v>
      </c>
      <c r="L584" s="2">
        <v>80623.0</v>
      </c>
      <c r="M584" s="2">
        <v>181763.0</v>
      </c>
      <c r="N584" s="2">
        <v>5.0</v>
      </c>
      <c r="O584" s="3">
        <v>1584.731757</v>
      </c>
      <c r="P584" s="7" t="str">
        <f>VLOOKUP(A584,'New Data'!A:E,2,FALSE)</f>
        <v>Male</v>
      </c>
      <c r="Q584" s="7">
        <f>VLOOKUP(A584,'New Data'!A:E,3,FALSE)</f>
        <v>20</v>
      </c>
      <c r="R584" s="7" t="str">
        <f>VLOOKUP(A584,'New Data'!A:E,4,FALSE)</f>
        <v>Illinois</v>
      </c>
      <c r="S584" s="9">
        <f>VLOOKUP(A584,'New Data'!A:E,5,FALSE)</f>
        <v>45555</v>
      </c>
      <c r="T584" s="10">
        <f t="shared" si="3"/>
        <v>316.9463514</v>
      </c>
      <c r="U584" s="11">
        <f t="shared" si="4"/>
        <v>0.002631952615</v>
      </c>
      <c r="V584" s="12">
        <f t="shared" si="5"/>
        <v>3.053433058</v>
      </c>
      <c r="W584" s="10">
        <f t="shared" si="6"/>
        <v>8.03649112</v>
      </c>
      <c r="X584" s="11">
        <f t="shared" si="7"/>
        <v>0.002535599821</v>
      </c>
      <c r="Y584" s="7">
        <f t="shared" si="8"/>
        <v>0</v>
      </c>
      <c r="Z584" s="11">
        <f t="shared" si="9"/>
        <v>0.4088553288</v>
      </c>
      <c r="AA584" s="10">
        <f t="shared" si="10"/>
        <v>67.43931495</v>
      </c>
      <c r="AB584" s="10">
        <f t="shared" si="11"/>
        <v>70.42914979</v>
      </c>
      <c r="AC584" s="10">
        <f t="shared" si="12"/>
        <v>255.775066</v>
      </c>
      <c r="AD584" s="10">
        <f t="shared" si="13"/>
        <v>162.4927372</v>
      </c>
    </row>
    <row r="585">
      <c r="A585" s="7" t="str">
        <f t="shared" si="1"/>
        <v>WIAXH5568R</v>
      </c>
      <c r="B585" s="2" t="s">
        <v>1326</v>
      </c>
      <c r="C585" s="2" t="s">
        <v>3727</v>
      </c>
      <c r="D585" s="7" t="str">
        <f t="shared" si="2"/>
        <v>320x50 </v>
      </c>
      <c r="E585" s="2" t="s">
        <v>1328</v>
      </c>
      <c r="F585" s="2" t="s">
        <v>66</v>
      </c>
      <c r="G585" s="8" t="s">
        <v>1329</v>
      </c>
      <c r="H585" s="2" t="s">
        <v>48</v>
      </c>
      <c r="I585" s="2" t="s">
        <v>31</v>
      </c>
      <c r="J585" s="2">
        <v>82916.0</v>
      </c>
      <c r="K585" s="2">
        <v>199.0</v>
      </c>
      <c r="L585" s="2">
        <v>24951.0</v>
      </c>
      <c r="M585" s="2">
        <v>77333.0</v>
      </c>
      <c r="N585" s="2">
        <v>12.0</v>
      </c>
      <c r="O585" s="3">
        <v>1584.821247</v>
      </c>
      <c r="P585" s="7" t="str">
        <f>VLOOKUP(A585,'New Data'!A:E,2,FALSE)</f>
        <v>Female</v>
      </c>
      <c r="Q585" s="7">
        <f>VLOOKUP(A585,'New Data'!A:E,3,FALSE)</f>
        <v>26</v>
      </c>
      <c r="R585" s="7" t="str">
        <f>VLOOKUP(A585,'New Data'!A:E,4,FALSE)</f>
        <v>Delaware</v>
      </c>
      <c r="S585" s="9">
        <f>VLOOKUP(A585,'New Data'!A:E,5,FALSE)</f>
        <v>45495</v>
      </c>
      <c r="T585" s="10">
        <f t="shared" si="3"/>
        <v>132.0684373</v>
      </c>
      <c r="U585" s="11">
        <f t="shared" si="4"/>
        <v>0.002400019297</v>
      </c>
      <c r="V585" s="12">
        <f t="shared" si="5"/>
        <v>7.963925864</v>
      </c>
      <c r="W585" s="10">
        <f t="shared" si="6"/>
        <v>19.11357575</v>
      </c>
      <c r="X585" s="11">
        <f t="shared" si="7"/>
        <v>0.01447247817</v>
      </c>
      <c r="Y585" s="7">
        <f t="shared" si="8"/>
        <v>0</v>
      </c>
      <c r="Z585" s="11">
        <f t="shared" si="9"/>
        <v>0.3009190024</v>
      </c>
      <c r="AA585" s="10">
        <f t="shared" si="10"/>
        <v>36.60754329</v>
      </c>
      <c r="AB585" s="10">
        <f t="shared" si="11"/>
        <v>43.29733322</v>
      </c>
      <c r="AC585" s="10">
        <f t="shared" si="12"/>
        <v>111.0702501</v>
      </c>
      <c r="AD585" s="10">
        <f t="shared" si="13"/>
        <v>75.59220651</v>
      </c>
    </row>
    <row r="586">
      <c r="A586" s="7" t="str">
        <f t="shared" si="1"/>
        <v>WIOIH3185X</v>
      </c>
      <c r="B586" s="2" t="s">
        <v>734</v>
      </c>
      <c r="C586" s="2" t="s">
        <v>3728</v>
      </c>
      <c r="D586" s="7" t="str">
        <f t="shared" si="2"/>
        <v>300x250 </v>
      </c>
      <c r="E586" s="2" t="s">
        <v>736</v>
      </c>
      <c r="F586" s="2" t="s">
        <v>41</v>
      </c>
      <c r="G586" s="8" t="s">
        <v>737</v>
      </c>
      <c r="H586" s="2" t="s">
        <v>30</v>
      </c>
      <c r="I586" s="2" t="s">
        <v>53</v>
      </c>
      <c r="J586" s="2">
        <v>24875.0</v>
      </c>
      <c r="K586" s="2">
        <v>67.0</v>
      </c>
      <c r="L586" s="2">
        <v>14213.0</v>
      </c>
      <c r="M586" s="2">
        <v>23455.0</v>
      </c>
      <c r="N586" s="2">
        <v>8.0</v>
      </c>
      <c r="O586" s="3">
        <v>4652.242051</v>
      </c>
      <c r="P586" s="7" t="str">
        <f>VLOOKUP(A586,'New Data'!A:E,2,FALSE)</f>
        <v>Female</v>
      </c>
      <c r="Q586" s="7">
        <f>VLOOKUP(A586,'New Data'!A:E,3,FALSE)</f>
        <v>60</v>
      </c>
      <c r="R586" s="7" t="str">
        <f>VLOOKUP(A586,'New Data'!A:E,4,FALSE)</f>
        <v>North Dakota</v>
      </c>
      <c r="S586" s="9">
        <f>VLOOKUP(A586,'New Data'!A:E,5,FALSE)</f>
        <v>45208</v>
      </c>
      <c r="T586" s="10">
        <f t="shared" si="3"/>
        <v>581.5302564</v>
      </c>
      <c r="U586" s="11">
        <f t="shared" si="4"/>
        <v>0.002693467337</v>
      </c>
      <c r="V586" s="12">
        <f t="shared" si="5"/>
        <v>69.43644852</v>
      </c>
      <c r="W586" s="10">
        <f t="shared" si="6"/>
        <v>187.0248061</v>
      </c>
      <c r="X586" s="11">
        <f t="shared" si="7"/>
        <v>0.03216080402</v>
      </c>
      <c r="Y586" s="7">
        <f t="shared" si="8"/>
        <v>0</v>
      </c>
      <c r="Z586" s="11">
        <f t="shared" si="9"/>
        <v>0.5713768844</v>
      </c>
      <c r="AA586" s="10">
        <f t="shared" si="10"/>
        <v>209.2601713</v>
      </c>
      <c r="AB586" s="10">
        <f t="shared" si="11"/>
        <v>279.8131858</v>
      </c>
      <c r="AC586" s="10">
        <f t="shared" si="12"/>
        <v>516.516456</v>
      </c>
      <c r="AD586" s="10">
        <f t="shared" si="13"/>
        <v>384.278878</v>
      </c>
    </row>
    <row r="587">
      <c r="A587" s="7" t="str">
        <f t="shared" si="1"/>
        <v>WIOIH3185X</v>
      </c>
      <c r="B587" s="2" t="s">
        <v>650</v>
      </c>
      <c r="C587" s="2" t="s">
        <v>651</v>
      </c>
      <c r="D587" s="7" t="str">
        <f t="shared" si="2"/>
        <v>320x50 </v>
      </c>
      <c r="E587" s="2" t="s">
        <v>652</v>
      </c>
      <c r="F587" s="2" t="s">
        <v>66</v>
      </c>
      <c r="G587" s="8" t="s">
        <v>653</v>
      </c>
      <c r="H587" s="2" t="s">
        <v>48</v>
      </c>
      <c r="I587" s="2" t="s">
        <v>31</v>
      </c>
      <c r="J587" s="2">
        <v>45397.0</v>
      </c>
      <c r="K587" s="2">
        <v>114.0</v>
      </c>
      <c r="L587" s="2">
        <v>716.0</v>
      </c>
      <c r="M587" s="2">
        <v>6867.0</v>
      </c>
      <c r="N587" s="2">
        <v>15.0</v>
      </c>
      <c r="O587" s="3">
        <v>4582.453291</v>
      </c>
      <c r="P587" s="7" t="str">
        <f>VLOOKUP(A587,'New Data'!A:E,2,FALSE)</f>
        <v>Female</v>
      </c>
      <c r="Q587" s="7">
        <f>VLOOKUP(A587,'New Data'!A:E,3,FALSE)</f>
        <v>60</v>
      </c>
      <c r="R587" s="7" t="str">
        <f>VLOOKUP(A587,'New Data'!A:E,4,FALSE)</f>
        <v>North Dakota</v>
      </c>
      <c r="S587" s="9">
        <f>VLOOKUP(A587,'New Data'!A:E,5,FALSE)</f>
        <v>45208</v>
      </c>
      <c r="T587" s="10">
        <f t="shared" si="3"/>
        <v>305.4968861</v>
      </c>
      <c r="U587" s="11">
        <f t="shared" si="4"/>
        <v>0.002511179153</v>
      </c>
      <c r="V587" s="12">
        <f t="shared" si="5"/>
        <v>40.19695869</v>
      </c>
      <c r="W587" s="10">
        <f t="shared" si="6"/>
        <v>100.9417647</v>
      </c>
      <c r="X587" s="11">
        <f t="shared" si="7"/>
        <v>0.03304183096</v>
      </c>
      <c r="Y587" s="7">
        <f t="shared" si="8"/>
        <v>0</v>
      </c>
      <c r="Z587" s="11">
        <f t="shared" si="9"/>
        <v>0.01577196731</v>
      </c>
      <c r="AA587" s="10">
        <f t="shared" si="10"/>
        <v>113.4452971</v>
      </c>
      <c r="AB587" s="10">
        <f t="shared" si="11"/>
        <v>149.8921807</v>
      </c>
      <c r="AC587" s="10">
        <f t="shared" si="12"/>
        <v>272.6252535</v>
      </c>
      <c r="AD587" s="10">
        <f t="shared" si="13"/>
        <v>203.220581</v>
      </c>
    </row>
    <row r="588">
      <c r="A588" s="7" t="str">
        <f t="shared" si="1"/>
        <v>WKMPV6304C</v>
      </c>
      <c r="B588" s="2" t="s">
        <v>2267</v>
      </c>
      <c r="C588" s="2" t="s">
        <v>3729</v>
      </c>
      <c r="D588" s="7" t="str">
        <f t="shared" si="2"/>
        <v>300x250 </v>
      </c>
      <c r="E588" s="2" t="s">
        <v>1427</v>
      </c>
      <c r="F588" s="2" t="s">
        <v>66</v>
      </c>
      <c r="G588" s="8" t="s">
        <v>114</v>
      </c>
      <c r="H588" s="2" t="s">
        <v>139</v>
      </c>
      <c r="I588" s="2" t="s">
        <v>43</v>
      </c>
      <c r="J588" s="2">
        <v>114194.0</v>
      </c>
      <c r="K588" s="2">
        <v>380.0</v>
      </c>
      <c r="L588" s="2">
        <v>50923.0</v>
      </c>
      <c r="M588" s="2">
        <v>104074.0</v>
      </c>
      <c r="N588" s="2">
        <v>2.0</v>
      </c>
      <c r="O588" s="3">
        <v>4036.089376</v>
      </c>
      <c r="P588" s="7" t="str">
        <f>VLOOKUP(A588,'New Data'!A:E,2,FALSE)</f>
        <v>Female</v>
      </c>
      <c r="Q588" s="7">
        <f>VLOOKUP(A588,'New Data'!A:E,3,FALSE)</f>
        <v>48</v>
      </c>
      <c r="R588" s="7" t="str">
        <f>VLOOKUP(A588,'New Data'!A:E,4,FALSE)</f>
        <v>Indiana</v>
      </c>
      <c r="S588" s="9">
        <f>VLOOKUP(A588,'New Data'!A:E,5,FALSE)</f>
        <v>45558</v>
      </c>
      <c r="T588" s="10">
        <f t="shared" si="3"/>
        <v>2018.044688</v>
      </c>
      <c r="U588" s="11">
        <f t="shared" si="4"/>
        <v>0.003327670456</v>
      </c>
      <c r="V588" s="12">
        <f t="shared" si="5"/>
        <v>10.62128783</v>
      </c>
      <c r="W588" s="10">
        <f t="shared" si="6"/>
        <v>35.34414572</v>
      </c>
      <c r="X588" s="11">
        <f t="shared" si="7"/>
        <v>0.001751405503</v>
      </c>
      <c r="Y588" s="7">
        <f t="shared" si="8"/>
        <v>0</v>
      </c>
      <c r="Z588" s="11">
        <f t="shared" si="9"/>
        <v>0.4459341121</v>
      </c>
      <c r="AA588" s="10">
        <f t="shared" si="10"/>
        <v>419.174797</v>
      </c>
      <c r="AB588" s="10">
        <f t="shared" si="11"/>
        <v>434.0085117</v>
      </c>
      <c r="AC588" s="10">
        <f t="shared" si="12"/>
        <v>1623.628837</v>
      </c>
      <c r="AD588" s="10">
        <f t="shared" si="13"/>
        <v>1026.696081</v>
      </c>
    </row>
    <row r="589">
      <c r="A589" s="7" t="str">
        <f t="shared" si="1"/>
        <v>WKMPV6304C</v>
      </c>
      <c r="B589" s="2" t="s">
        <v>1425</v>
      </c>
      <c r="C589" s="2" t="s">
        <v>3730</v>
      </c>
      <c r="D589" s="7" t="str">
        <f t="shared" si="2"/>
        <v>300x250 </v>
      </c>
      <c r="E589" s="2" t="s">
        <v>1427</v>
      </c>
      <c r="F589" s="2" t="s">
        <v>36</v>
      </c>
      <c r="G589" s="8" t="s">
        <v>1428</v>
      </c>
      <c r="H589" s="2" t="s">
        <v>48</v>
      </c>
      <c r="I589" s="2" t="s">
        <v>31</v>
      </c>
      <c r="J589" s="2">
        <v>18458.0</v>
      </c>
      <c r="K589" s="2">
        <v>111.0</v>
      </c>
      <c r="L589" s="2">
        <v>3623.0</v>
      </c>
      <c r="M589" s="2">
        <v>16934.0</v>
      </c>
      <c r="N589" s="2">
        <v>6.0</v>
      </c>
      <c r="O589" s="3">
        <v>2866.496671</v>
      </c>
      <c r="P589" s="7" t="str">
        <f>VLOOKUP(A589,'New Data'!A:E,2,FALSE)</f>
        <v>Female</v>
      </c>
      <c r="Q589" s="7">
        <f>VLOOKUP(A589,'New Data'!A:E,3,FALSE)</f>
        <v>48</v>
      </c>
      <c r="R589" s="7" t="str">
        <f>VLOOKUP(A589,'New Data'!A:E,4,FALSE)</f>
        <v>Indiana</v>
      </c>
      <c r="S589" s="9">
        <f>VLOOKUP(A589,'New Data'!A:E,5,FALSE)</f>
        <v>45558</v>
      </c>
      <c r="T589" s="10">
        <f t="shared" si="3"/>
        <v>477.7494452</v>
      </c>
      <c r="U589" s="11">
        <f t="shared" si="4"/>
        <v>0.006013652617</v>
      </c>
      <c r="V589" s="12">
        <f t="shared" si="5"/>
        <v>25.82429433</v>
      </c>
      <c r="W589" s="10">
        <f t="shared" si="6"/>
        <v>155.2983352</v>
      </c>
      <c r="X589" s="11">
        <f t="shared" si="7"/>
        <v>0.03250623036</v>
      </c>
      <c r="Y589" s="7">
        <f t="shared" si="8"/>
        <v>0</v>
      </c>
      <c r="Z589" s="11">
        <f t="shared" si="9"/>
        <v>0.1962834543</v>
      </c>
      <c r="AA589" s="10">
        <f t="shared" si="10"/>
        <v>147.2689915</v>
      </c>
      <c r="AB589" s="10">
        <f t="shared" si="11"/>
        <v>224.9534161</v>
      </c>
      <c r="AC589" s="10">
        <f t="shared" si="12"/>
        <v>418.424082</v>
      </c>
      <c r="AD589" s="10">
        <f t="shared" si="13"/>
        <v>316.526897</v>
      </c>
    </row>
    <row r="590">
      <c r="A590" s="7" t="str">
        <f t="shared" si="1"/>
        <v>WMDBP5263P</v>
      </c>
      <c r="B590" s="2" t="s">
        <v>1003</v>
      </c>
      <c r="C590" s="2" t="s">
        <v>3731</v>
      </c>
      <c r="D590" s="7" t="str">
        <f t="shared" si="2"/>
        <v>320x50 </v>
      </c>
      <c r="E590" s="2" t="s">
        <v>1005</v>
      </c>
      <c r="F590" s="2" t="s">
        <v>28</v>
      </c>
      <c r="G590" s="8" t="s">
        <v>775</v>
      </c>
      <c r="H590" s="2" t="s">
        <v>30</v>
      </c>
      <c r="I590" s="2" t="s">
        <v>31</v>
      </c>
      <c r="J590" s="2">
        <v>18771.0</v>
      </c>
      <c r="K590" s="2">
        <v>69.0</v>
      </c>
      <c r="L590" s="2">
        <v>10871.0</v>
      </c>
      <c r="M590" s="2">
        <v>17138.0</v>
      </c>
      <c r="N590" s="2">
        <v>6.0</v>
      </c>
      <c r="O590" s="3">
        <v>3827.366381</v>
      </c>
      <c r="P590" s="7" t="str">
        <f>VLOOKUP(A590,'New Data'!A:E,2,FALSE)</f>
        <v>Male</v>
      </c>
      <c r="Q590" s="7">
        <f>VLOOKUP(A590,'New Data'!A:E,3,FALSE)</f>
        <v>42</v>
      </c>
      <c r="R590" s="7" t="str">
        <f>VLOOKUP(A590,'New Data'!A:E,4,FALSE)</f>
        <v>South Dakota</v>
      </c>
      <c r="S590" s="9">
        <f>VLOOKUP(A590,'New Data'!A:E,5,FALSE)</f>
        <v>45403</v>
      </c>
      <c r="T590" s="10">
        <f t="shared" si="3"/>
        <v>637.8943968</v>
      </c>
      <c r="U590" s="11">
        <f t="shared" si="4"/>
        <v>0.003675883011</v>
      </c>
      <c r="V590" s="12">
        <f t="shared" si="5"/>
        <v>55.46907799</v>
      </c>
      <c r="W590" s="10">
        <f t="shared" si="6"/>
        <v>203.8978414</v>
      </c>
      <c r="X590" s="11">
        <f t="shared" si="7"/>
        <v>0.0319642001</v>
      </c>
      <c r="Y590" s="7">
        <f t="shared" si="8"/>
        <v>0</v>
      </c>
      <c r="Z590" s="11">
        <f t="shared" si="9"/>
        <v>0.5791380321</v>
      </c>
      <c r="AA590" s="10">
        <f t="shared" si="10"/>
        <v>212.73371</v>
      </c>
      <c r="AB590" s="10">
        <f t="shared" si="11"/>
        <v>301.7909681</v>
      </c>
      <c r="AC590" s="10">
        <f t="shared" si="12"/>
        <v>562.1889013</v>
      </c>
      <c r="AD590" s="10">
        <f t="shared" si="13"/>
        <v>420.8979571</v>
      </c>
    </row>
    <row r="591">
      <c r="A591" s="7" t="str">
        <f t="shared" si="1"/>
        <v>WNXZE3849P</v>
      </c>
      <c r="B591" s="2" t="s">
        <v>1361</v>
      </c>
      <c r="C591" s="2" t="s">
        <v>3732</v>
      </c>
      <c r="D591" s="7" t="str">
        <f t="shared" si="2"/>
        <v>300x250 </v>
      </c>
      <c r="E591" s="2" t="s">
        <v>1363</v>
      </c>
      <c r="F591" s="2" t="s">
        <v>41</v>
      </c>
      <c r="G591" s="8" t="s">
        <v>871</v>
      </c>
      <c r="H591" s="2" t="s">
        <v>71</v>
      </c>
      <c r="I591" s="2" t="s">
        <v>31</v>
      </c>
      <c r="J591" s="2">
        <v>232635.0</v>
      </c>
      <c r="K591" s="2">
        <v>666.0</v>
      </c>
      <c r="L591" s="2">
        <v>34008.0</v>
      </c>
      <c r="M591" s="2">
        <v>195803.0</v>
      </c>
      <c r="N591" s="2">
        <v>39.0</v>
      </c>
      <c r="O591" s="3">
        <v>1773.991882</v>
      </c>
      <c r="P591" s="7" t="str">
        <f>VLOOKUP(A591,'New Data'!A:E,2,FALSE)</f>
        <v>Female</v>
      </c>
      <c r="Q591" s="7">
        <f>VLOOKUP(A591,'New Data'!A:E,3,FALSE)</f>
        <v>58</v>
      </c>
      <c r="R591" s="7" t="str">
        <f>VLOOKUP(A591,'New Data'!A:E,4,FALSE)</f>
        <v>Maine</v>
      </c>
      <c r="S591" s="9">
        <f>VLOOKUP(A591,'New Data'!A:E,5,FALSE)</f>
        <v>45365</v>
      </c>
      <c r="T591" s="10">
        <f t="shared" si="3"/>
        <v>45.48697133</v>
      </c>
      <c r="U591" s="11">
        <f t="shared" si="4"/>
        <v>0.002862853827</v>
      </c>
      <c r="V591" s="12">
        <f t="shared" si="5"/>
        <v>2.663651474</v>
      </c>
      <c r="W591" s="10">
        <f t="shared" si="6"/>
        <v>7.625644817</v>
      </c>
      <c r="X591" s="11">
        <f t="shared" si="7"/>
        <v>0.01676445935</v>
      </c>
      <c r="Y591" s="7">
        <f t="shared" si="8"/>
        <v>0</v>
      </c>
      <c r="Z591" s="11">
        <f t="shared" si="9"/>
        <v>0.1461860855</v>
      </c>
      <c r="AA591" s="10">
        <f t="shared" si="10"/>
        <v>12.75344441</v>
      </c>
      <c r="AB591" s="10">
        <f t="shared" si="11"/>
        <v>15.73064042</v>
      </c>
      <c r="AC591" s="10">
        <f t="shared" si="12"/>
        <v>38.44743632</v>
      </c>
      <c r="AD591" s="10">
        <f t="shared" si="13"/>
        <v>26.5577395</v>
      </c>
    </row>
    <row r="592">
      <c r="A592" s="7" t="str">
        <f t="shared" si="1"/>
        <v>WNXZE3849P</v>
      </c>
      <c r="B592" s="2" t="s">
        <v>553</v>
      </c>
      <c r="C592" s="2" t="s">
        <v>3733</v>
      </c>
      <c r="D592" s="7" t="str">
        <f t="shared" si="2"/>
        <v>320x50 </v>
      </c>
      <c r="E592" s="2" t="s">
        <v>555</v>
      </c>
      <c r="F592" s="2" t="s">
        <v>41</v>
      </c>
      <c r="G592" s="8" t="s">
        <v>263</v>
      </c>
      <c r="H592" s="2" t="s">
        <v>30</v>
      </c>
      <c r="I592" s="2" t="s">
        <v>31</v>
      </c>
      <c r="J592" s="2">
        <v>7514.0</v>
      </c>
      <c r="K592" s="2">
        <v>20.0</v>
      </c>
      <c r="L592" s="2">
        <v>2646.0</v>
      </c>
      <c r="M592" s="2">
        <v>3373.0</v>
      </c>
      <c r="N592" s="2">
        <v>3.0</v>
      </c>
      <c r="O592" s="3">
        <v>6756.295179</v>
      </c>
      <c r="P592" s="7" t="str">
        <f>VLOOKUP(A592,'New Data'!A:E,2,FALSE)</f>
        <v>Female</v>
      </c>
      <c r="Q592" s="7">
        <f>VLOOKUP(A592,'New Data'!A:E,3,FALSE)</f>
        <v>58</v>
      </c>
      <c r="R592" s="7" t="str">
        <f>VLOOKUP(A592,'New Data'!A:E,4,FALSE)</f>
        <v>Maine</v>
      </c>
      <c r="S592" s="9">
        <f>VLOOKUP(A592,'New Data'!A:E,5,FALSE)</f>
        <v>45365</v>
      </c>
      <c r="T592" s="10">
        <f t="shared" si="3"/>
        <v>2252.098393</v>
      </c>
      <c r="U592" s="11">
        <f t="shared" si="4"/>
        <v>0.002661698163</v>
      </c>
      <c r="V592" s="12">
        <f t="shared" si="5"/>
        <v>337.814759</v>
      </c>
      <c r="W592" s="10">
        <f t="shared" si="6"/>
        <v>899.1609235</v>
      </c>
      <c r="X592" s="11">
        <f t="shared" si="7"/>
        <v>0.03992547245</v>
      </c>
      <c r="Y592" s="7">
        <f t="shared" si="8"/>
        <v>0</v>
      </c>
      <c r="Z592" s="11">
        <f t="shared" si="9"/>
        <v>0.352142667</v>
      </c>
      <c r="AA592" s="10">
        <f t="shared" si="10"/>
        <v>900.5036705</v>
      </c>
      <c r="AB592" s="10">
        <f t="shared" si="11"/>
        <v>1237.311369</v>
      </c>
      <c r="AC592" s="10">
        <f t="shared" si="12"/>
        <v>2049.073851</v>
      </c>
      <c r="AD592" s="10">
        <f t="shared" si="13"/>
        <v>1575.630989</v>
      </c>
    </row>
    <row r="593">
      <c r="A593" s="7" t="str">
        <f t="shared" si="1"/>
        <v>WNXZE3849P</v>
      </c>
      <c r="B593" s="2" t="s">
        <v>1414</v>
      </c>
      <c r="C593" s="2" t="s">
        <v>3734</v>
      </c>
      <c r="D593" s="7" t="str">
        <f t="shared" si="2"/>
        <v>320x50 </v>
      </c>
      <c r="E593" s="2" t="s">
        <v>555</v>
      </c>
      <c r="F593" s="2" t="s">
        <v>28</v>
      </c>
      <c r="G593" s="8" t="s">
        <v>782</v>
      </c>
      <c r="H593" s="2" t="s">
        <v>71</v>
      </c>
      <c r="I593" s="2" t="s">
        <v>31</v>
      </c>
      <c r="J593" s="2">
        <v>16151.0</v>
      </c>
      <c r="K593" s="2">
        <v>54.0</v>
      </c>
      <c r="L593" s="2">
        <v>4360.0</v>
      </c>
      <c r="M593" s="2">
        <v>11358.0</v>
      </c>
      <c r="N593" s="2">
        <v>3.0</v>
      </c>
      <c r="O593" s="3">
        <v>1706.224318</v>
      </c>
      <c r="P593" s="7" t="str">
        <f>VLOOKUP(A593,'New Data'!A:E,2,FALSE)</f>
        <v>Female</v>
      </c>
      <c r="Q593" s="7">
        <f>VLOOKUP(A593,'New Data'!A:E,3,FALSE)</f>
        <v>58</v>
      </c>
      <c r="R593" s="7" t="str">
        <f>VLOOKUP(A593,'New Data'!A:E,4,FALSE)</f>
        <v>Maine</v>
      </c>
      <c r="S593" s="9">
        <f>VLOOKUP(A593,'New Data'!A:E,5,FALSE)</f>
        <v>45365</v>
      </c>
      <c r="T593" s="10">
        <f t="shared" si="3"/>
        <v>568.7414393</v>
      </c>
      <c r="U593" s="11">
        <f t="shared" si="4"/>
        <v>0.003343446226</v>
      </c>
      <c r="V593" s="12">
        <f t="shared" si="5"/>
        <v>31.59674663</v>
      </c>
      <c r="W593" s="10">
        <f t="shared" si="6"/>
        <v>105.6420233</v>
      </c>
      <c r="X593" s="11">
        <f t="shared" si="7"/>
        <v>0.01857470126</v>
      </c>
      <c r="Y593" s="7">
        <f t="shared" si="8"/>
        <v>0</v>
      </c>
      <c r="Z593" s="11">
        <f t="shared" si="9"/>
        <v>0.2699523249</v>
      </c>
      <c r="AA593" s="10">
        <f t="shared" si="10"/>
        <v>160.1540898</v>
      </c>
      <c r="AB593" s="10">
        <f t="shared" si="11"/>
        <v>204.5812558</v>
      </c>
      <c r="AC593" s="10">
        <f t="shared" si="12"/>
        <v>482.4409054</v>
      </c>
      <c r="AD593" s="10">
        <f t="shared" si="13"/>
        <v>337.193403</v>
      </c>
    </row>
    <row r="594">
      <c r="A594" s="7" t="str">
        <f t="shared" si="1"/>
        <v>WOAJS6397Q</v>
      </c>
      <c r="B594" s="2" t="s">
        <v>446</v>
      </c>
      <c r="C594" s="2" t="s">
        <v>3735</v>
      </c>
      <c r="D594" s="7" t="str">
        <f t="shared" si="2"/>
        <v>300x250 </v>
      </c>
      <c r="E594" s="2" t="s">
        <v>448</v>
      </c>
      <c r="F594" s="2" t="s">
        <v>28</v>
      </c>
      <c r="G594" s="8" t="s">
        <v>449</v>
      </c>
      <c r="H594" s="2" t="s">
        <v>30</v>
      </c>
      <c r="I594" s="2" t="s">
        <v>43</v>
      </c>
      <c r="J594" s="2">
        <v>17049.0</v>
      </c>
      <c r="K594" s="2">
        <v>84.0</v>
      </c>
      <c r="L594" s="2">
        <v>191.0</v>
      </c>
      <c r="M594" s="2">
        <v>15564.0</v>
      </c>
      <c r="N594" s="2">
        <v>15.0</v>
      </c>
      <c r="O594" s="3">
        <v>2144.489587</v>
      </c>
      <c r="P594" s="7" t="str">
        <f>VLOOKUP(A594,'New Data'!A:E,2,FALSE)</f>
        <v>Male</v>
      </c>
      <c r="Q594" s="7">
        <f>VLOOKUP(A594,'New Data'!A:E,3,FALSE)</f>
        <v>57</v>
      </c>
      <c r="R594" s="7" t="str">
        <f>VLOOKUP(A594,'New Data'!A:E,4,FALSE)</f>
        <v>Rhode Island</v>
      </c>
      <c r="S594" s="9">
        <f>VLOOKUP(A594,'New Data'!A:E,5,FALSE)</f>
        <v>45383</v>
      </c>
      <c r="T594" s="10">
        <f t="shared" si="3"/>
        <v>142.9659725</v>
      </c>
      <c r="U594" s="11">
        <f t="shared" si="4"/>
        <v>0.004926975189</v>
      </c>
      <c r="V594" s="12">
        <f t="shared" si="5"/>
        <v>25.52963794</v>
      </c>
      <c r="W594" s="10">
        <f t="shared" si="6"/>
        <v>125.7838927</v>
      </c>
      <c r="X594" s="11">
        <f t="shared" si="7"/>
        <v>0.08798169981</v>
      </c>
      <c r="Y594" s="7">
        <f t="shared" si="8"/>
        <v>0</v>
      </c>
      <c r="Z594" s="11">
        <f t="shared" si="9"/>
        <v>0.01120300311</v>
      </c>
      <c r="AA594" s="10">
        <f t="shared" si="10"/>
        <v>74.17368339</v>
      </c>
      <c r="AB594" s="10">
        <f t="shared" si="11"/>
        <v>134.3262363</v>
      </c>
      <c r="AC594" s="10">
        <f t="shared" si="12"/>
        <v>144.6354841</v>
      </c>
      <c r="AD594" s="10">
        <f t="shared" si="13"/>
        <v>134.3773961</v>
      </c>
    </row>
    <row r="595">
      <c r="A595" s="7" t="str">
        <f t="shared" si="1"/>
        <v>WOAJS6397Q</v>
      </c>
      <c r="B595" s="2" t="s">
        <v>107</v>
      </c>
      <c r="C595" s="2" t="s">
        <v>108</v>
      </c>
      <c r="D595" s="7" t="str">
        <f t="shared" si="2"/>
        <v>320x50 </v>
      </c>
      <c r="E595" s="2" t="s">
        <v>109</v>
      </c>
      <c r="F595" s="2" t="s">
        <v>36</v>
      </c>
      <c r="G595" s="8" t="s">
        <v>110</v>
      </c>
      <c r="H595" s="2" t="s">
        <v>30</v>
      </c>
      <c r="I595" s="2" t="s">
        <v>31</v>
      </c>
      <c r="J595" s="2">
        <v>7248.0</v>
      </c>
      <c r="K595" s="2">
        <v>10.0</v>
      </c>
      <c r="L595" s="2">
        <v>3988.0</v>
      </c>
      <c r="M595" s="2">
        <v>6863.0</v>
      </c>
      <c r="N595" s="2">
        <v>7.0</v>
      </c>
      <c r="O595" s="3">
        <v>1247.0</v>
      </c>
      <c r="P595" s="7" t="str">
        <f>VLOOKUP(A595,'New Data'!A:E,2,FALSE)</f>
        <v>Male</v>
      </c>
      <c r="Q595" s="7">
        <f>VLOOKUP(A595,'New Data'!A:E,3,FALSE)</f>
        <v>57</v>
      </c>
      <c r="R595" s="7" t="str">
        <f>VLOOKUP(A595,'New Data'!A:E,4,FALSE)</f>
        <v>Rhode Island</v>
      </c>
      <c r="S595" s="9">
        <f>VLOOKUP(A595,'New Data'!A:E,5,FALSE)</f>
        <v>45383</v>
      </c>
      <c r="T595" s="10">
        <f t="shared" si="3"/>
        <v>178.1428571</v>
      </c>
      <c r="U595" s="11">
        <f t="shared" si="4"/>
        <v>0.001379690949</v>
      </c>
      <c r="V595" s="12">
        <f t="shared" si="5"/>
        <v>124.7</v>
      </c>
      <c r="W595" s="10">
        <f t="shared" si="6"/>
        <v>172.0474614</v>
      </c>
      <c r="X595" s="11">
        <f t="shared" si="7"/>
        <v>0.09657836645</v>
      </c>
      <c r="Y595" s="7">
        <f t="shared" si="8"/>
        <v>0</v>
      </c>
      <c r="Z595" s="11">
        <f t="shared" si="9"/>
        <v>0.5502207506</v>
      </c>
      <c r="AA595" s="10">
        <f t="shared" si="10"/>
        <v>169.7980637</v>
      </c>
      <c r="AB595" s="10">
        <f t="shared" si="11"/>
        <v>198.2065405</v>
      </c>
      <c r="AC595" s="10">
        <f t="shared" si="12"/>
        <v>201.863778</v>
      </c>
      <c r="AD595" s="10">
        <f t="shared" si="13"/>
        <v>175.0958491</v>
      </c>
    </row>
    <row r="596">
      <c r="A596" s="7" t="str">
        <f t="shared" si="1"/>
        <v>WOAJS6397Q</v>
      </c>
      <c r="B596" s="2" t="s">
        <v>2225</v>
      </c>
      <c r="C596" s="2" t="s">
        <v>3736</v>
      </c>
      <c r="D596" s="7" t="str">
        <f t="shared" si="2"/>
        <v>300x250 </v>
      </c>
      <c r="E596" s="2" t="s">
        <v>448</v>
      </c>
      <c r="F596" s="2" t="s">
        <v>66</v>
      </c>
      <c r="G596" s="8" t="s">
        <v>387</v>
      </c>
      <c r="H596" s="2" t="s">
        <v>30</v>
      </c>
      <c r="I596" s="2" t="s">
        <v>31</v>
      </c>
      <c r="J596" s="2">
        <v>109128.0</v>
      </c>
      <c r="K596" s="2">
        <v>470.0</v>
      </c>
      <c r="L596" s="2">
        <v>38487.0</v>
      </c>
      <c r="M596" s="2">
        <v>90615.0</v>
      </c>
      <c r="N596" s="2">
        <v>3.0</v>
      </c>
      <c r="O596" s="3">
        <v>5153.117204</v>
      </c>
      <c r="P596" s="7" t="str">
        <f>VLOOKUP(A596,'New Data'!A:E,2,FALSE)</f>
        <v>Male</v>
      </c>
      <c r="Q596" s="7">
        <f>VLOOKUP(A596,'New Data'!A:E,3,FALSE)</f>
        <v>57</v>
      </c>
      <c r="R596" s="7" t="str">
        <f>VLOOKUP(A596,'New Data'!A:E,4,FALSE)</f>
        <v>Rhode Island</v>
      </c>
      <c r="S596" s="9">
        <f>VLOOKUP(A596,'New Data'!A:E,5,FALSE)</f>
        <v>45383</v>
      </c>
      <c r="T596" s="10">
        <f t="shared" si="3"/>
        <v>1717.705735</v>
      </c>
      <c r="U596" s="11">
        <f t="shared" si="4"/>
        <v>0.004306868998</v>
      </c>
      <c r="V596" s="12">
        <f t="shared" si="5"/>
        <v>10.96407916</v>
      </c>
      <c r="W596" s="10">
        <f t="shared" si="6"/>
        <v>47.22085261</v>
      </c>
      <c r="X596" s="11">
        <f t="shared" si="7"/>
        <v>0.002749065318</v>
      </c>
      <c r="Y596" s="7">
        <f t="shared" si="8"/>
        <v>0</v>
      </c>
      <c r="Z596" s="11">
        <f t="shared" si="9"/>
        <v>0.3526775896</v>
      </c>
      <c r="AA596" s="10">
        <f t="shared" si="10"/>
        <v>361.7565808</v>
      </c>
      <c r="AB596" s="10">
        <f t="shared" si="11"/>
        <v>383.5106449</v>
      </c>
      <c r="AC596" s="10">
        <f t="shared" si="12"/>
        <v>1385.801574</v>
      </c>
      <c r="AD596" s="10">
        <f t="shared" si="13"/>
        <v>882.4654471</v>
      </c>
    </row>
    <row r="597">
      <c r="A597" s="7" t="str">
        <f t="shared" si="1"/>
        <v>WOAJS6397Q</v>
      </c>
      <c r="B597" s="2" t="s">
        <v>2149</v>
      </c>
      <c r="C597" s="2" t="s">
        <v>3737</v>
      </c>
      <c r="D597" s="7" t="str">
        <f t="shared" si="2"/>
        <v>300x250 </v>
      </c>
      <c r="E597" s="2" t="s">
        <v>448</v>
      </c>
      <c r="F597" s="2" t="s">
        <v>36</v>
      </c>
      <c r="G597" s="8" t="s">
        <v>2151</v>
      </c>
      <c r="H597" s="2" t="s">
        <v>30</v>
      </c>
      <c r="I597" s="2" t="s">
        <v>31</v>
      </c>
      <c r="J597" s="2">
        <v>13183.0</v>
      </c>
      <c r="K597" s="2">
        <v>100.0</v>
      </c>
      <c r="L597" s="2">
        <v>4337.0</v>
      </c>
      <c r="M597" s="2">
        <v>10596.0</v>
      </c>
      <c r="N597" s="2">
        <v>1.0</v>
      </c>
      <c r="O597" s="3">
        <v>2430.243664</v>
      </c>
      <c r="P597" s="7" t="str">
        <f>VLOOKUP(A597,'New Data'!A:E,2,FALSE)</f>
        <v>Male</v>
      </c>
      <c r="Q597" s="7">
        <f>VLOOKUP(A597,'New Data'!A:E,3,FALSE)</f>
        <v>57</v>
      </c>
      <c r="R597" s="7" t="str">
        <f>VLOOKUP(A597,'New Data'!A:E,4,FALSE)</f>
        <v>Rhode Island</v>
      </c>
      <c r="S597" s="9">
        <f>VLOOKUP(A597,'New Data'!A:E,5,FALSE)</f>
        <v>45383</v>
      </c>
      <c r="T597" s="10">
        <f t="shared" si="3"/>
        <v>2430.243664</v>
      </c>
      <c r="U597" s="11">
        <f t="shared" si="4"/>
        <v>0.007585526815</v>
      </c>
      <c r="V597" s="12">
        <f t="shared" si="5"/>
        <v>24.30243664</v>
      </c>
      <c r="W597" s="10">
        <f t="shared" si="6"/>
        <v>184.3467848</v>
      </c>
      <c r="X597" s="11">
        <f t="shared" si="7"/>
        <v>0.007585526815</v>
      </c>
      <c r="Y597" s="7">
        <f t="shared" si="8"/>
        <v>0</v>
      </c>
      <c r="Z597" s="11">
        <f t="shared" si="9"/>
        <v>0.328984298</v>
      </c>
      <c r="AA597" s="10">
        <f t="shared" si="10"/>
        <v>542.3600391</v>
      </c>
      <c r="AB597" s="10">
        <f t="shared" si="11"/>
        <v>638.386648</v>
      </c>
      <c r="AC597" s="10">
        <f t="shared" si="12"/>
        <v>1985.924775</v>
      </c>
      <c r="AD597" s="10">
        <f t="shared" si="13"/>
        <v>1307.299017</v>
      </c>
    </row>
    <row r="598">
      <c r="A598" s="7" t="str">
        <f t="shared" si="1"/>
        <v>WOMDF4920R</v>
      </c>
      <c r="B598" s="2" t="s">
        <v>535</v>
      </c>
      <c r="C598" s="2" t="s">
        <v>3738</v>
      </c>
      <c r="D598" s="7" t="str">
        <f t="shared" si="2"/>
        <v>320x50 </v>
      </c>
      <c r="E598" s="2" t="s">
        <v>537</v>
      </c>
      <c r="F598" s="2" t="s">
        <v>41</v>
      </c>
      <c r="G598" s="8" t="s">
        <v>538</v>
      </c>
      <c r="H598" s="2" t="s">
        <v>212</v>
      </c>
      <c r="I598" s="2" t="s">
        <v>31</v>
      </c>
      <c r="J598" s="2">
        <v>20885.0</v>
      </c>
      <c r="K598" s="2">
        <v>99.0</v>
      </c>
      <c r="L598" s="2">
        <v>9901.0</v>
      </c>
      <c r="M598" s="2">
        <v>16266.0</v>
      </c>
      <c r="N598" s="2">
        <v>15.0</v>
      </c>
      <c r="O598" s="3">
        <v>2496.785436</v>
      </c>
      <c r="P598" s="7" t="str">
        <f>VLOOKUP(A598,'New Data'!A:E,2,FALSE)</f>
        <v>Male</v>
      </c>
      <c r="Q598" s="7">
        <f>VLOOKUP(A598,'New Data'!A:E,3,FALSE)</f>
        <v>58</v>
      </c>
      <c r="R598" s="7" t="str">
        <f>VLOOKUP(A598,'New Data'!A:E,4,FALSE)</f>
        <v>Arkansas</v>
      </c>
      <c r="S598" s="9">
        <f>VLOOKUP(A598,'New Data'!A:E,5,FALSE)</f>
        <v>45531</v>
      </c>
      <c r="T598" s="10">
        <f t="shared" si="3"/>
        <v>166.4523624</v>
      </c>
      <c r="U598" s="11">
        <f t="shared" si="4"/>
        <v>0.004740244194</v>
      </c>
      <c r="V598" s="12">
        <f t="shared" si="5"/>
        <v>25.22005491</v>
      </c>
      <c r="W598" s="10">
        <f t="shared" si="6"/>
        <v>119.5492189</v>
      </c>
      <c r="X598" s="11">
        <f t="shared" si="7"/>
        <v>0.07182188173</v>
      </c>
      <c r="Y598" s="7">
        <f t="shared" si="8"/>
        <v>0</v>
      </c>
      <c r="Z598" s="11">
        <f t="shared" si="9"/>
        <v>0.4740723007</v>
      </c>
      <c r="AA598" s="10">
        <f t="shared" si="10"/>
        <v>77.37636018</v>
      </c>
      <c r="AB598" s="10">
        <f t="shared" si="11"/>
        <v>133.9738586</v>
      </c>
      <c r="AC598" s="10">
        <f t="shared" si="12"/>
        <v>162.1157447</v>
      </c>
      <c r="AD598" s="10">
        <f t="shared" si="13"/>
        <v>143.0031608</v>
      </c>
    </row>
    <row r="599">
      <c r="A599" s="7" t="str">
        <f t="shared" si="1"/>
        <v>WOOPY2470Q</v>
      </c>
      <c r="B599" s="2" t="s">
        <v>1937</v>
      </c>
      <c r="C599" s="2" t="s">
        <v>1938</v>
      </c>
      <c r="D599" s="7" t="str">
        <f t="shared" si="2"/>
        <v>300x50 </v>
      </c>
      <c r="E599" s="2" t="s">
        <v>1939</v>
      </c>
      <c r="F599" s="2" t="s">
        <v>36</v>
      </c>
      <c r="G599" s="8" t="s">
        <v>871</v>
      </c>
      <c r="H599" s="2" t="s">
        <v>30</v>
      </c>
      <c r="I599" s="2" t="s">
        <v>31</v>
      </c>
      <c r="J599" s="2">
        <v>207823.0</v>
      </c>
      <c r="K599" s="2">
        <v>600.0</v>
      </c>
      <c r="L599" s="2">
        <v>33602.0</v>
      </c>
      <c r="M599" s="2">
        <v>167814.0</v>
      </c>
      <c r="N599" s="2">
        <v>13.0</v>
      </c>
      <c r="O599" s="3">
        <v>6048.955611</v>
      </c>
      <c r="P599" s="7" t="str">
        <f>VLOOKUP(A599,'New Data'!A:E,2,FALSE)</f>
        <v>Female</v>
      </c>
      <c r="Q599" s="7">
        <f>VLOOKUP(A599,'New Data'!A:E,3,FALSE)</f>
        <v>52</v>
      </c>
      <c r="R599" s="7" t="str">
        <f>VLOOKUP(A599,'New Data'!A:E,4,FALSE)</f>
        <v>North Carolina</v>
      </c>
      <c r="S599" s="9">
        <f>VLOOKUP(A599,'New Data'!A:E,5,FALSE)</f>
        <v>45094</v>
      </c>
      <c r="T599" s="10">
        <f t="shared" si="3"/>
        <v>465.3042778</v>
      </c>
      <c r="U599" s="11">
        <f t="shared" si="4"/>
        <v>0.002887072172</v>
      </c>
      <c r="V599" s="12">
        <f t="shared" si="5"/>
        <v>10.08159269</v>
      </c>
      <c r="W599" s="10">
        <f t="shared" si="6"/>
        <v>29.10628569</v>
      </c>
      <c r="X599" s="11">
        <f t="shared" si="7"/>
        <v>0.006255323039</v>
      </c>
      <c r="Y599" s="7">
        <f t="shared" si="8"/>
        <v>0</v>
      </c>
      <c r="Z599" s="11">
        <f t="shared" si="9"/>
        <v>0.1616856652</v>
      </c>
      <c r="AA599" s="10">
        <f t="shared" si="10"/>
        <v>106.9473868</v>
      </c>
      <c r="AB599" s="10">
        <f t="shared" si="11"/>
        <v>118.3622026</v>
      </c>
      <c r="AC599" s="10">
        <f t="shared" si="12"/>
        <v>380.0809979</v>
      </c>
      <c r="AD599" s="10">
        <f t="shared" si="13"/>
        <v>247.2067253</v>
      </c>
    </row>
    <row r="600">
      <c r="A600" s="7" t="str">
        <f t="shared" si="1"/>
        <v>WOOPY2470Q</v>
      </c>
      <c r="B600" s="2" t="s">
        <v>510</v>
      </c>
      <c r="C600" s="2" t="s">
        <v>3739</v>
      </c>
      <c r="D600" s="7" t="str">
        <f t="shared" si="2"/>
        <v>320x50 </v>
      </c>
      <c r="E600" s="2" t="s">
        <v>512</v>
      </c>
      <c r="F600" s="2" t="s">
        <v>28</v>
      </c>
      <c r="G600" s="8" t="s">
        <v>238</v>
      </c>
      <c r="H600" s="2" t="s">
        <v>30</v>
      </c>
      <c r="I600" s="2" t="s">
        <v>31</v>
      </c>
      <c r="J600" s="2">
        <v>25835.0</v>
      </c>
      <c r="K600" s="2">
        <v>69.0</v>
      </c>
      <c r="L600" s="2">
        <v>3753.0</v>
      </c>
      <c r="M600" s="2">
        <v>20808.0</v>
      </c>
      <c r="N600" s="2">
        <v>11.0</v>
      </c>
      <c r="O600" s="3">
        <v>5751.912297</v>
      </c>
      <c r="P600" s="7" t="str">
        <f>VLOOKUP(A600,'New Data'!A:E,2,FALSE)</f>
        <v>Female</v>
      </c>
      <c r="Q600" s="7">
        <f>VLOOKUP(A600,'New Data'!A:E,3,FALSE)</f>
        <v>52</v>
      </c>
      <c r="R600" s="7" t="str">
        <f>VLOOKUP(A600,'New Data'!A:E,4,FALSE)</f>
        <v>North Carolina</v>
      </c>
      <c r="S600" s="9">
        <f>VLOOKUP(A600,'New Data'!A:E,5,FALSE)</f>
        <v>45094</v>
      </c>
      <c r="T600" s="10">
        <f t="shared" si="3"/>
        <v>522.9011179</v>
      </c>
      <c r="U600" s="11">
        <f t="shared" si="4"/>
        <v>0.002670795433</v>
      </c>
      <c r="V600" s="12">
        <f t="shared" si="5"/>
        <v>83.36104778</v>
      </c>
      <c r="W600" s="10">
        <f t="shared" si="6"/>
        <v>222.6403057</v>
      </c>
      <c r="X600" s="11">
        <f t="shared" si="7"/>
        <v>0.0425778982</v>
      </c>
      <c r="Y600" s="7">
        <f t="shared" si="8"/>
        <v>0</v>
      </c>
      <c r="Z600" s="11">
        <f t="shared" si="9"/>
        <v>0.1452680472</v>
      </c>
      <c r="AA600" s="10">
        <f t="shared" si="10"/>
        <v>215.7971229</v>
      </c>
      <c r="AB600" s="10">
        <f t="shared" si="11"/>
        <v>299.3646777</v>
      </c>
      <c r="AC600" s="10">
        <f t="shared" si="12"/>
        <v>479.521165</v>
      </c>
      <c r="AD600" s="10">
        <f t="shared" si="13"/>
        <v>372.7720472</v>
      </c>
    </row>
    <row r="601">
      <c r="A601" s="7" t="str">
        <f t="shared" si="1"/>
        <v>WOZNO2145E</v>
      </c>
      <c r="B601" s="2" t="s">
        <v>1773</v>
      </c>
      <c r="C601" s="2" t="s">
        <v>3740</v>
      </c>
      <c r="D601" s="7" t="str">
        <f t="shared" si="2"/>
        <v>320x50 </v>
      </c>
      <c r="E601" s="2" t="s">
        <v>1775</v>
      </c>
      <c r="F601" s="2" t="s">
        <v>66</v>
      </c>
      <c r="G601" s="8" t="s">
        <v>387</v>
      </c>
      <c r="H601" s="2" t="s">
        <v>30</v>
      </c>
      <c r="I601" s="2" t="s">
        <v>31</v>
      </c>
      <c r="J601" s="2">
        <v>921791.0</v>
      </c>
      <c r="K601" s="2">
        <v>2150.0</v>
      </c>
      <c r="L601" s="2">
        <v>668449.0</v>
      </c>
      <c r="M601" s="2">
        <v>852442.0</v>
      </c>
      <c r="N601" s="2">
        <v>69.0</v>
      </c>
      <c r="O601" s="3">
        <v>8042.897949</v>
      </c>
      <c r="P601" s="7" t="str">
        <f>VLOOKUP(A601,'New Data'!A:E,2,FALSE)</f>
        <v>Female</v>
      </c>
      <c r="Q601" s="7">
        <f>VLOOKUP(A601,'New Data'!A:E,3,FALSE)</f>
        <v>32</v>
      </c>
      <c r="R601" s="7" t="str">
        <f>VLOOKUP(A601,'New Data'!A:E,4,FALSE)</f>
        <v>Georgia</v>
      </c>
      <c r="S601" s="9">
        <f>VLOOKUP(A601,'New Data'!A:E,5,FALSE)</f>
        <v>45291</v>
      </c>
      <c r="T601" s="10">
        <f t="shared" si="3"/>
        <v>116.5637384</v>
      </c>
      <c r="U601" s="11">
        <f t="shared" si="4"/>
        <v>0.002332415916</v>
      </c>
      <c r="V601" s="12">
        <f t="shared" si="5"/>
        <v>3.740882767</v>
      </c>
      <c r="W601" s="10">
        <f t="shared" si="6"/>
        <v>8.725294507</v>
      </c>
      <c r="X601" s="11">
        <f t="shared" si="7"/>
        <v>0.007485427825</v>
      </c>
      <c r="Y601" s="7">
        <f t="shared" si="8"/>
        <v>0</v>
      </c>
      <c r="Z601" s="11">
        <f t="shared" si="9"/>
        <v>0.7251632962</v>
      </c>
      <c r="AA601" s="10">
        <f t="shared" si="10"/>
        <v>28.05051279</v>
      </c>
      <c r="AB601" s="10">
        <f t="shared" si="11"/>
        <v>31.04115984</v>
      </c>
      <c r="AC601" s="10">
        <f t="shared" si="12"/>
        <v>95.74422617</v>
      </c>
      <c r="AD601" s="10">
        <f t="shared" si="13"/>
        <v>62.64568266</v>
      </c>
    </row>
    <row r="602">
      <c r="A602" s="7" t="str">
        <f t="shared" si="1"/>
        <v>WOZNO2145E</v>
      </c>
      <c r="B602" s="2" t="s">
        <v>1967</v>
      </c>
      <c r="C602" s="2" t="s">
        <v>3741</v>
      </c>
      <c r="D602" s="7" t="str">
        <f t="shared" si="2"/>
        <v>300x250 </v>
      </c>
      <c r="E602" s="2" t="s">
        <v>1969</v>
      </c>
      <c r="F602" s="2" t="s">
        <v>28</v>
      </c>
      <c r="G602" s="8" t="s">
        <v>29</v>
      </c>
      <c r="H602" s="2" t="s">
        <v>48</v>
      </c>
      <c r="I602" s="2" t="s">
        <v>43</v>
      </c>
      <c r="J602" s="2">
        <v>63460.0</v>
      </c>
      <c r="K602" s="2">
        <v>212.0</v>
      </c>
      <c r="L602" s="2">
        <v>26978.0</v>
      </c>
      <c r="M602" s="2">
        <v>59516.0</v>
      </c>
      <c r="N602" s="2">
        <v>4.0</v>
      </c>
      <c r="O602" s="3">
        <v>1945.433188</v>
      </c>
      <c r="P602" s="7" t="str">
        <f>VLOOKUP(A602,'New Data'!A:E,2,FALSE)</f>
        <v>Female</v>
      </c>
      <c r="Q602" s="7">
        <f>VLOOKUP(A602,'New Data'!A:E,3,FALSE)</f>
        <v>32</v>
      </c>
      <c r="R602" s="7" t="str">
        <f>VLOOKUP(A602,'New Data'!A:E,4,FALSE)</f>
        <v>Georgia</v>
      </c>
      <c r="S602" s="9">
        <f>VLOOKUP(A602,'New Data'!A:E,5,FALSE)</f>
        <v>45291</v>
      </c>
      <c r="T602" s="10">
        <f t="shared" si="3"/>
        <v>486.358297</v>
      </c>
      <c r="U602" s="11">
        <f t="shared" si="4"/>
        <v>0.003340687047</v>
      </c>
      <c r="V602" s="12">
        <f t="shared" si="5"/>
        <v>9.176571642</v>
      </c>
      <c r="W602" s="10">
        <f t="shared" si="6"/>
        <v>30.65605402</v>
      </c>
      <c r="X602" s="11">
        <f t="shared" si="7"/>
        <v>0.006303183107</v>
      </c>
      <c r="Y602" s="7">
        <f t="shared" si="8"/>
        <v>0</v>
      </c>
      <c r="Z602" s="11">
        <f t="shared" si="9"/>
        <v>0.4251181847</v>
      </c>
      <c r="AA602" s="10">
        <f t="shared" si="10"/>
        <v>110.7441275</v>
      </c>
      <c r="AB602" s="10">
        <f t="shared" si="11"/>
        <v>123.6318169</v>
      </c>
      <c r="AC602" s="10">
        <f t="shared" si="12"/>
        <v>397.0531627</v>
      </c>
      <c r="AD602" s="10">
        <f t="shared" si="13"/>
        <v>258.5088459</v>
      </c>
    </row>
    <row r="603">
      <c r="A603" s="7" t="str">
        <f t="shared" si="1"/>
        <v>WQKOK9466B</v>
      </c>
      <c r="B603" s="2" t="s">
        <v>1336</v>
      </c>
      <c r="C603" s="2" t="s">
        <v>3742</v>
      </c>
      <c r="D603" s="7" t="str">
        <f t="shared" si="2"/>
        <v>300x250 </v>
      </c>
      <c r="E603" s="2" t="s">
        <v>1338</v>
      </c>
      <c r="F603" s="2" t="s">
        <v>28</v>
      </c>
      <c r="G603" s="8" t="s">
        <v>334</v>
      </c>
      <c r="H603" s="2" t="s">
        <v>212</v>
      </c>
      <c r="I603" s="2" t="s">
        <v>31</v>
      </c>
      <c r="J603" s="2">
        <v>49014.0</v>
      </c>
      <c r="K603" s="2">
        <v>100.0</v>
      </c>
      <c r="L603" s="2">
        <v>30349.0</v>
      </c>
      <c r="M603" s="2">
        <v>46446.0</v>
      </c>
      <c r="N603" s="2">
        <v>6.0</v>
      </c>
      <c r="O603" s="3">
        <v>3628.34617</v>
      </c>
      <c r="P603" s="7" t="str">
        <f>VLOOKUP(A603,'New Data'!A:E,2,FALSE)</f>
        <v>Female</v>
      </c>
      <c r="Q603" s="7">
        <f>VLOOKUP(A603,'New Data'!A:E,3,FALSE)</f>
        <v>27</v>
      </c>
      <c r="R603" s="7" t="str">
        <f>VLOOKUP(A603,'New Data'!A:E,4,FALSE)</f>
        <v>Connecticut</v>
      </c>
      <c r="S603" s="9">
        <f>VLOOKUP(A603,'New Data'!A:E,5,FALSE)</f>
        <v>45458</v>
      </c>
      <c r="T603" s="10">
        <f t="shared" si="3"/>
        <v>604.7243617</v>
      </c>
      <c r="U603" s="11">
        <f t="shared" si="4"/>
        <v>0.002040233403</v>
      </c>
      <c r="V603" s="12">
        <f t="shared" si="5"/>
        <v>36.2834617</v>
      </c>
      <c r="W603" s="10">
        <f t="shared" si="6"/>
        <v>74.02673053</v>
      </c>
      <c r="X603" s="11">
        <f t="shared" si="7"/>
        <v>0.01224140042</v>
      </c>
      <c r="Y603" s="7">
        <f t="shared" si="8"/>
        <v>0</v>
      </c>
      <c r="Z603" s="11">
        <f t="shared" si="9"/>
        <v>0.6191904354</v>
      </c>
      <c r="AA603" s="10">
        <f t="shared" si="10"/>
        <v>164.7769878</v>
      </c>
      <c r="AB603" s="10">
        <f t="shared" si="11"/>
        <v>187.4229491</v>
      </c>
      <c r="AC603" s="10">
        <f t="shared" si="12"/>
        <v>505.8415278</v>
      </c>
      <c r="AD603" s="10">
        <f t="shared" si="13"/>
        <v>339.3765662</v>
      </c>
    </row>
    <row r="604">
      <c r="A604" s="7" t="str">
        <f t="shared" si="1"/>
        <v>WQKOK9466B</v>
      </c>
      <c r="B604" s="2" t="s">
        <v>1768</v>
      </c>
      <c r="C604" s="2" t="s">
        <v>3743</v>
      </c>
      <c r="D604" s="7" t="str">
        <f t="shared" si="2"/>
        <v>320x50 </v>
      </c>
      <c r="E604" s="2" t="s">
        <v>1770</v>
      </c>
      <c r="F604" s="2" t="s">
        <v>66</v>
      </c>
      <c r="G604" s="8" t="s">
        <v>726</v>
      </c>
      <c r="H604" s="2" t="s">
        <v>30</v>
      </c>
      <c r="I604" s="2" t="s">
        <v>31</v>
      </c>
      <c r="J604" s="2">
        <v>108559.0</v>
      </c>
      <c r="K604" s="2">
        <v>212.0</v>
      </c>
      <c r="L604" s="2">
        <v>79254.0</v>
      </c>
      <c r="M604" s="2">
        <v>100563.0</v>
      </c>
      <c r="N604" s="2">
        <v>7.0</v>
      </c>
      <c r="O604" s="3">
        <v>6850.576483</v>
      </c>
      <c r="P604" s="7" t="str">
        <f>VLOOKUP(A604,'New Data'!A:E,2,FALSE)</f>
        <v>Female</v>
      </c>
      <c r="Q604" s="7">
        <f>VLOOKUP(A604,'New Data'!A:E,3,FALSE)</f>
        <v>27</v>
      </c>
      <c r="R604" s="7" t="str">
        <f>VLOOKUP(A604,'New Data'!A:E,4,FALSE)</f>
        <v>Connecticut</v>
      </c>
      <c r="S604" s="9">
        <f>VLOOKUP(A604,'New Data'!A:E,5,FALSE)</f>
        <v>45458</v>
      </c>
      <c r="T604" s="10">
        <f t="shared" si="3"/>
        <v>978.6537833</v>
      </c>
      <c r="U604" s="11">
        <f t="shared" si="4"/>
        <v>0.001952855129</v>
      </c>
      <c r="V604" s="12">
        <f t="shared" si="5"/>
        <v>32.31404001</v>
      </c>
      <c r="W604" s="10">
        <f t="shared" si="6"/>
        <v>63.1046388</v>
      </c>
      <c r="X604" s="11">
        <f t="shared" si="7"/>
        <v>0.00644810656</v>
      </c>
      <c r="Y604" s="7">
        <f t="shared" si="8"/>
        <v>0</v>
      </c>
      <c r="Z604" s="11">
        <f t="shared" si="9"/>
        <v>0.7300546247</v>
      </c>
      <c r="AA604" s="10">
        <f t="shared" si="10"/>
        <v>234.2029164</v>
      </c>
      <c r="AB604" s="10">
        <f t="shared" si="11"/>
        <v>252.6772757</v>
      </c>
      <c r="AC604" s="10">
        <f t="shared" si="12"/>
        <v>802.0067624</v>
      </c>
      <c r="AD604" s="10">
        <f t="shared" si="13"/>
        <v>520.8801875</v>
      </c>
    </row>
    <row r="605">
      <c r="A605" s="7" t="str">
        <f t="shared" si="1"/>
        <v>WQKOK9466B</v>
      </c>
      <c r="B605" s="2" t="s">
        <v>2114</v>
      </c>
      <c r="C605" s="2" t="s">
        <v>3744</v>
      </c>
      <c r="D605" s="7" t="str">
        <f t="shared" si="2"/>
        <v>300x250 </v>
      </c>
      <c r="E605" s="2" t="s">
        <v>1338</v>
      </c>
      <c r="F605" s="2" t="s">
        <v>41</v>
      </c>
      <c r="G605" s="8" t="s">
        <v>449</v>
      </c>
      <c r="H605" s="2" t="s">
        <v>71</v>
      </c>
      <c r="I605" s="2" t="s">
        <v>31</v>
      </c>
      <c r="J605" s="2">
        <v>818919.0</v>
      </c>
      <c r="K605" s="2">
        <v>1987.0</v>
      </c>
      <c r="L605" s="2">
        <v>395852.0</v>
      </c>
      <c r="M605" s="2">
        <v>699064.0</v>
      </c>
      <c r="N605" s="2">
        <v>22.0</v>
      </c>
      <c r="O605" s="3">
        <v>6012.102465</v>
      </c>
      <c r="P605" s="7" t="str">
        <f>VLOOKUP(A605,'New Data'!A:E,2,FALSE)</f>
        <v>Female</v>
      </c>
      <c r="Q605" s="7">
        <f>VLOOKUP(A605,'New Data'!A:E,3,FALSE)</f>
        <v>27</v>
      </c>
      <c r="R605" s="7" t="str">
        <f>VLOOKUP(A605,'New Data'!A:E,4,FALSE)</f>
        <v>Connecticut</v>
      </c>
      <c r="S605" s="9">
        <f>VLOOKUP(A605,'New Data'!A:E,5,FALSE)</f>
        <v>45458</v>
      </c>
      <c r="T605" s="10">
        <f t="shared" si="3"/>
        <v>273.2773848</v>
      </c>
      <c r="U605" s="11">
        <f t="shared" si="4"/>
        <v>0.002426369397</v>
      </c>
      <c r="V605" s="12">
        <f t="shared" si="5"/>
        <v>3.025718402</v>
      </c>
      <c r="W605" s="10">
        <f t="shared" si="6"/>
        <v>7.341510534</v>
      </c>
      <c r="X605" s="11">
        <f t="shared" si="7"/>
        <v>0.002686468381</v>
      </c>
      <c r="Y605" s="7">
        <f t="shared" si="8"/>
        <v>0</v>
      </c>
      <c r="Z605" s="11">
        <f t="shared" si="9"/>
        <v>0.4833835825</v>
      </c>
      <c r="AA605" s="10">
        <f t="shared" si="10"/>
        <v>58.54435378</v>
      </c>
      <c r="AB605" s="10">
        <f t="shared" si="11"/>
        <v>61.13382906</v>
      </c>
      <c r="AC605" s="10">
        <f t="shared" si="12"/>
        <v>220.6953536</v>
      </c>
      <c r="AD605" s="10">
        <f t="shared" si="13"/>
        <v>140.3106608</v>
      </c>
    </row>
    <row r="606">
      <c r="A606" s="7" t="str">
        <f t="shared" si="1"/>
        <v>WQOKT9460U</v>
      </c>
      <c r="B606" s="2" t="s">
        <v>131</v>
      </c>
      <c r="C606" s="2" t="s">
        <v>132</v>
      </c>
      <c r="D606" s="7" t="str">
        <f t="shared" si="2"/>
        <v>320x50 </v>
      </c>
      <c r="E606" s="2" t="s">
        <v>133</v>
      </c>
      <c r="F606" s="2" t="s">
        <v>36</v>
      </c>
      <c r="G606" s="8" t="s">
        <v>134</v>
      </c>
      <c r="H606" s="2" t="s">
        <v>135</v>
      </c>
      <c r="I606" s="2" t="s">
        <v>31</v>
      </c>
      <c r="J606" s="2">
        <v>18022.0</v>
      </c>
      <c r="K606" s="2">
        <v>30.0</v>
      </c>
      <c r="L606" s="2">
        <v>10618.0</v>
      </c>
      <c r="M606" s="2">
        <v>16643.0</v>
      </c>
      <c r="N606" s="2">
        <v>15.0</v>
      </c>
      <c r="O606" s="3">
        <v>4051.158749</v>
      </c>
      <c r="P606" s="7" t="str">
        <f>VLOOKUP(A606,'New Data'!A:E,2,FALSE)</f>
        <v>Female</v>
      </c>
      <c r="Q606" s="7">
        <f>VLOOKUP(A606,'New Data'!A:E,3,FALSE)</f>
        <v>34</v>
      </c>
      <c r="R606" s="7" t="str">
        <f>VLOOKUP(A606,'New Data'!A:E,4,FALSE)</f>
        <v>New Mexico</v>
      </c>
      <c r="S606" s="9">
        <f>VLOOKUP(A606,'New Data'!A:E,5,FALSE)</f>
        <v>45276</v>
      </c>
      <c r="T606" s="10">
        <f t="shared" si="3"/>
        <v>270.0772499</v>
      </c>
      <c r="U606" s="11">
        <f t="shared" si="4"/>
        <v>0.001664632116</v>
      </c>
      <c r="V606" s="12">
        <f t="shared" si="5"/>
        <v>135.038625</v>
      </c>
      <c r="W606" s="10">
        <f t="shared" si="6"/>
        <v>224.7896321</v>
      </c>
      <c r="X606" s="11">
        <f t="shared" si="7"/>
        <v>0.08323160582</v>
      </c>
      <c r="Y606" s="7">
        <f t="shared" si="8"/>
        <v>0</v>
      </c>
      <c r="Z606" s="11">
        <f t="shared" si="9"/>
        <v>0.5891687937</v>
      </c>
      <c r="AA606" s="10">
        <f t="shared" si="10"/>
        <v>207.0042764</v>
      </c>
      <c r="AB606" s="10">
        <f t="shared" si="11"/>
        <v>260.8548806</v>
      </c>
      <c r="AC606" s="10">
        <f t="shared" si="12"/>
        <v>288.0274514</v>
      </c>
      <c r="AD606" s="10">
        <f t="shared" si="13"/>
        <v>247.4342733</v>
      </c>
    </row>
    <row r="607">
      <c r="A607" s="7" t="str">
        <f t="shared" si="1"/>
        <v>WSVWR6700T</v>
      </c>
      <c r="B607" s="2" t="s">
        <v>644</v>
      </c>
      <c r="C607" s="2" t="s">
        <v>3745</v>
      </c>
      <c r="D607" s="7" t="str">
        <f t="shared" si="2"/>
        <v>300x250 </v>
      </c>
      <c r="E607" s="2" t="s">
        <v>646</v>
      </c>
      <c r="F607" s="2" t="s">
        <v>66</v>
      </c>
      <c r="G607" s="8" t="s">
        <v>29</v>
      </c>
      <c r="H607" s="2" t="s">
        <v>30</v>
      </c>
      <c r="I607" s="2" t="s">
        <v>53</v>
      </c>
      <c r="J607" s="2">
        <v>39163.0</v>
      </c>
      <c r="K607" s="2">
        <v>113.0</v>
      </c>
      <c r="L607" s="2">
        <v>16254.0</v>
      </c>
      <c r="M607" s="2">
        <v>36526.0</v>
      </c>
      <c r="N607" s="2">
        <v>15.0</v>
      </c>
      <c r="O607" s="3">
        <v>5692.765813</v>
      </c>
      <c r="P607" s="7" t="str">
        <f>VLOOKUP(A607,'New Data'!A:E,2,FALSE)</f>
        <v>Female</v>
      </c>
      <c r="Q607" s="7">
        <f>VLOOKUP(A607,'New Data'!A:E,3,FALSE)</f>
        <v>37</v>
      </c>
      <c r="R607" s="7" t="str">
        <f>VLOOKUP(A607,'New Data'!A:E,4,FALSE)</f>
        <v>Massachusetts</v>
      </c>
      <c r="S607" s="9">
        <f>VLOOKUP(A607,'New Data'!A:E,5,FALSE)</f>
        <v>45565</v>
      </c>
      <c r="T607" s="10">
        <f t="shared" si="3"/>
        <v>379.5177209</v>
      </c>
      <c r="U607" s="11">
        <f t="shared" si="4"/>
        <v>0.002885376503</v>
      </c>
      <c r="V607" s="12">
        <f t="shared" si="5"/>
        <v>50.37845852</v>
      </c>
      <c r="W607" s="10">
        <f t="shared" si="6"/>
        <v>145.3608205</v>
      </c>
      <c r="X607" s="11">
        <f t="shared" si="7"/>
        <v>0.03830145801</v>
      </c>
      <c r="Y607" s="7">
        <f t="shared" si="8"/>
        <v>0</v>
      </c>
      <c r="Z607" s="11">
        <f t="shared" si="9"/>
        <v>0.415034599</v>
      </c>
      <c r="AA607" s="10">
        <f t="shared" si="10"/>
        <v>145.2784751</v>
      </c>
      <c r="AB607" s="10">
        <f t="shared" si="11"/>
        <v>202.2678923</v>
      </c>
      <c r="AC607" s="10">
        <f t="shared" si="12"/>
        <v>342.7620325</v>
      </c>
      <c r="AD607" s="10">
        <f t="shared" si="13"/>
        <v>262.4407134</v>
      </c>
    </row>
    <row r="608">
      <c r="A608" s="7" t="str">
        <f t="shared" si="1"/>
        <v>WVAIV4666J</v>
      </c>
      <c r="B608" s="2" t="s">
        <v>1609</v>
      </c>
      <c r="C608" s="2" t="s">
        <v>3746</v>
      </c>
      <c r="D608" s="7" t="str">
        <f t="shared" si="2"/>
        <v>320x50 </v>
      </c>
      <c r="E608" s="2" t="s">
        <v>1611</v>
      </c>
      <c r="F608" s="2" t="s">
        <v>36</v>
      </c>
      <c r="G608" s="8" t="s">
        <v>871</v>
      </c>
      <c r="H608" s="2" t="s">
        <v>30</v>
      </c>
      <c r="I608" s="2" t="s">
        <v>31</v>
      </c>
      <c r="J608" s="2">
        <v>68008.0</v>
      </c>
      <c r="K608" s="2">
        <v>204.0</v>
      </c>
      <c r="L608" s="2">
        <v>2996.0</v>
      </c>
      <c r="M608" s="2">
        <v>49686.0</v>
      </c>
      <c r="N608" s="2">
        <v>9.0</v>
      </c>
      <c r="O608" s="3">
        <v>1923.808141</v>
      </c>
      <c r="P608" s="7" t="str">
        <f>VLOOKUP(A608,'New Data'!A:E,2,FALSE)</f>
        <v>Female</v>
      </c>
      <c r="Q608" s="7">
        <f>VLOOKUP(A608,'New Data'!A:E,3,FALSE)</f>
        <v>50</v>
      </c>
      <c r="R608" s="7" t="str">
        <f>VLOOKUP(A608,'New Data'!A:E,4,FALSE)</f>
        <v>Idaho</v>
      </c>
      <c r="S608" s="9">
        <f>VLOOKUP(A608,'New Data'!A:E,5,FALSE)</f>
        <v>45135</v>
      </c>
      <c r="T608" s="10">
        <f t="shared" si="3"/>
        <v>213.7564601</v>
      </c>
      <c r="U608" s="11">
        <f t="shared" si="4"/>
        <v>0.0029996471</v>
      </c>
      <c r="V608" s="12">
        <f t="shared" si="5"/>
        <v>9.430432064</v>
      </c>
      <c r="W608" s="10">
        <f t="shared" si="6"/>
        <v>28.28796819</v>
      </c>
      <c r="X608" s="11">
        <f t="shared" si="7"/>
        <v>0.01323373721</v>
      </c>
      <c r="Y608" s="7">
        <f t="shared" si="8"/>
        <v>0</v>
      </c>
      <c r="Z608" s="11">
        <f t="shared" si="9"/>
        <v>0.04405364075</v>
      </c>
      <c r="AA608" s="10">
        <f t="shared" si="10"/>
        <v>55.95323131</v>
      </c>
      <c r="AB608" s="10">
        <f t="shared" si="11"/>
        <v>67.26775299</v>
      </c>
      <c r="AC608" s="10">
        <f t="shared" si="12"/>
        <v>178.5488481</v>
      </c>
      <c r="AD608" s="10">
        <f t="shared" si="13"/>
        <v>121.023714</v>
      </c>
    </row>
    <row r="609">
      <c r="A609" s="7" t="str">
        <f t="shared" si="1"/>
        <v>WVAIV4666J</v>
      </c>
      <c r="B609" s="2" t="s">
        <v>623</v>
      </c>
      <c r="C609" s="2" t="s">
        <v>3747</v>
      </c>
      <c r="D609" s="7" t="str">
        <f t="shared" si="2"/>
        <v>300x250 </v>
      </c>
      <c r="E609" s="2" t="s">
        <v>625</v>
      </c>
      <c r="F609" s="2" t="s">
        <v>36</v>
      </c>
      <c r="G609" s="8" t="s">
        <v>412</v>
      </c>
      <c r="H609" s="2" t="s">
        <v>30</v>
      </c>
      <c r="I609" s="2" t="s">
        <v>31</v>
      </c>
      <c r="J609" s="2">
        <v>11420.0</v>
      </c>
      <c r="K609" s="2">
        <v>67.0</v>
      </c>
      <c r="L609" s="2">
        <v>4647.0</v>
      </c>
      <c r="M609" s="2">
        <v>9909.0</v>
      </c>
      <c r="N609" s="2">
        <v>9.0</v>
      </c>
      <c r="O609" s="3">
        <v>3804.64417</v>
      </c>
      <c r="P609" s="7" t="str">
        <f>VLOOKUP(A609,'New Data'!A:E,2,FALSE)</f>
        <v>Female</v>
      </c>
      <c r="Q609" s="7">
        <f>VLOOKUP(A609,'New Data'!A:E,3,FALSE)</f>
        <v>50</v>
      </c>
      <c r="R609" s="7" t="str">
        <f>VLOOKUP(A609,'New Data'!A:E,4,FALSE)</f>
        <v>Idaho</v>
      </c>
      <c r="S609" s="9">
        <f>VLOOKUP(A609,'New Data'!A:E,5,FALSE)</f>
        <v>45135</v>
      </c>
      <c r="T609" s="10">
        <f t="shared" si="3"/>
        <v>422.7382411</v>
      </c>
      <c r="U609" s="11">
        <f t="shared" si="4"/>
        <v>0.005866900175</v>
      </c>
      <c r="V609" s="12">
        <f t="shared" si="5"/>
        <v>56.78573388</v>
      </c>
      <c r="W609" s="10">
        <f t="shared" si="6"/>
        <v>333.156232</v>
      </c>
      <c r="X609" s="11">
        <f t="shared" si="7"/>
        <v>0.07880910683</v>
      </c>
      <c r="Y609" s="7">
        <f t="shared" si="8"/>
        <v>0</v>
      </c>
      <c r="Z609" s="11">
        <f t="shared" si="9"/>
        <v>0.4069176883</v>
      </c>
      <c r="AA609" s="10">
        <f t="shared" si="10"/>
        <v>196.6074817</v>
      </c>
      <c r="AB609" s="10">
        <f t="shared" si="11"/>
        <v>362.4297806</v>
      </c>
      <c r="AC609" s="10">
        <f t="shared" si="12"/>
        <v>416.1789861</v>
      </c>
      <c r="AD609" s="10">
        <f t="shared" si="13"/>
        <v>377.95017</v>
      </c>
    </row>
    <row r="610">
      <c r="A610" s="7" t="str">
        <f t="shared" si="1"/>
        <v>WVAIV4666J</v>
      </c>
      <c r="B610" s="2" t="s">
        <v>1809</v>
      </c>
      <c r="C610" s="2" t="s">
        <v>3748</v>
      </c>
      <c r="D610" s="7" t="str">
        <f t="shared" si="2"/>
        <v>320x50 </v>
      </c>
      <c r="E610" s="2" t="s">
        <v>1611</v>
      </c>
      <c r="F610" s="2" t="s">
        <v>41</v>
      </c>
      <c r="G610" s="8" t="s">
        <v>1811</v>
      </c>
      <c r="H610" s="2" t="s">
        <v>30</v>
      </c>
      <c r="I610" s="2" t="s">
        <v>31</v>
      </c>
      <c r="J610" s="2">
        <v>10093.0</v>
      </c>
      <c r="K610" s="2">
        <v>65.0</v>
      </c>
      <c r="L610" s="2">
        <v>3901.0</v>
      </c>
      <c r="M610" s="2">
        <v>9645.0</v>
      </c>
      <c r="N610" s="2">
        <v>2.0</v>
      </c>
      <c r="O610" s="3">
        <v>3105.283004</v>
      </c>
      <c r="P610" s="7" t="str">
        <f>VLOOKUP(A610,'New Data'!A:E,2,FALSE)</f>
        <v>Female</v>
      </c>
      <c r="Q610" s="7">
        <f>VLOOKUP(A610,'New Data'!A:E,3,FALSE)</f>
        <v>50</v>
      </c>
      <c r="R610" s="7" t="str">
        <f>VLOOKUP(A610,'New Data'!A:E,4,FALSE)</f>
        <v>Idaho</v>
      </c>
      <c r="S610" s="9">
        <f>VLOOKUP(A610,'New Data'!A:E,5,FALSE)</f>
        <v>45135</v>
      </c>
      <c r="T610" s="10">
        <f t="shared" si="3"/>
        <v>1552.641502</v>
      </c>
      <c r="U610" s="11">
        <f t="shared" si="4"/>
        <v>0.006440107005</v>
      </c>
      <c r="V610" s="12">
        <f t="shared" si="5"/>
        <v>47.77358468</v>
      </c>
      <c r="W610" s="10">
        <f t="shared" si="6"/>
        <v>307.6669973</v>
      </c>
      <c r="X610" s="11">
        <f t="shared" si="7"/>
        <v>0.01981571386</v>
      </c>
      <c r="Y610" s="7">
        <f t="shared" si="8"/>
        <v>0</v>
      </c>
      <c r="Z610" s="11">
        <f t="shared" si="9"/>
        <v>0.3865054989</v>
      </c>
      <c r="AA610" s="10">
        <f t="shared" si="10"/>
        <v>410.2805676</v>
      </c>
      <c r="AB610" s="10">
        <f t="shared" si="11"/>
        <v>566.2166152</v>
      </c>
      <c r="AC610" s="10">
        <f t="shared" si="12"/>
        <v>1313.201318</v>
      </c>
      <c r="AD610" s="10">
        <f t="shared" si="13"/>
        <v>930.1574697</v>
      </c>
    </row>
    <row r="611">
      <c r="A611" s="7" t="str">
        <f t="shared" si="1"/>
        <v>WZUCC2935Y</v>
      </c>
      <c r="B611" s="2" t="s">
        <v>1868</v>
      </c>
      <c r="C611" s="2" t="s">
        <v>3749</v>
      </c>
      <c r="D611" s="7" t="str">
        <f t="shared" si="2"/>
        <v>320x50 </v>
      </c>
      <c r="E611" s="2" t="s">
        <v>1870</v>
      </c>
      <c r="F611" s="2" t="s">
        <v>36</v>
      </c>
      <c r="G611" s="8" t="s">
        <v>375</v>
      </c>
      <c r="H611" s="2" t="s">
        <v>30</v>
      </c>
      <c r="I611" s="2" t="s">
        <v>31</v>
      </c>
      <c r="J611" s="2">
        <v>152881.0</v>
      </c>
      <c r="K611" s="2">
        <v>426.0</v>
      </c>
      <c r="L611" s="2">
        <v>94895.0</v>
      </c>
      <c r="M611" s="2">
        <v>145113.0</v>
      </c>
      <c r="N611" s="2">
        <v>11.0</v>
      </c>
      <c r="O611" s="3">
        <v>1496.668524</v>
      </c>
      <c r="P611" s="7" t="str">
        <f>VLOOKUP(A611,'New Data'!A:E,2,FALSE)</f>
        <v>Male</v>
      </c>
      <c r="Q611" s="7">
        <f>VLOOKUP(A611,'New Data'!A:E,3,FALSE)</f>
        <v>42</v>
      </c>
      <c r="R611" s="7" t="str">
        <f>VLOOKUP(A611,'New Data'!A:E,4,FALSE)</f>
        <v>Michigan</v>
      </c>
      <c r="S611" s="9">
        <f>VLOOKUP(A611,'New Data'!A:E,5,FALSE)</f>
        <v>45442</v>
      </c>
      <c r="T611" s="10">
        <f t="shared" si="3"/>
        <v>136.0607749</v>
      </c>
      <c r="U611" s="11">
        <f t="shared" si="4"/>
        <v>0.002786480988</v>
      </c>
      <c r="V611" s="12">
        <f t="shared" si="5"/>
        <v>3.513306394</v>
      </c>
      <c r="W611" s="10">
        <f t="shared" si="6"/>
        <v>9.789761475</v>
      </c>
      <c r="X611" s="11">
        <f t="shared" si="7"/>
        <v>0.007195138703</v>
      </c>
      <c r="Y611" s="7">
        <f t="shared" si="8"/>
        <v>0</v>
      </c>
      <c r="Z611" s="11">
        <f t="shared" si="9"/>
        <v>0.6207115338</v>
      </c>
      <c r="AA611" s="10">
        <f t="shared" si="10"/>
        <v>31.98075239</v>
      </c>
      <c r="AB611" s="10">
        <f t="shared" si="11"/>
        <v>35.74662544</v>
      </c>
      <c r="AC611" s="10">
        <f t="shared" si="12"/>
        <v>111.5092335</v>
      </c>
      <c r="AD611" s="10">
        <f t="shared" si="13"/>
        <v>72.92666143</v>
      </c>
    </row>
    <row r="612">
      <c r="A612" s="7" t="str">
        <f t="shared" si="1"/>
        <v>XAYIG7093D</v>
      </c>
      <c r="B612" s="2" t="s">
        <v>1779</v>
      </c>
      <c r="C612" s="2" t="s">
        <v>3750</v>
      </c>
      <c r="D612" s="7" t="str">
        <f t="shared" si="2"/>
        <v>300x250 </v>
      </c>
      <c r="E612" s="2" t="s">
        <v>1781</v>
      </c>
      <c r="F612" s="2" t="s">
        <v>28</v>
      </c>
      <c r="G612" s="8" t="s">
        <v>657</v>
      </c>
      <c r="H612" s="2" t="s">
        <v>234</v>
      </c>
      <c r="I612" s="2" t="s">
        <v>31</v>
      </c>
      <c r="J612" s="2">
        <v>8437.0</v>
      </c>
      <c r="K612" s="2">
        <v>63.0</v>
      </c>
      <c r="L612" s="2">
        <v>5271.0</v>
      </c>
      <c r="M612" s="2">
        <v>7065.0</v>
      </c>
      <c r="N612" s="2">
        <v>2.0</v>
      </c>
      <c r="O612" s="3">
        <v>1880.533168</v>
      </c>
      <c r="P612" s="7" t="str">
        <f>VLOOKUP(A612,'New Data'!A:E,2,FALSE)</f>
        <v>Male</v>
      </c>
      <c r="Q612" s="7">
        <f>VLOOKUP(A612,'New Data'!A:E,3,FALSE)</f>
        <v>35</v>
      </c>
      <c r="R612" s="7" t="str">
        <f>VLOOKUP(A612,'New Data'!A:E,4,FALSE)</f>
        <v>Illinois</v>
      </c>
      <c r="S612" s="9">
        <f>VLOOKUP(A612,'New Data'!A:E,5,FALSE)</f>
        <v>44981</v>
      </c>
      <c r="T612" s="10">
        <f t="shared" si="3"/>
        <v>940.266584</v>
      </c>
      <c r="U612" s="11">
        <f t="shared" si="4"/>
        <v>0.007467109162</v>
      </c>
      <c r="V612" s="12">
        <f t="shared" si="5"/>
        <v>29.84973283</v>
      </c>
      <c r="W612" s="10">
        <f t="shared" si="6"/>
        <v>222.8912135</v>
      </c>
      <c r="X612" s="11">
        <f t="shared" si="7"/>
        <v>0.02370510845</v>
      </c>
      <c r="Y612" s="7">
        <f t="shared" si="8"/>
        <v>0</v>
      </c>
      <c r="Z612" s="11">
        <f t="shared" si="9"/>
        <v>0.6247481332</v>
      </c>
      <c r="AA612" s="10">
        <f t="shared" si="10"/>
        <v>256.5113458</v>
      </c>
      <c r="AB612" s="10">
        <f t="shared" si="11"/>
        <v>372.3362341</v>
      </c>
      <c r="AC612" s="10">
        <f t="shared" si="12"/>
        <v>802.7614565</v>
      </c>
      <c r="AD612" s="10">
        <f t="shared" si="13"/>
        <v>581.5826323</v>
      </c>
    </row>
    <row r="613">
      <c r="A613" s="7" t="str">
        <f t="shared" si="1"/>
        <v>XEVLA2869O</v>
      </c>
      <c r="B613" s="2" t="s">
        <v>162</v>
      </c>
      <c r="C613" s="2" t="s">
        <v>3751</v>
      </c>
      <c r="D613" s="7" t="str">
        <f t="shared" si="2"/>
        <v>320x50 </v>
      </c>
      <c r="E613" s="2" t="s">
        <v>164</v>
      </c>
      <c r="F613" s="2" t="s">
        <v>28</v>
      </c>
      <c r="G613" s="8" t="s">
        <v>165</v>
      </c>
      <c r="H613" s="2" t="s">
        <v>30</v>
      </c>
      <c r="I613" s="2" t="s">
        <v>31</v>
      </c>
      <c r="J613" s="2">
        <v>91593.0</v>
      </c>
      <c r="K613" s="2">
        <v>40.0</v>
      </c>
      <c r="L613" s="2">
        <v>51004.0</v>
      </c>
      <c r="M613" s="2">
        <v>82985.0</v>
      </c>
      <c r="N613" s="2">
        <v>18.0</v>
      </c>
      <c r="O613" s="3">
        <v>1731.584862</v>
      </c>
      <c r="P613" s="7" t="str">
        <f>VLOOKUP(A613,'New Data'!A:E,2,FALSE)</f>
        <v>Female</v>
      </c>
      <c r="Q613" s="7">
        <f>VLOOKUP(A613,'New Data'!A:E,3,FALSE)</f>
        <v>62</v>
      </c>
      <c r="R613" s="7" t="str">
        <f>VLOOKUP(A613,'New Data'!A:E,4,FALSE)</f>
        <v>Connecticut</v>
      </c>
      <c r="S613" s="9">
        <f>VLOOKUP(A613,'New Data'!A:E,5,FALSE)</f>
        <v>45115</v>
      </c>
      <c r="T613" s="10">
        <f t="shared" si="3"/>
        <v>96.199159</v>
      </c>
      <c r="U613" s="11">
        <f t="shared" si="4"/>
        <v>0.0004367145961</v>
      </c>
      <c r="V613" s="12">
        <f t="shared" si="5"/>
        <v>43.28962155</v>
      </c>
      <c r="W613" s="10">
        <f t="shared" si="6"/>
        <v>18.90520959</v>
      </c>
      <c r="X613" s="11">
        <f t="shared" si="7"/>
        <v>0.01965215682</v>
      </c>
      <c r="Y613" s="7">
        <f t="shared" si="8"/>
        <v>0</v>
      </c>
      <c r="Z613" s="11">
        <f t="shared" si="9"/>
        <v>0.5568547815</v>
      </c>
      <c r="AA613" s="10">
        <f t="shared" si="10"/>
        <v>57.65257096</v>
      </c>
      <c r="AB613" s="10">
        <f t="shared" si="11"/>
        <v>43.02192378</v>
      </c>
      <c r="AC613" s="10">
        <f t="shared" si="12"/>
        <v>89.39829343</v>
      </c>
      <c r="AD613" s="10">
        <f t="shared" si="13"/>
        <v>57.55240265</v>
      </c>
    </row>
    <row r="614">
      <c r="A614" s="7" t="str">
        <f t="shared" si="1"/>
        <v>XGMHH6981T</v>
      </c>
      <c r="B614" s="2" t="s">
        <v>1806</v>
      </c>
      <c r="C614" s="2" t="s">
        <v>3752</v>
      </c>
      <c r="D614" s="7" t="str">
        <f t="shared" si="2"/>
        <v>320x50 </v>
      </c>
      <c r="E614" s="2" t="s">
        <v>1808</v>
      </c>
      <c r="F614" s="2" t="s">
        <v>28</v>
      </c>
      <c r="G614" s="8" t="s">
        <v>387</v>
      </c>
      <c r="H614" s="2" t="s">
        <v>62</v>
      </c>
      <c r="I614" s="2" t="s">
        <v>31</v>
      </c>
      <c r="J614" s="2">
        <v>458931.0</v>
      </c>
      <c r="K614" s="2">
        <v>974.0</v>
      </c>
      <c r="L614" s="2">
        <v>264325.0</v>
      </c>
      <c r="M614" s="2">
        <v>378011.0</v>
      </c>
      <c r="N614" s="2">
        <v>30.0</v>
      </c>
      <c r="O614" s="3">
        <v>7462.677935</v>
      </c>
      <c r="P614" s="7" t="str">
        <f>VLOOKUP(A614,'New Data'!A:E,2,FALSE)</f>
        <v>Female</v>
      </c>
      <c r="Q614" s="7">
        <f>VLOOKUP(A614,'New Data'!A:E,3,FALSE)</f>
        <v>54</v>
      </c>
      <c r="R614" s="7" t="str">
        <f>VLOOKUP(A614,'New Data'!A:E,4,FALSE)</f>
        <v>Oregon</v>
      </c>
      <c r="S614" s="9">
        <f>VLOOKUP(A614,'New Data'!A:E,5,FALSE)</f>
        <v>45272</v>
      </c>
      <c r="T614" s="10">
        <f t="shared" si="3"/>
        <v>248.7559312</v>
      </c>
      <c r="U614" s="11">
        <f t="shared" si="4"/>
        <v>0.002122323399</v>
      </c>
      <c r="V614" s="12">
        <f t="shared" si="5"/>
        <v>7.661886997</v>
      </c>
      <c r="W614" s="10">
        <f t="shared" si="6"/>
        <v>16.26100206</v>
      </c>
      <c r="X614" s="11">
        <f t="shared" si="7"/>
        <v>0.006536930388</v>
      </c>
      <c r="Y614" s="7">
        <f t="shared" si="8"/>
        <v>0</v>
      </c>
      <c r="Z614" s="11">
        <f t="shared" si="9"/>
        <v>0.5759580416</v>
      </c>
      <c r="AA614" s="10">
        <f t="shared" si="10"/>
        <v>59.13289624</v>
      </c>
      <c r="AB614" s="10">
        <f t="shared" si="11"/>
        <v>64.29236528</v>
      </c>
      <c r="AC614" s="10">
        <f t="shared" si="12"/>
        <v>203.7893227</v>
      </c>
      <c r="AD614" s="10">
        <f t="shared" si="13"/>
        <v>132.5095278</v>
      </c>
    </row>
    <row r="615">
      <c r="A615" s="7" t="str">
        <f t="shared" si="1"/>
        <v>XJAXD7769J</v>
      </c>
      <c r="B615" s="2" t="s">
        <v>338</v>
      </c>
      <c r="C615" s="2" t="s">
        <v>339</v>
      </c>
      <c r="D615" s="7" t="str">
        <f t="shared" si="2"/>
        <v>320x50 </v>
      </c>
      <c r="E615" s="2" t="s">
        <v>294</v>
      </c>
      <c r="F615" s="2" t="s">
        <v>28</v>
      </c>
      <c r="G615" s="8" t="s">
        <v>340</v>
      </c>
      <c r="H615" s="2" t="s">
        <v>30</v>
      </c>
      <c r="I615" s="2" t="s">
        <v>31</v>
      </c>
      <c r="J615" s="2">
        <v>17582.0</v>
      </c>
      <c r="K615" s="2">
        <v>56.0</v>
      </c>
      <c r="L615" s="2">
        <v>9848.0</v>
      </c>
      <c r="M615" s="2">
        <v>16558.0</v>
      </c>
      <c r="N615" s="2">
        <v>12.0</v>
      </c>
      <c r="O615" s="3">
        <v>6846.447915</v>
      </c>
      <c r="P615" s="7" t="str">
        <f>VLOOKUP(A615,'New Data'!A:E,2,FALSE)</f>
        <v>Female</v>
      </c>
      <c r="Q615" s="7">
        <f>VLOOKUP(A615,'New Data'!A:E,3,FALSE)</f>
        <v>26</v>
      </c>
      <c r="R615" s="7" t="str">
        <f>VLOOKUP(A615,'New Data'!A:E,4,FALSE)</f>
        <v>Minnesota</v>
      </c>
      <c r="S615" s="9">
        <f>VLOOKUP(A615,'New Data'!A:E,5,FALSE)</f>
        <v>45114</v>
      </c>
      <c r="T615" s="10">
        <f t="shared" si="3"/>
        <v>570.5373263</v>
      </c>
      <c r="U615" s="11">
        <f t="shared" si="4"/>
        <v>0.003185075646</v>
      </c>
      <c r="V615" s="12">
        <f t="shared" si="5"/>
        <v>122.2579985</v>
      </c>
      <c r="W615" s="10">
        <f t="shared" si="6"/>
        <v>389.4009734</v>
      </c>
      <c r="X615" s="11">
        <f t="shared" si="7"/>
        <v>0.06825162098</v>
      </c>
      <c r="Y615" s="7">
        <f t="shared" si="8"/>
        <v>0</v>
      </c>
      <c r="Z615" s="11">
        <f t="shared" si="9"/>
        <v>0.5601183028</v>
      </c>
      <c r="AA615" s="10">
        <f t="shared" si="10"/>
        <v>289.7940587</v>
      </c>
      <c r="AB615" s="10">
        <f t="shared" si="11"/>
        <v>450.0798437</v>
      </c>
      <c r="AC615" s="10">
        <f t="shared" si="12"/>
        <v>558.7616554</v>
      </c>
      <c r="AD615" s="10">
        <f t="shared" si="13"/>
        <v>479.9707424</v>
      </c>
    </row>
    <row r="616">
      <c r="A616" s="7" t="str">
        <f t="shared" si="1"/>
        <v>XJAXD7769J</v>
      </c>
      <c r="B616" s="2" t="s">
        <v>292</v>
      </c>
      <c r="C616" s="2" t="s">
        <v>293</v>
      </c>
      <c r="D616" s="7" t="str">
        <f t="shared" si="2"/>
        <v>320x50 </v>
      </c>
      <c r="E616" s="2" t="s">
        <v>294</v>
      </c>
      <c r="F616" s="2" t="s">
        <v>36</v>
      </c>
      <c r="G616" s="8" t="s">
        <v>295</v>
      </c>
      <c r="H616" s="2" t="s">
        <v>212</v>
      </c>
      <c r="I616" s="2" t="s">
        <v>31</v>
      </c>
      <c r="J616" s="2">
        <v>14553.0</v>
      </c>
      <c r="K616" s="2">
        <v>47.0</v>
      </c>
      <c r="L616" s="2">
        <v>6119.0</v>
      </c>
      <c r="M616" s="2">
        <v>12505.0</v>
      </c>
      <c r="N616" s="2">
        <v>11.0</v>
      </c>
      <c r="O616" s="3">
        <v>6968.00047</v>
      </c>
      <c r="P616" s="7" t="str">
        <f>VLOOKUP(A616,'New Data'!A:E,2,FALSE)</f>
        <v>Female</v>
      </c>
      <c r="Q616" s="7">
        <f>VLOOKUP(A616,'New Data'!A:E,3,FALSE)</f>
        <v>26</v>
      </c>
      <c r="R616" s="7" t="str">
        <f>VLOOKUP(A616,'New Data'!A:E,4,FALSE)</f>
        <v>Minnesota</v>
      </c>
      <c r="S616" s="9">
        <f>VLOOKUP(A616,'New Data'!A:E,5,FALSE)</f>
        <v>45114</v>
      </c>
      <c r="T616" s="10">
        <f t="shared" si="3"/>
        <v>633.4545882</v>
      </c>
      <c r="U616" s="11">
        <f t="shared" si="4"/>
        <v>0.003229574658</v>
      </c>
      <c r="V616" s="12">
        <f t="shared" si="5"/>
        <v>148.2553291</v>
      </c>
      <c r="W616" s="10">
        <f t="shared" si="6"/>
        <v>478.801654</v>
      </c>
      <c r="X616" s="11">
        <f t="shared" si="7"/>
        <v>0.07558578987</v>
      </c>
      <c r="Y616" s="7">
        <f t="shared" si="8"/>
        <v>0</v>
      </c>
      <c r="Z616" s="11">
        <f t="shared" si="9"/>
        <v>0.4204631347</v>
      </c>
      <c r="AA616" s="10">
        <f t="shared" si="10"/>
        <v>341.0555117</v>
      </c>
      <c r="AB616" s="10">
        <f t="shared" si="11"/>
        <v>539.3833066</v>
      </c>
      <c r="AC616" s="10">
        <f t="shared" si="12"/>
        <v>632.1750672</v>
      </c>
      <c r="AD616" s="10">
        <f t="shared" si="13"/>
        <v>556.1297359</v>
      </c>
    </row>
    <row r="617">
      <c r="A617" s="7" t="str">
        <f t="shared" si="1"/>
        <v>XJCCK3495N</v>
      </c>
      <c r="B617" s="2" t="s">
        <v>2319</v>
      </c>
      <c r="C617" s="2" t="s">
        <v>3753</v>
      </c>
      <c r="D617" s="7" t="str">
        <f t="shared" si="2"/>
        <v>300x250 </v>
      </c>
      <c r="E617" s="2" t="s">
        <v>1255</v>
      </c>
      <c r="F617" s="2" t="s">
        <v>36</v>
      </c>
      <c r="G617" s="8" t="s">
        <v>871</v>
      </c>
      <c r="H617" s="2" t="s">
        <v>71</v>
      </c>
      <c r="I617" s="2" t="s">
        <v>31</v>
      </c>
      <c r="J617" s="2">
        <v>564387.0</v>
      </c>
      <c r="K617" s="2">
        <v>1984.0</v>
      </c>
      <c r="L617" s="2">
        <v>78234.0</v>
      </c>
      <c r="M617" s="2">
        <v>438695.0</v>
      </c>
      <c r="N617" s="2">
        <v>6.0</v>
      </c>
      <c r="O617" s="3">
        <v>2712.379678</v>
      </c>
      <c r="P617" s="7" t="str">
        <f>VLOOKUP(A617,'New Data'!A:E,2,FALSE)</f>
        <v>Male</v>
      </c>
      <c r="Q617" s="7">
        <f>VLOOKUP(A617,'New Data'!A:E,3,FALSE)</f>
        <v>36</v>
      </c>
      <c r="R617" s="7" t="str">
        <f>VLOOKUP(A617,'New Data'!A:E,4,FALSE)</f>
        <v>South Carolina</v>
      </c>
      <c r="S617" s="9">
        <f>VLOOKUP(A617,'New Data'!A:E,5,FALSE)</f>
        <v>45134</v>
      </c>
      <c r="T617" s="10">
        <f t="shared" si="3"/>
        <v>452.0632797</v>
      </c>
      <c r="U617" s="11">
        <f t="shared" si="4"/>
        <v>0.00351531839</v>
      </c>
      <c r="V617" s="12">
        <f t="shared" si="5"/>
        <v>1.367126854</v>
      </c>
      <c r="W617" s="10">
        <f t="shared" si="6"/>
        <v>4.80588617</v>
      </c>
      <c r="X617" s="11">
        <f t="shared" si="7"/>
        <v>0.001063100319</v>
      </c>
      <c r="Y617" s="7">
        <f t="shared" si="8"/>
        <v>0</v>
      </c>
      <c r="Z617" s="11">
        <f t="shared" si="9"/>
        <v>0.1386176507</v>
      </c>
      <c r="AA617" s="10">
        <f t="shared" si="10"/>
        <v>92.46753465</v>
      </c>
      <c r="AB617" s="10">
        <f t="shared" si="11"/>
        <v>94.53079024</v>
      </c>
      <c r="AC617" s="10">
        <f t="shared" si="12"/>
        <v>362.8852263</v>
      </c>
      <c r="AD617" s="10">
        <f t="shared" si="13"/>
        <v>228.4363406</v>
      </c>
    </row>
    <row r="618">
      <c r="A618" s="7" t="str">
        <f t="shared" si="1"/>
        <v>XJCCK3495N</v>
      </c>
      <c r="B618" s="2" t="s">
        <v>1253</v>
      </c>
      <c r="C618" s="2" t="s">
        <v>3754</v>
      </c>
      <c r="D618" s="7" t="str">
        <f t="shared" si="2"/>
        <v>300x250 </v>
      </c>
      <c r="E618" s="2" t="s">
        <v>1255</v>
      </c>
      <c r="F618" s="2" t="s">
        <v>28</v>
      </c>
      <c r="G618" s="8" t="s">
        <v>726</v>
      </c>
      <c r="H618" s="2" t="s">
        <v>239</v>
      </c>
      <c r="I618" s="2" t="s">
        <v>43</v>
      </c>
      <c r="J618" s="2">
        <v>18313.0</v>
      </c>
      <c r="K618" s="2">
        <v>60.0</v>
      </c>
      <c r="L618" s="2">
        <v>9481.0</v>
      </c>
      <c r="M618" s="2">
        <v>16300.0</v>
      </c>
      <c r="N618" s="2">
        <v>4.0</v>
      </c>
      <c r="O618" s="3">
        <v>1456.934187</v>
      </c>
      <c r="P618" s="7" t="str">
        <f>VLOOKUP(A618,'New Data'!A:E,2,FALSE)</f>
        <v>Male</v>
      </c>
      <c r="Q618" s="7">
        <f>VLOOKUP(A618,'New Data'!A:E,3,FALSE)</f>
        <v>36</v>
      </c>
      <c r="R618" s="7" t="str">
        <f>VLOOKUP(A618,'New Data'!A:E,4,FALSE)</f>
        <v>South Carolina</v>
      </c>
      <c r="S618" s="9">
        <f>VLOOKUP(A618,'New Data'!A:E,5,FALSE)</f>
        <v>45134</v>
      </c>
      <c r="T618" s="10">
        <f t="shared" si="3"/>
        <v>364.2335468</v>
      </c>
      <c r="U618" s="11">
        <f t="shared" si="4"/>
        <v>0.003276361055</v>
      </c>
      <c r="V618" s="12">
        <f t="shared" si="5"/>
        <v>24.28223645</v>
      </c>
      <c r="W618" s="10">
        <f t="shared" si="6"/>
        <v>79.55737383</v>
      </c>
      <c r="X618" s="11">
        <f t="shared" si="7"/>
        <v>0.02184240703</v>
      </c>
      <c r="Y618" s="7">
        <f t="shared" si="8"/>
        <v>0</v>
      </c>
      <c r="Z618" s="11">
        <f t="shared" si="9"/>
        <v>0.5177196527</v>
      </c>
      <c r="AA618" s="10">
        <f t="shared" si="10"/>
        <v>108.1839733</v>
      </c>
      <c r="AB618" s="10">
        <f t="shared" si="11"/>
        <v>141.3490557</v>
      </c>
      <c r="AC618" s="10">
        <f t="shared" si="12"/>
        <v>312.1547595</v>
      </c>
      <c r="AD618" s="10">
        <f t="shared" si="13"/>
        <v>221.8970985</v>
      </c>
    </row>
    <row r="619">
      <c r="A619" s="7" t="str">
        <f t="shared" si="1"/>
        <v>XLDQB0289S</v>
      </c>
      <c r="B619" s="2" t="s">
        <v>1334</v>
      </c>
      <c r="C619" s="2" t="s">
        <v>3755</v>
      </c>
      <c r="D619" s="7" t="str">
        <f t="shared" si="2"/>
        <v>320x50 </v>
      </c>
      <c r="E619" s="2" t="s">
        <v>290</v>
      </c>
      <c r="F619" s="2" t="s">
        <v>28</v>
      </c>
      <c r="G619" s="8" t="s">
        <v>918</v>
      </c>
      <c r="H619" s="2" t="s">
        <v>30</v>
      </c>
      <c r="I619" s="2" t="s">
        <v>31</v>
      </c>
      <c r="J619" s="2">
        <v>61474.0</v>
      </c>
      <c r="K619" s="2">
        <v>250.0</v>
      </c>
      <c r="L619" s="2">
        <v>31245.0</v>
      </c>
      <c r="M619" s="2">
        <v>49089.0</v>
      </c>
      <c r="N619" s="2">
        <v>15.0</v>
      </c>
      <c r="O619" s="3">
        <v>2189.341349</v>
      </c>
      <c r="P619" s="7" t="str">
        <f>VLOOKUP(A619,'New Data'!A:E,2,FALSE)</f>
        <v>Male</v>
      </c>
      <c r="Q619" s="7">
        <f>VLOOKUP(A619,'New Data'!A:E,3,FALSE)</f>
        <v>48</v>
      </c>
      <c r="R619" s="7" t="str">
        <f>VLOOKUP(A619,'New Data'!A:E,4,FALSE)</f>
        <v>California</v>
      </c>
      <c r="S619" s="9">
        <f>VLOOKUP(A619,'New Data'!A:E,5,FALSE)</f>
        <v>45193</v>
      </c>
      <c r="T619" s="10">
        <f t="shared" si="3"/>
        <v>145.9560899</v>
      </c>
      <c r="U619" s="11">
        <f t="shared" si="4"/>
        <v>0.004066759931</v>
      </c>
      <c r="V619" s="12">
        <f t="shared" si="5"/>
        <v>8.757365396</v>
      </c>
      <c r="W619" s="10">
        <f t="shared" si="6"/>
        <v>35.61410269</v>
      </c>
      <c r="X619" s="11">
        <f t="shared" si="7"/>
        <v>0.02440055959</v>
      </c>
      <c r="Y619" s="7">
        <f t="shared" si="8"/>
        <v>0</v>
      </c>
      <c r="Z619" s="11">
        <f t="shared" si="9"/>
        <v>0.5082636562</v>
      </c>
      <c r="AA619" s="10">
        <f t="shared" si="10"/>
        <v>43.31993084</v>
      </c>
      <c r="AB619" s="10">
        <f t="shared" si="11"/>
        <v>59.43397322</v>
      </c>
      <c r="AC619" s="10">
        <f t="shared" si="12"/>
        <v>125.6391656</v>
      </c>
      <c r="AD619" s="10">
        <f t="shared" si="13"/>
        <v>90.78712969</v>
      </c>
    </row>
    <row r="620">
      <c r="A620" s="7" t="str">
        <f t="shared" si="1"/>
        <v>XLDQB0289S</v>
      </c>
      <c r="B620" s="2" t="s">
        <v>288</v>
      </c>
      <c r="C620" s="2" t="s">
        <v>3756</v>
      </c>
      <c r="D620" s="7" t="str">
        <f t="shared" si="2"/>
        <v>320x50 </v>
      </c>
      <c r="E620" s="2" t="s">
        <v>290</v>
      </c>
      <c r="F620" s="2" t="s">
        <v>36</v>
      </c>
      <c r="G620" s="8" t="s">
        <v>291</v>
      </c>
      <c r="H620" s="2" t="s">
        <v>30</v>
      </c>
      <c r="I620" s="2" t="s">
        <v>31</v>
      </c>
      <c r="J620" s="2">
        <v>9533.0</v>
      </c>
      <c r="K620" s="2">
        <v>66.0</v>
      </c>
      <c r="L620" s="2">
        <v>6548.0</v>
      </c>
      <c r="M620" s="2">
        <v>9042.0</v>
      </c>
      <c r="N620" s="2">
        <v>16.0</v>
      </c>
      <c r="O620" s="3">
        <v>5574.543505</v>
      </c>
      <c r="P620" s="7" t="str">
        <f>VLOOKUP(A620,'New Data'!A:E,2,FALSE)</f>
        <v>Male</v>
      </c>
      <c r="Q620" s="7">
        <f>VLOOKUP(A620,'New Data'!A:E,3,FALSE)</f>
        <v>48</v>
      </c>
      <c r="R620" s="7" t="str">
        <f>VLOOKUP(A620,'New Data'!A:E,4,FALSE)</f>
        <v>California</v>
      </c>
      <c r="S620" s="9">
        <f>VLOOKUP(A620,'New Data'!A:E,5,FALSE)</f>
        <v>45193</v>
      </c>
      <c r="T620" s="10">
        <f t="shared" si="3"/>
        <v>348.4089691</v>
      </c>
      <c r="U620" s="11">
        <f t="shared" si="4"/>
        <v>0.006923318997</v>
      </c>
      <c r="V620" s="12">
        <f t="shared" si="5"/>
        <v>84.46278038</v>
      </c>
      <c r="W620" s="10">
        <f t="shared" si="6"/>
        <v>584.762772</v>
      </c>
      <c r="X620" s="11">
        <f t="shared" si="7"/>
        <v>0.1678380363</v>
      </c>
      <c r="Y620" s="7">
        <f t="shared" si="8"/>
        <v>0</v>
      </c>
      <c r="Z620" s="11">
        <f t="shared" si="9"/>
        <v>0.6868771635</v>
      </c>
      <c r="AA620" s="10">
        <f t="shared" si="10"/>
        <v>254.2045725</v>
      </c>
      <c r="AB620" s="10">
        <f t="shared" si="11"/>
        <v>554.3845674</v>
      </c>
      <c r="AC620" s="10">
        <f t="shared" si="12"/>
        <v>412.5722857</v>
      </c>
      <c r="AD620" s="10">
        <f t="shared" si="13"/>
        <v>466.5893322</v>
      </c>
    </row>
    <row r="621">
      <c r="A621" s="7" t="str">
        <f t="shared" si="1"/>
        <v>XLDQB0289S</v>
      </c>
      <c r="B621" s="2" t="s">
        <v>1330</v>
      </c>
      <c r="C621" s="2" t="s">
        <v>3757</v>
      </c>
      <c r="D621" s="7" t="str">
        <f t="shared" si="2"/>
        <v>300x250 </v>
      </c>
      <c r="E621" s="2" t="s">
        <v>1332</v>
      </c>
      <c r="F621" s="2" t="s">
        <v>66</v>
      </c>
      <c r="G621" s="8" t="s">
        <v>1333</v>
      </c>
      <c r="H621" s="2" t="s">
        <v>30</v>
      </c>
      <c r="I621" s="2" t="s">
        <v>53</v>
      </c>
      <c r="J621" s="2">
        <v>34278.0</v>
      </c>
      <c r="K621" s="2">
        <v>100.0</v>
      </c>
      <c r="L621" s="2">
        <v>3704.0</v>
      </c>
      <c r="M621" s="2">
        <v>30227.0</v>
      </c>
      <c r="N621" s="2">
        <v>6.0</v>
      </c>
      <c r="O621" s="3">
        <v>1689.083186</v>
      </c>
      <c r="P621" s="7" t="str">
        <f>VLOOKUP(A621,'New Data'!A:E,2,FALSE)</f>
        <v>Male</v>
      </c>
      <c r="Q621" s="7">
        <f>VLOOKUP(A621,'New Data'!A:E,3,FALSE)</f>
        <v>48</v>
      </c>
      <c r="R621" s="7" t="str">
        <f>VLOOKUP(A621,'New Data'!A:E,4,FALSE)</f>
        <v>California</v>
      </c>
      <c r="S621" s="9">
        <f>VLOOKUP(A621,'New Data'!A:E,5,FALSE)</f>
        <v>45193</v>
      </c>
      <c r="T621" s="10">
        <f t="shared" si="3"/>
        <v>281.5138643</v>
      </c>
      <c r="U621" s="11">
        <f t="shared" si="4"/>
        <v>0.002917323064</v>
      </c>
      <c r="V621" s="12">
        <f t="shared" si="5"/>
        <v>16.89083186</v>
      </c>
      <c r="W621" s="10">
        <f t="shared" si="6"/>
        <v>49.27601336</v>
      </c>
      <c r="X621" s="11">
        <f t="shared" si="7"/>
        <v>0.01750393839</v>
      </c>
      <c r="Y621" s="7">
        <f t="shared" si="8"/>
        <v>0</v>
      </c>
      <c r="Z621" s="11">
        <f t="shared" si="9"/>
        <v>0.1080576463</v>
      </c>
      <c r="AA621" s="10">
        <f t="shared" si="10"/>
        <v>79.67064103</v>
      </c>
      <c r="AB621" s="10">
        <f t="shared" si="11"/>
        <v>99.10174993</v>
      </c>
      <c r="AC621" s="10">
        <f t="shared" si="12"/>
        <v>238.4444605</v>
      </c>
      <c r="AD621" s="10">
        <f t="shared" si="13"/>
        <v>165.3963975</v>
      </c>
    </row>
    <row r="622">
      <c r="A622" s="7" t="str">
        <f t="shared" si="1"/>
        <v>XLDQB0289S</v>
      </c>
      <c r="B622" s="2" t="s">
        <v>2135</v>
      </c>
      <c r="C622" s="2" t="s">
        <v>3758</v>
      </c>
      <c r="D622" s="7" t="str">
        <f t="shared" si="2"/>
        <v>300x250 </v>
      </c>
      <c r="E622" s="2" t="s">
        <v>1332</v>
      </c>
      <c r="F622" s="2" t="s">
        <v>66</v>
      </c>
      <c r="G622" s="8" t="s">
        <v>29</v>
      </c>
      <c r="H622" s="2" t="s">
        <v>30</v>
      </c>
      <c r="I622" s="2" t="s">
        <v>31</v>
      </c>
      <c r="J622" s="2">
        <v>189462.0</v>
      </c>
      <c r="K622" s="2">
        <v>478.0</v>
      </c>
      <c r="L622" s="2">
        <v>53431.0</v>
      </c>
      <c r="M622" s="2">
        <v>163634.0</v>
      </c>
      <c r="N622" s="2">
        <v>5.0</v>
      </c>
      <c r="O622" s="3">
        <v>1625.17488</v>
      </c>
      <c r="P622" s="7" t="str">
        <f>VLOOKUP(A622,'New Data'!A:E,2,FALSE)</f>
        <v>Male</v>
      </c>
      <c r="Q622" s="7">
        <f>VLOOKUP(A622,'New Data'!A:E,3,FALSE)</f>
        <v>48</v>
      </c>
      <c r="R622" s="7" t="str">
        <f>VLOOKUP(A622,'New Data'!A:E,4,FALSE)</f>
        <v>California</v>
      </c>
      <c r="S622" s="9">
        <f>VLOOKUP(A622,'New Data'!A:E,5,FALSE)</f>
        <v>45193</v>
      </c>
      <c r="T622" s="10">
        <f t="shared" si="3"/>
        <v>325.034976</v>
      </c>
      <c r="U622" s="11">
        <f t="shared" si="4"/>
        <v>0.002522933359</v>
      </c>
      <c r="V622" s="12">
        <f t="shared" si="5"/>
        <v>3.399947448</v>
      </c>
      <c r="W622" s="10">
        <f t="shared" si="6"/>
        <v>8.577840834</v>
      </c>
      <c r="X622" s="11">
        <f t="shared" si="7"/>
        <v>0.00263905163</v>
      </c>
      <c r="Y622" s="7">
        <f t="shared" si="8"/>
        <v>0</v>
      </c>
      <c r="Z622" s="11">
        <f t="shared" si="9"/>
        <v>0.2820143353</v>
      </c>
      <c r="AA622" s="10">
        <f t="shared" si="10"/>
        <v>69.44252132</v>
      </c>
      <c r="AB622" s="10">
        <f t="shared" si="11"/>
        <v>72.54925736</v>
      </c>
      <c r="AC622" s="10">
        <f t="shared" si="12"/>
        <v>262.4235385</v>
      </c>
      <c r="AD622" s="10">
        <f t="shared" si="13"/>
        <v>166.8076699</v>
      </c>
    </row>
    <row r="623">
      <c r="A623" s="7" t="str">
        <f t="shared" si="1"/>
        <v>XLDQB0289S</v>
      </c>
      <c r="B623" s="2" t="s">
        <v>1476</v>
      </c>
      <c r="C623" s="2" t="s">
        <v>3759</v>
      </c>
      <c r="D623" s="7" t="str">
        <f t="shared" si="2"/>
        <v>300x250 </v>
      </c>
      <c r="E623" s="2" t="s">
        <v>1332</v>
      </c>
      <c r="F623" s="2" t="s">
        <v>66</v>
      </c>
      <c r="G623" s="8" t="s">
        <v>57</v>
      </c>
      <c r="H623" s="2" t="s">
        <v>62</v>
      </c>
      <c r="I623" s="2" t="s">
        <v>31</v>
      </c>
      <c r="J623" s="2">
        <v>14922.0</v>
      </c>
      <c r="K623" s="2">
        <v>99.0</v>
      </c>
      <c r="L623" s="2">
        <v>10713.0</v>
      </c>
      <c r="M623" s="2">
        <v>13992.0</v>
      </c>
      <c r="N623" s="2">
        <v>5.0</v>
      </c>
      <c r="O623" s="3">
        <v>1578.876432</v>
      </c>
      <c r="P623" s="7" t="str">
        <f>VLOOKUP(A623,'New Data'!A:E,2,FALSE)</f>
        <v>Male</v>
      </c>
      <c r="Q623" s="7">
        <f>VLOOKUP(A623,'New Data'!A:E,3,FALSE)</f>
        <v>48</v>
      </c>
      <c r="R623" s="7" t="str">
        <f>VLOOKUP(A623,'New Data'!A:E,4,FALSE)</f>
        <v>California</v>
      </c>
      <c r="S623" s="9">
        <f>VLOOKUP(A623,'New Data'!A:E,5,FALSE)</f>
        <v>45193</v>
      </c>
      <c r="T623" s="10">
        <f t="shared" si="3"/>
        <v>315.7752864</v>
      </c>
      <c r="U623" s="11">
        <f t="shared" si="4"/>
        <v>0.006634499397</v>
      </c>
      <c r="V623" s="12">
        <f t="shared" si="5"/>
        <v>15.94824679</v>
      </c>
      <c r="W623" s="10">
        <f t="shared" si="6"/>
        <v>105.8086337</v>
      </c>
      <c r="X623" s="11">
        <f t="shared" si="7"/>
        <v>0.03350757271</v>
      </c>
      <c r="Y623" s="7">
        <f t="shared" si="8"/>
        <v>0</v>
      </c>
      <c r="Z623" s="11">
        <f t="shared" si="9"/>
        <v>0.7179332529</v>
      </c>
      <c r="AA623" s="10">
        <f t="shared" si="10"/>
        <v>97.07538145</v>
      </c>
      <c r="AB623" s="10">
        <f t="shared" si="11"/>
        <v>150.9916136</v>
      </c>
      <c r="AC623" s="10">
        <f t="shared" si="12"/>
        <v>276.9716052</v>
      </c>
      <c r="AD623" s="10">
        <f t="shared" si="13"/>
        <v>210.7952773</v>
      </c>
    </row>
    <row r="624">
      <c r="A624" s="7" t="str">
        <f t="shared" si="1"/>
        <v>XLGLF3015N</v>
      </c>
      <c r="B624" s="2" t="s">
        <v>1979</v>
      </c>
      <c r="C624" s="2" t="s">
        <v>3760</v>
      </c>
      <c r="D624" s="7" t="str">
        <f t="shared" si="2"/>
        <v>300x250 </v>
      </c>
      <c r="E624" s="2" t="s">
        <v>1981</v>
      </c>
      <c r="F624" s="2" t="s">
        <v>66</v>
      </c>
      <c r="G624" s="8" t="s">
        <v>475</v>
      </c>
      <c r="H624" s="2" t="s">
        <v>48</v>
      </c>
      <c r="I624" s="2" t="s">
        <v>31</v>
      </c>
      <c r="J624" s="2">
        <v>83537.0</v>
      </c>
      <c r="K624" s="2">
        <v>222.0</v>
      </c>
      <c r="L624" s="2">
        <v>67987.0</v>
      </c>
      <c r="M624" s="2">
        <v>79409.0</v>
      </c>
      <c r="N624" s="2">
        <v>4.0</v>
      </c>
      <c r="O624" s="3">
        <v>1761.079323</v>
      </c>
      <c r="P624" s="7" t="str">
        <f>VLOOKUP(A624,'New Data'!A:E,2,FALSE)</f>
        <v>Female</v>
      </c>
      <c r="Q624" s="7">
        <f>VLOOKUP(A624,'New Data'!A:E,3,FALSE)</f>
        <v>54</v>
      </c>
      <c r="R624" s="7" t="str">
        <f>VLOOKUP(A624,'New Data'!A:E,4,FALSE)</f>
        <v>Alabama</v>
      </c>
      <c r="S624" s="9">
        <f>VLOOKUP(A624,'New Data'!A:E,5,FALSE)</f>
        <v>45169</v>
      </c>
      <c r="T624" s="10">
        <f t="shared" si="3"/>
        <v>440.2698308</v>
      </c>
      <c r="U624" s="11">
        <f t="shared" si="4"/>
        <v>0.002657505058</v>
      </c>
      <c r="V624" s="12">
        <f t="shared" si="5"/>
        <v>7.932789743</v>
      </c>
      <c r="W624" s="10">
        <f t="shared" si="6"/>
        <v>21.08142886</v>
      </c>
      <c r="X624" s="11">
        <f t="shared" si="7"/>
        <v>0.004788297401</v>
      </c>
      <c r="Y624" s="7">
        <f t="shared" si="8"/>
        <v>0</v>
      </c>
      <c r="Z624" s="11">
        <f t="shared" si="9"/>
        <v>0.8138549385</v>
      </c>
      <c r="AA624" s="10">
        <f t="shared" si="10"/>
        <v>98.61648372</v>
      </c>
      <c r="AB624" s="10">
        <f t="shared" si="11"/>
        <v>106.5056672</v>
      </c>
      <c r="AC624" s="10">
        <f t="shared" si="12"/>
        <v>358.0187083</v>
      </c>
      <c r="AD624" s="10">
        <f t="shared" si="13"/>
        <v>230.6769586</v>
      </c>
    </row>
    <row r="625">
      <c r="A625" s="7" t="str">
        <f t="shared" si="1"/>
        <v>XLMPS4623T</v>
      </c>
      <c r="B625" s="2" t="s">
        <v>2041</v>
      </c>
      <c r="C625" s="2" t="s">
        <v>3761</v>
      </c>
      <c r="D625" s="7" t="str">
        <f t="shared" si="2"/>
        <v>320x50 </v>
      </c>
      <c r="E625" s="2" t="s">
        <v>2043</v>
      </c>
      <c r="F625" s="2" t="s">
        <v>41</v>
      </c>
      <c r="G625" s="8" t="s">
        <v>387</v>
      </c>
      <c r="H625" s="2" t="s">
        <v>30</v>
      </c>
      <c r="I625" s="2" t="s">
        <v>31</v>
      </c>
      <c r="J625" s="2">
        <v>80456.0</v>
      </c>
      <c r="K625" s="2">
        <v>204.0</v>
      </c>
      <c r="L625" s="2">
        <v>46039.0</v>
      </c>
      <c r="M625" s="2">
        <v>65383.0</v>
      </c>
      <c r="N625" s="2">
        <v>3.0</v>
      </c>
      <c r="O625" s="3">
        <v>2039.848792</v>
      </c>
      <c r="P625" s="7" t="str">
        <f>VLOOKUP(A625,'New Data'!A:E,2,FALSE)</f>
        <v>Female</v>
      </c>
      <c r="Q625" s="7">
        <f>VLOOKUP(A625,'New Data'!A:E,3,FALSE)</f>
        <v>64</v>
      </c>
      <c r="R625" s="7" t="str">
        <f>VLOOKUP(A625,'New Data'!A:E,4,FALSE)</f>
        <v>Kansas</v>
      </c>
      <c r="S625" s="9">
        <f>VLOOKUP(A625,'New Data'!A:E,5,FALSE)</f>
        <v>44991</v>
      </c>
      <c r="T625" s="10">
        <f t="shared" si="3"/>
        <v>679.9495973</v>
      </c>
      <c r="U625" s="11">
        <f t="shared" si="4"/>
        <v>0.00253554738</v>
      </c>
      <c r="V625" s="12">
        <f t="shared" si="5"/>
        <v>9.999258784</v>
      </c>
      <c r="W625" s="10">
        <f t="shared" si="6"/>
        <v>25.35359441</v>
      </c>
      <c r="X625" s="11">
        <f t="shared" si="7"/>
        <v>0.003728746147</v>
      </c>
      <c r="Y625" s="7">
        <f t="shared" si="8"/>
        <v>0</v>
      </c>
      <c r="Z625" s="11">
        <f t="shared" si="9"/>
        <v>0.5722258129</v>
      </c>
      <c r="AA625" s="10">
        <f t="shared" si="10"/>
        <v>149.0600454</v>
      </c>
      <c r="AB625" s="10">
        <f t="shared" si="11"/>
        <v>158.2726468</v>
      </c>
      <c r="AC625" s="10">
        <f t="shared" si="12"/>
        <v>551.0302485</v>
      </c>
      <c r="AD625" s="10">
        <f t="shared" si="13"/>
        <v>352.6528636</v>
      </c>
    </row>
    <row r="626">
      <c r="A626" s="7" t="str">
        <f t="shared" si="1"/>
        <v>XMYUC8028K</v>
      </c>
      <c r="B626" s="2" t="s">
        <v>1092</v>
      </c>
      <c r="C626" s="2" t="s">
        <v>3762</v>
      </c>
      <c r="D626" s="7" t="str">
        <f t="shared" si="2"/>
        <v>300x50 </v>
      </c>
      <c r="E626" s="2" t="s">
        <v>1094</v>
      </c>
      <c r="F626" s="2" t="s">
        <v>28</v>
      </c>
      <c r="G626" s="8" t="s">
        <v>1095</v>
      </c>
      <c r="H626" s="2" t="s">
        <v>30</v>
      </c>
      <c r="I626" s="2" t="s">
        <v>31</v>
      </c>
      <c r="J626" s="2">
        <v>17382.0</v>
      </c>
      <c r="K626" s="2">
        <v>100.0</v>
      </c>
      <c r="L626" s="2">
        <v>7411.0</v>
      </c>
      <c r="M626" s="2">
        <v>16576.0</v>
      </c>
      <c r="N626" s="2">
        <v>8.0</v>
      </c>
      <c r="O626" s="3">
        <v>5797.219977</v>
      </c>
      <c r="P626" s="7" t="str">
        <f>VLOOKUP(A626,'New Data'!A:E,2,FALSE)</f>
        <v>Female</v>
      </c>
      <c r="Q626" s="7">
        <f>VLOOKUP(A626,'New Data'!A:E,3,FALSE)</f>
        <v>43</v>
      </c>
      <c r="R626" s="7" t="str">
        <f>VLOOKUP(A626,'New Data'!A:E,4,FALSE)</f>
        <v>Pennsylvania</v>
      </c>
      <c r="S626" s="9">
        <f>VLOOKUP(A626,'New Data'!A:E,5,FALSE)</f>
        <v>45493</v>
      </c>
      <c r="T626" s="10">
        <f t="shared" si="3"/>
        <v>724.6524971</v>
      </c>
      <c r="U626" s="11">
        <f t="shared" si="4"/>
        <v>0.005753077897</v>
      </c>
      <c r="V626" s="12">
        <f t="shared" si="5"/>
        <v>57.97219977</v>
      </c>
      <c r="W626" s="10">
        <f t="shared" si="6"/>
        <v>333.5185811</v>
      </c>
      <c r="X626" s="11">
        <f t="shared" si="7"/>
        <v>0.04602462317</v>
      </c>
      <c r="Y626" s="7">
        <f t="shared" si="8"/>
        <v>0</v>
      </c>
      <c r="Z626" s="11">
        <f t="shared" si="9"/>
        <v>0.4263606029</v>
      </c>
      <c r="AA626" s="10">
        <f t="shared" si="10"/>
        <v>258.0119755</v>
      </c>
      <c r="AB626" s="10">
        <f t="shared" si="11"/>
        <v>423.3398043</v>
      </c>
      <c r="AC626" s="10">
        <f t="shared" si="12"/>
        <v>658.0201539</v>
      </c>
      <c r="AD626" s="10">
        <f t="shared" si="13"/>
        <v>529.0884157</v>
      </c>
    </row>
    <row r="627">
      <c r="A627" s="7" t="str">
        <f t="shared" si="1"/>
        <v>XMYUC8028K</v>
      </c>
      <c r="B627" s="2" t="s">
        <v>1291</v>
      </c>
      <c r="C627" s="2" t="s">
        <v>3763</v>
      </c>
      <c r="D627" s="7" t="str">
        <f t="shared" si="2"/>
        <v>300x250 </v>
      </c>
      <c r="E627" s="2" t="s">
        <v>1293</v>
      </c>
      <c r="F627" s="2" t="s">
        <v>28</v>
      </c>
      <c r="G627" s="8" t="s">
        <v>151</v>
      </c>
      <c r="H627" s="2" t="s">
        <v>62</v>
      </c>
      <c r="I627" s="2" t="s">
        <v>31</v>
      </c>
      <c r="J627" s="2">
        <v>13700.0</v>
      </c>
      <c r="K627" s="2">
        <v>63.0</v>
      </c>
      <c r="L627" s="2">
        <v>3609.0</v>
      </c>
      <c r="M627" s="2">
        <v>12644.0</v>
      </c>
      <c r="N627" s="2">
        <v>4.0</v>
      </c>
      <c r="O627" s="3">
        <v>2032.700147</v>
      </c>
      <c r="P627" s="7" t="str">
        <f>VLOOKUP(A627,'New Data'!A:E,2,FALSE)</f>
        <v>Female</v>
      </c>
      <c r="Q627" s="7">
        <f>VLOOKUP(A627,'New Data'!A:E,3,FALSE)</f>
        <v>43</v>
      </c>
      <c r="R627" s="7" t="str">
        <f>VLOOKUP(A627,'New Data'!A:E,4,FALSE)</f>
        <v>Pennsylvania</v>
      </c>
      <c r="S627" s="9">
        <f>VLOOKUP(A627,'New Data'!A:E,5,FALSE)</f>
        <v>45493</v>
      </c>
      <c r="T627" s="10">
        <f t="shared" si="3"/>
        <v>508.1750368</v>
      </c>
      <c r="U627" s="11">
        <f t="shared" si="4"/>
        <v>0.004598540146</v>
      </c>
      <c r="V627" s="12">
        <f t="shared" si="5"/>
        <v>32.2650817</v>
      </c>
      <c r="W627" s="10">
        <f t="shared" si="6"/>
        <v>148.3722735</v>
      </c>
      <c r="X627" s="11">
        <f t="shared" si="7"/>
        <v>0.02919708029</v>
      </c>
      <c r="Y627" s="7">
        <f t="shared" si="8"/>
        <v>0</v>
      </c>
      <c r="Z627" s="11">
        <f t="shared" si="9"/>
        <v>0.2634306569</v>
      </c>
      <c r="AA627" s="10">
        <f t="shared" si="10"/>
        <v>157.1215274</v>
      </c>
      <c r="AB627" s="10">
        <f t="shared" si="11"/>
        <v>226.7858425</v>
      </c>
      <c r="AC627" s="10">
        <f t="shared" si="12"/>
        <v>442.6675004</v>
      </c>
      <c r="AD627" s="10">
        <f t="shared" si="13"/>
        <v>328.2759544</v>
      </c>
    </row>
    <row r="628">
      <c r="A628" s="7" t="str">
        <f t="shared" si="1"/>
        <v>XNDIE5376H</v>
      </c>
      <c r="B628" s="2" t="s">
        <v>2119</v>
      </c>
      <c r="C628" s="2" t="s">
        <v>3764</v>
      </c>
      <c r="D628" s="7" t="str">
        <f t="shared" si="2"/>
        <v>320x50 </v>
      </c>
      <c r="E628" s="2" t="s">
        <v>2121</v>
      </c>
      <c r="F628" s="2" t="s">
        <v>36</v>
      </c>
      <c r="G628" s="8" t="s">
        <v>263</v>
      </c>
      <c r="H628" s="2" t="s">
        <v>48</v>
      </c>
      <c r="I628" s="2" t="s">
        <v>31</v>
      </c>
      <c r="J628" s="2">
        <v>186702.0</v>
      </c>
      <c r="K628" s="2">
        <v>370.0</v>
      </c>
      <c r="L628" s="2">
        <v>132038.0</v>
      </c>
      <c r="M628" s="2">
        <v>167406.0</v>
      </c>
      <c r="N628" s="2">
        <v>4.0</v>
      </c>
      <c r="O628" s="3">
        <v>1568.73602</v>
      </c>
      <c r="P628" s="7" t="str">
        <f>VLOOKUP(A628,'New Data'!A:E,2,FALSE)</f>
        <v>Female</v>
      </c>
      <c r="Q628" s="7">
        <f>VLOOKUP(A628,'New Data'!A:E,3,FALSE)</f>
        <v>59</v>
      </c>
      <c r="R628" s="7" t="str">
        <f>VLOOKUP(A628,'New Data'!A:E,4,FALSE)</f>
        <v>Indiana</v>
      </c>
      <c r="S628" s="9">
        <f>VLOOKUP(A628,'New Data'!A:E,5,FALSE)</f>
        <v>45203</v>
      </c>
      <c r="T628" s="10">
        <f t="shared" si="3"/>
        <v>392.184005</v>
      </c>
      <c r="U628" s="11">
        <f t="shared" si="4"/>
        <v>0.001981767737</v>
      </c>
      <c r="V628" s="12">
        <f t="shared" si="5"/>
        <v>4.239827081</v>
      </c>
      <c r="W628" s="10">
        <f t="shared" si="6"/>
        <v>8.402352519</v>
      </c>
      <c r="X628" s="11">
        <f t="shared" si="7"/>
        <v>0.002142451607</v>
      </c>
      <c r="Y628" s="7">
        <f t="shared" si="8"/>
        <v>0</v>
      </c>
      <c r="Z628" s="11">
        <f t="shared" si="9"/>
        <v>0.7072125633</v>
      </c>
      <c r="AA628" s="10">
        <f t="shared" si="10"/>
        <v>83.50913317</v>
      </c>
      <c r="AB628" s="10">
        <f t="shared" si="11"/>
        <v>86.00664843</v>
      </c>
      <c r="AC628" s="10">
        <f t="shared" si="12"/>
        <v>316.2756399</v>
      </c>
      <c r="AD628" s="10">
        <f t="shared" si="13"/>
        <v>200.2941696</v>
      </c>
    </row>
    <row r="629">
      <c r="A629" s="7" t="str">
        <f t="shared" si="1"/>
        <v>XNDIE5376H</v>
      </c>
      <c r="B629" s="2" t="s">
        <v>189</v>
      </c>
      <c r="C629" s="2" t="s">
        <v>3765</v>
      </c>
      <c r="D629" s="7" t="str">
        <f t="shared" si="2"/>
        <v>300x250 </v>
      </c>
      <c r="E629" s="2" t="s">
        <v>191</v>
      </c>
      <c r="F629" s="2" t="s">
        <v>41</v>
      </c>
      <c r="G629" s="8" t="s">
        <v>192</v>
      </c>
      <c r="H629" s="2" t="s">
        <v>48</v>
      </c>
      <c r="I629" s="2" t="s">
        <v>43</v>
      </c>
      <c r="J629" s="2">
        <v>17645.0</v>
      </c>
      <c r="K629" s="2">
        <v>40.0</v>
      </c>
      <c r="L629" s="2">
        <v>9673.0</v>
      </c>
      <c r="M629" s="2">
        <v>15088.0</v>
      </c>
      <c r="N629" s="2">
        <v>15.0</v>
      </c>
      <c r="O629" s="3">
        <v>1591.772246</v>
      </c>
      <c r="P629" s="7" t="str">
        <f>VLOOKUP(A629,'New Data'!A:E,2,FALSE)</f>
        <v>Female</v>
      </c>
      <c r="Q629" s="7">
        <f>VLOOKUP(A629,'New Data'!A:E,3,FALSE)</f>
        <v>59</v>
      </c>
      <c r="R629" s="7" t="str">
        <f>VLOOKUP(A629,'New Data'!A:E,4,FALSE)</f>
        <v>Indiana</v>
      </c>
      <c r="S629" s="9">
        <f>VLOOKUP(A629,'New Data'!A:E,5,FALSE)</f>
        <v>45203</v>
      </c>
      <c r="T629" s="10">
        <f t="shared" si="3"/>
        <v>106.1181497</v>
      </c>
      <c r="U629" s="11">
        <f t="shared" si="4"/>
        <v>0.002266931142</v>
      </c>
      <c r="V629" s="12">
        <f t="shared" si="5"/>
        <v>39.79430615</v>
      </c>
      <c r="W629" s="10">
        <f t="shared" si="6"/>
        <v>90.21095188</v>
      </c>
      <c r="X629" s="11">
        <f t="shared" si="7"/>
        <v>0.08500991782</v>
      </c>
      <c r="Y629" s="7">
        <f t="shared" si="8"/>
        <v>0</v>
      </c>
      <c r="Z629" s="11">
        <f t="shared" si="9"/>
        <v>0.5482006234</v>
      </c>
      <c r="AA629" s="10">
        <f t="shared" si="10"/>
        <v>71.10126524</v>
      </c>
      <c r="AB629" s="10">
        <f t="shared" si="11"/>
        <v>101.3512527</v>
      </c>
      <c r="AC629" s="10">
        <f t="shared" si="12"/>
        <v>110.8955714</v>
      </c>
      <c r="AD629" s="10">
        <f t="shared" si="13"/>
        <v>98.16568427</v>
      </c>
    </row>
    <row r="630">
      <c r="A630" s="7" t="str">
        <f t="shared" si="1"/>
        <v>XNMNN2508C</v>
      </c>
      <c r="B630" s="2" t="s">
        <v>1747</v>
      </c>
      <c r="C630" s="2" t="s">
        <v>3766</v>
      </c>
      <c r="D630" s="7" t="str">
        <f t="shared" si="2"/>
        <v>320x50 </v>
      </c>
      <c r="E630" s="2" t="s">
        <v>960</v>
      </c>
      <c r="F630" s="2" t="s">
        <v>36</v>
      </c>
      <c r="G630" s="8" t="s">
        <v>1749</v>
      </c>
      <c r="H630" s="2" t="s">
        <v>89</v>
      </c>
      <c r="I630" s="2" t="s">
        <v>31</v>
      </c>
      <c r="J630" s="2">
        <v>9157.0</v>
      </c>
      <c r="K630" s="2">
        <v>60.0</v>
      </c>
      <c r="L630" s="2">
        <v>4520.0</v>
      </c>
      <c r="M630" s="2">
        <v>8037.0</v>
      </c>
      <c r="N630" s="2">
        <v>2.0</v>
      </c>
      <c r="O630" s="3">
        <v>1449.177804</v>
      </c>
      <c r="P630" s="7" t="str">
        <f>VLOOKUP(A630,'New Data'!A:E,2,FALSE)</f>
        <v>Female</v>
      </c>
      <c r="Q630" s="7">
        <f>VLOOKUP(A630,'New Data'!A:E,3,FALSE)</f>
        <v>43</v>
      </c>
      <c r="R630" s="7" t="str">
        <f>VLOOKUP(A630,'New Data'!A:E,4,FALSE)</f>
        <v>Colorado</v>
      </c>
      <c r="S630" s="9">
        <f>VLOOKUP(A630,'New Data'!A:E,5,FALSE)</f>
        <v>45405</v>
      </c>
      <c r="T630" s="10">
        <f t="shared" si="3"/>
        <v>724.588902</v>
      </c>
      <c r="U630" s="11">
        <f t="shared" si="4"/>
        <v>0.006552364311</v>
      </c>
      <c r="V630" s="12">
        <f t="shared" si="5"/>
        <v>24.1529634</v>
      </c>
      <c r="W630" s="10">
        <f t="shared" si="6"/>
        <v>158.2590154</v>
      </c>
      <c r="X630" s="11">
        <f t="shared" si="7"/>
        <v>0.02184121437</v>
      </c>
      <c r="Y630" s="7">
        <f t="shared" si="8"/>
        <v>0</v>
      </c>
      <c r="Z630" s="11">
        <f t="shared" si="9"/>
        <v>0.4936114448</v>
      </c>
      <c r="AA630" s="10">
        <f t="shared" si="10"/>
        <v>195.8919542</v>
      </c>
      <c r="AB630" s="10">
        <f t="shared" si="11"/>
        <v>276.3555854</v>
      </c>
      <c r="AC630" s="10">
        <f t="shared" si="12"/>
        <v>616.1535174</v>
      </c>
      <c r="AD630" s="10">
        <f t="shared" si="13"/>
        <v>441.4272349</v>
      </c>
    </row>
    <row r="631">
      <c r="A631" s="7" t="str">
        <f t="shared" si="1"/>
        <v>XNMNN2508C</v>
      </c>
      <c r="B631" s="2" t="s">
        <v>958</v>
      </c>
      <c r="C631" s="2" t="s">
        <v>959</v>
      </c>
      <c r="D631" s="7" t="str">
        <f t="shared" si="2"/>
        <v>320x50 </v>
      </c>
      <c r="E631" s="2" t="s">
        <v>960</v>
      </c>
      <c r="F631" s="2" t="s">
        <v>66</v>
      </c>
      <c r="G631" s="8" t="s">
        <v>143</v>
      </c>
      <c r="H631" s="2" t="s">
        <v>30</v>
      </c>
      <c r="I631" s="2" t="s">
        <v>31</v>
      </c>
      <c r="J631" s="2">
        <v>11511.0</v>
      </c>
      <c r="K631" s="2">
        <v>33.0</v>
      </c>
      <c r="L631" s="2">
        <v>8268.0</v>
      </c>
      <c r="M631" s="2">
        <v>11042.0</v>
      </c>
      <c r="N631" s="2">
        <v>3.0</v>
      </c>
      <c r="O631" s="3">
        <v>6815.712325</v>
      </c>
      <c r="P631" s="7" t="str">
        <f>VLOOKUP(A631,'New Data'!A:E,2,FALSE)</f>
        <v>Female</v>
      </c>
      <c r="Q631" s="7">
        <f>VLOOKUP(A631,'New Data'!A:E,3,FALSE)</f>
        <v>43</v>
      </c>
      <c r="R631" s="7" t="str">
        <f>VLOOKUP(A631,'New Data'!A:E,4,FALSE)</f>
        <v>Colorado</v>
      </c>
      <c r="S631" s="9">
        <f>VLOOKUP(A631,'New Data'!A:E,5,FALSE)</f>
        <v>45405</v>
      </c>
      <c r="T631" s="10">
        <f t="shared" si="3"/>
        <v>2271.904108</v>
      </c>
      <c r="U631" s="11">
        <f t="shared" si="4"/>
        <v>0.002866823039</v>
      </c>
      <c r="V631" s="12">
        <f t="shared" si="5"/>
        <v>206.5367371</v>
      </c>
      <c r="W631" s="10">
        <f t="shared" si="6"/>
        <v>592.1042763</v>
      </c>
      <c r="X631" s="11">
        <f t="shared" si="7"/>
        <v>0.02606202763</v>
      </c>
      <c r="Y631" s="7">
        <f t="shared" si="8"/>
        <v>0</v>
      </c>
      <c r="Z631" s="11">
        <f t="shared" si="9"/>
        <v>0.7182694814</v>
      </c>
      <c r="AA631" s="10">
        <f t="shared" si="10"/>
        <v>738.0310666</v>
      </c>
      <c r="AB631" s="10">
        <f t="shared" si="11"/>
        <v>969.3715902</v>
      </c>
      <c r="AC631" s="10">
        <f t="shared" si="12"/>
        <v>1977.251489</v>
      </c>
      <c r="AD631" s="10">
        <f t="shared" si="13"/>
        <v>1432.005626</v>
      </c>
    </row>
    <row r="632">
      <c r="A632" s="7" t="str">
        <f t="shared" si="1"/>
        <v>XNMNN2508C</v>
      </c>
      <c r="B632" s="2" t="s">
        <v>855</v>
      </c>
      <c r="C632" s="2" t="s">
        <v>856</v>
      </c>
      <c r="D632" s="7" t="str">
        <f t="shared" si="2"/>
        <v>300x250 </v>
      </c>
      <c r="E632" s="2" t="s">
        <v>857</v>
      </c>
      <c r="F632" s="2" t="s">
        <v>28</v>
      </c>
      <c r="G632" s="8" t="s">
        <v>858</v>
      </c>
      <c r="H632" s="2" t="s">
        <v>30</v>
      </c>
      <c r="I632" s="2" t="s">
        <v>31</v>
      </c>
      <c r="J632" s="2">
        <v>7472.0</v>
      </c>
      <c r="K632" s="2">
        <v>10.0</v>
      </c>
      <c r="L632" s="2">
        <v>1191.0</v>
      </c>
      <c r="M632" s="2">
        <v>5883.0</v>
      </c>
      <c r="N632" s="2">
        <v>1.0</v>
      </c>
      <c r="O632" s="3">
        <v>2183.952037</v>
      </c>
      <c r="P632" s="7" t="str">
        <f>VLOOKUP(A632,'New Data'!A:E,2,FALSE)</f>
        <v>Female</v>
      </c>
      <c r="Q632" s="7">
        <f>VLOOKUP(A632,'New Data'!A:E,3,FALSE)</f>
        <v>43</v>
      </c>
      <c r="R632" s="7" t="str">
        <f>VLOOKUP(A632,'New Data'!A:E,4,FALSE)</f>
        <v>Colorado</v>
      </c>
      <c r="S632" s="9">
        <f>VLOOKUP(A632,'New Data'!A:E,5,FALSE)</f>
        <v>45405</v>
      </c>
      <c r="T632" s="10">
        <f t="shared" si="3"/>
        <v>2183.952037</v>
      </c>
      <c r="U632" s="11">
        <f t="shared" si="4"/>
        <v>0.001338329764</v>
      </c>
      <c r="V632" s="12">
        <f t="shared" si="5"/>
        <v>218.3952037</v>
      </c>
      <c r="W632" s="10">
        <f t="shared" si="6"/>
        <v>292.2848015</v>
      </c>
      <c r="X632" s="11">
        <f t="shared" si="7"/>
        <v>0.01338329764</v>
      </c>
      <c r="Y632" s="7">
        <f t="shared" si="8"/>
        <v>0</v>
      </c>
      <c r="Z632" s="11">
        <f t="shared" si="9"/>
        <v>0.1593950749</v>
      </c>
      <c r="AA632" s="10">
        <f t="shared" si="10"/>
        <v>669.9635307</v>
      </c>
      <c r="AB632" s="10">
        <f t="shared" si="11"/>
        <v>714.2972894</v>
      </c>
      <c r="AC632" s="10">
        <f t="shared" si="12"/>
        <v>1849.297631</v>
      </c>
      <c r="AD632" s="10">
        <f t="shared" si="13"/>
        <v>1238.119088</v>
      </c>
    </row>
    <row r="633">
      <c r="A633" s="7" t="str">
        <f t="shared" si="1"/>
        <v>XNMNN2508C</v>
      </c>
      <c r="B633" s="2" t="s">
        <v>1077</v>
      </c>
      <c r="C633" s="2" t="s">
        <v>3767</v>
      </c>
      <c r="D633" s="7" t="str">
        <f t="shared" si="2"/>
        <v>300x250 </v>
      </c>
      <c r="E633" s="2" t="s">
        <v>857</v>
      </c>
      <c r="F633" s="2" t="s">
        <v>66</v>
      </c>
      <c r="G633" s="8" t="s">
        <v>114</v>
      </c>
      <c r="H633" s="2" t="s">
        <v>48</v>
      </c>
      <c r="I633" s="2" t="s">
        <v>43</v>
      </c>
      <c r="J633" s="2">
        <v>10815.0</v>
      </c>
      <c r="K633" s="2">
        <v>25.0</v>
      </c>
      <c r="L633" s="2">
        <v>4321.0</v>
      </c>
      <c r="M633" s="2">
        <v>9646.0</v>
      </c>
      <c r="N633" s="2">
        <v>2.0</v>
      </c>
      <c r="O633" s="3">
        <v>4921.594843</v>
      </c>
      <c r="P633" s="7" t="str">
        <f>VLOOKUP(A633,'New Data'!A:E,2,FALSE)</f>
        <v>Female</v>
      </c>
      <c r="Q633" s="7">
        <f>VLOOKUP(A633,'New Data'!A:E,3,FALSE)</f>
        <v>43</v>
      </c>
      <c r="R633" s="7" t="str">
        <f>VLOOKUP(A633,'New Data'!A:E,4,FALSE)</f>
        <v>Colorado</v>
      </c>
      <c r="S633" s="9">
        <f>VLOOKUP(A633,'New Data'!A:E,5,FALSE)</f>
        <v>45405</v>
      </c>
      <c r="T633" s="10">
        <f t="shared" si="3"/>
        <v>2460.797422</v>
      </c>
      <c r="U633" s="11">
        <f t="shared" si="4"/>
        <v>0.002311604253</v>
      </c>
      <c r="V633" s="12">
        <f t="shared" si="5"/>
        <v>196.8637937</v>
      </c>
      <c r="W633" s="10">
        <f t="shared" si="6"/>
        <v>455.0711829</v>
      </c>
      <c r="X633" s="11">
        <f t="shared" si="7"/>
        <v>0.01849283403</v>
      </c>
      <c r="Y633" s="7">
        <f t="shared" si="8"/>
        <v>0</v>
      </c>
      <c r="Z633" s="11">
        <f t="shared" si="9"/>
        <v>0.3995376791</v>
      </c>
      <c r="AA633" s="10">
        <f t="shared" si="10"/>
        <v>740.6647559</v>
      </c>
      <c r="AB633" s="10">
        <f t="shared" si="11"/>
        <v>895.5891894</v>
      </c>
      <c r="AC633" s="10">
        <f t="shared" si="12"/>
        <v>2099.024933</v>
      </c>
      <c r="AD633" s="10">
        <f t="shared" si="13"/>
        <v>1457.935458</v>
      </c>
    </row>
    <row r="634">
      <c r="A634" s="7" t="str">
        <f t="shared" si="1"/>
        <v>XOUNU4391H</v>
      </c>
      <c r="B634" s="2" t="s">
        <v>658</v>
      </c>
      <c r="C634" s="2" t="s">
        <v>3768</v>
      </c>
      <c r="D634" s="7" t="str">
        <f t="shared" si="2"/>
        <v>300x250 </v>
      </c>
      <c r="E634" s="2" t="s">
        <v>660</v>
      </c>
      <c r="F634" s="2" t="s">
        <v>41</v>
      </c>
      <c r="G634" s="8" t="s">
        <v>340</v>
      </c>
      <c r="H634" s="2" t="s">
        <v>30</v>
      </c>
      <c r="I634" s="2" t="s">
        <v>43</v>
      </c>
      <c r="J634" s="2">
        <v>47394.0</v>
      </c>
      <c r="K634" s="2">
        <v>184.0</v>
      </c>
      <c r="L634" s="2">
        <v>22712.0</v>
      </c>
      <c r="M634" s="2">
        <v>41918.0</v>
      </c>
      <c r="N634" s="2">
        <v>24.0</v>
      </c>
      <c r="O634" s="3">
        <v>4701.496237</v>
      </c>
      <c r="P634" s="7" t="str">
        <f>VLOOKUP(A634,'New Data'!A:E,2,FALSE)</f>
        <v>Female</v>
      </c>
      <c r="Q634" s="7">
        <f>VLOOKUP(A634,'New Data'!A:E,3,FALSE)</f>
        <v>60</v>
      </c>
      <c r="R634" s="7" t="str">
        <f>VLOOKUP(A634,'New Data'!A:E,4,FALSE)</f>
        <v>Maryland</v>
      </c>
      <c r="S634" s="9">
        <f>VLOOKUP(A634,'New Data'!A:E,5,FALSE)</f>
        <v>45487</v>
      </c>
      <c r="T634" s="10">
        <f t="shared" si="3"/>
        <v>195.8956765</v>
      </c>
      <c r="U634" s="11">
        <f t="shared" si="4"/>
        <v>0.003882347977</v>
      </c>
      <c r="V634" s="12">
        <f t="shared" si="5"/>
        <v>25.55160998</v>
      </c>
      <c r="W634" s="10">
        <f t="shared" si="6"/>
        <v>99.20024132</v>
      </c>
      <c r="X634" s="11">
        <f t="shared" si="7"/>
        <v>0.05063932143</v>
      </c>
      <c r="Y634" s="7">
        <f t="shared" si="8"/>
        <v>0</v>
      </c>
      <c r="Z634" s="11">
        <f t="shared" si="9"/>
        <v>0.4792167785</v>
      </c>
      <c r="AA634" s="10">
        <f t="shared" si="10"/>
        <v>79.46047156</v>
      </c>
      <c r="AB634" s="10">
        <f t="shared" si="11"/>
        <v>123.6496504</v>
      </c>
      <c r="AC634" s="10">
        <f t="shared" si="12"/>
        <v>181.6669115</v>
      </c>
      <c r="AD634" s="10">
        <f t="shared" si="13"/>
        <v>147.5499001</v>
      </c>
    </row>
    <row r="635">
      <c r="A635" s="7" t="str">
        <f t="shared" si="1"/>
        <v>XOUNU4391H</v>
      </c>
      <c r="B635" s="2" t="s">
        <v>1976</v>
      </c>
      <c r="C635" s="2" t="s">
        <v>3769</v>
      </c>
      <c r="D635" s="7" t="str">
        <f t="shared" si="2"/>
        <v>320x50 </v>
      </c>
      <c r="E635" s="2" t="s">
        <v>1978</v>
      </c>
      <c r="F635" s="2" t="s">
        <v>41</v>
      </c>
      <c r="G635" s="8" t="s">
        <v>29</v>
      </c>
      <c r="H635" s="2" t="s">
        <v>30</v>
      </c>
      <c r="I635" s="2" t="s">
        <v>31</v>
      </c>
      <c r="J635" s="2">
        <v>405957.0</v>
      </c>
      <c r="K635" s="2">
        <v>874.0</v>
      </c>
      <c r="L635" s="2">
        <v>204189.0</v>
      </c>
      <c r="M635" s="2">
        <v>385654.0</v>
      </c>
      <c r="N635" s="2">
        <v>16.0</v>
      </c>
      <c r="O635" s="3">
        <v>5864.126493</v>
      </c>
      <c r="P635" s="7" t="str">
        <f>VLOOKUP(A635,'New Data'!A:E,2,FALSE)</f>
        <v>Female</v>
      </c>
      <c r="Q635" s="7">
        <f>VLOOKUP(A635,'New Data'!A:E,3,FALSE)</f>
        <v>60</v>
      </c>
      <c r="R635" s="7" t="str">
        <f>VLOOKUP(A635,'New Data'!A:E,4,FALSE)</f>
        <v>Maryland</v>
      </c>
      <c r="S635" s="9">
        <f>VLOOKUP(A635,'New Data'!A:E,5,FALSE)</f>
        <v>45487</v>
      </c>
      <c r="T635" s="10">
        <f t="shared" si="3"/>
        <v>366.5079058</v>
      </c>
      <c r="U635" s="11">
        <f t="shared" si="4"/>
        <v>0.00215293738</v>
      </c>
      <c r="V635" s="12">
        <f t="shared" si="5"/>
        <v>6.70952688</v>
      </c>
      <c r="W635" s="10">
        <f t="shared" si="6"/>
        <v>14.44519122</v>
      </c>
      <c r="X635" s="11">
        <f t="shared" si="7"/>
        <v>0.003941304128</v>
      </c>
      <c r="Y635" s="7">
        <f t="shared" si="8"/>
        <v>0</v>
      </c>
      <c r="Z635" s="11">
        <f t="shared" si="9"/>
        <v>0.5029818429</v>
      </c>
      <c r="AA635" s="10">
        <f t="shared" si="10"/>
        <v>81.55824091</v>
      </c>
      <c r="AB635" s="10">
        <f t="shared" si="11"/>
        <v>86.19963952</v>
      </c>
      <c r="AC635" s="10">
        <f t="shared" si="12"/>
        <v>297.4372683</v>
      </c>
      <c r="AD635" s="10">
        <f t="shared" si="13"/>
        <v>190.477625</v>
      </c>
    </row>
    <row r="636">
      <c r="A636" s="7" t="str">
        <f t="shared" si="1"/>
        <v>XPGSD5184Z</v>
      </c>
      <c r="B636" s="2" t="s">
        <v>1489</v>
      </c>
      <c r="C636" s="2" t="s">
        <v>1490</v>
      </c>
      <c r="D636" s="7" t="str">
        <f t="shared" si="2"/>
        <v>300x250 </v>
      </c>
      <c r="E636" s="2" t="s">
        <v>1491</v>
      </c>
      <c r="F636" s="2" t="s">
        <v>28</v>
      </c>
      <c r="G636" s="8" t="s">
        <v>449</v>
      </c>
      <c r="H636" s="2" t="s">
        <v>48</v>
      </c>
      <c r="I636" s="2" t="s">
        <v>43</v>
      </c>
      <c r="J636" s="2">
        <v>7584.0</v>
      </c>
      <c r="K636" s="2">
        <v>40.0</v>
      </c>
      <c r="L636" s="2">
        <v>3093.0</v>
      </c>
      <c r="M636" s="2">
        <v>6897.0</v>
      </c>
      <c r="N636" s="2">
        <v>2.0</v>
      </c>
      <c r="O636" s="3">
        <v>4467.080758</v>
      </c>
      <c r="P636" s="7" t="str">
        <f>VLOOKUP(A636,'New Data'!A:E,2,FALSE)</f>
        <v>Male</v>
      </c>
      <c r="Q636" s="7">
        <f>VLOOKUP(A636,'New Data'!A:E,3,FALSE)</f>
        <v>29</v>
      </c>
      <c r="R636" s="7" t="str">
        <f>VLOOKUP(A636,'New Data'!A:E,4,FALSE)</f>
        <v>Georgia</v>
      </c>
      <c r="S636" s="9">
        <f>VLOOKUP(A636,'New Data'!A:E,5,FALSE)</f>
        <v>45409</v>
      </c>
      <c r="T636" s="10">
        <f t="shared" si="3"/>
        <v>2233.540379</v>
      </c>
      <c r="U636" s="11">
        <f t="shared" si="4"/>
        <v>0.005274261603</v>
      </c>
      <c r="V636" s="12">
        <f t="shared" si="5"/>
        <v>111.677019</v>
      </c>
      <c r="W636" s="10">
        <f t="shared" si="6"/>
        <v>589.013813</v>
      </c>
      <c r="X636" s="11">
        <f t="shared" si="7"/>
        <v>0.02637130802</v>
      </c>
      <c r="Y636" s="7">
        <f t="shared" si="8"/>
        <v>0</v>
      </c>
      <c r="Z636" s="11">
        <f t="shared" si="9"/>
        <v>0.4078322785</v>
      </c>
      <c r="AA636" s="10">
        <f t="shared" si="10"/>
        <v>653.8524536</v>
      </c>
      <c r="AB636" s="10">
        <f t="shared" si="11"/>
        <v>940.25453</v>
      </c>
      <c r="AC636" s="10">
        <f t="shared" si="12"/>
        <v>1926.97047</v>
      </c>
      <c r="AD636" s="10">
        <f t="shared" si="13"/>
        <v>1411.279733</v>
      </c>
    </row>
    <row r="637">
      <c r="A637" s="7" t="str">
        <f t="shared" si="1"/>
        <v>XPGSD5184Z</v>
      </c>
      <c r="B637" s="2" t="s">
        <v>1844</v>
      </c>
      <c r="C637" s="2" t="s">
        <v>3770</v>
      </c>
      <c r="D637" s="7" t="str">
        <f t="shared" si="2"/>
        <v>300x250 </v>
      </c>
      <c r="E637" s="2" t="s">
        <v>1491</v>
      </c>
      <c r="F637" s="2" t="s">
        <v>66</v>
      </c>
      <c r="G637" s="8" t="s">
        <v>1846</v>
      </c>
      <c r="H637" s="2" t="s">
        <v>30</v>
      </c>
      <c r="I637" s="2" t="s">
        <v>53</v>
      </c>
      <c r="J637" s="2">
        <v>27473.0</v>
      </c>
      <c r="K637" s="2">
        <v>69.0</v>
      </c>
      <c r="L637" s="2">
        <v>11306.0</v>
      </c>
      <c r="M637" s="2">
        <v>20625.0</v>
      </c>
      <c r="N637" s="2">
        <v>2.0</v>
      </c>
      <c r="O637" s="3">
        <v>2922.286102</v>
      </c>
      <c r="P637" s="7" t="str">
        <f>VLOOKUP(A637,'New Data'!A:E,2,FALSE)</f>
        <v>Male</v>
      </c>
      <c r="Q637" s="7">
        <f>VLOOKUP(A637,'New Data'!A:E,3,FALSE)</f>
        <v>29</v>
      </c>
      <c r="R637" s="7" t="str">
        <f>VLOOKUP(A637,'New Data'!A:E,4,FALSE)</f>
        <v>Georgia</v>
      </c>
      <c r="S637" s="9">
        <f>VLOOKUP(A637,'New Data'!A:E,5,FALSE)</f>
        <v>45409</v>
      </c>
      <c r="T637" s="10">
        <f t="shared" si="3"/>
        <v>1461.143051</v>
      </c>
      <c r="U637" s="11">
        <f t="shared" si="4"/>
        <v>0.002511556801</v>
      </c>
      <c r="V637" s="12">
        <f t="shared" si="5"/>
        <v>42.35197249</v>
      </c>
      <c r="W637" s="10">
        <f t="shared" si="6"/>
        <v>106.3693846</v>
      </c>
      <c r="X637" s="11">
        <f t="shared" si="7"/>
        <v>0.007279874786</v>
      </c>
      <c r="Y637" s="7">
        <f t="shared" si="8"/>
        <v>0</v>
      </c>
      <c r="Z637" s="11">
        <f t="shared" si="9"/>
        <v>0.4115313217</v>
      </c>
      <c r="AA637" s="10">
        <f t="shared" si="10"/>
        <v>347.3840651</v>
      </c>
      <c r="AB637" s="10">
        <f t="shared" si="11"/>
        <v>385.7945123</v>
      </c>
      <c r="AC637" s="10">
        <f t="shared" si="12"/>
        <v>1198.658712</v>
      </c>
      <c r="AD637" s="10">
        <f t="shared" si="13"/>
        <v>783.7574736</v>
      </c>
    </row>
    <row r="638">
      <c r="A638" s="7" t="str">
        <f t="shared" si="1"/>
        <v>XQRTH0321M</v>
      </c>
      <c r="B638" s="2" t="s">
        <v>465</v>
      </c>
      <c r="C638" s="2" t="s">
        <v>3771</v>
      </c>
      <c r="D638" s="7" t="str">
        <f t="shared" si="2"/>
        <v>300x250 </v>
      </c>
      <c r="E638" s="2" t="s">
        <v>467</v>
      </c>
      <c r="F638" s="2" t="s">
        <v>36</v>
      </c>
      <c r="G638" s="8" t="s">
        <v>468</v>
      </c>
      <c r="H638" s="2" t="s">
        <v>30</v>
      </c>
      <c r="I638" s="2" t="s">
        <v>31</v>
      </c>
      <c r="J638" s="2">
        <v>17620.0</v>
      </c>
      <c r="K638" s="2">
        <v>52.0</v>
      </c>
      <c r="L638" s="2">
        <v>11197.0</v>
      </c>
      <c r="M638" s="2">
        <v>16687.0</v>
      </c>
      <c r="N638" s="2">
        <v>9.0</v>
      </c>
      <c r="O638" s="3">
        <v>2407.794325</v>
      </c>
      <c r="P638" s="7" t="str">
        <f>VLOOKUP(A638,'New Data'!A:E,2,FALSE)</f>
        <v>Female</v>
      </c>
      <c r="Q638" s="7">
        <f>VLOOKUP(A638,'New Data'!A:E,3,FALSE)</f>
        <v>38</v>
      </c>
      <c r="R638" s="7" t="str">
        <f>VLOOKUP(A638,'New Data'!A:E,4,FALSE)</f>
        <v>Maine</v>
      </c>
      <c r="S638" s="9">
        <f>VLOOKUP(A638,'New Data'!A:E,5,FALSE)</f>
        <v>45426</v>
      </c>
      <c r="T638" s="10">
        <f t="shared" si="3"/>
        <v>267.5327028</v>
      </c>
      <c r="U638" s="11">
        <f t="shared" si="4"/>
        <v>0.002951191827</v>
      </c>
      <c r="V638" s="12">
        <f t="shared" si="5"/>
        <v>46.30373702</v>
      </c>
      <c r="W638" s="10">
        <f t="shared" si="6"/>
        <v>136.6512103</v>
      </c>
      <c r="X638" s="11">
        <f t="shared" si="7"/>
        <v>0.05107832009</v>
      </c>
      <c r="Y638" s="7">
        <f t="shared" si="8"/>
        <v>0</v>
      </c>
      <c r="Z638" s="11">
        <f t="shared" si="9"/>
        <v>0.6354710556</v>
      </c>
      <c r="AA638" s="10">
        <f t="shared" si="10"/>
        <v>117.8797722</v>
      </c>
      <c r="AB638" s="10">
        <f t="shared" si="11"/>
        <v>172.0882562</v>
      </c>
      <c r="AC638" s="10">
        <f t="shared" si="12"/>
        <v>250.6171517</v>
      </c>
      <c r="AD638" s="10">
        <f t="shared" si="13"/>
        <v>202.0934321</v>
      </c>
    </row>
    <row r="639">
      <c r="A639" s="7" t="str">
        <f t="shared" si="1"/>
        <v>XQRTH0321M</v>
      </c>
      <c r="B639" s="2" t="s">
        <v>2122</v>
      </c>
      <c r="C639" s="2" t="s">
        <v>3772</v>
      </c>
      <c r="D639" s="7" t="str">
        <f t="shared" si="2"/>
        <v>320x50 </v>
      </c>
      <c r="E639" s="2" t="s">
        <v>2124</v>
      </c>
      <c r="F639" s="2" t="s">
        <v>41</v>
      </c>
      <c r="G639" s="8" t="s">
        <v>181</v>
      </c>
      <c r="H639" s="2" t="s">
        <v>71</v>
      </c>
      <c r="I639" s="2" t="s">
        <v>31</v>
      </c>
      <c r="J639" s="2">
        <v>1010148.0</v>
      </c>
      <c r="K639" s="2">
        <v>2874.0</v>
      </c>
      <c r="L639" s="2">
        <v>699834.0</v>
      </c>
      <c r="M639" s="2">
        <v>955905.0</v>
      </c>
      <c r="N639" s="2">
        <v>31.0</v>
      </c>
      <c r="O639" s="3">
        <v>7788.701621</v>
      </c>
      <c r="P639" s="7" t="str">
        <f>VLOOKUP(A639,'New Data'!A:E,2,FALSE)</f>
        <v>Female</v>
      </c>
      <c r="Q639" s="7">
        <f>VLOOKUP(A639,'New Data'!A:E,3,FALSE)</f>
        <v>38</v>
      </c>
      <c r="R639" s="7" t="str">
        <f>VLOOKUP(A639,'New Data'!A:E,4,FALSE)</f>
        <v>Maine</v>
      </c>
      <c r="S639" s="9">
        <f>VLOOKUP(A639,'New Data'!A:E,5,FALSE)</f>
        <v>45426</v>
      </c>
      <c r="T639" s="10">
        <f t="shared" si="3"/>
        <v>251.2484394</v>
      </c>
      <c r="U639" s="11">
        <f t="shared" si="4"/>
        <v>0.002845127645</v>
      </c>
      <c r="V639" s="12">
        <f t="shared" si="5"/>
        <v>2.710056236</v>
      </c>
      <c r="W639" s="10">
        <f t="shared" si="6"/>
        <v>7.710455914</v>
      </c>
      <c r="X639" s="11">
        <f t="shared" si="7"/>
        <v>0.003068857237</v>
      </c>
      <c r="Y639" s="7">
        <f t="shared" si="8"/>
        <v>0</v>
      </c>
      <c r="Z639" s="11">
        <f t="shared" si="9"/>
        <v>0.6928034308</v>
      </c>
      <c r="AA639" s="10">
        <f t="shared" si="10"/>
        <v>53.95982405</v>
      </c>
      <c r="AB639" s="10">
        <f t="shared" si="11"/>
        <v>56.96006386</v>
      </c>
      <c r="AC639" s="10">
        <f t="shared" si="12"/>
        <v>203.0828539</v>
      </c>
      <c r="AD639" s="10">
        <f t="shared" si="13"/>
        <v>129.4808702</v>
      </c>
    </row>
    <row r="640">
      <c r="A640" s="7" t="str">
        <f t="shared" si="1"/>
        <v>XRMMV3675M</v>
      </c>
      <c r="B640" s="2" t="s">
        <v>1383</v>
      </c>
      <c r="C640" s="2" t="s">
        <v>1384</v>
      </c>
      <c r="D640" s="7" t="str">
        <f t="shared" si="2"/>
        <v>300x50 </v>
      </c>
      <c r="E640" s="2" t="s">
        <v>1385</v>
      </c>
      <c r="F640" s="2" t="s">
        <v>28</v>
      </c>
      <c r="G640" s="8" t="s">
        <v>102</v>
      </c>
      <c r="H640" s="2" t="s">
        <v>30</v>
      </c>
      <c r="I640" s="2" t="s">
        <v>31</v>
      </c>
      <c r="J640" s="2">
        <v>119280.0</v>
      </c>
      <c r="K640" s="2">
        <v>400.0</v>
      </c>
      <c r="L640" s="2">
        <v>55665.0</v>
      </c>
      <c r="M640" s="2">
        <v>112913.0</v>
      </c>
      <c r="N640" s="2">
        <v>23.0</v>
      </c>
      <c r="O640" s="3">
        <v>6492.676343</v>
      </c>
      <c r="P640" s="7" t="str">
        <f>VLOOKUP(A640,'New Data'!A:E,2,FALSE)</f>
        <v>Male</v>
      </c>
      <c r="Q640" s="7">
        <f>VLOOKUP(A640,'New Data'!A:E,3,FALSE)</f>
        <v>38</v>
      </c>
      <c r="R640" s="7" t="str">
        <f>VLOOKUP(A640,'New Data'!A:E,4,FALSE)</f>
        <v>Ohio</v>
      </c>
      <c r="S640" s="9">
        <f>VLOOKUP(A640,'New Data'!A:E,5,FALSE)</f>
        <v>45196</v>
      </c>
      <c r="T640" s="10">
        <f t="shared" si="3"/>
        <v>282.2902758</v>
      </c>
      <c r="U640" s="11">
        <f t="shared" si="4"/>
        <v>0.003353454058</v>
      </c>
      <c r="V640" s="12">
        <f t="shared" si="5"/>
        <v>16.23169086</v>
      </c>
      <c r="W640" s="10">
        <f t="shared" si="6"/>
        <v>54.43222957</v>
      </c>
      <c r="X640" s="11">
        <f t="shared" si="7"/>
        <v>0.01928236083</v>
      </c>
      <c r="Y640" s="7">
        <f t="shared" si="8"/>
        <v>0</v>
      </c>
      <c r="Z640" s="11">
        <f t="shared" si="9"/>
        <v>0.4666750503</v>
      </c>
      <c r="AA640" s="10">
        <f t="shared" si="10"/>
        <v>80.32985376</v>
      </c>
      <c r="AB640" s="10">
        <f t="shared" si="11"/>
        <v>103.250177</v>
      </c>
      <c r="AC640" s="10">
        <f t="shared" si="12"/>
        <v>239.9650047</v>
      </c>
      <c r="AD640" s="10">
        <f t="shared" si="13"/>
        <v>168.3629294</v>
      </c>
    </row>
    <row r="641">
      <c r="A641" s="7" t="str">
        <f t="shared" si="1"/>
        <v>XSOQC3661H</v>
      </c>
      <c r="B641" s="2" t="s">
        <v>300</v>
      </c>
      <c r="C641" s="2" t="s">
        <v>3773</v>
      </c>
      <c r="D641" s="7" t="str">
        <f t="shared" si="2"/>
        <v>300x250 </v>
      </c>
      <c r="E641" s="2" t="s">
        <v>302</v>
      </c>
      <c r="F641" s="2" t="s">
        <v>66</v>
      </c>
      <c r="G641" s="8" t="s">
        <v>303</v>
      </c>
      <c r="H641" s="2" t="s">
        <v>89</v>
      </c>
      <c r="I641" s="2" t="s">
        <v>31</v>
      </c>
      <c r="J641" s="2">
        <v>14398.0</v>
      </c>
      <c r="K641" s="2">
        <v>30.0</v>
      </c>
      <c r="L641" s="2">
        <v>2807.0</v>
      </c>
      <c r="M641" s="2">
        <v>13393.0</v>
      </c>
      <c r="N641" s="2">
        <v>7.0</v>
      </c>
      <c r="O641" s="3">
        <v>5154.644555</v>
      </c>
      <c r="P641" s="7" t="str">
        <f>VLOOKUP(A641,'New Data'!A:E,2,FALSE)</f>
        <v>Female</v>
      </c>
      <c r="Q641" s="7">
        <f>VLOOKUP(A641,'New Data'!A:E,3,FALSE)</f>
        <v>61</v>
      </c>
      <c r="R641" s="7" t="str">
        <f>VLOOKUP(A641,'New Data'!A:E,4,FALSE)</f>
        <v>South Dakota</v>
      </c>
      <c r="S641" s="9">
        <f>VLOOKUP(A641,'New Data'!A:E,5,FALSE)</f>
        <v>45355</v>
      </c>
      <c r="T641" s="10">
        <f t="shared" si="3"/>
        <v>736.3777936</v>
      </c>
      <c r="U641" s="11">
        <f t="shared" si="4"/>
        <v>0.002083622725</v>
      </c>
      <c r="V641" s="12">
        <f t="shared" si="5"/>
        <v>171.8214852</v>
      </c>
      <c r="W641" s="10">
        <f t="shared" si="6"/>
        <v>358.0111512</v>
      </c>
      <c r="X641" s="11">
        <f t="shared" si="7"/>
        <v>0.04861786359</v>
      </c>
      <c r="Y641" s="7">
        <f t="shared" si="8"/>
        <v>0</v>
      </c>
      <c r="Z641" s="11">
        <f t="shared" si="9"/>
        <v>0.194957633</v>
      </c>
      <c r="AA641" s="10">
        <f t="shared" si="10"/>
        <v>356.3349771</v>
      </c>
      <c r="AB641" s="10">
        <f t="shared" si="11"/>
        <v>468.0487767</v>
      </c>
      <c r="AC641" s="10">
        <f t="shared" si="12"/>
        <v>695.0687621</v>
      </c>
      <c r="AD641" s="10">
        <f t="shared" si="13"/>
        <v>547.1955142</v>
      </c>
    </row>
    <row r="642">
      <c r="A642" s="7" t="str">
        <f t="shared" si="1"/>
        <v>XSOQC3661H</v>
      </c>
      <c r="B642" s="2" t="s">
        <v>1556</v>
      </c>
      <c r="C642" s="2" t="s">
        <v>3774</v>
      </c>
      <c r="D642" s="7" t="str">
        <f t="shared" si="2"/>
        <v>300x250 </v>
      </c>
      <c r="E642" s="2" t="s">
        <v>302</v>
      </c>
      <c r="F642" s="2" t="s">
        <v>41</v>
      </c>
      <c r="G642" s="8" t="s">
        <v>188</v>
      </c>
      <c r="H642" s="2" t="s">
        <v>48</v>
      </c>
      <c r="I642" s="2" t="s">
        <v>31</v>
      </c>
      <c r="J642" s="2">
        <v>11697.0</v>
      </c>
      <c r="K642" s="2">
        <v>64.0</v>
      </c>
      <c r="L642" s="2">
        <v>6761.0</v>
      </c>
      <c r="M642" s="2">
        <v>10783.0</v>
      </c>
      <c r="N642" s="2">
        <v>3.0</v>
      </c>
      <c r="O642" s="3">
        <v>5218.070231</v>
      </c>
      <c r="P642" s="7" t="str">
        <f>VLOOKUP(A642,'New Data'!A:E,2,FALSE)</f>
        <v>Female</v>
      </c>
      <c r="Q642" s="7">
        <f>VLOOKUP(A642,'New Data'!A:E,3,FALSE)</f>
        <v>61</v>
      </c>
      <c r="R642" s="7" t="str">
        <f>VLOOKUP(A642,'New Data'!A:E,4,FALSE)</f>
        <v>South Dakota</v>
      </c>
      <c r="S642" s="9">
        <f>VLOOKUP(A642,'New Data'!A:E,5,FALSE)</f>
        <v>45355</v>
      </c>
      <c r="T642" s="10">
        <f t="shared" si="3"/>
        <v>1739.356744</v>
      </c>
      <c r="U642" s="11">
        <f t="shared" si="4"/>
        <v>0.005471488416</v>
      </c>
      <c r="V642" s="12">
        <f t="shared" si="5"/>
        <v>81.53234736</v>
      </c>
      <c r="W642" s="10">
        <f t="shared" si="6"/>
        <v>446.1032941</v>
      </c>
      <c r="X642" s="11">
        <f t="shared" si="7"/>
        <v>0.02564760195</v>
      </c>
      <c r="Y642" s="7">
        <f t="shared" si="8"/>
        <v>0</v>
      </c>
      <c r="Z642" s="11">
        <f t="shared" si="9"/>
        <v>0.5780114559</v>
      </c>
      <c r="AA642" s="10">
        <f t="shared" si="10"/>
        <v>502.3178854</v>
      </c>
      <c r="AB642" s="10">
        <f t="shared" si="11"/>
        <v>721.0604535</v>
      </c>
      <c r="AC642" s="10">
        <f t="shared" si="12"/>
        <v>1497.012523</v>
      </c>
      <c r="AD642" s="10">
        <f t="shared" si="13"/>
        <v>1092.732755</v>
      </c>
    </row>
    <row r="643">
      <c r="A643" s="7" t="str">
        <f t="shared" si="1"/>
        <v>XSPIU6074Y</v>
      </c>
      <c r="B643" s="2" t="s">
        <v>1114</v>
      </c>
      <c r="C643" s="2" t="s">
        <v>3775</v>
      </c>
      <c r="D643" s="7" t="str">
        <f t="shared" si="2"/>
        <v>320x50 </v>
      </c>
      <c r="E643" s="2" t="s">
        <v>1116</v>
      </c>
      <c r="F643" s="2" t="s">
        <v>28</v>
      </c>
      <c r="G643" s="8" t="s">
        <v>299</v>
      </c>
      <c r="H643" s="2" t="s">
        <v>71</v>
      </c>
      <c r="I643" s="2" t="s">
        <v>31</v>
      </c>
      <c r="J643" s="2">
        <v>189571.0</v>
      </c>
      <c r="K643" s="2">
        <v>500.0</v>
      </c>
      <c r="L643" s="2">
        <v>130676.0</v>
      </c>
      <c r="M643" s="2">
        <v>183688.0</v>
      </c>
      <c r="N643" s="2">
        <v>39.0</v>
      </c>
      <c r="O643" s="3">
        <v>6335.948388</v>
      </c>
      <c r="P643" s="7" t="str">
        <f>VLOOKUP(A643,'New Data'!A:E,2,FALSE)</f>
        <v>Male</v>
      </c>
      <c r="Q643" s="7">
        <f>VLOOKUP(A643,'New Data'!A:E,3,FALSE)</f>
        <v>35</v>
      </c>
      <c r="R643" s="7" t="str">
        <f>VLOOKUP(A643,'New Data'!A:E,4,FALSE)</f>
        <v>Kansas</v>
      </c>
      <c r="S643" s="9">
        <f>VLOOKUP(A643,'New Data'!A:E,5,FALSE)</f>
        <v>45510</v>
      </c>
      <c r="T643" s="10">
        <f t="shared" si="3"/>
        <v>162.4602151</v>
      </c>
      <c r="U643" s="11">
        <f t="shared" si="4"/>
        <v>0.002637534222</v>
      </c>
      <c r="V643" s="12">
        <f t="shared" si="5"/>
        <v>12.67189678</v>
      </c>
      <c r="W643" s="10">
        <f t="shared" si="6"/>
        <v>33.4225614</v>
      </c>
      <c r="X643" s="11">
        <f t="shared" si="7"/>
        <v>0.02057276693</v>
      </c>
      <c r="Y643" s="7">
        <f t="shared" si="8"/>
        <v>0</v>
      </c>
      <c r="Z643" s="11">
        <f t="shared" si="9"/>
        <v>0.689324844</v>
      </c>
      <c r="AA643" s="10">
        <f t="shared" si="10"/>
        <v>49.31407272</v>
      </c>
      <c r="AB643" s="10">
        <f t="shared" si="11"/>
        <v>61.76447149</v>
      </c>
      <c r="AC643" s="10">
        <f t="shared" si="12"/>
        <v>139.1870637</v>
      </c>
      <c r="AD643" s="10">
        <f t="shared" si="13"/>
        <v>97.94270701</v>
      </c>
    </row>
    <row r="644">
      <c r="A644" s="7" t="str">
        <f t="shared" si="1"/>
        <v>XSPIU6074Y</v>
      </c>
      <c r="B644" s="2" t="s">
        <v>1185</v>
      </c>
      <c r="C644" s="2" t="s">
        <v>3776</v>
      </c>
      <c r="D644" s="7" t="str">
        <f t="shared" si="2"/>
        <v>300x250 </v>
      </c>
      <c r="E644" s="2" t="s">
        <v>1187</v>
      </c>
      <c r="F644" s="2" t="s">
        <v>36</v>
      </c>
      <c r="G644" s="8" t="s">
        <v>548</v>
      </c>
      <c r="H644" s="2" t="s">
        <v>212</v>
      </c>
      <c r="I644" s="2" t="s">
        <v>31</v>
      </c>
      <c r="J644" s="2">
        <v>13833.0</v>
      </c>
      <c r="K644" s="2">
        <v>84.0</v>
      </c>
      <c r="L644" s="2">
        <v>7693.0</v>
      </c>
      <c r="M644" s="2">
        <v>13237.0</v>
      </c>
      <c r="N644" s="2">
        <v>6.0</v>
      </c>
      <c r="O644" s="3">
        <v>1526.787066</v>
      </c>
      <c r="P644" s="7" t="str">
        <f>VLOOKUP(A644,'New Data'!A:E,2,FALSE)</f>
        <v>Male</v>
      </c>
      <c r="Q644" s="7">
        <f>VLOOKUP(A644,'New Data'!A:E,3,FALSE)</f>
        <v>35</v>
      </c>
      <c r="R644" s="7" t="str">
        <f>VLOOKUP(A644,'New Data'!A:E,4,FALSE)</f>
        <v>Kansas</v>
      </c>
      <c r="S644" s="9">
        <f>VLOOKUP(A644,'New Data'!A:E,5,FALSE)</f>
        <v>45510</v>
      </c>
      <c r="T644" s="10">
        <f t="shared" si="3"/>
        <v>254.464511</v>
      </c>
      <c r="U644" s="11">
        <f t="shared" si="4"/>
        <v>0.00607243548</v>
      </c>
      <c r="V644" s="12">
        <f t="shared" si="5"/>
        <v>18.1760365</v>
      </c>
      <c r="W644" s="10">
        <f t="shared" si="6"/>
        <v>110.3728089</v>
      </c>
      <c r="X644" s="11">
        <f t="shared" si="7"/>
        <v>0.04337453915</v>
      </c>
      <c r="Y644" s="7">
        <f t="shared" si="8"/>
        <v>0</v>
      </c>
      <c r="Z644" s="11">
        <f t="shared" si="9"/>
        <v>0.5561338827</v>
      </c>
      <c r="AA644" s="10">
        <f t="shared" si="10"/>
        <v>87.50829319</v>
      </c>
      <c r="AB644" s="10">
        <f t="shared" si="11"/>
        <v>142.8263566</v>
      </c>
      <c r="AC644" s="10">
        <f t="shared" si="12"/>
        <v>229.2813779</v>
      </c>
      <c r="AD644" s="10">
        <f t="shared" si="13"/>
        <v>182.4216962</v>
      </c>
    </row>
    <row r="645">
      <c r="A645" s="7" t="str">
        <f t="shared" si="1"/>
        <v>XSQXY8178A</v>
      </c>
      <c r="B645" s="2" t="s">
        <v>1549</v>
      </c>
      <c r="C645" s="2" t="s">
        <v>3777</v>
      </c>
      <c r="D645" s="7" t="str">
        <f t="shared" si="2"/>
        <v>300x250 </v>
      </c>
      <c r="E645" s="2" t="s">
        <v>74</v>
      </c>
      <c r="F645" s="2" t="s">
        <v>36</v>
      </c>
      <c r="G645" s="8" t="s">
        <v>1551</v>
      </c>
      <c r="H645" s="2" t="s">
        <v>30</v>
      </c>
      <c r="I645" s="2" t="s">
        <v>31</v>
      </c>
      <c r="J645" s="2">
        <v>14984.0</v>
      </c>
      <c r="K645" s="2">
        <v>63.0</v>
      </c>
      <c r="L645" s="2">
        <v>9614.0</v>
      </c>
      <c r="M645" s="2">
        <v>14086.0</v>
      </c>
      <c r="N645" s="2">
        <v>3.0</v>
      </c>
      <c r="O645" s="3">
        <v>1505.009635</v>
      </c>
      <c r="P645" s="7" t="str">
        <f>VLOOKUP(A645,'New Data'!A:E,2,FALSE)</f>
        <v>Female</v>
      </c>
      <c r="Q645" s="7">
        <f>VLOOKUP(A645,'New Data'!A:E,3,FALSE)</f>
        <v>64</v>
      </c>
      <c r="R645" s="7" t="str">
        <f>VLOOKUP(A645,'New Data'!A:E,4,FALSE)</f>
        <v>Washington</v>
      </c>
      <c r="S645" s="9">
        <f>VLOOKUP(A645,'New Data'!A:E,5,FALSE)</f>
        <v>45560</v>
      </c>
      <c r="T645" s="10">
        <f t="shared" si="3"/>
        <v>501.6698783</v>
      </c>
      <c r="U645" s="11">
        <f t="shared" si="4"/>
        <v>0.004204484784</v>
      </c>
      <c r="V645" s="12">
        <f t="shared" si="5"/>
        <v>23.88904183</v>
      </c>
      <c r="W645" s="10">
        <f t="shared" si="6"/>
        <v>100.4411129</v>
      </c>
      <c r="X645" s="11">
        <f t="shared" si="7"/>
        <v>0.02002135611</v>
      </c>
      <c r="Y645" s="7">
        <f t="shared" si="8"/>
        <v>0</v>
      </c>
      <c r="Z645" s="11">
        <f t="shared" si="9"/>
        <v>0.6416177256</v>
      </c>
      <c r="AA645" s="10">
        <f t="shared" si="10"/>
        <v>139.5334317</v>
      </c>
      <c r="AB645" s="10">
        <f t="shared" si="11"/>
        <v>185.4646743</v>
      </c>
      <c r="AC645" s="10">
        <f t="shared" si="12"/>
        <v>426.2019336</v>
      </c>
      <c r="AD645" s="10">
        <f t="shared" si="13"/>
        <v>301.0575978</v>
      </c>
    </row>
    <row r="646">
      <c r="A646" s="7" t="str">
        <f t="shared" si="1"/>
        <v>XSQXY8178A</v>
      </c>
      <c r="B646" s="2" t="s">
        <v>72</v>
      </c>
      <c r="C646" s="2" t="s">
        <v>3778</v>
      </c>
      <c r="D646" s="7" t="str">
        <f t="shared" si="2"/>
        <v>300x250 </v>
      </c>
      <c r="E646" s="2" t="s">
        <v>74</v>
      </c>
      <c r="F646" s="2" t="s">
        <v>66</v>
      </c>
      <c r="G646" s="8" t="s">
        <v>75</v>
      </c>
      <c r="H646" s="2" t="s">
        <v>48</v>
      </c>
      <c r="I646" s="2" t="s">
        <v>43</v>
      </c>
      <c r="J646" s="2">
        <v>7585.0</v>
      </c>
      <c r="K646" s="2">
        <v>13.0</v>
      </c>
      <c r="L646" s="2">
        <v>5396.0</v>
      </c>
      <c r="M646" s="2">
        <v>7417.0</v>
      </c>
      <c r="N646" s="2">
        <v>24.0</v>
      </c>
      <c r="O646" s="3">
        <v>7082.653802</v>
      </c>
      <c r="P646" s="7" t="str">
        <f>VLOOKUP(A646,'New Data'!A:E,2,FALSE)</f>
        <v>Female</v>
      </c>
      <c r="Q646" s="7">
        <f>VLOOKUP(A646,'New Data'!A:E,3,FALSE)</f>
        <v>64</v>
      </c>
      <c r="R646" s="7" t="str">
        <f>VLOOKUP(A646,'New Data'!A:E,4,FALSE)</f>
        <v>Washington</v>
      </c>
      <c r="S646" s="9">
        <f>VLOOKUP(A646,'New Data'!A:E,5,FALSE)</f>
        <v>45560</v>
      </c>
      <c r="T646" s="10">
        <f t="shared" si="3"/>
        <v>295.1105751</v>
      </c>
      <c r="U646" s="11">
        <f t="shared" si="4"/>
        <v>0.001713909031</v>
      </c>
      <c r="V646" s="12">
        <f t="shared" si="5"/>
        <v>544.8195232</v>
      </c>
      <c r="W646" s="10">
        <f t="shared" si="6"/>
        <v>933.7711011</v>
      </c>
      <c r="X646" s="11">
        <f t="shared" si="7"/>
        <v>0.316413975</v>
      </c>
      <c r="Y646" s="7">
        <f t="shared" si="8"/>
        <v>0</v>
      </c>
      <c r="Z646" s="11">
        <f t="shared" si="9"/>
        <v>0.711404087</v>
      </c>
      <c r="AA646" s="10">
        <f t="shared" si="10"/>
        <v>681.6319538</v>
      </c>
      <c r="AB646" s="10">
        <f t="shared" si="11"/>
        <v>915.0029006</v>
      </c>
      <c r="AC646" s="10">
        <f t="shared" si="12"/>
        <v>531.8065849</v>
      </c>
      <c r="AD646" s="10">
        <f t="shared" si="13"/>
        <v>614.4416951</v>
      </c>
    </row>
    <row r="647">
      <c r="A647" s="7" t="str">
        <f t="shared" si="1"/>
        <v>XTHAC0632A</v>
      </c>
      <c r="B647" s="2" t="s">
        <v>852</v>
      </c>
      <c r="C647" s="2" t="s">
        <v>3779</v>
      </c>
      <c r="D647" s="7" t="str">
        <f t="shared" si="2"/>
        <v>300x250 </v>
      </c>
      <c r="E647" s="2" t="s">
        <v>854</v>
      </c>
      <c r="F647" s="2" t="s">
        <v>36</v>
      </c>
      <c r="G647" s="8" t="s">
        <v>275</v>
      </c>
      <c r="H647" s="2" t="s">
        <v>30</v>
      </c>
      <c r="I647" s="2" t="s">
        <v>31</v>
      </c>
      <c r="J647" s="2">
        <v>7862.0</v>
      </c>
      <c r="K647" s="2">
        <v>20.0</v>
      </c>
      <c r="L647" s="2">
        <v>2152.0</v>
      </c>
      <c r="M647" s="2">
        <v>6039.0</v>
      </c>
      <c r="N647" s="2">
        <v>2.0</v>
      </c>
      <c r="O647" s="3">
        <v>6506.433687</v>
      </c>
      <c r="P647" s="7" t="str">
        <f>VLOOKUP(A647,'New Data'!A:E,2,FALSE)</f>
        <v>Male</v>
      </c>
      <c r="Q647" s="7">
        <f>VLOOKUP(A647,'New Data'!A:E,3,FALSE)</f>
        <v>29</v>
      </c>
      <c r="R647" s="7" t="str">
        <f>VLOOKUP(A647,'New Data'!A:E,4,FALSE)</f>
        <v>Arkansas</v>
      </c>
      <c r="S647" s="9">
        <f>VLOOKUP(A647,'New Data'!A:E,5,FALSE)</f>
        <v>45039</v>
      </c>
      <c r="T647" s="10">
        <f t="shared" si="3"/>
        <v>3253.216844</v>
      </c>
      <c r="U647" s="11">
        <f t="shared" si="4"/>
        <v>0.002543881964</v>
      </c>
      <c r="V647" s="12">
        <f t="shared" si="5"/>
        <v>325.3216844</v>
      </c>
      <c r="W647" s="10">
        <f t="shared" si="6"/>
        <v>827.5799653</v>
      </c>
      <c r="X647" s="11">
        <f t="shared" si="7"/>
        <v>0.02543881964</v>
      </c>
      <c r="Y647" s="7">
        <f t="shared" si="8"/>
        <v>0</v>
      </c>
      <c r="Z647" s="11">
        <f t="shared" si="9"/>
        <v>0.2737216993</v>
      </c>
      <c r="AA647" s="10">
        <f t="shared" si="10"/>
        <v>1076.416709</v>
      </c>
      <c r="AB647" s="10">
        <f t="shared" si="11"/>
        <v>1377.771678</v>
      </c>
      <c r="AC647" s="10">
        <f t="shared" si="12"/>
        <v>2833.153805</v>
      </c>
      <c r="AD647" s="10">
        <f t="shared" si="13"/>
        <v>2040.399676</v>
      </c>
    </row>
    <row r="648">
      <c r="A648" s="7" t="str">
        <f t="shared" si="1"/>
        <v>XULRY0614D</v>
      </c>
      <c r="B648" s="2" t="s">
        <v>1499</v>
      </c>
      <c r="C648" s="2" t="s">
        <v>3780</v>
      </c>
      <c r="D648" s="7" t="str">
        <f t="shared" si="2"/>
        <v>300x250 </v>
      </c>
      <c r="E648" s="2" t="s">
        <v>1501</v>
      </c>
      <c r="F648" s="2" t="s">
        <v>66</v>
      </c>
      <c r="G648" s="8" t="s">
        <v>398</v>
      </c>
      <c r="H648" s="2" t="s">
        <v>30</v>
      </c>
      <c r="I648" s="2" t="s">
        <v>31</v>
      </c>
      <c r="J648" s="2">
        <v>14763.0</v>
      </c>
      <c r="K648" s="2">
        <v>40.0</v>
      </c>
      <c r="L648" s="2">
        <v>8955.0</v>
      </c>
      <c r="M648" s="2">
        <v>13829.0</v>
      </c>
      <c r="N648" s="2">
        <v>2.0</v>
      </c>
      <c r="O648" s="3">
        <v>1531.926885</v>
      </c>
      <c r="P648" s="7" t="str">
        <f>VLOOKUP(A648,'New Data'!A:E,2,FALSE)</f>
        <v>Male</v>
      </c>
      <c r="Q648" s="7">
        <f>VLOOKUP(A648,'New Data'!A:E,3,FALSE)</f>
        <v>22</v>
      </c>
      <c r="R648" s="7" t="str">
        <f>VLOOKUP(A648,'New Data'!A:E,4,FALSE)</f>
        <v>New Mexico</v>
      </c>
      <c r="S648" s="9">
        <f>VLOOKUP(A648,'New Data'!A:E,5,FALSE)</f>
        <v>45118</v>
      </c>
      <c r="T648" s="10">
        <f t="shared" si="3"/>
        <v>765.9634425</v>
      </c>
      <c r="U648" s="11">
        <f t="shared" si="4"/>
        <v>0.002709476394</v>
      </c>
      <c r="V648" s="12">
        <f t="shared" si="5"/>
        <v>38.29817213</v>
      </c>
      <c r="W648" s="10">
        <f t="shared" si="6"/>
        <v>103.7679933</v>
      </c>
      <c r="X648" s="11">
        <f t="shared" si="7"/>
        <v>0.01354738197</v>
      </c>
      <c r="Y648" s="7">
        <f t="shared" si="8"/>
        <v>0</v>
      </c>
      <c r="Z648" s="11">
        <f t="shared" si="9"/>
        <v>0.6065840276</v>
      </c>
      <c r="AA648" s="10">
        <f t="shared" si="10"/>
        <v>204.5848249</v>
      </c>
      <c r="AB648" s="10">
        <f t="shared" si="11"/>
        <v>243.8667176</v>
      </c>
      <c r="AC648" s="10">
        <f t="shared" si="12"/>
        <v>641.1839871</v>
      </c>
      <c r="AD648" s="10">
        <f t="shared" si="13"/>
        <v>434.8670726</v>
      </c>
    </row>
    <row r="649">
      <c r="A649" s="7" t="str">
        <f t="shared" si="1"/>
        <v>XULRY0614D</v>
      </c>
      <c r="B649" s="2" t="s">
        <v>1063</v>
      </c>
      <c r="C649" s="2" t="s">
        <v>3781</v>
      </c>
      <c r="D649" s="7" t="str">
        <f t="shared" si="2"/>
        <v>300x50 </v>
      </c>
      <c r="E649" s="2" t="s">
        <v>1065</v>
      </c>
      <c r="F649" s="2" t="s">
        <v>36</v>
      </c>
      <c r="G649" s="8" t="s">
        <v>1066</v>
      </c>
      <c r="H649" s="2" t="s">
        <v>62</v>
      </c>
      <c r="I649" s="2" t="s">
        <v>31</v>
      </c>
      <c r="J649" s="2">
        <v>15475.0</v>
      </c>
      <c r="K649" s="2">
        <v>110.0</v>
      </c>
      <c r="L649" s="2">
        <v>6019.0</v>
      </c>
      <c r="M649" s="2">
        <v>10952.0</v>
      </c>
      <c r="N649" s="2">
        <v>9.0</v>
      </c>
      <c r="O649" s="3">
        <v>4156.713383</v>
      </c>
      <c r="P649" s="7" t="str">
        <f>VLOOKUP(A649,'New Data'!A:E,2,FALSE)</f>
        <v>Male</v>
      </c>
      <c r="Q649" s="7">
        <f>VLOOKUP(A649,'New Data'!A:E,3,FALSE)</f>
        <v>22</v>
      </c>
      <c r="R649" s="7" t="str">
        <f>VLOOKUP(A649,'New Data'!A:E,4,FALSE)</f>
        <v>New Mexico</v>
      </c>
      <c r="S649" s="9">
        <f>VLOOKUP(A649,'New Data'!A:E,5,FALSE)</f>
        <v>45118</v>
      </c>
      <c r="T649" s="10">
        <f t="shared" si="3"/>
        <v>461.8570426</v>
      </c>
      <c r="U649" s="11">
        <f t="shared" si="4"/>
        <v>0.007108239095</v>
      </c>
      <c r="V649" s="12">
        <f t="shared" si="5"/>
        <v>37.78830348</v>
      </c>
      <c r="W649" s="10">
        <f t="shared" si="6"/>
        <v>268.6082962</v>
      </c>
      <c r="X649" s="11">
        <f t="shared" si="7"/>
        <v>0.05815831987</v>
      </c>
      <c r="Y649" s="7">
        <f t="shared" si="8"/>
        <v>0</v>
      </c>
      <c r="Z649" s="11">
        <f t="shared" si="9"/>
        <v>0.3889499192</v>
      </c>
      <c r="AA649" s="10">
        <f t="shared" si="10"/>
        <v>176.3237105</v>
      </c>
      <c r="AB649" s="10">
        <f t="shared" si="11"/>
        <v>314.8157061</v>
      </c>
      <c r="AC649" s="10">
        <f t="shared" si="12"/>
        <v>430.764954</v>
      </c>
      <c r="AD649" s="10">
        <f t="shared" si="13"/>
        <v>365.2362235</v>
      </c>
    </row>
    <row r="650">
      <c r="A650" s="7" t="str">
        <f t="shared" si="1"/>
        <v>XWYIT9866J</v>
      </c>
      <c r="B650" s="2" t="s">
        <v>1120</v>
      </c>
      <c r="C650" s="2" t="s">
        <v>3782</v>
      </c>
      <c r="D650" s="7" t="str">
        <f t="shared" si="2"/>
        <v>300x250 </v>
      </c>
      <c r="E650" s="2" t="s">
        <v>266</v>
      </c>
      <c r="F650" s="2" t="s">
        <v>36</v>
      </c>
      <c r="G650" s="8" t="s">
        <v>263</v>
      </c>
      <c r="H650" s="2" t="s">
        <v>30</v>
      </c>
      <c r="I650" s="2" t="s">
        <v>53</v>
      </c>
      <c r="J650" s="2">
        <v>83854.0</v>
      </c>
      <c r="K650" s="2">
        <v>197.0</v>
      </c>
      <c r="L650" s="2">
        <v>60626.0</v>
      </c>
      <c r="M650" s="2">
        <v>76071.0</v>
      </c>
      <c r="N650" s="2">
        <v>15.0</v>
      </c>
      <c r="O650" s="3">
        <v>5783.843758</v>
      </c>
      <c r="P650" s="7" t="str">
        <f>VLOOKUP(A650,'New Data'!A:E,2,FALSE)</f>
        <v>Female</v>
      </c>
      <c r="Q650" s="7">
        <f>VLOOKUP(A650,'New Data'!A:E,3,FALSE)</f>
        <v>53</v>
      </c>
      <c r="R650" s="7" t="str">
        <f>VLOOKUP(A650,'New Data'!A:E,4,FALSE)</f>
        <v>Utah</v>
      </c>
      <c r="S650" s="9">
        <f>VLOOKUP(A650,'New Data'!A:E,5,FALSE)</f>
        <v>45428</v>
      </c>
      <c r="T650" s="10">
        <f t="shared" si="3"/>
        <v>385.5895839</v>
      </c>
      <c r="U650" s="11">
        <f t="shared" si="4"/>
        <v>0.00234932144</v>
      </c>
      <c r="V650" s="12">
        <f t="shared" si="5"/>
        <v>29.35961298</v>
      </c>
      <c r="W650" s="10">
        <f t="shared" si="6"/>
        <v>68.97516824</v>
      </c>
      <c r="X650" s="11">
        <f t="shared" si="7"/>
        <v>0.01788823431</v>
      </c>
      <c r="Y650" s="7">
        <f t="shared" si="8"/>
        <v>0</v>
      </c>
      <c r="Z650" s="11">
        <f t="shared" si="9"/>
        <v>0.7229947289</v>
      </c>
      <c r="AA650" s="10">
        <f t="shared" si="10"/>
        <v>114.4006408</v>
      </c>
      <c r="AB650" s="10">
        <f t="shared" si="11"/>
        <v>138.169974</v>
      </c>
      <c r="AC650" s="10">
        <f t="shared" si="12"/>
        <v>328.1386233</v>
      </c>
      <c r="AD650" s="10">
        <f t="shared" si="13"/>
        <v>227.2835507</v>
      </c>
    </row>
    <row r="651">
      <c r="A651" s="7" t="str">
        <f t="shared" si="1"/>
        <v>XWYIT9866J</v>
      </c>
      <c r="B651" s="2" t="s">
        <v>524</v>
      </c>
      <c r="C651" s="2" t="s">
        <v>3783</v>
      </c>
      <c r="D651" s="7" t="str">
        <f t="shared" si="2"/>
        <v>320x50 </v>
      </c>
      <c r="E651" s="2" t="s">
        <v>526</v>
      </c>
      <c r="F651" s="2" t="s">
        <v>28</v>
      </c>
      <c r="G651" s="8" t="s">
        <v>527</v>
      </c>
      <c r="H651" s="2" t="s">
        <v>220</v>
      </c>
      <c r="I651" s="2" t="s">
        <v>31</v>
      </c>
      <c r="J651" s="2">
        <v>9014.0</v>
      </c>
      <c r="K651" s="2">
        <v>26.0</v>
      </c>
      <c r="L651" s="2">
        <v>5054.0</v>
      </c>
      <c r="M651" s="2">
        <v>7227.0</v>
      </c>
      <c r="N651" s="2">
        <v>4.0</v>
      </c>
      <c r="O651" s="3">
        <v>1539.60069</v>
      </c>
      <c r="P651" s="7" t="str">
        <f>VLOOKUP(A651,'New Data'!A:E,2,FALSE)</f>
        <v>Female</v>
      </c>
      <c r="Q651" s="7">
        <f>VLOOKUP(A651,'New Data'!A:E,3,FALSE)</f>
        <v>53</v>
      </c>
      <c r="R651" s="7" t="str">
        <f>VLOOKUP(A651,'New Data'!A:E,4,FALSE)</f>
        <v>Utah</v>
      </c>
      <c r="S651" s="9">
        <f>VLOOKUP(A651,'New Data'!A:E,5,FALSE)</f>
        <v>45428</v>
      </c>
      <c r="T651" s="10">
        <f t="shared" si="3"/>
        <v>384.9001725</v>
      </c>
      <c r="U651" s="11">
        <f t="shared" si="4"/>
        <v>0.002884402041</v>
      </c>
      <c r="V651" s="12">
        <f t="shared" si="5"/>
        <v>59.21541115</v>
      </c>
      <c r="W651" s="10">
        <f t="shared" si="6"/>
        <v>170.8010528</v>
      </c>
      <c r="X651" s="11">
        <f t="shared" si="7"/>
        <v>0.04437541602</v>
      </c>
      <c r="Y651" s="7">
        <f t="shared" si="8"/>
        <v>0</v>
      </c>
      <c r="Z651" s="11">
        <f t="shared" si="9"/>
        <v>0.5606833814</v>
      </c>
      <c r="AA651" s="10">
        <f t="shared" si="10"/>
        <v>158.512574</v>
      </c>
      <c r="AB651" s="10">
        <f t="shared" si="11"/>
        <v>225.463959</v>
      </c>
      <c r="AC651" s="10">
        <f t="shared" si="12"/>
        <v>353.9234308</v>
      </c>
      <c r="AD651" s="10">
        <f t="shared" si="13"/>
        <v>277.8520549</v>
      </c>
    </row>
    <row r="652">
      <c r="A652" s="7" t="str">
        <f t="shared" si="1"/>
        <v>XWYIT9866J</v>
      </c>
      <c r="B652" s="2" t="s">
        <v>1931</v>
      </c>
      <c r="C652" s="2" t="s">
        <v>1932</v>
      </c>
      <c r="D652" s="7" t="str">
        <f t="shared" si="2"/>
        <v>300x250 </v>
      </c>
      <c r="E652" s="2" t="s">
        <v>266</v>
      </c>
      <c r="F652" s="2" t="s">
        <v>66</v>
      </c>
      <c r="G652" s="8" t="s">
        <v>29</v>
      </c>
      <c r="H652" s="2" t="s">
        <v>30</v>
      </c>
      <c r="I652" s="2" t="s">
        <v>31</v>
      </c>
      <c r="J652" s="2">
        <v>161178.0</v>
      </c>
      <c r="K652" s="2">
        <v>492.0</v>
      </c>
      <c r="L652" s="2">
        <v>70181.0</v>
      </c>
      <c r="M652" s="2">
        <v>150003.0</v>
      </c>
      <c r="N652" s="2">
        <v>11.0</v>
      </c>
      <c r="O652" s="3">
        <v>5892.48218</v>
      </c>
      <c r="P652" s="7" t="str">
        <f>VLOOKUP(A652,'New Data'!A:E,2,FALSE)</f>
        <v>Female</v>
      </c>
      <c r="Q652" s="7">
        <f>VLOOKUP(A652,'New Data'!A:E,3,FALSE)</f>
        <v>53</v>
      </c>
      <c r="R652" s="7" t="str">
        <f>VLOOKUP(A652,'New Data'!A:E,4,FALSE)</f>
        <v>Utah</v>
      </c>
      <c r="S652" s="9">
        <f>VLOOKUP(A652,'New Data'!A:E,5,FALSE)</f>
        <v>45428</v>
      </c>
      <c r="T652" s="10">
        <f t="shared" si="3"/>
        <v>535.6801982</v>
      </c>
      <c r="U652" s="11">
        <f t="shared" si="4"/>
        <v>0.003052525779</v>
      </c>
      <c r="V652" s="12">
        <f t="shared" si="5"/>
        <v>11.9765898</v>
      </c>
      <c r="W652" s="10">
        <f t="shared" si="6"/>
        <v>36.5588491</v>
      </c>
      <c r="X652" s="11">
        <f t="shared" si="7"/>
        <v>0.006824752758</v>
      </c>
      <c r="Y652" s="7">
        <f t="shared" si="8"/>
        <v>0</v>
      </c>
      <c r="Z652" s="11">
        <f t="shared" si="9"/>
        <v>0.4354254303</v>
      </c>
      <c r="AA652" s="10">
        <f t="shared" si="10"/>
        <v>124.0290813</v>
      </c>
      <c r="AB652" s="10">
        <f t="shared" si="11"/>
        <v>138.7784369</v>
      </c>
      <c r="AC652" s="10">
        <f t="shared" si="12"/>
        <v>438.2512463</v>
      </c>
      <c r="AD652" s="10">
        <f t="shared" si="13"/>
        <v>286.1210499</v>
      </c>
    </row>
    <row r="653">
      <c r="A653" s="7" t="str">
        <f t="shared" si="1"/>
        <v>XWYIT9866J</v>
      </c>
      <c r="B653" s="2" t="s">
        <v>1766</v>
      </c>
      <c r="C653" s="2" t="s">
        <v>1767</v>
      </c>
      <c r="D653" s="7" t="str">
        <f t="shared" si="2"/>
        <v>300x250 </v>
      </c>
      <c r="E653" s="2" t="s">
        <v>266</v>
      </c>
      <c r="F653" s="2" t="s">
        <v>41</v>
      </c>
      <c r="G653" s="8" t="s">
        <v>726</v>
      </c>
      <c r="H653" s="2" t="s">
        <v>30</v>
      </c>
      <c r="I653" s="2" t="s">
        <v>53</v>
      </c>
      <c r="J653" s="2">
        <v>113420.0</v>
      </c>
      <c r="K653" s="2">
        <v>333.0</v>
      </c>
      <c r="L653" s="2">
        <v>33557.0</v>
      </c>
      <c r="M653" s="2">
        <v>104929.0</v>
      </c>
      <c r="N653" s="2">
        <v>11.0</v>
      </c>
      <c r="O653" s="3">
        <v>5124.435934</v>
      </c>
      <c r="P653" s="7" t="str">
        <f>VLOOKUP(A653,'New Data'!A:E,2,FALSE)</f>
        <v>Female</v>
      </c>
      <c r="Q653" s="7">
        <f>VLOOKUP(A653,'New Data'!A:E,3,FALSE)</f>
        <v>53</v>
      </c>
      <c r="R653" s="7" t="str">
        <f>VLOOKUP(A653,'New Data'!A:E,4,FALSE)</f>
        <v>Utah</v>
      </c>
      <c r="S653" s="9">
        <f>VLOOKUP(A653,'New Data'!A:E,5,FALSE)</f>
        <v>45428</v>
      </c>
      <c r="T653" s="10">
        <f t="shared" si="3"/>
        <v>465.8578122</v>
      </c>
      <c r="U653" s="11">
        <f t="shared" si="4"/>
        <v>0.002935990125</v>
      </c>
      <c r="V653" s="12">
        <f t="shared" si="5"/>
        <v>15.3886965</v>
      </c>
      <c r="W653" s="10">
        <f t="shared" si="6"/>
        <v>45.18106096</v>
      </c>
      <c r="X653" s="11">
        <f t="shared" si="7"/>
        <v>0.009698465879</v>
      </c>
      <c r="Y653" s="7">
        <f t="shared" si="8"/>
        <v>0</v>
      </c>
      <c r="Z653" s="11">
        <f t="shared" si="9"/>
        <v>0.2958649268</v>
      </c>
      <c r="AA653" s="10">
        <f t="shared" si="10"/>
        <v>114.5187318</v>
      </c>
      <c r="AB653" s="10">
        <f t="shared" si="11"/>
        <v>132.3941505</v>
      </c>
      <c r="AC653" s="10">
        <f t="shared" si="12"/>
        <v>384.8002012</v>
      </c>
      <c r="AD653" s="10">
        <f t="shared" si="13"/>
        <v>255.5209046</v>
      </c>
    </row>
    <row r="654">
      <c r="A654" s="7" t="str">
        <f t="shared" si="1"/>
        <v>XWYIT9866J</v>
      </c>
      <c r="B654" s="2" t="s">
        <v>264</v>
      </c>
      <c r="C654" s="2" t="s">
        <v>265</v>
      </c>
      <c r="D654" s="7" t="str">
        <f t="shared" si="2"/>
        <v>300x250 </v>
      </c>
      <c r="E654" s="2" t="s">
        <v>266</v>
      </c>
      <c r="F654" s="2" t="s">
        <v>28</v>
      </c>
      <c r="G654" s="8" t="s">
        <v>267</v>
      </c>
      <c r="H654" s="2" t="s">
        <v>30</v>
      </c>
      <c r="I654" s="2" t="s">
        <v>31</v>
      </c>
      <c r="J654" s="2">
        <v>7628.0</v>
      </c>
      <c r="K654" s="2">
        <v>19.0</v>
      </c>
      <c r="L654" s="2">
        <v>5048.0</v>
      </c>
      <c r="M654" s="2">
        <v>7154.0</v>
      </c>
      <c r="N654" s="2">
        <v>5.0</v>
      </c>
      <c r="O654" s="3">
        <v>6684.062804</v>
      </c>
      <c r="P654" s="7" t="str">
        <f>VLOOKUP(A654,'New Data'!A:E,2,FALSE)</f>
        <v>Female</v>
      </c>
      <c r="Q654" s="7">
        <f>VLOOKUP(A654,'New Data'!A:E,3,FALSE)</f>
        <v>53</v>
      </c>
      <c r="R654" s="7" t="str">
        <f>VLOOKUP(A654,'New Data'!A:E,4,FALSE)</f>
        <v>Utah</v>
      </c>
      <c r="S654" s="9">
        <f>VLOOKUP(A654,'New Data'!A:E,5,FALSE)</f>
        <v>45428</v>
      </c>
      <c r="T654" s="10">
        <f t="shared" si="3"/>
        <v>1336.812561</v>
      </c>
      <c r="U654" s="11">
        <f t="shared" si="4"/>
        <v>0.002490823283</v>
      </c>
      <c r="V654" s="12">
        <f t="shared" si="5"/>
        <v>351.7927792</v>
      </c>
      <c r="W654" s="10">
        <f t="shared" si="6"/>
        <v>876.253645</v>
      </c>
      <c r="X654" s="11">
        <f t="shared" si="7"/>
        <v>0.06554798112</v>
      </c>
      <c r="Y654" s="7">
        <f t="shared" si="8"/>
        <v>0</v>
      </c>
      <c r="Z654" s="11">
        <f t="shared" si="9"/>
        <v>0.6617724174</v>
      </c>
      <c r="AA654" s="10">
        <f t="shared" si="10"/>
        <v>724.0474645</v>
      </c>
      <c r="AB654" s="10">
        <f t="shared" si="11"/>
        <v>1038.723984</v>
      </c>
      <c r="AC654" s="10">
        <f t="shared" si="12"/>
        <v>1315.059333</v>
      </c>
      <c r="AD654" s="10">
        <f t="shared" si="13"/>
        <v>1106.534348</v>
      </c>
    </row>
    <row r="655">
      <c r="A655" s="7" t="str">
        <f t="shared" si="1"/>
        <v>XYOJW6022K</v>
      </c>
      <c r="B655" s="2" t="s">
        <v>1355</v>
      </c>
      <c r="C655" s="2" t="s">
        <v>3784</v>
      </c>
      <c r="D655" s="7" t="str">
        <f t="shared" si="2"/>
        <v>300x250 </v>
      </c>
      <c r="E655" s="2" t="s">
        <v>1357</v>
      </c>
      <c r="F655" s="2" t="s">
        <v>41</v>
      </c>
      <c r="G655" s="8" t="s">
        <v>29</v>
      </c>
      <c r="H655" s="2" t="s">
        <v>89</v>
      </c>
      <c r="I655" s="2" t="s">
        <v>31</v>
      </c>
      <c r="J655" s="2">
        <v>56945.0</v>
      </c>
      <c r="K655" s="2">
        <v>152.0</v>
      </c>
      <c r="L655" s="2">
        <v>20750.0</v>
      </c>
      <c r="M655" s="2">
        <v>50714.0</v>
      </c>
      <c r="N655" s="2">
        <v>9.0</v>
      </c>
      <c r="O655" s="3">
        <v>5144.474371</v>
      </c>
      <c r="P655" s="7" t="str">
        <f>VLOOKUP(A655,'New Data'!A:E,2,FALSE)</f>
        <v>Female</v>
      </c>
      <c r="Q655" s="7">
        <f>VLOOKUP(A655,'New Data'!A:E,3,FALSE)</f>
        <v>43</v>
      </c>
      <c r="R655" s="7" t="str">
        <f>VLOOKUP(A655,'New Data'!A:E,4,FALSE)</f>
        <v>Ohio</v>
      </c>
      <c r="S655" s="9">
        <f>VLOOKUP(A655,'New Data'!A:E,5,FALSE)</f>
        <v>45144</v>
      </c>
      <c r="T655" s="10">
        <f t="shared" si="3"/>
        <v>571.6082634</v>
      </c>
      <c r="U655" s="11">
        <f t="shared" si="4"/>
        <v>0.002669242251</v>
      </c>
      <c r="V655" s="12">
        <f t="shared" si="5"/>
        <v>33.84522613</v>
      </c>
      <c r="W655" s="10">
        <f t="shared" si="6"/>
        <v>90.34110758</v>
      </c>
      <c r="X655" s="11">
        <f t="shared" si="7"/>
        <v>0.01580472386</v>
      </c>
      <c r="Y655" s="7">
        <f t="shared" si="8"/>
        <v>0</v>
      </c>
      <c r="Z655" s="11">
        <f t="shared" si="9"/>
        <v>0.3643866889</v>
      </c>
      <c r="AA655" s="10">
        <f t="shared" si="10"/>
        <v>159.4660551</v>
      </c>
      <c r="AB655" s="10">
        <f t="shared" si="11"/>
        <v>193.363584</v>
      </c>
      <c r="AC655" s="10">
        <f t="shared" si="12"/>
        <v>482.1238775</v>
      </c>
      <c r="AD655" s="10">
        <f t="shared" si="13"/>
        <v>330.9760201</v>
      </c>
    </row>
    <row r="656">
      <c r="A656" s="7" t="str">
        <f t="shared" si="1"/>
        <v>XYOJW6022K</v>
      </c>
      <c r="B656" s="2" t="s">
        <v>1630</v>
      </c>
      <c r="C656" s="2" t="s">
        <v>1631</v>
      </c>
      <c r="D656" s="7" t="str">
        <f t="shared" si="2"/>
        <v>300x50 </v>
      </c>
      <c r="E656" s="2" t="s">
        <v>1632</v>
      </c>
      <c r="F656" s="2" t="s">
        <v>66</v>
      </c>
      <c r="G656" s="8" t="s">
        <v>1568</v>
      </c>
      <c r="H656" s="2" t="s">
        <v>48</v>
      </c>
      <c r="I656" s="2" t="s">
        <v>31</v>
      </c>
      <c r="J656" s="2">
        <v>115412.0</v>
      </c>
      <c r="K656" s="2">
        <v>490.0</v>
      </c>
      <c r="L656" s="2">
        <v>71564.0</v>
      </c>
      <c r="M656" s="2">
        <v>81785.0</v>
      </c>
      <c r="N656" s="2">
        <v>21.0</v>
      </c>
      <c r="O656" s="3">
        <v>6861.53638</v>
      </c>
      <c r="P656" s="7" t="str">
        <f>VLOOKUP(A656,'New Data'!A:E,2,FALSE)</f>
        <v>Female</v>
      </c>
      <c r="Q656" s="7">
        <f>VLOOKUP(A656,'New Data'!A:E,3,FALSE)</f>
        <v>43</v>
      </c>
      <c r="R656" s="7" t="str">
        <f>VLOOKUP(A656,'New Data'!A:E,4,FALSE)</f>
        <v>Ohio</v>
      </c>
      <c r="S656" s="9">
        <f>VLOOKUP(A656,'New Data'!A:E,5,FALSE)</f>
        <v>45144</v>
      </c>
      <c r="T656" s="10">
        <f t="shared" si="3"/>
        <v>326.7398276</v>
      </c>
      <c r="U656" s="11">
        <f t="shared" si="4"/>
        <v>0.00424565903</v>
      </c>
      <c r="V656" s="12">
        <f t="shared" si="5"/>
        <v>14.00313547</v>
      </c>
      <c r="W656" s="10">
        <f t="shared" si="6"/>
        <v>59.45253856</v>
      </c>
      <c r="X656" s="11">
        <f t="shared" si="7"/>
        <v>0.01819568156</v>
      </c>
      <c r="Y656" s="7">
        <f t="shared" si="8"/>
        <v>0</v>
      </c>
      <c r="Z656" s="11">
        <f t="shared" si="9"/>
        <v>0.6200741691</v>
      </c>
      <c r="AA656" s="10">
        <f t="shared" si="10"/>
        <v>88.44098161</v>
      </c>
      <c r="AB656" s="10">
        <f t="shared" si="11"/>
        <v>115.7106235</v>
      </c>
      <c r="AC656" s="10">
        <f t="shared" si="12"/>
        <v>276.0829969</v>
      </c>
      <c r="AD656" s="10">
        <f t="shared" si="13"/>
        <v>193.0983059</v>
      </c>
    </row>
    <row r="657">
      <c r="A657" s="7" t="str">
        <f t="shared" si="1"/>
        <v>YAWMM0905I</v>
      </c>
      <c r="B657" s="2" t="s">
        <v>1419</v>
      </c>
      <c r="C657" s="2" t="s">
        <v>3785</v>
      </c>
      <c r="D657" s="7" t="str">
        <f t="shared" si="2"/>
        <v>300x250 </v>
      </c>
      <c r="E657" s="2" t="s">
        <v>1421</v>
      </c>
      <c r="F657" s="2" t="s">
        <v>66</v>
      </c>
      <c r="G657" s="8" t="s">
        <v>816</v>
      </c>
      <c r="H657" s="2" t="s">
        <v>30</v>
      </c>
      <c r="I657" s="2" t="s">
        <v>53</v>
      </c>
      <c r="J657" s="2">
        <v>38070.0</v>
      </c>
      <c r="K657" s="2">
        <v>146.0</v>
      </c>
      <c r="L657" s="2">
        <v>15253.0</v>
      </c>
      <c r="M657" s="2">
        <v>35453.0</v>
      </c>
      <c r="N657" s="2">
        <v>8.0</v>
      </c>
      <c r="O657" s="3">
        <v>1653.510777</v>
      </c>
      <c r="P657" s="7" t="str">
        <f>VLOOKUP(A657,'New Data'!A:E,2,FALSE)</f>
        <v>Female</v>
      </c>
      <c r="Q657" s="7">
        <f>VLOOKUP(A657,'New Data'!A:E,3,FALSE)</f>
        <v>39</v>
      </c>
      <c r="R657" s="7" t="str">
        <f>VLOOKUP(A657,'New Data'!A:E,4,FALSE)</f>
        <v>Iowa</v>
      </c>
      <c r="S657" s="9">
        <f>VLOOKUP(A657,'New Data'!A:E,5,FALSE)</f>
        <v>45265</v>
      </c>
      <c r="T657" s="10">
        <f t="shared" si="3"/>
        <v>206.6888471</v>
      </c>
      <c r="U657" s="11">
        <f t="shared" si="4"/>
        <v>0.003835040714</v>
      </c>
      <c r="V657" s="12">
        <f t="shared" si="5"/>
        <v>11.32541628</v>
      </c>
      <c r="W657" s="10">
        <f t="shared" si="6"/>
        <v>43.43343255</v>
      </c>
      <c r="X657" s="11">
        <f t="shared" si="7"/>
        <v>0.02101392172</v>
      </c>
      <c r="Y657" s="7">
        <f t="shared" si="8"/>
        <v>0</v>
      </c>
      <c r="Z657" s="11">
        <f t="shared" si="9"/>
        <v>0.4006566851</v>
      </c>
      <c r="AA657" s="10">
        <f t="shared" si="10"/>
        <v>59.08478896</v>
      </c>
      <c r="AB657" s="10">
        <f t="shared" si="11"/>
        <v>78.34959872</v>
      </c>
      <c r="AC657" s="10">
        <f t="shared" si="12"/>
        <v>176.3028475</v>
      </c>
      <c r="AD657" s="10">
        <f t="shared" si="13"/>
        <v>125.0630574</v>
      </c>
    </row>
    <row r="658">
      <c r="A658" s="7" t="str">
        <f t="shared" si="1"/>
        <v>YBMER8440V</v>
      </c>
      <c r="B658" s="2" t="s">
        <v>1970</v>
      </c>
      <c r="C658" s="2" t="s">
        <v>3786</v>
      </c>
      <c r="D658" s="7" t="str">
        <f t="shared" si="2"/>
        <v>320x50 </v>
      </c>
      <c r="E658" s="2" t="s">
        <v>1972</v>
      </c>
      <c r="F658" s="2" t="s">
        <v>36</v>
      </c>
      <c r="G658" s="8" t="s">
        <v>689</v>
      </c>
      <c r="H658" s="2" t="s">
        <v>71</v>
      </c>
      <c r="I658" s="2" t="s">
        <v>31</v>
      </c>
      <c r="J658" s="2">
        <v>481526.0</v>
      </c>
      <c r="K658" s="2">
        <v>1235.0</v>
      </c>
      <c r="L658" s="2">
        <v>396802.0</v>
      </c>
      <c r="M658" s="2">
        <v>437639.0</v>
      </c>
      <c r="N658" s="2">
        <v>23.0</v>
      </c>
      <c r="O658" s="3">
        <v>2037.865594</v>
      </c>
      <c r="P658" s="7" t="str">
        <f>VLOOKUP(A658,'New Data'!A:E,2,FALSE)</f>
        <v>Male</v>
      </c>
      <c r="Q658" s="7">
        <f>VLOOKUP(A658,'New Data'!A:E,3,FALSE)</f>
        <v>58</v>
      </c>
      <c r="R658" s="7" t="str">
        <f>VLOOKUP(A658,'New Data'!A:E,4,FALSE)</f>
        <v>Arkansas</v>
      </c>
      <c r="S658" s="9">
        <f>VLOOKUP(A658,'New Data'!A:E,5,FALSE)</f>
        <v>45275</v>
      </c>
      <c r="T658" s="10">
        <f t="shared" si="3"/>
        <v>88.60285191</v>
      </c>
      <c r="U658" s="11">
        <f t="shared" si="4"/>
        <v>0.002564762858</v>
      </c>
      <c r="V658" s="12">
        <f t="shared" si="5"/>
        <v>1.650093598</v>
      </c>
      <c r="W658" s="10">
        <f t="shared" si="6"/>
        <v>4.232098773</v>
      </c>
      <c r="X658" s="11">
        <f t="shared" si="7"/>
        <v>0.004776481436</v>
      </c>
      <c r="Y658" s="7">
        <f t="shared" si="8"/>
        <v>0</v>
      </c>
      <c r="Z658" s="11">
        <f t="shared" si="9"/>
        <v>0.8240510377</v>
      </c>
      <c r="AA658" s="10">
        <f t="shared" si="10"/>
        <v>19.88706502</v>
      </c>
      <c r="AB658" s="10">
        <f t="shared" si="11"/>
        <v>21.43626812</v>
      </c>
      <c r="AC658" s="10">
        <f t="shared" si="12"/>
        <v>72.05872</v>
      </c>
      <c r="AD658" s="10">
        <f t="shared" si="13"/>
        <v>46.41875772</v>
      </c>
    </row>
    <row r="659">
      <c r="A659" s="7" t="str">
        <f t="shared" si="1"/>
        <v>YDBMK6388L</v>
      </c>
      <c r="B659" s="2" t="s">
        <v>154</v>
      </c>
      <c r="C659" s="2" t="s">
        <v>3787</v>
      </c>
      <c r="D659" s="7" t="str">
        <f t="shared" si="2"/>
        <v>320x50 </v>
      </c>
      <c r="E659" s="2" t="s">
        <v>156</v>
      </c>
      <c r="F659" s="2" t="s">
        <v>41</v>
      </c>
      <c r="G659" s="8" t="s">
        <v>157</v>
      </c>
      <c r="H659" s="2" t="s">
        <v>62</v>
      </c>
      <c r="I659" s="2" t="s">
        <v>31</v>
      </c>
      <c r="J659" s="2">
        <v>9060.0</v>
      </c>
      <c r="K659" s="2">
        <v>30.0</v>
      </c>
      <c r="L659" s="2">
        <v>5190.0</v>
      </c>
      <c r="M659" s="2">
        <v>8621.0</v>
      </c>
      <c r="N659" s="2">
        <v>14.0</v>
      </c>
      <c r="O659" s="3">
        <v>4934.851563</v>
      </c>
      <c r="P659" s="7" t="str">
        <f>VLOOKUP(A659,'New Data'!A:E,2,FALSE)</f>
        <v>Female</v>
      </c>
      <c r="Q659" s="7">
        <f>VLOOKUP(A659,'New Data'!A:E,3,FALSE)</f>
        <v>54</v>
      </c>
      <c r="R659" s="7" t="str">
        <f>VLOOKUP(A659,'New Data'!A:E,4,FALSE)</f>
        <v>Alaska</v>
      </c>
      <c r="S659" s="9">
        <f>VLOOKUP(A659,'New Data'!A:E,5,FALSE)</f>
        <v>45433</v>
      </c>
      <c r="T659" s="10">
        <f t="shared" si="3"/>
        <v>352.4893974</v>
      </c>
      <c r="U659" s="11">
        <f t="shared" si="4"/>
        <v>0.003311258278</v>
      </c>
      <c r="V659" s="12">
        <f t="shared" si="5"/>
        <v>164.4950521</v>
      </c>
      <c r="W659" s="10">
        <f t="shared" si="6"/>
        <v>544.685603</v>
      </c>
      <c r="X659" s="11">
        <f t="shared" si="7"/>
        <v>0.1545253863</v>
      </c>
      <c r="Y659" s="7">
        <f t="shared" si="8"/>
        <v>0</v>
      </c>
      <c r="Z659" s="11">
        <f t="shared" si="9"/>
        <v>0.5728476821</v>
      </c>
      <c r="AA659" s="10">
        <f t="shared" si="10"/>
        <v>311.0310417</v>
      </c>
      <c r="AB659" s="10">
        <f t="shared" si="11"/>
        <v>539.1453723</v>
      </c>
      <c r="AC659" s="10">
        <f t="shared" si="12"/>
        <v>423.8276489</v>
      </c>
      <c r="AD659" s="10">
        <f t="shared" si="13"/>
        <v>448.5891558</v>
      </c>
    </row>
    <row r="660">
      <c r="A660" s="7" t="str">
        <f t="shared" si="1"/>
        <v>YDBMK6388L</v>
      </c>
      <c r="B660" s="2" t="s">
        <v>1471</v>
      </c>
      <c r="C660" s="2" t="s">
        <v>3788</v>
      </c>
      <c r="D660" s="7" t="str">
        <f t="shared" si="2"/>
        <v>320x50 </v>
      </c>
      <c r="E660" s="2" t="s">
        <v>156</v>
      </c>
      <c r="F660" s="2" t="s">
        <v>28</v>
      </c>
      <c r="G660" s="8" t="s">
        <v>689</v>
      </c>
      <c r="H660" s="2" t="s">
        <v>135</v>
      </c>
      <c r="I660" s="2" t="s">
        <v>31</v>
      </c>
      <c r="J660" s="2">
        <v>183230.0</v>
      </c>
      <c r="K660" s="2">
        <v>666.0</v>
      </c>
      <c r="L660" s="2">
        <v>155260.0</v>
      </c>
      <c r="M660" s="2">
        <v>169583.0</v>
      </c>
      <c r="N660" s="2">
        <v>34.0</v>
      </c>
      <c r="O660" s="3">
        <v>7863.469709</v>
      </c>
      <c r="P660" s="7" t="str">
        <f>VLOOKUP(A660,'New Data'!A:E,2,FALSE)</f>
        <v>Female</v>
      </c>
      <c r="Q660" s="7">
        <f>VLOOKUP(A660,'New Data'!A:E,3,FALSE)</f>
        <v>54</v>
      </c>
      <c r="R660" s="7" t="str">
        <f>VLOOKUP(A660,'New Data'!A:E,4,FALSE)</f>
        <v>Alaska</v>
      </c>
      <c r="S660" s="9">
        <f>VLOOKUP(A660,'New Data'!A:E,5,FALSE)</f>
        <v>45433</v>
      </c>
      <c r="T660" s="10">
        <f t="shared" si="3"/>
        <v>231.2785209</v>
      </c>
      <c r="U660" s="11">
        <f t="shared" si="4"/>
        <v>0.003634775965</v>
      </c>
      <c r="V660" s="12">
        <f t="shared" si="5"/>
        <v>11.80701158</v>
      </c>
      <c r="W660" s="10">
        <f t="shared" si="6"/>
        <v>42.91584189</v>
      </c>
      <c r="X660" s="11">
        <f t="shared" si="7"/>
        <v>0.01855591333</v>
      </c>
      <c r="Y660" s="7">
        <f t="shared" si="8"/>
        <v>0</v>
      </c>
      <c r="Z660" s="11">
        <f t="shared" si="9"/>
        <v>0.8473503247</v>
      </c>
      <c r="AA660" s="10">
        <f t="shared" si="10"/>
        <v>64.28448181</v>
      </c>
      <c r="AB660" s="10">
        <f t="shared" si="11"/>
        <v>82.94978</v>
      </c>
      <c r="AC660" s="10">
        <f t="shared" si="12"/>
        <v>195.9673874</v>
      </c>
      <c r="AD660" s="10">
        <f t="shared" si="13"/>
        <v>137.0989988</v>
      </c>
    </row>
    <row r="661">
      <c r="A661" s="7" t="str">
        <f t="shared" si="1"/>
        <v>YDFZL4760B</v>
      </c>
      <c r="B661" s="2" t="s">
        <v>829</v>
      </c>
      <c r="C661" s="2" t="s">
        <v>3789</v>
      </c>
      <c r="D661" s="7" t="str">
        <f t="shared" si="2"/>
        <v>300x250 </v>
      </c>
      <c r="E661" s="2" t="s">
        <v>831</v>
      </c>
      <c r="F661" s="2" t="s">
        <v>66</v>
      </c>
      <c r="G661" s="8" t="s">
        <v>165</v>
      </c>
      <c r="H661" s="2" t="s">
        <v>48</v>
      </c>
      <c r="I661" s="2" t="s">
        <v>43</v>
      </c>
      <c r="J661" s="2">
        <v>29323.0</v>
      </c>
      <c r="K661" s="2">
        <v>88.0</v>
      </c>
      <c r="L661" s="2">
        <v>13822.0</v>
      </c>
      <c r="M661" s="2">
        <v>26934.0</v>
      </c>
      <c r="N661" s="2">
        <v>9.0</v>
      </c>
      <c r="O661" s="3">
        <v>6096.045521</v>
      </c>
      <c r="P661" s="7" t="str">
        <f>VLOOKUP(A661,'New Data'!A:E,2,FALSE)</f>
        <v>Male</v>
      </c>
      <c r="Q661" s="7">
        <f>VLOOKUP(A661,'New Data'!A:E,3,FALSE)</f>
        <v>33</v>
      </c>
      <c r="R661" s="7" t="str">
        <f>VLOOKUP(A661,'New Data'!A:E,4,FALSE)</f>
        <v>Nebraska</v>
      </c>
      <c r="S661" s="9">
        <f>VLOOKUP(A661,'New Data'!A:E,5,FALSE)</f>
        <v>45381</v>
      </c>
      <c r="T661" s="10">
        <f t="shared" si="3"/>
        <v>677.3383912</v>
      </c>
      <c r="U661" s="11">
        <f t="shared" si="4"/>
        <v>0.003001057191</v>
      </c>
      <c r="V661" s="12">
        <f t="shared" si="5"/>
        <v>69.27324456</v>
      </c>
      <c r="W661" s="10">
        <f t="shared" si="6"/>
        <v>207.8929687</v>
      </c>
      <c r="X661" s="11">
        <f t="shared" si="7"/>
        <v>0.03069263036</v>
      </c>
      <c r="Y661" s="7">
        <f t="shared" si="8"/>
        <v>0</v>
      </c>
      <c r="Z661" s="11">
        <f t="shared" si="9"/>
        <v>0.4713705965</v>
      </c>
      <c r="AA661" s="10">
        <f t="shared" si="10"/>
        <v>232.4648676</v>
      </c>
      <c r="AB661" s="10">
        <f t="shared" si="11"/>
        <v>315.6367021</v>
      </c>
      <c r="AC661" s="10">
        <f t="shared" si="12"/>
        <v>597.3039556</v>
      </c>
      <c r="AD661" s="10">
        <f t="shared" si="13"/>
        <v>442.6171805</v>
      </c>
    </row>
    <row r="662">
      <c r="A662" s="7" t="str">
        <f t="shared" si="1"/>
        <v>YEDWG7133W</v>
      </c>
      <c r="B662" s="2" t="s">
        <v>997</v>
      </c>
      <c r="C662" s="2" t="s">
        <v>3790</v>
      </c>
      <c r="D662" s="7" t="str">
        <f t="shared" si="2"/>
        <v>300x250 </v>
      </c>
      <c r="E662" s="2" t="s">
        <v>999</v>
      </c>
      <c r="F662" s="2" t="s">
        <v>41</v>
      </c>
      <c r="G662" s="8" t="s">
        <v>207</v>
      </c>
      <c r="H662" s="2" t="s">
        <v>30</v>
      </c>
      <c r="I662" s="2" t="s">
        <v>53</v>
      </c>
      <c r="J662" s="2">
        <v>95655.0</v>
      </c>
      <c r="K662" s="2">
        <v>275.0</v>
      </c>
      <c r="L662" s="2">
        <v>9202.0</v>
      </c>
      <c r="M662" s="2">
        <v>85273.0</v>
      </c>
      <c r="N662" s="2">
        <v>24.0</v>
      </c>
      <c r="O662" s="3">
        <v>6189.416082</v>
      </c>
      <c r="P662" s="7" t="str">
        <f>VLOOKUP(A662,'New Data'!A:E,2,FALSE)</f>
        <v>Male</v>
      </c>
      <c r="Q662" s="7">
        <f>VLOOKUP(A662,'New Data'!A:E,3,FALSE)</f>
        <v>36</v>
      </c>
      <c r="R662" s="7" t="str">
        <f>VLOOKUP(A662,'New Data'!A:E,4,FALSE)</f>
        <v>New York</v>
      </c>
      <c r="S662" s="9">
        <f>VLOOKUP(A662,'New Data'!A:E,5,FALSE)</f>
        <v>45403</v>
      </c>
      <c r="T662" s="10">
        <f t="shared" si="3"/>
        <v>257.8923368</v>
      </c>
      <c r="U662" s="11">
        <f t="shared" si="4"/>
        <v>0.002874915059</v>
      </c>
      <c r="V662" s="12">
        <f t="shared" si="5"/>
        <v>22.50696757</v>
      </c>
      <c r="W662" s="10">
        <f t="shared" si="6"/>
        <v>64.70562001</v>
      </c>
      <c r="X662" s="11">
        <f t="shared" si="7"/>
        <v>0.02509016779</v>
      </c>
      <c r="Y662" s="7">
        <f t="shared" si="8"/>
        <v>0</v>
      </c>
      <c r="Z662" s="11">
        <f t="shared" si="9"/>
        <v>0.096199885</v>
      </c>
      <c r="AA662" s="10">
        <f t="shared" si="10"/>
        <v>82.52516541</v>
      </c>
      <c r="AB662" s="10">
        <f t="shared" si="11"/>
        <v>107.8443569</v>
      </c>
      <c r="AC662" s="10">
        <f t="shared" si="12"/>
        <v>223.7563869</v>
      </c>
      <c r="AD662" s="10">
        <f t="shared" si="13"/>
        <v>161.3004158</v>
      </c>
    </row>
    <row r="663">
      <c r="A663" s="7" t="str">
        <f t="shared" si="1"/>
        <v>YEMIG6375F</v>
      </c>
      <c r="B663" s="2" t="s">
        <v>323</v>
      </c>
      <c r="C663" s="2" t="s">
        <v>324</v>
      </c>
      <c r="D663" s="7" t="str">
        <f t="shared" si="2"/>
        <v>300x250 </v>
      </c>
      <c r="E663" s="2" t="s">
        <v>325</v>
      </c>
      <c r="F663" s="2" t="s">
        <v>66</v>
      </c>
      <c r="G663" s="8" t="s">
        <v>326</v>
      </c>
      <c r="H663" s="2" t="s">
        <v>30</v>
      </c>
      <c r="I663" s="2" t="s">
        <v>43</v>
      </c>
      <c r="J663" s="2">
        <v>28888.0</v>
      </c>
      <c r="K663" s="2">
        <v>85.0</v>
      </c>
      <c r="L663" s="2">
        <v>21437.0</v>
      </c>
      <c r="M663" s="2">
        <v>27586.0</v>
      </c>
      <c r="N663" s="2">
        <v>19.0</v>
      </c>
      <c r="O663" s="3">
        <v>6858.578118</v>
      </c>
      <c r="P663" s="7" t="str">
        <f>VLOOKUP(A663,'New Data'!A:E,2,FALSE)</f>
        <v>Female</v>
      </c>
      <c r="Q663" s="7">
        <f>VLOOKUP(A663,'New Data'!A:E,3,FALSE)</f>
        <v>22</v>
      </c>
      <c r="R663" s="7" t="str">
        <f>VLOOKUP(A663,'New Data'!A:E,4,FALSE)</f>
        <v>Ohio</v>
      </c>
      <c r="S663" s="9">
        <f>VLOOKUP(A663,'New Data'!A:E,5,FALSE)</f>
        <v>45122</v>
      </c>
      <c r="T663" s="10">
        <f t="shared" si="3"/>
        <v>360.9777957</v>
      </c>
      <c r="U663" s="11">
        <f t="shared" si="4"/>
        <v>0.002942398228</v>
      </c>
      <c r="V663" s="12">
        <f t="shared" si="5"/>
        <v>80.68915433</v>
      </c>
      <c r="W663" s="10">
        <f t="shared" si="6"/>
        <v>237.4196247</v>
      </c>
      <c r="X663" s="11">
        <f t="shared" si="7"/>
        <v>0.0657712545</v>
      </c>
      <c r="Y663" s="7">
        <f t="shared" si="8"/>
        <v>0</v>
      </c>
      <c r="Z663" s="11">
        <f t="shared" si="9"/>
        <v>0.742072833</v>
      </c>
      <c r="AA663" s="10">
        <f t="shared" si="10"/>
        <v>184.2308075</v>
      </c>
      <c r="AB663" s="10">
        <f t="shared" si="11"/>
        <v>278.2690898</v>
      </c>
      <c r="AC663" s="10">
        <f t="shared" si="12"/>
        <v>352.4039924</v>
      </c>
      <c r="AD663" s="10">
        <f t="shared" si="13"/>
        <v>299.2001814</v>
      </c>
    </row>
    <row r="664">
      <c r="A664" s="7" t="str">
        <f t="shared" si="1"/>
        <v>YEMIG6375F</v>
      </c>
      <c r="B664" s="2" t="s">
        <v>1505</v>
      </c>
      <c r="C664" s="2" t="s">
        <v>3791</v>
      </c>
      <c r="D664" s="7" t="str">
        <f t="shared" si="2"/>
        <v>300x250 </v>
      </c>
      <c r="E664" s="2" t="s">
        <v>325</v>
      </c>
      <c r="F664" s="2" t="s">
        <v>66</v>
      </c>
      <c r="G664" s="8" t="s">
        <v>61</v>
      </c>
      <c r="H664" s="2" t="s">
        <v>30</v>
      </c>
      <c r="I664" s="2" t="s">
        <v>31</v>
      </c>
      <c r="J664" s="2">
        <v>8716.0</v>
      </c>
      <c r="K664" s="2">
        <v>40.0</v>
      </c>
      <c r="L664" s="2">
        <v>6490.0</v>
      </c>
      <c r="M664" s="2">
        <v>7862.0</v>
      </c>
      <c r="N664" s="2">
        <v>2.0</v>
      </c>
      <c r="O664" s="3">
        <v>2100.820137</v>
      </c>
      <c r="P664" s="7" t="str">
        <f>VLOOKUP(A664,'New Data'!A:E,2,FALSE)</f>
        <v>Female</v>
      </c>
      <c r="Q664" s="7">
        <f>VLOOKUP(A664,'New Data'!A:E,3,FALSE)</f>
        <v>22</v>
      </c>
      <c r="R664" s="7" t="str">
        <f>VLOOKUP(A664,'New Data'!A:E,4,FALSE)</f>
        <v>Ohio</v>
      </c>
      <c r="S664" s="9">
        <f>VLOOKUP(A664,'New Data'!A:E,5,FALSE)</f>
        <v>45122</v>
      </c>
      <c r="T664" s="10">
        <f t="shared" si="3"/>
        <v>1050.410069</v>
      </c>
      <c r="U664" s="11">
        <f t="shared" si="4"/>
        <v>0.004589261129</v>
      </c>
      <c r="V664" s="12">
        <f t="shared" si="5"/>
        <v>52.52050343</v>
      </c>
      <c r="W664" s="10">
        <f t="shared" si="6"/>
        <v>241.0303048</v>
      </c>
      <c r="X664" s="11">
        <f t="shared" si="7"/>
        <v>0.02294630564</v>
      </c>
      <c r="Y664" s="7">
        <f t="shared" si="8"/>
        <v>0</v>
      </c>
      <c r="Z664" s="11">
        <f t="shared" si="9"/>
        <v>0.7446076182</v>
      </c>
      <c r="AA664" s="10">
        <f t="shared" si="10"/>
        <v>300.3044774</v>
      </c>
      <c r="AB664" s="10">
        <f t="shared" si="11"/>
        <v>413.4103583</v>
      </c>
      <c r="AC664" s="10">
        <f t="shared" si="12"/>
        <v>899.0382165</v>
      </c>
      <c r="AD664" s="10">
        <f t="shared" si="13"/>
        <v>645.7224813</v>
      </c>
    </row>
    <row r="665">
      <c r="A665" s="7" t="str">
        <f t="shared" si="1"/>
        <v>YEMIG6375F</v>
      </c>
      <c r="B665" s="2" t="s">
        <v>1502</v>
      </c>
      <c r="C665" s="2" t="s">
        <v>3792</v>
      </c>
      <c r="D665" s="7" t="str">
        <f t="shared" si="2"/>
        <v>300x50 </v>
      </c>
      <c r="E665" s="2" t="s">
        <v>1504</v>
      </c>
      <c r="F665" s="2" t="s">
        <v>66</v>
      </c>
      <c r="G665" s="8" t="s">
        <v>677</v>
      </c>
      <c r="H665" s="2" t="s">
        <v>30</v>
      </c>
      <c r="I665" s="2" t="s">
        <v>31</v>
      </c>
      <c r="J665" s="2">
        <v>7394.0</v>
      </c>
      <c r="K665" s="2">
        <v>20.0</v>
      </c>
      <c r="L665" s="2">
        <v>3441.0</v>
      </c>
      <c r="M665" s="2">
        <v>6663.0</v>
      </c>
      <c r="N665" s="2">
        <v>1.0</v>
      </c>
      <c r="O665" s="3">
        <v>1624.840774</v>
      </c>
      <c r="P665" s="7" t="str">
        <f>VLOOKUP(A665,'New Data'!A:E,2,FALSE)</f>
        <v>Female</v>
      </c>
      <c r="Q665" s="7">
        <f>VLOOKUP(A665,'New Data'!A:E,3,FALSE)</f>
        <v>22</v>
      </c>
      <c r="R665" s="7" t="str">
        <f>VLOOKUP(A665,'New Data'!A:E,4,FALSE)</f>
        <v>Ohio</v>
      </c>
      <c r="S665" s="9">
        <f>VLOOKUP(A665,'New Data'!A:E,5,FALSE)</f>
        <v>45122</v>
      </c>
      <c r="T665" s="10">
        <f t="shared" si="3"/>
        <v>1624.840774</v>
      </c>
      <c r="U665" s="11">
        <f t="shared" si="4"/>
        <v>0.002704895862</v>
      </c>
      <c r="V665" s="12">
        <f t="shared" si="5"/>
        <v>81.2420387</v>
      </c>
      <c r="W665" s="10">
        <f t="shared" si="6"/>
        <v>219.7512543</v>
      </c>
      <c r="X665" s="11">
        <f t="shared" si="7"/>
        <v>0.01352447931</v>
      </c>
      <c r="Y665" s="7">
        <f t="shared" si="8"/>
        <v>0</v>
      </c>
      <c r="Z665" s="11">
        <f t="shared" si="9"/>
        <v>0.465377333</v>
      </c>
      <c r="AA665" s="10">
        <f t="shared" si="10"/>
        <v>433.9120366</v>
      </c>
      <c r="AB665" s="10">
        <f t="shared" si="11"/>
        <v>517.0175659</v>
      </c>
      <c r="AC665" s="10">
        <f t="shared" si="12"/>
        <v>1360.071278</v>
      </c>
      <c r="AD665" s="10">
        <f t="shared" si="13"/>
        <v>922.2973666</v>
      </c>
    </row>
    <row r="666">
      <c r="A666" s="7" t="str">
        <f t="shared" si="1"/>
        <v>YFRQE4602U</v>
      </c>
      <c r="B666" s="2" t="s">
        <v>2005</v>
      </c>
      <c r="C666" s="2" t="s">
        <v>3793</v>
      </c>
      <c r="D666" s="7" t="str">
        <f t="shared" si="2"/>
        <v>300x250 </v>
      </c>
      <c r="E666" s="2" t="s">
        <v>2007</v>
      </c>
      <c r="F666" s="2" t="s">
        <v>36</v>
      </c>
      <c r="G666" s="8" t="s">
        <v>449</v>
      </c>
      <c r="H666" s="2" t="s">
        <v>139</v>
      </c>
      <c r="I666" s="2" t="s">
        <v>31</v>
      </c>
      <c r="J666" s="2">
        <v>1767940.0</v>
      </c>
      <c r="K666" s="2">
        <v>4852.0</v>
      </c>
      <c r="L666" s="2">
        <v>881525.0</v>
      </c>
      <c r="M666" s="2">
        <v>1550866.0</v>
      </c>
      <c r="N666" s="2">
        <v>78.0</v>
      </c>
      <c r="O666" s="3">
        <v>7511.656191</v>
      </c>
      <c r="P666" s="7" t="str">
        <f>VLOOKUP(A666,'New Data'!A:E,2,FALSE)</f>
        <v>Male</v>
      </c>
      <c r="Q666" s="7">
        <f>VLOOKUP(A666,'New Data'!A:E,3,FALSE)</f>
        <v>35</v>
      </c>
      <c r="R666" s="7" t="str">
        <f>VLOOKUP(A666,'New Data'!A:E,4,FALSE)</f>
        <v>Ohio</v>
      </c>
      <c r="S666" s="9">
        <f>VLOOKUP(A666,'New Data'!A:E,5,FALSE)</f>
        <v>45083</v>
      </c>
      <c r="T666" s="10">
        <f t="shared" si="3"/>
        <v>96.3032845</v>
      </c>
      <c r="U666" s="11">
        <f t="shared" si="4"/>
        <v>0.002744437028</v>
      </c>
      <c r="V666" s="12">
        <f t="shared" si="5"/>
        <v>1.548156676</v>
      </c>
      <c r="W666" s="10">
        <f t="shared" si="6"/>
        <v>4.248818507</v>
      </c>
      <c r="X666" s="11">
        <f t="shared" si="7"/>
        <v>0.004411914431</v>
      </c>
      <c r="Y666" s="7">
        <f t="shared" si="8"/>
        <v>0</v>
      </c>
      <c r="Z666" s="11">
        <f t="shared" si="9"/>
        <v>0.4986170345</v>
      </c>
      <c r="AA666" s="10">
        <f t="shared" si="10"/>
        <v>21.34894594</v>
      </c>
      <c r="AB666" s="10">
        <f t="shared" si="11"/>
        <v>22.96934304</v>
      </c>
      <c r="AC666" s="10">
        <f t="shared" si="12"/>
        <v>78.20202264</v>
      </c>
      <c r="AD666" s="10">
        <f t="shared" si="13"/>
        <v>50.27742372</v>
      </c>
    </row>
    <row r="667">
      <c r="A667" s="7" t="str">
        <f t="shared" si="1"/>
        <v>YHBPW3142T</v>
      </c>
      <c r="B667" s="2" t="s">
        <v>884</v>
      </c>
      <c r="C667" s="2" t="s">
        <v>885</v>
      </c>
      <c r="D667" s="7" t="str">
        <f t="shared" si="2"/>
        <v>320x50 </v>
      </c>
      <c r="E667" s="2" t="s">
        <v>886</v>
      </c>
      <c r="F667" s="2" t="s">
        <v>41</v>
      </c>
      <c r="G667" s="8" t="s">
        <v>211</v>
      </c>
      <c r="H667" s="2" t="s">
        <v>30</v>
      </c>
      <c r="I667" s="2" t="s">
        <v>31</v>
      </c>
      <c r="J667" s="2">
        <v>9515.0</v>
      </c>
      <c r="K667" s="2">
        <v>30.0</v>
      </c>
      <c r="L667" s="2">
        <v>6169.0</v>
      </c>
      <c r="M667" s="2">
        <v>9138.0</v>
      </c>
      <c r="N667" s="2">
        <v>3.0</v>
      </c>
      <c r="O667" s="3">
        <v>5776.508186</v>
      </c>
      <c r="P667" s="7" t="str">
        <f>VLOOKUP(A667,'New Data'!A:E,2,FALSE)</f>
        <v>Female</v>
      </c>
      <c r="Q667" s="7">
        <f>VLOOKUP(A667,'New Data'!A:E,3,FALSE)</f>
        <v>43</v>
      </c>
      <c r="R667" s="7" t="str">
        <f>VLOOKUP(A667,'New Data'!A:E,4,FALSE)</f>
        <v>New Jersey</v>
      </c>
      <c r="S667" s="9">
        <f>VLOOKUP(A667,'New Data'!A:E,5,FALSE)</f>
        <v>44993</v>
      </c>
      <c r="T667" s="10">
        <f t="shared" si="3"/>
        <v>1925.502729</v>
      </c>
      <c r="U667" s="11">
        <f t="shared" si="4"/>
        <v>0.003152916448</v>
      </c>
      <c r="V667" s="12">
        <f t="shared" si="5"/>
        <v>192.5502729</v>
      </c>
      <c r="W667" s="10">
        <f t="shared" si="6"/>
        <v>607.0949223</v>
      </c>
      <c r="X667" s="11">
        <f t="shared" si="7"/>
        <v>0.03152916448</v>
      </c>
      <c r="Y667" s="7">
        <f t="shared" si="8"/>
        <v>0</v>
      </c>
      <c r="Z667" s="11">
        <f t="shared" si="9"/>
        <v>0.6483447189</v>
      </c>
      <c r="AA667" s="10">
        <f t="shared" si="10"/>
        <v>660.5597485</v>
      </c>
      <c r="AB667" s="10">
        <f t="shared" si="11"/>
        <v>909.2865382</v>
      </c>
      <c r="AC667" s="10">
        <f t="shared" si="12"/>
        <v>1700.331222</v>
      </c>
      <c r="AD667" s="10">
        <f t="shared" si="13"/>
        <v>1266.300402</v>
      </c>
    </row>
    <row r="668">
      <c r="A668" s="7" t="str">
        <f t="shared" si="1"/>
        <v>YHBPW3142T</v>
      </c>
      <c r="B668" s="2" t="s">
        <v>506</v>
      </c>
      <c r="C668" s="2" t="s">
        <v>3794</v>
      </c>
      <c r="D668" s="7" t="str">
        <f t="shared" si="2"/>
        <v>300x250 </v>
      </c>
      <c r="E668" s="2" t="s">
        <v>508</v>
      </c>
      <c r="F668" s="2" t="s">
        <v>28</v>
      </c>
      <c r="G668" s="8" t="s">
        <v>509</v>
      </c>
      <c r="H668" s="2" t="s">
        <v>62</v>
      </c>
      <c r="I668" s="2" t="s">
        <v>31</v>
      </c>
      <c r="J668" s="2">
        <v>14451.0</v>
      </c>
      <c r="K668" s="2">
        <v>50.0</v>
      </c>
      <c r="L668" s="2">
        <v>5606.0</v>
      </c>
      <c r="M668" s="2">
        <v>13461.0</v>
      </c>
      <c r="N668" s="2">
        <v>8.0</v>
      </c>
      <c r="O668" s="3">
        <v>6397.602518</v>
      </c>
      <c r="P668" s="7" t="str">
        <f>VLOOKUP(A668,'New Data'!A:E,2,FALSE)</f>
        <v>Female</v>
      </c>
      <c r="Q668" s="7">
        <f>VLOOKUP(A668,'New Data'!A:E,3,FALSE)</f>
        <v>43</v>
      </c>
      <c r="R668" s="7" t="str">
        <f>VLOOKUP(A668,'New Data'!A:E,4,FALSE)</f>
        <v>New Jersey</v>
      </c>
      <c r="S668" s="9">
        <f>VLOOKUP(A668,'New Data'!A:E,5,FALSE)</f>
        <v>44993</v>
      </c>
      <c r="T668" s="10">
        <f t="shared" si="3"/>
        <v>799.7003148</v>
      </c>
      <c r="U668" s="11">
        <f t="shared" si="4"/>
        <v>0.003459968168</v>
      </c>
      <c r="V668" s="12">
        <f t="shared" si="5"/>
        <v>127.9520504</v>
      </c>
      <c r="W668" s="10">
        <f t="shared" si="6"/>
        <v>442.7100213</v>
      </c>
      <c r="X668" s="11">
        <f t="shared" si="7"/>
        <v>0.05535949069</v>
      </c>
      <c r="Y668" s="7">
        <f t="shared" si="8"/>
        <v>0</v>
      </c>
      <c r="Z668" s="11">
        <f t="shared" si="9"/>
        <v>0.387931631</v>
      </c>
      <c r="AA668" s="10">
        <f t="shared" si="10"/>
        <v>350.8437075</v>
      </c>
      <c r="AB668" s="10">
        <f t="shared" si="11"/>
        <v>539.6984901</v>
      </c>
      <c r="AC668" s="10">
        <f t="shared" si="12"/>
        <v>753.8926661</v>
      </c>
      <c r="AD668" s="10">
        <f t="shared" si="13"/>
        <v>621.206898</v>
      </c>
    </row>
    <row r="669">
      <c r="A669" s="7" t="str">
        <f t="shared" si="1"/>
        <v>YHRWV5518Y</v>
      </c>
      <c r="B669" s="2" t="s">
        <v>1473</v>
      </c>
      <c r="C669" s="2" t="s">
        <v>3795</v>
      </c>
      <c r="D669" s="7" t="str">
        <f t="shared" si="2"/>
        <v>320x50 </v>
      </c>
      <c r="E669" s="2" t="s">
        <v>1475</v>
      </c>
      <c r="F669" s="2" t="s">
        <v>28</v>
      </c>
      <c r="G669" s="8" t="s">
        <v>483</v>
      </c>
      <c r="H669" s="2" t="s">
        <v>30</v>
      </c>
      <c r="I669" s="2" t="s">
        <v>31</v>
      </c>
      <c r="J669" s="2">
        <v>17752.0</v>
      </c>
      <c r="K669" s="2">
        <v>98.0</v>
      </c>
      <c r="L669" s="2">
        <v>5855.0</v>
      </c>
      <c r="M669" s="2">
        <v>15753.0</v>
      </c>
      <c r="N669" s="2">
        <v>5.0</v>
      </c>
      <c r="O669" s="3">
        <v>2200.297094</v>
      </c>
      <c r="P669" s="7" t="str">
        <f>VLOOKUP(A669,'New Data'!A:E,2,FALSE)</f>
        <v>Female</v>
      </c>
      <c r="Q669" s="7">
        <f>VLOOKUP(A669,'New Data'!A:E,3,FALSE)</f>
        <v>25</v>
      </c>
      <c r="R669" s="7" t="str">
        <f>VLOOKUP(A669,'New Data'!A:E,4,FALSE)</f>
        <v>New Mexico</v>
      </c>
      <c r="S669" s="9">
        <f>VLOOKUP(A669,'New Data'!A:E,5,FALSE)</f>
        <v>45199</v>
      </c>
      <c r="T669" s="10">
        <f t="shared" si="3"/>
        <v>440.0594188</v>
      </c>
      <c r="U669" s="11">
        <f t="shared" si="4"/>
        <v>0.005520504732</v>
      </c>
      <c r="V669" s="12">
        <f t="shared" si="5"/>
        <v>22.45201116</v>
      </c>
      <c r="W669" s="10">
        <f t="shared" si="6"/>
        <v>123.9464339</v>
      </c>
      <c r="X669" s="11">
        <f t="shared" si="7"/>
        <v>0.02816584047</v>
      </c>
      <c r="Y669" s="7">
        <f t="shared" si="8"/>
        <v>0</v>
      </c>
      <c r="Z669" s="11">
        <f t="shared" si="9"/>
        <v>0.3298219919</v>
      </c>
      <c r="AA669" s="10">
        <f t="shared" si="10"/>
        <v>130.7627795</v>
      </c>
      <c r="AB669" s="10">
        <f t="shared" si="11"/>
        <v>191.6594331</v>
      </c>
      <c r="AC669" s="10">
        <f t="shared" si="12"/>
        <v>381.327224</v>
      </c>
      <c r="AD669" s="10">
        <f t="shared" si="13"/>
        <v>282.0056866</v>
      </c>
    </row>
    <row r="670">
      <c r="A670" s="7" t="str">
        <f t="shared" si="1"/>
        <v>YIFKL6363U</v>
      </c>
      <c r="B670" s="2" t="s">
        <v>2169</v>
      </c>
      <c r="C670" s="2" t="s">
        <v>3796</v>
      </c>
      <c r="D670" s="7" t="str">
        <f t="shared" si="2"/>
        <v>300x250 </v>
      </c>
      <c r="E670" s="2" t="s">
        <v>46</v>
      </c>
      <c r="F670" s="2" t="s">
        <v>36</v>
      </c>
      <c r="G670" s="8" t="s">
        <v>181</v>
      </c>
      <c r="H670" s="2" t="s">
        <v>30</v>
      </c>
      <c r="I670" s="2" t="s">
        <v>31</v>
      </c>
      <c r="J670" s="2">
        <v>766674.0</v>
      </c>
      <c r="K670" s="2">
        <v>1984.0</v>
      </c>
      <c r="L670" s="2">
        <v>344201.0</v>
      </c>
      <c r="M670" s="2">
        <v>720606.0</v>
      </c>
      <c r="N670" s="2">
        <v>17.0</v>
      </c>
      <c r="O670" s="3">
        <v>5816.234619</v>
      </c>
      <c r="P670" s="7" t="str">
        <f>VLOOKUP(A670,'New Data'!A:E,2,FALSE)</f>
        <v>Female</v>
      </c>
      <c r="Q670" s="7">
        <f>VLOOKUP(A670,'New Data'!A:E,3,FALSE)</f>
        <v>40</v>
      </c>
      <c r="R670" s="7" t="str">
        <f>VLOOKUP(A670,'New Data'!A:E,4,FALSE)</f>
        <v>Michigan</v>
      </c>
      <c r="S670" s="9">
        <f>VLOOKUP(A670,'New Data'!A:E,5,FALSE)</f>
        <v>45145</v>
      </c>
      <c r="T670" s="10">
        <f t="shared" si="3"/>
        <v>342.1314482</v>
      </c>
      <c r="U670" s="11">
        <f t="shared" si="4"/>
        <v>0.002587801334</v>
      </c>
      <c r="V670" s="12">
        <f t="shared" si="5"/>
        <v>2.931569868</v>
      </c>
      <c r="W670" s="10">
        <f t="shared" si="6"/>
        <v>7.586320417</v>
      </c>
      <c r="X670" s="11">
        <f t="shared" si="7"/>
        <v>0.002217370095</v>
      </c>
      <c r="Y670" s="7">
        <f t="shared" si="8"/>
        <v>0</v>
      </c>
      <c r="Z670" s="11">
        <f t="shared" si="9"/>
        <v>0.4489535317</v>
      </c>
      <c r="AA670" s="10">
        <f t="shared" si="10"/>
        <v>72.28880961</v>
      </c>
      <c r="AB670" s="10">
        <f t="shared" si="11"/>
        <v>75.08165994</v>
      </c>
      <c r="AC670" s="10">
        <f t="shared" si="12"/>
        <v>275.8087366</v>
      </c>
      <c r="AD670" s="10">
        <f t="shared" si="13"/>
        <v>174.8601782</v>
      </c>
    </row>
    <row r="671">
      <c r="A671" s="7" t="str">
        <f t="shared" si="1"/>
        <v>YIFKL6363U</v>
      </c>
      <c r="B671" s="2" t="s">
        <v>44</v>
      </c>
      <c r="C671" s="2" t="s">
        <v>3797</v>
      </c>
      <c r="D671" s="7" t="str">
        <f t="shared" si="2"/>
        <v>300x250 </v>
      </c>
      <c r="E671" s="2" t="s">
        <v>46</v>
      </c>
      <c r="F671" s="2" t="s">
        <v>28</v>
      </c>
      <c r="G671" s="8" t="s">
        <v>47</v>
      </c>
      <c r="H671" s="2" t="s">
        <v>48</v>
      </c>
      <c r="I671" s="2" t="s">
        <v>31</v>
      </c>
      <c r="J671" s="2">
        <v>7691.0</v>
      </c>
      <c r="K671" s="2">
        <v>0.0</v>
      </c>
      <c r="L671" s="2">
        <v>3890.0</v>
      </c>
      <c r="M671" s="2">
        <v>5905.0</v>
      </c>
      <c r="N671" s="2">
        <v>1.0</v>
      </c>
      <c r="O671" s="3">
        <v>5927.806788</v>
      </c>
      <c r="P671" s="7" t="str">
        <f>VLOOKUP(A671,'New Data'!A:E,2,FALSE)</f>
        <v>Female</v>
      </c>
      <c r="Q671" s="7">
        <f>VLOOKUP(A671,'New Data'!A:E,3,FALSE)</f>
        <v>40</v>
      </c>
      <c r="R671" s="7" t="str">
        <f>VLOOKUP(A671,'New Data'!A:E,4,FALSE)</f>
        <v>Michigan</v>
      </c>
      <c r="S671" s="9">
        <f>VLOOKUP(A671,'New Data'!A:E,5,FALSE)</f>
        <v>45145</v>
      </c>
      <c r="T671" s="10">
        <f t="shared" si="3"/>
        <v>5927.806788</v>
      </c>
      <c r="U671" s="11">
        <f t="shared" si="4"/>
        <v>0</v>
      </c>
      <c r="V671" s="12">
        <f t="shared" si="5"/>
        <v>0</v>
      </c>
      <c r="W671" s="10">
        <f t="shared" si="6"/>
        <v>770.7459092</v>
      </c>
      <c r="X671" s="11">
        <f t="shared" si="7"/>
        <v>0.01300221038</v>
      </c>
      <c r="Y671" s="7">
        <f t="shared" si="8"/>
        <v>1</v>
      </c>
      <c r="Z671" s="11">
        <f t="shared" si="9"/>
        <v>0.5057859836</v>
      </c>
      <c r="AA671" s="10">
        <f t="shared" si="10"/>
        <v>1339.710539</v>
      </c>
      <c r="AB671" s="10">
        <f t="shared" si="11"/>
        <v>1802.158085</v>
      </c>
      <c r="AC671" s="10">
        <f t="shared" si="12"/>
        <v>4896.394612</v>
      </c>
      <c r="AD671" s="10">
        <f t="shared" si="13"/>
        <v>3349.276349</v>
      </c>
    </row>
    <row r="672">
      <c r="A672" s="7" t="str">
        <f t="shared" si="1"/>
        <v>YJOKS4938A</v>
      </c>
      <c r="B672" s="2" t="s">
        <v>1623</v>
      </c>
      <c r="C672" s="2" t="s">
        <v>3798</v>
      </c>
      <c r="D672" s="7" t="str">
        <f t="shared" si="2"/>
        <v>300x250 </v>
      </c>
      <c r="E672" s="2" t="s">
        <v>1625</v>
      </c>
      <c r="F672" s="2" t="s">
        <v>41</v>
      </c>
      <c r="G672" s="8" t="s">
        <v>1626</v>
      </c>
      <c r="H672" s="2" t="s">
        <v>30</v>
      </c>
      <c r="I672" s="2" t="s">
        <v>31</v>
      </c>
      <c r="J672" s="2">
        <v>15547.0</v>
      </c>
      <c r="K672" s="2">
        <v>70.0</v>
      </c>
      <c r="L672" s="2">
        <v>7615.0</v>
      </c>
      <c r="M672" s="2">
        <v>14939.0</v>
      </c>
      <c r="N672" s="2">
        <v>3.0</v>
      </c>
      <c r="O672" s="3">
        <v>1767.464456</v>
      </c>
      <c r="P672" s="7" t="str">
        <f>VLOOKUP(A672,'New Data'!A:E,2,FALSE)</f>
        <v>Female</v>
      </c>
      <c r="Q672" s="7">
        <f>VLOOKUP(A672,'New Data'!A:E,3,FALSE)</f>
        <v>49</v>
      </c>
      <c r="R672" s="7" t="str">
        <f>VLOOKUP(A672,'New Data'!A:E,4,FALSE)</f>
        <v>Alaska</v>
      </c>
      <c r="S672" s="9">
        <f>VLOOKUP(A672,'New Data'!A:E,5,FALSE)</f>
        <v>45092</v>
      </c>
      <c r="T672" s="10">
        <f t="shared" si="3"/>
        <v>589.1548187</v>
      </c>
      <c r="U672" s="11">
        <f t="shared" si="4"/>
        <v>0.004502476362</v>
      </c>
      <c r="V672" s="12">
        <f t="shared" si="5"/>
        <v>25.24949223</v>
      </c>
      <c r="W672" s="10">
        <f t="shared" si="6"/>
        <v>113.6852419</v>
      </c>
      <c r="X672" s="11">
        <f t="shared" si="7"/>
        <v>0.01929632727</v>
      </c>
      <c r="Y672" s="7">
        <f t="shared" si="8"/>
        <v>0</v>
      </c>
      <c r="Z672" s="11">
        <f t="shared" si="9"/>
        <v>0.4898051071</v>
      </c>
      <c r="AA672" s="10">
        <f t="shared" si="10"/>
        <v>160.7676059</v>
      </c>
      <c r="AB672" s="10">
        <f t="shared" si="11"/>
        <v>213.8290557</v>
      </c>
      <c r="AC672" s="10">
        <f t="shared" si="12"/>
        <v>499.1108018</v>
      </c>
      <c r="AD672" s="10">
        <f t="shared" si="13"/>
        <v>351.4222815</v>
      </c>
    </row>
    <row r="673">
      <c r="A673" s="7" t="str">
        <f t="shared" si="1"/>
        <v>YJOKS4938A</v>
      </c>
      <c r="B673" s="2" t="s">
        <v>846</v>
      </c>
      <c r="C673" s="2" t="s">
        <v>3799</v>
      </c>
      <c r="D673" s="7" t="str">
        <f t="shared" si="2"/>
        <v>320x50 </v>
      </c>
      <c r="E673" s="2" t="s">
        <v>848</v>
      </c>
      <c r="F673" s="2" t="s">
        <v>28</v>
      </c>
      <c r="G673" s="8" t="s">
        <v>102</v>
      </c>
      <c r="H673" s="2" t="s">
        <v>30</v>
      </c>
      <c r="I673" s="2" t="s">
        <v>31</v>
      </c>
      <c r="J673" s="2">
        <v>33069.0</v>
      </c>
      <c r="K673" s="2">
        <v>140.0</v>
      </c>
      <c r="L673" s="2">
        <v>17744.0</v>
      </c>
      <c r="M673" s="2">
        <v>31192.0</v>
      </c>
      <c r="N673" s="2">
        <v>14.0</v>
      </c>
      <c r="O673" s="3">
        <v>1543.310611</v>
      </c>
      <c r="P673" s="7" t="str">
        <f>VLOOKUP(A673,'New Data'!A:E,2,FALSE)</f>
        <v>Female</v>
      </c>
      <c r="Q673" s="7">
        <f>VLOOKUP(A673,'New Data'!A:E,3,FALSE)</f>
        <v>49</v>
      </c>
      <c r="R673" s="7" t="str">
        <f>VLOOKUP(A673,'New Data'!A:E,4,FALSE)</f>
        <v>Alaska</v>
      </c>
      <c r="S673" s="9">
        <f>VLOOKUP(A673,'New Data'!A:E,5,FALSE)</f>
        <v>45092</v>
      </c>
      <c r="T673" s="10">
        <f t="shared" si="3"/>
        <v>110.2364722</v>
      </c>
      <c r="U673" s="11">
        <f t="shared" si="4"/>
        <v>0.004233572228</v>
      </c>
      <c r="V673" s="12">
        <f t="shared" si="5"/>
        <v>11.02364722</v>
      </c>
      <c r="W673" s="10">
        <f t="shared" si="6"/>
        <v>46.66940673</v>
      </c>
      <c r="X673" s="11">
        <f t="shared" si="7"/>
        <v>0.04233572228</v>
      </c>
      <c r="Y673" s="7">
        <f t="shared" si="8"/>
        <v>0</v>
      </c>
      <c r="Z673" s="11">
        <f t="shared" si="9"/>
        <v>0.5365750401</v>
      </c>
      <c r="AA673" s="10">
        <f t="shared" si="10"/>
        <v>40.20009357</v>
      </c>
      <c r="AB673" s="10">
        <f t="shared" si="11"/>
        <v>61.58754927</v>
      </c>
      <c r="AC673" s="10">
        <f t="shared" si="12"/>
        <v>99.72778856</v>
      </c>
      <c r="AD673" s="10">
        <f t="shared" si="13"/>
        <v>78.45505626</v>
      </c>
    </row>
    <row r="674">
      <c r="A674" s="7" t="str">
        <f t="shared" si="1"/>
        <v>YJOKS4938A</v>
      </c>
      <c r="B674" s="2" t="s">
        <v>1815</v>
      </c>
      <c r="C674" s="2" t="s">
        <v>3800</v>
      </c>
      <c r="D674" s="7" t="str">
        <f t="shared" si="2"/>
        <v>300x250 </v>
      </c>
      <c r="E674" s="2" t="s">
        <v>1625</v>
      </c>
      <c r="F674" s="2" t="s">
        <v>66</v>
      </c>
      <c r="G674" s="8" t="s">
        <v>483</v>
      </c>
      <c r="H674" s="2" t="s">
        <v>30</v>
      </c>
      <c r="I674" s="2" t="s">
        <v>53</v>
      </c>
      <c r="J674" s="2">
        <v>32845.0</v>
      </c>
      <c r="K674" s="2">
        <v>164.0</v>
      </c>
      <c r="L674" s="2">
        <v>16163.0</v>
      </c>
      <c r="M674" s="2">
        <v>30368.0</v>
      </c>
      <c r="N674" s="2">
        <v>5.0</v>
      </c>
      <c r="O674" s="3">
        <v>1910.436686</v>
      </c>
      <c r="P674" s="7" t="str">
        <f>VLOOKUP(A674,'New Data'!A:E,2,FALSE)</f>
        <v>Female</v>
      </c>
      <c r="Q674" s="7">
        <f>VLOOKUP(A674,'New Data'!A:E,3,FALSE)</f>
        <v>49</v>
      </c>
      <c r="R674" s="7" t="str">
        <f>VLOOKUP(A674,'New Data'!A:E,4,FALSE)</f>
        <v>Alaska</v>
      </c>
      <c r="S674" s="9">
        <f>VLOOKUP(A674,'New Data'!A:E,5,FALSE)</f>
        <v>45092</v>
      </c>
      <c r="T674" s="10">
        <f t="shared" si="3"/>
        <v>382.0873372</v>
      </c>
      <c r="U674" s="11">
        <f t="shared" si="4"/>
        <v>0.004993149642</v>
      </c>
      <c r="V674" s="12">
        <f t="shared" si="5"/>
        <v>11.64900418</v>
      </c>
      <c r="W674" s="10">
        <f t="shared" si="6"/>
        <v>58.16522107</v>
      </c>
      <c r="X674" s="11">
        <f t="shared" si="7"/>
        <v>0.0152230172</v>
      </c>
      <c r="Y674" s="7">
        <f t="shared" si="8"/>
        <v>0</v>
      </c>
      <c r="Z674" s="11">
        <f t="shared" si="9"/>
        <v>0.4920992541</v>
      </c>
      <c r="AA674" s="10">
        <f t="shared" si="10"/>
        <v>97.369715</v>
      </c>
      <c r="AB674" s="10">
        <f t="shared" si="11"/>
        <v>125.2794451</v>
      </c>
      <c r="AC674" s="10">
        <f t="shared" si="12"/>
        <v>319.6327148</v>
      </c>
      <c r="AD674" s="10">
        <f t="shared" si="13"/>
        <v>220.1287757</v>
      </c>
    </row>
    <row r="675">
      <c r="A675" s="7" t="str">
        <f t="shared" si="1"/>
        <v>YJOWE1578J</v>
      </c>
      <c r="B675" s="2" t="s">
        <v>2174</v>
      </c>
      <c r="C675" s="2" t="s">
        <v>3801</v>
      </c>
      <c r="D675" s="7" t="str">
        <f t="shared" si="2"/>
        <v>320x50 </v>
      </c>
      <c r="E675" s="2" t="s">
        <v>2176</v>
      </c>
      <c r="F675" s="2" t="s">
        <v>41</v>
      </c>
      <c r="G675" s="8" t="s">
        <v>263</v>
      </c>
      <c r="H675" s="2" t="s">
        <v>30</v>
      </c>
      <c r="I675" s="2" t="s">
        <v>31</v>
      </c>
      <c r="J675" s="2">
        <v>198754.0</v>
      </c>
      <c r="K675" s="2">
        <v>480.0</v>
      </c>
      <c r="L675" s="2">
        <v>137649.0</v>
      </c>
      <c r="M675" s="2">
        <v>178415.0</v>
      </c>
      <c r="N675" s="2">
        <v>4.0</v>
      </c>
      <c r="O675" s="3">
        <v>1803.081497</v>
      </c>
      <c r="P675" s="7" t="str">
        <f>VLOOKUP(A675,'New Data'!A:E,2,FALSE)</f>
        <v>Male</v>
      </c>
      <c r="Q675" s="7">
        <f>VLOOKUP(A675,'New Data'!A:E,3,FALSE)</f>
        <v>20</v>
      </c>
      <c r="R675" s="7" t="str">
        <f>VLOOKUP(A675,'New Data'!A:E,4,FALSE)</f>
        <v>Colorado</v>
      </c>
      <c r="S675" s="9">
        <f>VLOOKUP(A675,'New Data'!A:E,5,FALSE)</f>
        <v>44984</v>
      </c>
      <c r="T675" s="10">
        <f t="shared" si="3"/>
        <v>450.7703743</v>
      </c>
      <c r="U675" s="11">
        <f t="shared" si="4"/>
        <v>0.002415045735</v>
      </c>
      <c r="V675" s="12">
        <f t="shared" si="5"/>
        <v>3.756419785</v>
      </c>
      <c r="W675" s="10">
        <f t="shared" si="6"/>
        <v>9.071925581</v>
      </c>
      <c r="X675" s="11">
        <f t="shared" si="7"/>
        <v>0.002012538112</v>
      </c>
      <c r="Y675" s="7">
        <f t="shared" si="8"/>
        <v>0</v>
      </c>
      <c r="Z675" s="11">
        <f t="shared" si="9"/>
        <v>0.6925596466</v>
      </c>
      <c r="AA675" s="10">
        <f t="shared" si="10"/>
        <v>94.97359579</v>
      </c>
      <c r="AB675" s="10">
        <f t="shared" si="11"/>
        <v>98.16289927</v>
      </c>
      <c r="AC675" s="10">
        <f t="shared" si="12"/>
        <v>363.1819685</v>
      </c>
      <c r="AD675" s="10">
        <f t="shared" si="13"/>
        <v>229.9223574</v>
      </c>
    </row>
    <row r="676">
      <c r="A676" s="7" t="str">
        <f t="shared" si="1"/>
        <v>YOGGI4679I</v>
      </c>
      <c r="B676" s="2" t="s">
        <v>197</v>
      </c>
      <c r="C676" s="2" t="s">
        <v>3802</v>
      </c>
      <c r="D676" s="7" t="str">
        <f t="shared" si="2"/>
        <v>320x50 </v>
      </c>
      <c r="E676" s="2" t="s">
        <v>199</v>
      </c>
      <c r="F676" s="2" t="s">
        <v>36</v>
      </c>
      <c r="G676" s="8" t="s">
        <v>67</v>
      </c>
      <c r="H676" s="2" t="s">
        <v>89</v>
      </c>
      <c r="I676" s="2" t="s">
        <v>31</v>
      </c>
      <c r="J676" s="2">
        <v>31359.0</v>
      </c>
      <c r="K676" s="2">
        <v>66.0</v>
      </c>
      <c r="L676" s="2">
        <v>18348.0</v>
      </c>
      <c r="M676" s="2">
        <v>25950.0</v>
      </c>
      <c r="N676" s="2">
        <v>24.0</v>
      </c>
      <c r="O676" s="3">
        <v>1623.614838</v>
      </c>
      <c r="P676" s="7" t="str">
        <f>VLOOKUP(A676,'New Data'!A:E,2,FALSE)</f>
        <v>Female</v>
      </c>
      <c r="Q676" s="7">
        <f>VLOOKUP(A676,'New Data'!A:E,3,FALSE)</f>
        <v>21</v>
      </c>
      <c r="R676" s="7" t="str">
        <f>VLOOKUP(A676,'New Data'!A:E,4,FALSE)</f>
        <v>Arizona</v>
      </c>
      <c r="S676" s="9">
        <f>VLOOKUP(A676,'New Data'!A:E,5,FALSE)</f>
        <v>45199</v>
      </c>
      <c r="T676" s="10">
        <f t="shared" si="3"/>
        <v>67.65061825</v>
      </c>
      <c r="U676" s="11">
        <f t="shared" si="4"/>
        <v>0.00210465895</v>
      </c>
      <c r="V676" s="12">
        <f t="shared" si="5"/>
        <v>24.60022482</v>
      </c>
      <c r="W676" s="10">
        <f t="shared" si="6"/>
        <v>51.77508333</v>
      </c>
      <c r="X676" s="11">
        <f t="shared" si="7"/>
        <v>0.07653305271</v>
      </c>
      <c r="Y676" s="7">
        <f t="shared" si="8"/>
        <v>0</v>
      </c>
      <c r="Z676" s="11">
        <f t="shared" si="9"/>
        <v>0.585095188</v>
      </c>
      <c r="AA676" s="10">
        <f t="shared" si="10"/>
        <v>43.56532017</v>
      </c>
      <c r="AB676" s="10">
        <f t="shared" si="11"/>
        <v>59.87023527</v>
      </c>
      <c r="AC676" s="10">
        <f t="shared" si="12"/>
        <v>69.39555623</v>
      </c>
      <c r="AD676" s="10">
        <f t="shared" si="13"/>
        <v>59.71390312</v>
      </c>
    </row>
    <row r="677">
      <c r="A677" s="7" t="str">
        <f t="shared" si="1"/>
        <v>YOGGI4679I</v>
      </c>
      <c r="B677" s="2" t="s">
        <v>1241</v>
      </c>
      <c r="C677" s="2" t="s">
        <v>3803</v>
      </c>
      <c r="D677" s="7" t="str">
        <f t="shared" si="2"/>
        <v>300x250 </v>
      </c>
      <c r="E677" s="2" t="s">
        <v>1243</v>
      </c>
      <c r="F677" s="2" t="s">
        <v>36</v>
      </c>
      <c r="G677" s="8" t="s">
        <v>387</v>
      </c>
      <c r="H677" s="2" t="s">
        <v>48</v>
      </c>
      <c r="I677" s="2" t="s">
        <v>43</v>
      </c>
      <c r="J677" s="2">
        <v>96031.0</v>
      </c>
      <c r="K677" s="2">
        <v>311.0</v>
      </c>
      <c r="L677" s="2">
        <v>57187.0</v>
      </c>
      <c r="M677" s="2">
        <v>78396.0</v>
      </c>
      <c r="N677" s="2">
        <v>21.0</v>
      </c>
      <c r="O677" s="3">
        <v>1508.90767</v>
      </c>
      <c r="P677" s="7" t="str">
        <f>VLOOKUP(A677,'New Data'!A:E,2,FALSE)</f>
        <v>Female</v>
      </c>
      <c r="Q677" s="7">
        <f>VLOOKUP(A677,'New Data'!A:E,3,FALSE)</f>
        <v>21</v>
      </c>
      <c r="R677" s="7" t="str">
        <f>VLOOKUP(A677,'New Data'!A:E,4,FALSE)</f>
        <v>Arizona</v>
      </c>
      <c r="S677" s="9">
        <f>VLOOKUP(A677,'New Data'!A:E,5,FALSE)</f>
        <v>45199</v>
      </c>
      <c r="T677" s="10">
        <f t="shared" si="3"/>
        <v>71.85274619</v>
      </c>
      <c r="U677" s="11">
        <f t="shared" si="4"/>
        <v>0.003238537556</v>
      </c>
      <c r="V677" s="12">
        <f t="shared" si="5"/>
        <v>4.851793151</v>
      </c>
      <c r="W677" s="10">
        <f t="shared" si="6"/>
        <v>15.71271433</v>
      </c>
      <c r="X677" s="11">
        <f t="shared" si="7"/>
        <v>0.02186793848</v>
      </c>
      <c r="Y677" s="7">
        <f t="shared" si="8"/>
        <v>0</v>
      </c>
      <c r="Z677" s="11">
        <f t="shared" si="9"/>
        <v>0.595505618</v>
      </c>
      <c r="AA677" s="10">
        <f t="shared" si="10"/>
        <v>21.39452663</v>
      </c>
      <c r="AB677" s="10">
        <f t="shared" si="11"/>
        <v>27.91107933</v>
      </c>
      <c r="AC677" s="10">
        <f t="shared" si="12"/>
        <v>61.59509845</v>
      </c>
      <c r="AD677" s="10">
        <f t="shared" si="13"/>
        <v>43.78434953</v>
      </c>
    </row>
    <row r="678">
      <c r="A678" s="7" t="str">
        <f t="shared" si="1"/>
        <v>YSCFB3523B</v>
      </c>
      <c r="B678" s="2" t="s">
        <v>1439</v>
      </c>
      <c r="C678" s="2" t="s">
        <v>3804</v>
      </c>
      <c r="D678" s="7" t="str">
        <f t="shared" si="2"/>
        <v>300x250 </v>
      </c>
      <c r="E678" s="2" t="s">
        <v>1441</v>
      </c>
      <c r="F678" s="2" t="s">
        <v>36</v>
      </c>
      <c r="G678" s="8" t="s">
        <v>677</v>
      </c>
      <c r="H678" s="2" t="s">
        <v>212</v>
      </c>
      <c r="I678" s="2" t="s">
        <v>53</v>
      </c>
      <c r="J678" s="2">
        <v>21143.0</v>
      </c>
      <c r="K678" s="2">
        <v>56.0</v>
      </c>
      <c r="L678" s="2">
        <v>3798.0</v>
      </c>
      <c r="M678" s="2">
        <v>19588.0</v>
      </c>
      <c r="N678" s="2">
        <v>3.0</v>
      </c>
      <c r="O678" s="3">
        <v>1500.41822</v>
      </c>
      <c r="P678" s="7" t="str">
        <f>VLOOKUP(A678,'New Data'!A:E,2,FALSE)</f>
        <v>Female</v>
      </c>
      <c r="Q678" s="7">
        <f>VLOOKUP(A678,'New Data'!A:E,3,FALSE)</f>
        <v>29</v>
      </c>
      <c r="R678" s="7" t="str">
        <f>VLOOKUP(A678,'New Data'!A:E,4,FALSE)</f>
        <v>Wyoming</v>
      </c>
      <c r="S678" s="9">
        <f>VLOOKUP(A678,'New Data'!A:E,5,FALSE)</f>
        <v>44965</v>
      </c>
      <c r="T678" s="10">
        <f t="shared" si="3"/>
        <v>500.1394067</v>
      </c>
      <c r="U678" s="11">
        <f t="shared" si="4"/>
        <v>0.002648630752</v>
      </c>
      <c r="V678" s="12">
        <f t="shared" si="5"/>
        <v>26.7931825</v>
      </c>
      <c r="W678" s="10">
        <f t="shared" si="6"/>
        <v>70.96524713</v>
      </c>
      <c r="X678" s="11">
        <f t="shared" si="7"/>
        <v>0.01418909332</v>
      </c>
      <c r="Y678" s="7">
        <f t="shared" si="8"/>
        <v>0</v>
      </c>
      <c r="Z678" s="11">
        <f t="shared" si="9"/>
        <v>0.1796339214</v>
      </c>
      <c r="AA678" s="10">
        <f t="shared" si="10"/>
        <v>135.6554768</v>
      </c>
      <c r="AB678" s="10">
        <f t="shared" si="11"/>
        <v>162.1587155</v>
      </c>
      <c r="AC678" s="10">
        <f t="shared" si="12"/>
        <v>419.6632113</v>
      </c>
      <c r="AD678" s="10">
        <f t="shared" si="13"/>
        <v>285.5536512</v>
      </c>
    </row>
    <row r="679">
      <c r="A679" s="7" t="str">
        <f t="shared" si="1"/>
        <v>YTOPI5843W</v>
      </c>
      <c r="B679" s="2" t="s">
        <v>2324</v>
      </c>
      <c r="C679" s="2" t="s">
        <v>3805</v>
      </c>
      <c r="D679" s="7" t="str">
        <f t="shared" si="2"/>
        <v>320x50 </v>
      </c>
      <c r="E679" s="2" t="s">
        <v>1873</v>
      </c>
      <c r="F679" s="2" t="s">
        <v>28</v>
      </c>
      <c r="G679" s="8" t="s">
        <v>2326</v>
      </c>
      <c r="H679" s="2" t="s">
        <v>139</v>
      </c>
      <c r="I679" s="2" t="s">
        <v>31</v>
      </c>
      <c r="J679" s="2">
        <v>117879.0</v>
      </c>
      <c r="K679" s="2">
        <v>390.0</v>
      </c>
      <c r="L679" s="2">
        <v>52098.0</v>
      </c>
      <c r="M679" s="2">
        <v>86127.0</v>
      </c>
      <c r="N679" s="2">
        <v>1.0</v>
      </c>
      <c r="O679" s="3">
        <v>5102.706729</v>
      </c>
      <c r="P679" s="7" t="str">
        <f>VLOOKUP(A679,'New Data'!A:E,2,FALSE)</f>
        <v>Female</v>
      </c>
      <c r="Q679" s="7">
        <f>VLOOKUP(A679,'New Data'!A:E,3,FALSE)</f>
        <v>54</v>
      </c>
      <c r="R679" s="7" t="str">
        <f>VLOOKUP(A679,'New Data'!A:E,4,FALSE)</f>
        <v>Iowa</v>
      </c>
      <c r="S679" s="9">
        <f>VLOOKUP(A679,'New Data'!A:E,5,FALSE)</f>
        <v>45507</v>
      </c>
      <c r="T679" s="10">
        <f t="shared" si="3"/>
        <v>5102.706729</v>
      </c>
      <c r="U679" s="11">
        <f t="shared" si="4"/>
        <v>0.003308477337</v>
      </c>
      <c r="V679" s="12">
        <f t="shared" si="5"/>
        <v>13.08386341</v>
      </c>
      <c r="W679" s="10">
        <f t="shared" si="6"/>
        <v>43.28766556</v>
      </c>
      <c r="X679" s="11">
        <f t="shared" si="7"/>
        <v>0.0008483275223</v>
      </c>
      <c r="Y679" s="7">
        <f t="shared" si="8"/>
        <v>0</v>
      </c>
      <c r="Z679" s="11">
        <f t="shared" si="9"/>
        <v>0.4419616726</v>
      </c>
      <c r="AA679" s="10">
        <f t="shared" si="10"/>
        <v>1039.66597</v>
      </c>
      <c r="AB679" s="10">
        <f t="shared" si="11"/>
        <v>1057.788251</v>
      </c>
      <c r="AC679" s="10">
        <f t="shared" si="12"/>
        <v>4093.439689</v>
      </c>
      <c r="AD679" s="10">
        <f t="shared" si="13"/>
        <v>2572.998852</v>
      </c>
    </row>
    <row r="680">
      <c r="A680" s="7" t="str">
        <f t="shared" si="1"/>
        <v>YTOPI5843W</v>
      </c>
      <c r="B680" s="2" t="s">
        <v>1871</v>
      </c>
      <c r="C680" s="2" t="s">
        <v>3806</v>
      </c>
      <c r="D680" s="7" t="str">
        <f t="shared" si="2"/>
        <v>320x50 </v>
      </c>
      <c r="E680" s="2" t="s">
        <v>1873</v>
      </c>
      <c r="F680" s="2" t="s">
        <v>41</v>
      </c>
      <c r="G680" s="8" t="s">
        <v>1874</v>
      </c>
      <c r="H680" s="2" t="s">
        <v>30</v>
      </c>
      <c r="I680" s="2" t="s">
        <v>31</v>
      </c>
      <c r="J680" s="2">
        <v>54134.0</v>
      </c>
      <c r="K680" s="2">
        <v>155.0</v>
      </c>
      <c r="L680" s="2">
        <v>37418.0</v>
      </c>
      <c r="M680" s="2">
        <v>51299.0</v>
      </c>
      <c r="N680" s="2">
        <v>4.0</v>
      </c>
      <c r="O680" s="3">
        <v>1502.01775</v>
      </c>
      <c r="P680" s="7" t="str">
        <f>VLOOKUP(A680,'New Data'!A:E,2,FALSE)</f>
        <v>Female</v>
      </c>
      <c r="Q680" s="7">
        <f>VLOOKUP(A680,'New Data'!A:E,3,FALSE)</f>
        <v>54</v>
      </c>
      <c r="R680" s="7" t="str">
        <f>VLOOKUP(A680,'New Data'!A:E,4,FALSE)</f>
        <v>Iowa</v>
      </c>
      <c r="S680" s="9">
        <f>VLOOKUP(A680,'New Data'!A:E,5,FALSE)</f>
        <v>45507</v>
      </c>
      <c r="T680" s="10">
        <f t="shared" si="3"/>
        <v>375.5044375</v>
      </c>
      <c r="U680" s="11">
        <f t="shared" si="4"/>
        <v>0.002863265231</v>
      </c>
      <c r="V680" s="12">
        <f t="shared" si="5"/>
        <v>9.690437097</v>
      </c>
      <c r="W680" s="10">
        <f t="shared" si="6"/>
        <v>27.74629161</v>
      </c>
      <c r="X680" s="11">
        <f t="shared" si="7"/>
        <v>0.007389071563</v>
      </c>
      <c r="Y680" s="7">
        <f t="shared" si="8"/>
        <v>0</v>
      </c>
      <c r="Z680" s="11">
        <f t="shared" si="9"/>
        <v>0.6912106994</v>
      </c>
      <c r="AA680" s="10">
        <f t="shared" si="10"/>
        <v>88.4024955</v>
      </c>
      <c r="AB680" s="10">
        <f t="shared" si="11"/>
        <v>99.23600821</v>
      </c>
      <c r="AC680" s="10">
        <f t="shared" si="12"/>
        <v>307.8908957</v>
      </c>
      <c r="AD680" s="10">
        <f t="shared" si="13"/>
        <v>201.6267962</v>
      </c>
    </row>
    <row r="681">
      <c r="A681" s="7" t="str">
        <f t="shared" si="1"/>
        <v>YTVZF7096N</v>
      </c>
      <c r="B681" s="2" t="s">
        <v>256</v>
      </c>
      <c r="C681" s="2" t="s">
        <v>3807</v>
      </c>
      <c r="D681" s="7" t="str">
        <f t="shared" si="2"/>
        <v>300x250 </v>
      </c>
      <c r="E681" s="2" t="s">
        <v>258</v>
      </c>
      <c r="F681" s="2" t="s">
        <v>28</v>
      </c>
      <c r="G681" s="8" t="s">
        <v>259</v>
      </c>
      <c r="H681" s="2" t="s">
        <v>48</v>
      </c>
      <c r="I681" s="2" t="s">
        <v>31</v>
      </c>
      <c r="J681" s="2">
        <v>12092.0</v>
      </c>
      <c r="K681" s="2">
        <v>30.0</v>
      </c>
      <c r="L681" s="2">
        <v>2042.0</v>
      </c>
      <c r="M681" s="2">
        <v>10315.0</v>
      </c>
      <c r="N681" s="2">
        <v>8.0</v>
      </c>
      <c r="O681" s="3">
        <v>6245.134793</v>
      </c>
      <c r="P681" s="7" t="str">
        <f>VLOOKUP(A681,'New Data'!A:E,2,FALSE)</f>
        <v>Male</v>
      </c>
      <c r="Q681" s="7">
        <f>VLOOKUP(A681,'New Data'!A:E,3,FALSE)</f>
        <v>41</v>
      </c>
      <c r="R681" s="7" t="str">
        <f>VLOOKUP(A681,'New Data'!A:E,4,FALSE)</f>
        <v>Hawaii</v>
      </c>
      <c r="S681" s="9">
        <f>VLOOKUP(A681,'New Data'!A:E,5,FALSE)</f>
        <v>44938</v>
      </c>
      <c r="T681" s="10">
        <f t="shared" si="3"/>
        <v>780.6418491</v>
      </c>
      <c r="U681" s="11">
        <f t="shared" si="4"/>
        <v>0.00248097916</v>
      </c>
      <c r="V681" s="12">
        <f t="shared" si="5"/>
        <v>208.1711598</v>
      </c>
      <c r="W681" s="10">
        <f t="shared" si="6"/>
        <v>516.468309</v>
      </c>
      <c r="X681" s="11">
        <f t="shared" si="7"/>
        <v>0.06615944426</v>
      </c>
      <c r="Y681" s="7">
        <f t="shared" si="8"/>
        <v>0</v>
      </c>
      <c r="Z681" s="11">
        <f t="shared" si="9"/>
        <v>0.1688719815</v>
      </c>
      <c r="AA681" s="10">
        <f t="shared" si="10"/>
        <v>425.9589594</v>
      </c>
      <c r="AB681" s="10">
        <f t="shared" si="11"/>
        <v>610.937249</v>
      </c>
      <c r="AC681" s="10">
        <f t="shared" si="12"/>
        <v>769.4413731</v>
      </c>
      <c r="AD681" s="10">
        <f t="shared" si="13"/>
        <v>648.5563196</v>
      </c>
    </row>
    <row r="682">
      <c r="A682" s="7" t="str">
        <f t="shared" si="1"/>
        <v>YUUQX1533J</v>
      </c>
      <c r="B682" s="2" t="s">
        <v>1358</v>
      </c>
      <c r="C682" s="2" t="s">
        <v>1359</v>
      </c>
      <c r="D682" s="7" t="str">
        <f t="shared" si="2"/>
        <v>320x50 </v>
      </c>
      <c r="E682" s="2" t="s">
        <v>1360</v>
      </c>
      <c r="F682" s="2" t="s">
        <v>28</v>
      </c>
      <c r="G682" s="8" t="s">
        <v>871</v>
      </c>
      <c r="H682" s="2" t="s">
        <v>62</v>
      </c>
      <c r="I682" s="2" t="s">
        <v>31</v>
      </c>
      <c r="J682" s="2">
        <v>239164.0</v>
      </c>
      <c r="K682" s="2">
        <v>699.0</v>
      </c>
      <c r="L682" s="2">
        <v>86250.0</v>
      </c>
      <c r="M682" s="2">
        <v>198209.0</v>
      </c>
      <c r="N682" s="2">
        <v>41.0</v>
      </c>
      <c r="O682" s="3">
        <v>2819.935266</v>
      </c>
      <c r="P682" s="7" t="str">
        <f>VLOOKUP(A682,'New Data'!A:E,2,FALSE)</f>
        <v>Male</v>
      </c>
      <c r="Q682" s="7">
        <f>VLOOKUP(A682,'New Data'!A:E,3,FALSE)</f>
        <v>63</v>
      </c>
      <c r="R682" s="7" t="str">
        <f>VLOOKUP(A682,'New Data'!A:E,4,FALSE)</f>
        <v>Mississippi</v>
      </c>
      <c r="S682" s="9">
        <f>VLOOKUP(A682,'New Data'!A:E,5,FALSE)</f>
        <v>44956</v>
      </c>
      <c r="T682" s="10">
        <f t="shared" si="3"/>
        <v>68.77890893</v>
      </c>
      <c r="U682" s="11">
        <f t="shared" si="4"/>
        <v>0.002922680671</v>
      </c>
      <c r="V682" s="12">
        <f t="shared" si="5"/>
        <v>4.034242155</v>
      </c>
      <c r="W682" s="10">
        <f t="shared" si="6"/>
        <v>11.79080157</v>
      </c>
      <c r="X682" s="11">
        <f t="shared" si="7"/>
        <v>0.01714304828</v>
      </c>
      <c r="Y682" s="7">
        <f t="shared" si="8"/>
        <v>0</v>
      </c>
      <c r="Z682" s="11">
        <f t="shared" si="9"/>
        <v>0.3606311987</v>
      </c>
      <c r="AA682" s="10">
        <f t="shared" si="10"/>
        <v>19.34133582</v>
      </c>
      <c r="AB682" s="10">
        <f t="shared" si="11"/>
        <v>23.99527147</v>
      </c>
      <c r="AC682" s="10">
        <f t="shared" si="12"/>
        <v>58.18813589</v>
      </c>
      <c r="AD682" s="10">
        <f t="shared" si="13"/>
        <v>40.28631659</v>
      </c>
    </row>
    <row r="683">
      <c r="A683" s="7" t="str">
        <f t="shared" si="1"/>
        <v>YWOKG0142J</v>
      </c>
      <c r="B683" s="2" t="s">
        <v>1563</v>
      </c>
      <c r="C683" s="2" t="s">
        <v>3808</v>
      </c>
      <c r="D683" s="7" t="str">
        <f t="shared" si="2"/>
        <v>300x250 </v>
      </c>
      <c r="E683" s="2" t="s">
        <v>343</v>
      </c>
      <c r="F683" s="2" t="s">
        <v>66</v>
      </c>
      <c r="G683" s="8" t="s">
        <v>918</v>
      </c>
      <c r="H683" s="2" t="s">
        <v>89</v>
      </c>
      <c r="I683" s="2" t="s">
        <v>31</v>
      </c>
      <c r="J683" s="2">
        <v>61227.0</v>
      </c>
      <c r="K683" s="2">
        <v>174.0</v>
      </c>
      <c r="L683" s="2">
        <v>10434.0</v>
      </c>
      <c r="M683" s="2">
        <v>53104.0</v>
      </c>
      <c r="N683" s="2">
        <v>8.0</v>
      </c>
      <c r="O683" s="3">
        <v>1919.553678</v>
      </c>
      <c r="P683" s="7" t="str">
        <f>VLOOKUP(A683,'New Data'!A:E,2,FALSE)</f>
        <v>Female</v>
      </c>
      <c r="Q683" s="7">
        <f>VLOOKUP(A683,'New Data'!A:E,3,FALSE)</f>
        <v>51</v>
      </c>
      <c r="R683" s="7" t="str">
        <f>VLOOKUP(A683,'New Data'!A:E,4,FALSE)</f>
        <v>Mississippi</v>
      </c>
      <c r="S683" s="9">
        <f>VLOOKUP(A683,'New Data'!A:E,5,FALSE)</f>
        <v>45353</v>
      </c>
      <c r="T683" s="10">
        <f t="shared" si="3"/>
        <v>239.9442098</v>
      </c>
      <c r="U683" s="11">
        <f t="shared" si="4"/>
        <v>0.002841883483</v>
      </c>
      <c r="V683" s="12">
        <f t="shared" si="5"/>
        <v>11.03191769</v>
      </c>
      <c r="W683" s="10">
        <f t="shared" si="6"/>
        <v>31.35142467</v>
      </c>
      <c r="X683" s="11">
        <f t="shared" si="7"/>
        <v>0.01306613096</v>
      </c>
      <c r="Y683" s="7">
        <f t="shared" si="8"/>
        <v>0</v>
      </c>
      <c r="Z683" s="11">
        <f t="shared" si="9"/>
        <v>0.170415013</v>
      </c>
      <c r="AA683" s="10">
        <f t="shared" si="10"/>
        <v>63.08466103</v>
      </c>
      <c r="AB683" s="10">
        <f t="shared" si="11"/>
        <v>75.27636522</v>
      </c>
      <c r="AC683" s="10">
        <f t="shared" si="12"/>
        <v>200.4320363</v>
      </c>
      <c r="AD683" s="10">
        <f t="shared" si="13"/>
        <v>135.6492381</v>
      </c>
    </row>
    <row r="684">
      <c r="A684" s="7" t="str">
        <f t="shared" si="1"/>
        <v>YWOKG0142J</v>
      </c>
      <c r="B684" s="2" t="s">
        <v>484</v>
      </c>
      <c r="C684" s="2" t="s">
        <v>3809</v>
      </c>
      <c r="D684" s="7" t="str">
        <f t="shared" si="2"/>
        <v>320x50 </v>
      </c>
      <c r="E684" s="2" t="s">
        <v>486</v>
      </c>
      <c r="F684" s="2" t="s">
        <v>36</v>
      </c>
      <c r="G684" s="8" t="s">
        <v>487</v>
      </c>
      <c r="H684" s="2" t="s">
        <v>30</v>
      </c>
      <c r="I684" s="2" t="s">
        <v>31</v>
      </c>
      <c r="J684" s="2">
        <v>9357.0</v>
      </c>
      <c r="K684" s="2">
        <v>60.0</v>
      </c>
      <c r="L684" s="2">
        <v>1754.0</v>
      </c>
      <c r="M684" s="2">
        <v>8343.0</v>
      </c>
      <c r="N684" s="2">
        <v>10.0</v>
      </c>
      <c r="O684" s="3">
        <v>6559.477756</v>
      </c>
      <c r="P684" s="7" t="str">
        <f>VLOOKUP(A684,'New Data'!A:E,2,FALSE)</f>
        <v>Female</v>
      </c>
      <c r="Q684" s="7">
        <f>VLOOKUP(A684,'New Data'!A:E,3,FALSE)</f>
        <v>51</v>
      </c>
      <c r="R684" s="7" t="str">
        <f>VLOOKUP(A684,'New Data'!A:E,4,FALSE)</f>
        <v>Mississippi</v>
      </c>
      <c r="S684" s="9">
        <f>VLOOKUP(A684,'New Data'!A:E,5,FALSE)</f>
        <v>45353</v>
      </c>
      <c r="T684" s="10">
        <f t="shared" si="3"/>
        <v>655.9477756</v>
      </c>
      <c r="U684" s="11">
        <f t="shared" si="4"/>
        <v>0.006412311638</v>
      </c>
      <c r="V684" s="12">
        <f t="shared" si="5"/>
        <v>109.3246293</v>
      </c>
      <c r="W684" s="10">
        <f t="shared" si="6"/>
        <v>701.0235926</v>
      </c>
      <c r="X684" s="11">
        <f t="shared" si="7"/>
        <v>0.1068718606</v>
      </c>
      <c r="Y684" s="7">
        <f t="shared" si="8"/>
        <v>0</v>
      </c>
      <c r="Z684" s="11">
        <f t="shared" si="9"/>
        <v>0.1874532436</v>
      </c>
      <c r="AA684" s="10">
        <f t="shared" si="10"/>
        <v>358.8539771</v>
      </c>
      <c r="AB684" s="10">
        <f t="shared" si="11"/>
        <v>713.8733551</v>
      </c>
      <c r="AC684" s="10">
        <f t="shared" si="12"/>
        <v>686.8278649</v>
      </c>
      <c r="AD684" s="10">
        <f t="shared" si="13"/>
        <v>678.4888903</v>
      </c>
    </row>
    <row r="685">
      <c r="A685" s="7" t="str">
        <f t="shared" si="1"/>
        <v>YWOKG0142J</v>
      </c>
      <c r="B685" s="2" t="s">
        <v>341</v>
      </c>
      <c r="C685" s="2" t="s">
        <v>3810</v>
      </c>
      <c r="D685" s="7" t="str">
        <f t="shared" si="2"/>
        <v>300x250 </v>
      </c>
      <c r="E685" s="2" t="s">
        <v>343</v>
      </c>
      <c r="F685" s="2" t="s">
        <v>66</v>
      </c>
      <c r="G685" s="8" t="s">
        <v>344</v>
      </c>
      <c r="H685" s="2" t="s">
        <v>30</v>
      </c>
      <c r="I685" s="2" t="s">
        <v>53</v>
      </c>
      <c r="J685" s="2">
        <v>24962.0</v>
      </c>
      <c r="K685" s="2">
        <v>75.0</v>
      </c>
      <c r="L685" s="2">
        <v>18450.0</v>
      </c>
      <c r="M685" s="2">
        <v>24128.0</v>
      </c>
      <c r="N685" s="2">
        <v>16.0</v>
      </c>
      <c r="O685" s="3">
        <v>6809.056051</v>
      </c>
      <c r="P685" s="7" t="str">
        <f>VLOOKUP(A685,'New Data'!A:E,2,FALSE)</f>
        <v>Female</v>
      </c>
      <c r="Q685" s="7">
        <f>VLOOKUP(A685,'New Data'!A:E,3,FALSE)</f>
        <v>51</v>
      </c>
      <c r="R685" s="7" t="str">
        <f>VLOOKUP(A685,'New Data'!A:E,4,FALSE)</f>
        <v>Mississippi</v>
      </c>
      <c r="S685" s="9">
        <f>VLOOKUP(A685,'New Data'!A:E,5,FALSE)</f>
        <v>45353</v>
      </c>
      <c r="T685" s="10">
        <f t="shared" si="3"/>
        <v>425.5660032</v>
      </c>
      <c r="U685" s="11">
        <f t="shared" si="4"/>
        <v>0.003004566942</v>
      </c>
      <c r="V685" s="12">
        <f t="shared" si="5"/>
        <v>90.78741401</v>
      </c>
      <c r="W685" s="10">
        <f t="shared" si="6"/>
        <v>272.7768629</v>
      </c>
      <c r="X685" s="11">
        <f t="shared" si="7"/>
        <v>0.06409742809</v>
      </c>
      <c r="Y685" s="7">
        <f t="shared" si="8"/>
        <v>0</v>
      </c>
      <c r="Z685" s="11">
        <f t="shared" si="9"/>
        <v>0.7391234677</v>
      </c>
      <c r="AA685" s="10">
        <f t="shared" si="10"/>
        <v>212.2985044</v>
      </c>
      <c r="AB685" s="10">
        <f t="shared" si="11"/>
        <v>321.4921737</v>
      </c>
      <c r="AC685" s="10">
        <f t="shared" si="12"/>
        <v>413.1656579</v>
      </c>
      <c r="AD685" s="10">
        <f t="shared" si="13"/>
        <v>349.1729353</v>
      </c>
    </row>
    <row r="686">
      <c r="A686" s="7" t="str">
        <f t="shared" si="1"/>
        <v>YXRCM7069A</v>
      </c>
      <c r="B686" s="2" t="s">
        <v>1244</v>
      </c>
      <c r="C686" s="2" t="s">
        <v>3811</v>
      </c>
      <c r="D686" s="7" t="str">
        <f t="shared" si="2"/>
        <v>300x50 </v>
      </c>
      <c r="E686" s="2" t="s">
        <v>1246</v>
      </c>
      <c r="F686" s="2" t="s">
        <v>36</v>
      </c>
      <c r="G686" s="8" t="s">
        <v>340</v>
      </c>
      <c r="H686" s="2" t="s">
        <v>30</v>
      </c>
      <c r="I686" s="2" t="s">
        <v>31</v>
      </c>
      <c r="J686" s="2">
        <v>9730.0</v>
      </c>
      <c r="K686" s="2">
        <v>45.0</v>
      </c>
      <c r="L686" s="2">
        <v>2971.0</v>
      </c>
      <c r="M686" s="2">
        <v>5102.0</v>
      </c>
      <c r="N686" s="2">
        <v>3.0</v>
      </c>
      <c r="O686" s="3">
        <v>1778.937935</v>
      </c>
      <c r="P686" s="7" t="str">
        <f>VLOOKUP(A686,'New Data'!A:E,2,FALSE)</f>
        <v>Female</v>
      </c>
      <c r="Q686" s="7">
        <f>VLOOKUP(A686,'New Data'!A:E,3,FALSE)</f>
        <v>39</v>
      </c>
      <c r="R686" s="7" t="str">
        <f>VLOOKUP(A686,'New Data'!A:E,4,FALSE)</f>
        <v>Florida</v>
      </c>
      <c r="S686" s="9">
        <f>VLOOKUP(A686,'New Data'!A:E,5,FALSE)</f>
        <v>45154</v>
      </c>
      <c r="T686" s="10">
        <f t="shared" si="3"/>
        <v>592.9793117</v>
      </c>
      <c r="U686" s="11">
        <f t="shared" si="4"/>
        <v>0.004624871531</v>
      </c>
      <c r="V686" s="12">
        <f t="shared" si="5"/>
        <v>39.53195411</v>
      </c>
      <c r="W686" s="10">
        <f t="shared" si="6"/>
        <v>182.8302091</v>
      </c>
      <c r="X686" s="11">
        <f t="shared" si="7"/>
        <v>0.03083247688</v>
      </c>
      <c r="Y686" s="7">
        <f t="shared" si="8"/>
        <v>0</v>
      </c>
      <c r="Z686" s="11">
        <f t="shared" si="9"/>
        <v>0.305344296</v>
      </c>
      <c r="AA686" s="10">
        <f t="shared" si="10"/>
        <v>186.7874675</v>
      </c>
      <c r="AB686" s="10">
        <f t="shared" si="11"/>
        <v>272.7664205</v>
      </c>
      <c r="AC686" s="10">
        <f t="shared" si="12"/>
        <v>518.855882</v>
      </c>
      <c r="AD686" s="10">
        <f t="shared" si="13"/>
        <v>387.9070728</v>
      </c>
    </row>
    <row r="687">
      <c r="A687" s="7" t="str">
        <f t="shared" si="1"/>
        <v>YXRCM7069A</v>
      </c>
      <c r="B687" s="2" t="s">
        <v>2238</v>
      </c>
      <c r="C687" s="2" t="s">
        <v>2239</v>
      </c>
      <c r="D687" s="7" t="str">
        <f t="shared" si="2"/>
        <v>320x50 </v>
      </c>
      <c r="E687" s="2" t="s">
        <v>2240</v>
      </c>
      <c r="F687" s="2" t="s">
        <v>41</v>
      </c>
      <c r="G687" s="8" t="s">
        <v>871</v>
      </c>
      <c r="H687" s="2" t="s">
        <v>30</v>
      </c>
      <c r="I687" s="2" t="s">
        <v>31</v>
      </c>
      <c r="J687" s="2">
        <v>156427.0</v>
      </c>
      <c r="K687" s="2">
        <v>512.0</v>
      </c>
      <c r="L687" s="2">
        <v>61821.0</v>
      </c>
      <c r="M687" s="2">
        <v>145505.0</v>
      </c>
      <c r="N687" s="2">
        <v>3.0</v>
      </c>
      <c r="O687" s="3">
        <v>5159.747494</v>
      </c>
      <c r="P687" s="7" t="str">
        <f>VLOOKUP(A687,'New Data'!A:E,2,FALSE)</f>
        <v>Female</v>
      </c>
      <c r="Q687" s="7">
        <f>VLOOKUP(A687,'New Data'!A:E,3,FALSE)</f>
        <v>39</v>
      </c>
      <c r="R687" s="7" t="str">
        <f>VLOOKUP(A687,'New Data'!A:E,4,FALSE)</f>
        <v>Florida</v>
      </c>
      <c r="S687" s="9">
        <f>VLOOKUP(A687,'New Data'!A:E,5,FALSE)</f>
        <v>45154</v>
      </c>
      <c r="T687" s="10">
        <f t="shared" si="3"/>
        <v>1719.915831</v>
      </c>
      <c r="U687" s="11">
        <f t="shared" si="4"/>
        <v>0.003273092241</v>
      </c>
      <c r="V687" s="12">
        <f t="shared" si="5"/>
        <v>10.07763182</v>
      </c>
      <c r="W687" s="10">
        <f t="shared" si="6"/>
        <v>32.98501853</v>
      </c>
      <c r="X687" s="11">
        <f t="shared" si="7"/>
        <v>0.001917827485</v>
      </c>
      <c r="Y687" s="7">
        <f t="shared" si="8"/>
        <v>0</v>
      </c>
      <c r="Z687" s="11">
        <f t="shared" si="9"/>
        <v>0.3952067098</v>
      </c>
      <c r="AA687" s="10">
        <f t="shared" si="10"/>
        <v>358.6422754</v>
      </c>
      <c r="AB687" s="10">
        <f t="shared" si="11"/>
        <v>372.3867075</v>
      </c>
      <c r="AC687" s="10">
        <f t="shared" si="12"/>
        <v>1384.545195</v>
      </c>
      <c r="AD687" s="10">
        <f t="shared" si="13"/>
        <v>876.4520615</v>
      </c>
    </row>
    <row r="688">
      <c r="A688" s="7" t="str">
        <f t="shared" si="1"/>
        <v>YXUGJ2459B</v>
      </c>
      <c r="B688" s="2" t="s">
        <v>1954</v>
      </c>
      <c r="C688" s="2" t="s">
        <v>3812</v>
      </c>
      <c r="D688" s="7" t="str">
        <f t="shared" si="2"/>
        <v>300x50 </v>
      </c>
      <c r="E688" s="2" t="s">
        <v>1956</v>
      </c>
      <c r="F688" s="2" t="s">
        <v>36</v>
      </c>
      <c r="G688" s="8" t="s">
        <v>106</v>
      </c>
      <c r="H688" s="2" t="s">
        <v>30</v>
      </c>
      <c r="I688" s="2" t="s">
        <v>31</v>
      </c>
      <c r="J688" s="2">
        <v>15602.0</v>
      </c>
      <c r="K688" s="2">
        <v>50.0</v>
      </c>
      <c r="L688" s="2">
        <v>7676.0</v>
      </c>
      <c r="M688" s="2">
        <v>13775.0</v>
      </c>
      <c r="N688" s="2">
        <v>1.0</v>
      </c>
      <c r="O688" s="3">
        <v>2600.894327</v>
      </c>
      <c r="P688" s="7" t="str">
        <f>VLOOKUP(A688,'New Data'!A:E,2,FALSE)</f>
        <v>Male</v>
      </c>
      <c r="Q688" s="7">
        <f>VLOOKUP(A688,'New Data'!A:E,3,FALSE)</f>
        <v>38</v>
      </c>
      <c r="R688" s="7" t="str">
        <f>VLOOKUP(A688,'New Data'!A:E,4,FALSE)</f>
        <v>Missouri</v>
      </c>
      <c r="S688" s="9">
        <f>VLOOKUP(A688,'New Data'!A:E,5,FALSE)</f>
        <v>45173</v>
      </c>
      <c r="T688" s="10">
        <f t="shared" si="3"/>
        <v>2600.894327</v>
      </c>
      <c r="U688" s="11">
        <f t="shared" si="4"/>
        <v>0.003204717344</v>
      </c>
      <c r="V688" s="12">
        <f t="shared" si="5"/>
        <v>52.01788654</v>
      </c>
      <c r="W688" s="10">
        <f t="shared" si="6"/>
        <v>166.7026232</v>
      </c>
      <c r="X688" s="11">
        <f t="shared" si="7"/>
        <v>0.006409434688</v>
      </c>
      <c r="Y688" s="7">
        <f t="shared" si="8"/>
        <v>0</v>
      </c>
      <c r="Z688" s="11">
        <f t="shared" si="9"/>
        <v>0.4919882066</v>
      </c>
      <c r="AA688" s="10">
        <f t="shared" si="10"/>
        <v>595.1336993</v>
      </c>
      <c r="AB688" s="10">
        <f t="shared" si="11"/>
        <v>663.9445413</v>
      </c>
      <c r="AC688" s="10">
        <f t="shared" si="12"/>
        <v>2124.459564</v>
      </c>
      <c r="AD688" s="10">
        <f t="shared" si="13"/>
        <v>1383.800077</v>
      </c>
    </row>
    <row r="689">
      <c r="A689" s="7" t="str">
        <f t="shared" si="1"/>
        <v>YXUGJ2459B</v>
      </c>
      <c r="B689" s="2" t="s">
        <v>1061</v>
      </c>
      <c r="C689" s="2" t="s">
        <v>3813</v>
      </c>
      <c r="D689" s="7" t="str">
        <f t="shared" si="2"/>
        <v>300x250 </v>
      </c>
      <c r="E689" s="2" t="s">
        <v>418</v>
      </c>
      <c r="F689" s="2" t="s">
        <v>41</v>
      </c>
      <c r="G689" s="8" t="s">
        <v>114</v>
      </c>
      <c r="H689" s="2" t="s">
        <v>30</v>
      </c>
      <c r="I689" s="2" t="s">
        <v>43</v>
      </c>
      <c r="J689" s="2">
        <v>48892.0</v>
      </c>
      <c r="K689" s="2">
        <v>110.0</v>
      </c>
      <c r="L689" s="2">
        <v>32060.0</v>
      </c>
      <c r="M689" s="2">
        <v>45251.0</v>
      </c>
      <c r="N689" s="2">
        <v>9.0</v>
      </c>
      <c r="O689" s="3">
        <v>1978.609661</v>
      </c>
      <c r="P689" s="7" t="str">
        <f>VLOOKUP(A689,'New Data'!A:E,2,FALSE)</f>
        <v>Male</v>
      </c>
      <c r="Q689" s="7">
        <f>VLOOKUP(A689,'New Data'!A:E,3,FALSE)</f>
        <v>38</v>
      </c>
      <c r="R689" s="7" t="str">
        <f>VLOOKUP(A689,'New Data'!A:E,4,FALSE)</f>
        <v>Missouri</v>
      </c>
      <c r="S689" s="9">
        <f>VLOOKUP(A689,'New Data'!A:E,5,FALSE)</f>
        <v>45173</v>
      </c>
      <c r="T689" s="10">
        <f t="shared" si="3"/>
        <v>219.8455179</v>
      </c>
      <c r="U689" s="11">
        <f t="shared" si="4"/>
        <v>0.002249856827</v>
      </c>
      <c r="V689" s="12">
        <f t="shared" si="5"/>
        <v>17.98736055</v>
      </c>
      <c r="W689" s="10">
        <f t="shared" si="6"/>
        <v>40.46898595</v>
      </c>
      <c r="X689" s="11">
        <f t="shared" si="7"/>
        <v>0.0184079195</v>
      </c>
      <c r="Y689" s="7">
        <f t="shared" si="8"/>
        <v>0</v>
      </c>
      <c r="Z689" s="11">
        <f t="shared" si="9"/>
        <v>0.6557309989</v>
      </c>
      <c r="AA689" s="10">
        <f t="shared" si="10"/>
        <v>66.45278921</v>
      </c>
      <c r="AB689" s="10">
        <f t="shared" si="11"/>
        <v>79.94176445</v>
      </c>
      <c r="AC689" s="10">
        <f t="shared" si="12"/>
        <v>187.5676836</v>
      </c>
      <c r="AD689" s="10">
        <f t="shared" si="13"/>
        <v>130.1583768</v>
      </c>
    </row>
    <row r="690">
      <c r="A690" s="7" t="str">
        <f t="shared" si="1"/>
        <v>YXUGJ2459B</v>
      </c>
      <c r="B690" s="2" t="s">
        <v>416</v>
      </c>
      <c r="C690" s="2" t="s">
        <v>3814</v>
      </c>
      <c r="D690" s="7" t="str">
        <f t="shared" si="2"/>
        <v>300x250 </v>
      </c>
      <c r="E690" s="2" t="s">
        <v>418</v>
      </c>
      <c r="F690" s="2" t="s">
        <v>41</v>
      </c>
      <c r="G690" s="8" t="s">
        <v>419</v>
      </c>
      <c r="H690" s="2" t="s">
        <v>89</v>
      </c>
      <c r="I690" s="2" t="s">
        <v>53</v>
      </c>
      <c r="J690" s="2">
        <v>16628.0</v>
      </c>
      <c r="K690" s="2">
        <v>70.0</v>
      </c>
      <c r="L690" s="2">
        <v>7974.0</v>
      </c>
      <c r="M690" s="2">
        <v>15969.0</v>
      </c>
      <c r="N690" s="2">
        <v>13.0</v>
      </c>
      <c r="O690" s="3">
        <v>1665.965851</v>
      </c>
      <c r="P690" s="7" t="str">
        <f>VLOOKUP(A690,'New Data'!A:E,2,FALSE)</f>
        <v>Male</v>
      </c>
      <c r="Q690" s="7">
        <f>VLOOKUP(A690,'New Data'!A:E,3,FALSE)</f>
        <v>38</v>
      </c>
      <c r="R690" s="7" t="str">
        <f>VLOOKUP(A690,'New Data'!A:E,4,FALSE)</f>
        <v>Missouri</v>
      </c>
      <c r="S690" s="9">
        <f>VLOOKUP(A690,'New Data'!A:E,5,FALSE)</f>
        <v>45173</v>
      </c>
      <c r="T690" s="10">
        <f t="shared" si="3"/>
        <v>128.1512193</v>
      </c>
      <c r="U690" s="11">
        <f t="shared" si="4"/>
        <v>0.004209766659</v>
      </c>
      <c r="V690" s="12">
        <f t="shared" si="5"/>
        <v>23.79951216</v>
      </c>
      <c r="W690" s="10">
        <f t="shared" si="6"/>
        <v>100.1903928</v>
      </c>
      <c r="X690" s="11">
        <f t="shared" si="7"/>
        <v>0.0781813808</v>
      </c>
      <c r="Y690" s="7">
        <f t="shared" si="8"/>
        <v>0</v>
      </c>
      <c r="Z690" s="11">
        <f t="shared" si="9"/>
        <v>0.4795525619</v>
      </c>
      <c r="AA690" s="10">
        <f t="shared" si="10"/>
        <v>64.70793214</v>
      </c>
      <c r="AB690" s="10">
        <f t="shared" si="11"/>
        <v>110.5424605</v>
      </c>
      <c r="AC690" s="10">
        <f t="shared" si="12"/>
        <v>127.3189564</v>
      </c>
      <c r="AD690" s="10">
        <f t="shared" si="13"/>
        <v>114.1729109</v>
      </c>
    </row>
    <row r="691">
      <c r="A691" s="7" t="str">
        <f t="shared" si="1"/>
        <v>YXYJD5988H</v>
      </c>
      <c r="B691" s="2" t="s">
        <v>2285</v>
      </c>
      <c r="C691" s="2" t="s">
        <v>3815</v>
      </c>
      <c r="D691" s="7" t="str">
        <f t="shared" si="2"/>
        <v>300x250 </v>
      </c>
      <c r="E691" s="2" t="s">
        <v>2287</v>
      </c>
      <c r="F691" s="2" t="s">
        <v>36</v>
      </c>
      <c r="G691" s="8" t="s">
        <v>449</v>
      </c>
      <c r="H691" s="2" t="s">
        <v>30</v>
      </c>
      <c r="I691" s="2" t="s">
        <v>53</v>
      </c>
      <c r="J691" s="2">
        <v>84460.0</v>
      </c>
      <c r="K691" s="2">
        <v>209.0</v>
      </c>
      <c r="L691" s="2">
        <v>13169.0</v>
      </c>
      <c r="M691" s="2">
        <v>26688.0</v>
      </c>
      <c r="N691" s="2">
        <v>1.0</v>
      </c>
      <c r="O691" s="3">
        <v>4279.230955</v>
      </c>
      <c r="P691" s="7" t="str">
        <f>VLOOKUP(A691,'New Data'!A:E,2,FALSE)</f>
        <v>Male</v>
      </c>
      <c r="Q691" s="7">
        <f>VLOOKUP(A691,'New Data'!A:E,3,FALSE)</f>
        <v>58</v>
      </c>
      <c r="R691" s="7" t="str">
        <f>VLOOKUP(A691,'New Data'!A:E,4,FALSE)</f>
        <v>Rhode Island</v>
      </c>
      <c r="S691" s="9">
        <f>VLOOKUP(A691,'New Data'!A:E,5,FALSE)</f>
        <v>45159</v>
      </c>
      <c r="T691" s="10">
        <f t="shared" si="3"/>
        <v>4279.230955</v>
      </c>
      <c r="U691" s="11">
        <f t="shared" si="4"/>
        <v>0.002474544163</v>
      </c>
      <c r="V691" s="12">
        <f t="shared" si="5"/>
        <v>20.47478926</v>
      </c>
      <c r="W691" s="10">
        <f t="shared" si="6"/>
        <v>50.66577025</v>
      </c>
      <c r="X691" s="11">
        <f t="shared" si="7"/>
        <v>0.001183992422</v>
      </c>
      <c r="Y691" s="7">
        <f t="shared" si="8"/>
        <v>0</v>
      </c>
      <c r="Z691" s="11">
        <f t="shared" si="9"/>
        <v>0.1559199621</v>
      </c>
      <c r="AA691" s="10">
        <f t="shared" si="10"/>
        <v>882.3591765</v>
      </c>
      <c r="AB691" s="10">
        <f t="shared" si="11"/>
        <v>900.473765</v>
      </c>
      <c r="AC691" s="10">
        <f t="shared" si="12"/>
        <v>3437.612876</v>
      </c>
      <c r="AD691" s="10">
        <f t="shared" si="13"/>
        <v>2164.9496</v>
      </c>
    </row>
    <row r="692">
      <c r="A692" s="7" t="str">
        <f t="shared" si="1"/>
        <v>YXYJD5988H</v>
      </c>
      <c r="B692" s="2" t="s">
        <v>674</v>
      </c>
      <c r="C692" s="2" t="s">
        <v>3816</v>
      </c>
      <c r="D692" s="7" t="str">
        <f t="shared" si="2"/>
        <v>320x50 </v>
      </c>
      <c r="E692" s="2" t="s">
        <v>676</v>
      </c>
      <c r="F692" s="2" t="s">
        <v>66</v>
      </c>
      <c r="G692" s="8" t="s">
        <v>677</v>
      </c>
      <c r="H692" s="2" t="s">
        <v>135</v>
      </c>
      <c r="I692" s="2" t="s">
        <v>31</v>
      </c>
      <c r="J692" s="2">
        <v>15252.0</v>
      </c>
      <c r="K692" s="2">
        <v>55.0</v>
      </c>
      <c r="L692" s="2">
        <v>2152.0</v>
      </c>
      <c r="M692" s="2">
        <v>3482.0</v>
      </c>
      <c r="N692" s="2">
        <v>7.0</v>
      </c>
      <c r="O692" s="3">
        <v>6211.200147</v>
      </c>
      <c r="P692" s="7" t="str">
        <f>VLOOKUP(A692,'New Data'!A:E,2,FALSE)</f>
        <v>Male</v>
      </c>
      <c r="Q692" s="7">
        <f>VLOOKUP(A692,'New Data'!A:E,3,FALSE)</f>
        <v>58</v>
      </c>
      <c r="R692" s="7" t="str">
        <f>VLOOKUP(A692,'New Data'!A:E,4,FALSE)</f>
        <v>Rhode Island</v>
      </c>
      <c r="S692" s="9">
        <f>VLOOKUP(A692,'New Data'!A:E,5,FALSE)</f>
        <v>45159</v>
      </c>
      <c r="T692" s="10">
        <f t="shared" si="3"/>
        <v>887.3143067</v>
      </c>
      <c r="U692" s="11">
        <f t="shared" si="4"/>
        <v>0.003606084448</v>
      </c>
      <c r="V692" s="12">
        <f t="shared" si="5"/>
        <v>112.9309118</v>
      </c>
      <c r="W692" s="10">
        <f t="shared" si="6"/>
        <v>407.2384046</v>
      </c>
      <c r="X692" s="11">
        <f t="shared" si="7"/>
        <v>0.04589562025</v>
      </c>
      <c r="Y692" s="7">
        <f t="shared" si="8"/>
        <v>0</v>
      </c>
      <c r="Z692" s="11">
        <f t="shared" si="9"/>
        <v>0.1410962497</v>
      </c>
      <c r="AA692" s="10">
        <f t="shared" si="10"/>
        <v>349.2552717</v>
      </c>
      <c r="AB692" s="10">
        <f t="shared" si="11"/>
        <v>525.8397674</v>
      </c>
      <c r="AC692" s="10">
        <f t="shared" si="12"/>
        <v>813.8853086</v>
      </c>
      <c r="AD692" s="10">
        <f t="shared" si="13"/>
        <v>647.2781587</v>
      </c>
    </row>
    <row r="693">
      <c r="A693" s="7" t="str">
        <f t="shared" si="1"/>
        <v>ZAJWN7862U</v>
      </c>
      <c r="B693" s="2" t="s">
        <v>1817</v>
      </c>
      <c r="C693" s="2" t="s">
        <v>3817</v>
      </c>
      <c r="D693" s="7" t="str">
        <f t="shared" si="2"/>
        <v>300x250 </v>
      </c>
      <c r="E693" s="2" t="s">
        <v>1819</v>
      </c>
      <c r="F693" s="2" t="s">
        <v>36</v>
      </c>
      <c r="G693" s="8" t="s">
        <v>408</v>
      </c>
      <c r="H693" s="2" t="s">
        <v>30</v>
      </c>
      <c r="I693" s="2" t="s">
        <v>31</v>
      </c>
      <c r="J693" s="2">
        <v>9130.0</v>
      </c>
      <c r="K693" s="2">
        <v>33.0</v>
      </c>
      <c r="L693" s="2">
        <v>3721.0</v>
      </c>
      <c r="M693" s="2">
        <v>5564.0</v>
      </c>
      <c r="N693" s="2">
        <v>1.0</v>
      </c>
      <c r="O693" s="3">
        <v>1655.792857</v>
      </c>
      <c r="P693" s="7" t="str">
        <f>VLOOKUP(A693,'New Data'!A:E,2,FALSE)</f>
        <v>Female</v>
      </c>
      <c r="Q693" s="7">
        <f>VLOOKUP(A693,'New Data'!A:E,3,FALSE)</f>
        <v>34</v>
      </c>
      <c r="R693" s="7" t="str">
        <f>VLOOKUP(A693,'New Data'!A:E,4,FALSE)</f>
        <v>Illinois</v>
      </c>
      <c r="S693" s="9">
        <f>VLOOKUP(A693,'New Data'!A:E,5,FALSE)</f>
        <v>45546</v>
      </c>
      <c r="T693" s="10">
        <f t="shared" si="3"/>
        <v>1655.792857</v>
      </c>
      <c r="U693" s="11">
        <f t="shared" si="4"/>
        <v>0.003614457831</v>
      </c>
      <c r="V693" s="12">
        <f t="shared" si="5"/>
        <v>50.17554112</v>
      </c>
      <c r="W693" s="10">
        <f t="shared" si="6"/>
        <v>181.3573775</v>
      </c>
      <c r="X693" s="11">
        <f t="shared" si="7"/>
        <v>0.01095290252</v>
      </c>
      <c r="Y693" s="7">
        <f t="shared" si="8"/>
        <v>0</v>
      </c>
      <c r="Z693" s="11">
        <f t="shared" si="9"/>
        <v>0.4075575027</v>
      </c>
      <c r="AA693" s="10">
        <f t="shared" si="10"/>
        <v>407.5704798</v>
      </c>
      <c r="AB693" s="10">
        <f t="shared" si="11"/>
        <v>486.2795817</v>
      </c>
      <c r="AC693" s="10">
        <f t="shared" si="12"/>
        <v>1370.940869</v>
      </c>
      <c r="AD693" s="10">
        <f t="shared" si="13"/>
        <v>918.5769245</v>
      </c>
    </row>
    <row r="694">
      <c r="A694" s="7" t="str">
        <f t="shared" si="1"/>
        <v>ZAPRT1202P</v>
      </c>
      <c r="B694" s="2" t="s">
        <v>584</v>
      </c>
      <c r="C694" s="2" t="s">
        <v>3818</v>
      </c>
      <c r="D694" s="7" t="str">
        <f t="shared" si="2"/>
        <v>300x250 </v>
      </c>
      <c r="E694" s="2" t="s">
        <v>586</v>
      </c>
      <c r="F694" s="2" t="s">
        <v>66</v>
      </c>
      <c r="G694" s="8" t="s">
        <v>387</v>
      </c>
      <c r="H694" s="2" t="s">
        <v>30</v>
      </c>
      <c r="I694" s="2" t="s">
        <v>53</v>
      </c>
      <c r="J694" s="2">
        <v>60412.0</v>
      </c>
      <c r="K694" s="2">
        <v>169.0</v>
      </c>
      <c r="L694" s="2">
        <v>33457.0</v>
      </c>
      <c r="M694" s="2">
        <v>52172.0</v>
      </c>
      <c r="N694" s="2">
        <v>24.0</v>
      </c>
      <c r="O694" s="3">
        <v>1679.572708</v>
      </c>
      <c r="P694" s="7" t="str">
        <f>VLOOKUP(A694,'New Data'!A:E,2,FALSE)</f>
        <v>Male</v>
      </c>
      <c r="Q694" s="7">
        <f>VLOOKUP(A694,'New Data'!A:E,3,FALSE)</f>
        <v>38</v>
      </c>
      <c r="R694" s="7" t="str">
        <f>VLOOKUP(A694,'New Data'!A:E,4,FALSE)</f>
        <v>Wyoming</v>
      </c>
      <c r="S694" s="9">
        <f>VLOOKUP(A694,'New Data'!A:E,5,FALSE)</f>
        <v>45396</v>
      </c>
      <c r="T694" s="10">
        <f t="shared" si="3"/>
        <v>69.98219617</v>
      </c>
      <c r="U694" s="11">
        <f t="shared" si="4"/>
        <v>0.002797457459</v>
      </c>
      <c r="V694" s="12">
        <f t="shared" si="5"/>
        <v>9.938300047</v>
      </c>
      <c r="W694" s="10">
        <f t="shared" si="6"/>
        <v>27.8019716</v>
      </c>
      <c r="X694" s="11">
        <f t="shared" si="7"/>
        <v>0.03972720652</v>
      </c>
      <c r="Y694" s="7">
        <f t="shared" si="8"/>
        <v>0</v>
      </c>
      <c r="Z694" s="11">
        <f t="shared" si="9"/>
        <v>0.5538138118</v>
      </c>
      <c r="AA694" s="10">
        <f t="shared" si="10"/>
        <v>27.50747359</v>
      </c>
      <c r="AB694" s="10">
        <f t="shared" si="11"/>
        <v>38.22567652</v>
      </c>
      <c r="AC694" s="10">
        <f t="shared" si="12"/>
        <v>63.53381126</v>
      </c>
      <c r="AD694" s="10">
        <f t="shared" si="13"/>
        <v>48.89348261</v>
      </c>
    </row>
    <row r="695">
      <c r="A695" s="7" t="str">
        <f t="shared" si="1"/>
        <v>ZBLQJ7353X</v>
      </c>
      <c r="B695" s="2" t="s">
        <v>2256</v>
      </c>
      <c r="C695" s="2" t="s">
        <v>3819</v>
      </c>
      <c r="D695" s="7" t="str">
        <f t="shared" si="2"/>
        <v>320x50 </v>
      </c>
      <c r="E695" s="2" t="s">
        <v>2258</v>
      </c>
      <c r="F695" s="2" t="s">
        <v>41</v>
      </c>
      <c r="G695" s="8" t="s">
        <v>181</v>
      </c>
      <c r="H695" s="2" t="s">
        <v>139</v>
      </c>
      <c r="I695" s="2" t="s">
        <v>31</v>
      </c>
      <c r="J695" s="2">
        <v>742281.0</v>
      </c>
      <c r="K695" s="2">
        <v>1999.0</v>
      </c>
      <c r="L695" s="2">
        <v>432673.0</v>
      </c>
      <c r="M695" s="2">
        <v>642404.0</v>
      </c>
      <c r="N695" s="2">
        <v>11.0</v>
      </c>
      <c r="O695" s="3">
        <v>6024.422487</v>
      </c>
      <c r="P695" s="7" t="str">
        <f>VLOOKUP(A695,'New Data'!A:E,2,FALSE)</f>
        <v>Female</v>
      </c>
      <c r="Q695" s="7">
        <f>VLOOKUP(A695,'New Data'!A:E,3,FALSE)</f>
        <v>25</v>
      </c>
      <c r="R695" s="7" t="str">
        <f>VLOOKUP(A695,'New Data'!A:E,4,FALSE)</f>
        <v>Vermont</v>
      </c>
      <c r="S695" s="9">
        <f>VLOOKUP(A695,'New Data'!A:E,5,FALSE)</f>
        <v>45515</v>
      </c>
      <c r="T695" s="10">
        <f t="shared" si="3"/>
        <v>547.6747715</v>
      </c>
      <c r="U695" s="11">
        <f t="shared" si="4"/>
        <v>0.002693050206</v>
      </c>
      <c r="V695" s="12">
        <f t="shared" si="5"/>
        <v>3.013718103</v>
      </c>
      <c r="W695" s="10">
        <f t="shared" si="6"/>
        <v>8.116094157</v>
      </c>
      <c r="X695" s="11">
        <f t="shared" si="7"/>
        <v>0.001481918573</v>
      </c>
      <c r="Y695" s="7">
        <f t="shared" si="8"/>
        <v>0</v>
      </c>
      <c r="Z695" s="11">
        <f t="shared" si="9"/>
        <v>0.5828965042</v>
      </c>
      <c r="AA695" s="10">
        <f t="shared" si="10"/>
        <v>113.5691476</v>
      </c>
      <c r="AB695" s="10">
        <f t="shared" si="11"/>
        <v>116.6305733</v>
      </c>
      <c r="AC695" s="10">
        <f t="shared" si="12"/>
        <v>440.3657797</v>
      </c>
      <c r="AD695" s="10">
        <f t="shared" si="13"/>
        <v>277.8967794</v>
      </c>
    </row>
    <row r="696">
      <c r="A696" s="7" t="str">
        <f t="shared" si="1"/>
        <v>ZDTAD6991M</v>
      </c>
      <c r="B696" s="2" t="s">
        <v>355</v>
      </c>
      <c r="C696" s="2" t="s">
        <v>356</v>
      </c>
      <c r="D696" s="7" t="str">
        <f t="shared" si="2"/>
        <v>320x50 </v>
      </c>
      <c r="E696" s="2" t="s">
        <v>357</v>
      </c>
      <c r="F696" s="2" t="s">
        <v>66</v>
      </c>
      <c r="G696" s="8" t="s">
        <v>287</v>
      </c>
      <c r="H696" s="2" t="s">
        <v>62</v>
      </c>
      <c r="I696" s="2" t="s">
        <v>31</v>
      </c>
      <c r="J696" s="2">
        <v>37176.0</v>
      </c>
      <c r="K696" s="2">
        <v>100.0</v>
      </c>
      <c r="L696" s="2">
        <v>31829.0</v>
      </c>
      <c r="M696" s="2">
        <v>35639.0</v>
      </c>
      <c r="N696" s="2">
        <v>21.0</v>
      </c>
      <c r="O696" s="3">
        <v>6753.595242</v>
      </c>
      <c r="P696" s="7" t="str">
        <f>VLOOKUP(A696,'New Data'!A:E,2,FALSE)</f>
        <v>Female</v>
      </c>
      <c r="Q696" s="7">
        <f>VLOOKUP(A696,'New Data'!A:E,3,FALSE)</f>
        <v>43</v>
      </c>
      <c r="R696" s="7" t="str">
        <f>VLOOKUP(A696,'New Data'!A:E,4,FALSE)</f>
        <v>Colorado</v>
      </c>
      <c r="S696" s="9">
        <f>VLOOKUP(A696,'New Data'!A:E,5,FALSE)</f>
        <v>44946</v>
      </c>
      <c r="T696" s="10">
        <f t="shared" si="3"/>
        <v>321.5997734</v>
      </c>
      <c r="U696" s="11">
        <f t="shared" si="4"/>
        <v>0.002689907467</v>
      </c>
      <c r="V696" s="12">
        <f t="shared" si="5"/>
        <v>67.53595242</v>
      </c>
      <c r="W696" s="10">
        <f t="shared" si="6"/>
        <v>181.6654627</v>
      </c>
      <c r="X696" s="11">
        <f t="shared" si="7"/>
        <v>0.05648805681</v>
      </c>
      <c r="Y696" s="7">
        <f t="shared" si="8"/>
        <v>0</v>
      </c>
      <c r="Z696" s="11">
        <f t="shared" si="9"/>
        <v>0.8561706477</v>
      </c>
      <c r="AA696" s="10">
        <f t="shared" si="10"/>
        <v>154.6818092</v>
      </c>
      <c r="AB696" s="10">
        <f t="shared" si="11"/>
        <v>223.1595153</v>
      </c>
      <c r="AC696" s="10">
        <f t="shared" si="12"/>
        <v>307.1201018</v>
      </c>
      <c r="AD696" s="10">
        <f t="shared" si="13"/>
        <v>251.633963</v>
      </c>
    </row>
    <row r="697">
      <c r="A697" s="7" t="str">
        <f t="shared" si="1"/>
        <v>ZDTAD6991M</v>
      </c>
      <c r="B697" s="2" t="s">
        <v>1103</v>
      </c>
      <c r="C697" s="2" t="s">
        <v>1104</v>
      </c>
      <c r="D697" s="7" t="str">
        <f t="shared" si="2"/>
        <v>320x50 </v>
      </c>
      <c r="E697" s="2" t="s">
        <v>357</v>
      </c>
      <c r="F697" s="2" t="s">
        <v>36</v>
      </c>
      <c r="G697" s="8" t="s">
        <v>838</v>
      </c>
      <c r="H697" s="2" t="s">
        <v>234</v>
      </c>
      <c r="I697" s="2" t="s">
        <v>31</v>
      </c>
      <c r="J697" s="2">
        <v>41513.0</v>
      </c>
      <c r="K697" s="2">
        <v>113.0</v>
      </c>
      <c r="L697" s="2">
        <v>20872.0</v>
      </c>
      <c r="M697" s="2">
        <v>39250.0</v>
      </c>
      <c r="N697" s="2">
        <v>9.0</v>
      </c>
      <c r="O697" s="3">
        <v>6789.533401</v>
      </c>
      <c r="P697" s="7" t="str">
        <f>VLOOKUP(A697,'New Data'!A:E,2,FALSE)</f>
        <v>Female</v>
      </c>
      <c r="Q697" s="7">
        <f>VLOOKUP(A697,'New Data'!A:E,3,FALSE)</f>
        <v>43</v>
      </c>
      <c r="R697" s="7" t="str">
        <f>VLOOKUP(A697,'New Data'!A:E,4,FALSE)</f>
        <v>Colorado</v>
      </c>
      <c r="S697" s="9">
        <f>VLOOKUP(A697,'New Data'!A:E,5,FALSE)</f>
        <v>44946</v>
      </c>
      <c r="T697" s="10">
        <f t="shared" si="3"/>
        <v>754.3926001</v>
      </c>
      <c r="U697" s="11">
        <f t="shared" si="4"/>
        <v>0.002722038879</v>
      </c>
      <c r="V697" s="12">
        <f t="shared" si="5"/>
        <v>60.08436638</v>
      </c>
      <c r="W697" s="10">
        <f t="shared" si="6"/>
        <v>163.5519813</v>
      </c>
      <c r="X697" s="11">
        <f t="shared" si="7"/>
        <v>0.02167995568</v>
      </c>
      <c r="Y697" s="7">
        <f t="shared" si="8"/>
        <v>0</v>
      </c>
      <c r="Z697" s="11">
        <f t="shared" si="9"/>
        <v>0.502782261</v>
      </c>
      <c r="AA697" s="10">
        <f t="shared" si="10"/>
        <v>231.6564094</v>
      </c>
      <c r="AB697" s="10">
        <f t="shared" si="11"/>
        <v>293.7369784</v>
      </c>
      <c r="AC697" s="10">
        <f t="shared" si="12"/>
        <v>648.2413496</v>
      </c>
      <c r="AD697" s="10">
        <f t="shared" si="13"/>
        <v>458.9736517</v>
      </c>
    </row>
    <row r="698">
      <c r="A698" s="7" t="str">
        <f t="shared" si="1"/>
        <v>ZFWXT7245G</v>
      </c>
      <c r="B698" s="2" t="s">
        <v>1942</v>
      </c>
      <c r="C698" s="2" t="s">
        <v>3820</v>
      </c>
      <c r="D698" s="7" t="str">
        <f t="shared" si="2"/>
        <v>300x250 </v>
      </c>
      <c r="E698" s="2" t="s">
        <v>1944</v>
      </c>
      <c r="F698" s="2" t="s">
        <v>66</v>
      </c>
      <c r="G698" s="8" t="s">
        <v>1945</v>
      </c>
      <c r="H698" s="2" t="s">
        <v>239</v>
      </c>
      <c r="I698" s="2" t="s">
        <v>31</v>
      </c>
      <c r="J698" s="2">
        <v>35034.0</v>
      </c>
      <c r="K698" s="2">
        <v>145.0</v>
      </c>
      <c r="L698" s="2">
        <v>13904.0</v>
      </c>
      <c r="M698" s="2">
        <v>34123.0</v>
      </c>
      <c r="N698" s="2">
        <v>3.0</v>
      </c>
      <c r="O698" s="3">
        <v>2141.469346</v>
      </c>
      <c r="P698" s="7" t="str">
        <f>VLOOKUP(A698,'New Data'!A:E,2,FALSE)</f>
        <v>Male</v>
      </c>
      <c r="Q698" s="7">
        <f>VLOOKUP(A698,'New Data'!A:E,3,FALSE)</f>
        <v>25</v>
      </c>
      <c r="R698" s="7" t="str">
        <f>VLOOKUP(A698,'New Data'!A:E,4,FALSE)</f>
        <v>Maine</v>
      </c>
      <c r="S698" s="9">
        <f>VLOOKUP(A698,'New Data'!A:E,5,FALSE)</f>
        <v>45452</v>
      </c>
      <c r="T698" s="10">
        <f t="shared" si="3"/>
        <v>713.8231153</v>
      </c>
      <c r="U698" s="11">
        <f t="shared" si="4"/>
        <v>0.004138836559</v>
      </c>
      <c r="V698" s="12">
        <f t="shared" si="5"/>
        <v>14.76875411</v>
      </c>
      <c r="W698" s="10">
        <f t="shared" si="6"/>
        <v>61.12545944</v>
      </c>
      <c r="X698" s="11">
        <f t="shared" si="7"/>
        <v>0.008563110122</v>
      </c>
      <c r="Y698" s="7">
        <f t="shared" si="8"/>
        <v>0</v>
      </c>
      <c r="Z698" s="11">
        <f t="shared" si="9"/>
        <v>0.3968716104</v>
      </c>
      <c r="AA698" s="10">
        <f t="shared" si="10"/>
        <v>166.8047182</v>
      </c>
      <c r="AB698" s="10">
        <f t="shared" si="11"/>
        <v>194.6187414</v>
      </c>
      <c r="AC698" s="10">
        <f t="shared" si="12"/>
        <v>586.237335</v>
      </c>
      <c r="AD698" s="10">
        <f t="shared" si="13"/>
        <v>387.4763568</v>
      </c>
    </row>
    <row r="699">
      <c r="A699" s="7" t="str">
        <f t="shared" si="1"/>
        <v>ZFWXT7245G</v>
      </c>
      <c r="B699" s="2" t="s">
        <v>1753</v>
      </c>
      <c r="C699" s="2" t="s">
        <v>3821</v>
      </c>
      <c r="D699" s="7" t="str">
        <f t="shared" si="2"/>
        <v>300x50 </v>
      </c>
      <c r="E699" s="2" t="s">
        <v>1755</v>
      </c>
      <c r="F699" s="2" t="s">
        <v>28</v>
      </c>
      <c r="G699" s="8" t="s">
        <v>1756</v>
      </c>
      <c r="H699" s="2" t="s">
        <v>62</v>
      </c>
      <c r="I699" s="2" t="s">
        <v>31</v>
      </c>
      <c r="J699" s="2">
        <v>8862.0</v>
      </c>
      <c r="K699" s="2">
        <v>30.0</v>
      </c>
      <c r="L699" s="2">
        <v>1359.0</v>
      </c>
      <c r="M699" s="2">
        <v>7114.0</v>
      </c>
      <c r="N699" s="2">
        <v>1.0</v>
      </c>
      <c r="O699" s="3">
        <v>1481.945157</v>
      </c>
      <c r="P699" s="7" t="str">
        <f>VLOOKUP(A699,'New Data'!A:E,2,FALSE)</f>
        <v>Male</v>
      </c>
      <c r="Q699" s="7">
        <f>VLOOKUP(A699,'New Data'!A:E,3,FALSE)</f>
        <v>25</v>
      </c>
      <c r="R699" s="7" t="str">
        <f>VLOOKUP(A699,'New Data'!A:E,4,FALSE)</f>
        <v>Maine</v>
      </c>
      <c r="S699" s="9">
        <f>VLOOKUP(A699,'New Data'!A:E,5,FALSE)</f>
        <v>45452</v>
      </c>
      <c r="T699" s="10">
        <f t="shared" si="3"/>
        <v>1481.945157</v>
      </c>
      <c r="U699" s="11">
        <f t="shared" si="4"/>
        <v>0.003385240352</v>
      </c>
      <c r="V699" s="12">
        <f t="shared" si="5"/>
        <v>49.3981719</v>
      </c>
      <c r="W699" s="10">
        <f t="shared" si="6"/>
        <v>167.2246848</v>
      </c>
      <c r="X699" s="11">
        <f t="shared" si="7"/>
        <v>0.01128413451</v>
      </c>
      <c r="Y699" s="7">
        <f t="shared" si="8"/>
        <v>0</v>
      </c>
      <c r="Z699" s="11">
        <f t="shared" si="9"/>
        <v>0.1533513879</v>
      </c>
      <c r="AA699" s="10">
        <f t="shared" si="10"/>
        <v>369.3525059</v>
      </c>
      <c r="AB699" s="10">
        <f t="shared" si="11"/>
        <v>440.0484136</v>
      </c>
      <c r="AC699" s="10">
        <f t="shared" si="12"/>
        <v>1228.880697</v>
      </c>
      <c r="AD699" s="10">
        <f t="shared" si="13"/>
        <v>824.5866135</v>
      </c>
    </row>
    <row r="700">
      <c r="A700" s="7" t="str">
        <f t="shared" si="1"/>
        <v>ZFWXT7245G</v>
      </c>
      <c r="B700" s="2" t="s">
        <v>556</v>
      </c>
      <c r="C700" s="2" t="s">
        <v>557</v>
      </c>
      <c r="D700" s="7" t="str">
        <f t="shared" si="2"/>
        <v>320x50 </v>
      </c>
      <c r="E700" s="2" t="s">
        <v>558</v>
      </c>
      <c r="F700" s="2" t="s">
        <v>41</v>
      </c>
      <c r="G700" s="8" t="s">
        <v>559</v>
      </c>
      <c r="H700" s="2" t="s">
        <v>30</v>
      </c>
      <c r="I700" s="2" t="s">
        <v>31</v>
      </c>
      <c r="J700" s="2">
        <v>26820.0</v>
      </c>
      <c r="K700" s="2">
        <v>80.0</v>
      </c>
      <c r="L700" s="2">
        <v>13553.0</v>
      </c>
      <c r="M700" s="2">
        <v>21192.0</v>
      </c>
      <c r="N700" s="2">
        <v>12.0</v>
      </c>
      <c r="O700" s="3">
        <v>6745.10344</v>
      </c>
      <c r="P700" s="7" t="str">
        <f>VLOOKUP(A700,'New Data'!A:E,2,FALSE)</f>
        <v>Male</v>
      </c>
      <c r="Q700" s="7">
        <f>VLOOKUP(A700,'New Data'!A:E,3,FALSE)</f>
        <v>25</v>
      </c>
      <c r="R700" s="7" t="str">
        <f>VLOOKUP(A700,'New Data'!A:E,4,FALSE)</f>
        <v>Maine</v>
      </c>
      <c r="S700" s="9">
        <f>VLOOKUP(A700,'New Data'!A:E,5,FALSE)</f>
        <v>45452</v>
      </c>
      <c r="T700" s="10">
        <f t="shared" si="3"/>
        <v>562.0919533</v>
      </c>
      <c r="U700" s="11">
        <f t="shared" si="4"/>
        <v>0.00298284862</v>
      </c>
      <c r="V700" s="12">
        <f t="shared" si="5"/>
        <v>84.313793</v>
      </c>
      <c r="W700" s="10">
        <f t="shared" si="6"/>
        <v>251.4952811</v>
      </c>
      <c r="X700" s="11">
        <f t="shared" si="7"/>
        <v>0.04474272931</v>
      </c>
      <c r="Y700" s="7">
        <f t="shared" si="8"/>
        <v>0</v>
      </c>
      <c r="Z700" s="11">
        <f t="shared" si="9"/>
        <v>0.5053318419</v>
      </c>
      <c r="AA700" s="10">
        <f t="shared" si="10"/>
        <v>230.1684813</v>
      </c>
      <c r="AB700" s="10">
        <f t="shared" si="11"/>
        <v>330.4773742</v>
      </c>
      <c r="AC700" s="10">
        <f t="shared" si="12"/>
        <v>516.8353775</v>
      </c>
      <c r="AD700" s="10">
        <f t="shared" si="13"/>
        <v>406.7951087</v>
      </c>
    </row>
    <row r="701">
      <c r="A701" s="7" t="str">
        <f t="shared" si="1"/>
        <v>ZHEWP3598B</v>
      </c>
      <c r="B701" s="2" t="s">
        <v>2002</v>
      </c>
      <c r="C701" s="2" t="s">
        <v>2003</v>
      </c>
      <c r="D701" s="7" t="str">
        <f t="shared" si="2"/>
        <v>300x250 </v>
      </c>
      <c r="E701" s="2" t="s">
        <v>2004</v>
      </c>
      <c r="F701" s="2" t="s">
        <v>28</v>
      </c>
      <c r="G701" s="8" t="s">
        <v>181</v>
      </c>
      <c r="H701" s="2" t="s">
        <v>786</v>
      </c>
      <c r="I701" s="2" t="s">
        <v>31</v>
      </c>
      <c r="J701" s="2">
        <v>908899.0</v>
      </c>
      <c r="K701" s="2">
        <v>1984.0</v>
      </c>
      <c r="L701" s="2">
        <v>644697.0</v>
      </c>
      <c r="M701" s="2">
        <v>853964.0</v>
      </c>
      <c r="N701" s="2">
        <v>32.0</v>
      </c>
      <c r="O701" s="3">
        <v>5181.087383</v>
      </c>
      <c r="P701" s="7" t="str">
        <f>VLOOKUP(A701,'New Data'!A:E,2,FALSE)</f>
        <v>Female</v>
      </c>
      <c r="Q701" s="7">
        <f>VLOOKUP(A701,'New Data'!A:E,3,FALSE)</f>
        <v>26</v>
      </c>
      <c r="R701" s="7" t="str">
        <f>VLOOKUP(A701,'New Data'!A:E,4,FALSE)</f>
        <v>Florida</v>
      </c>
      <c r="S701" s="9">
        <f>VLOOKUP(A701,'New Data'!A:E,5,FALSE)</f>
        <v>44940</v>
      </c>
      <c r="T701" s="10">
        <f t="shared" si="3"/>
        <v>161.9089807</v>
      </c>
      <c r="U701" s="11">
        <f t="shared" si="4"/>
        <v>0.002182860802</v>
      </c>
      <c r="V701" s="12">
        <f t="shared" si="5"/>
        <v>2.611435173</v>
      </c>
      <c r="W701" s="10">
        <f t="shared" si="6"/>
        <v>5.700399476</v>
      </c>
      <c r="X701" s="11">
        <f t="shared" si="7"/>
        <v>0.003520743229</v>
      </c>
      <c r="Y701" s="7">
        <f t="shared" si="8"/>
        <v>0</v>
      </c>
      <c r="Z701" s="11">
        <f t="shared" si="9"/>
        <v>0.7093164367</v>
      </c>
      <c r="AA701" s="10">
        <f t="shared" si="10"/>
        <v>35.61102418</v>
      </c>
      <c r="AB701" s="10">
        <f t="shared" si="11"/>
        <v>37.46440276</v>
      </c>
      <c r="AC701" s="10">
        <f t="shared" si="12"/>
        <v>131.1895515</v>
      </c>
      <c r="AD701" s="10">
        <f t="shared" si="13"/>
        <v>83.80578153</v>
      </c>
    </row>
    <row r="702">
      <c r="A702" s="7" t="str">
        <f t="shared" si="1"/>
        <v>ZHEWP3598B</v>
      </c>
      <c r="B702" s="2" t="s">
        <v>748</v>
      </c>
      <c r="C702" s="2" t="s">
        <v>3822</v>
      </c>
      <c r="D702" s="7" t="str">
        <f t="shared" si="2"/>
        <v>320x50 </v>
      </c>
      <c r="E702" s="2" t="s">
        <v>750</v>
      </c>
      <c r="F702" s="2" t="s">
        <v>36</v>
      </c>
      <c r="G702" s="8" t="s">
        <v>677</v>
      </c>
      <c r="H702" s="2" t="s">
        <v>30</v>
      </c>
      <c r="I702" s="2" t="s">
        <v>31</v>
      </c>
      <c r="J702" s="2">
        <v>22259.0</v>
      </c>
      <c r="K702" s="2">
        <v>120.0</v>
      </c>
      <c r="L702" s="2">
        <v>12405.0</v>
      </c>
      <c r="M702" s="2">
        <v>17609.0</v>
      </c>
      <c r="N702" s="2">
        <v>14.0</v>
      </c>
      <c r="O702" s="3">
        <v>1611.340211</v>
      </c>
      <c r="P702" s="7" t="str">
        <f>VLOOKUP(A702,'New Data'!A:E,2,FALSE)</f>
        <v>Female</v>
      </c>
      <c r="Q702" s="7">
        <f>VLOOKUP(A702,'New Data'!A:E,3,FALSE)</f>
        <v>26</v>
      </c>
      <c r="R702" s="7" t="str">
        <f>VLOOKUP(A702,'New Data'!A:E,4,FALSE)</f>
        <v>Florida</v>
      </c>
      <c r="S702" s="9">
        <f>VLOOKUP(A702,'New Data'!A:E,5,FALSE)</f>
        <v>44940</v>
      </c>
      <c r="T702" s="10">
        <f t="shared" si="3"/>
        <v>115.0957294</v>
      </c>
      <c r="U702" s="11">
        <f t="shared" si="4"/>
        <v>0.005391077766</v>
      </c>
      <c r="V702" s="12">
        <f t="shared" si="5"/>
        <v>13.42783509</v>
      </c>
      <c r="W702" s="10">
        <f t="shared" si="6"/>
        <v>72.39050321</v>
      </c>
      <c r="X702" s="11">
        <f t="shared" si="7"/>
        <v>0.06289590727</v>
      </c>
      <c r="Y702" s="7">
        <f t="shared" si="8"/>
        <v>0</v>
      </c>
      <c r="Z702" s="11">
        <f t="shared" si="9"/>
        <v>0.5573026641</v>
      </c>
      <c r="AA702" s="10">
        <f t="shared" si="10"/>
        <v>48.23951459</v>
      </c>
      <c r="AB702" s="10">
        <f t="shared" si="11"/>
        <v>83.61711546</v>
      </c>
      <c r="AC702" s="10">
        <f t="shared" si="12"/>
        <v>109.2402511</v>
      </c>
      <c r="AD702" s="10">
        <f t="shared" si="13"/>
        <v>93.74581182</v>
      </c>
    </row>
    <row r="703">
      <c r="A703" s="7" t="str">
        <f t="shared" si="1"/>
        <v>ZHVGN2491H</v>
      </c>
      <c r="B703" s="2" t="s">
        <v>427</v>
      </c>
      <c r="C703" s="2" t="s">
        <v>3823</v>
      </c>
      <c r="D703" s="7" t="str">
        <f t="shared" si="2"/>
        <v>300x250 </v>
      </c>
      <c r="E703" s="2" t="s">
        <v>429</v>
      </c>
      <c r="F703" s="2" t="s">
        <v>36</v>
      </c>
      <c r="G703" s="8" t="s">
        <v>430</v>
      </c>
      <c r="H703" s="2" t="s">
        <v>30</v>
      </c>
      <c r="I703" s="2" t="s">
        <v>53</v>
      </c>
      <c r="J703" s="2">
        <v>26415.0</v>
      </c>
      <c r="K703" s="2">
        <v>60.0</v>
      </c>
      <c r="L703" s="2">
        <v>13791.0</v>
      </c>
      <c r="M703" s="2">
        <v>25315.0</v>
      </c>
      <c r="N703" s="2">
        <v>11.0</v>
      </c>
      <c r="O703" s="3">
        <v>6450.918637</v>
      </c>
      <c r="P703" s="7" t="str">
        <f>VLOOKUP(A703,'New Data'!A:E,2,FALSE)</f>
        <v>Female</v>
      </c>
      <c r="Q703" s="7">
        <f>VLOOKUP(A703,'New Data'!A:E,3,FALSE)</f>
        <v>33</v>
      </c>
      <c r="R703" s="7" t="str">
        <f>VLOOKUP(A703,'New Data'!A:E,4,FALSE)</f>
        <v>Wyoming</v>
      </c>
      <c r="S703" s="9">
        <f>VLOOKUP(A703,'New Data'!A:E,5,FALSE)</f>
        <v>45324</v>
      </c>
      <c r="T703" s="10">
        <f t="shared" si="3"/>
        <v>586.4471488</v>
      </c>
      <c r="U703" s="11">
        <f t="shared" si="4"/>
        <v>0.002271436684</v>
      </c>
      <c r="V703" s="12">
        <f t="shared" si="5"/>
        <v>107.5153106</v>
      </c>
      <c r="W703" s="10">
        <f t="shared" si="6"/>
        <v>244.2142206</v>
      </c>
      <c r="X703" s="11">
        <f t="shared" si="7"/>
        <v>0.04164300587</v>
      </c>
      <c r="Y703" s="7">
        <f t="shared" si="8"/>
        <v>0</v>
      </c>
      <c r="Z703" s="11">
        <f t="shared" si="9"/>
        <v>0.5220897217</v>
      </c>
      <c r="AA703" s="10">
        <f t="shared" si="10"/>
        <v>252.1445224</v>
      </c>
      <c r="AB703" s="10">
        <f t="shared" si="11"/>
        <v>334.1638684</v>
      </c>
      <c r="AC703" s="10">
        <f t="shared" si="12"/>
        <v>539.5036253</v>
      </c>
      <c r="AD703" s="10">
        <f t="shared" si="13"/>
        <v>415.3318204</v>
      </c>
    </row>
    <row r="704">
      <c r="A704" s="7" t="str">
        <f t="shared" si="1"/>
        <v>ZHVGN2491H</v>
      </c>
      <c r="B704" s="2" t="s">
        <v>1812</v>
      </c>
      <c r="C704" s="2" t="s">
        <v>3824</v>
      </c>
      <c r="D704" s="7" t="str">
        <f t="shared" si="2"/>
        <v>320x50 </v>
      </c>
      <c r="E704" s="2" t="s">
        <v>1814</v>
      </c>
      <c r="F704" s="2" t="s">
        <v>36</v>
      </c>
      <c r="G704" s="8" t="s">
        <v>449</v>
      </c>
      <c r="H704" s="2" t="s">
        <v>234</v>
      </c>
      <c r="I704" s="2" t="s">
        <v>31</v>
      </c>
      <c r="J704" s="2">
        <v>37227.0</v>
      </c>
      <c r="K704" s="2">
        <v>130.0</v>
      </c>
      <c r="L704" s="2">
        <v>13542.0</v>
      </c>
      <c r="M704" s="2">
        <v>32456.0</v>
      </c>
      <c r="N704" s="2">
        <v>4.0</v>
      </c>
      <c r="O704" s="3">
        <v>1901.094691</v>
      </c>
      <c r="P704" s="7" t="str">
        <f>VLOOKUP(A704,'New Data'!A:E,2,FALSE)</f>
        <v>Female</v>
      </c>
      <c r="Q704" s="7">
        <f>VLOOKUP(A704,'New Data'!A:E,3,FALSE)</f>
        <v>33</v>
      </c>
      <c r="R704" s="7" t="str">
        <f>VLOOKUP(A704,'New Data'!A:E,4,FALSE)</f>
        <v>Wyoming</v>
      </c>
      <c r="S704" s="9">
        <f>VLOOKUP(A704,'New Data'!A:E,5,FALSE)</f>
        <v>45324</v>
      </c>
      <c r="T704" s="10">
        <f t="shared" si="3"/>
        <v>475.2736728</v>
      </c>
      <c r="U704" s="11">
        <f t="shared" si="4"/>
        <v>0.003492089075</v>
      </c>
      <c r="V704" s="12">
        <f t="shared" si="5"/>
        <v>14.62380532</v>
      </c>
      <c r="W704" s="10">
        <f t="shared" si="6"/>
        <v>51.06763078</v>
      </c>
      <c r="X704" s="11">
        <f t="shared" si="7"/>
        <v>0.01074488946</v>
      </c>
      <c r="Y704" s="7">
        <f t="shared" si="8"/>
        <v>0</v>
      </c>
      <c r="Z704" s="11">
        <f t="shared" si="9"/>
        <v>0.3637682327</v>
      </c>
      <c r="AA704" s="10">
        <f t="shared" si="10"/>
        <v>116.967305</v>
      </c>
      <c r="AB704" s="10">
        <f t="shared" si="11"/>
        <v>138.8336002</v>
      </c>
      <c r="AC704" s="10">
        <f t="shared" si="12"/>
        <v>393.3572254</v>
      </c>
      <c r="AD704" s="10">
        <f t="shared" si="13"/>
        <v>263.1723978</v>
      </c>
    </row>
    <row r="705">
      <c r="A705" s="7" t="str">
        <f t="shared" si="1"/>
        <v>ZJRPV5063L</v>
      </c>
      <c r="B705" s="2" t="s">
        <v>384</v>
      </c>
      <c r="C705" s="2" t="s">
        <v>385</v>
      </c>
      <c r="D705" s="7" t="str">
        <f t="shared" si="2"/>
        <v>300x50 </v>
      </c>
      <c r="E705" s="2" t="s">
        <v>386</v>
      </c>
      <c r="F705" s="2" t="s">
        <v>36</v>
      </c>
      <c r="G705" s="8" t="s">
        <v>387</v>
      </c>
      <c r="H705" s="2" t="s">
        <v>48</v>
      </c>
      <c r="I705" s="2" t="s">
        <v>31</v>
      </c>
      <c r="J705" s="2">
        <v>13946.0</v>
      </c>
      <c r="K705" s="2">
        <v>40.0</v>
      </c>
      <c r="L705" s="2">
        <v>3142.0</v>
      </c>
      <c r="M705" s="2">
        <v>8823.0</v>
      </c>
      <c r="N705" s="2">
        <v>8.0</v>
      </c>
      <c r="O705" s="3">
        <v>4920.23463</v>
      </c>
      <c r="P705" s="7" t="str">
        <f>VLOOKUP(A705,'New Data'!A:E,2,FALSE)</f>
        <v>Female</v>
      </c>
      <c r="Q705" s="7">
        <f>VLOOKUP(A705,'New Data'!A:E,3,FALSE)</f>
        <v>64</v>
      </c>
      <c r="R705" s="7" t="str">
        <f>VLOOKUP(A705,'New Data'!A:E,4,FALSE)</f>
        <v>Minnesota</v>
      </c>
      <c r="S705" s="9">
        <f>VLOOKUP(A705,'New Data'!A:E,5,FALSE)</f>
        <v>45154</v>
      </c>
      <c r="T705" s="10">
        <f t="shared" si="3"/>
        <v>615.0293288</v>
      </c>
      <c r="U705" s="11">
        <f t="shared" si="4"/>
        <v>0.002868205937</v>
      </c>
      <c r="V705" s="12">
        <f t="shared" si="5"/>
        <v>123.0058658</v>
      </c>
      <c r="W705" s="10">
        <f t="shared" si="6"/>
        <v>352.8061545</v>
      </c>
      <c r="X705" s="11">
        <f t="shared" si="7"/>
        <v>0.05736411874</v>
      </c>
      <c r="Y705" s="7">
        <f t="shared" si="8"/>
        <v>0</v>
      </c>
      <c r="Z705" s="11">
        <f t="shared" si="9"/>
        <v>0.2252975764</v>
      </c>
      <c r="AA705" s="10">
        <f t="shared" si="10"/>
        <v>291.9717892</v>
      </c>
      <c r="AB705" s="10">
        <f t="shared" si="11"/>
        <v>429.8519625</v>
      </c>
      <c r="AC705" s="10">
        <f t="shared" si="12"/>
        <v>587.185867</v>
      </c>
      <c r="AD705" s="10">
        <f t="shared" si="13"/>
        <v>483.9191757</v>
      </c>
    </row>
    <row r="706">
      <c r="A706" s="7" t="str">
        <f t="shared" si="1"/>
        <v>ZKNQP2729Q</v>
      </c>
      <c r="B706" s="2" t="s">
        <v>1965</v>
      </c>
      <c r="C706" s="2" t="s">
        <v>3825</v>
      </c>
      <c r="D706" s="7" t="str">
        <f t="shared" si="2"/>
        <v>320x50 </v>
      </c>
      <c r="E706" s="2" t="s">
        <v>436</v>
      </c>
      <c r="F706" s="2" t="s">
        <v>36</v>
      </c>
      <c r="G706" s="8" t="s">
        <v>29</v>
      </c>
      <c r="H706" s="2" t="s">
        <v>139</v>
      </c>
      <c r="I706" s="2" t="s">
        <v>31</v>
      </c>
      <c r="J706" s="2">
        <v>680912.0</v>
      </c>
      <c r="K706" s="2">
        <v>2000.0</v>
      </c>
      <c r="L706" s="2">
        <v>388915.0</v>
      </c>
      <c r="M706" s="2">
        <v>648524.0</v>
      </c>
      <c r="N706" s="2">
        <v>39.0</v>
      </c>
      <c r="O706" s="3">
        <v>7814.262494</v>
      </c>
      <c r="P706" s="7" t="str">
        <f>VLOOKUP(A706,'New Data'!A:E,2,FALSE)</f>
        <v>Female</v>
      </c>
      <c r="Q706" s="7">
        <f>VLOOKUP(A706,'New Data'!A:E,3,FALSE)</f>
        <v>57</v>
      </c>
      <c r="R706" s="7" t="str">
        <f>VLOOKUP(A706,'New Data'!A:E,4,FALSE)</f>
        <v>Massachusetts</v>
      </c>
      <c r="S706" s="9">
        <f>VLOOKUP(A706,'New Data'!A:E,5,FALSE)</f>
        <v>44955</v>
      </c>
      <c r="T706" s="10">
        <f t="shared" si="3"/>
        <v>200.365705</v>
      </c>
      <c r="U706" s="11">
        <f t="shared" si="4"/>
        <v>0.002937237117</v>
      </c>
      <c r="V706" s="12">
        <f t="shared" si="5"/>
        <v>3.907131247</v>
      </c>
      <c r="W706" s="10">
        <f t="shared" si="6"/>
        <v>11.47617092</v>
      </c>
      <c r="X706" s="11">
        <f t="shared" si="7"/>
        <v>0.005727612379</v>
      </c>
      <c r="Y706" s="7">
        <f t="shared" si="8"/>
        <v>0</v>
      </c>
      <c r="Z706" s="11">
        <f t="shared" si="9"/>
        <v>0.5711677867</v>
      </c>
      <c r="AA706" s="10">
        <f t="shared" si="10"/>
        <v>45.49408018</v>
      </c>
      <c r="AB706" s="10">
        <f t="shared" si="11"/>
        <v>50.03550398</v>
      </c>
      <c r="AC706" s="10">
        <f t="shared" si="12"/>
        <v>163.3692244</v>
      </c>
      <c r="AD706" s="10">
        <f t="shared" si="13"/>
        <v>105.9224066</v>
      </c>
    </row>
    <row r="707">
      <c r="A707" s="7" t="str">
        <f t="shared" si="1"/>
        <v>ZKNQP2729Q</v>
      </c>
      <c r="B707" s="2" t="s">
        <v>434</v>
      </c>
      <c r="C707" s="2" t="s">
        <v>3826</v>
      </c>
      <c r="D707" s="7" t="str">
        <f t="shared" si="2"/>
        <v>320x50 </v>
      </c>
      <c r="E707" s="2" t="s">
        <v>436</v>
      </c>
      <c r="F707" s="2" t="s">
        <v>36</v>
      </c>
      <c r="G707" s="8" t="s">
        <v>437</v>
      </c>
      <c r="H707" s="2" t="s">
        <v>30</v>
      </c>
      <c r="I707" s="2" t="s">
        <v>31</v>
      </c>
      <c r="J707" s="2">
        <v>9059.0</v>
      </c>
      <c r="K707" s="2">
        <v>22.0</v>
      </c>
      <c r="L707" s="2">
        <v>589.0</v>
      </c>
      <c r="M707" s="2">
        <v>7480.0</v>
      </c>
      <c r="N707" s="2">
        <v>4.0</v>
      </c>
      <c r="O707" s="3">
        <v>1908.526117</v>
      </c>
      <c r="P707" s="7" t="str">
        <f>VLOOKUP(A707,'New Data'!A:E,2,FALSE)</f>
        <v>Female</v>
      </c>
      <c r="Q707" s="7">
        <f>VLOOKUP(A707,'New Data'!A:E,3,FALSE)</f>
        <v>57</v>
      </c>
      <c r="R707" s="7" t="str">
        <f>VLOOKUP(A707,'New Data'!A:E,4,FALSE)</f>
        <v>Massachusetts</v>
      </c>
      <c r="S707" s="9">
        <f>VLOOKUP(A707,'New Data'!A:E,5,FALSE)</f>
        <v>44955</v>
      </c>
      <c r="T707" s="10">
        <f t="shared" si="3"/>
        <v>477.1315293</v>
      </c>
      <c r="U707" s="11">
        <f t="shared" si="4"/>
        <v>0.00242852412</v>
      </c>
      <c r="V707" s="12">
        <f t="shared" si="5"/>
        <v>86.75118714</v>
      </c>
      <c r="W707" s="10">
        <f t="shared" si="6"/>
        <v>210.6773504</v>
      </c>
      <c r="X707" s="11">
        <f t="shared" si="7"/>
        <v>0.04415498399</v>
      </c>
      <c r="Y707" s="7">
        <f t="shared" si="8"/>
        <v>0</v>
      </c>
      <c r="Z707" s="11">
        <f t="shared" si="9"/>
        <v>0.06501821393</v>
      </c>
      <c r="AA707" s="10">
        <f t="shared" si="10"/>
        <v>206.9627256</v>
      </c>
      <c r="AB707" s="10">
        <f t="shared" si="11"/>
        <v>281.3184236</v>
      </c>
      <c r="AC707" s="10">
        <f t="shared" si="12"/>
        <v>441.1909309</v>
      </c>
      <c r="AD707" s="10">
        <f t="shared" si="13"/>
        <v>343.9056541</v>
      </c>
    </row>
    <row r="708">
      <c r="A708" s="7" t="str">
        <f t="shared" si="1"/>
        <v>ZLASU0197Q</v>
      </c>
      <c r="B708" s="2" t="s">
        <v>1111</v>
      </c>
      <c r="C708" s="2" t="s">
        <v>1112</v>
      </c>
      <c r="D708" s="7" t="str">
        <f t="shared" si="2"/>
        <v>320x50 </v>
      </c>
      <c r="E708" s="2" t="s">
        <v>1113</v>
      </c>
      <c r="F708" s="2" t="s">
        <v>36</v>
      </c>
      <c r="G708" s="8" t="s">
        <v>871</v>
      </c>
      <c r="H708" s="2" t="s">
        <v>30</v>
      </c>
      <c r="I708" s="2" t="s">
        <v>31</v>
      </c>
      <c r="J708" s="2">
        <v>78433.0</v>
      </c>
      <c r="K708" s="2">
        <v>204.0</v>
      </c>
      <c r="L708" s="2">
        <v>24067.0</v>
      </c>
      <c r="M708" s="2">
        <v>58308.0</v>
      </c>
      <c r="N708" s="2">
        <v>16.0</v>
      </c>
      <c r="O708" s="3">
        <v>1612.549327</v>
      </c>
      <c r="P708" s="7" t="str">
        <f>VLOOKUP(A708,'New Data'!A:E,2,FALSE)</f>
        <v>Male</v>
      </c>
      <c r="Q708" s="7">
        <f>VLOOKUP(A708,'New Data'!A:E,3,FALSE)</f>
        <v>49</v>
      </c>
      <c r="R708" s="7" t="str">
        <f>VLOOKUP(A708,'New Data'!A:E,4,FALSE)</f>
        <v>Ohio</v>
      </c>
      <c r="S708" s="9">
        <f>VLOOKUP(A708,'New Data'!A:E,5,FALSE)</f>
        <v>45237</v>
      </c>
      <c r="T708" s="10">
        <f t="shared" si="3"/>
        <v>100.7843329</v>
      </c>
      <c r="U708" s="11">
        <f t="shared" si="4"/>
        <v>0.00260094603</v>
      </c>
      <c r="V708" s="12">
        <f t="shared" si="5"/>
        <v>7.904653564</v>
      </c>
      <c r="W708" s="10">
        <f t="shared" si="6"/>
        <v>20.55957731</v>
      </c>
      <c r="X708" s="11">
        <f t="shared" si="7"/>
        <v>0.02039957671</v>
      </c>
      <c r="Y708" s="7">
        <f t="shared" si="8"/>
        <v>0</v>
      </c>
      <c r="Z708" s="11">
        <f t="shared" si="9"/>
        <v>0.3068478829</v>
      </c>
      <c r="AA708" s="10">
        <f t="shared" si="10"/>
        <v>30.5925049</v>
      </c>
      <c r="AB708" s="10">
        <f t="shared" si="11"/>
        <v>38.18545915</v>
      </c>
      <c r="AC708" s="10">
        <f t="shared" si="12"/>
        <v>86.32031252</v>
      </c>
      <c r="AD708" s="10">
        <f t="shared" si="13"/>
        <v>60.6732556</v>
      </c>
    </row>
    <row r="709">
      <c r="A709" s="7" t="str">
        <f t="shared" si="1"/>
        <v>ZONZT0469Y</v>
      </c>
      <c r="B709" s="2" t="s">
        <v>1445</v>
      </c>
      <c r="C709" s="2" t="s">
        <v>3827</v>
      </c>
      <c r="D709" s="7" t="str">
        <f t="shared" si="2"/>
        <v>320x50 </v>
      </c>
      <c r="E709" s="2" t="s">
        <v>1447</v>
      </c>
      <c r="F709" s="2" t="s">
        <v>41</v>
      </c>
      <c r="G709" s="8" t="s">
        <v>737</v>
      </c>
      <c r="H709" s="2" t="s">
        <v>48</v>
      </c>
      <c r="I709" s="2" t="s">
        <v>31</v>
      </c>
      <c r="J709" s="2">
        <v>10707.0</v>
      </c>
      <c r="K709" s="2">
        <v>57.0</v>
      </c>
      <c r="L709" s="2">
        <v>6300.0</v>
      </c>
      <c r="M709" s="2">
        <v>10089.0</v>
      </c>
      <c r="N709" s="2">
        <v>3.0</v>
      </c>
      <c r="O709" s="3">
        <v>1603.859264</v>
      </c>
      <c r="P709" s="7" t="str">
        <f>VLOOKUP(A709,'New Data'!A:E,2,FALSE)</f>
        <v>Male</v>
      </c>
      <c r="Q709" s="7">
        <f>VLOOKUP(A709,'New Data'!A:E,3,FALSE)</f>
        <v>21</v>
      </c>
      <c r="R709" s="7" t="str">
        <f>VLOOKUP(A709,'New Data'!A:E,4,FALSE)</f>
        <v>Arkansas</v>
      </c>
      <c r="S709" s="9">
        <f>VLOOKUP(A709,'New Data'!A:E,5,FALSE)</f>
        <v>45547</v>
      </c>
      <c r="T709" s="10">
        <f t="shared" si="3"/>
        <v>534.6197547</v>
      </c>
      <c r="U709" s="11">
        <f t="shared" si="4"/>
        <v>0.005323620062</v>
      </c>
      <c r="V709" s="12">
        <f t="shared" si="5"/>
        <v>28.13788182</v>
      </c>
      <c r="W709" s="10">
        <f t="shared" si="6"/>
        <v>149.7953922</v>
      </c>
      <c r="X709" s="11">
        <f t="shared" si="7"/>
        <v>0.02801905296</v>
      </c>
      <c r="Y709" s="7">
        <f t="shared" si="8"/>
        <v>0</v>
      </c>
      <c r="Z709" s="11">
        <f t="shared" si="9"/>
        <v>0.5884001121</v>
      </c>
      <c r="AA709" s="10">
        <f t="shared" si="10"/>
        <v>159.3933348</v>
      </c>
      <c r="AB709" s="10">
        <f t="shared" si="11"/>
        <v>232.387841</v>
      </c>
      <c r="AC709" s="10">
        <f t="shared" si="12"/>
        <v>463.2824585</v>
      </c>
      <c r="AD709" s="10">
        <f t="shared" si="13"/>
        <v>342.2102352</v>
      </c>
    </row>
    <row r="710">
      <c r="A710" s="7" t="str">
        <f t="shared" si="1"/>
        <v>ZPFYE9731B</v>
      </c>
      <c r="B710" s="2" t="s">
        <v>76</v>
      </c>
      <c r="C710" s="2" t="s">
        <v>3828</v>
      </c>
      <c r="D710" s="7" t="str">
        <f t="shared" si="2"/>
        <v>300x250 </v>
      </c>
      <c r="E710" s="2" t="s">
        <v>78</v>
      </c>
      <c r="F710" s="2" t="s">
        <v>41</v>
      </c>
      <c r="G710" s="8" t="s">
        <v>79</v>
      </c>
      <c r="H710" s="2" t="s">
        <v>80</v>
      </c>
      <c r="I710" s="2" t="s">
        <v>31</v>
      </c>
      <c r="J710" s="2">
        <v>7409.0</v>
      </c>
      <c r="K710" s="2">
        <v>10.0</v>
      </c>
      <c r="L710" s="2">
        <v>5009.0</v>
      </c>
      <c r="M710" s="2">
        <v>7160.0</v>
      </c>
      <c r="N710" s="2">
        <v>12.0</v>
      </c>
      <c r="O710" s="3">
        <v>1472.110115</v>
      </c>
      <c r="P710" s="7" t="str">
        <f>VLOOKUP(A710,'New Data'!A:E,2,FALSE)</f>
        <v>Female</v>
      </c>
      <c r="Q710" s="7">
        <f>VLOOKUP(A710,'New Data'!A:E,3,FALSE)</f>
        <v>41</v>
      </c>
      <c r="R710" s="7" t="str">
        <f>VLOOKUP(A710,'New Data'!A:E,4,FALSE)</f>
        <v>Kansas</v>
      </c>
      <c r="S710" s="9">
        <f>VLOOKUP(A710,'New Data'!A:E,5,FALSE)</f>
        <v>45141</v>
      </c>
      <c r="T710" s="10">
        <f t="shared" si="3"/>
        <v>122.6758429</v>
      </c>
      <c r="U710" s="11">
        <f t="shared" si="4"/>
        <v>0.001349709812</v>
      </c>
      <c r="V710" s="12">
        <f t="shared" si="5"/>
        <v>147.2110115</v>
      </c>
      <c r="W710" s="10">
        <f t="shared" si="6"/>
        <v>198.6921467</v>
      </c>
      <c r="X710" s="11">
        <f t="shared" si="7"/>
        <v>0.1619651775</v>
      </c>
      <c r="Y710" s="7">
        <f t="shared" si="8"/>
        <v>0</v>
      </c>
      <c r="Z710" s="11">
        <f t="shared" si="9"/>
        <v>0.676069645</v>
      </c>
      <c r="AA710" s="10">
        <f t="shared" si="10"/>
        <v>182.0424071</v>
      </c>
      <c r="AB710" s="10">
        <f t="shared" si="11"/>
        <v>212.9310883</v>
      </c>
      <c r="AC710" s="10">
        <f t="shared" si="12"/>
        <v>167.321306</v>
      </c>
      <c r="AD710" s="10">
        <f t="shared" si="13"/>
        <v>160.6846697</v>
      </c>
    </row>
    <row r="711">
      <c r="A711" s="7" t="str">
        <f t="shared" si="1"/>
        <v>ZQQVT1648U</v>
      </c>
      <c r="B711" s="2" t="s">
        <v>2062</v>
      </c>
      <c r="C711" s="2" t="s">
        <v>3829</v>
      </c>
      <c r="D711" s="7" t="str">
        <f t="shared" si="2"/>
        <v>300x250 </v>
      </c>
      <c r="E711" s="2" t="s">
        <v>2064</v>
      </c>
      <c r="F711" s="2" t="s">
        <v>66</v>
      </c>
      <c r="G711" s="8" t="s">
        <v>29</v>
      </c>
      <c r="H711" s="2" t="s">
        <v>139</v>
      </c>
      <c r="I711" s="2" t="s">
        <v>31</v>
      </c>
      <c r="J711" s="2">
        <v>435848.0</v>
      </c>
      <c r="K711" s="2">
        <v>1058.0</v>
      </c>
      <c r="L711" s="2">
        <v>274912.0</v>
      </c>
      <c r="M711" s="2">
        <v>415601.0</v>
      </c>
      <c r="N711" s="2">
        <v>15.0</v>
      </c>
      <c r="O711" s="3">
        <v>1554.439959</v>
      </c>
      <c r="P711" s="7" t="str">
        <f>VLOOKUP(A711,'New Data'!A:E,2,FALSE)</f>
        <v>Female</v>
      </c>
      <c r="Q711" s="7">
        <f>VLOOKUP(A711,'New Data'!A:E,3,FALSE)</f>
        <v>41</v>
      </c>
      <c r="R711" s="7" t="str">
        <f>VLOOKUP(A711,'New Data'!A:E,4,FALSE)</f>
        <v>Montana</v>
      </c>
      <c r="S711" s="9">
        <f>VLOOKUP(A711,'New Data'!A:E,5,FALSE)</f>
        <v>45507</v>
      </c>
      <c r="T711" s="10">
        <f t="shared" si="3"/>
        <v>103.6293306</v>
      </c>
      <c r="U711" s="11">
        <f t="shared" si="4"/>
        <v>0.002427451772</v>
      </c>
      <c r="V711" s="12">
        <f t="shared" si="5"/>
        <v>1.469224914</v>
      </c>
      <c r="W711" s="10">
        <f t="shared" si="6"/>
        <v>3.566472621</v>
      </c>
      <c r="X711" s="11">
        <f t="shared" si="7"/>
        <v>0.003441566785</v>
      </c>
      <c r="Y711" s="7">
        <f t="shared" si="8"/>
        <v>0</v>
      </c>
      <c r="Z711" s="11">
        <f t="shared" si="9"/>
        <v>0.6307520053</v>
      </c>
      <c r="AA711" s="10">
        <f t="shared" si="10"/>
        <v>22.61454058</v>
      </c>
      <c r="AB711" s="10">
        <f t="shared" si="11"/>
        <v>23.8728892</v>
      </c>
      <c r="AC711" s="10">
        <f t="shared" si="12"/>
        <v>83.91060399</v>
      </c>
      <c r="AD711" s="10">
        <f t="shared" si="13"/>
        <v>53.59911534</v>
      </c>
    </row>
    <row r="712">
      <c r="A712" s="7" t="str">
        <f t="shared" si="1"/>
        <v>ZQQVT1648U</v>
      </c>
      <c r="B712" s="2" t="s">
        <v>2291</v>
      </c>
      <c r="C712" s="2" t="s">
        <v>3830</v>
      </c>
      <c r="D712" s="7" t="str">
        <f t="shared" si="2"/>
        <v>300x250 </v>
      </c>
      <c r="E712" s="2" t="s">
        <v>2064</v>
      </c>
      <c r="F712" s="2" t="s">
        <v>66</v>
      </c>
      <c r="G712" s="8" t="s">
        <v>151</v>
      </c>
      <c r="H712" s="2" t="s">
        <v>48</v>
      </c>
      <c r="I712" s="2" t="s">
        <v>31</v>
      </c>
      <c r="J712" s="2">
        <v>510778.0</v>
      </c>
      <c r="K712" s="2">
        <v>1290.0</v>
      </c>
      <c r="L712" s="2">
        <v>70777.0</v>
      </c>
      <c r="M712" s="2">
        <v>436133.0</v>
      </c>
      <c r="N712" s="2">
        <v>6.0</v>
      </c>
      <c r="O712" s="3">
        <v>3870.253867</v>
      </c>
      <c r="P712" s="7" t="str">
        <f>VLOOKUP(A712,'New Data'!A:E,2,FALSE)</f>
        <v>Female</v>
      </c>
      <c r="Q712" s="7">
        <f>VLOOKUP(A712,'New Data'!A:E,3,FALSE)</f>
        <v>41</v>
      </c>
      <c r="R712" s="7" t="str">
        <f>VLOOKUP(A712,'New Data'!A:E,4,FALSE)</f>
        <v>Montana</v>
      </c>
      <c r="S712" s="9">
        <f>VLOOKUP(A712,'New Data'!A:E,5,FALSE)</f>
        <v>45507</v>
      </c>
      <c r="T712" s="10">
        <f t="shared" si="3"/>
        <v>645.0423112</v>
      </c>
      <c r="U712" s="11">
        <f t="shared" si="4"/>
        <v>0.002525559049</v>
      </c>
      <c r="V712" s="12">
        <f t="shared" si="5"/>
        <v>3.000196796</v>
      </c>
      <c r="W712" s="10">
        <f t="shared" si="6"/>
        <v>7.577174168</v>
      </c>
      <c r="X712" s="11">
        <f t="shared" si="7"/>
        <v>0.001174678628</v>
      </c>
      <c r="Y712" s="7">
        <f t="shared" si="8"/>
        <v>0</v>
      </c>
      <c r="Z712" s="11">
        <f t="shared" si="9"/>
        <v>0.1385670487</v>
      </c>
      <c r="AA712" s="10">
        <f t="shared" si="10"/>
        <v>132.9240545</v>
      </c>
      <c r="AB712" s="10">
        <f t="shared" si="11"/>
        <v>135.6702409</v>
      </c>
      <c r="AC712" s="10">
        <f t="shared" si="12"/>
        <v>518.1493231</v>
      </c>
      <c r="AD712" s="10">
        <f t="shared" si="13"/>
        <v>326.3110054</v>
      </c>
    </row>
    <row r="713">
      <c r="A713" s="7" t="str">
        <f t="shared" si="1"/>
        <v>ZQQVT1648U</v>
      </c>
      <c r="B713" s="2" t="s">
        <v>1058</v>
      </c>
      <c r="C713" s="2" t="s">
        <v>3831</v>
      </c>
      <c r="D713" s="7" t="str">
        <f t="shared" si="2"/>
        <v>320x50 </v>
      </c>
      <c r="E713" s="2" t="s">
        <v>1060</v>
      </c>
      <c r="F713" s="2" t="s">
        <v>28</v>
      </c>
      <c r="G713" s="8" t="s">
        <v>165</v>
      </c>
      <c r="H713" s="2" t="s">
        <v>30</v>
      </c>
      <c r="I713" s="2" t="s">
        <v>31</v>
      </c>
      <c r="J713" s="2">
        <v>70134.0</v>
      </c>
      <c r="K713" s="2">
        <v>169.0</v>
      </c>
      <c r="L713" s="2">
        <v>48862.0</v>
      </c>
      <c r="M713" s="2">
        <v>66739.0</v>
      </c>
      <c r="N713" s="2">
        <v>14.0</v>
      </c>
      <c r="O713" s="3">
        <v>2514.868116</v>
      </c>
      <c r="P713" s="7" t="str">
        <f>VLOOKUP(A713,'New Data'!A:E,2,FALSE)</f>
        <v>Female</v>
      </c>
      <c r="Q713" s="7">
        <f>VLOOKUP(A713,'New Data'!A:E,3,FALSE)</f>
        <v>41</v>
      </c>
      <c r="R713" s="7" t="str">
        <f>VLOOKUP(A713,'New Data'!A:E,4,FALSE)</f>
        <v>Montana</v>
      </c>
      <c r="S713" s="9">
        <f>VLOOKUP(A713,'New Data'!A:E,5,FALSE)</f>
        <v>45507</v>
      </c>
      <c r="T713" s="10">
        <f t="shared" si="3"/>
        <v>179.6334369</v>
      </c>
      <c r="U713" s="11">
        <f t="shared" si="4"/>
        <v>0.002409672912</v>
      </c>
      <c r="V713" s="12">
        <f t="shared" si="5"/>
        <v>14.88087643</v>
      </c>
      <c r="W713" s="10">
        <f t="shared" si="6"/>
        <v>35.85804483</v>
      </c>
      <c r="X713" s="11">
        <f t="shared" si="7"/>
        <v>0.01996178744</v>
      </c>
      <c r="Y713" s="7">
        <f t="shared" si="8"/>
        <v>0</v>
      </c>
      <c r="Z713" s="11">
        <f t="shared" si="9"/>
        <v>0.6966948983</v>
      </c>
      <c r="AA713" s="10">
        <f t="shared" si="10"/>
        <v>55.00299748</v>
      </c>
      <c r="AB713" s="10">
        <f t="shared" si="11"/>
        <v>67.58929852</v>
      </c>
      <c r="AC713" s="10">
        <f t="shared" si="12"/>
        <v>153.8545337</v>
      </c>
      <c r="AD713" s="10">
        <f t="shared" si="13"/>
        <v>107.7469457</v>
      </c>
    </row>
    <row r="714">
      <c r="A714" s="7" t="str">
        <f t="shared" si="1"/>
        <v>ZRRCV7570B</v>
      </c>
      <c r="B714" s="2" t="s">
        <v>751</v>
      </c>
      <c r="C714" s="2" t="s">
        <v>3832</v>
      </c>
      <c r="D714" s="7" t="str">
        <f t="shared" si="2"/>
        <v>320x50 </v>
      </c>
      <c r="E714" s="2" t="s">
        <v>101</v>
      </c>
      <c r="F714" s="2" t="s">
        <v>41</v>
      </c>
      <c r="G714" s="8" t="s">
        <v>275</v>
      </c>
      <c r="H714" s="2" t="s">
        <v>30</v>
      </c>
      <c r="I714" s="2" t="s">
        <v>31</v>
      </c>
      <c r="J714" s="2">
        <v>23711.0</v>
      </c>
      <c r="K714" s="2">
        <v>69.0</v>
      </c>
      <c r="L714" s="2">
        <v>4337.0</v>
      </c>
      <c r="M714" s="2">
        <v>17211.0</v>
      </c>
      <c r="N714" s="2">
        <v>8.0</v>
      </c>
      <c r="O714" s="3">
        <v>5740.952219</v>
      </c>
      <c r="P714" s="7" t="str">
        <f>VLOOKUP(A714,'New Data'!A:E,2,FALSE)</f>
        <v>Female</v>
      </c>
      <c r="Q714" s="7">
        <f>VLOOKUP(A714,'New Data'!A:E,3,FALSE)</f>
        <v>45</v>
      </c>
      <c r="R714" s="7" t="str">
        <f>VLOOKUP(A714,'New Data'!A:E,4,FALSE)</f>
        <v>Mississippi</v>
      </c>
      <c r="S714" s="9">
        <f>VLOOKUP(A714,'New Data'!A:E,5,FALSE)</f>
        <v>45177</v>
      </c>
      <c r="T714" s="10">
        <f t="shared" si="3"/>
        <v>717.6190274</v>
      </c>
      <c r="U714" s="11">
        <f t="shared" si="4"/>
        <v>0.002910041753</v>
      </c>
      <c r="V714" s="12">
        <f t="shared" si="5"/>
        <v>83.20220607</v>
      </c>
      <c r="W714" s="10">
        <f t="shared" si="6"/>
        <v>242.1218936</v>
      </c>
      <c r="X714" s="11">
        <f t="shared" si="7"/>
        <v>0.03373961452</v>
      </c>
      <c r="Y714" s="7">
        <f t="shared" si="8"/>
        <v>0</v>
      </c>
      <c r="Z714" s="11">
        <f t="shared" si="9"/>
        <v>0.1829108852</v>
      </c>
      <c r="AA714" s="10">
        <f t="shared" si="10"/>
        <v>258.5099491</v>
      </c>
      <c r="AB714" s="10">
        <f t="shared" si="11"/>
        <v>353.8617616</v>
      </c>
      <c r="AC714" s="10">
        <f t="shared" si="12"/>
        <v>639.1600418</v>
      </c>
      <c r="AD714" s="10">
        <f t="shared" si="13"/>
        <v>479.8719155</v>
      </c>
    </row>
    <row r="715">
      <c r="A715" s="7" t="str">
        <f t="shared" si="1"/>
        <v>ZRRCV7570B</v>
      </c>
      <c r="B715" s="2" t="s">
        <v>99</v>
      </c>
      <c r="C715" s="2" t="s">
        <v>3833</v>
      </c>
      <c r="D715" s="7" t="str">
        <f t="shared" si="2"/>
        <v>320x50 </v>
      </c>
      <c r="E715" s="2" t="s">
        <v>101</v>
      </c>
      <c r="F715" s="2" t="s">
        <v>28</v>
      </c>
      <c r="G715" s="8" t="s">
        <v>102</v>
      </c>
      <c r="H715" s="2" t="s">
        <v>30</v>
      </c>
      <c r="I715" s="2" t="s">
        <v>31</v>
      </c>
      <c r="J715" s="2">
        <v>20899.0</v>
      </c>
      <c r="K715" s="2">
        <v>20.0</v>
      </c>
      <c r="L715" s="2">
        <v>11394.0</v>
      </c>
      <c r="M715" s="2">
        <v>19576.0</v>
      </c>
      <c r="N715" s="2">
        <v>19.0</v>
      </c>
      <c r="O715" s="3">
        <v>1649.459852</v>
      </c>
      <c r="P715" s="7" t="str">
        <f>VLOOKUP(A715,'New Data'!A:E,2,FALSE)</f>
        <v>Female</v>
      </c>
      <c r="Q715" s="7">
        <f>VLOOKUP(A715,'New Data'!A:E,3,FALSE)</f>
        <v>45</v>
      </c>
      <c r="R715" s="7" t="str">
        <f>VLOOKUP(A715,'New Data'!A:E,4,FALSE)</f>
        <v>Mississippi</v>
      </c>
      <c r="S715" s="9">
        <f>VLOOKUP(A715,'New Data'!A:E,5,FALSE)</f>
        <v>45177</v>
      </c>
      <c r="T715" s="10">
        <f t="shared" si="3"/>
        <v>86.81367642</v>
      </c>
      <c r="U715" s="11">
        <f t="shared" si="4"/>
        <v>0.0009569835877</v>
      </c>
      <c r="V715" s="12">
        <f t="shared" si="5"/>
        <v>82.4729926</v>
      </c>
      <c r="W715" s="10">
        <f t="shared" si="6"/>
        <v>78.92530035</v>
      </c>
      <c r="X715" s="11">
        <f t="shared" si="7"/>
        <v>0.09091344083</v>
      </c>
      <c r="Y715" s="7">
        <f t="shared" si="8"/>
        <v>0</v>
      </c>
      <c r="Z715" s="11">
        <f t="shared" si="9"/>
        <v>0.5451935499</v>
      </c>
      <c r="AA715" s="10">
        <f t="shared" si="10"/>
        <v>99.12618943</v>
      </c>
      <c r="AB715" s="10">
        <f t="shared" si="11"/>
        <v>96.99757408</v>
      </c>
      <c r="AC715" s="10">
        <f t="shared" si="12"/>
        <v>101.7305997</v>
      </c>
      <c r="AD715" s="10">
        <f t="shared" si="13"/>
        <v>82.86996688</v>
      </c>
    </row>
    <row r="716">
      <c r="A716" s="7" t="str">
        <f t="shared" si="1"/>
        <v>ZRRCV7570B</v>
      </c>
      <c r="B716" s="2" t="s">
        <v>720</v>
      </c>
      <c r="C716" s="2" t="s">
        <v>3834</v>
      </c>
      <c r="D716" s="7" t="str">
        <f t="shared" si="2"/>
        <v>300x250 </v>
      </c>
      <c r="E716" s="2" t="s">
        <v>722</v>
      </c>
      <c r="F716" s="2" t="s">
        <v>36</v>
      </c>
      <c r="G716" s="8" t="s">
        <v>275</v>
      </c>
      <c r="H716" s="2" t="s">
        <v>48</v>
      </c>
      <c r="I716" s="2" t="s">
        <v>31</v>
      </c>
      <c r="J716" s="2">
        <v>10811.0</v>
      </c>
      <c r="K716" s="2">
        <v>25.0</v>
      </c>
      <c r="L716" s="2">
        <v>988.0</v>
      </c>
      <c r="M716" s="2">
        <v>2975.0</v>
      </c>
      <c r="N716" s="2">
        <v>3.0</v>
      </c>
      <c r="O716" s="3">
        <v>1679.833815</v>
      </c>
      <c r="P716" s="7" t="str">
        <f>VLOOKUP(A716,'New Data'!A:E,2,FALSE)</f>
        <v>Female</v>
      </c>
      <c r="Q716" s="7">
        <f>VLOOKUP(A716,'New Data'!A:E,3,FALSE)</f>
        <v>45</v>
      </c>
      <c r="R716" s="7" t="str">
        <f>VLOOKUP(A716,'New Data'!A:E,4,FALSE)</f>
        <v>Mississippi</v>
      </c>
      <c r="S716" s="9">
        <f>VLOOKUP(A716,'New Data'!A:E,5,FALSE)</f>
        <v>45177</v>
      </c>
      <c r="T716" s="10">
        <f t="shared" si="3"/>
        <v>559.944605</v>
      </c>
      <c r="U716" s="11">
        <f t="shared" si="4"/>
        <v>0.002312459532</v>
      </c>
      <c r="V716" s="12">
        <f t="shared" si="5"/>
        <v>67.1933526</v>
      </c>
      <c r="W716" s="10">
        <f t="shared" si="6"/>
        <v>155.3819087</v>
      </c>
      <c r="X716" s="11">
        <f t="shared" si="7"/>
        <v>0.02774951438</v>
      </c>
      <c r="Y716" s="7">
        <f t="shared" si="8"/>
        <v>0</v>
      </c>
      <c r="Z716" s="11">
        <f t="shared" si="9"/>
        <v>0.0913884007</v>
      </c>
      <c r="AA716" s="10">
        <f t="shared" si="10"/>
        <v>196.8199848</v>
      </c>
      <c r="AB716" s="10">
        <f t="shared" si="11"/>
        <v>249.7331185</v>
      </c>
      <c r="AC716" s="10">
        <f t="shared" si="12"/>
        <v>492.4707363</v>
      </c>
      <c r="AD716" s="10">
        <f t="shared" si="13"/>
        <v>357.6644131</v>
      </c>
    </row>
    <row r="717">
      <c r="A717" s="7" t="str">
        <f t="shared" si="1"/>
        <v>ZTHAO8965Z</v>
      </c>
      <c r="B717" s="2" t="s">
        <v>1515</v>
      </c>
      <c r="C717" s="2" t="s">
        <v>3835</v>
      </c>
      <c r="D717" s="7" t="str">
        <f t="shared" si="2"/>
        <v>300x250 </v>
      </c>
      <c r="E717" s="2" t="s">
        <v>1517</v>
      </c>
      <c r="F717" s="2" t="s">
        <v>36</v>
      </c>
      <c r="G717" s="8" t="s">
        <v>29</v>
      </c>
      <c r="H717" s="2" t="s">
        <v>30</v>
      </c>
      <c r="I717" s="2" t="s">
        <v>31</v>
      </c>
      <c r="J717" s="2">
        <v>1100942.0</v>
      </c>
      <c r="K717" s="2">
        <v>2984.0</v>
      </c>
      <c r="L717" s="2">
        <v>629973.0</v>
      </c>
      <c r="M717" s="2">
        <v>1041225.0</v>
      </c>
      <c r="N717" s="2">
        <v>147.0</v>
      </c>
      <c r="O717" s="3">
        <v>7979.348589</v>
      </c>
      <c r="P717" s="7" t="str">
        <f>VLOOKUP(A717,'New Data'!A:E,2,FALSE)</f>
        <v>Male</v>
      </c>
      <c r="Q717" s="7">
        <f>VLOOKUP(A717,'New Data'!A:E,3,FALSE)</f>
        <v>44</v>
      </c>
      <c r="R717" s="7" t="str">
        <f>VLOOKUP(A717,'New Data'!A:E,4,FALSE)</f>
        <v>New Jersey</v>
      </c>
      <c r="S717" s="9">
        <f>VLOOKUP(A717,'New Data'!A:E,5,FALSE)</f>
        <v>45432</v>
      </c>
      <c r="T717" s="10">
        <f t="shared" si="3"/>
        <v>54.28128292</v>
      </c>
      <c r="U717" s="11">
        <f t="shared" si="4"/>
        <v>0.002710406179</v>
      </c>
      <c r="V717" s="12">
        <f t="shared" si="5"/>
        <v>2.674044433</v>
      </c>
      <c r="W717" s="10">
        <f t="shared" si="6"/>
        <v>7.247746556</v>
      </c>
      <c r="X717" s="11">
        <f t="shared" si="7"/>
        <v>0.01335220202</v>
      </c>
      <c r="Y717" s="7">
        <f t="shared" si="8"/>
        <v>0</v>
      </c>
      <c r="Z717" s="11">
        <f t="shared" si="9"/>
        <v>0.5722127051</v>
      </c>
      <c r="AA717" s="10">
        <f t="shared" si="10"/>
        <v>14.44504144</v>
      </c>
      <c r="AB717" s="10">
        <f t="shared" si="11"/>
        <v>17.18926272</v>
      </c>
      <c r="AC717" s="10">
        <f t="shared" si="12"/>
        <v>45.40938453</v>
      </c>
      <c r="AD717" s="10">
        <f t="shared" si="13"/>
        <v>30.76586994</v>
      </c>
    </row>
    <row r="718">
      <c r="A718" s="7" t="str">
        <f t="shared" si="1"/>
        <v>ZUTDU7524X</v>
      </c>
      <c r="B718" s="2" t="s">
        <v>1159</v>
      </c>
      <c r="C718" s="2" t="s">
        <v>1160</v>
      </c>
      <c r="D718" s="7" t="str">
        <f t="shared" si="2"/>
        <v>300x250 </v>
      </c>
      <c r="E718" s="2" t="s">
        <v>1161</v>
      </c>
      <c r="F718" s="2" t="s">
        <v>66</v>
      </c>
      <c r="G718" s="8" t="s">
        <v>871</v>
      </c>
      <c r="H718" s="2" t="s">
        <v>62</v>
      </c>
      <c r="I718" s="2" t="s">
        <v>53</v>
      </c>
      <c r="J718" s="2">
        <v>26439.0</v>
      </c>
      <c r="K718" s="2">
        <v>95.0</v>
      </c>
      <c r="L718" s="2">
        <v>7093.0</v>
      </c>
      <c r="M718" s="2">
        <v>19681.0</v>
      </c>
      <c r="N718" s="2">
        <v>7.0</v>
      </c>
      <c r="O718" s="3">
        <v>5330.781969</v>
      </c>
      <c r="P718" s="7" t="str">
        <f>VLOOKUP(A718,'New Data'!A:E,2,FALSE)</f>
        <v>Male</v>
      </c>
      <c r="Q718" s="7">
        <f>VLOOKUP(A718,'New Data'!A:E,3,FALSE)</f>
        <v>38</v>
      </c>
      <c r="R718" s="7" t="str">
        <f>VLOOKUP(A718,'New Data'!A:E,4,FALSE)</f>
        <v>Wyoming</v>
      </c>
      <c r="S718" s="9">
        <f>VLOOKUP(A718,'New Data'!A:E,5,FALSE)</f>
        <v>45092</v>
      </c>
      <c r="T718" s="10">
        <f t="shared" si="3"/>
        <v>761.5402813</v>
      </c>
      <c r="U718" s="11">
        <f t="shared" si="4"/>
        <v>0.003593176746</v>
      </c>
      <c r="V718" s="12">
        <f t="shared" si="5"/>
        <v>56.11349441</v>
      </c>
      <c r="W718" s="10">
        <f t="shared" si="6"/>
        <v>201.6257033</v>
      </c>
      <c r="X718" s="11">
        <f t="shared" si="7"/>
        <v>0.02647603918</v>
      </c>
      <c r="Y718" s="7">
        <f t="shared" si="8"/>
        <v>0</v>
      </c>
      <c r="Z718" s="11">
        <f t="shared" si="9"/>
        <v>0.2682779228</v>
      </c>
      <c r="AA718" s="10">
        <f t="shared" si="10"/>
        <v>237.5239924</v>
      </c>
      <c r="AB718" s="10">
        <f t="shared" si="11"/>
        <v>324.8313178</v>
      </c>
      <c r="AC718" s="10">
        <f t="shared" si="12"/>
        <v>660.7800646</v>
      </c>
      <c r="AD718" s="10">
        <f t="shared" si="13"/>
        <v>481.5847889</v>
      </c>
    </row>
    <row r="719">
      <c r="A719" s="7" t="str">
        <f t="shared" si="1"/>
        <v>ZXILD0744S</v>
      </c>
      <c r="B719" s="2" t="s">
        <v>391</v>
      </c>
      <c r="C719" s="2" t="s">
        <v>3836</v>
      </c>
      <c r="D719" s="7" t="str">
        <f t="shared" si="2"/>
        <v>300x250 </v>
      </c>
      <c r="E719" s="2" t="s">
        <v>393</v>
      </c>
      <c r="F719" s="2" t="s">
        <v>36</v>
      </c>
      <c r="G719" s="8" t="s">
        <v>394</v>
      </c>
      <c r="H719" s="2" t="s">
        <v>30</v>
      </c>
      <c r="I719" s="2" t="s">
        <v>43</v>
      </c>
      <c r="J719" s="2">
        <v>10524.0</v>
      </c>
      <c r="K719" s="2">
        <v>55.0</v>
      </c>
      <c r="L719" s="2">
        <v>7601.0</v>
      </c>
      <c r="M719" s="2">
        <v>10242.0</v>
      </c>
      <c r="N719" s="2">
        <v>11.0</v>
      </c>
      <c r="O719" s="3">
        <v>6136.133902</v>
      </c>
      <c r="P719" s="7" t="str">
        <f>VLOOKUP(A719,'New Data'!A:E,2,FALSE)</f>
        <v>Male</v>
      </c>
      <c r="Q719" s="7">
        <f>VLOOKUP(A719,'New Data'!A:E,3,FALSE)</f>
        <v>53</v>
      </c>
      <c r="R719" s="7" t="str">
        <f>VLOOKUP(A719,'New Data'!A:E,4,FALSE)</f>
        <v>Wyoming</v>
      </c>
      <c r="S719" s="9">
        <f>VLOOKUP(A719,'New Data'!A:E,5,FALSE)</f>
        <v>45121</v>
      </c>
      <c r="T719" s="10">
        <f t="shared" si="3"/>
        <v>557.8303547</v>
      </c>
      <c r="U719" s="11">
        <f t="shared" si="4"/>
        <v>0.005226149753</v>
      </c>
      <c r="V719" s="12">
        <f t="shared" si="5"/>
        <v>111.5660709</v>
      </c>
      <c r="W719" s="10">
        <f t="shared" si="6"/>
        <v>583.0609941</v>
      </c>
      <c r="X719" s="11">
        <f t="shared" si="7"/>
        <v>0.1045229951</v>
      </c>
      <c r="Y719" s="7">
        <f t="shared" si="8"/>
        <v>0</v>
      </c>
      <c r="Z719" s="11">
        <f t="shared" si="9"/>
        <v>0.7222538959</v>
      </c>
      <c r="AA719" s="10">
        <f t="shared" si="10"/>
        <v>317.4311265</v>
      </c>
      <c r="AB719" s="10">
        <f t="shared" si="11"/>
        <v>600.3280804</v>
      </c>
      <c r="AC719" s="10">
        <f t="shared" si="12"/>
        <v>585.1896968</v>
      </c>
      <c r="AD719" s="10">
        <f t="shared" si="13"/>
        <v>570.4482875</v>
      </c>
    </row>
    <row r="720">
      <c r="A720" s="7" t="str">
        <f t="shared" si="1"/>
        <v>ZXILD0744S</v>
      </c>
      <c r="B720" s="2" t="s">
        <v>1259</v>
      </c>
      <c r="C720" s="2" t="s">
        <v>1260</v>
      </c>
      <c r="D720" s="7" t="str">
        <f t="shared" si="2"/>
        <v>300x250 </v>
      </c>
      <c r="E720" s="2" t="s">
        <v>393</v>
      </c>
      <c r="F720" s="2" t="s">
        <v>28</v>
      </c>
      <c r="G720" s="8" t="s">
        <v>275</v>
      </c>
      <c r="H720" s="2" t="s">
        <v>48</v>
      </c>
      <c r="I720" s="2" t="s">
        <v>31</v>
      </c>
      <c r="J720" s="2">
        <v>23829.0</v>
      </c>
      <c r="K720" s="2">
        <v>75.0</v>
      </c>
      <c r="L720" s="2">
        <v>8326.0</v>
      </c>
      <c r="M720" s="2">
        <v>18812.0</v>
      </c>
      <c r="N720" s="2">
        <v>5.0</v>
      </c>
      <c r="O720" s="3">
        <v>1534.698</v>
      </c>
      <c r="P720" s="7" t="str">
        <f>VLOOKUP(A720,'New Data'!A:E,2,FALSE)</f>
        <v>Male</v>
      </c>
      <c r="Q720" s="7">
        <f>VLOOKUP(A720,'New Data'!A:E,3,FALSE)</f>
        <v>53</v>
      </c>
      <c r="R720" s="7" t="str">
        <f>VLOOKUP(A720,'New Data'!A:E,4,FALSE)</f>
        <v>Wyoming</v>
      </c>
      <c r="S720" s="9">
        <f>VLOOKUP(A720,'New Data'!A:E,5,FALSE)</f>
        <v>45121</v>
      </c>
      <c r="T720" s="10">
        <f t="shared" si="3"/>
        <v>306.9396</v>
      </c>
      <c r="U720" s="11">
        <f t="shared" si="4"/>
        <v>0.003147425406</v>
      </c>
      <c r="V720" s="12">
        <f t="shared" si="5"/>
        <v>20.46264</v>
      </c>
      <c r="W720" s="10">
        <f t="shared" si="6"/>
        <v>64.40463301</v>
      </c>
      <c r="X720" s="11">
        <f t="shared" si="7"/>
        <v>0.02098283604</v>
      </c>
      <c r="Y720" s="7">
        <f t="shared" si="8"/>
        <v>0</v>
      </c>
      <c r="Z720" s="11">
        <f t="shared" si="9"/>
        <v>0.3494061857</v>
      </c>
      <c r="AA720" s="10">
        <f t="shared" si="10"/>
        <v>90.6389586</v>
      </c>
      <c r="AB720" s="10">
        <f t="shared" si="11"/>
        <v>117.0041544</v>
      </c>
      <c r="AC720" s="10">
        <f t="shared" si="12"/>
        <v>262.5251346</v>
      </c>
      <c r="AD720" s="10">
        <f t="shared" si="13"/>
        <v>185.6736902</v>
      </c>
    </row>
    <row r="721">
      <c r="A721" s="7" t="str">
        <f t="shared" si="1"/>
        <v>ZXILD0744S</v>
      </c>
      <c r="B721" s="2" t="s">
        <v>1321</v>
      </c>
      <c r="C721" s="2" t="s">
        <v>3837</v>
      </c>
      <c r="D721" s="7" t="str">
        <f t="shared" si="2"/>
        <v>300x250 </v>
      </c>
      <c r="E721" s="2" t="s">
        <v>393</v>
      </c>
      <c r="F721" s="2" t="s">
        <v>28</v>
      </c>
      <c r="G721" s="8" t="s">
        <v>468</v>
      </c>
      <c r="H721" s="2" t="s">
        <v>30</v>
      </c>
      <c r="I721" s="2" t="s">
        <v>53</v>
      </c>
      <c r="J721" s="2">
        <v>31625.0</v>
      </c>
      <c r="K721" s="2">
        <v>99.0</v>
      </c>
      <c r="L721" s="2">
        <v>23764.0</v>
      </c>
      <c r="M721" s="2">
        <v>29364.0</v>
      </c>
      <c r="N721" s="2">
        <v>6.0</v>
      </c>
      <c r="O721" s="3">
        <v>2360.555244</v>
      </c>
      <c r="P721" s="7" t="str">
        <f>VLOOKUP(A721,'New Data'!A:E,2,FALSE)</f>
        <v>Male</v>
      </c>
      <c r="Q721" s="7">
        <f>VLOOKUP(A721,'New Data'!A:E,3,FALSE)</f>
        <v>53</v>
      </c>
      <c r="R721" s="7" t="str">
        <f>VLOOKUP(A721,'New Data'!A:E,4,FALSE)</f>
        <v>Wyoming</v>
      </c>
      <c r="S721" s="9">
        <f>VLOOKUP(A721,'New Data'!A:E,5,FALSE)</f>
        <v>45121</v>
      </c>
      <c r="T721" s="10">
        <f t="shared" si="3"/>
        <v>393.425874</v>
      </c>
      <c r="U721" s="11">
        <f t="shared" si="4"/>
        <v>0.003130434783</v>
      </c>
      <c r="V721" s="12">
        <f t="shared" si="5"/>
        <v>23.84399236</v>
      </c>
      <c r="W721" s="10">
        <f t="shared" si="6"/>
        <v>74.64206305</v>
      </c>
      <c r="X721" s="11">
        <f t="shared" si="7"/>
        <v>0.01897233202</v>
      </c>
      <c r="Y721" s="7">
        <f t="shared" si="8"/>
        <v>0</v>
      </c>
      <c r="Z721" s="11">
        <f t="shared" si="9"/>
        <v>0.75143083</v>
      </c>
      <c r="AA721" s="10">
        <f t="shared" si="10"/>
        <v>112.6887813</v>
      </c>
      <c r="AB721" s="10">
        <f t="shared" si="11"/>
        <v>143.1676237</v>
      </c>
      <c r="AC721" s="10">
        <f t="shared" si="12"/>
        <v>334.4379103</v>
      </c>
      <c r="AD721" s="10">
        <f t="shared" si="13"/>
        <v>234.0355337</v>
      </c>
    </row>
    <row r="722">
      <c r="A722" s="7" t="str">
        <f t="shared" si="1"/>
        <v>ZXLIT6695R</v>
      </c>
      <c r="B722" s="2" t="s">
        <v>2166</v>
      </c>
      <c r="C722" s="2" t="s">
        <v>3838</v>
      </c>
      <c r="D722" s="7" t="str">
        <f t="shared" si="2"/>
        <v>320x50 </v>
      </c>
      <c r="E722" s="2" t="s">
        <v>2168</v>
      </c>
      <c r="F722" s="2" t="s">
        <v>28</v>
      </c>
      <c r="G722" s="8" t="s">
        <v>468</v>
      </c>
      <c r="H722" s="2" t="s">
        <v>30</v>
      </c>
      <c r="I722" s="2" t="s">
        <v>31</v>
      </c>
      <c r="J722" s="2">
        <v>81567.0</v>
      </c>
      <c r="K722" s="2">
        <v>440.0</v>
      </c>
      <c r="L722" s="2">
        <v>53264.0</v>
      </c>
      <c r="M722" s="2">
        <v>68123.0</v>
      </c>
      <c r="N722" s="2">
        <v>4.0</v>
      </c>
      <c r="O722" s="3">
        <v>6392.471955</v>
      </c>
      <c r="P722" s="7" t="str">
        <f>VLOOKUP(A722,'New Data'!A:E,2,FALSE)</f>
        <v>Female</v>
      </c>
      <c r="Q722" s="7">
        <f>VLOOKUP(A722,'New Data'!A:E,3,FALSE)</f>
        <v>61</v>
      </c>
      <c r="R722" s="7" t="str">
        <f>VLOOKUP(A722,'New Data'!A:E,4,FALSE)</f>
        <v>Arizona</v>
      </c>
      <c r="S722" s="9">
        <f>VLOOKUP(A722,'New Data'!A:E,5,FALSE)</f>
        <v>45510</v>
      </c>
      <c r="T722" s="10">
        <f t="shared" si="3"/>
        <v>1598.117989</v>
      </c>
      <c r="U722" s="11">
        <f t="shared" si="4"/>
        <v>0.005394338397</v>
      </c>
      <c r="V722" s="12">
        <f t="shared" si="5"/>
        <v>14.52834535</v>
      </c>
      <c r="W722" s="10">
        <f t="shared" si="6"/>
        <v>78.37081117</v>
      </c>
      <c r="X722" s="11">
        <f t="shared" si="7"/>
        <v>0.004903943997</v>
      </c>
      <c r="Y722" s="7">
        <f t="shared" si="8"/>
        <v>0</v>
      </c>
      <c r="Z722" s="11">
        <f t="shared" si="9"/>
        <v>0.6530091826</v>
      </c>
      <c r="AA722" s="10">
        <f t="shared" si="10"/>
        <v>346.9204363</v>
      </c>
      <c r="AB722" s="10">
        <f t="shared" si="11"/>
        <v>385.2259158</v>
      </c>
      <c r="AC722" s="10">
        <f t="shared" si="12"/>
        <v>1297.074222</v>
      </c>
      <c r="AD722" s="10">
        <f t="shared" si="13"/>
        <v>838.2470971</v>
      </c>
    </row>
    <row r="723">
      <c r="A723" s="7" t="str">
        <f t="shared" si="1"/>
        <v>ZXLIT6695R</v>
      </c>
      <c r="B723" s="2" t="s">
        <v>539</v>
      </c>
      <c r="C723" s="2" t="s">
        <v>540</v>
      </c>
      <c r="D723" s="7" t="str">
        <f t="shared" si="2"/>
        <v>300x250 </v>
      </c>
      <c r="E723" s="2" t="s">
        <v>541</v>
      </c>
      <c r="F723" s="2" t="s">
        <v>66</v>
      </c>
      <c r="G723" s="8" t="s">
        <v>468</v>
      </c>
      <c r="H723" s="2" t="s">
        <v>212</v>
      </c>
      <c r="I723" s="2" t="s">
        <v>31</v>
      </c>
      <c r="J723" s="2">
        <v>8187.0</v>
      </c>
      <c r="K723" s="2">
        <v>20.0</v>
      </c>
      <c r="L723" s="2">
        <v>4888.0</v>
      </c>
      <c r="M723" s="2">
        <v>7510.0</v>
      </c>
      <c r="N723" s="2">
        <v>3.0</v>
      </c>
      <c r="O723" s="3">
        <v>6980.229304</v>
      </c>
      <c r="P723" s="7" t="str">
        <f>VLOOKUP(A723,'New Data'!A:E,2,FALSE)</f>
        <v>Female</v>
      </c>
      <c r="Q723" s="7">
        <f>VLOOKUP(A723,'New Data'!A:E,3,FALSE)</f>
        <v>61</v>
      </c>
      <c r="R723" s="7" t="str">
        <f>VLOOKUP(A723,'New Data'!A:E,4,FALSE)</f>
        <v>Arizona</v>
      </c>
      <c r="S723" s="9">
        <f>VLOOKUP(A723,'New Data'!A:E,5,FALSE)</f>
        <v>45510</v>
      </c>
      <c r="T723" s="10">
        <f t="shared" si="3"/>
        <v>2326.743101</v>
      </c>
      <c r="U723" s="11">
        <f t="shared" si="4"/>
        <v>0.002442897276</v>
      </c>
      <c r="V723" s="12">
        <f t="shared" si="5"/>
        <v>349.0114652</v>
      </c>
      <c r="W723" s="10">
        <f t="shared" si="6"/>
        <v>852.5991577</v>
      </c>
      <c r="X723" s="11">
        <f t="shared" si="7"/>
        <v>0.03664345914</v>
      </c>
      <c r="Y723" s="7">
        <f t="shared" si="8"/>
        <v>0</v>
      </c>
      <c r="Z723" s="11">
        <f t="shared" si="9"/>
        <v>0.5970440943</v>
      </c>
      <c r="AA723" s="10">
        <f t="shared" si="10"/>
        <v>915.077624</v>
      </c>
      <c r="AB723" s="10">
        <f t="shared" si="11"/>
        <v>1217.230239</v>
      </c>
      <c r="AC723" s="10">
        <f t="shared" si="12"/>
        <v>2101.716606</v>
      </c>
      <c r="AD723" s="10">
        <f t="shared" si="13"/>
        <v>1589.672351</v>
      </c>
    </row>
    <row r="724">
      <c r="A724" s="7" t="str">
        <f t="shared" si="1"/>
        <v>ZXMCR0435E</v>
      </c>
      <c r="B724" s="2" t="s">
        <v>1569</v>
      </c>
      <c r="C724" s="2" t="s">
        <v>3839</v>
      </c>
      <c r="D724" s="7" t="str">
        <f t="shared" si="2"/>
        <v>320x50 </v>
      </c>
      <c r="E724" s="2" t="s">
        <v>634</v>
      </c>
      <c r="F724" s="2" t="s">
        <v>66</v>
      </c>
      <c r="G724" s="8" t="s">
        <v>114</v>
      </c>
      <c r="H724" s="2" t="s">
        <v>48</v>
      </c>
      <c r="I724" s="2" t="s">
        <v>31</v>
      </c>
      <c r="J724" s="2">
        <v>64577.0</v>
      </c>
      <c r="K724" s="2">
        <v>240.0</v>
      </c>
      <c r="L724" s="2">
        <v>37732.0</v>
      </c>
      <c r="M724" s="2">
        <v>60357.0</v>
      </c>
      <c r="N724" s="2">
        <v>11.0</v>
      </c>
      <c r="O724" s="3">
        <v>1801.349131</v>
      </c>
      <c r="P724" s="7" t="str">
        <f>VLOOKUP(A724,'New Data'!A:E,2,FALSE)</f>
        <v>Male</v>
      </c>
      <c r="Q724" s="7">
        <f>VLOOKUP(A724,'New Data'!A:E,3,FALSE)</f>
        <v>30</v>
      </c>
      <c r="R724" s="7" t="str">
        <f>VLOOKUP(A724,'New Data'!A:E,4,FALSE)</f>
        <v>Minnesota</v>
      </c>
      <c r="S724" s="9">
        <f>VLOOKUP(A724,'New Data'!A:E,5,FALSE)</f>
        <v>45067</v>
      </c>
      <c r="T724" s="10">
        <f t="shared" si="3"/>
        <v>163.7590119</v>
      </c>
      <c r="U724" s="11">
        <f t="shared" si="4"/>
        <v>0.003716493488</v>
      </c>
      <c r="V724" s="12">
        <f t="shared" si="5"/>
        <v>7.505621379</v>
      </c>
      <c r="W724" s="10">
        <f t="shared" si="6"/>
        <v>27.89459298</v>
      </c>
      <c r="X724" s="11">
        <f t="shared" si="7"/>
        <v>0.01703392849</v>
      </c>
      <c r="Y724" s="7">
        <f t="shared" si="8"/>
        <v>0</v>
      </c>
      <c r="Z724" s="11">
        <f t="shared" si="9"/>
        <v>0.5842947179</v>
      </c>
      <c r="AA724" s="10">
        <f t="shared" si="10"/>
        <v>44.33521808</v>
      </c>
      <c r="AB724" s="10">
        <f t="shared" si="11"/>
        <v>56.56860104</v>
      </c>
      <c r="AC724" s="10">
        <f t="shared" si="12"/>
        <v>138.0872524</v>
      </c>
      <c r="AD724" s="10">
        <f t="shared" si="13"/>
        <v>95.82866069</v>
      </c>
    </row>
    <row r="725">
      <c r="A725" s="7" t="str">
        <f t="shared" si="1"/>
        <v>ZXMCR0435E</v>
      </c>
      <c r="B725" s="2" t="s">
        <v>632</v>
      </c>
      <c r="C725" s="2" t="s">
        <v>3840</v>
      </c>
      <c r="D725" s="7" t="str">
        <f t="shared" si="2"/>
        <v>320x50 </v>
      </c>
      <c r="E725" s="2" t="s">
        <v>634</v>
      </c>
      <c r="F725" s="2" t="s">
        <v>36</v>
      </c>
      <c r="G725" s="8" t="s">
        <v>97</v>
      </c>
      <c r="H725" s="2" t="s">
        <v>71</v>
      </c>
      <c r="I725" s="2" t="s">
        <v>31</v>
      </c>
      <c r="J725" s="2">
        <v>12451.0</v>
      </c>
      <c r="K725" s="2">
        <v>30.0</v>
      </c>
      <c r="L725" s="2">
        <v>2987.0</v>
      </c>
      <c r="M725" s="2">
        <v>11295.0</v>
      </c>
      <c r="N725" s="2">
        <v>4.0</v>
      </c>
      <c r="O725" s="3">
        <v>2127.323828</v>
      </c>
      <c r="P725" s="7" t="str">
        <f>VLOOKUP(A725,'New Data'!A:E,2,FALSE)</f>
        <v>Male</v>
      </c>
      <c r="Q725" s="7">
        <f>VLOOKUP(A725,'New Data'!A:E,3,FALSE)</f>
        <v>30</v>
      </c>
      <c r="R725" s="7" t="str">
        <f>VLOOKUP(A725,'New Data'!A:E,4,FALSE)</f>
        <v>Minnesota</v>
      </c>
      <c r="S725" s="9">
        <f>VLOOKUP(A725,'New Data'!A:E,5,FALSE)</f>
        <v>45067</v>
      </c>
      <c r="T725" s="10">
        <f t="shared" si="3"/>
        <v>531.830957</v>
      </c>
      <c r="U725" s="11">
        <f t="shared" si="4"/>
        <v>0.002409445024</v>
      </c>
      <c r="V725" s="12">
        <f t="shared" si="5"/>
        <v>70.91079427</v>
      </c>
      <c r="W725" s="10">
        <f t="shared" si="6"/>
        <v>170.8556604</v>
      </c>
      <c r="X725" s="11">
        <f t="shared" si="7"/>
        <v>0.03212593366</v>
      </c>
      <c r="Y725" s="7">
        <f t="shared" si="8"/>
        <v>0</v>
      </c>
      <c r="Z725" s="11">
        <f t="shared" si="9"/>
        <v>0.2399004096</v>
      </c>
      <c r="AA725" s="10">
        <f t="shared" si="10"/>
        <v>197.2659589</v>
      </c>
      <c r="AB725" s="10">
        <f t="shared" si="11"/>
        <v>257.2328786</v>
      </c>
      <c r="AC725" s="10">
        <f t="shared" si="12"/>
        <v>473.8180565</v>
      </c>
      <c r="AD725" s="10">
        <f t="shared" si="13"/>
        <v>351.3445134</v>
      </c>
    </row>
    <row r="726">
      <c r="A726" s="7" t="str">
        <f t="shared" si="1"/>
        <v>ZYYBI7750V</v>
      </c>
      <c r="B726" s="2" t="s">
        <v>1482</v>
      </c>
      <c r="C726" s="2" t="s">
        <v>3841</v>
      </c>
      <c r="D726" s="7" t="str">
        <f t="shared" si="2"/>
        <v>320x50 </v>
      </c>
      <c r="E726" s="2" t="s">
        <v>1484</v>
      </c>
      <c r="F726" s="2" t="s">
        <v>36</v>
      </c>
      <c r="G726" s="8" t="s">
        <v>1485</v>
      </c>
      <c r="H726" s="2" t="s">
        <v>30</v>
      </c>
      <c r="I726" s="2" t="s">
        <v>31</v>
      </c>
      <c r="J726" s="2">
        <v>7806.0</v>
      </c>
      <c r="K726" s="2">
        <v>20.0</v>
      </c>
      <c r="L726" s="2">
        <v>3150.0</v>
      </c>
      <c r="M726" s="2">
        <v>7247.0</v>
      </c>
      <c r="N726" s="2">
        <v>1.0</v>
      </c>
      <c r="O726" s="3">
        <v>6162.320833</v>
      </c>
      <c r="P726" s="7" t="str">
        <f>VLOOKUP(A726,'New Data'!A:E,2,FALSE)</f>
        <v>Female</v>
      </c>
      <c r="Q726" s="7">
        <f>VLOOKUP(A726,'New Data'!A:E,3,FALSE)</f>
        <v>23</v>
      </c>
      <c r="R726" s="7" t="str">
        <f>VLOOKUP(A726,'New Data'!A:E,4,FALSE)</f>
        <v>Delaware</v>
      </c>
      <c r="S726" s="9">
        <f>VLOOKUP(A726,'New Data'!A:E,5,FALSE)</f>
        <v>45435</v>
      </c>
      <c r="T726" s="10">
        <f t="shared" si="3"/>
        <v>6162.320833</v>
      </c>
      <c r="U726" s="11">
        <f t="shared" si="4"/>
        <v>0.002562131694</v>
      </c>
      <c r="V726" s="12">
        <f t="shared" si="5"/>
        <v>308.1160417</v>
      </c>
      <c r="W726" s="10">
        <f t="shared" si="6"/>
        <v>789.4338756</v>
      </c>
      <c r="X726" s="11">
        <f t="shared" si="7"/>
        <v>0.01281065847</v>
      </c>
      <c r="Y726" s="7">
        <f t="shared" si="8"/>
        <v>0</v>
      </c>
      <c r="Z726" s="11">
        <f t="shared" si="9"/>
        <v>0.4035357417</v>
      </c>
      <c r="AA726" s="10">
        <f t="shared" si="10"/>
        <v>1636.843775</v>
      </c>
      <c r="AB726" s="10">
        <f t="shared" si="11"/>
        <v>1925.634475</v>
      </c>
      <c r="AC726" s="10">
        <f t="shared" si="12"/>
        <v>5149.36665</v>
      </c>
      <c r="AD726" s="10">
        <f t="shared" si="13"/>
        <v>3475.878635</v>
      </c>
    </row>
    <row r="727">
      <c r="A727" s="7" t="str">
        <f t="shared" si="1"/>
        <v>ZYYBI7750V</v>
      </c>
      <c r="B727" s="2" t="s">
        <v>1079</v>
      </c>
      <c r="C727" s="2" t="s">
        <v>3842</v>
      </c>
      <c r="D727" s="7" t="str">
        <f t="shared" si="2"/>
        <v>300x250 </v>
      </c>
      <c r="E727" s="2" t="s">
        <v>1081</v>
      </c>
      <c r="F727" s="2" t="s">
        <v>28</v>
      </c>
      <c r="G727" s="8" t="s">
        <v>782</v>
      </c>
      <c r="H727" s="2" t="s">
        <v>30</v>
      </c>
      <c r="I727" s="2" t="s">
        <v>53</v>
      </c>
      <c r="J727" s="2">
        <v>76439.0</v>
      </c>
      <c r="K727" s="2">
        <v>100.0</v>
      </c>
      <c r="L727" s="2">
        <v>58269.0</v>
      </c>
      <c r="M727" s="2">
        <v>66924.0</v>
      </c>
      <c r="N727" s="2">
        <v>8.0</v>
      </c>
      <c r="O727" s="3">
        <v>1524.810224</v>
      </c>
      <c r="P727" s="7" t="str">
        <f>VLOOKUP(A727,'New Data'!A:E,2,FALSE)</f>
        <v>Female</v>
      </c>
      <c r="Q727" s="7">
        <f>VLOOKUP(A727,'New Data'!A:E,3,FALSE)</f>
        <v>23</v>
      </c>
      <c r="R727" s="7" t="str">
        <f>VLOOKUP(A727,'New Data'!A:E,4,FALSE)</f>
        <v>Delaware</v>
      </c>
      <c r="S727" s="9">
        <f>VLOOKUP(A727,'New Data'!A:E,5,FALSE)</f>
        <v>45435</v>
      </c>
      <c r="T727" s="10">
        <f t="shared" si="3"/>
        <v>190.601278</v>
      </c>
      <c r="U727" s="11">
        <f t="shared" si="4"/>
        <v>0.001308232708</v>
      </c>
      <c r="V727" s="12">
        <f t="shared" si="5"/>
        <v>15.24810224</v>
      </c>
      <c r="W727" s="10">
        <f t="shared" si="6"/>
        <v>19.94806609</v>
      </c>
      <c r="X727" s="11">
        <f t="shared" si="7"/>
        <v>0.01046586167</v>
      </c>
      <c r="Y727" s="7">
        <f t="shared" si="8"/>
        <v>0</v>
      </c>
      <c r="Z727" s="11">
        <f t="shared" si="9"/>
        <v>0.7622941169</v>
      </c>
      <c r="AA727" s="10">
        <f t="shared" si="10"/>
        <v>54.30835061</v>
      </c>
      <c r="AB727" s="10">
        <f t="shared" si="11"/>
        <v>57.12832892</v>
      </c>
      <c r="AC727" s="10">
        <f t="shared" si="12"/>
        <v>159.5202561</v>
      </c>
      <c r="AD727" s="10">
        <f t="shared" si="13"/>
        <v>105.2753262</v>
      </c>
    </row>
    <row r="728">
      <c r="A728" s="7" t="str">
        <f t="shared" si="1"/>
        <v>ZZDMK1526H</v>
      </c>
      <c r="B728" s="2" t="s">
        <v>899</v>
      </c>
      <c r="C728" s="2" t="s">
        <v>3843</v>
      </c>
      <c r="D728" s="7" t="str">
        <f t="shared" si="2"/>
        <v>300x250 </v>
      </c>
      <c r="E728" s="2" t="s">
        <v>901</v>
      </c>
      <c r="F728" s="2" t="s">
        <v>41</v>
      </c>
      <c r="G728" s="8" t="s">
        <v>93</v>
      </c>
      <c r="H728" s="2" t="s">
        <v>786</v>
      </c>
      <c r="I728" s="2" t="s">
        <v>53</v>
      </c>
      <c r="J728" s="2">
        <v>74426.0</v>
      </c>
      <c r="K728" s="2">
        <v>150.0</v>
      </c>
      <c r="L728" s="2">
        <v>39257.0</v>
      </c>
      <c r="M728" s="2">
        <v>67151.0</v>
      </c>
      <c r="N728" s="2">
        <v>15.0</v>
      </c>
      <c r="O728" s="3">
        <v>1519.596552</v>
      </c>
      <c r="P728" s="7" t="str">
        <f>VLOOKUP(A728,'New Data'!A:E,2,FALSE)</f>
        <v>Male</v>
      </c>
      <c r="Q728" s="7">
        <f>VLOOKUP(A728,'New Data'!A:E,3,FALSE)</f>
        <v>39</v>
      </c>
      <c r="R728" s="7" t="str">
        <f>VLOOKUP(A728,'New Data'!A:E,4,FALSE)</f>
        <v>Oklahoma</v>
      </c>
      <c r="S728" s="9">
        <f>VLOOKUP(A728,'New Data'!A:E,5,FALSE)</f>
        <v>45149</v>
      </c>
      <c r="T728" s="10">
        <f t="shared" si="3"/>
        <v>101.3064368</v>
      </c>
      <c r="U728" s="11">
        <f t="shared" si="4"/>
        <v>0.002015424717</v>
      </c>
      <c r="V728" s="12">
        <f t="shared" si="5"/>
        <v>10.13064368</v>
      </c>
      <c r="W728" s="10">
        <f t="shared" si="6"/>
        <v>20.41754967</v>
      </c>
      <c r="X728" s="11">
        <f t="shared" si="7"/>
        <v>0.02015424717</v>
      </c>
      <c r="Y728" s="7">
        <f t="shared" si="8"/>
        <v>0</v>
      </c>
      <c r="Z728" s="11">
        <f t="shared" si="9"/>
        <v>0.5274635208</v>
      </c>
      <c r="AA728" s="10">
        <f t="shared" si="10"/>
        <v>32.44931224</v>
      </c>
      <c r="AB728" s="10">
        <f t="shared" si="11"/>
        <v>38.62145583</v>
      </c>
      <c r="AC728" s="10">
        <f t="shared" si="12"/>
        <v>87.15478811</v>
      </c>
      <c r="AD728" s="10">
        <f t="shared" si="13"/>
        <v>60.86300095</v>
      </c>
    </row>
    <row r="729">
      <c r="O729" s="3"/>
      <c r="T729" s="10"/>
      <c r="U729" s="11"/>
      <c r="W729" s="10"/>
      <c r="X729" s="11"/>
    </row>
    <row r="730">
      <c r="O730" s="3"/>
      <c r="T730" s="10"/>
      <c r="U730" s="11"/>
      <c r="W730" s="10"/>
      <c r="X730" s="11"/>
    </row>
    <row r="731">
      <c r="O731" s="3"/>
      <c r="T731" s="10"/>
      <c r="U731" s="11"/>
      <c r="W731" s="10"/>
      <c r="X731" s="11"/>
    </row>
    <row r="732">
      <c r="O732" s="3"/>
      <c r="T732" s="10"/>
      <c r="U732" s="11"/>
      <c r="W732" s="10"/>
      <c r="X732" s="11"/>
    </row>
    <row r="733">
      <c r="O733" s="3"/>
      <c r="T733" s="10"/>
      <c r="U733" s="11"/>
      <c r="W733" s="10"/>
      <c r="X733" s="11"/>
    </row>
    <row r="734">
      <c r="O734" s="3"/>
      <c r="T734" s="10"/>
      <c r="U734" s="11"/>
      <c r="W734" s="10"/>
      <c r="X734" s="11"/>
    </row>
    <row r="735">
      <c r="O735" s="3"/>
      <c r="T735" s="10"/>
      <c r="U735" s="11"/>
      <c r="W735" s="10"/>
      <c r="X735" s="11"/>
    </row>
    <row r="736">
      <c r="O736" s="3"/>
      <c r="T736" s="10"/>
      <c r="U736" s="11"/>
      <c r="W736" s="10"/>
      <c r="X736" s="11"/>
    </row>
    <row r="737">
      <c r="O737" s="3"/>
      <c r="T737" s="10"/>
      <c r="U737" s="11"/>
      <c r="W737" s="10"/>
      <c r="X737" s="11"/>
    </row>
    <row r="738">
      <c r="O738" s="3"/>
      <c r="T738" s="10"/>
      <c r="U738" s="11"/>
      <c r="W738" s="10"/>
      <c r="X738" s="11"/>
    </row>
    <row r="739">
      <c r="O739" s="3"/>
      <c r="T739" s="10"/>
      <c r="U739" s="11"/>
      <c r="W739" s="10"/>
      <c r="X739" s="11"/>
    </row>
    <row r="740">
      <c r="O740" s="3"/>
      <c r="T740" s="10"/>
      <c r="U740" s="11"/>
      <c r="W740" s="10"/>
      <c r="X740" s="11"/>
    </row>
    <row r="741">
      <c r="O741" s="3"/>
      <c r="T741" s="10"/>
      <c r="U741" s="11"/>
      <c r="W741" s="10"/>
      <c r="X741" s="11"/>
    </row>
    <row r="742">
      <c r="O742" s="3"/>
      <c r="T742" s="10"/>
      <c r="U742" s="11"/>
      <c r="W742" s="10"/>
      <c r="X742" s="11"/>
    </row>
    <row r="743">
      <c r="O743" s="3"/>
      <c r="T743" s="10"/>
      <c r="U743" s="11"/>
      <c r="W743" s="10"/>
      <c r="X743" s="11"/>
    </row>
    <row r="744">
      <c r="O744" s="3"/>
      <c r="T744" s="10"/>
      <c r="U744" s="11"/>
      <c r="W744" s="10"/>
      <c r="X744" s="11"/>
    </row>
    <row r="745">
      <c r="O745" s="3"/>
      <c r="T745" s="10"/>
      <c r="U745" s="11"/>
      <c r="W745" s="10"/>
      <c r="X745" s="11"/>
    </row>
    <row r="746">
      <c r="O746" s="3"/>
      <c r="T746" s="10"/>
      <c r="U746" s="11"/>
      <c r="W746" s="10"/>
      <c r="X746" s="11"/>
    </row>
    <row r="747">
      <c r="O747" s="3"/>
      <c r="T747" s="10"/>
      <c r="U747" s="11"/>
      <c r="W747" s="10"/>
      <c r="X747" s="11"/>
    </row>
    <row r="748">
      <c r="O748" s="3"/>
      <c r="T748" s="10"/>
      <c r="U748" s="11"/>
      <c r="W748" s="10"/>
      <c r="X748" s="11"/>
    </row>
    <row r="749">
      <c r="O749" s="3"/>
      <c r="T749" s="10"/>
      <c r="U749" s="11"/>
      <c r="W749" s="10"/>
      <c r="X749" s="11"/>
    </row>
    <row r="750">
      <c r="O750" s="3"/>
      <c r="T750" s="10"/>
      <c r="U750" s="11"/>
      <c r="W750" s="10"/>
      <c r="X750" s="11"/>
    </row>
    <row r="751">
      <c r="O751" s="3"/>
      <c r="T751" s="10"/>
      <c r="U751" s="11"/>
      <c r="W751" s="10"/>
      <c r="X751" s="11"/>
    </row>
    <row r="752">
      <c r="O752" s="3"/>
      <c r="T752" s="10"/>
      <c r="U752" s="11"/>
      <c r="W752" s="10"/>
      <c r="X752" s="11"/>
    </row>
    <row r="753">
      <c r="O753" s="3"/>
      <c r="T753" s="10"/>
      <c r="U753" s="11"/>
      <c r="W753" s="10"/>
      <c r="X753" s="11"/>
    </row>
    <row r="754">
      <c r="O754" s="3"/>
      <c r="T754" s="10"/>
      <c r="U754" s="11"/>
      <c r="W754" s="10"/>
      <c r="X754" s="11"/>
    </row>
    <row r="755">
      <c r="O755" s="3"/>
      <c r="T755" s="10"/>
      <c r="U755" s="11"/>
      <c r="W755" s="10"/>
      <c r="X755" s="11"/>
    </row>
    <row r="756">
      <c r="O756" s="3"/>
      <c r="T756" s="10"/>
      <c r="U756" s="11"/>
      <c r="W756" s="10"/>
      <c r="X756" s="11"/>
    </row>
    <row r="757">
      <c r="O757" s="3"/>
      <c r="T757" s="10"/>
      <c r="U757" s="11"/>
      <c r="W757" s="10"/>
      <c r="X757" s="11"/>
    </row>
    <row r="758">
      <c r="O758" s="3"/>
      <c r="T758" s="10"/>
      <c r="U758" s="11"/>
      <c r="W758" s="10"/>
      <c r="X758" s="11"/>
    </row>
    <row r="759">
      <c r="O759" s="3"/>
      <c r="T759" s="10"/>
      <c r="U759" s="11"/>
      <c r="W759" s="10"/>
      <c r="X759" s="11"/>
    </row>
    <row r="760">
      <c r="O760" s="3"/>
      <c r="T760" s="10"/>
      <c r="U760" s="11"/>
      <c r="W760" s="10"/>
      <c r="X760" s="11"/>
    </row>
    <row r="761">
      <c r="O761" s="3"/>
      <c r="T761" s="10"/>
      <c r="U761" s="11"/>
      <c r="W761" s="10"/>
      <c r="X761" s="11"/>
    </row>
    <row r="762">
      <c r="O762" s="3"/>
      <c r="T762" s="10"/>
      <c r="U762" s="11"/>
      <c r="W762" s="10"/>
      <c r="X762" s="11"/>
    </row>
    <row r="763">
      <c r="O763" s="3"/>
      <c r="T763" s="10"/>
      <c r="U763" s="11"/>
      <c r="W763" s="10"/>
      <c r="X763" s="11"/>
    </row>
    <row r="764">
      <c r="O764" s="3"/>
      <c r="T764" s="10"/>
      <c r="U764" s="11"/>
      <c r="W764" s="10"/>
      <c r="X764" s="11"/>
    </row>
    <row r="765">
      <c r="O765" s="3"/>
      <c r="T765" s="10"/>
      <c r="U765" s="11"/>
      <c r="W765" s="10"/>
      <c r="X765" s="11"/>
    </row>
    <row r="766">
      <c r="O766" s="3"/>
      <c r="T766" s="10"/>
      <c r="U766" s="11"/>
      <c r="W766" s="10"/>
      <c r="X766" s="11"/>
    </row>
    <row r="767">
      <c r="O767" s="3"/>
      <c r="T767" s="10"/>
      <c r="U767" s="11"/>
      <c r="W767" s="10"/>
      <c r="X767" s="11"/>
    </row>
    <row r="768">
      <c r="O768" s="3"/>
      <c r="T768" s="10"/>
      <c r="U768" s="11"/>
      <c r="W768" s="10"/>
      <c r="X768" s="11"/>
    </row>
    <row r="769">
      <c r="O769" s="3"/>
      <c r="T769" s="10"/>
      <c r="U769" s="11"/>
      <c r="W769" s="10"/>
      <c r="X769" s="11"/>
    </row>
    <row r="770">
      <c r="O770" s="3"/>
      <c r="T770" s="10"/>
      <c r="U770" s="11"/>
      <c r="W770" s="10"/>
      <c r="X770" s="11"/>
    </row>
    <row r="771">
      <c r="O771" s="3"/>
      <c r="T771" s="10"/>
      <c r="U771" s="11"/>
      <c r="W771" s="10"/>
      <c r="X771" s="11"/>
    </row>
    <row r="772">
      <c r="O772" s="3"/>
      <c r="T772" s="10"/>
      <c r="U772" s="11"/>
      <c r="W772" s="10"/>
      <c r="X772" s="11"/>
    </row>
    <row r="773">
      <c r="O773" s="3"/>
      <c r="T773" s="10"/>
      <c r="U773" s="11"/>
      <c r="W773" s="10"/>
      <c r="X773" s="11"/>
    </row>
    <row r="774">
      <c r="O774" s="3"/>
      <c r="T774" s="10"/>
      <c r="U774" s="11"/>
      <c r="W774" s="10"/>
      <c r="X774" s="11"/>
    </row>
    <row r="775">
      <c r="O775" s="3"/>
      <c r="T775" s="10"/>
      <c r="U775" s="11"/>
      <c r="W775" s="10"/>
      <c r="X775" s="11"/>
    </row>
    <row r="776">
      <c r="O776" s="3"/>
      <c r="T776" s="10"/>
      <c r="U776" s="11"/>
      <c r="W776" s="10"/>
      <c r="X776" s="11"/>
    </row>
    <row r="777">
      <c r="O777" s="3"/>
      <c r="T777" s="10"/>
      <c r="U777" s="11"/>
      <c r="W777" s="10"/>
      <c r="X777" s="11"/>
    </row>
    <row r="778">
      <c r="O778" s="3"/>
      <c r="T778" s="10"/>
      <c r="U778" s="11"/>
      <c r="W778" s="10"/>
      <c r="X778" s="11"/>
    </row>
    <row r="779">
      <c r="O779" s="3"/>
      <c r="T779" s="10"/>
      <c r="U779" s="11"/>
      <c r="W779" s="10"/>
      <c r="X779" s="11"/>
    </row>
    <row r="780">
      <c r="O780" s="3"/>
      <c r="T780" s="10"/>
      <c r="U780" s="11"/>
      <c r="W780" s="10"/>
      <c r="X780" s="11"/>
    </row>
    <row r="781">
      <c r="O781" s="3"/>
      <c r="T781" s="10"/>
      <c r="U781" s="11"/>
      <c r="W781" s="10"/>
      <c r="X781" s="11"/>
    </row>
    <row r="782">
      <c r="O782" s="3"/>
      <c r="T782" s="10"/>
      <c r="U782" s="11"/>
      <c r="W782" s="10"/>
      <c r="X782" s="11"/>
    </row>
    <row r="783">
      <c r="O783" s="3"/>
      <c r="T783" s="10"/>
      <c r="U783" s="11"/>
      <c r="W783" s="10"/>
      <c r="X783" s="11"/>
    </row>
    <row r="784">
      <c r="O784" s="3"/>
      <c r="T784" s="10"/>
      <c r="U784" s="11"/>
      <c r="W784" s="10"/>
      <c r="X784" s="11"/>
    </row>
    <row r="785">
      <c r="O785" s="3"/>
      <c r="T785" s="10"/>
      <c r="U785" s="11"/>
      <c r="W785" s="10"/>
      <c r="X785" s="11"/>
    </row>
    <row r="786">
      <c r="O786" s="3"/>
      <c r="T786" s="10"/>
      <c r="U786" s="11"/>
      <c r="W786" s="10"/>
      <c r="X786" s="11"/>
    </row>
    <row r="787">
      <c r="O787" s="3"/>
      <c r="T787" s="10"/>
      <c r="U787" s="11"/>
      <c r="W787" s="10"/>
      <c r="X787" s="11"/>
    </row>
    <row r="788">
      <c r="O788" s="3"/>
      <c r="T788" s="10"/>
      <c r="U788" s="11"/>
      <c r="W788" s="10"/>
      <c r="X788" s="11"/>
    </row>
    <row r="789">
      <c r="O789" s="3"/>
      <c r="T789" s="10"/>
      <c r="U789" s="11"/>
      <c r="W789" s="10"/>
      <c r="X789" s="11"/>
    </row>
    <row r="790">
      <c r="O790" s="3"/>
      <c r="T790" s="10"/>
      <c r="U790" s="11"/>
      <c r="W790" s="10"/>
      <c r="X790" s="11"/>
    </row>
    <row r="791">
      <c r="O791" s="3"/>
      <c r="T791" s="10"/>
      <c r="U791" s="11"/>
      <c r="W791" s="10"/>
      <c r="X791" s="11"/>
    </row>
    <row r="792">
      <c r="O792" s="3"/>
      <c r="T792" s="10"/>
      <c r="U792" s="11"/>
      <c r="W792" s="10"/>
      <c r="X792" s="11"/>
    </row>
    <row r="793">
      <c r="O793" s="3"/>
      <c r="T793" s="10"/>
      <c r="U793" s="11"/>
      <c r="W793" s="10"/>
      <c r="X793" s="11"/>
    </row>
    <row r="794">
      <c r="O794" s="3"/>
      <c r="T794" s="10"/>
      <c r="U794" s="11"/>
      <c r="W794" s="10"/>
      <c r="X794" s="11"/>
    </row>
    <row r="795">
      <c r="O795" s="3"/>
      <c r="T795" s="10"/>
      <c r="U795" s="11"/>
      <c r="W795" s="10"/>
      <c r="X795" s="11"/>
    </row>
    <row r="796">
      <c r="O796" s="3"/>
      <c r="T796" s="10"/>
      <c r="U796" s="11"/>
      <c r="W796" s="10"/>
      <c r="X796" s="11"/>
    </row>
    <row r="797">
      <c r="O797" s="3"/>
      <c r="T797" s="10"/>
      <c r="U797" s="11"/>
      <c r="W797" s="10"/>
      <c r="X797" s="11"/>
    </row>
    <row r="798">
      <c r="O798" s="3"/>
      <c r="T798" s="10"/>
      <c r="U798" s="11"/>
      <c r="W798" s="10"/>
      <c r="X798" s="11"/>
    </row>
    <row r="799">
      <c r="O799" s="3"/>
      <c r="T799" s="10"/>
      <c r="U799" s="11"/>
      <c r="W799" s="10"/>
      <c r="X799" s="11"/>
    </row>
    <row r="800">
      <c r="O800" s="3"/>
      <c r="T800" s="10"/>
      <c r="U800" s="11"/>
      <c r="W800" s="10"/>
      <c r="X800" s="11"/>
    </row>
    <row r="801">
      <c r="O801" s="3"/>
      <c r="T801" s="10"/>
      <c r="U801" s="11"/>
      <c r="W801" s="10"/>
      <c r="X801" s="11"/>
    </row>
    <row r="802">
      <c r="O802" s="3"/>
      <c r="T802" s="10"/>
      <c r="U802" s="11"/>
      <c r="W802" s="10"/>
      <c r="X802" s="11"/>
    </row>
    <row r="803">
      <c r="O803" s="3"/>
      <c r="T803" s="10"/>
      <c r="U803" s="11"/>
      <c r="W803" s="10"/>
      <c r="X803" s="11"/>
    </row>
    <row r="804">
      <c r="O804" s="3"/>
      <c r="T804" s="10"/>
      <c r="U804" s="11"/>
      <c r="W804" s="10"/>
      <c r="X804" s="11"/>
    </row>
    <row r="805">
      <c r="O805" s="3"/>
      <c r="T805" s="10"/>
      <c r="U805" s="11"/>
      <c r="W805" s="10"/>
      <c r="X805" s="11"/>
    </row>
    <row r="806">
      <c r="O806" s="3"/>
      <c r="T806" s="10"/>
      <c r="U806" s="11"/>
      <c r="W806" s="10"/>
      <c r="X806" s="11"/>
    </row>
    <row r="807">
      <c r="O807" s="3"/>
      <c r="T807" s="10"/>
      <c r="U807" s="11"/>
      <c r="W807" s="10"/>
      <c r="X807" s="11"/>
    </row>
    <row r="808">
      <c r="O808" s="3"/>
      <c r="T808" s="10"/>
      <c r="U808" s="11"/>
      <c r="W808" s="10"/>
      <c r="X808" s="11"/>
    </row>
    <row r="809">
      <c r="O809" s="3"/>
      <c r="T809" s="10"/>
      <c r="U809" s="11"/>
      <c r="W809" s="10"/>
      <c r="X809" s="11"/>
    </row>
    <row r="810">
      <c r="O810" s="3"/>
      <c r="T810" s="10"/>
      <c r="U810" s="11"/>
      <c r="W810" s="10"/>
      <c r="X810" s="11"/>
    </row>
    <row r="811">
      <c r="O811" s="3"/>
      <c r="T811" s="10"/>
      <c r="U811" s="11"/>
      <c r="W811" s="10"/>
      <c r="X811" s="11"/>
    </row>
    <row r="812">
      <c r="O812" s="3"/>
      <c r="T812" s="10"/>
      <c r="U812" s="11"/>
      <c r="W812" s="10"/>
      <c r="X812" s="11"/>
    </row>
    <row r="813">
      <c r="O813" s="3"/>
      <c r="T813" s="10"/>
      <c r="U813" s="11"/>
      <c r="W813" s="10"/>
      <c r="X813" s="11"/>
    </row>
    <row r="814">
      <c r="O814" s="3"/>
      <c r="T814" s="10"/>
      <c r="U814" s="11"/>
      <c r="W814" s="10"/>
      <c r="X814" s="11"/>
    </row>
    <row r="815">
      <c r="O815" s="3"/>
      <c r="T815" s="10"/>
      <c r="U815" s="11"/>
      <c r="W815" s="10"/>
      <c r="X815" s="11"/>
    </row>
    <row r="816">
      <c r="O816" s="3"/>
      <c r="T816" s="10"/>
      <c r="U816" s="11"/>
      <c r="W816" s="10"/>
      <c r="X816" s="11"/>
    </row>
    <row r="817">
      <c r="O817" s="3"/>
      <c r="T817" s="10"/>
      <c r="U817" s="11"/>
      <c r="W817" s="10"/>
      <c r="X817" s="11"/>
    </row>
    <row r="818">
      <c r="O818" s="3"/>
      <c r="T818" s="10"/>
      <c r="U818" s="11"/>
      <c r="W818" s="10"/>
      <c r="X818" s="11"/>
    </row>
    <row r="819">
      <c r="O819" s="3"/>
      <c r="T819" s="10"/>
      <c r="U819" s="11"/>
      <c r="W819" s="10"/>
      <c r="X819" s="11"/>
    </row>
    <row r="820">
      <c r="O820" s="3"/>
      <c r="T820" s="10"/>
      <c r="U820" s="11"/>
      <c r="W820" s="10"/>
      <c r="X820" s="11"/>
    </row>
    <row r="821">
      <c r="O821" s="3"/>
      <c r="T821" s="10"/>
      <c r="U821" s="11"/>
      <c r="W821" s="10"/>
      <c r="X821" s="11"/>
    </row>
    <row r="822">
      <c r="O822" s="3"/>
      <c r="T822" s="10"/>
      <c r="U822" s="11"/>
      <c r="W822" s="10"/>
      <c r="X822" s="11"/>
    </row>
    <row r="823">
      <c r="O823" s="3"/>
      <c r="T823" s="10"/>
      <c r="U823" s="11"/>
      <c r="W823" s="10"/>
      <c r="X823" s="11"/>
    </row>
    <row r="824">
      <c r="O824" s="3"/>
      <c r="T824" s="10"/>
      <c r="U824" s="11"/>
      <c r="W824" s="10"/>
      <c r="X824" s="11"/>
    </row>
    <row r="825">
      <c r="O825" s="3"/>
      <c r="T825" s="10"/>
      <c r="U825" s="11"/>
      <c r="W825" s="10"/>
      <c r="X825" s="11"/>
    </row>
    <row r="826">
      <c r="O826" s="3"/>
      <c r="T826" s="10"/>
      <c r="U826" s="11"/>
      <c r="W826" s="10"/>
      <c r="X826" s="11"/>
    </row>
    <row r="827">
      <c r="O827" s="3"/>
      <c r="T827" s="10"/>
      <c r="U827" s="11"/>
      <c r="W827" s="10"/>
      <c r="X827" s="11"/>
    </row>
    <row r="828">
      <c r="O828" s="3"/>
      <c r="T828" s="10"/>
      <c r="U828" s="11"/>
      <c r="W828" s="10"/>
      <c r="X828" s="11"/>
    </row>
    <row r="829">
      <c r="O829" s="3"/>
      <c r="T829" s="10"/>
      <c r="U829" s="11"/>
      <c r="W829" s="10"/>
      <c r="X829" s="11"/>
    </row>
    <row r="830">
      <c r="O830" s="3"/>
      <c r="T830" s="10"/>
      <c r="U830" s="11"/>
      <c r="W830" s="10"/>
      <c r="X830" s="11"/>
    </row>
    <row r="831">
      <c r="O831" s="3"/>
      <c r="T831" s="10"/>
      <c r="U831" s="11"/>
      <c r="W831" s="10"/>
      <c r="X831" s="11"/>
    </row>
    <row r="832">
      <c r="O832" s="3"/>
      <c r="T832" s="10"/>
      <c r="U832" s="11"/>
      <c r="W832" s="10"/>
      <c r="X832" s="11"/>
    </row>
    <row r="833">
      <c r="O833" s="3"/>
      <c r="T833" s="10"/>
      <c r="U833" s="11"/>
      <c r="W833" s="10"/>
      <c r="X833" s="11"/>
    </row>
    <row r="834">
      <c r="O834" s="3"/>
      <c r="T834" s="10"/>
      <c r="U834" s="11"/>
      <c r="W834" s="10"/>
      <c r="X834" s="11"/>
    </row>
    <row r="835">
      <c r="O835" s="3"/>
      <c r="T835" s="10"/>
      <c r="U835" s="11"/>
      <c r="W835" s="10"/>
      <c r="X835" s="11"/>
    </row>
    <row r="836">
      <c r="O836" s="3"/>
      <c r="T836" s="10"/>
      <c r="U836" s="11"/>
      <c r="W836" s="10"/>
      <c r="X836" s="11"/>
    </row>
    <row r="837">
      <c r="O837" s="3"/>
      <c r="T837" s="10"/>
      <c r="U837" s="11"/>
      <c r="W837" s="10"/>
      <c r="X837" s="11"/>
    </row>
    <row r="838">
      <c r="O838" s="3"/>
      <c r="T838" s="10"/>
      <c r="U838" s="11"/>
      <c r="W838" s="10"/>
      <c r="X838" s="11"/>
    </row>
    <row r="839">
      <c r="O839" s="3"/>
      <c r="T839" s="10"/>
      <c r="U839" s="11"/>
      <c r="W839" s="10"/>
      <c r="X839" s="11"/>
    </row>
    <row r="840">
      <c r="O840" s="3"/>
      <c r="T840" s="10"/>
      <c r="U840" s="11"/>
      <c r="W840" s="10"/>
      <c r="X840" s="11"/>
    </row>
    <row r="841">
      <c r="O841" s="3"/>
      <c r="T841" s="10"/>
      <c r="U841" s="11"/>
      <c r="W841" s="10"/>
      <c r="X841" s="11"/>
    </row>
    <row r="842">
      <c r="O842" s="3"/>
      <c r="T842" s="10"/>
      <c r="U842" s="11"/>
      <c r="W842" s="10"/>
      <c r="X842" s="11"/>
    </row>
    <row r="843">
      <c r="O843" s="3"/>
      <c r="T843" s="10"/>
      <c r="U843" s="11"/>
      <c r="W843" s="10"/>
      <c r="X843" s="11"/>
    </row>
    <row r="844">
      <c r="O844" s="3"/>
      <c r="T844" s="10"/>
      <c r="U844" s="11"/>
      <c r="W844" s="10"/>
      <c r="X844" s="11"/>
    </row>
    <row r="845">
      <c r="O845" s="3"/>
      <c r="T845" s="10"/>
      <c r="U845" s="11"/>
      <c r="W845" s="10"/>
      <c r="X845" s="11"/>
    </row>
    <row r="846">
      <c r="O846" s="3"/>
      <c r="T846" s="10"/>
      <c r="U846" s="11"/>
      <c r="W846" s="10"/>
      <c r="X846" s="11"/>
    </row>
    <row r="847">
      <c r="O847" s="3"/>
      <c r="T847" s="10"/>
      <c r="U847" s="11"/>
      <c r="W847" s="10"/>
      <c r="X847" s="11"/>
    </row>
    <row r="848">
      <c r="O848" s="3"/>
      <c r="T848" s="10"/>
      <c r="U848" s="11"/>
      <c r="W848" s="10"/>
      <c r="X848" s="11"/>
    </row>
    <row r="849">
      <c r="O849" s="3"/>
      <c r="T849" s="10"/>
      <c r="U849" s="11"/>
      <c r="W849" s="10"/>
      <c r="X849" s="11"/>
    </row>
    <row r="850">
      <c r="O850" s="3"/>
      <c r="T850" s="10"/>
      <c r="U850" s="11"/>
      <c r="W850" s="10"/>
      <c r="X850" s="11"/>
    </row>
    <row r="851">
      <c r="O851" s="3"/>
      <c r="T851" s="10"/>
      <c r="U851" s="11"/>
      <c r="W851" s="10"/>
      <c r="X851" s="11"/>
    </row>
    <row r="852">
      <c r="O852" s="3"/>
      <c r="T852" s="10"/>
      <c r="U852" s="11"/>
      <c r="W852" s="10"/>
      <c r="X852" s="11"/>
    </row>
    <row r="853">
      <c r="O853" s="3"/>
      <c r="T853" s="10"/>
      <c r="U853" s="11"/>
      <c r="W853" s="10"/>
      <c r="X853" s="11"/>
    </row>
    <row r="854">
      <c r="O854" s="3"/>
      <c r="T854" s="10"/>
      <c r="U854" s="11"/>
      <c r="W854" s="10"/>
      <c r="X854" s="11"/>
    </row>
    <row r="855">
      <c r="O855" s="3"/>
      <c r="T855" s="10"/>
      <c r="U855" s="11"/>
      <c r="W855" s="10"/>
      <c r="X855" s="11"/>
    </row>
    <row r="856">
      <c r="O856" s="3"/>
      <c r="T856" s="10"/>
      <c r="U856" s="11"/>
      <c r="W856" s="10"/>
      <c r="X856" s="11"/>
    </row>
    <row r="857">
      <c r="O857" s="3"/>
      <c r="T857" s="10"/>
      <c r="U857" s="11"/>
      <c r="W857" s="10"/>
      <c r="X857" s="11"/>
    </row>
    <row r="858">
      <c r="O858" s="3"/>
      <c r="T858" s="10"/>
      <c r="U858" s="11"/>
      <c r="W858" s="10"/>
      <c r="X858" s="11"/>
    </row>
    <row r="859">
      <c r="O859" s="3"/>
      <c r="T859" s="10"/>
      <c r="U859" s="11"/>
      <c r="W859" s="10"/>
      <c r="X859" s="11"/>
    </row>
    <row r="860">
      <c r="O860" s="3"/>
      <c r="T860" s="10"/>
      <c r="U860" s="11"/>
      <c r="W860" s="10"/>
      <c r="X860" s="11"/>
    </row>
    <row r="861">
      <c r="O861" s="3"/>
      <c r="T861" s="10"/>
      <c r="U861" s="11"/>
      <c r="W861" s="10"/>
      <c r="X861" s="11"/>
    </row>
    <row r="862">
      <c r="O862" s="3"/>
      <c r="T862" s="10"/>
      <c r="U862" s="11"/>
      <c r="W862" s="10"/>
      <c r="X862" s="11"/>
    </row>
    <row r="863">
      <c r="O863" s="3"/>
      <c r="T863" s="10"/>
      <c r="U863" s="11"/>
      <c r="W863" s="10"/>
      <c r="X863" s="11"/>
    </row>
    <row r="864">
      <c r="O864" s="3"/>
      <c r="T864" s="10"/>
      <c r="U864" s="11"/>
      <c r="W864" s="10"/>
      <c r="X864" s="11"/>
    </row>
    <row r="865">
      <c r="O865" s="3"/>
      <c r="T865" s="10"/>
      <c r="U865" s="11"/>
      <c r="W865" s="10"/>
      <c r="X865" s="11"/>
    </row>
    <row r="866">
      <c r="O866" s="3"/>
      <c r="T866" s="10"/>
      <c r="U866" s="11"/>
      <c r="W866" s="10"/>
      <c r="X866" s="11"/>
    </row>
    <row r="867">
      <c r="O867" s="3"/>
      <c r="T867" s="10"/>
      <c r="U867" s="11"/>
      <c r="W867" s="10"/>
      <c r="X867" s="11"/>
    </row>
    <row r="868">
      <c r="O868" s="3"/>
      <c r="T868" s="10"/>
      <c r="U868" s="11"/>
      <c r="W868" s="10"/>
      <c r="X868" s="11"/>
    </row>
    <row r="869">
      <c r="O869" s="3"/>
      <c r="T869" s="10"/>
      <c r="U869" s="11"/>
      <c r="W869" s="10"/>
      <c r="X869" s="11"/>
    </row>
    <row r="870">
      <c r="O870" s="3"/>
      <c r="T870" s="10"/>
      <c r="U870" s="11"/>
      <c r="W870" s="10"/>
      <c r="X870" s="11"/>
    </row>
    <row r="871">
      <c r="O871" s="3"/>
      <c r="T871" s="10"/>
      <c r="U871" s="11"/>
      <c r="W871" s="10"/>
      <c r="X871" s="11"/>
    </row>
    <row r="872">
      <c r="O872" s="3"/>
      <c r="T872" s="10"/>
      <c r="U872" s="11"/>
      <c r="W872" s="10"/>
      <c r="X872" s="11"/>
    </row>
    <row r="873">
      <c r="O873" s="3"/>
      <c r="T873" s="10"/>
      <c r="U873" s="11"/>
      <c r="W873" s="10"/>
      <c r="X873" s="11"/>
    </row>
    <row r="874">
      <c r="O874" s="3"/>
      <c r="T874" s="10"/>
      <c r="U874" s="11"/>
      <c r="W874" s="10"/>
      <c r="X874" s="11"/>
    </row>
    <row r="875">
      <c r="O875" s="3"/>
      <c r="T875" s="10"/>
      <c r="U875" s="11"/>
      <c r="W875" s="10"/>
      <c r="X875" s="11"/>
    </row>
    <row r="876">
      <c r="O876" s="3"/>
      <c r="T876" s="10"/>
      <c r="U876" s="11"/>
      <c r="W876" s="10"/>
      <c r="X876" s="11"/>
    </row>
    <row r="877">
      <c r="O877" s="3"/>
      <c r="T877" s="10"/>
      <c r="U877" s="11"/>
      <c r="W877" s="10"/>
      <c r="X877" s="11"/>
    </row>
    <row r="878">
      <c r="O878" s="3"/>
      <c r="T878" s="10"/>
      <c r="U878" s="11"/>
      <c r="W878" s="10"/>
      <c r="X878" s="11"/>
    </row>
    <row r="879">
      <c r="O879" s="3"/>
      <c r="T879" s="10"/>
      <c r="U879" s="11"/>
      <c r="W879" s="10"/>
      <c r="X879" s="11"/>
    </row>
    <row r="880">
      <c r="O880" s="3"/>
      <c r="T880" s="10"/>
      <c r="U880" s="11"/>
      <c r="W880" s="10"/>
      <c r="X880" s="11"/>
    </row>
    <row r="881">
      <c r="O881" s="3"/>
      <c r="T881" s="10"/>
      <c r="U881" s="11"/>
      <c r="W881" s="10"/>
      <c r="X881" s="11"/>
    </row>
    <row r="882">
      <c r="O882" s="3"/>
      <c r="T882" s="10"/>
      <c r="U882" s="11"/>
      <c r="W882" s="10"/>
      <c r="X882" s="11"/>
    </row>
    <row r="883">
      <c r="O883" s="3"/>
      <c r="T883" s="10"/>
      <c r="U883" s="11"/>
      <c r="W883" s="10"/>
      <c r="X883" s="11"/>
    </row>
    <row r="884">
      <c r="O884" s="3"/>
      <c r="T884" s="10"/>
      <c r="U884" s="11"/>
      <c r="W884" s="10"/>
      <c r="X884" s="11"/>
    </row>
    <row r="885">
      <c r="O885" s="3"/>
      <c r="T885" s="10"/>
      <c r="U885" s="11"/>
      <c r="W885" s="10"/>
      <c r="X885" s="11"/>
    </row>
    <row r="886">
      <c r="O886" s="3"/>
      <c r="T886" s="10"/>
      <c r="U886" s="11"/>
      <c r="W886" s="10"/>
      <c r="X886" s="11"/>
    </row>
    <row r="887">
      <c r="O887" s="3"/>
      <c r="T887" s="10"/>
      <c r="U887" s="11"/>
      <c r="W887" s="10"/>
      <c r="X887" s="11"/>
    </row>
    <row r="888">
      <c r="O888" s="3"/>
      <c r="T888" s="10"/>
      <c r="U888" s="11"/>
      <c r="W888" s="10"/>
      <c r="X888" s="11"/>
    </row>
    <row r="889">
      <c r="O889" s="3"/>
      <c r="T889" s="10"/>
      <c r="U889" s="11"/>
      <c r="W889" s="10"/>
      <c r="X889" s="11"/>
    </row>
    <row r="890">
      <c r="O890" s="3"/>
      <c r="T890" s="10"/>
      <c r="U890" s="11"/>
      <c r="W890" s="10"/>
      <c r="X890" s="11"/>
    </row>
    <row r="891">
      <c r="O891" s="3"/>
      <c r="T891" s="10"/>
      <c r="U891" s="11"/>
      <c r="W891" s="10"/>
      <c r="X891" s="11"/>
    </row>
    <row r="892">
      <c r="O892" s="3"/>
      <c r="T892" s="10"/>
      <c r="U892" s="11"/>
      <c r="W892" s="10"/>
      <c r="X892" s="11"/>
    </row>
    <row r="893">
      <c r="O893" s="3"/>
      <c r="T893" s="10"/>
      <c r="U893" s="11"/>
      <c r="W893" s="10"/>
      <c r="X893" s="11"/>
    </row>
    <row r="894">
      <c r="O894" s="3"/>
      <c r="T894" s="10"/>
      <c r="U894" s="11"/>
      <c r="W894" s="10"/>
      <c r="X894" s="11"/>
    </row>
    <row r="895">
      <c r="O895" s="3"/>
      <c r="T895" s="10"/>
      <c r="U895" s="11"/>
      <c r="W895" s="10"/>
      <c r="X895" s="11"/>
    </row>
    <row r="896">
      <c r="O896" s="3"/>
      <c r="T896" s="10"/>
      <c r="U896" s="11"/>
      <c r="W896" s="10"/>
      <c r="X896" s="11"/>
    </row>
    <row r="897">
      <c r="O897" s="3"/>
      <c r="T897" s="10"/>
      <c r="U897" s="11"/>
      <c r="W897" s="10"/>
      <c r="X897" s="11"/>
    </row>
    <row r="898">
      <c r="O898" s="3"/>
      <c r="T898" s="10"/>
      <c r="U898" s="11"/>
      <c r="W898" s="10"/>
      <c r="X898" s="11"/>
    </row>
    <row r="899">
      <c r="O899" s="3"/>
      <c r="T899" s="10"/>
      <c r="U899" s="11"/>
      <c r="W899" s="10"/>
      <c r="X899" s="11"/>
    </row>
    <row r="900">
      <c r="O900" s="3"/>
      <c r="T900" s="10"/>
      <c r="U900" s="11"/>
      <c r="W900" s="10"/>
      <c r="X900" s="11"/>
    </row>
    <row r="901">
      <c r="O901" s="3"/>
      <c r="T901" s="10"/>
      <c r="U901" s="11"/>
      <c r="W901" s="10"/>
      <c r="X901" s="11"/>
    </row>
    <row r="902">
      <c r="O902" s="3"/>
      <c r="T902" s="10"/>
      <c r="U902" s="11"/>
      <c r="W902" s="10"/>
      <c r="X902" s="11"/>
    </row>
    <row r="903">
      <c r="O903" s="3"/>
      <c r="T903" s="10"/>
      <c r="U903" s="11"/>
      <c r="W903" s="10"/>
      <c r="X903" s="11"/>
    </row>
    <row r="904">
      <c r="O904" s="3"/>
      <c r="T904" s="10"/>
      <c r="U904" s="11"/>
      <c r="W904" s="10"/>
      <c r="X904" s="11"/>
    </row>
    <row r="905">
      <c r="O905" s="3"/>
      <c r="T905" s="10"/>
      <c r="U905" s="11"/>
      <c r="W905" s="10"/>
      <c r="X905" s="11"/>
    </row>
    <row r="906">
      <c r="O906" s="3"/>
      <c r="T906" s="10"/>
      <c r="U906" s="11"/>
      <c r="W906" s="10"/>
      <c r="X906" s="11"/>
    </row>
    <row r="907">
      <c r="O907" s="3"/>
      <c r="T907" s="10"/>
      <c r="U907" s="11"/>
      <c r="W907" s="10"/>
      <c r="X907" s="11"/>
    </row>
    <row r="908">
      <c r="O908" s="3"/>
      <c r="T908" s="10"/>
      <c r="U908" s="11"/>
      <c r="W908" s="10"/>
      <c r="X908" s="11"/>
    </row>
    <row r="909">
      <c r="O909" s="3"/>
      <c r="T909" s="10"/>
      <c r="U909" s="11"/>
      <c r="W909" s="10"/>
      <c r="X909" s="11"/>
    </row>
    <row r="910">
      <c r="O910" s="3"/>
      <c r="T910" s="10"/>
      <c r="U910" s="11"/>
      <c r="W910" s="10"/>
      <c r="X910" s="11"/>
    </row>
    <row r="911">
      <c r="O911" s="3"/>
      <c r="T911" s="10"/>
      <c r="U911" s="11"/>
      <c r="W911" s="10"/>
      <c r="X911" s="11"/>
    </row>
    <row r="912">
      <c r="O912" s="3"/>
      <c r="T912" s="10"/>
      <c r="U912" s="11"/>
      <c r="W912" s="10"/>
      <c r="X912" s="11"/>
    </row>
    <row r="913">
      <c r="O913" s="3"/>
      <c r="T913" s="10"/>
      <c r="U913" s="11"/>
      <c r="W913" s="10"/>
      <c r="X913" s="11"/>
    </row>
    <row r="914">
      <c r="O914" s="3"/>
      <c r="T914" s="10"/>
      <c r="U914" s="11"/>
      <c r="W914" s="10"/>
      <c r="X914" s="11"/>
    </row>
    <row r="915">
      <c r="O915" s="3"/>
      <c r="T915" s="10"/>
      <c r="U915" s="11"/>
      <c r="W915" s="10"/>
      <c r="X915" s="11"/>
    </row>
    <row r="916">
      <c r="O916" s="3"/>
      <c r="T916" s="10"/>
      <c r="U916" s="11"/>
      <c r="W916" s="10"/>
      <c r="X916" s="11"/>
    </row>
    <row r="917">
      <c r="O917" s="3"/>
      <c r="T917" s="10"/>
      <c r="U917" s="11"/>
      <c r="W917" s="10"/>
      <c r="X917" s="11"/>
    </row>
    <row r="918">
      <c r="O918" s="3"/>
      <c r="T918" s="10"/>
      <c r="U918" s="11"/>
      <c r="W918" s="10"/>
      <c r="X918" s="11"/>
    </row>
    <row r="919">
      <c r="O919" s="3"/>
      <c r="T919" s="10"/>
      <c r="U919" s="11"/>
      <c r="W919" s="10"/>
      <c r="X919" s="11"/>
    </row>
    <row r="920">
      <c r="O920" s="3"/>
      <c r="T920" s="10"/>
      <c r="U920" s="11"/>
      <c r="W920" s="10"/>
      <c r="X920" s="11"/>
    </row>
    <row r="921">
      <c r="O921" s="3"/>
      <c r="T921" s="10"/>
      <c r="U921" s="11"/>
      <c r="W921" s="10"/>
      <c r="X921" s="11"/>
    </row>
    <row r="922">
      <c r="O922" s="3"/>
      <c r="T922" s="10"/>
      <c r="U922" s="11"/>
      <c r="W922" s="10"/>
      <c r="X922" s="11"/>
    </row>
    <row r="923">
      <c r="O923" s="3"/>
      <c r="T923" s="10"/>
      <c r="U923" s="11"/>
      <c r="W923" s="10"/>
      <c r="X923" s="11"/>
    </row>
    <row r="924">
      <c r="O924" s="3"/>
      <c r="T924" s="10"/>
      <c r="U924" s="11"/>
      <c r="W924" s="10"/>
      <c r="X924" s="11"/>
    </row>
    <row r="925">
      <c r="O925" s="3"/>
      <c r="T925" s="10"/>
      <c r="U925" s="11"/>
      <c r="W925" s="10"/>
      <c r="X925" s="11"/>
    </row>
    <row r="926">
      <c r="O926" s="3"/>
      <c r="T926" s="10"/>
      <c r="U926" s="11"/>
      <c r="W926" s="10"/>
      <c r="X926" s="11"/>
    </row>
    <row r="927">
      <c r="O927" s="3"/>
      <c r="T927" s="10"/>
      <c r="U927" s="11"/>
      <c r="W927" s="10"/>
      <c r="X927" s="11"/>
    </row>
    <row r="928">
      <c r="O928" s="3"/>
      <c r="T928" s="10"/>
      <c r="U928" s="11"/>
      <c r="W928" s="10"/>
      <c r="X928" s="11"/>
    </row>
    <row r="929">
      <c r="O929" s="3"/>
      <c r="T929" s="10"/>
      <c r="U929" s="11"/>
      <c r="W929" s="10"/>
      <c r="X929" s="11"/>
    </row>
    <row r="930">
      <c r="O930" s="3"/>
      <c r="T930" s="10"/>
      <c r="U930" s="11"/>
      <c r="W930" s="10"/>
      <c r="X930" s="11"/>
    </row>
    <row r="931">
      <c r="O931" s="3"/>
      <c r="T931" s="10"/>
      <c r="U931" s="11"/>
      <c r="W931" s="10"/>
      <c r="X931" s="11"/>
    </row>
    <row r="932">
      <c r="O932" s="3"/>
      <c r="T932" s="10"/>
      <c r="U932" s="11"/>
      <c r="W932" s="10"/>
      <c r="X932" s="11"/>
    </row>
    <row r="933">
      <c r="O933" s="3"/>
      <c r="T933" s="10"/>
      <c r="U933" s="11"/>
      <c r="W933" s="10"/>
      <c r="X933" s="11"/>
    </row>
    <row r="934">
      <c r="O934" s="3"/>
      <c r="T934" s="10"/>
      <c r="U934" s="11"/>
      <c r="W934" s="10"/>
      <c r="X934" s="11"/>
    </row>
    <row r="935">
      <c r="O935" s="3"/>
      <c r="T935" s="10"/>
      <c r="U935" s="11"/>
      <c r="W935" s="10"/>
      <c r="X935" s="11"/>
    </row>
    <row r="936">
      <c r="O936" s="3"/>
      <c r="T936" s="10"/>
      <c r="U936" s="11"/>
      <c r="W936" s="10"/>
      <c r="X936" s="11"/>
    </row>
    <row r="937">
      <c r="O937" s="3"/>
      <c r="T937" s="10"/>
      <c r="U937" s="11"/>
      <c r="W937" s="10"/>
      <c r="X937" s="11"/>
    </row>
    <row r="938">
      <c r="O938" s="3"/>
      <c r="T938" s="10"/>
      <c r="U938" s="11"/>
      <c r="W938" s="10"/>
      <c r="X938" s="11"/>
    </row>
    <row r="939">
      <c r="O939" s="3"/>
      <c r="T939" s="10"/>
      <c r="U939" s="11"/>
      <c r="W939" s="10"/>
      <c r="X939" s="11"/>
    </row>
    <row r="940">
      <c r="O940" s="3"/>
      <c r="T940" s="10"/>
      <c r="U940" s="11"/>
      <c r="W940" s="10"/>
      <c r="X940" s="11"/>
    </row>
    <row r="941">
      <c r="O941" s="3"/>
      <c r="T941" s="10"/>
      <c r="U941" s="11"/>
      <c r="W941" s="10"/>
      <c r="X941" s="11"/>
    </row>
    <row r="942">
      <c r="O942" s="3"/>
      <c r="T942" s="10"/>
      <c r="U942" s="11"/>
      <c r="W942" s="10"/>
      <c r="X942" s="11"/>
    </row>
    <row r="943">
      <c r="O943" s="3"/>
      <c r="T943" s="10"/>
      <c r="U943" s="11"/>
      <c r="W943" s="10"/>
      <c r="X943" s="11"/>
    </row>
    <row r="944">
      <c r="O944" s="3"/>
      <c r="T944" s="10"/>
      <c r="U944" s="11"/>
      <c r="W944" s="10"/>
      <c r="X944" s="11"/>
    </row>
    <row r="945">
      <c r="O945" s="3"/>
      <c r="T945" s="10"/>
      <c r="U945" s="11"/>
      <c r="W945" s="10"/>
      <c r="X945" s="11"/>
    </row>
    <row r="946">
      <c r="O946" s="3"/>
      <c r="T946" s="10"/>
      <c r="U946" s="11"/>
      <c r="W946" s="10"/>
      <c r="X946" s="11"/>
    </row>
    <row r="947">
      <c r="O947" s="3"/>
      <c r="T947" s="10"/>
      <c r="U947" s="11"/>
      <c r="W947" s="10"/>
      <c r="X947" s="11"/>
    </row>
    <row r="948">
      <c r="O948" s="3"/>
      <c r="T948" s="10"/>
      <c r="U948" s="11"/>
      <c r="W948" s="10"/>
      <c r="X948" s="11"/>
    </row>
    <row r="949">
      <c r="O949" s="3"/>
      <c r="T949" s="10"/>
      <c r="U949" s="11"/>
      <c r="W949" s="10"/>
      <c r="X949" s="11"/>
    </row>
    <row r="950">
      <c r="O950" s="3"/>
      <c r="T950" s="10"/>
      <c r="U950" s="11"/>
      <c r="W950" s="10"/>
      <c r="X950" s="11"/>
    </row>
    <row r="951">
      <c r="O951" s="3"/>
      <c r="T951" s="10"/>
      <c r="U951" s="11"/>
      <c r="W951" s="10"/>
      <c r="X951" s="11"/>
    </row>
    <row r="952">
      <c r="O952" s="3"/>
      <c r="T952" s="10"/>
      <c r="U952" s="11"/>
      <c r="W952" s="10"/>
      <c r="X952" s="11"/>
    </row>
    <row r="953">
      <c r="O953" s="3"/>
      <c r="T953" s="10"/>
      <c r="U953" s="11"/>
      <c r="W953" s="10"/>
      <c r="X953" s="11"/>
    </row>
    <row r="954">
      <c r="O954" s="3"/>
      <c r="T954" s="10"/>
      <c r="U954" s="11"/>
      <c r="W954" s="10"/>
      <c r="X954" s="11"/>
    </row>
    <row r="955">
      <c r="O955" s="3"/>
      <c r="T955" s="10"/>
      <c r="U955" s="11"/>
      <c r="W955" s="10"/>
      <c r="X955" s="11"/>
    </row>
    <row r="956">
      <c r="O956" s="3"/>
      <c r="T956" s="10"/>
      <c r="U956" s="11"/>
      <c r="W956" s="10"/>
      <c r="X956" s="11"/>
    </row>
    <row r="957">
      <c r="O957" s="3"/>
      <c r="T957" s="10"/>
      <c r="U957" s="11"/>
      <c r="W957" s="10"/>
      <c r="X957" s="11"/>
    </row>
    <row r="958">
      <c r="O958" s="3"/>
      <c r="T958" s="10"/>
      <c r="U958" s="11"/>
      <c r="W958" s="10"/>
      <c r="X958" s="11"/>
    </row>
    <row r="959">
      <c r="O959" s="3"/>
      <c r="T959" s="10"/>
      <c r="U959" s="11"/>
      <c r="W959" s="10"/>
      <c r="X959" s="11"/>
    </row>
    <row r="960">
      <c r="O960" s="3"/>
      <c r="T960" s="10"/>
      <c r="U960" s="11"/>
      <c r="W960" s="10"/>
      <c r="X960" s="11"/>
    </row>
    <row r="961">
      <c r="O961" s="3"/>
      <c r="T961" s="10"/>
      <c r="U961" s="11"/>
      <c r="W961" s="10"/>
      <c r="X961" s="11"/>
    </row>
    <row r="962">
      <c r="O962" s="3"/>
      <c r="T962" s="10"/>
      <c r="U962" s="11"/>
      <c r="W962" s="10"/>
      <c r="X962" s="11"/>
    </row>
    <row r="963">
      <c r="O963" s="3"/>
      <c r="T963" s="10"/>
      <c r="U963" s="11"/>
      <c r="W963" s="10"/>
      <c r="X963" s="11"/>
    </row>
    <row r="964">
      <c r="O964" s="3"/>
      <c r="T964" s="10"/>
      <c r="U964" s="11"/>
      <c r="W964" s="10"/>
      <c r="X964" s="11"/>
    </row>
    <row r="965">
      <c r="O965" s="3"/>
      <c r="T965" s="10"/>
      <c r="U965" s="11"/>
      <c r="W965" s="10"/>
      <c r="X965" s="11"/>
    </row>
    <row r="966">
      <c r="O966" s="3"/>
      <c r="T966" s="10"/>
      <c r="U966" s="11"/>
      <c r="W966" s="10"/>
      <c r="X966" s="11"/>
    </row>
  </sheetData>
  <autoFilter ref="$B$1:$Z$966">
    <sortState ref="B1:Z966">
      <sortCondition ref="B1:B966"/>
    </sortState>
  </autoFilter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  <hyperlink r:id="rId702" ref="G703"/>
    <hyperlink r:id="rId703" ref="G704"/>
    <hyperlink r:id="rId704" ref="G705"/>
    <hyperlink r:id="rId705" ref="G706"/>
    <hyperlink r:id="rId706" ref="G707"/>
    <hyperlink r:id="rId707" ref="G708"/>
    <hyperlink r:id="rId708" ref="G709"/>
    <hyperlink r:id="rId709" ref="G710"/>
    <hyperlink r:id="rId710" ref="G711"/>
    <hyperlink r:id="rId711" ref="G712"/>
    <hyperlink r:id="rId712" ref="G713"/>
    <hyperlink r:id="rId713" ref="G714"/>
    <hyperlink r:id="rId714" ref="G715"/>
    <hyperlink r:id="rId715" ref="G716"/>
    <hyperlink r:id="rId716" ref="G717"/>
    <hyperlink r:id="rId717" ref="G718"/>
    <hyperlink r:id="rId718" ref="G719"/>
    <hyperlink r:id="rId719" ref="G720"/>
    <hyperlink r:id="rId720" ref="G721"/>
    <hyperlink r:id="rId721" ref="G722"/>
    <hyperlink r:id="rId722" ref="G723"/>
    <hyperlink r:id="rId723" ref="G724"/>
    <hyperlink r:id="rId724" ref="G725"/>
    <hyperlink r:id="rId725" ref="G726"/>
    <hyperlink r:id="rId726" ref="G727"/>
    <hyperlink r:id="rId727" ref="G728"/>
  </hyperlinks>
  <drawing r:id="rId728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0.22"/>
    <col customWidth="1" min="2" max="2" width="18.89"/>
    <col customWidth="1" min="3" max="3" width="14.56"/>
    <col customWidth="1" min="4" max="4" width="22.89"/>
    <col customWidth="1" min="5" max="5" width="25.22"/>
    <col customWidth="1" min="6" max="6" width="22.67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conditionalFormatting sqref="B1:B20">
    <cfRule type="colorScale" priority="1">
      <colorScale>
        <cfvo type="formula" val="0"/>
        <cfvo type="formula" val="45"/>
        <cfvo type="formula" val="67"/>
        <color rgb="FFFFFFFF"/>
        <color rgb="FFABDDC5"/>
        <color rgb="FF57BB8A"/>
      </colorScale>
    </cfRule>
  </conditionalFormatting>
  <conditionalFormatting sqref="C3:C19">
    <cfRule type="colorScale" priority="2">
      <colorScale>
        <cfvo type="formula" val="0.002362139469"/>
        <cfvo type="formula" val="0.003489205434"/>
        <cfvo type="formula" val="0.006742114134"/>
        <color rgb="FFFFFFFF"/>
        <color rgb="FFABDDC5"/>
        <color rgb="FF57BB8A"/>
      </colorScale>
    </cfRule>
  </conditionalFormatting>
  <conditionalFormatting sqref="B1:B20">
    <cfRule type="colorScale" priority="3">
      <colorScale>
        <cfvo type="formula" val="0"/>
        <cfvo type="formula" val="45"/>
        <cfvo type="formula" val="67"/>
        <color rgb="FFFFFFFF"/>
        <color rgb="FFABDDC5"/>
        <color rgb="FF57BB8A"/>
      </colorScale>
    </cfRule>
  </conditionalFormatting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0.22"/>
    <col customWidth="1" min="2" max="2" width="17.44"/>
    <col customWidth="1" min="3" max="3" width="14.56"/>
    <col customWidth="1" min="4" max="4" width="15.33"/>
    <col customWidth="1" min="5" max="5" width="16.11"/>
  </cols>
  <sheetData>
    <row r="1"/>
    <row r="2" hidden="1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conditionalFormatting sqref="A1:B20">
    <cfRule type="colorScale" priority="1">
      <colorScale>
        <cfvo type="formula" val="0"/>
        <cfvo type="formula" val="46746.74806"/>
        <cfvo type="formula" val="2773873.005"/>
        <color rgb="FFFFFFFF"/>
        <color rgb="FFABDDC5"/>
        <color rgb="FF57BB8A"/>
      </colorScale>
    </cfRule>
  </conditionalFormatting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0.22"/>
    <col customWidth="1" min="2" max="2" width="20.0"/>
    <col customWidth="1" min="3" max="3" width="14.56"/>
    <col customWidth="1" min="4" max="4" width="15.33"/>
    <col customWidth="1" min="5" max="5" width="14.0"/>
    <col customWidth="1" min="6" max="6" width="15.67"/>
    <col customWidth="1" min="7" max="7" width="14.44"/>
  </cols>
  <sheetData>
    <row r="1"/>
    <row r="2" hidden="1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</sheetData>
  <conditionalFormatting sqref="A1:B20">
    <cfRule type="colorScale" priority="1">
      <colorScale>
        <cfvo type="formula" val="0"/>
        <cfvo type="formula" val="46746.74806"/>
        <cfvo type="formula" val="2773873.005"/>
        <color rgb="FFFFFFFF"/>
        <color rgb="FFABDDC5"/>
        <color rgb="FF57BB8A"/>
      </colorScale>
    </cfRule>
  </conditionalFormatting>
  <conditionalFormatting sqref="B1:B1949">
    <cfRule type="colorScale" priority="2">
      <colorScale>
        <cfvo type="min"/>
        <cfvo type="max"/>
        <color rgb="FFFFFFFF"/>
        <color rgb="FF57BB8A"/>
      </colorScale>
    </cfRule>
  </conditionalFormatting>
  <hyperlinks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2"/>
    <hyperlink r:id="rId163" ref="A163"/>
    <hyperlink r:id="rId164" ref="A164"/>
    <hyperlink r:id="rId165" ref="A165"/>
    <hyperlink r:id="rId166" ref="A166"/>
    <hyperlink r:id="rId167" ref="A167"/>
    <hyperlink r:id="rId168" ref="A168"/>
    <hyperlink r:id="rId169" ref="A169"/>
    <hyperlink r:id="rId170" ref="A170"/>
    <hyperlink r:id="rId171" ref="A171"/>
    <hyperlink r:id="rId172" ref="A172"/>
    <hyperlink r:id="rId173" ref="A173"/>
    <hyperlink r:id="rId174" ref="A174"/>
    <hyperlink r:id="rId175" ref="A175"/>
    <hyperlink r:id="rId176" ref="A176"/>
    <hyperlink r:id="rId177" ref="A177"/>
    <hyperlink r:id="rId178" ref="A178"/>
    <hyperlink r:id="rId179" ref="A179"/>
    <hyperlink r:id="rId180" ref="A180"/>
    <hyperlink r:id="rId181" ref="A181"/>
    <hyperlink r:id="rId182" ref="A182"/>
    <hyperlink r:id="rId183" ref="A183"/>
    <hyperlink r:id="rId184" ref="A184"/>
    <hyperlink r:id="rId185" ref="A185"/>
    <hyperlink r:id="rId186" ref="A186"/>
    <hyperlink r:id="rId187" ref="A187"/>
    <hyperlink r:id="rId188" ref="A188"/>
    <hyperlink r:id="rId189" ref="A189"/>
    <hyperlink r:id="rId190" ref="A190"/>
    <hyperlink r:id="rId191" ref="A191"/>
    <hyperlink r:id="rId192" ref="A192"/>
    <hyperlink r:id="rId193" ref="A193"/>
    <hyperlink r:id="rId194" ref="A194"/>
    <hyperlink r:id="rId195" ref="A195"/>
    <hyperlink r:id="rId196" ref="A196"/>
    <hyperlink r:id="rId197" ref="A197"/>
    <hyperlink r:id="rId198" ref="A198"/>
    <hyperlink r:id="rId199" ref="A199"/>
    <hyperlink r:id="rId200" ref="A200"/>
    <hyperlink r:id="rId201" ref="A201"/>
    <hyperlink r:id="rId202" ref="A202"/>
    <hyperlink r:id="rId203" ref="A203"/>
    <hyperlink r:id="rId204" ref="A204"/>
    <hyperlink r:id="rId205" ref="A205"/>
    <hyperlink r:id="rId206" ref="A206"/>
    <hyperlink r:id="rId207" ref="A207"/>
    <hyperlink r:id="rId208" ref="A208"/>
    <hyperlink r:id="rId209" ref="A209"/>
    <hyperlink r:id="rId210" ref="A210"/>
    <hyperlink r:id="rId211" ref="A211"/>
    <hyperlink r:id="rId212" ref="A212"/>
    <hyperlink r:id="rId213" ref="A213"/>
    <hyperlink r:id="rId214" ref="A214"/>
    <hyperlink r:id="rId215" ref="A215"/>
    <hyperlink r:id="rId216" ref="A216"/>
    <hyperlink r:id="rId217" ref="A217"/>
    <hyperlink r:id="rId218" ref="A218"/>
    <hyperlink r:id="rId219" ref="A219"/>
    <hyperlink r:id="rId220" ref="A220"/>
    <hyperlink r:id="rId221" ref="A221"/>
    <hyperlink r:id="rId222" ref="A222"/>
    <hyperlink r:id="rId223" ref="A223"/>
    <hyperlink r:id="rId224" ref="A224"/>
    <hyperlink r:id="rId225" ref="A225"/>
    <hyperlink r:id="rId226" ref="A226"/>
    <hyperlink r:id="rId227" ref="A227"/>
    <hyperlink r:id="rId228" ref="A228"/>
    <hyperlink r:id="rId229" ref="A229"/>
    <hyperlink r:id="rId230" ref="A230"/>
    <hyperlink r:id="rId231" ref="A231"/>
    <hyperlink r:id="rId232" ref="A232"/>
    <hyperlink r:id="rId233" ref="A233"/>
    <hyperlink r:id="rId234" ref="A234"/>
    <hyperlink r:id="rId235" ref="A235"/>
    <hyperlink r:id="rId236" ref="A236"/>
  </hyperlinks>
  <drawing r:id="rId237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0.22"/>
    <col customWidth="1" min="2" max="2" width="17.44"/>
    <col customWidth="1" min="3" max="3" width="14.56"/>
  </cols>
  <sheetData>
    <row r="1"/>
    <row r="2" hidden="1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conditionalFormatting sqref="A1:B20">
    <cfRule type="colorScale" priority="1">
      <colorScale>
        <cfvo type="formula" val="0"/>
        <cfvo type="formula" val="46746.74806"/>
        <cfvo type="formula" val="2773873.005"/>
        <color rgb="FFFFFFFF"/>
        <color rgb="FFABDDC5"/>
        <color rgb="FF57BB8A"/>
      </colorScale>
    </cfRule>
  </conditionalFormatting>
  <conditionalFormatting sqref="B1:B1949">
    <cfRule type="colorScale" priority="2">
      <colorScale>
        <cfvo type="min"/>
        <cfvo type="max"/>
        <color rgb="FFFFFFFF"/>
        <color rgb="FF57BB8A"/>
      </colorScale>
    </cfRule>
  </conditionalFormatting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0.22"/>
    <col customWidth="1" min="2" max="2" width="37.67"/>
    <col customWidth="1" min="3" max="3" width="37.44"/>
    <col customWidth="1" min="4" max="4" width="37.33"/>
    <col customWidth="1" min="5" max="5" width="32.3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 hidden="1"/>
    <row r="20"/>
  </sheetData>
  <conditionalFormatting sqref="A1:B20">
    <cfRule type="colorScale" priority="1">
      <colorScale>
        <cfvo type="formula" val="0"/>
        <cfvo type="formula" val="46746.74806"/>
        <cfvo type="formula" val="2773873.005"/>
        <color rgb="FFFFFFFF"/>
        <color rgb="FFABDDC5"/>
        <color rgb="FF57BB8A"/>
      </colorScale>
    </cfRule>
  </conditionalFormatting>
  <conditionalFormatting sqref="B1:B1949">
    <cfRule type="colorScale" priority="2">
      <colorScale>
        <cfvo type="min"/>
        <cfvo type="max"/>
        <color rgb="FFFFFFFF"/>
        <color rgb="FF57BB8A"/>
      </colorScale>
    </cfRule>
  </conditionalFormatting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0.22"/>
    <col customWidth="1" min="2" max="2" width="32.22"/>
    <col customWidth="1" min="3" max="3" width="32.0"/>
    <col customWidth="1" min="4" max="4" width="37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</sheetData>
  <conditionalFormatting sqref="A1:B20">
    <cfRule type="colorScale" priority="1">
      <colorScale>
        <cfvo type="formula" val="0"/>
        <cfvo type="formula" val="46746.74806"/>
        <cfvo type="formula" val="2773873.005"/>
        <color rgb="FFFFFFFF"/>
        <color rgb="FFABDDC5"/>
        <color rgb="FF57BB8A"/>
      </colorScale>
    </cfRule>
  </conditionalFormatting>
  <conditionalFormatting sqref="B1:B1949">
    <cfRule type="colorScale" priority="2">
      <colorScale>
        <cfvo type="min"/>
        <cfvo type="max"/>
        <color rgb="FFFFFFFF"/>
        <color rgb="FF57BB8A"/>
      </colorScale>
    </cfRule>
  </conditionalFormatting>
  <hyperlinks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</hyperlinks>
  <drawing r:id="rId237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0.22"/>
    <col customWidth="1" min="2" max="2" width="17.44"/>
    <col customWidth="1" min="3" max="3" width="14.56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conditionalFormatting sqref="A1:B20">
    <cfRule type="colorScale" priority="1">
      <colorScale>
        <cfvo type="formula" val="0"/>
        <cfvo type="formula" val="46746.74806"/>
        <cfvo type="formula" val="2773873.005"/>
        <color rgb="FFFFFFFF"/>
        <color rgb="FFABDDC5"/>
        <color rgb="FF57BB8A"/>
      </colorScale>
    </cfRule>
  </conditionalFormatting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0.22"/>
    <col customWidth="1" min="2" max="2" width="17.44"/>
    <col customWidth="1" min="3" max="3" width="14.56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conditionalFormatting sqref="A1:B20">
    <cfRule type="colorScale" priority="1">
      <colorScale>
        <cfvo type="formula" val="0"/>
        <cfvo type="formula" val="46746.74806"/>
        <cfvo type="formula" val="2773873.005"/>
        <color rgb="FFFFFFFF"/>
        <color rgb="FFABDDC5"/>
        <color rgb="FF57BB8A"/>
      </colorScale>
    </cfRule>
  </conditionalFormatting>
  <drawing r:id="rId2"/>
</worksheet>
</file>